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0" documentId="13_ncr:1_{B3B02CB5-611C-469D-8782-724954194D8A}" xr6:coauthVersionLast="47" xr6:coauthVersionMax="47" xr10:uidLastSave="{00000000-0000-0000-0000-000000000000}"/>
  <bookViews>
    <workbookView xWindow="-110" yWindow="-110" windowWidth="22780" windowHeight="14540" tabRatio="830" xr2:uid="{00000000-000D-0000-FFFF-FFFF00000000}"/>
  </bookViews>
  <sheets>
    <sheet name="概要" sheetId="36" r:id="rId1"/>
    <sheet name="S" sheetId="38" r:id="rId2"/>
    <sheet name="手引" sheetId="37" r:id="rId3"/>
    <sheet name="入力と結果" sheetId="1" r:id="rId4"/>
    <sheet name="消費転換率" sheetId="9" r:id="rId5"/>
    <sheet name="まとめ" sheetId="27" r:id="rId6"/>
    <sheet name="波及推計" sheetId="6" r:id="rId7"/>
    <sheet name="係数表" sheetId="3" r:id="rId8"/>
    <sheet name="7211" sheetId="30" r:id="rId9"/>
    <sheet name="賃金" sheetId="29" r:id="rId10"/>
    <sheet name="生産者価格評価表" sheetId="15" r:id="rId11"/>
    <sheet name="投入係数表" sheetId="16" r:id="rId12"/>
    <sheet name="逆行列係数表" sheetId="17" r:id="rId13"/>
    <sheet name="雇用表" sheetId="22" r:id="rId14"/>
    <sheet name="I" sheetId="25" r:id="rId15"/>
    <sheet name="Ḿ" sheetId="26" r:id="rId16"/>
    <sheet name="環境" sheetId="31" r:id="rId17"/>
    <sheet name="環境係数" sheetId="35" r:id="rId18"/>
    <sheet name="部門" sheetId="34" r:id="rId19"/>
  </sheets>
  <definedNames>
    <definedName name="_xlnm._FilterDatabase" localSheetId="7" hidden="1">係数表!#REF!</definedName>
    <definedName name="DProduce_inc">入力と結果!$F$7:$F$49</definedName>
    <definedName name="DPurchase_inc">入力と結果!$D$7:$D$49</definedName>
    <definedName name="margin_arrange">入力と結果!#REF!</definedName>
    <definedName name="margin_C">係数表!#REF!</definedName>
    <definedName name="margin_D">係数表!$E$7:$F$49</definedName>
    <definedName name="margin_set">波及推計!#REF!</definedName>
    <definedName name="margin_title">波及推計!#REF!</definedName>
    <definedName name="_xlnm.Print_Area" localSheetId="7">係数表!$A$1:$AL$59</definedName>
    <definedName name="_xlnm.Print_Area" localSheetId="4">消費転換率!$A$1:$D$20</definedName>
    <definedName name="_xlnm.Print_Titles" localSheetId="12">逆行列係数表!$B:$C,逆行列係数表!$3:$6</definedName>
    <definedName name="_xlnm.Print_Titles" localSheetId="7">係数表!$B:$C,係数表!$1:$6</definedName>
    <definedName name="_xlnm.Print_Titles" localSheetId="10">生産者価格評価表!$B:$C,生産者価格評価表!$3:$6</definedName>
    <definedName name="_xlnm.Print_Titles" localSheetId="11">投入係数表!$B:$C,投入係数表!$3:$6</definedName>
    <definedName name="_xlnm.Print_Titles" localSheetId="3">入力と結果!$1:$6</definedName>
    <definedName name="_xlnm.Print_Titles" localSheetId="6">波及推計!$1:$6</definedName>
    <definedName name="ss_rati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5" i="17" l="1"/>
  <c r="F115" i="17"/>
  <c r="G115" i="17"/>
  <c r="H115" i="17"/>
  <c r="I115" i="17"/>
  <c r="J115" i="17"/>
  <c r="K115" i="17"/>
  <c r="L115" i="17"/>
  <c r="M115" i="17"/>
  <c r="N115" i="17"/>
  <c r="O115" i="17"/>
  <c r="P115" i="17"/>
  <c r="Q115" i="17"/>
  <c r="R115" i="17"/>
  <c r="S115" i="17"/>
  <c r="T115" i="17"/>
  <c r="U115" i="17"/>
  <c r="V115" i="17"/>
  <c r="W115" i="17"/>
  <c r="X115" i="17"/>
  <c r="Y115" i="17"/>
  <c r="Z115" i="17"/>
  <c r="AA115" i="17"/>
  <c r="AB115" i="17"/>
  <c r="AC115" i="17"/>
  <c r="AD115" i="17"/>
  <c r="AE115" i="17"/>
  <c r="AF115" i="17"/>
  <c r="AG115" i="17"/>
  <c r="AH115" i="17"/>
  <c r="AI115" i="17"/>
  <c r="AJ115" i="17"/>
  <c r="AK115" i="17"/>
  <c r="AL115" i="17"/>
  <c r="AM115" i="17"/>
  <c r="AN115" i="17"/>
  <c r="AO115" i="17"/>
  <c r="AP115" i="17"/>
  <c r="AQ115" i="17"/>
  <c r="AR115" i="17"/>
  <c r="AS115" i="17"/>
  <c r="AT115" i="17"/>
  <c r="AU115" i="17"/>
  <c r="AV115" i="17"/>
  <c r="AW115" i="17"/>
  <c r="AX115" i="17"/>
  <c r="AY115" i="17"/>
  <c r="AZ115" i="17"/>
  <c r="BA115" i="17"/>
  <c r="BB115" i="17"/>
  <c r="BC115" i="17"/>
  <c r="BD115" i="17"/>
  <c r="BE115" i="17"/>
  <c r="BF115" i="17"/>
  <c r="BG115" i="17"/>
  <c r="BH115" i="17"/>
  <c r="BI115" i="17"/>
  <c r="BJ115" i="17"/>
  <c r="BK115" i="17"/>
  <c r="BL115" i="17"/>
  <c r="BM115" i="17"/>
  <c r="BN115" i="17"/>
  <c r="BO115" i="17"/>
  <c r="BP115" i="17"/>
  <c r="BQ115" i="17"/>
  <c r="BR115" i="17"/>
  <c r="BS115" i="17"/>
  <c r="BT115" i="17"/>
  <c r="BU115" i="17"/>
  <c r="BV115" i="17"/>
  <c r="BW115" i="17"/>
  <c r="BX115" i="17"/>
  <c r="BY115" i="17"/>
  <c r="BZ115" i="17"/>
  <c r="CA115" i="17"/>
  <c r="CB115" i="17"/>
  <c r="CC115" i="17"/>
  <c r="CD115" i="17"/>
  <c r="CE115" i="17"/>
  <c r="CF115" i="17"/>
  <c r="CG115" i="17"/>
  <c r="CH115" i="17"/>
  <c r="CI115" i="17"/>
  <c r="CJ115" i="17"/>
  <c r="CK115" i="17"/>
  <c r="CL115" i="17"/>
  <c r="CM115" i="17"/>
  <c r="CN115" i="17"/>
  <c r="CO115" i="17"/>
  <c r="CP115" i="17"/>
  <c r="CQ115" i="17"/>
  <c r="CR115" i="17"/>
  <c r="CS115" i="17"/>
  <c r="CT115" i="17"/>
  <c r="CU115" i="17"/>
  <c r="CV115" i="17"/>
  <c r="CW115" i="17"/>
  <c r="CX115" i="17"/>
  <c r="CY115" i="17"/>
  <c r="CZ115" i="17"/>
  <c r="DA115" i="17"/>
  <c r="DB115" i="17"/>
  <c r="DC115" i="17"/>
  <c r="DD115" i="17"/>
  <c r="DE115" i="17"/>
  <c r="DF115" i="17"/>
  <c r="DG115" i="17"/>
  <c r="D115" i="17"/>
  <c r="EB8" i="15" l="1"/>
  <c r="EB9" i="15"/>
  <c r="EB10" i="15"/>
  <c r="EB11" i="15"/>
  <c r="EB12" i="15"/>
  <c r="EB13" i="15"/>
  <c r="EB14" i="15"/>
  <c r="EB15" i="15"/>
  <c r="EB16" i="15"/>
  <c r="EB17" i="15"/>
  <c r="EB18" i="15"/>
  <c r="EB19" i="15"/>
  <c r="EB20" i="15"/>
  <c r="EB21" i="15"/>
  <c r="EB22" i="15"/>
  <c r="EB23" i="15"/>
  <c r="EB24" i="15"/>
  <c r="EB25" i="15"/>
  <c r="EB26" i="15"/>
  <c r="EB27" i="15"/>
  <c r="EB28" i="15"/>
  <c r="EB29" i="15"/>
  <c r="EB30" i="15"/>
  <c r="EB31" i="15"/>
  <c r="EB32" i="15"/>
  <c r="EB33" i="15"/>
  <c r="EB34" i="15"/>
  <c r="EB35" i="15"/>
  <c r="EB36" i="15"/>
  <c r="EB37" i="15"/>
  <c r="EB38" i="15"/>
  <c r="EB39" i="15"/>
  <c r="EB40" i="15"/>
  <c r="EB41" i="15"/>
  <c r="EB42" i="15"/>
  <c r="EB43" i="15"/>
  <c r="EB44" i="15"/>
  <c r="EB45" i="15"/>
  <c r="EB46" i="15"/>
  <c r="EB47" i="15"/>
  <c r="EB48" i="15"/>
  <c r="EB49" i="15"/>
  <c r="EB50" i="15"/>
  <c r="EB51" i="15"/>
  <c r="EB52" i="15"/>
  <c r="EB53" i="15"/>
  <c r="EB54" i="15"/>
  <c r="EB55" i="15"/>
  <c r="EB56" i="15"/>
  <c r="EB57" i="15"/>
  <c r="EB58" i="15"/>
  <c r="EB59" i="15"/>
  <c r="EB60" i="15"/>
  <c r="EB61" i="15"/>
  <c r="EB62" i="15"/>
  <c r="EB63" i="15"/>
  <c r="EB64" i="15"/>
  <c r="EB65" i="15"/>
  <c r="EB66" i="15"/>
  <c r="EB67" i="15"/>
  <c r="EB68" i="15"/>
  <c r="EB69" i="15"/>
  <c r="EB70" i="15"/>
  <c r="EB71" i="15"/>
  <c r="EB72" i="15"/>
  <c r="EB73" i="15"/>
  <c r="EB74" i="15"/>
  <c r="EB75" i="15"/>
  <c r="EB76" i="15"/>
  <c r="EB77" i="15"/>
  <c r="EB78" i="15"/>
  <c r="EB79" i="15"/>
  <c r="EB80" i="15"/>
  <c r="EB81" i="15"/>
  <c r="EB82" i="15"/>
  <c r="EB83" i="15"/>
  <c r="EB84" i="15"/>
  <c r="EB85" i="15"/>
  <c r="EB86" i="15"/>
  <c r="EB87" i="15"/>
  <c r="EB88" i="15"/>
  <c r="EB89" i="15"/>
  <c r="EB90" i="15"/>
  <c r="EB91" i="15"/>
  <c r="EB92" i="15"/>
  <c r="EB93" i="15"/>
  <c r="EB94" i="15"/>
  <c r="EB95" i="15"/>
  <c r="EB96" i="15"/>
  <c r="EB97" i="15"/>
  <c r="EB98" i="15"/>
  <c r="EB99" i="15"/>
  <c r="EB100" i="15"/>
  <c r="EB101" i="15"/>
  <c r="EB102" i="15"/>
  <c r="EB103" i="15"/>
  <c r="EB104" i="15"/>
  <c r="EB105" i="15"/>
  <c r="EB106" i="15"/>
  <c r="EB107" i="15"/>
  <c r="EB108" i="15"/>
  <c r="EB109" i="15"/>
  <c r="EB110" i="15"/>
  <c r="EB111" i="15"/>
  <c r="EB112" i="15"/>
  <c r="EB113" i="15"/>
  <c r="EB114" i="15"/>
  <c r="EB7" i="15"/>
  <c r="DH122" i="15"/>
  <c r="DH121" i="15"/>
  <c r="DH120" i="15"/>
  <c r="DH119" i="15"/>
  <c r="DH118" i="15"/>
  <c r="DH117" i="15"/>
  <c r="DH116" i="15"/>
  <c r="DH123" i="15" s="1"/>
  <c r="O79" i="22"/>
  <c r="O80" i="22"/>
  <c r="O82" i="22"/>
  <c r="O83" i="22"/>
  <c r="DH115" i="25" l="1"/>
  <c r="C12" i="9" l="1"/>
  <c r="Y111" i="35"/>
  <c r="X111" i="35"/>
  <c r="W111" i="35"/>
  <c r="V111" i="35"/>
  <c r="U111" i="35"/>
  <c r="T111" i="35"/>
  <c r="S111" i="35"/>
  <c r="R111" i="35"/>
  <c r="Q111" i="35"/>
  <c r="Y110" i="35"/>
  <c r="X110" i="35"/>
  <c r="W110" i="35"/>
  <c r="V110" i="35"/>
  <c r="U110" i="35"/>
  <c r="T110" i="35"/>
  <c r="S110" i="35"/>
  <c r="R110" i="35"/>
  <c r="Q110" i="35"/>
  <c r="Y109" i="35"/>
  <c r="X109" i="35"/>
  <c r="W109" i="35"/>
  <c r="V109" i="35"/>
  <c r="U109" i="35"/>
  <c r="T109" i="35"/>
  <c r="S109" i="35"/>
  <c r="R109" i="35"/>
  <c r="Q109" i="35"/>
  <c r="Y108" i="35"/>
  <c r="X108" i="35"/>
  <c r="W108" i="35"/>
  <c r="V108" i="35"/>
  <c r="U108" i="35"/>
  <c r="T108" i="35"/>
  <c r="S108" i="35"/>
  <c r="R108" i="35"/>
  <c r="Q108" i="35"/>
  <c r="Y107" i="35"/>
  <c r="X107" i="35"/>
  <c r="W107" i="35"/>
  <c r="V107" i="35"/>
  <c r="U107" i="35"/>
  <c r="T107" i="35"/>
  <c r="S107" i="35"/>
  <c r="R107" i="35"/>
  <c r="Q107" i="35"/>
  <c r="Y106" i="35"/>
  <c r="X106" i="35"/>
  <c r="W106" i="35"/>
  <c r="V106" i="35"/>
  <c r="U106" i="35"/>
  <c r="T106" i="35"/>
  <c r="S106" i="35"/>
  <c r="R106" i="35"/>
  <c r="Q106" i="35"/>
  <c r="Y105" i="35"/>
  <c r="X105" i="35"/>
  <c r="W105" i="35"/>
  <c r="V105" i="35"/>
  <c r="U105" i="35"/>
  <c r="T105" i="35"/>
  <c r="S105" i="35"/>
  <c r="R105" i="35"/>
  <c r="Q105" i="35"/>
  <c r="Y104" i="35"/>
  <c r="X104" i="35"/>
  <c r="W104" i="35"/>
  <c r="V104" i="35"/>
  <c r="U104" i="35"/>
  <c r="T104" i="35"/>
  <c r="S104" i="35"/>
  <c r="R104" i="35"/>
  <c r="Q104" i="35"/>
  <c r="Y103" i="35"/>
  <c r="X103" i="35"/>
  <c r="W103" i="35"/>
  <c r="V103" i="35"/>
  <c r="U103" i="35"/>
  <c r="T103" i="35"/>
  <c r="S103" i="35"/>
  <c r="R103" i="35"/>
  <c r="Q103" i="35"/>
  <c r="Y102" i="35"/>
  <c r="X102" i="35"/>
  <c r="W102" i="35"/>
  <c r="V102" i="35"/>
  <c r="U102" i="35"/>
  <c r="T102" i="35"/>
  <c r="S102" i="35"/>
  <c r="R102" i="35"/>
  <c r="Q102" i="35"/>
  <c r="Y101" i="35"/>
  <c r="X101" i="35"/>
  <c r="W101" i="35"/>
  <c r="V101" i="35"/>
  <c r="U101" i="35"/>
  <c r="T101" i="35"/>
  <c r="S101" i="35"/>
  <c r="R101" i="35"/>
  <c r="Q101" i="35"/>
  <c r="Y100" i="35"/>
  <c r="X100" i="35"/>
  <c r="W100" i="35"/>
  <c r="V100" i="35"/>
  <c r="U100" i="35"/>
  <c r="T100" i="35"/>
  <c r="S100" i="35"/>
  <c r="R100" i="35"/>
  <c r="Q100" i="35"/>
  <c r="Y99" i="35"/>
  <c r="X99" i="35"/>
  <c r="W99" i="35"/>
  <c r="V99" i="35"/>
  <c r="U99" i="35"/>
  <c r="T99" i="35"/>
  <c r="S99" i="35"/>
  <c r="R99" i="35"/>
  <c r="Q99" i="35"/>
  <c r="Y98" i="35"/>
  <c r="X98" i="35"/>
  <c r="W98" i="35"/>
  <c r="V98" i="35"/>
  <c r="U98" i="35"/>
  <c r="T98" i="35"/>
  <c r="S98" i="35"/>
  <c r="R98" i="35"/>
  <c r="Q98" i="35"/>
  <c r="Y97" i="35"/>
  <c r="X97" i="35"/>
  <c r="W97" i="35"/>
  <c r="V97" i="35"/>
  <c r="U97" i="35"/>
  <c r="T97" i="35"/>
  <c r="S97" i="35"/>
  <c r="R97" i="35"/>
  <c r="Q97" i="35"/>
  <c r="Y96" i="35"/>
  <c r="X96" i="35"/>
  <c r="W96" i="35"/>
  <c r="V96" i="35"/>
  <c r="U96" i="35"/>
  <c r="T96" i="35"/>
  <c r="S96" i="35"/>
  <c r="R96" i="35"/>
  <c r="Q96" i="35"/>
  <c r="Y95" i="35"/>
  <c r="X95" i="35"/>
  <c r="W95" i="35"/>
  <c r="V95" i="35"/>
  <c r="U95" i="35"/>
  <c r="T95" i="35"/>
  <c r="S95" i="35"/>
  <c r="R95" i="35"/>
  <c r="Q95" i="35"/>
  <c r="Y94" i="35"/>
  <c r="X94" i="35"/>
  <c r="W94" i="35"/>
  <c r="V94" i="35"/>
  <c r="U94" i="35"/>
  <c r="T94" i="35"/>
  <c r="S94" i="35"/>
  <c r="R94" i="35"/>
  <c r="Q94" i="35"/>
  <c r="Y93" i="35"/>
  <c r="X93" i="35"/>
  <c r="W93" i="35"/>
  <c r="V93" i="35"/>
  <c r="U93" i="35"/>
  <c r="T93" i="35"/>
  <c r="S93" i="35"/>
  <c r="R93" i="35"/>
  <c r="Q93" i="35"/>
  <c r="Y92" i="35"/>
  <c r="X92" i="35"/>
  <c r="W92" i="35"/>
  <c r="V92" i="35"/>
  <c r="U92" i="35"/>
  <c r="T92" i="35"/>
  <c r="S92" i="35"/>
  <c r="R92" i="35"/>
  <c r="Q92" i="35"/>
  <c r="Y91" i="35"/>
  <c r="X91" i="35"/>
  <c r="W91" i="35"/>
  <c r="V91" i="35"/>
  <c r="U91" i="35"/>
  <c r="T91" i="35"/>
  <c r="S91" i="35"/>
  <c r="R91" i="35"/>
  <c r="Q91" i="35"/>
  <c r="Y90" i="35"/>
  <c r="X90" i="35"/>
  <c r="W90" i="35"/>
  <c r="V90" i="35"/>
  <c r="U90" i="35"/>
  <c r="T90" i="35"/>
  <c r="S90" i="35"/>
  <c r="R90" i="35"/>
  <c r="Q90" i="35"/>
  <c r="Y89" i="35"/>
  <c r="X89" i="35"/>
  <c r="W89" i="35"/>
  <c r="V89" i="35"/>
  <c r="U89" i="35"/>
  <c r="T89" i="35"/>
  <c r="S89" i="35"/>
  <c r="R89" i="35"/>
  <c r="Q89" i="35"/>
  <c r="Y88" i="35"/>
  <c r="X88" i="35"/>
  <c r="W88" i="35"/>
  <c r="V88" i="35"/>
  <c r="U88" i="35"/>
  <c r="T88" i="35"/>
  <c r="S88" i="35"/>
  <c r="R88" i="35"/>
  <c r="Q88" i="35"/>
  <c r="Y87" i="35"/>
  <c r="X87" i="35"/>
  <c r="W87" i="35"/>
  <c r="V87" i="35"/>
  <c r="U87" i="35"/>
  <c r="T87" i="35"/>
  <c r="S87" i="35"/>
  <c r="R87" i="35"/>
  <c r="Q87" i="35"/>
  <c r="Y86" i="35"/>
  <c r="X86" i="35"/>
  <c r="W86" i="35"/>
  <c r="V86" i="35"/>
  <c r="U86" i="35"/>
  <c r="T86" i="35"/>
  <c r="S86" i="35"/>
  <c r="R86" i="35"/>
  <c r="Q86" i="35"/>
  <c r="Y85" i="35"/>
  <c r="X85" i="35"/>
  <c r="W85" i="35"/>
  <c r="V85" i="35"/>
  <c r="U85" i="35"/>
  <c r="T85" i="35"/>
  <c r="S85" i="35"/>
  <c r="R85" i="35"/>
  <c r="Q85" i="35"/>
  <c r="Y84" i="35"/>
  <c r="X84" i="35"/>
  <c r="W84" i="35"/>
  <c r="V84" i="35"/>
  <c r="U84" i="35"/>
  <c r="T84" i="35"/>
  <c r="S84" i="35"/>
  <c r="R84" i="35"/>
  <c r="Q84" i="35"/>
  <c r="Y83" i="35"/>
  <c r="X83" i="35"/>
  <c r="W83" i="35"/>
  <c r="V83" i="35"/>
  <c r="U83" i="35"/>
  <c r="T83" i="35"/>
  <c r="S83" i="35"/>
  <c r="R83" i="35"/>
  <c r="Q83" i="35"/>
  <c r="Y82" i="35"/>
  <c r="X82" i="35"/>
  <c r="W82" i="35"/>
  <c r="V82" i="35"/>
  <c r="U82" i="35"/>
  <c r="T82" i="35"/>
  <c r="S82" i="35"/>
  <c r="R82" i="35"/>
  <c r="Q82" i="35"/>
  <c r="Y81" i="35"/>
  <c r="X81" i="35"/>
  <c r="W81" i="35"/>
  <c r="V81" i="35"/>
  <c r="U81" i="35"/>
  <c r="T81" i="35"/>
  <c r="S81" i="35"/>
  <c r="R81" i="35"/>
  <c r="Q81" i="35"/>
  <c r="Y80" i="35"/>
  <c r="X80" i="35"/>
  <c r="W80" i="35"/>
  <c r="V80" i="35"/>
  <c r="U80" i="35"/>
  <c r="T80" i="35"/>
  <c r="S80" i="35"/>
  <c r="R80" i="35"/>
  <c r="Q80" i="35"/>
  <c r="Y79" i="35"/>
  <c r="X79" i="35"/>
  <c r="W79" i="35"/>
  <c r="V79" i="35"/>
  <c r="U79" i="35"/>
  <c r="T79" i="35"/>
  <c r="S79" i="35"/>
  <c r="R79" i="35"/>
  <c r="Q79" i="35"/>
  <c r="Y78" i="35"/>
  <c r="X78" i="35"/>
  <c r="W78" i="35"/>
  <c r="V78" i="35"/>
  <c r="U78" i="35"/>
  <c r="T78" i="35"/>
  <c r="S78" i="35"/>
  <c r="R78" i="35"/>
  <c r="Q78" i="35"/>
  <c r="Y77" i="35"/>
  <c r="X77" i="35"/>
  <c r="W77" i="35"/>
  <c r="V77" i="35"/>
  <c r="U77" i="35"/>
  <c r="T77" i="35"/>
  <c r="S77" i="35"/>
  <c r="R77" i="35"/>
  <c r="Q77" i="35"/>
  <c r="Y76" i="35"/>
  <c r="X76" i="35"/>
  <c r="W76" i="35"/>
  <c r="V76" i="35"/>
  <c r="U76" i="35"/>
  <c r="T76" i="35"/>
  <c r="S76" i="35"/>
  <c r="R76" i="35"/>
  <c r="Q76" i="35"/>
  <c r="Y75" i="35"/>
  <c r="X75" i="35"/>
  <c r="W75" i="35"/>
  <c r="V75" i="35"/>
  <c r="U75" i="35"/>
  <c r="T75" i="35"/>
  <c r="S75" i="35"/>
  <c r="R75" i="35"/>
  <c r="Q75" i="35"/>
  <c r="Y74" i="35"/>
  <c r="X74" i="35"/>
  <c r="W74" i="35"/>
  <c r="V74" i="35"/>
  <c r="U74" i="35"/>
  <c r="T74" i="35"/>
  <c r="S74" i="35"/>
  <c r="R74" i="35"/>
  <c r="Q74" i="35"/>
  <c r="Y73" i="35"/>
  <c r="X73" i="35"/>
  <c r="W73" i="35"/>
  <c r="V73" i="35"/>
  <c r="U73" i="35"/>
  <c r="T73" i="35"/>
  <c r="S73" i="35"/>
  <c r="R73" i="35"/>
  <c r="Q73" i="35"/>
  <c r="Y72" i="35"/>
  <c r="X72" i="35"/>
  <c r="W72" i="35"/>
  <c r="V72" i="35"/>
  <c r="U72" i="35"/>
  <c r="T72" i="35"/>
  <c r="S72" i="35"/>
  <c r="R72" i="35"/>
  <c r="Q72" i="35"/>
  <c r="Y71" i="35"/>
  <c r="X71" i="35"/>
  <c r="W71" i="35"/>
  <c r="V71" i="35"/>
  <c r="U71" i="35"/>
  <c r="T71" i="35"/>
  <c r="S71" i="35"/>
  <c r="R71" i="35"/>
  <c r="Q71" i="35"/>
  <c r="Y70" i="35"/>
  <c r="X70" i="35"/>
  <c r="W70" i="35"/>
  <c r="V70" i="35"/>
  <c r="U70" i="35"/>
  <c r="T70" i="35"/>
  <c r="S70" i="35"/>
  <c r="R70" i="35"/>
  <c r="Q70" i="35"/>
  <c r="Y69" i="35"/>
  <c r="X69" i="35"/>
  <c r="W69" i="35"/>
  <c r="V69" i="35"/>
  <c r="U69" i="35"/>
  <c r="T69" i="35"/>
  <c r="S69" i="35"/>
  <c r="R69" i="35"/>
  <c r="Q69" i="35"/>
  <c r="Y68" i="35"/>
  <c r="X68" i="35"/>
  <c r="W68" i="35"/>
  <c r="V68" i="35"/>
  <c r="U68" i="35"/>
  <c r="T68" i="35"/>
  <c r="S68" i="35"/>
  <c r="R68" i="35"/>
  <c r="Q68" i="35"/>
  <c r="Y67" i="35"/>
  <c r="X67" i="35"/>
  <c r="W67" i="35"/>
  <c r="V67" i="35"/>
  <c r="U67" i="35"/>
  <c r="T67" i="35"/>
  <c r="S67" i="35"/>
  <c r="R67" i="35"/>
  <c r="Q67" i="35"/>
  <c r="Y66" i="35"/>
  <c r="X66" i="35"/>
  <c r="W66" i="35"/>
  <c r="V66" i="35"/>
  <c r="U66" i="35"/>
  <c r="T66" i="35"/>
  <c r="S66" i="35"/>
  <c r="R66" i="35"/>
  <c r="Q66" i="35"/>
  <c r="Y65" i="35"/>
  <c r="X65" i="35"/>
  <c r="W65" i="35"/>
  <c r="V65" i="35"/>
  <c r="U65" i="35"/>
  <c r="T65" i="35"/>
  <c r="S65" i="35"/>
  <c r="R65" i="35"/>
  <c r="Q65" i="35"/>
  <c r="Y64" i="35"/>
  <c r="X64" i="35"/>
  <c r="W64" i="35"/>
  <c r="V64" i="35"/>
  <c r="U64" i="35"/>
  <c r="T64" i="35"/>
  <c r="S64" i="35"/>
  <c r="R64" i="35"/>
  <c r="Q64" i="35"/>
  <c r="Y63" i="35"/>
  <c r="X63" i="35"/>
  <c r="W63" i="35"/>
  <c r="V63" i="35"/>
  <c r="U63" i="35"/>
  <c r="T63" i="35"/>
  <c r="S63" i="35"/>
  <c r="R63" i="35"/>
  <c r="Q63" i="35"/>
  <c r="Y62" i="35"/>
  <c r="X62" i="35"/>
  <c r="W62" i="35"/>
  <c r="V62" i="35"/>
  <c r="U62" i="35"/>
  <c r="T62" i="35"/>
  <c r="S62" i="35"/>
  <c r="R62" i="35"/>
  <c r="Q62" i="35"/>
  <c r="Y61" i="35"/>
  <c r="X61" i="35"/>
  <c r="W61" i="35"/>
  <c r="V61" i="35"/>
  <c r="U61" i="35"/>
  <c r="T61" i="35"/>
  <c r="S61" i="35"/>
  <c r="R61" i="35"/>
  <c r="Q61" i="35"/>
  <c r="Y60" i="35"/>
  <c r="X60" i="35"/>
  <c r="W60" i="35"/>
  <c r="V60" i="35"/>
  <c r="U60" i="35"/>
  <c r="T60" i="35"/>
  <c r="S60" i="35"/>
  <c r="R60" i="35"/>
  <c r="Q60" i="35"/>
  <c r="Y59" i="35"/>
  <c r="X59" i="35"/>
  <c r="W59" i="35"/>
  <c r="V59" i="35"/>
  <c r="U59" i="35"/>
  <c r="T59" i="35"/>
  <c r="S59" i="35"/>
  <c r="R59" i="35"/>
  <c r="Q59" i="35"/>
  <c r="Y58" i="35"/>
  <c r="X58" i="35"/>
  <c r="W58" i="35"/>
  <c r="V58" i="35"/>
  <c r="U58" i="35"/>
  <c r="T58" i="35"/>
  <c r="S58" i="35"/>
  <c r="R58" i="35"/>
  <c r="Q58" i="35"/>
  <c r="Y57" i="35"/>
  <c r="X57" i="35"/>
  <c r="W57" i="35"/>
  <c r="V57" i="35"/>
  <c r="U57" i="35"/>
  <c r="T57" i="35"/>
  <c r="S57" i="35"/>
  <c r="R57" i="35"/>
  <c r="Q57" i="35"/>
  <c r="Y56" i="35"/>
  <c r="X56" i="35"/>
  <c r="W56" i="35"/>
  <c r="V56" i="35"/>
  <c r="U56" i="35"/>
  <c r="T56" i="35"/>
  <c r="S56" i="35"/>
  <c r="R56" i="35"/>
  <c r="Q56" i="35"/>
  <c r="Y55" i="35"/>
  <c r="X55" i="35"/>
  <c r="W55" i="35"/>
  <c r="V55" i="35"/>
  <c r="U55" i="35"/>
  <c r="T55" i="35"/>
  <c r="S55" i="35"/>
  <c r="R55" i="35"/>
  <c r="Q55" i="35"/>
  <c r="Y54" i="35"/>
  <c r="X54" i="35"/>
  <c r="W54" i="35"/>
  <c r="V54" i="35"/>
  <c r="U54" i="35"/>
  <c r="T54" i="35"/>
  <c r="S54" i="35"/>
  <c r="R54" i="35"/>
  <c r="Q54" i="35"/>
  <c r="Y53" i="35"/>
  <c r="X53" i="35"/>
  <c r="W53" i="35"/>
  <c r="V53" i="35"/>
  <c r="U53" i="35"/>
  <c r="T53" i="35"/>
  <c r="S53" i="35"/>
  <c r="R53" i="35"/>
  <c r="Q53" i="35"/>
  <c r="Y52" i="35"/>
  <c r="X52" i="35"/>
  <c r="W52" i="35"/>
  <c r="V52" i="35"/>
  <c r="U52" i="35"/>
  <c r="T52" i="35"/>
  <c r="S52" i="35"/>
  <c r="R52" i="35"/>
  <c r="Q52" i="35"/>
  <c r="Y51" i="35"/>
  <c r="X51" i="35"/>
  <c r="W51" i="35"/>
  <c r="V51" i="35"/>
  <c r="U51" i="35"/>
  <c r="T51" i="35"/>
  <c r="S51" i="35"/>
  <c r="R51" i="35"/>
  <c r="Q51" i="35"/>
  <c r="Y50" i="35"/>
  <c r="X50" i="35"/>
  <c r="W50" i="35"/>
  <c r="V50" i="35"/>
  <c r="U50" i="35"/>
  <c r="T50" i="35"/>
  <c r="S50" i="35"/>
  <c r="R50" i="35"/>
  <c r="Q50" i="35"/>
  <c r="Y49" i="35"/>
  <c r="X49" i="35"/>
  <c r="W49" i="35"/>
  <c r="V49" i="35"/>
  <c r="U49" i="35"/>
  <c r="T49" i="35"/>
  <c r="S49" i="35"/>
  <c r="R49" i="35"/>
  <c r="Q49" i="35"/>
  <c r="Y48" i="35"/>
  <c r="X48" i="35"/>
  <c r="W48" i="35"/>
  <c r="V48" i="35"/>
  <c r="U48" i="35"/>
  <c r="T48" i="35"/>
  <c r="S48" i="35"/>
  <c r="R48" i="35"/>
  <c r="Q48" i="35"/>
  <c r="Y47" i="35"/>
  <c r="X47" i="35"/>
  <c r="W47" i="35"/>
  <c r="V47" i="35"/>
  <c r="U47" i="35"/>
  <c r="T47" i="35"/>
  <c r="S47" i="35"/>
  <c r="R47" i="35"/>
  <c r="Q47" i="35"/>
  <c r="Y46" i="35"/>
  <c r="X46" i="35"/>
  <c r="W46" i="35"/>
  <c r="V46" i="35"/>
  <c r="U46" i="35"/>
  <c r="T46" i="35"/>
  <c r="S46" i="35"/>
  <c r="R46" i="35"/>
  <c r="Q46" i="35"/>
  <c r="Y45" i="35"/>
  <c r="X45" i="35"/>
  <c r="W45" i="35"/>
  <c r="V45" i="35"/>
  <c r="U45" i="35"/>
  <c r="T45" i="35"/>
  <c r="S45" i="35"/>
  <c r="R45" i="35"/>
  <c r="Q45" i="35"/>
  <c r="Y44" i="35"/>
  <c r="X44" i="35"/>
  <c r="W44" i="35"/>
  <c r="V44" i="35"/>
  <c r="U44" i="35"/>
  <c r="T44" i="35"/>
  <c r="S44" i="35"/>
  <c r="R44" i="35"/>
  <c r="Q44" i="35"/>
  <c r="Y43" i="35"/>
  <c r="X43" i="35"/>
  <c r="W43" i="35"/>
  <c r="V43" i="35"/>
  <c r="U43" i="35"/>
  <c r="T43" i="35"/>
  <c r="S43" i="35"/>
  <c r="R43" i="35"/>
  <c r="Q43" i="35"/>
  <c r="Y42" i="35"/>
  <c r="X42" i="35"/>
  <c r="W42" i="35"/>
  <c r="V42" i="35"/>
  <c r="U42" i="35"/>
  <c r="T42" i="35"/>
  <c r="S42" i="35"/>
  <c r="R42" i="35"/>
  <c r="Q42" i="35"/>
  <c r="Y41" i="35"/>
  <c r="X41" i="35"/>
  <c r="W41" i="35"/>
  <c r="V41" i="35"/>
  <c r="U41" i="35"/>
  <c r="T41" i="35"/>
  <c r="S41" i="35"/>
  <c r="R41" i="35"/>
  <c r="Q41" i="35"/>
  <c r="Y40" i="35"/>
  <c r="X40" i="35"/>
  <c r="W40" i="35"/>
  <c r="V40" i="35"/>
  <c r="U40" i="35"/>
  <c r="T40" i="35"/>
  <c r="S40" i="35"/>
  <c r="R40" i="35"/>
  <c r="Q40" i="35"/>
  <c r="Y39" i="35"/>
  <c r="X39" i="35"/>
  <c r="W39" i="35"/>
  <c r="V39" i="35"/>
  <c r="U39" i="35"/>
  <c r="T39" i="35"/>
  <c r="S39" i="35"/>
  <c r="R39" i="35"/>
  <c r="Q39" i="35"/>
  <c r="Y38" i="35"/>
  <c r="X38" i="35"/>
  <c r="W38" i="35"/>
  <c r="V38" i="35"/>
  <c r="U38" i="35"/>
  <c r="T38" i="35"/>
  <c r="S38" i="35"/>
  <c r="R38" i="35"/>
  <c r="Q38" i="35"/>
  <c r="Y37" i="35"/>
  <c r="X37" i="35"/>
  <c r="W37" i="35"/>
  <c r="V37" i="35"/>
  <c r="U37" i="35"/>
  <c r="T37" i="35"/>
  <c r="S37" i="35"/>
  <c r="R37" i="35"/>
  <c r="Q37" i="35"/>
  <c r="Y36" i="35"/>
  <c r="X36" i="35"/>
  <c r="W36" i="35"/>
  <c r="V36" i="35"/>
  <c r="U36" i="35"/>
  <c r="T36" i="35"/>
  <c r="S36" i="35"/>
  <c r="R36" i="35"/>
  <c r="Q36" i="35"/>
  <c r="Y35" i="35"/>
  <c r="X35" i="35"/>
  <c r="W35" i="35"/>
  <c r="V35" i="35"/>
  <c r="U35" i="35"/>
  <c r="T35" i="35"/>
  <c r="S35" i="35"/>
  <c r="R35" i="35"/>
  <c r="Q35" i="35"/>
  <c r="Y34" i="35"/>
  <c r="X34" i="35"/>
  <c r="W34" i="35"/>
  <c r="V34" i="35"/>
  <c r="U34" i="35"/>
  <c r="T34" i="35"/>
  <c r="S34" i="35"/>
  <c r="R34" i="35"/>
  <c r="Q34" i="35"/>
  <c r="Y33" i="35"/>
  <c r="X33" i="35"/>
  <c r="W33" i="35"/>
  <c r="V33" i="35"/>
  <c r="U33" i="35"/>
  <c r="T33" i="35"/>
  <c r="S33" i="35"/>
  <c r="R33" i="35"/>
  <c r="Q33" i="35"/>
  <c r="Y32" i="35"/>
  <c r="X32" i="35"/>
  <c r="W32" i="35"/>
  <c r="V32" i="35"/>
  <c r="U32" i="35"/>
  <c r="T32" i="35"/>
  <c r="S32" i="35"/>
  <c r="R32" i="35"/>
  <c r="Q32" i="35"/>
  <c r="Y31" i="35"/>
  <c r="X31" i="35"/>
  <c r="W31" i="35"/>
  <c r="V31" i="35"/>
  <c r="U31" i="35"/>
  <c r="T31" i="35"/>
  <c r="S31" i="35"/>
  <c r="R31" i="35"/>
  <c r="Q31" i="35"/>
  <c r="Y30" i="35"/>
  <c r="X30" i="35"/>
  <c r="W30" i="35"/>
  <c r="V30" i="35"/>
  <c r="U30" i="35"/>
  <c r="T30" i="35"/>
  <c r="S30" i="35"/>
  <c r="R30" i="35"/>
  <c r="Q30" i="35"/>
  <c r="Y29" i="35"/>
  <c r="X29" i="35"/>
  <c r="W29" i="35"/>
  <c r="V29" i="35"/>
  <c r="U29" i="35"/>
  <c r="T29" i="35"/>
  <c r="S29" i="35"/>
  <c r="R29" i="35"/>
  <c r="Q29" i="35"/>
  <c r="Y28" i="35"/>
  <c r="X28" i="35"/>
  <c r="W28" i="35"/>
  <c r="V28" i="35"/>
  <c r="U28" i="35"/>
  <c r="T28" i="35"/>
  <c r="S28" i="35"/>
  <c r="R28" i="35"/>
  <c r="Q28" i="35"/>
  <c r="Y27" i="35"/>
  <c r="X27" i="35"/>
  <c r="W27" i="35"/>
  <c r="V27" i="35"/>
  <c r="U27" i="35"/>
  <c r="T27" i="35"/>
  <c r="S27" i="35"/>
  <c r="R27" i="35"/>
  <c r="Q27" i="35"/>
  <c r="Y26" i="35"/>
  <c r="X26" i="35"/>
  <c r="W26" i="35"/>
  <c r="V26" i="35"/>
  <c r="U26" i="35"/>
  <c r="T26" i="35"/>
  <c r="S26" i="35"/>
  <c r="R26" i="35"/>
  <c r="Q26" i="35"/>
  <c r="Y25" i="35"/>
  <c r="X25" i="35"/>
  <c r="W25" i="35"/>
  <c r="V25" i="35"/>
  <c r="U25" i="35"/>
  <c r="T25" i="35"/>
  <c r="S25" i="35"/>
  <c r="R25" i="35"/>
  <c r="Q25" i="35"/>
  <c r="Y24" i="35"/>
  <c r="X24" i="35"/>
  <c r="W24" i="35"/>
  <c r="V24" i="35"/>
  <c r="U24" i="35"/>
  <c r="T24" i="35"/>
  <c r="S24" i="35"/>
  <c r="R24" i="35"/>
  <c r="Q24" i="35"/>
  <c r="Y23" i="35"/>
  <c r="X23" i="35"/>
  <c r="W23" i="35"/>
  <c r="V23" i="35"/>
  <c r="U23" i="35"/>
  <c r="T23" i="35"/>
  <c r="S23" i="35"/>
  <c r="R23" i="35"/>
  <c r="Q23" i="35"/>
  <c r="Y22" i="35"/>
  <c r="X22" i="35"/>
  <c r="W22" i="35"/>
  <c r="V22" i="35"/>
  <c r="U22" i="35"/>
  <c r="T22" i="35"/>
  <c r="S22" i="35"/>
  <c r="R22" i="35"/>
  <c r="Q22" i="35"/>
  <c r="Y21" i="35"/>
  <c r="X21" i="35"/>
  <c r="W21" i="35"/>
  <c r="V21" i="35"/>
  <c r="U21" i="35"/>
  <c r="T21" i="35"/>
  <c r="S21" i="35"/>
  <c r="R21" i="35"/>
  <c r="Q21" i="35"/>
  <c r="Y20" i="35"/>
  <c r="X20" i="35"/>
  <c r="W20" i="35"/>
  <c r="V20" i="35"/>
  <c r="U20" i="35"/>
  <c r="T20" i="35"/>
  <c r="S20" i="35"/>
  <c r="R20" i="35"/>
  <c r="Q20" i="35"/>
  <c r="Y19" i="35"/>
  <c r="X19" i="35"/>
  <c r="W19" i="35"/>
  <c r="V19" i="35"/>
  <c r="U19" i="35"/>
  <c r="T19" i="35"/>
  <c r="S19" i="35"/>
  <c r="R19" i="35"/>
  <c r="Q19" i="35"/>
  <c r="Y18" i="35"/>
  <c r="X18" i="35"/>
  <c r="W18" i="35"/>
  <c r="V18" i="35"/>
  <c r="U18" i="35"/>
  <c r="T18" i="35"/>
  <c r="S18" i="35"/>
  <c r="R18" i="35"/>
  <c r="Q18" i="35"/>
  <c r="Y17" i="35"/>
  <c r="X17" i="35"/>
  <c r="W17" i="35"/>
  <c r="V17" i="35"/>
  <c r="U17" i="35"/>
  <c r="T17" i="35"/>
  <c r="S17" i="35"/>
  <c r="R17" i="35"/>
  <c r="Q17" i="35"/>
  <c r="Y16" i="35"/>
  <c r="X16" i="35"/>
  <c r="W16" i="35"/>
  <c r="V16" i="35"/>
  <c r="U16" i="35"/>
  <c r="T16" i="35"/>
  <c r="S16" i="35"/>
  <c r="R16" i="35"/>
  <c r="Q16" i="35"/>
  <c r="Y15" i="35"/>
  <c r="X15" i="35"/>
  <c r="W15" i="35"/>
  <c r="V15" i="35"/>
  <c r="U15" i="35"/>
  <c r="T15" i="35"/>
  <c r="S15" i="35"/>
  <c r="R15" i="35"/>
  <c r="Q15" i="35"/>
  <c r="Y14" i="35"/>
  <c r="X14" i="35"/>
  <c r="W14" i="35"/>
  <c r="V14" i="35"/>
  <c r="U14" i="35"/>
  <c r="T14" i="35"/>
  <c r="S14" i="35"/>
  <c r="R14" i="35"/>
  <c r="Q14" i="35"/>
  <c r="Y13" i="35"/>
  <c r="X13" i="35"/>
  <c r="W13" i="35"/>
  <c r="V13" i="35"/>
  <c r="U13" i="35"/>
  <c r="T13" i="35"/>
  <c r="S13" i="35"/>
  <c r="R13" i="35"/>
  <c r="Q13" i="35"/>
  <c r="Y12" i="35"/>
  <c r="X12" i="35"/>
  <c r="W12" i="35"/>
  <c r="V12" i="35"/>
  <c r="U12" i="35"/>
  <c r="T12" i="35"/>
  <c r="S12" i="35"/>
  <c r="R12" i="35"/>
  <c r="Q12" i="35"/>
  <c r="Y11" i="35"/>
  <c r="X11" i="35"/>
  <c r="W11" i="35"/>
  <c r="V11" i="35"/>
  <c r="U11" i="35"/>
  <c r="T11" i="35"/>
  <c r="S11" i="35"/>
  <c r="R11" i="35"/>
  <c r="Q11" i="35"/>
  <c r="Y10" i="35"/>
  <c r="X10" i="35"/>
  <c r="W10" i="35"/>
  <c r="V10" i="35"/>
  <c r="U10" i="35"/>
  <c r="T10" i="35"/>
  <c r="S10" i="35"/>
  <c r="R10" i="35"/>
  <c r="Q10" i="35"/>
  <c r="Y9" i="35"/>
  <c r="X9" i="35"/>
  <c r="W9" i="35"/>
  <c r="V9" i="35"/>
  <c r="U9" i="35"/>
  <c r="T9" i="35"/>
  <c r="S9" i="35"/>
  <c r="R9" i="35"/>
  <c r="Q9" i="35"/>
  <c r="Y8" i="35"/>
  <c r="X8" i="35"/>
  <c r="W8" i="35"/>
  <c r="V8" i="35"/>
  <c r="U8" i="35"/>
  <c r="T8" i="35"/>
  <c r="S8" i="35"/>
  <c r="R8" i="35"/>
  <c r="Q8" i="35"/>
  <c r="Y7" i="35"/>
  <c r="X7" i="35"/>
  <c r="W7" i="35"/>
  <c r="V7" i="35"/>
  <c r="U7" i="35"/>
  <c r="T7" i="35"/>
  <c r="S7" i="35"/>
  <c r="R7" i="35"/>
  <c r="Q7" i="35"/>
  <c r="Y6" i="35"/>
  <c r="X6" i="35"/>
  <c r="W6" i="35"/>
  <c r="V6" i="35"/>
  <c r="U6" i="35"/>
  <c r="T6" i="35"/>
  <c r="S6" i="35"/>
  <c r="R6" i="35"/>
  <c r="Q6" i="35"/>
  <c r="Y5" i="35"/>
  <c r="X5" i="35"/>
  <c r="W5" i="35"/>
  <c r="V5" i="35"/>
  <c r="U5" i="35"/>
  <c r="T5" i="35"/>
  <c r="S5" i="35"/>
  <c r="R5" i="35"/>
  <c r="Q5" i="35"/>
  <c r="Y4" i="35"/>
  <c r="X4" i="35"/>
  <c r="W4" i="35"/>
  <c r="V4" i="35"/>
  <c r="U4" i="35"/>
  <c r="T4" i="35"/>
  <c r="S4" i="35"/>
  <c r="R4" i="35"/>
  <c r="Q4" i="35"/>
  <c r="Y1" i="35"/>
  <c r="X1" i="35"/>
  <c r="W1" i="35"/>
  <c r="V1" i="35"/>
  <c r="U1" i="35"/>
  <c r="T1" i="35"/>
  <c r="S1" i="35"/>
  <c r="R1" i="35"/>
  <c r="Q1" i="35"/>
  <c r="X3" i="35" l="1"/>
  <c r="V3" i="35"/>
  <c r="Q3" i="35"/>
  <c r="T3" i="35"/>
  <c r="Y3" i="35"/>
  <c r="R3" i="35"/>
  <c r="S3" i="35"/>
  <c r="U3" i="35"/>
  <c r="W3" i="35"/>
  <c r="AO7" i="3" l="1"/>
  <c r="X114" i="3"/>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1"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X10" i="3"/>
  <c r="X9" i="3"/>
  <c r="X8" i="3"/>
  <c r="X7" i="3"/>
  <c r="E176" i="30"/>
  <c r="AJ102" i="3" s="1"/>
  <c r="E174" i="30"/>
  <c r="AJ100" i="3" s="1"/>
  <c r="E170" i="30"/>
  <c r="AJ97" i="3" s="1"/>
  <c r="E168" i="30"/>
  <c r="AJ96" i="3" s="1"/>
  <c r="AJ82" i="3"/>
  <c r="E149" i="30"/>
  <c r="H4" i="29" l="1"/>
  <c r="H5" i="29"/>
  <c r="H6"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3" i="29"/>
  <c r="H54" i="29"/>
  <c r="H55" i="29"/>
  <c r="H56" i="29"/>
  <c r="H57" i="29"/>
  <c r="H58" i="29"/>
  <c r="H59" i="29"/>
  <c r="H60" i="29"/>
  <c r="H61" i="29"/>
  <c r="H62" i="29"/>
  <c r="H63" i="29"/>
  <c r="H64" i="29"/>
  <c r="H65" i="29"/>
  <c r="H66" i="29"/>
  <c r="H67" i="29"/>
  <c r="H68" i="29"/>
  <c r="H69" i="29"/>
  <c r="H70" i="29"/>
  <c r="H71" i="29"/>
  <c r="H72" i="29"/>
  <c r="H73" i="29"/>
  <c r="H74" i="29"/>
  <c r="H75" i="29"/>
  <c r="H76" i="29"/>
  <c r="H77" i="29"/>
  <c r="H78" i="29"/>
  <c r="H79" i="29"/>
  <c r="H80" i="29"/>
  <c r="H81" i="29"/>
  <c r="H82" i="29"/>
  <c r="H83" i="29"/>
  <c r="H84" i="29"/>
  <c r="H85" i="29"/>
  <c r="H86" i="29"/>
  <c r="H87" i="29"/>
  <c r="H88" i="29"/>
  <c r="H89" i="29"/>
  <c r="H90" i="29"/>
  <c r="H91" i="29"/>
  <c r="H92" i="29"/>
  <c r="H93" i="29"/>
  <c r="H94" i="29"/>
  <c r="H95" i="29"/>
  <c r="H96" i="29"/>
  <c r="H97" i="29"/>
  <c r="H98" i="29"/>
  <c r="H99" i="29"/>
  <c r="H100" i="29"/>
  <c r="H101" i="29"/>
  <c r="H102" i="29"/>
  <c r="H103" i="29"/>
  <c r="H104" i="29"/>
  <c r="H105" i="29"/>
  <c r="H106" i="29"/>
  <c r="H107" i="29"/>
  <c r="H108" i="29"/>
  <c r="H109" i="29"/>
  <c r="H110" i="29"/>
  <c r="H3" i="29"/>
  <c r="AJ13" i="3"/>
  <c r="AJ22" i="3"/>
  <c r="AJ34" i="3"/>
  <c r="AJ42" i="3"/>
  <c r="H1" i="29" l="1"/>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AJ9" i="3" l="1"/>
  <c r="AJ10" i="3"/>
  <c r="AJ11" i="3"/>
  <c r="AJ12" i="3"/>
  <c r="AJ14" i="3"/>
  <c r="AJ15" i="3"/>
  <c r="AJ16" i="3"/>
  <c r="AJ17" i="3"/>
  <c r="AJ18" i="3"/>
  <c r="AJ19" i="3"/>
  <c r="AJ20" i="3"/>
  <c r="AJ21" i="3"/>
  <c r="AJ23" i="3"/>
  <c r="AJ24" i="3"/>
  <c r="AJ25" i="3"/>
  <c r="AJ26" i="3"/>
  <c r="AJ27" i="3"/>
  <c r="AJ28" i="3"/>
  <c r="AJ29" i="3"/>
  <c r="AJ30" i="3"/>
  <c r="AJ31" i="3"/>
  <c r="AJ32" i="3"/>
  <c r="AJ33" i="3"/>
  <c r="AJ35" i="3"/>
  <c r="AJ36" i="3"/>
  <c r="AJ37" i="3"/>
  <c r="AJ38" i="3"/>
  <c r="AJ39" i="3"/>
  <c r="AJ40" i="3"/>
  <c r="AJ41"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3" i="3"/>
  <c r="AJ84" i="3"/>
  <c r="AJ85" i="3"/>
  <c r="AJ86" i="3"/>
  <c r="AJ87" i="3"/>
  <c r="AJ88" i="3"/>
  <c r="AJ89" i="3"/>
  <c r="AJ90" i="3"/>
  <c r="AJ91" i="3"/>
  <c r="AJ92" i="3"/>
  <c r="AJ93" i="3"/>
  <c r="AJ94" i="3"/>
  <c r="AJ95" i="3"/>
  <c r="AJ98" i="3"/>
  <c r="AJ99" i="3"/>
  <c r="AJ101" i="3"/>
  <c r="AJ103" i="3"/>
  <c r="AJ104" i="3"/>
  <c r="AJ105" i="3"/>
  <c r="AJ106" i="3"/>
  <c r="AJ107" i="3"/>
  <c r="AJ108" i="3"/>
  <c r="AJ109" i="3"/>
  <c r="AJ110" i="3"/>
  <c r="AJ111" i="3"/>
  <c r="AJ112" i="3"/>
  <c r="AJ113" i="3"/>
  <c r="AJ114" i="3"/>
  <c r="AG7" i="3" a="1"/>
  <c r="AG7" i="3" s="1"/>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1"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G115" i="1"/>
  <c r="F115" i="1"/>
  <c r="E115" i="1"/>
  <c r="D115" i="1"/>
  <c r="K82" i="22"/>
  <c r="K83" i="22" s="1"/>
  <c r="J82" i="22"/>
  <c r="J83" i="22" s="1"/>
  <c r="I82" i="22"/>
  <c r="I83" i="22" s="1"/>
  <c r="H82" i="22"/>
  <c r="H83" i="22" s="1"/>
  <c r="G82" i="22"/>
  <c r="F82" i="22"/>
  <c r="F83" i="22" s="1"/>
  <c r="D82" i="22"/>
  <c r="L79" i="22"/>
  <c r="L80" i="22" s="1"/>
  <c r="M79" i="22"/>
  <c r="M80" i="22" s="1"/>
  <c r="E82" i="22"/>
  <c r="E79" i="22"/>
  <c r="E80" i="22" s="1"/>
  <c r="DX8" i="15"/>
  <c r="DX9" i="15"/>
  <c r="DX10" i="15"/>
  <c r="DX11" i="15"/>
  <c r="DX12" i="15"/>
  <c r="DX13" i="15"/>
  <c r="DX14" i="15"/>
  <c r="DX15" i="15"/>
  <c r="DX16" i="15"/>
  <c r="DX17" i="15"/>
  <c r="DX18" i="15"/>
  <c r="DX19" i="15"/>
  <c r="DX20" i="15"/>
  <c r="DX21" i="15"/>
  <c r="DX22" i="15"/>
  <c r="DX23" i="15"/>
  <c r="DX24" i="15"/>
  <c r="DX25" i="15"/>
  <c r="DX26" i="15"/>
  <c r="DX27" i="15"/>
  <c r="DX28" i="15"/>
  <c r="DX29" i="15"/>
  <c r="DX30" i="15"/>
  <c r="DX31" i="15"/>
  <c r="DX32" i="15"/>
  <c r="DX33" i="15"/>
  <c r="DX34" i="15"/>
  <c r="DX35" i="15"/>
  <c r="DX36" i="15"/>
  <c r="DX37" i="15"/>
  <c r="DX38" i="15"/>
  <c r="DX39" i="15"/>
  <c r="DX40" i="15"/>
  <c r="DX41" i="15"/>
  <c r="DX42" i="15"/>
  <c r="DX43" i="15"/>
  <c r="DX44" i="15"/>
  <c r="DX45" i="15"/>
  <c r="DX46" i="15"/>
  <c r="DX47" i="15"/>
  <c r="DX48" i="15"/>
  <c r="DX49" i="15"/>
  <c r="DX50" i="15"/>
  <c r="DX51" i="15"/>
  <c r="DX52" i="15"/>
  <c r="DX53" i="15"/>
  <c r="DX54" i="15"/>
  <c r="DX55" i="15"/>
  <c r="DX56" i="15"/>
  <c r="DX57" i="15"/>
  <c r="DX58" i="15"/>
  <c r="DX59" i="15"/>
  <c r="DX60" i="15"/>
  <c r="DX61" i="15"/>
  <c r="DX62" i="15"/>
  <c r="DX63" i="15"/>
  <c r="DX64" i="15"/>
  <c r="DX65" i="15"/>
  <c r="DX66" i="15"/>
  <c r="DX67" i="15"/>
  <c r="DX68" i="15"/>
  <c r="DX69" i="15"/>
  <c r="DX70" i="15"/>
  <c r="DX71" i="15"/>
  <c r="DX72" i="15"/>
  <c r="DX73" i="15"/>
  <c r="DX74" i="15"/>
  <c r="DX75" i="15"/>
  <c r="DX76" i="15"/>
  <c r="DX77" i="15"/>
  <c r="DX78" i="15"/>
  <c r="DX79" i="15"/>
  <c r="DX80" i="15"/>
  <c r="DX81" i="15"/>
  <c r="DX82" i="15"/>
  <c r="DX83" i="15"/>
  <c r="DX84" i="15"/>
  <c r="DX85" i="15"/>
  <c r="DX86" i="15"/>
  <c r="DX87" i="15"/>
  <c r="DX88" i="15"/>
  <c r="DX89" i="15"/>
  <c r="DX90" i="15"/>
  <c r="DX91" i="15"/>
  <c r="DX92" i="15"/>
  <c r="DX93" i="15"/>
  <c r="DX94" i="15"/>
  <c r="DX95" i="15"/>
  <c r="DX96" i="15"/>
  <c r="DX97" i="15"/>
  <c r="DX98" i="15"/>
  <c r="DX99" i="15"/>
  <c r="DX100" i="15"/>
  <c r="DX101" i="15"/>
  <c r="DX102" i="15"/>
  <c r="DX103" i="15"/>
  <c r="DX104" i="15"/>
  <c r="DX105" i="15"/>
  <c r="DX106" i="15"/>
  <c r="DX107" i="15"/>
  <c r="DX108" i="15"/>
  <c r="DX109" i="15"/>
  <c r="DX110" i="15"/>
  <c r="DX111" i="15"/>
  <c r="DX112" i="15"/>
  <c r="DX113" i="15"/>
  <c r="DX114" i="15"/>
  <c r="DX7" i="15"/>
  <c r="DS8" i="15"/>
  <c r="DS9" i="15"/>
  <c r="DS10" i="15"/>
  <c r="DS11" i="15"/>
  <c r="DS12" i="15"/>
  <c r="DS13" i="15"/>
  <c r="DS14" i="15"/>
  <c r="DS15" i="15"/>
  <c r="DS16" i="15"/>
  <c r="DS17" i="15"/>
  <c r="DS18" i="15"/>
  <c r="DS19" i="15"/>
  <c r="DS20" i="15"/>
  <c r="DS21" i="15"/>
  <c r="DS22" i="15"/>
  <c r="DS23" i="15"/>
  <c r="DS24" i="15"/>
  <c r="DS25" i="15"/>
  <c r="DS26" i="15"/>
  <c r="DS27" i="15"/>
  <c r="DS28" i="15"/>
  <c r="DS29" i="15"/>
  <c r="DS30" i="15"/>
  <c r="DS31" i="15"/>
  <c r="DS32" i="15"/>
  <c r="DS33" i="15"/>
  <c r="DS34" i="15"/>
  <c r="DS35" i="15"/>
  <c r="DS36" i="15"/>
  <c r="DS37" i="15"/>
  <c r="DS38" i="15"/>
  <c r="DS39" i="15"/>
  <c r="DS40" i="15"/>
  <c r="DS41" i="15"/>
  <c r="DS42" i="15"/>
  <c r="DS43" i="15"/>
  <c r="DS44" i="15"/>
  <c r="DS45" i="15"/>
  <c r="DS46" i="15"/>
  <c r="DS47" i="15"/>
  <c r="DS48" i="15"/>
  <c r="DS49" i="15"/>
  <c r="DS50" i="15"/>
  <c r="DS51" i="15"/>
  <c r="DS52" i="15"/>
  <c r="DS53" i="15"/>
  <c r="DS54" i="15"/>
  <c r="DS55" i="15"/>
  <c r="DS56" i="15"/>
  <c r="DS57" i="15"/>
  <c r="DS58" i="15"/>
  <c r="DS59" i="15"/>
  <c r="DS60" i="15"/>
  <c r="DS61" i="15"/>
  <c r="DS62" i="15"/>
  <c r="DS63" i="15"/>
  <c r="DS64" i="15"/>
  <c r="DS65" i="15"/>
  <c r="DS66" i="15"/>
  <c r="DS67" i="15"/>
  <c r="DS68" i="15"/>
  <c r="DS69" i="15"/>
  <c r="DS70" i="15"/>
  <c r="DS71" i="15"/>
  <c r="DS72" i="15"/>
  <c r="DS73" i="15"/>
  <c r="DS74" i="15"/>
  <c r="DS75" i="15"/>
  <c r="DS76" i="15"/>
  <c r="DS77" i="15"/>
  <c r="DS78" i="15"/>
  <c r="DS79" i="15"/>
  <c r="DS80" i="15"/>
  <c r="DS81" i="15"/>
  <c r="DS82" i="15"/>
  <c r="DS83" i="15"/>
  <c r="DS84" i="15"/>
  <c r="DS85" i="15"/>
  <c r="DS86" i="15"/>
  <c r="DS87" i="15"/>
  <c r="DS88" i="15"/>
  <c r="DS89" i="15"/>
  <c r="DS90" i="15"/>
  <c r="DS91" i="15"/>
  <c r="DS92" i="15"/>
  <c r="DS93" i="15"/>
  <c r="DS94" i="15"/>
  <c r="DS95" i="15"/>
  <c r="DS96" i="15"/>
  <c r="DS97" i="15"/>
  <c r="DS98" i="15"/>
  <c r="DS99" i="15"/>
  <c r="DS100" i="15"/>
  <c r="DS101" i="15"/>
  <c r="DS102" i="15"/>
  <c r="DS103" i="15"/>
  <c r="DS104" i="15"/>
  <c r="DS105" i="15"/>
  <c r="DS106" i="15"/>
  <c r="DS107" i="15"/>
  <c r="DS108" i="15"/>
  <c r="DS109" i="15"/>
  <c r="DS110" i="15"/>
  <c r="DS111" i="15"/>
  <c r="DS112" i="15"/>
  <c r="DS113" i="15"/>
  <c r="DS114" i="15"/>
  <c r="DS7" i="15"/>
  <c r="DO8" i="15"/>
  <c r="DO9" i="15"/>
  <c r="DO10" i="15"/>
  <c r="DO11" i="15"/>
  <c r="DO12" i="15"/>
  <c r="DO13" i="15"/>
  <c r="DT13" i="15" s="1"/>
  <c r="DY13" i="15" s="1"/>
  <c r="DO14" i="15"/>
  <c r="DO15" i="15"/>
  <c r="DO16" i="15"/>
  <c r="DO17" i="15"/>
  <c r="DT17" i="15" s="1"/>
  <c r="DY17" i="15" s="1"/>
  <c r="DO18" i="15"/>
  <c r="DO19" i="15"/>
  <c r="DO20" i="15"/>
  <c r="DO21" i="15"/>
  <c r="DO22" i="15"/>
  <c r="DO23" i="15"/>
  <c r="DO24" i="15"/>
  <c r="DT24" i="15" s="1"/>
  <c r="DY24" i="15" s="1"/>
  <c r="DO25" i="15"/>
  <c r="DO26" i="15"/>
  <c r="DO27" i="15"/>
  <c r="DO28" i="15"/>
  <c r="DO29" i="15"/>
  <c r="DO30" i="15"/>
  <c r="DO31" i="15"/>
  <c r="DO32" i="15"/>
  <c r="DO33" i="15"/>
  <c r="DO34" i="15"/>
  <c r="DO35" i="15"/>
  <c r="DO36" i="15"/>
  <c r="DT36" i="15" s="1"/>
  <c r="DY36" i="15" s="1"/>
  <c r="DO37" i="15"/>
  <c r="DT37" i="15" s="1"/>
  <c r="DY37" i="15" s="1"/>
  <c r="DO38" i="15"/>
  <c r="DO39" i="15"/>
  <c r="DO40" i="15"/>
  <c r="DO41" i="15"/>
  <c r="DO42" i="15"/>
  <c r="DO43" i="15"/>
  <c r="DO44" i="15"/>
  <c r="DO45" i="15"/>
  <c r="DO46" i="15"/>
  <c r="DO47" i="15"/>
  <c r="DO48" i="15"/>
  <c r="DO49" i="15"/>
  <c r="DO50" i="15"/>
  <c r="DT50" i="15" s="1"/>
  <c r="DY50" i="15" s="1"/>
  <c r="DO51" i="15"/>
  <c r="DO52" i="15"/>
  <c r="DO53" i="15"/>
  <c r="DT53" i="15" s="1"/>
  <c r="DY53" i="15" s="1"/>
  <c r="DO54" i="15"/>
  <c r="DO55" i="15"/>
  <c r="DO56" i="15"/>
  <c r="DO57" i="15"/>
  <c r="DO58" i="15"/>
  <c r="DO59" i="15"/>
  <c r="DO60" i="15"/>
  <c r="DO61" i="15"/>
  <c r="DT61" i="15" s="1"/>
  <c r="DY61" i="15" s="1"/>
  <c r="DO62" i="15"/>
  <c r="DO63" i="15"/>
  <c r="DO64" i="15"/>
  <c r="DO65" i="15"/>
  <c r="DT65" i="15" s="1"/>
  <c r="DY65" i="15" s="1"/>
  <c r="DO66" i="15"/>
  <c r="DO67" i="15"/>
  <c r="DO68" i="15"/>
  <c r="DO69" i="15"/>
  <c r="DT69" i="15" s="1"/>
  <c r="DY69" i="15" s="1"/>
  <c r="DO70" i="15"/>
  <c r="DT70" i="15" s="1"/>
  <c r="DY70" i="15" s="1"/>
  <c r="DO71" i="15"/>
  <c r="DO72" i="15"/>
  <c r="DT72" i="15" s="1"/>
  <c r="DY72" i="15" s="1"/>
  <c r="DO73" i="15"/>
  <c r="DO74" i="15"/>
  <c r="DT74" i="15" s="1"/>
  <c r="DY74" i="15" s="1"/>
  <c r="DO75" i="15"/>
  <c r="DO76" i="15"/>
  <c r="DO77" i="15"/>
  <c r="DO78" i="15"/>
  <c r="DO79" i="15"/>
  <c r="DO80" i="15"/>
  <c r="DO81" i="15"/>
  <c r="DO82" i="15"/>
  <c r="DO83" i="15"/>
  <c r="DO84" i="15"/>
  <c r="DT84" i="15" s="1"/>
  <c r="DY84" i="15" s="1"/>
  <c r="DO85" i="15"/>
  <c r="DT85" i="15" s="1"/>
  <c r="DY85" i="15" s="1"/>
  <c r="DO86" i="15"/>
  <c r="DO87" i="15"/>
  <c r="DO88" i="15"/>
  <c r="DO89" i="15"/>
  <c r="DO90" i="15"/>
  <c r="DO91" i="15"/>
  <c r="DO92" i="15"/>
  <c r="DO93" i="15"/>
  <c r="DO94" i="15"/>
  <c r="DT94" i="15" s="1"/>
  <c r="DY94" i="15" s="1"/>
  <c r="DO95" i="15"/>
  <c r="DO96" i="15"/>
  <c r="DO97" i="15"/>
  <c r="DO98" i="15"/>
  <c r="DT98" i="15" s="1"/>
  <c r="DY98" i="15" s="1"/>
  <c r="DO99" i="15"/>
  <c r="DO100" i="15"/>
  <c r="DO101" i="15"/>
  <c r="DT101" i="15" s="1"/>
  <c r="DY101" i="15" s="1"/>
  <c r="DO102" i="15"/>
  <c r="DO103" i="15"/>
  <c r="DO104" i="15"/>
  <c r="DO105" i="15"/>
  <c r="DO106" i="15"/>
  <c r="DO107" i="15"/>
  <c r="DO108" i="15"/>
  <c r="DO109" i="15"/>
  <c r="DT109" i="15" s="1"/>
  <c r="DY109" i="15" s="1"/>
  <c r="DO110" i="15"/>
  <c r="DO111" i="15"/>
  <c r="DO112" i="15"/>
  <c r="DO113" i="15"/>
  <c r="DO114" i="15"/>
  <c r="DO7" i="15"/>
  <c r="DH8" i="15"/>
  <c r="DH9" i="15"/>
  <c r="DH10" i="15"/>
  <c r="DH11" i="15"/>
  <c r="DH12" i="15"/>
  <c r="DH13" i="15"/>
  <c r="DH14" i="15"/>
  <c r="DH15" i="15"/>
  <c r="DP15" i="15" s="1"/>
  <c r="DH16" i="15"/>
  <c r="DH17" i="15"/>
  <c r="DH18" i="15"/>
  <c r="DH19" i="15"/>
  <c r="DH20" i="15"/>
  <c r="DH21" i="15"/>
  <c r="DH22" i="15"/>
  <c r="DH23" i="15"/>
  <c r="DH24" i="15"/>
  <c r="DH25" i="15"/>
  <c r="DH26" i="15"/>
  <c r="DH27" i="15"/>
  <c r="DH28" i="15"/>
  <c r="DH29" i="15"/>
  <c r="DH30" i="15"/>
  <c r="DP30" i="15" s="1"/>
  <c r="DH31" i="15"/>
  <c r="DP31" i="15" s="1"/>
  <c r="DH32" i="15"/>
  <c r="DH33" i="15"/>
  <c r="DH34" i="15"/>
  <c r="DH35" i="15"/>
  <c r="DH36" i="15"/>
  <c r="DH37" i="15"/>
  <c r="DH38" i="15"/>
  <c r="DH39" i="15"/>
  <c r="DP39" i="15" s="1"/>
  <c r="DH40" i="15"/>
  <c r="DH41" i="15"/>
  <c r="DH42" i="15"/>
  <c r="DH43" i="15"/>
  <c r="DH44" i="15"/>
  <c r="DP44" i="15" s="1"/>
  <c r="O44" i="3" s="1"/>
  <c r="Q44" i="3" s="1"/>
  <c r="DH45" i="15"/>
  <c r="DH46" i="15"/>
  <c r="DH47" i="15"/>
  <c r="DH48" i="15"/>
  <c r="DH49" i="15"/>
  <c r="DH50" i="15"/>
  <c r="DH51" i="15"/>
  <c r="DH52" i="15"/>
  <c r="DH53" i="15"/>
  <c r="DH54" i="15"/>
  <c r="DP54" i="15" s="1"/>
  <c r="DH55" i="15"/>
  <c r="DP55" i="15" s="1"/>
  <c r="DH56" i="15"/>
  <c r="DH57" i="15"/>
  <c r="DH58" i="15"/>
  <c r="DH59" i="15"/>
  <c r="DH60" i="15"/>
  <c r="DH61" i="15"/>
  <c r="DH62" i="15"/>
  <c r="DH63" i="15"/>
  <c r="DP63" i="15" s="1"/>
  <c r="DH64" i="15"/>
  <c r="DH65" i="15"/>
  <c r="DH66" i="15"/>
  <c r="DH67" i="15"/>
  <c r="DH68" i="15"/>
  <c r="DH69" i="15"/>
  <c r="DH70" i="15"/>
  <c r="DH71" i="15"/>
  <c r="DH72" i="15"/>
  <c r="DH73" i="15"/>
  <c r="DH74" i="15"/>
  <c r="DH75" i="15"/>
  <c r="DH76" i="15"/>
  <c r="DH77" i="15"/>
  <c r="DH78" i="15"/>
  <c r="DP78" i="15" s="1"/>
  <c r="DH79" i="15"/>
  <c r="DP79" i="15" s="1"/>
  <c r="DH80" i="15"/>
  <c r="DH81" i="15"/>
  <c r="DH82" i="15"/>
  <c r="DH83" i="15"/>
  <c r="DH84" i="15"/>
  <c r="DH85" i="15"/>
  <c r="DH86" i="15"/>
  <c r="DH87" i="15"/>
  <c r="DP87" i="15" s="1"/>
  <c r="DH88" i="15"/>
  <c r="DH89" i="15"/>
  <c r="DH90" i="15"/>
  <c r="DH91" i="15"/>
  <c r="DH92" i="15"/>
  <c r="DP92" i="15" s="1"/>
  <c r="DH93" i="15"/>
  <c r="DH94" i="15"/>
  <c r="DH95" i="15"/>
  <c r="DH96" i="15"/>
  <c r="DH97" i="15"/>
  <c r="DH98" i="15"/>
  <c r="DH99" i="15"/>
  <c r="DH100" i="15"/>
  <c r="DH101" i="15"/>
  <c r="DH102" i="15"/>
  <c r="DP102" i="15" s="1"/>
  <c r="DH103" i="15"/>
  <c r="DH104" i="15"/>
  <c r="DH105" i="15"/>
  <c r="DH106" i="15"/>
  <c r="DH107" i="15"/>
  <c r="DH108" i="15"/>
  <c r="DH109" i="15"/>
  <c r="DH110" i="15"/>
  <c r="DH111" i="15"/>
  <c r="DH112" i="15"/>
  <c r="DH113" i="15"/>
  <c r="DH114" i="15"/>
  <c r="DH7" i="15"/>
  <c r="E123" i="15"/>
  <c r="F123" i="15"/>
  <c r="G123" i="15"/>
  <c r="H123" i="15"/>
  <c r="I123" i="15"/>
  <c r="J123" i="15"/>
  <c r="K123" i="15"/>
  <c r="L123" i="15"/>
  <c r="M123" i="15"/>
  <c r="N123" i="15"/>
  <c r="O123" i="15"/>
  <c r="P123" i="15"/>
  <c r="Q123" i="15"/>
  <c r="R123" i="15"/>
  <c r="S123" i="15"/>
  <c r="T123" i="15"/>
  <c r="U123" i="15"/>
  <c r="V123" i="15"/>
  <c r="W123" i="15"/>
  <c r="X123" i="15"/>
  <c r="Y123" i="15"/>
  <c r="Z123" i="15"/>
  <c r="AA123" i="15"/>
  <c r="AB123" i="15"/>
  <c r="AC123" i="15"/>
  <c r="AD123" i="15"/>
  <c r="AE123" i="15"/>
  <c r="AF123" i="15"/>
  <c r="AG123" i="15"/>
  <c r="AH123" i="15"/>
  <c r="AI123" i="15"/>
  <c r="AJ123" i="15"/>
  <c r="AK123" i="15"/>
  <c r="AL123" i="15"/>
  <c r="AM123" i="15"/>
  <c r="AN123" i="15"/>
  <c r="AO123" i="15"/>
  <c r="AP123" i="15"/>
  <c r="AQ123" i="15"/>
  <c r="AR123" i="15"/>
  <c r="AS123" i="15"/>
  <c r="AT123" i="15"/>
  <c r="AU123" i="15"/>
  <c r="AV123" i="15"/>
  <c r="AW123" i="15"/>
  <c r="AX123" i="15"/>
  <c r="AY123" i="15"/>
  <c r="AZ123" i="15"/>
  <c r="BA123" i="15"/>
  <c r="BB123" i="15"/>
  <c r="BC123" i="15"/>
  <c r="BD123" i="15"/>
  <c r="BE123" i="15"/>
  <c r="BF123" i="15"/>
  <c r="BG123" i="15"/>
  <c r="BH123" i="15"/>
  <c r="BI123" i="15"/>
  <c r="BJ123" i="15"/>
  <c r="BK123" i="15"/>
  <c r="BL123" i="15"/>
  <c r="BM123" i="15"/>
  <c r="BN123" i="15"/>
  <c r="BO123" i="15"/>
  <c r="BP123" i="15"/>
  <c r="BQ123" i="15"/>
  <c r="BR123" i="15"/>
  <c r="BS123" i="15"/>
  <c r="BT123" i="15"/>
  <c r="BU123" i="15"/>
  <c r="BV123" i="15"/>
  <c r="BW123" i="15"/>
  <c r="BX123" i="15"/>
  <c r="BY123" i="15"/>
  <c r="BZ123" i="15"/>
  <c r="CA123" i="15"/>
  <c r="CB123" i="15"/>
  <c r="CC123" i="15"/>
  <c r="CD123" i="15"/>
  <c r="CE123" i="15"/>
  <c r="CF123" i="15"/>
  <c r="CG123" i="15"/>
  <c r="CH123" i="15"/>
  <c r="CI123" i="15"/>
  <c r="CJ123" i="15"/>
  <c r="CK123" i="15"/>
  <c r="CL123" i="15"/>
  <c r="CM123" i="15"/>
  <c r="CN123" i="15"/>
  <c r="CO123" i="15"/>
  <c r="CP123" i="15"/>
  <c r="CQ123" i="15"/>
  <c r="CR123" i="15"/>
  <c r="CS123" i="15"/>
  <c r="CT123" i="15"/>
  <c r="CU123" i="15"/>
  <c r="CV123" i="15"/>
  <c r="CW123" i="15"/>
  <c r="CX123" i="15"/>
  <c r="CY123" i="15"/>
  <c r="CZ123" i="15"/>
  <c r="DA123" i="15"/>
  <c r="DB123" i="15"/>
  <c r="DC123" i="15"/>
  <c r="DD123" i="15"/>
  <c r="DE123" i="15"/>
  <c r="DF123" i="15"/>
  <c r="DG123" i="15"/>
  <c r="D123" i="15"/>
  <c r="E115" i="15"/>
  <c r="F115" i="15"/>
  <c r="G115" i="15"/>
  <c r="H115" i="15"/>
  <c r="I115" i="15"/>
  <c r="J115" i="15"/>
  <c r="K115" i="15"/>
  <c r="L115" i="15"/>
  <c r="M115" i="15"/>
  <c r="N115" i="15"/>
  <c r="O115" i="15"/>
  <c r="P115" i="15"/>
  <c r="Q115" i="15"/>
  <c r="R115" i="15"/>
  <c r="S115" i="15"/>
  <c r="T115" i="15"/>
  <c r="U115" i="15"/>
  <c r="V115" i="15"/>
  <c r="W115" i="15"/>
  <c r="X115" i="15"/>
  <c r="Y115" i="15"/>
  <c r="Z115" i="15"/>
  <c r="AA115" i="15"/>
  <c r="AB115" i="15"/>
  <c r="AC115" i="15"/>
  <c r="AD115" i="15"/>
  <c r="AE115" i="15"/>
  <c r="AF115" i="15"/>
  <c r="AG115" i="15"/>
  <c r="AH115" i="15"/>
  <c r="AI115" i="15"/>
  <c r="AJ115" i="15"/>
  <c r="AK115" i="15"/>
  <c r="AL115" i="15"/>
  <c r="AM115" i="15"/>
  <c r="AN115" i="15"/>
  <c r="AO115" i="15"/>
  <c r="AP115" i="15"/>
  <c r="AQ115" i="15"/>
  <c r="AR115" i="15"/>
  <c r="AS115" i="15"/>
  <c r="AT115" i="15"/>
  <c r="AU115" i="15"/>
  <c r="AV115" i="15"/>
  <c r="AW115" i="15"/>
  <c r="AX115" i="15"/>
  <c r="AY115" i="15"/>
  <c r="AZ115" i="15"/>
  <c r="BA115" i="15"/>
  <c r="BB115" i="15"/>
  <c r="BC115" i="15"/>
  <c r="BD115" i="15"/>
  <c r="BE115" i="15"/>
  <c r="BF115" i="15"/>
  <c r="BG115" i="15"/>
  <c r="BH115" i="15"/>
  <c r="BI115" i="15"/>
  <c r="BJ115" i="15"/>
  <c r="BK115" i="15"/>
  <c r="BL115" i="15"/>
  <c r="BM115" i="15"/>
  <c r="BN115" i="15"/>
  <c r="BO115" i="15"/>
  <c r="BP115" i="15"/>
  <c r="BQ115" i="15"/>
  <c r="BR115" i="15"/>
  <c r="BS115" i="15"/>
  <c r="BT115" i="15"/>
  <c r="BU115" i="15"/>
  <c r="BV115" i="15"/>
  <c r="BW115" i="15"/>
  <c r="BX115" i="15"/>
  <c r="BY115" i="15"/>
  <c r="BZ115" i="15"/>
  <c r="CA115" i="15"/>
  <c r="CA124" i="15" s="1"/>
  <c r="CB115" i="15"/>
  <c r="CC115" i="15"/>
  <c r="CD115" i="15"/>
  <c r="CE115" i="15"/>
  <c r="CF115" i="15"/>
  <c r="CG115" i="15"/>
  <c r="CH115" i="15"/>
  <c r="CI115" i="15"/>
  <c r="CJ115" i="15"/>
  <c r="CK115" i="15"/>
  <c r="CL115" i="15"/>
  <c r="CM115" i="15"/>
  <c r="CN115" i="15"/>
  <c r="CO115" i="15"/>
  <c r="CP115" i="15"/>
  <c r="CQ115" i="15"/>
  <c r="CQ124" i="15" s="1"/>
  <c r="CR115" i="15"/>
  <c r="CS115" i="15"/>
  <c r="CT115" i="15"/>
  <c r="CU115" i="15"/>
  <c r="CV115" i="15"/>
  <c r="CW115" i="15"/>
  <c r="CX115" i="15"/>
  <c r="CY115" i="15"/>
  <c r="CZ115" i="15"/>
  <c r="DA115" i="15"/>
  <c r="DB115" i="15"/>
  <c r="DC115" i="15"/>
  <c r="DD115" i="15"/>
  <c r="DE115" i="15"/>
  <c r="DF115" i="15"/>
  <c r="DG115" i="15"/>
  <c r="DI115" i="15"/>
  <c r="DJ115" i="15"/>
  <c r="AJ117" i="3" s="1"/>
  <c r="DK115" i="15"/>
  <c r="DL115" i="15"/>
  <c r="DM115" i="15"/>
  <c r="DN115" i="15"/>
  <c r="DQ115" i="15"/>
  <c r="DR115" i="15"/>
  <c r="DV115" i="15"/>
  <c r="DW115" i="15"/>
  <c r="D115" i="15"/>
  <c r="P8" i="3"/>
  <c r="P7" i="3"/>
  <c r="CH123" i="16" l="1"/>
  <c r="Z123" i="16"/>
  <c r="CQ123" i="16"/>
  <c r="AU123" i="16"/>
  <c r="J124" i="15"/>
  <c r="J106" i="16" s="1"/>
  <c r="J123" i="16"/>
  <c r="DP97" i="15"/>
  <c r="O97" i="3" s="1"/>
  <c r="S97" i="3" s="1"/>
  <c r="DP73" i="15"/>
  <c r="O73" i="3" s="1"/>
  <c r="Q73" i="3" s="1"/>
  <c r="DP49" i="15"/>
  <c r="O49" i="3" s="1"/>
  <c r="Q49" i="3" s="1"/>
  <c r="DP25" i="15"/>
  <c r="O25" i="3" s="1"/>
  <c r="Y123" i="16"/>
  <c r="DD123" i="16"/>
  <c r="AV123" i="16"/>
  <c r="BE123" i="16"/>
  <c r="I124" i="15"/>
  <c r="I106" i="16" s="1"/>
  <c r="I123" i="16"/>
  <c r="DP108" i="15"/>
  <c r="O108" i="3" s="1"/>
  <c r="Q108" i="3" s="1"/>
  <c r="DP60" i="15"/>
  <c r="DP48" i="15"/>
  <c r="O48" i="3" s="1"/>
  <c r="DP12" i="15"/>
  <c r="AA123" i="16"/>
  <c r="O123" i="16"/>
  <c r="BV123" i="16"/>
  <c r="BI123" i="16"/>
  <c r="AJ123" i="16"/>
  <c r="BP123" i="16"/>
  <c r="AF123" i="16"/>
  <c r="T123" i="16"/>
  <c r="H123" i="16"/>
  <c r="BM123" i="16"/>
  <c r="DT103" i="15"/>
  <c r="DY103" i="15" s="1"/>
  <c r="DF123" i="16"/>
  <c r="AX123" i="16"/>
  <c r="CS123" i="16"/>
  <c r="AK123" i="16"/>
  <c r="M123" i="16"/>
  <c r="DP106" i="15"/>
  <c r="BY123" i="16"/>
  <c r="E123" i="16"/>
  <c r="CF123" i="16"/>
  <c r="X123" i="16"/>
  <c r="L123" i="16"/>
  <c r="DT63" i="15"/>
  <c r="DY63" i="15" s="1"/>
  <c r="CQ120" i="16"/>
  <c r="CQ121" i="16"/>
  <c r="CQ122" i="16"/>
  <c r="CQ124" i="16"/>
  <c r="CQ119" i="16"/>
  <c r="CQ117" i="16"/>
  <c r="CQ118" i="16"/>
  <c r="AI123" i="16"/>
  <c r="CA117" i="16"/>
  <c r="CA118" i="16"/>
  <c r="CA119" i="16"/>
  <c r="CA120" i="16"/>
  <c r="CA121" i="16"/>
  <c r="CA122" i="16"/>
  <c r="CA124" i="16"/>
  <c r="CA123" i="16"/>
  <c r="CX123" i="16"/>
  <c r="CL123" i="16"/>
  <c r="BZ123" i="16"/>
  <c r="BN123" i="16"/>
  <c r="BB123" i="16"/>
  <c r="AP123" i="16"/>
  <c r="CL124" i="15"/>
  <c r="R124" i="15"/>
  <c r="DP110" i="15"/>
  <c r="DU110" i="15" s="1"/>
  <c r="DZ110" i="15" s="1"/>
  <c r="Z107" i="35" s="1"/>
  <c r="DP38" i="15"/>
  <c r="DP14" i="15"/>
  <c r="DU14" i="15" s="1"/>
  <c r="DZ14" i="15" s="1"/>
  <c r="Z11" i="35" s="1"/>
  <c r="DT58" i="15"/>
  <c r="DY58" i="15" s="1"/>
  <c r="DP103" i="15"/>
  <c r="O103" i="3" s="1"/>
  <c r="Q103" i="3" s="1"/>
  <c r="DT102" i="15"/>
  <c r="DY102" i="15" s="1"/>
  <c r="DT78" i="15"/>
  <c r="DY78" i="15" s="1"/>
  <c r="DT54" i="15"/>
  <c r="DY54" i="15" s="1"/>
  <c r="DT30" i="15"/>
  <c r="DY30" i="15" s="1"/>
  <c r="DT18" i="15"/>
  <c r="DY18" i="15" s="1"/>
  <c r="DT92" i="15"/>
  <c r="DY92" i="15" s="1"/>
  <c r="DT106" i="15"/>
  <c r="DY106" i="15" s="1"/>
  <c r="BK124" i="15"/>
  <c r="DP46" i="15"/>
  <c r="DU46" i="15" s="1"/>
  <c r="DZ46" i="15" s="1"/>
  <c r="Z43" i="35" s="1"/>
  <c r="DP22" i="15"/>
  <c r="DU22" i="15" s="1"/>
  <c r="DZ22" i="15" s="1"/>
  <c r="Z19" i="35" s="1"/>
  <c r="DP86" i="15"/>
  <c r="O86" i="3" s="1"/>
  <c r="Q86" i="3" s="1"/>
  <c r="DP62" i="15"/>
  <c r="O62" i="3" s="1"/>
  <c r="Q62" i="3" s="1"/>
  <c r="AR124" i="15"/>
  <c r="AR59" i="16" s="1"/>
  <c r="DT111" i="15"/>
  <c r="DY111" i="15" s="1"/>
  <c r="DT87" i="15"/>
  <c r="DY87" i="15" s="1"/>
  <c r="DT39" i="15"/>
  <c r="DY39" i="15" s="1"/>
  <c r="DT15" i="15"/>
  <c r="DY15" i="15" s="1"/>
  <c r="DU31" i="15"/>
  <c r="DZ31" i="15" s="1"/>
  <c r="Z28" i="35" s="1"/>
  <c r="O31" i="3"/>
  <c r="Q31" i="3" s="1"/>
  <c r="CQ114" i="16"/>
  <c r="CQ113" i="16"/>
  <c r="CQ112" i="16"/>
  <c r="CQ109" i="16"/>
  <c r="CQ107" i="16"/>
  <c r="CQ111" i="16"/>
  <c r="CQ108" i="16"/>
  <c r="CQ106" i="16"/>
  <c r="CQ105" i="16"/>
  <c r="CQ104" i="16"/>
  <c r="CQ103" i="16"/>
  <c r="CQ102" i="16"/>
  <c r="CQ101" i="16"/>
  <c r="CQ100" i="16"/>
  <c r="CQ99" i="16"/>
  <c r="CQ98" i="16"/>
  <c r="CQ97" i="16"/>
  <c r="CQ96" i="16"/>
  <c r="CQ95" i="16"/>
  <c r="CQ94" i="16"/>
  <c r="CQ93" i="16"/>
  <c r="CQ89" i="16"/>
  <c r="CQ86" i="16"/>
  <c r="CQ85" i="16"/>
  <c r="CQ83" i="16"/>
  <c r="CQ82" i="16"/>
  <c r="CQ81" i="16"/>
  <c r="CQ80" i="16"/>
  <c r="CQ79" i="16"/>
  <c r="CQ78" i="16"/>
  <c r="CQ77" i="16"/>
  <c r="CQ76" i="16"/>
  <c r="CQ116" i="16"/>
  <c r="CQ87" i="16"/>
  <c r="CQ84" i="16"/>
  <c r="CQ110" i="16"/>
  <c r="CQ92" i="16"/>
  <c r="CQ91" i="16"/>
  <c r="CQ90" i="16"/>
  <c r="CQ88" i="16"/>
  <c r="CQ65" i="16"/>
  <c r="CQ68" i="16"/>
  <c r="CQ66" i="16"/>
  <c r="CQ64" i="16"/>
  <c r="CQ61" i="16"/>
  <c r="CQ60" i="16"/>
  <c r="CQ59" i="16"/>
  <c r="CQ58" i="16"/>
  <c r="CQ57" i="16"/>
  <c r="CQ56" i="16"/>
  <c r="CQ55" i="16"/>
  <c r="CQ54" i="16"/>
  <c r="CQ53" i="16"/>
  <c r="CQ52" i="16"/>
  <c r="CQ51" i="16"/>
  <c r="CQ50" i="16"/>
  <c r="CQ49" i="16"/>
  <c r="CQ48" i="16"/>
  <c r="CQ47" i="16"/>
  <c r="CQ46" i="16"/>
  <c r="CQ74" i="16"/>
  <c r="CQ69" i="16"/>
  <c r="CQ63" i="16"/>
  <c r="CQ73" i="16"/>
  <c r="CQ71" i="16"/>
  <c r="CQ70" i="16"/>
  <c r="CQ75" i="16"/>
  <c r="CQ67" i="16"/>
  <c r="CQ62" i="16"/>
  <c r="CQ42" i="16"/>
  <c r="CQ41" i="16"/>
  <c r="CQ40" i="16"/>
  <c r="CQ39" i="16"/>
  <c r="CQ38" i="16"/>
  <c r="CQ37" i="16"/>
  <c r="CQ36" i="16"/>
  <c r="CQ35" i="16"/>
  <c r="CQ34" i="16"/>
  <c r="CQ33" i="16"/>
  <c r="CQ32" i="16"/>
  <c r="CQ31" i="16"/>
  <c r="CQ30" i="16"/>
  <c r="CQ72" i="16"/>
  <c r="CQ44" i="16"/>
  <c r="CQ27" i="16"/>
  <c r="CQ22" i="16"/>
  <c r="CQ18" i="16"/>
  <c r="CQ15" i="16"/>
  <c r="CQ14" i="16"/>
  <c r="CQ13" i="16"/>
  <c r="CQ12" i="16"/>
  <c r="CQ11" i="16"/>
  <c r="CQ10" i="16"/>
  <c r="CQ9" i="16"/>
  <c r="CQ8" i="16"/>
  <c r="CQ7" i="16"/>
  <c r="CQ45" i="16"/>
  <c r="CQ26" i="16"/>
  <c r="CQ24" i="16"/>
  <c r="CQ23" i="16"/>
  <c r="CQ19" i="16"/>
  <c r="CQ29" i="16"/>
  <c r="CQ25" i="16"/>
  <c r="CQ16" i="16"/>
  <c r="CQ20" i="16"/>
  <c r="CQ17" i="16"/>
  <c r="CQ28" i="16"/>
  <c r="CQ43" i="16"/>
  <c r="CQ21" i="16"/>
  <c r="DU60" i="15"/>
  <c r="DZ60" i="15" s="1"/>
  <c r="Z57" i="35" s="1"/>
  <c r="O60" i="3"/>
  <c r="Q60" i="3" s="1"/>
  <c r="DU12" i="15"/>
  <c r="DZ12" i="15" s="1"/>
  <c r="Z9" i="35" s="1"/>
  <c r="O12" i="3"/>
  <c r="Q12" i="3" s="1"/>
  <c r="DU79" i="15"/>
  <c r="DZ79" i="15" s="1"/>
  <c r="Z76" i="35" s="1"/>
  <c r="O79" i="3"/>
  <c r="Q79" i="3" s="1"/>
  <c r="DU39" i="15"/>
  <c r="DZ39" i="15" s="1"/>
  <c r="Z36" i="35" s="1"/>
  <c r="O39" i="3"/>
  <c r="Q39" i="3" s="1"/>
  <c r="DU63" i="15"/>
  <c r="DZ63" i="15" s="1"/>
  <c r="Z60" i="35" s="1"/>
  <c r="O63" i="3"/>
  <c r="DU55" i="15"/>
  <c r="DZ55" i="15" s="1"/>
  <c r="Z52" i="35" s="1"/>
  <c r="O55" i="3"/>
  <c r="Q55" i="3" s="1"/>
  <c r="DU92" i="15"/>
  <c r="DZ92" i="15" s="1"/>
  <c r="Z89" i="35" s="1"/>
  <c r="O92" i="3"/>
  <c r="Q92" i="3" s="1"/>
  <c r="CA116" i="16"/>
  <c r="CA114" i="16"/>
  <c r="CA113" i="16"/>
  <c r="CA112" i="16"/>
  <c r="CA111" i="16"/>
  <c r="CA110" i="16"/>
  <c r="CA109" i="16"/>
  <c r="CA108" i="16"/>
  <c r="CA106" i="16"/>
  <c r="CA105" i="16"/>
  <c r="CA104" i="16"/>
  <c r="CA103" i="16"/>
  <c r="CA102" i="16"/>
  <c r="CA101" i="16"/>
  <c r="CA100" i="16"/>
  <c r="CA99" i="16"/>
  <c r="CA98" i="16"/>
  <c r="CA97" i="16"/>
  <c r="CA96" i="16"/>
  <c r="CA95" i="16"/>
  <c r="CA94" i="16"/>
  <c r="CA93" i="16"/>
  <c r="CA92" i="16"/>
  <c r="CA91" i="16"/>
  <c r="CA90" i="16"/>
  <c r="CA89" i="16"/>
  <c r="CA88" i="16"/>
  <c r="CA87" i="16"/>
  <c r="CA86" i="16"/>
  <c r="CA85" i="16"/>
  <c r="CA84" i="16"/>
  <c r="CA107" i="16"/>
  <c r="CA83" i="16"/>
  <c r="CA82" i="16"/>
  <c r="CA81" i="16"/>
  <c r="CA80" i="16"/>
  <c r="CA79" i="16"/>
  <c r="CA78" i="16"/>
  <c r="CA77" i="16"/>
  <c r="CA76" i="16"/>
  <c r="CA62" i="16"/>
  <c r="CA74" i="16"/>
  <c r="CA65" i="16"/>
  <c r="CA73" i="16"/>
  <c r="CA69" i="16"/>
  <c r="CA75" i="16"/>
  <c r="CA71" i="16"/>
  <c r="CA68" i="16"/>
  <c r="CA66" i="16"/>
  <c r="CA64" i="16"/>
  <c r="CA72" i="16"/>
  <c r="CA70" i="16"/>
  <c r="CA61" i="16"/>
  <c r="CA60" i="16"/>
  <c r="CA59" i="16"/>
  <c r="CA58" i="16"/>
  <c r="CA57" i="16"/>
  <c r="CA56" i="16"/>
  <c r="CA55" i="16"/>
  <c r="CA63" i="16"/>
  <c r="CA46" i="16"/>
  <c r="CA51" i="16"/>
  <c r="CA45" i="16"/>
  <c r="CA43" i="16"/>
  <c r="CA67" i="16"/>
  <c r="CA47" i="16"/>
  <c r="CA53" i="16"/>
  <c r="CA42" i="16"/>
  <c r="CA52" i="16"/>
  <c r="CA50" i="16"/>
  <c r="CA48" i="16"/>
  <c r="CA54" i="16"/>
  <c r="CA49" i="16"/>
  <c r="CA41" i="16"/>
  <c r="CA40" i="16"/>
  <c r="CA39" i="16"/>
  <c r="CA38" i="16"/>
  <c r="CA37" i="16"/>
  <c r="CA36" i="16"/>
  <c r="CA35" i="16"/>
  <c r="CA34" i="16"/>
  <c r="CA33" i="16"/>
  <c r="CA32" i="16"/>
  <c r="CA31" i="16"/>
  <c r="CA30" i="16"/>
  <c r="CA29" i="16"/>
  <c r="CA28" i="16"/>
  <c r="CA27" i="16"/>
  <c r="CA26" i="16"/>
  <c r="CA25" i="16"/>
  <c r="CA24" i="16"/>
  <c r="CA23" i="16"/>
  <c r="CA22" i="16"/>
  <c r="CA21" i="16"/>
  <c r="CA20" i="16"/>
  <c r="CA19" i="16"/>
  <c r="CA18" i="16"/>
  <c r="CA17" i="16"/>
  <c r="CA15" i="16"/>
  <c r="CA14" i="16"/>
  <c r="CA13" i="16"/>
  <c r="CA12" i="16"/>
  <c r="CA11" i="16"/>
  <c r="CA10" i="16"/>
  <c r="CA9" i="16"/>
  <c r="CA8" i="16"/>
  <c r="CA7" i="16"/>
  <c r="CA44" i="16"/>
  <c r="CA16" i="16"/>
  <c r="AR91" i="16"/>
  <c r="AR66" i="16"/>
  <c r="AR21" i="16"/>
  <c r="BK113" i="16"/>
  <c r="BK112" i="16"/>
  <c r="BK111" i="16"/>
  <c r="BK106" i="16"/>
  <c r="BK105" i="16"/>
  <c r="BK104" i="16"/>
  <c r="BK103" i="16"/>
  <c r="BK95" i="16"/>
  <c r="BK110" i="16"/>
  <c r="BK108" i="16"/>
  <c r="BK107" i="16"/>
  <c r="BK109" i="16"/>
  <c r="BK92" i="16"/>
  <c r="BK91" i="16"/>
  <c r="BK67" i="16"/>
  <c r="BK63" i="16"/>
  <c r="BK83" i="16"/>
  <c r="BK75" i="16"/>
  <c r="BK73" i="16"/>
  <c r="BK77" i="16"/>
  <c r="BK62" i="16"/>
  <c r="BK65" i="16"/>
  <c r="BK82" i="16"/>
  <c r="BK80" i="16"/>
  <c r="BK78" i="16"/>
  <c r="BK70" i="16"/>
  <c r="BK76" i="16"/>
  <c r="BK64" i="16"/>
  <c r="BK39" i="16"/>
  <c r="BK38" i="16"/>
  <c r="BK37" i="16"/>
  <c r="BK36" i="16"/>
  <c r="BK35" i="16"/>
  <c r="BK34" i="16"/>
  <c r="BK33" i="16"/>
  <c r="BK50" i="16"/>
  <c r="BK48" i="16"/>
  <c r="BK61" i="16"/>
  <c r="BK59" i="16"/>
  <c r="BK57" i="16"/>
  <c r="BK42" i="16"/>
  <c r="BK49" i="16"/>
  <c r="BK30" i="16"/>
  <c r="BK18" i="16"/>
  <c r="BK28" i="16"/>
  <c r="BK23" i="16"/>
  <c r="BK19" i="16"/>
  <c r="BK20" i="16"/>
  <c r="BK26" i="16"/>
  <c r="BK17" i="16"/>
  <c r="BK14" i="16"/>
  <c r="BK12" i="16"/>
  <c r="BK21" i="16"/>
  <c r="BK16" i="16"/>
  <c r="CR124" i="15"/>
  <c r="BU124" i="15"/>
  <c r="Y124" i="15"/>
  <c r="M124" i="15"/>
  <c r="R116" i="16"/>
  <c r="R114" i="16"/>
  <c r="R113" i="16"/>
  <c r="R112" i="16"/>
  <c r="R111" i="16"/>
  <c r="R110" i="16"/>
  <c r="R109" i="16"/>
  <c r="R107" i="16"/>
  <c r="R106" i="16"/>
  <c r="R105" i="16"/>
  <c r="R104" i="16"/>
  <c r="R103" i="16"/>
  <c r="R102" i="16"/>
  <c r="R101" i="16"/>
  <c r="R100" i="16"/>
  <c r="R99" i="16"/>
  <c r="R98" i="16"/>
  <c r="R97" i="16"/>
  <c r="R108" i="16"/>
  <c r="R90" i="16"/>
  <c r="R86" i="16"/>
  <c r="R85" i="16"/>
  <c r="R87" i="16"/>
  <c r="R94" i="16"/>
  <c r="R95" i="16"/>
  <c r="R88" i="16"/>
  <c r="R96" i="16"/>
  <c r="R84" i="16"/>
  <c r="R83" i="16"/>
  <c r="R82" i="16"/>
  <c r="R81" i="16"/>
  <c r="R80" i="16"/>
  <c r="R79" i="16"/>
  <c r="R78" i="16"/>
  <c r="R77" i="16"/>
  <c r="R76" i="16"/>
  <c r="R75" i="16"/>
  <c r="R89" i="16"/>
  <c r="R74" i="16"/>
  <c r="R69" i="16"/>
  <c r="R67" i="16"/>
  <c r="R64" i="16"/>
  <c r="R73" i="16"/>
  <c r="R70" i="16"/>
  <c r="R63" i="16"/>
  <c r="R68" i="16"/>
  <c r="R66" i="16"/>
  <c r="R62" i="16"/>
  <c r="R61" i="16"/>
  <c r="R60" i="16"/>
  <c r="R59" i="16"/>
  <c r="R58" i="16"/>
  <c r="R57" i="16"/>
  <c r="R56" i="16"/>
  <c r="R55" i="16"/>
  <c r="R54" i="16"/>
  <c r="R52" i="16"/>
  <c r="R42" i="16"/>
  <c r="R91" i="16"/>
  <c r="R51" i="16"/>
  <c r="R47" i="16"/>
  <c r="R72" i="16"/>
  <c r="R71" i="16"/>
  <c r="R48" i="16"/>
  <c r="R45" i="16"/>
  <c r="R53" i="16"/>
  <c r="R44" i="16"/>
  <c r="R65" i="16"/>
  <c r="R49" i="16"/>
  <c r="R93" i="16"/>
  <c r="R43" i="16"/>
  <c r="R22" i="16"/>
  <c r="R30" i="16"/>
  <c r="R26" i="16"/>
  <c r="R40" i="16"/>
  <c r="R38" i="16"/>
  <c r="R36" i="16"/>
  <c r="R34" i="16"/>
  <c r="R32" i="16"/>
  <c r="R31" i="16"/>
  <c r="R17" i="16"/>
  <c r="R23" i="16"/>
  <c r="R19" i="16"/>
  <c r="R29" i="16"/>
  <c r="R50" i="16"/>
  <c r="R20" i="16"/>
  <c r="R18" i="16"/>
  <c r="R28" i="16"/>
  <c r="R25" i="16"/>
  <c r="R24" i="16"/>
  <c r="R16" i="16"/>
  <c r="R15" i="16"/>
  <c r="R14" i="16"/>
  <c r="R13" i="16"/>
  <c r="R12" i="16"/>
  <c r="R11" i="16"/>
  <c r="R10" i="16"/>
  <c r="R9" i="16"/>
  <c r="R8" i="16"/>
  <c r="R7" i="16"/>
  <c r="R41" i="16"/>
  <c r="R39" i="16"/>
  <c r="R37" i="16"/>
  <c r="R35" i="16"/>
  <c r="R33" i="16"/>
  <c r="R21" i="16"/>
  <c r="R46" i="16"/>
  <c r="R27" i="16"/>
  <c r="R92" i="16"/>
  <c r="BN124" i="15"/>
  <c r="DP99" i="15"/>
  <c r="O99" i="3" s="1"/>
  <c r="S99" i="3" s="1"/>
  <c r="DT44" i="15"/>
  <c r="DY44" i="15" s="1"/>
  <c r="DU44" i="15"/>
  <c r="DZ44" i="15" s="1"/>
  <c r="Z41" i="35" s="1"/>
  <c r="R104" i="3"/>
  <c r="R92" i="3"/>
  <c r="S92" i="3" s="1"/>
  <c r="R80" i="3"/>
  <c r="R68" i="3"/>
  <c r="R56" i="3"/>
  <c r="R44" i="3"/>
  <c r="R32" i="3"/>
  <c r="R20" i="3"/>
  <c r="X124" i="15"/>
  <c r="CW124" i="15"/>
  <c r="CQ115" i="16"/>
  <c r="I113" i="16"/>
  <c r="I112" i="16"/>
  <c r="I108" i="16"/>
  <c r="I111" i="16"/>
  <c r="I93" i="16"/>
  <c r="I92" i="16"/>
  <c r="I76" i="16"/>
  <c r="I75" i="16"/>
  <c r="I74" i="16"/>
  <c r="I97" i="16"/>
  <c r="I90" i="16"/>
  <c r="I86" i="16"/>
  <c r="I59" i="16"/>
  <c r="I58" i="16"/>
  <c r="I57" i="16"/>
  <c r="I69" i="16"/>
  <c r="I67" i="16"/>
  <c r="I64" i="16"/>
  <c r="I38" i="16"/>
  <c r="I37" i="16"/>
  <c r="I36" i="16"/>
  <c r="I20" i="16"/>
  <c r="I18" i="16"/>
  <c r="I45" i="16"/>
  <c r="I9" i="16"/>
  <c r="I8" i="16"/>
  <c r="I7" i="16"/>
  <c r="BF124" i="15"/>
  <c r="BF123" i="16" s="1"/>
  <c r="CU124" i="15"/>
  <c r="CI124" i="15"/>
  <c r="BW124" i="15"/>
  <c r="AY124" i="15"/>
  <c r="AM124" i="15"/>
  <c r="DU102" i="15"/>
  <c r="DZ102" i="15" s="1"/>
  <c r="Z99" i="35" s="1"/>
  <c r="O102" i="3"/>
  <c r="Q102" i="3" s="1"/>
  <c r="DU78" i="15"/>
  <c r="DZ78" i="15" s="1"/>
  <c r="Z75" i="35" s="1"/>
  <c r="O78" i="3"/>
  <c r="Q78" i="3" s="1"/>
  <c r="DU54" i="15"/>
  <c r="DZ54" i="15" s="1"/>
  <c r="Z51" i="35" s="1"/>
  <c r="O54" i="3"/>
  <c r="DU30" i="15"/>
  <c r="DZ30" i="15" s="1"/>
  <c r="Z27" i="35" s="1"/>
  <c r="O30" i="3"/>
  <c r="Q30" i="3" s="1"/>
  <c r="DP96" i="15"/>
  <c r="O96" i="3" s="1"/>
  <c r="S96" i="3" s="1"/>
  <c r="AV124" i="15"/>
  <c r="I115" i="16"/>
  <c r="CT124" i="15"/>
  <c r="AX124" i="15"/>
  <c r="DP107" i="15"/>
  <c r="O107" i="3" s="1"/>
  <c r="DP95" i="15"/>
  <c r="DT95" i="15"/>
  <c r="DY95" i="15" s="1"/>
  <c r="DP83" i="15"/>
  <c r="O83" i="3" s="1"/>
  <c r="Q83" i="3" s="1"/>
  <c r="DT71" i="15"/>
  <c r="DY71" i="15" s="1"/>
  <c r="DP71" i="15"/>
  <c r="DP59" i="15"/>
  <c r="O59" i="3" s="1"/>
  <c r="Q59" i="3" s="1"/>
  <c r="DP47" i="15"/>
  <c r="DT47" i="15"/>
  <c r="DY47" i="15" s="1"/>
  <c r="DP35" i="15"/>
  <c r="O35" i="3" s="1"/>
  <c r="Q35" i="3" s="1"/>
  <c r="DP23" i="15"/>
  <c r="DP11" i="15"/>
  <c r="O11" i="3" s="1"/>
  <c r="Q11" i="3" s="1"/>
  <c r="DP61" i="15"/>
  <c r="DT76" i="15"/>
  <c r="DY76" i="15" s="1"/>
  <c r="DT28" i="15"/>
  <c r="DY28" i="15" s="1"/>
  <c r="R112" i="3"/>
  <c r="R100" i="3"/>
  <c r="R88" i="3"/>
  <c r="R76" i="3"/>
  <c r="R64" i="3"/>
  <c r="S64" i="3" s="1"/>
  <c r="R52" i="3"/>
  <c r="R40" i="3"/>
  <c r="R28" i="3"/>
  <c r="R16" i="3"/>
  <c r="G83" i="22"/>
  <c r="X83" i="3" s="1"/>
  <c r="X82" i="3"/>
  <c r="AF124" i="15"/>
  <c r="H124" i="15"/>
  <c r="BI124" i="15"/>
  <c r="DE124" i="15"/>
  <c r="CG124" i="15"/>
  <c r="CG123" i="16" s="1"/>
  <c r="AK124" i="15"/>
  <c r="DU106" i="15"/>
  <c r="DZ106" i="15" s="1"/>
  <c r="Z103" i="35" s="1"/>
  <c r="O106" i="3"/>
  <c r="Q106" i="3" s="1"/>
  <c r="DP82" i="15"/>
  <c r="DT82" i="15"/>
  <c r="DY82" i="15" s="1"/>
  <c r="R111" i="3"/>
  <c r="R99" i="3"/>
  <c r="R87" i="3"/>
  <c r="R75" i="3"/>
  <c r="R63" i="3"/>
  <c r="R51" i="3"/>
  <c r="R39" i="3"/>
  <c r="S39" i="3" s="1"/>
  <c r="R27" i="3"/>
  <c r="R15" i="3"/>
  <c r="S15" i="3" s="1"/>
  <c r="DT23" i="15"/>
  <c r="DY23" i="15" s="1"/>
  <c r="L124" i="15"/>
  <c r="AC124" i="15"/>
  <c r="AC123" i="16" s="1"/>
  <c r="E124" i="15"/>
  <c r="DU87" i="15"/>
  <c r="DZ87" i="15" s="1"/>
  <c r="Z84" i="35" s="1"/>
  <c r="O87" i="3"/>
  <c r="Q87" i="3" s="1"/>
  <c r="CZ124" i="15"/>
  <c r="BD124" i="15"/>
  <c r="AE124" i="15"/>
  <c r="AE123" i="16" s="1"/>
  <c r="DD124" i="15"/>
  <c r="BH124" i="15"/>
  <c r="BH123" i="16" s="1"/>
  <c r="DP105" i="15"/>
  <c r="O105" i="3" s="1"/>
  <c r="Q105" i="3" s="1"/>
  <c r="DT93" i="15"/>
  <c r="DY93" i="15" s="1"/>
  <c r="DP93" i="15"/>
  <c r="O93" i="3" s="1"/>
  <c r="Q93" i="3" s="1"/>
  <c r="DP81" i="15"/>
  <c r="O81" i="3" s="1"/>
  <c r="CB124" i="15"/>
  <c r="CB123" i="16" s="1"/>
  <c r="CA115" i="16"/>
  <c r="CL115" i="16"/>
  <c r="R115" i="16"/>
  <c r="AQ124" i="15"/>
  <c r="DC124" i="15"/>
  <c r="CE124" i="15"/>
  <c r="CE123" i="16" s="1"/>
  <c r="BS124" i="15"/>
  <c r="BG124" i="15"/>
  <c r="AI124" i="15"/>
  <c r="W124" i="15"/>
  <c r="K124" i="15"/>
  <c r="DU38" i="15"/>
  <c r="DZ38" i="15" s="1"/>
  <c r="Z35" i="35" s="1"/>
  <c r="O38" i="3"/>
  <c r="Q38" i="3" s="1"/>
  <c r="DT104" i="15"/>
  <c r="DY104" i="15" s="1"/>
  <c r="DP80" i="15"/>
  <c r="O80" i="3" s="1"/>
  <c r="Q80" i="3" s="1"/>
  <c r="DT68" i="15"/>
  <c r="DY68" i="15" s="1"/>
  <c r="CO124" i="15"/>
  <c r="CO123" i="16" s="1"/>
  <c r="BE124" i="15"/>
  <c r="BE115" i="16" s="1"/>
  <c r="BY124" i="15"/>
  <c r="AO124" i="15"/>
  <c r="AC115" i="16"/>
  <c r="E115" i="16"/>
  <c r="AP124" i="15"/>
  <c r="CD124" i="15"/>
  <c r="CD123" i="16" s="1"/>
  <c r="AH124" i="15"/>
  <c r="DP7" i="15"/>
  <c r="DU7" i="15" s="1"/>
  <c r="DZ7" i="15" s="1"/>
  <c r="Z4" i="35" s="1"/>
  <c r="DP91" i="15"/>
  <c r="O91" i="3" s="1"/>
  <c r="Q91" i="3" s="1"/>
  <c r="DT79" i="15"/>
  <c r="DY79" i="15" s="1"/>
  <c r="DP67" i="15"/>
  <c r="O67" i="3" s="1"/>
  <c r="DT55" i="15"/>
  <c r="DY55" i="15" s="1"/>
  <c r="DP43" i="15"/>
  <c r="O43" i="3" s="1"/>
  <c r="DT31" i="15"/>
  <c r="DY31" i="15" s="1"/>
  <c r="DP19" i="15"/>
  <c r="DP111" i="15"/>
  <c r="BT124" i="15"/>
  <c r="CL116" i="16"/>
  <c r="CL114" i="16"/>
  <c r="CL113" i="16"/>
  <c r="CL112" i="16"/>
  <c r="CL111" i="16"/>
  <c r="CL110" i="16"/>
  <c r="CL109" i="16"/>
  <c r="CL108" i="16"/>
  <c r="CL106" i="16"/>
  <c r="CL105" i="16"/>
  <c r="CL104" i="16"/>
  <c r="CL103" i="16"/>
  <c r="CL102" i="16"/>
  <c r="CL101" i="16"/>
  <c r="CL100" i="16"/>
  <c r="CL99" i="16"/>
  <c r="CL98" i="16"/>
  <c r="CL97" i="16"/>
  <c r="CL96" i="16"/>
  <c r="CL107" i="16"/>
  <c r="CL94" i="16"/>
  <c r="CL88" i="16"/>
  <c r="CL93" i="16"/>
  <c r="CL89" i="16"/>
  <c r="CL86" i="16"/>
  <c r="CL85" i="16"/>
  <c r="CL83" i="16"/>
  <c r="CL82" i="16"/>
  <c r="CL81" i="16"/>
  <c r="CL80" i="16"/>
  <c r="CL79" i="16"/>
  <c r="CL78" i="16"/>
  <c r="CL77" i="16"/>
  <c r="CL76" i="16"/>
  <c r="CL75" i="16"/>
  <c r="CL87" i="16"/>
  <c r="CL72" i="16"/>
  <c r="CL84" i="16"/>
  <c r="CL67" i="16"/>
  <c r="CL62" i="16"/>
  <c r="CL92" i="16"/>
  <c r="CL91" i="16"/>
  <c r="CL90" i="16"/>
  <c r="CL65" i="16"/>
  <c r="CL74" i="16"/>
  <c r="CL69" i="16"/>
  <c r="CL68" i="16"/>
  <c r="CL66" i="16"/>
  <c r="CL64" i="16"/>
  <c r="CL61" i="16"/>
  <c r="CL60" i="16"/>
  <c r="CL59" i="16"/>
  <c r="CL58" i="16"/>
  <c r="CL57" i="16"/>
  <c r="CL56" i="16"/>
  <c r="CL55" i="16"/>
  <c r="CL54" i="16"/>
  <c r="CL53" i="16"/>
  <c r="CL95" i="16"/>
  <c r="CL52" i="16"/>
  <c r="CL44" i="16"/>
  <c r="CL49" i="16"/>
  <c r="CL43" i="16"/>
  <c r="CL46" i="16"/>
  <c r="CL45" i="16"/>
  <c r="CL63" i="16"/>
  <c r="CL71" i="16"/>
  <c r="CL42" i="16"/>
  <c r="CL70" i="16"/>
  <c r="CL51" i="16"/>
  <c r="CL47" i="16"/>
  <c r="CL73" i="16"/>
  <c r="CL20" i="16"/>
  <c r="CL17" i="16"/>
  <c r="CL28" i="16"/>
  <c r="CL40" i="16"/>
  <c r="CL38" i="16"/>
  <c r="CL36" i="16"/>
  <c r="CL34" i="16"/>
  <c r="CL31" i="16"/>
  <c r="CL30" i="16"/>
  <c r="CL21" i="16"/>
  <c r="CL32" i="16"/>
  <c r="CL27" i="16"/>
  <c r="CL22" i="16"/>
  <c r="CL18" i="16"/>
  <c r="CL26" i="16"/>
  <c r="CL24" i="16"/>
  <c r="CL15" i="16"/>
  <c r="CL14" i="16"/>
  <c r="CL13" i="16"/>
  <c r="CL12" i="16"/>
  <c r="CL11" i="16"/>
  <c r="CL10" i="16"/>
  <c r="CL9" i="16"/>
  <c r="CL8" i="16"/>
  <c r="CL7" i="16"/>
  <c r="CL41" i="16"/>
  <c r="CL39" i="16"/>
  <c r="CL37" i="16"/>
  <c r="CL35" i="16"/>
  <c r="CL33" i="16"/>
  <c r="CL50" i="16"/>
  <c r="CL23" i="16"/>
  <c r="CL19" i="16"/>
  <c r="CL48" i="16"/>
  <c r="CL29" i="16"/>
  <c r="CL25" i="16"/>
  <c r="BA124" i="15"/>
  <c r="CJ124" i="15"/>
  <c r="CJ123" i="16" s="1"/>
  <c r="BX124" i="15"/>
  <c r="BX123" i="16" s="1"/>
  <c r="BL124" i="15"/>
  <c r="BL123" i="16" s="1"/>
  <c r="AB124" i="15"/>
  <c r="AB115" i="16" s="1"/>
  <c r="D124" i="15"/>
  <c r="AC7" i="3" a="1"/>
  <c r="AC56" i="3" s="1"/>
  <c r="AN124" i="15"/>
  <c r="BQ124" i="15"/>
  <c r="BQ123" i="16" s="1"/>
  <c r="AS124" i="15"/>
  <c r="U124" i="15"/>
  <c r="DP114" i="15"/>
  <c r="DT114" i="15"/>
  <c r="DY114" i="15" s="1"/>
  <c r="DP90" i="15"/>
  <c r="DT90" i="15"/>
  <c r="DY90" i="15" s="1"/>
  <c r="DP66" i="15"/>
  <c r="DT66" i="15"/>
  <c r="DY66" i="15" s="1"/>
  <c r="DP42" i="15"/>
  <c r="DT42" i="15"/>
  <c r="DY42" i="15" s="1"/>
  <c r="DP18" i="15"/>
  <c r="DP109" i="15"/>
  <c r="O109" i="3" s="1"/>
  <c r="S109" i="3" s="1"/>
  <c r="J110" i="16"/>
  <c r="J114" i="16"/>
  <c r="J113" i="16"/>
  <c r="J103" i="16"/>
  <c r="J102" i="16"/>
  <c r="J101" i="16"/>
  <c r="J100" i="16"/>
  <c r="J99" i="16"/>
  <c r="J91" i="16"/>
  <c r="J90" i="16"/>
  <c r="J89" i="16"/>
  <c r="J88" i="16"/>
  <c r="J87" i="16"/>
  <c r="J80" i="16"/>
  <c r="J79" i="16"/>
  <c r="J78" i="16"/>
  <c r="J77" i="16"/>
  <c r="J76" i="16"/>
  <c r="J68" i="16"/>
  <c r="J66" i="16"/>
  <c r="J62" i="16"/>
  <c r="J61" i="16"/>
  <c r="J60" i="16"/>
  <c r="J52" i="16"/>
  <c r="J51" i="16"/>
  <c r="J65" i="16"/>
  <c r="J69" i="16"/>
  <c r="J67" i="16"/>
  <c r="J47" i="16"/>
  <c r="J41" i="16"/>
  <c r="J40" i="16"/>
  <c r="J39" i="16"/>
  <c r="J38" i="16"/>
  <c r="J42" i="16"/>
  <c r="J48" i="16"/>
  <c r="J25" i="16"/>
  <c r="J24" i="16"/>
  <c r="J20" i="16"/>
  <c r="J13" i="16"/>
  <c r="J12" i="16"/>
  <c r="J11" i="16"/>
  <c r="J10" i="16"/>
  <c r="J9" i="16"/>
  <c r="J19" i="16"/>
  <c r="J17" i="16"/>
  <c r="J28" i="16"/>
  <c r="DG124" i="15"/>
  <c r="BW115" i="16"/>
  <c r="DP113" i="15"/>
  <c r="DP89" i="15"/>
  <c r="O89" i="3" s="1"/>
  <c r="DT77" i="15"/>
  <c r="DY77" i="15" s="1"/>
  <c r="DP77" i="15"/>
  <c r="O77" i="3" s="1"/>
  <c r="DP41" i="15"/>
  <c r="O41" i="3" s="1"/>
  <c r="Q41" i="3" s="1"/>
  <c r="DT29" i="15"/>
  <c r="DY29" i="15" s="1"/>
  <c r="DP29" i="15"/>
  <c r="O29" i="3" s="1"/>
  <c r="S29" i="3" s="1"/>
  <c r="DU15" i="15"/>
  <c r="DZ15" i="15" s="1"/>
  <c r="Z12" i="35" s="1"/>
  <c r="O15" i="3"/>
  <c r="Q15" i="3" s="1"/>
  <c r="R106" i="3"/>
  <c r="S106" i="3" s="1"/>
  <c r="R94" i="3"/>
  <c r="R82" i="3"/>
  <c r="R70" i="3"/>
  <c r="R58" i="3"/>
  <c r="R46" i="3"/>
  <c r="R34" i="3"/>
  <c r="R22" i="3"/>
  <c r="AU124" i="15"/>
  <c r="CK124" i="15"/>
  <c r="CU115" i="16"/>
  <c r="CI115" i="16"/>
  <c r="DB124" i="15"/>
  <c r="DB123" i="16" s="1"/>
  <c r="AA124" i="15"/>
  <c r="CN124" i="15"/>
  <c r="CN123" i="16" s="1"/>
  <c r="BV124" i="15"/>
  <c r="BV115" i="16"/>
  <c r="DA124" i="15"/>
  <c r="Z124" i="15"/>
  <c r="CY124" i="15"/>
  <c r="CM124" i="15"/>
  <c r="CM123" i="16" s="1"/>
  <c r="BO124" i="15"/>
  <c r="BO123" i="16" s="1"/>
  <c r="BC124" i="15"/>
  <c r="S124" i="15"/>
  <c r="G124" i="15"/>
  <c r="G123" i="16" s="1"/>
  <c r="DP94" i="15"/>
  <c r="DP70" i="15"/>
  <c r="DP112" i="15"/>
  <c r="O112" i="3" s="1"/>
  <c r="Q112" i="3" s="1"/>
  <c r="DT100" i="15"/>
  <c r="DY100" i="15" s="1"/>
  <c r="DT88" i="15"/>
  <c r="DY88" i="15" s="1"/>
  <c r="DP76" i="15"/>
  <c r="O76" i="3" s="1"/>
  <c r="DP64" i="15"/>
  <c r="O64" i="3" s="1"/>
  <c r="Q64" i="3" s="1"/>
  <c r="DT52" i="15"/>
  <c r="DY52" i="15" s="1"/>
  <c r="DT40" i="15"/>
  <c r="DY40" i="15" s="1"/>
  <c r="DP28" i="15"/>
  <c r="DP16" i="15"/>
  <c r="DP13" i="15"/>
  <c r="O13" i="3" s="1"/>
  <c r="Q13" i="3" s="1"/>
  <c r="R105" i="3"/>
  <c r="R93" i="3"/>
  <c r="R81" i="3"/>
  <c r="R69" i="3"/>
  <c r="R57" i="3"/>
  <c r="R45" i="3"/>
  <c r="S45" i="3" s="1"/>
  <c r="R33" i="3"/>
  <c r="R21" i="3"/>
  <c r="R110" i="3"/>
  <c r="R98" i="3"/>
  <c r="R86" i="3"/>
  <c r="R74" i="3"/>
  <c r="R62" i="3"/>
  <c r="R50" i="3"/>
  <c r="R38" i="3"/>
  <c r="R26" i="3"/>
  <c r="R14" i="3"/>
  <c r="DP58" i="15"/>
  <c r="DT46" i="15"/>
  <c r="DY46" i="15" s="1"/>
  <c r="DP34" i="15"/>
  <c r="DT22" i="15"/>
  <c r="DY22" i="15" s="1"/>
  <c r="DP10" i="15"/>
  <c r="R109" i="3"/>
  <c r="R97" i="3"/>
  <c r="R85" i="3"/>
  <c r="R73" i="3"/>
  <c r="R61" i="3"/>
  <c r="R49" i="3"/>
  <c r="S49" i="3" s="1"/>
  <c r="R37" i="3"/>
  <c r="R25" i="3"/>
  <c r="S25" i="3" s="1"/>
  <c r="AB25" i="6" s="1"/>
  <c r="R13" i="3"/>
  <c r="S13" i="3" s="1"/>
  <c r="DT10" i="15"/>
  <c r="DY10" i="15" s="1"/>
  <c r="K79" i="22"/>
  <c r="K80" i="22" s="1"/>
  <c r="K115" i="22" s="1"/>
  <c r="DP57" i="15"/>
  <c r="O57" i="3" s="1"/>
  <c r="DT45" i="15"/>
  <c r="DY45" i="15" s="1"/>
  <c r="DP33" i="15"/>
  <c r="DT21" i="15"/>
  <c r="DY21" i="15" s="1"/>
  <c r="DP9" i="15"/>
  <c r="O9" i="3" s="1"/>
  <c r="Q9" i="3" s="1"/>
  <c r="DT108" i="15"/>
  <c r="DY108" i="15" s="1"/>
  <c r="DU96" i="15"/>
  <c r="DZ96" i="15" s="1"/>
  <c r="Z93" i="35" s="1"/>
  <c r="DT60" i="15"/>
  <c r="DY60" i="15" s="1"/>
  <c r="DU48" i="15"/>
  <c r="DZ48" i="15" s="1"/>
  <c r="Z45" i="35" s="1"/>
  <c r="DT12" i="15"/>
  <c r="DY12" i="15" s="1"/>
  <c r="R108" i="3"/>
  <c r="R96" i="3"/>
  <c r="R84" i="3"/>
  <c r="R72" i="3"/>
  <c r="R60" i="3"/>
  <c r="R48" i="3"/>
  <c r="S48" i="3" s="1"/>
  <c r="R36" i="3"/>
  <c r="R24" i="3"/>
  <c r="R12" i="3"/>
  <c r="J79" i="22"/>
  <c r="J80" i="22" s="1"/>
  <c r="DT56" i="15"/>
  <c r="DY56" i="15" s="1"/>
  <c r="DP32" i="15"/>
  <c r="O32" i="3" s="1"/>
  <c r="S32" i="3" s="1"/>
  <c r="DT20" i="15"/>
  <c r="DY20" i="15" s="1"/>
  <c r="DT8" i="15"/>
  <c r="DY8" i="15" s="1"/>
  <c r="DU83" i="15"/>
  <c r="DZ83" i="15" s="1"/>
  <c r="Z80" i="35" s="1"/>
  <c r="R107" i="3"/>
  <c r="R95" i="3"/>
  <c r="R83" i="3"/>
  <c r="R71" i="3"/>
  <c r="R59" i="3"/>
  <c r="R47" i="3"/>
  <c r="R35" i="3"/>
  <c r="R23" i="3"/>
  <c r="R11" i="3"/>
  <c r="I79" i="22"/>
  <c r="I80" i="22" s="1"/>
  <c r="R10" i="3"/>
  <c r="H79" i="22"/>
  <c r="H80" i="22" s="1"/>
  <c r="L82" i="22"/>
  <c r="L83" i="22" s="1"/>
  <c r="R9" i="3"/>
  <c r="G79" i="22"/>
  <c r="X79" i="3" s="1"/>
  <c r="M82" i="22"/>
  <c r="M83" i="22" s="1"/>
  <c r="DT34" i="15"/>
  <c r="DY34" i="15" s="1"/>
  <c r="D79" i="22"/>
  <c r="F79" i="22"/>
  <c r="F80" i="22" s="1"/>
  <c r="R103" i="3"/>
  <c r="R91" i="3"/>
  <c r="R79" i="3"/>
  <c r="R67" i="3"/>
  <c r="S67" i="3" s="1"/>
  <c r="R55" i="3"/>
  <c r="R43" i="3"/>
  <c r="R31" i="3"/>
  <c r="R19" i="3"/>
  <c r="DP75" i="15"/>
  <c r="O75" i="3" s="1"/>
  <c r="DP51" i="15"/>
  <c r="O51" i="3" s="1"/>
  <c r="Q51" i="3" s="1"/>
  <c r="DP27" i="15"/>
  <c r="O27" i="3" s="1"/>
  <c r="Q27" i="3" s="1"/>
  <c r="R114" i="3"/>
  <c r="R102" i="3"/>
  <c r="S102" i="3" s="1"/>
  <c r="R90" i="3"/>
  <c r="R78" i="3"/>
  <c r="R66" i="3"/>
  <c r="R54" i="3"/>
  <c r="R42" i="3"/>
  <c r="R30" i="3"/>
  <c r="R18" i="3"/>
  <c r="D83" i="22"/>
  <c r="W83" i="3" s="1"/>
  <c r="W82" i="3"/>
  <c r="DT110" i="15"/>
  <c r="DY110" i="15" s="1"/>
  <c r="DP98" i="15"/>
  <c r="DT86" i="15"/>
  <c r="DY86" i="15" s="1"/>
  <c r="DP74" i="15"/>
  <c r="DT62" i="15"/>
  <c r="DY62" i="15" s="1"/>
  <c r="DP50" i="15"/>
  <c r="DT38" i="15"/>
  <c r="DY38" i="15" s="1"/>
  <c r="DP26" i="15"/>
  <c r="DT14" i="15"/>
  <c r="DY14" i="15" s="1"/>
  <c r="DP45" i="15"/>
  <c r="O45" i="3" s="1"/>
  <c r="Q45" i="3" s="1"/>
  <c r="R113" i="3"/>
  <c r="R101" i="3"/>
  <c r="R89" i="3"/>
  <c r="S89" i="3" s="1"/>
  <c r="R77" i="3"/>
  <c r="S77" i="3" s="1"/>
  <c r="R65" i="3"/>
  <c r="R53" i="3"/>
  <c r="R41" i="3"/>
  <c r="R29" i="3"/>
  <c r="R17" i="3"/>
  <c r="DT26" i="15"/>
  <c r="DY26" i="15" s="1"/>
  <c r="AG102" i="3"/>
  <c r="AG98" i="3"/>
  <c r="Q76" i="3"/>
  <c r="AG70" i="3"/>
  <c r="Q63" i="3"/>
  <c r="AG66" i="3"/>
  <c r="AG38" i="3"/>
  <c r="AG34" i="3"/>
  <c r="Q96" i="3"/>
  <c r="Q48" i="3"/>
  <c r="AG100" i="3"/>
  <c r="AG68" i="3"/>
  <c r="AG36" i="3"/>
  <c r="AC12" i="3"/>
  <c r="AG97" i="3"/>
  <c r="AG65" i="3"/>
  <c r="AG33" i="3"/>
  <c r="AG96" i="3"/>
  <c r="AG64" i="3"/>
  <c r="AG32" i="3"/>
  <c r="Q77" i="3"/>
  <c r="Q29" i="3"/>
  <c r="S44" i="3"/>
  <c r="AG90" i="3"/>
  <c r="AG58" i="3"/>
  <c r="AG26" i="3"/>
  <c r="AC80" i="3"/>
  <c r="AC55" i="3"/>
  <c r="AG89" i="3"/>
  <c r="AG57" i="3"/>
  <c r="AG25" i="3"/>
  <c r="Q75" i="3"/>
  <c r="Q43" i="3"/>
  <c r="S43" i="3"/>
  <c r="AG88" i="3"/>
  <c r="AG56" i="3"/>
  <c r="AG24" i="3"/>
  <c r="AG86" i="3"/>
  <c r="AG54" i="3"/>
  <c r="AG22" i="3"/>
  <c r="Q89" i="3"/>
  <c r="Q25" i="3"/>
  <c r="AG84" i="3"/>
  <c r="AG52" i="3"/>
  <c r="AG20" i="3"/>
  <c r="AC98" i="3"/>
  <c r="AC72" i="3"/>
  <c r="AC51" i="3"/>
  <c r="AG114" i="3"/>
  <c r="AG82" i="3"/>
  <c r="AG50" i="3"/>
  <c r="AG18" i="3"/>
  <c r="S93" i="3"/>
  <c r="AC96" i="3"/>
  <c r="AC71" i="3"/>
  <c r="AC50" i="3"/>
  <c r="AC24" i="3"/>
  <c r="AG113" i="3"/>
  <c r="AG81" i="3"/>
  <c r="AG49" i="3"/>
  <c r="AG17" i="3"/>
  <c r="AG112" i="3"/>
  <c r="AG80" i="3"/>
  <c r="AG48" i="3"/>
  <c r="AG16" i="3"/>
  <c r="AC90" i="3"/>
  <c r="AG106" i="3"/>
  <c r="AG74" i="3"/>
  <c r="AG42" i="3"/>
  <c r="AG10" i="3"/>
  <c r="AG105" i="3"/>
  <c r="AG73" i="3"/>
  <c r="AG41" i="3"/>
  <c r="AG9" i="3"/>
  <c r="Q99" i="3"/>
  <c r="Q67" i="3"/>
  <c r="AG104" i="3"/>
  <c r="AG72" i="3"/>
  <c r="AG40" i="3"/>
  <c r="AG8" i="3"/>
  <c r="T25" i="3"/>
  <c r="AC66" i="3"/>
  <c r="AG101" i="3"/>
  <c r="AG85" i="3"/>
  <c r="AG69" i="3"/>
  <c r="AG53" i="3"/>
  <c r="AG37" i="3"/>
  <c r="AG21" i="3"/>
  <c r="AG99" i="3"/>
  <c r="AG83" i="3"/>
  <c r="AG67" i="3"/>
  <c r="AG51" i="3"/>
  <c r="AG35" i="3"/>
  <c r="AG19" i="3"/>
  <c r="AG111" i="3"/>
  <c r="AG95" i="3"/>
  <c r="AG79" i="3"/>
  <c r="AG63" i="3"/>
  <c r="AG47" i="3"/>
  <c r="AG31" i="3"/>
  <c r="AG15" i="3"/>
  <c r="AG110" i="3"/>
  <c r="AG94" i="3"/>
  <c r="AG78" i="3"/>
  <c r="AG62" i="3"/>
  <c r="AG46" i="3"/>
  <c r="AG30" i="3"/>
  <c r="AG14" i="3"/>
  <c r="AG109" i="3"/>
  <c r="AG93" i="3"/>
  <c r="AG77" i="3"/>
  <c r="AG61" i="3"/>
  <c r="AG45" i="3"/>
  <c r="AG29" i="3"/>
  <c r="AG13" i="3"/>
  <c r="AG108" i="3"/>
  <c r="AG92" i="3"/>
  <c r="AG76" i="3"/>
  <c r="AG60" i="3"/>
  <c r="AG44" i="3"/>
  <c r="AG28" i="3"/>
  <c r="AG12" i="3"/>
  <c r="AG107" i="3"/>
  <c r="AG91" i="3"/>
  <c r="AG75" i="3"/>
  <c r="AG59" i="3"/>
  <c r="AG43" i="3"/>
  <c r="AG27" i="3"/>
  <c r="AG11" i="3"/>
  <c r="AG103" i="3"/>
  <c r="AG87" i="3"/>
  <c r="AG71" i="3"/>
  <c r="AG55" i="3"/>
  <c r="AG39" i="3"/>
  <c r="AG23" i="3"/>
  <c r="AC49" i="3"/>
  <c r="AC33" i="3"/>
  <c r="AC17" i="3"/>
  <c r="AC111" i="3"/>
  <c r="AC95" i="3"/>
  <c r="AC109" i="3"/>
  <c r="AC107" i="3"/>
  <c r="AC91" i="3"/>
  <c r="AC75" i="3"/>
  <c r="AC59" i="3"/>
  <c r="AC43" i="3"/>
  <c r="E83" i="22"/>
  <c r="E115" i="22" s="1"/>
  <c r="L115" i="22"/>
  <c r="G80" i="22"/>
  <c r="X80" i="3" s="1"/>
  <c r="DU75" i="15"/>
  <c r="DZ75" i="15" s="1"/>
  <c r="Z72" i="35" s="1"/>
  <c r="DU43" i="15"/>
  <c r="DZ43" i="15" s="1"/>
  <c r="Z40" i="35" s="1"/>
  <c r="DU11" i="15"/>
  <c r="DZ11" i="15" s="1"/>
  <c r="Z8" i="35" s="1"/>
  <c r="DU57" i="15"/>
  <c r="DZ57" i="15" s="1"/>
  <c r="Z54" i="35" s="1"/>
  <c r="DU25" i="15"/>
  <c r="DZ25" i="15" s="1"/>
  <c r="Z22" i="35" s="1"/>
  <c r="DU59" i="15"/>
  <c r="DZ59" i="15" s="1"/>
  <c r="Z56" i="35" s="1"/>
  <c r="DP65" i="15"/>
  <c r="O65" i="3" s="1"/>
  <c r="Q65" i="3" s="1"/>
  <c r="DP17" i="15"/>
  <c r="DU17" i="15" s="1"/>
  <c r="DZ17" i="15" s="1"/>
  <c r="Z14" i="35" s="1"/>
  <c r="CV124" i="15"/>
  <c r="CF124" i="15"/>
  <c r="BP124" i="15"/>
  <c r="AZ124" i="15"/>
  <c r="AZ123" i="16" s="1"/>
  <c r="AJ124" i="15"/>
  <c r="T124" i="15"/>
  <c r="DT7" i="15"/>
  <c r="DY7" i="15" s="1"/>
  <c r="DT107" i="15"/>
  <c r="DY107" i="15" s="1"/>
  <c r="DT99" i="15"/>
  <c r="DY99" i="15" s="1"/>
  <c r="DT91" i="15"/>
  <c r="DY91" i="15" s="1"/>
  <c r="DT83" i="15"/>
  <c r="DY83" i="15" s="1"/>
  <c r="DT75" i="15"/>
  <c r="DY75" i="15" s="1"/>
  <c r="DT67" i="15"/>
  <c r="DY67" i="15" s="1"/>
  <c r="DT59" i="15"/>
  <c r="DY59" i="15" s="1"/>
  <c r="DT51" i="15"/>
  <c r="DY51" i="15" s="1"/>
  <c r="DT43" i="15"/>
  <c r="DY43" i="15" s="1"/>
  <c r="DT35" i="15"/>
  <c r="DY35" i="15" s="1"/>
  <c r="DT27" i="15"/>
  <c r="DY27" i="15" s="1"/>
  <c r="DT19" i="15"/>
  <c r="DY19" i="15" s="1"/>
  <c r="DT11" i="15"/>
  <c r="DY11" i="15" s="1"/>
  <c r="CS124" i="15"/>
  <c r="CC124" i="15"/>
  <c r="CC123" i="16" s="1"/>
  <c r="BM124" i="15"/>
  <c r="AW124" i="15"/>
  <c r="AG124" i="15"/>
  <c r="AG123" i="16" s="1"/>
  <c r="Q124" i="15"/>
  <c r="Q123" i="16" s="1"/>
  <c r="P124" i="15"/>
  <c r="P123" i="16" s="1"/>
  <c r="DT113" i="15"/>
  <c r="DY113" i="15" s="1"/>
  <c r="DT105" i="15"/>
  <c r="DY105" i="15" s="1"/>
  <c r="DT97" i="15"/>
  <c r="DY97" i="15" s="1"/>
  <c r="DT89" i="15"/>
  <c r="DY89" i="15" s="1"/>
  <c r="DT81" i="15"/>
  <c r="DY81" i="15" s="1"/>
  <c r="DT73" i="15"/>
  <c r="DY73" i="15" s="1"/>
  <c r="DT57" i="15"/>
  <c r="DY57" i="15" s="1"/>
  <c r="DT49" i="15"/>
  <c r="DY49" i="15" s="1"/>
  <c r="DT41" i="15"/>
  <c r="DY41" i="15" s="1"/>
  <c r="DT33" i="15"/>
  <c r="DY33" i="15" s="1"/>
  <c r="DT25" i="15"/>
  <c r="DY25" i="15" s="1"/>
  <c r="DT9" i="15"/>
  <c r="DY9" i="15" s="1"/>
  <c r="O124" i="15"/>
  <c r="DF124" i="15"/>
  <c r="CP124" i="15"/>
  <c r="BZ124" i="15"/>
  <c r="BJ124" i="15"/>
  <c r="BJ123" i="16" s="1"/>
  <c r="AT124" i="15"/>
  <c r="AT123" i="16" s="1"/>
  <c r="AD124" i="15"/>
  <c r="N124" i="15"/>
  <c r="N123" i="16" s="1"/>
  <c r="DP104" i="15"/>
  <c r="O104" i="3" s="1"/>
  <c r="Q104" i="3" s="1"/>
  <c r="DP88" i="15"/>
  <c r="DP72" i="15"/>
  <c r="DP56" i="15"/>
  <c r="DP40" i="15"/>
  <c r="DP24" i="15"/>
  <c r="DP8" i="15"/>
  <c r="DU8" i="15" s="1"/>
  <c r="DZ8" i="15" s="1"/>
  <c r="Z5" i="35" s="1"/>
  <c r="DT112" i="15"/>
  <c r="DY112" i="15" s="1"/>
  <c r="DT96" i="15"/>
  <c r="DY96" i="15" s="1"/>
  <c r="DT80" i="15"/>
  <c r="DY80" i="15" s="1"/>
  <c r="DT64" i="15"/>
  <c r="DY64" i="15" s="1"/>
  <c r="DT48" i="15"/>
  <c r="DY48" i="15" s="1"/>
  <c r="DT32" i="15"/>
  <c r="DY32" i="15" s="1"/>
  <c r="DT16" i="15"/>
  <c r="DY16" i="15" s="1"/>
  <c r="DO115" i="15"/>
  <c r="DP101" i="15"/>
  <c r="DP85" i="15"/>
  <c r="DP69" i="15"/>
  <c r="DP53" i="15"/>
  <c r="DP37" i="15"/>
  <c r="DP21" i="15"/>
  <c r="DP100" i="15"/>
  <c r="DP84" i="15"/>
  <c r="DP68" i="15"/>
  <c r="DP52" i="15"/>
  <c r="DP36" i="15"/>
  <c r="DP20" i="15"/>
  <c r="CX124" i="15"/>
  <c r="CH124" i="15"/>
  <c r="BR124" i="15"/>
  <c r="BB124" i="15"/>
  <c r="AL124" i="15"/>
  <c r="AL123" i="16" s="1"/>
  <c r="V124" i="15"/>
  <c r="F124" i="15"/>
  <c r="F123" i="16" s="1"/>
  <c r="DX115" i="15"/>
  <c r="DS115" i="15"/>
  <c r="DH115" i="15"/>
  <c r="DH124" i="15" s="1"/>
  <c r="CV117" i="16" l="1"/>
  <c r="CV124" i="16"/>
  <c r="CV121" i="16"/>
  <c r="CV122" i="16"/>
  <c r="CV118" i="16"/>
  <c r="CV120" i="16"/>
  <c r="CV119" i="16"/>
  <c r="DG115" i="16"/>
  <c r="DG117" i="16"/>
  <c r="DG118" i="16"/>
  <c r="DG119" i="16"/>
  <c r="DG120" i="16"/>
  <c r="DG121" i="16"/>
  <c r="DG122" i="16"/>
  <c r="DG124" i="16"/>
  <c r="CR118" i="16"/>
  <c r="CR120" i="16"/>
  <c r="CR121" i="16"/>
  <c r="CR122" i="16"/>
  <c r="CR124" i="16"/>
  <c r="CR119" i="16"/>
  <c r="CR117" i="16"/>
  <c r="CR123" i="16"/>
  <c r="BM117" i="16"/>
  <c r="BM118" i="16"/>
  <c r="BM119" i="16"/>
  <c r="BM120" i="16"/>
  <c r="BM121" i="16"/>
  <c r="BM122" i="16"/>
  <c r="BM124" i="16"/>
  <c r="U118" i="16"/>
  <c r="U119" i="16"/>
  <c r="U117" i="16"/>
  <c r="U121" i="16"/>
  <c r="U120" i="16"/>
  <c r="U122" i="16"/>
  <c r="U124" i="16"/>
  <c r="BW117" i="16"/>
  <c r="BW118" i="16"/>
  <c r="BW119" i="16"/>
  <c r="BW120" i="16"/>
  <c r="BW121" i="16"/>
  <c r="BW122" i="16"/>
  <c r="BW124" i="16"/>
  <c r="BT115" i="16"/>
  <c r="BT117" i="16"/>
  <c r="BT119" i="16"/>
  <c r="BT121" i="16"/>
  <c r="BT124" i="16"/>
  <c r="BT118" i="16"/>
  <c r="BT120" i="16"/>
  <c r="BT122" i="16"/>
  <c r="I60" i="16"/>
  <c r="U123" i="16"/>
  <c r="AQ117" i="16"/>
  <c r="AQ118" i="16"/>
  <c r="AQ119" i="16"/>
  <c r="AQ120" i="16"/>
  <c r="AQ121" i="16"/>
  <c r="AQ122" i="16"/>
  <c r="AQ124" i="16"/>
  <c r="S76" i="3"/>
  <c r="I11" i="16"/>
  <c r="I61" i="16"/>
  <c r="I116" i="16"/>
  <c r="V117" i="16"/>
  <c r="V119" i="16"/>
  <c r="V118" i="16"/>
  <c r="V120" i="16"/>
  <c r="V121" i="16"/>
  <c r="V122" i="16"/>
  <c r="V124" i="16"/>
  <c r="DU86" i="15"/>
  <c r="DZ86" i="15" s="1"/>
  <c r="Z83" i="35" s="1"/>
  <c r="I47" i="16"/>
  <c r="CW117" i="16"/>
  <c r="CW118" i="16"/>
  <c r="CW119" i="16"/>
  <c r="CW120" i="16"/>
  <c r="CW121" i="16"/>
  <c r="CW122" i="16"/>
  <c r="CW124" i="16"/>
  <c r="AR55" i="16"/>
  <c r="BK117" i="16"/>
  <c r="BK118" i="16"/>
  <c r="BK119" i="16"/>
  <c r="BK120" i="16"/>
  <c r="BK121" i="16"/>
  <c r="BK122" i="16"/>
  <c r="BK124" i="16"/>
  <c r="BB117" i="16"/>
  <c r="BB118" i="16"/>
  <c r="BB119" i="16"/>
  <c r="BB120" i="16"/>
  <c r="BB121" i="16"/>
  <c r="BB122" i="16"/>
  <c r="BB124" i="16"/>
  <c r="CP117" i="16"/>
  <c r="CP119" i="16"/>
  <c r="CP122" i="16"/>
  <c r="CP124" i="16"/>
  <c r="CP118" i="16"/>
  <c r="CP121" i="16"/>
  <c r="CP120" i="16"/>
  <c r="T118" i="16"/>
  <c r="T119" i="16"/>
  <c r="T120" i="16"/>
  <c r="T117" i="16"/>
  <c r="T122" i="16"/>
  <c r="T124" i="16"/>
  <c r="T121" i="16"/>
  <c r="DU9" i="15"/>
  <c r="DZ9" i="15" s="1"/>
  <c r="Z6" i="35" s="1"/>
  <c r="Z112" i="35" s="1"/>
  <c r="AC30" i="3"/>
  <c r="AC41" i="3"/>
  <c r="AC42" i="3"/>
  <c r="AC23" i="3"/>
  <c r="AC101" i="3"/>
  <c r="AC39" i="3"/>
  <c r="DU108" i="15"/>
  <c r="DZ108" i="15" s="1"/>
  <c r="Z105" i="35" s="1"/>
  <c r="AD105" i="35" s="1"/>
  <c r="S30" i="3"/>
  <c r="S9" i="3"/>
  <c r="O22" i="3"/>
  <c r="Q22" i="3" s="1"/>
  <c r="DA124" i="16"/>
  <c r="DA117" i="16"/>
  <c r="DA122" i="16"/>
  <c r="DA121" i="16"/>
  <c r="DA118" i="16"/>
  <c r="DA120" i="16"/>
  <c r="DA119" i="16"/>
  <c r="J22" i="16"/>
  <c r="J16" i="16"/>
  <c r="J33" i="16"/>
  <c r="J46" i="16"/>
  <c r="J55" i="16"/>
  <c r="J71" i="16"/>
  <c r="J83" i="16"/>
  <c r="J94" i="16"/>
  <c r="D117" i="16"/>
  <c r="D121" i="16"/>
  <c r="D122" i="16"/>
  <c r="D124" i="16"/>
  <c r="D118" i="16"/>
  <c r="D120" i="16"/>
  <c r="D119" i="16"/>
  <c r="BY115" i="16"/>
  <c r="BY117" i="16"/>
  <c r="BY118" i="16"/>
  <c r="BY119" i="16"/>
  <c r="BY120" i="16"/>
  <c r="BY121" i="16"/>
  <c r="BY122" i="16"/>
  <c r="BY124" i="16"/>
  <c r="O110" i="3"/>
  <c r="Q110" i="3" s="1"/>
  <c r="H117" i="16"/>
  <c r="H118" i="16"/>
  <c r="H119" i="16"/>
  <c r="H120" i="16"/>
  <c r="H121" i="16"/>
  <c r="H122" i="16"/>
  <c r="H124" i="16"/>
  <c r="S112" i="3"/>
  <c r="I29" i="16"/>
  <c r="I14" i="16"/>
  <c r="I31" i="16"/>
  <c r="I43" i="16"/>
  <c r="I52" i="16"/>
  <c r="I87" i="16"/>
  <c r="I107" i="16"/>
  <c r="I81" i="16"/>
  <c r="I102" i="16"/>
  <c r="X115" i="16"/>
  <c r="X120" i="16"/>
  <c r="X121" i="16"/>
  <c r="X122" i="16"/>
  <c r="X124" i="16"/>
  <c r="X117" i="16"/>
  <c r="X118" i="16"/>
  <c r="X119" i="16"/>
  <c r="BN117" i="16"/>
  <c r="BN118" i="16"/>
  <c r="BN119" i="16"/>
  <c r="BN120" i="16"/>
  <c r="BN121" i="16"/>
  <c r="BN122" i="16"/>
  <c r="BN124" i="16"/>
  <c r="BK7" i="16"/>
  <c r="BK22" i="16"/>
  <c r="BK55" i="16"/>
  <c r="BK40" i="16"/>
  <c r="BK66" i="16"/>
  <c r="BK85" i="16"/>
  <c r="BK96" i="16"/>
  <c r="BK114" i="16"/>
  <c r="AR70" i="16"/>
  <c r="DU103" i="15"/>
  <c r="DZ103" i="15" s="1"/>
  <c r="Z100" i="35" s="1"/>
  <c r="R117" i="16"/>
  <c r="R118" i="16"/>
  <c r="R119" i="16"/>
  <c r="R120" i="16"/>
  <c r="R121" i="16"/>
  <c r="R122" i="16"/>
  <c r="R124" i="16"/>
  <c r="AQ123" i="16"/>
  <c r="AB123" i="16"/>
  <c r="BK123" i="16"/>
  <c r="BX117" i="16"/>
  <c r="BX120" i="16"/>
  <c r="BX121" i="16"/>
  <c r="BX122" i="16"/>
  <c r="BX124" i="16"/>
  <c r="BX118" i="16"/>
  <c r="BX119" i="16"/>
  <c r="CT119" i="16"/>
  <c r="CT118" i="16"/>
  <c r="CT120" i="16"/>
  <c r="CT121" i="16"/>
  <c r="CT122" i="16"/>
  <c r="CT124" i="16"/>
  <c r="CT117" i="16"/>
  <c r="AW119" i="16"/>
  <c r="AW121" i="16"/>
  <c r="AW120" i="16"/>
  <c r="AW124" i="16"/>
  <c r="AW122" i="16"/>
  <c r="AW117" i="16"/>
  <c r="AW118" i="16"/>
  <c r="S117" i="16"/>
  <c r="S118" i="16"/>
  <c r="S119" i="16"/>
  <c r="S120" i="16"/>
  <c r="S121" i="16"/>
  <c r="S122" i="16"/>
  <c r="S124" i="16"/>
  <c r="AY117" i="16"/>
  <c r="AY118" i="16"/>
  <c r="AY119" i="16"/>
  <c r="AY120" i="16"/>
  <c r="AY121" i="16"/>
  <c r="AY122" i="16"/>
  <c r="AY124" i="16"/>
  <c r="S80" i="3"/>
  <c r="BA115" i="16"/>
  <c r="BA117" i="16"/>
  <c r="BA118" i="16"/>
  <c r="BA119" i="16"/>
  <c r="BA120" i="16"/>
  <c r="BA121" i="16"/>
  <c r="BA122" i="16"/>
  <c r="BA124" i="16"/>
  <c r="AR29" i="16"/>
  <c r="CK117" i="16"/>
  <c r="CK118" i="16"/>
  <c r="CK119" i="16"/>
  <c r="CK120" i="16"/>
  <c r="CK121" i="16"/>
  <c r="CK122" i="16"/>
  <c r="CK124" i="16"/>
  <c r="CI117" i="16"/>
  <c r="CI118" i="16"/>
  <c r="CI119" i="16"/>
  <c r="CI120" i="16"/>
  <c r="CI121" i="16"/>
  <c r="CI122" i="16"/>
  <c r="CI124" i="16"/>
  <c r="I65" i="16"/>
  <c r="I114" i="16"/>
  <c r="AU115" i="16"/>
  <c r="AU120" i="16"/>
  <c r="AU121" i="16"/>
  <c r="AU124" i="16"/>
  <c r="AU118" i="16"/>
  <c r="AU122" i="16"/>
  <c r="AU117" i="16"/>
  <c r="AU119" i="16"/>
  <c r="DU62" i="15"/>
  <c r="DZ62" i="15" s="1"/>
  <c r="Z59" i="35" s="1"/>
  <c r="AJ59" i="35" s="1"/>
  <c r="CG115" i="16"/>
  <c r="CG120" i="16"/>
  <c r="CG118" i="16"/>
  <c r="CG117" i="16"/>
  <c r="CG122" i="16"/>
  <c r="CG121" i="16"/>
  <c r="CG124" i="16"/>
  <c r="CG119" i="16"/>
  <c r="I25" i="16"/>
  <c r="AR46" i="16"/>
  <c r="AR123" i="16"/>
  <c r="J117" i="16"/>
  <c r="J119" i="16"/>
  <c r="J121" i="16"/>
  <c r="J122" i="16"/>
  <c r="J124" i="16"/>
  <c r="J120" i="16"/>
  <c r="J118" i="16"/>
  <c r="Q97" i="3"/>
  <c r="CY115" i="16"/>
  <c r="CY117" i="16"/>
  <c r="CY118" i="16"/>
  <c r="CY119" i="16"/>
  <c r="CY120" i="16"/>
  <c r="CY121" i="16"/>
  <c r="CY122" i="16"/>
  <c r="CY124" i="16"/>
  <c r="J53" i="16"/>
  <c r="I62" i="16"/>
  <c r="S123" i="16"/>
  <c r="V123" i="16"/>
  <c r="AC102" i="3"/>
  <c r="Z120" i="16"/>
  <c r="Z121" i="16"/>
  <c r="Z122" i="16"/>
  <c r="Z124" i="16"/>
  <c r="Z118" i="16"/>
  <c r="Z117" i="16"/>
  <c r="Z119" i="16"/>
  <c r="J29" i="16"/>
  <c r="J43" i="16"/>
  <c r="J85" i="16"/>
  <c r="J93" i="16"/>
  <c r="BI120" i="16"/>
  <c r="BI121" i="16"/>
  <c r="BI122" i="16"/>
  <c r="BI124" i="16"/>
  <c r="BI117" i="16"/>
  <c r="BI118" i="16"/>
  <c r="BI119" i="16"/>
  <c r="I51" i="16"/>
  <c r="I80" i="16"/>
  <c r="CI123" i="16"/>
  <c r="BR120" i="16"/>
  <c r="BR121" i="16"/>
  <c r="BR122" i="16"/>
  <c r="BR117" i="16"/>
  <c r="BR124" i="16"/>
  <c r="BR119" i="16"/>
  <c r="BR118" i="16"/>
  <c r="DF117" i="16"/>
  <c r="DF119" i="16"/>
  <c r="DF122" i="16"/>
  <c r="DF124" i="16"/>
  <c r="DF118" i="16"/>
  <c r="DF120" i="16"/>
  <c r="DF121" i="16"/>
  <c r="AJ118" i="16"/>
  <c r="AJ117" i="16"/>
  <c r="AJ119" i="16"/>
  <c r="AJ121" i="16"/>
  <c r="AJ124" i="16"/>
  <c r="AJ120" i="16"/>
  <c r="AJ122" i="16"/>
  <c r="AC46" i="3"/>
  <c r="AC67" i="3"/>
  <c r="AC68" i="3"/>
  <c r="AC64" i="3"/>
  <c r="S105" i="3"/>
  <c r="G105" i="6" s="1"/>
  <c r="O46" i="3"/>
  <c r="S46" i="3" s="1"/>
  <c r="AB46" i="6" s="1"/>
  <c r="J26" i="16"/>
  <c r="J21" i="16"/>
  <c r="J34" i="16"/>
  <c r="J50" i="16"/>
  <c r="J56" i="16"/>
  <c r="J72" i="16"/>
  <c r="J84" i="16"/>
  <c r="J95" i="16"/>
  <c r="J107" i="16"/>
  <c r="CB117" i="16"/>
  <c r="CB118" i="16"/>
  <c r="CB119" i="16"/>
  <c r="CB120" i="16"/>
  <c r="CB121" i="16"/>
  <c r="CB122" i="16"/>
  <c r="CB124" i="16"/>
  <c r="AF115" i="16"/>
  <c r="AF117" i="16"/>
  <c r="AF119" i="16"/>
  <c r="AF118" i="16"/>
  <c r="AF121" i="16"/>
  <c r="AF122" i="16"/>
  <c r="AF120" i="16"/>
  <c r="AF124" i="16"/>
  <c r="I48" i="16"/>
  <c r="I15" i="16"/>
  <c r="I32" i="16"/>
  <c r="I46" i="16"/>
  <c r="I53" i="16"/>
  <c r="I68" i="16"/>
  <c r="I70" i="16"/>
  <c r="I82" i="16"/>
  <c r="I104" i="16"/>
  <c r="BK9" i="16"/>
  <c r="BK25" i="16"/>
  <c r="BK56" i="16"/>
  <c r="BK58" i="16"/>
  <c r="BK68" i="16"/>
  <c r="BK88" i="16"/>
  <c r="BK97" i="16"/>
  <c r="BK116" i="16"/>
  <c r="CL16" i="16"/>
  <c r="CL117" i="16"/>
  <c r="CL118" i="16"/>
  <c r="CL119" i="16"/>
  <c r="CL120" i="16"/>
  <c r="CL121" i="16"/>
  <c r="CL122" i="16"/>
  <c r="CL124" i="16"/>
  <c r="CY123" i="16"/>
  <c r="G117" i="16"/>
  <c r="G118" i="16"/>
  <c r="G119" i="16"/>
  <c r="G120" i="16"/>
  <c r="G121" i="16"/>
  <c r="G122" i="16"/>
  <c r="G124" i="16"/>
  <c r="BG120" i="16"/>
  <c r="BG121" i="16"/>
  <c r="BG122" i="16"/>
  <c r="BG124" i="16"/>
  <c r="BG117" i="16"/>
  <c r="BG118" i="16"/>
  <c r="BG119" i="16"/>
  <c r="CJ115" i="16"/>
  <c r="CJ117" i="16"/>
  <c r="CJ118" i="16"/>
  <c r="CJ124" i="16"/>
  <c r="CJ119" i="16"/>
  <c r="CJ121" i="16"/>
  <c r="CJ120" i="16"/>
  <c r="CJ122" i="16"/>
  <c r="AR116" i="16"/>
  <c r="AR117" i="16"/>
  <c r="AR118" i="16"/>
  <c r="AR119" i="16"/>
  <c r="AR120" i="16"/>
  <c r="AR121" i="16"/>
  <c r="AR122" i="16"/>
  <c r="AR124" i="16"/>
  <c r="N119" i="16"/>
  <c r="N121" i="16"/>
  <c r="N124" i="16"/>
  <c r="N118" i="16"/>
  <c r="N117" i="16"/>
  <c r="N122" i="16"/>
  <c r="N120" i="16"/>
  <c r="CC118" i="16"/>
  <c r="CC120" i="16"/>
  <c r="CC121" i="16"/>
  <c r="CC122" i="16"/>
  <c r="CC124" i="16"/>
  <c r="CC119" i="16"/>
  <c r="CC117" i="16"/>
  <c r="AK119" i="16"/>
  <c r="AK118" i="16"/>
  <c r="AK117" i="16"/>
  <c r="AK121" i="16"/>
  <c r="AK122" i="16"/>
  <c r="AK124" i="16"/>
  <c r="AK120" i="16"/>
  <c r="I10" i="16"/>
  <c r="I99" i="16"/>
  <c r="AT117" i="16"/>
  <c r="AT120" i="16"/>
  <c r="AT121" i="16"/>
  <c r="AT122" i="16"/>
  <c r="AT124" i="16"/>
  <c r="AT118" i="16"/>
  <c r="AT119" i="16"/>
  <c r="AE117" i="16"/>
  <c r="AE118" i="16"/>
  <c r="AE119" i="16"/>
  <c r="AE120" i="16"/>
  <c r="AE121" i="16"/>
  <c r="AE122" i="16"/>
  <c r="AE124" i="16"/>
  <c r="I96" i="16"/>
  <c r="I88" i="16"/>
  <c r="S73" i="3"/>
  <c r="J14" i="16"/>
  <c r="J81" i="16"/>
  <c r="AN115" i="16"/>
  <c r="AN117" i="16"/>
  <c r="AN120" i="16"/>
  <c r="AN121" i="16"/>
  <c r="AN122" i="16"/>
  <c r="AN124" i="16"/>
  <c r="AN119" i="16"/>
  <c r="AN118" i="16"/>
  <c r="BD115" i="16"/>
  <c r="BD119" i="16"/>
  <c r="BD118" i="16"/>
  <c r="BD117" i="16"/>
  <c r="BD120" i="16"/>
  <c r="BD121" i="16"/>
  <c r="BD122" i="16"/>
  <c r="BD124" i="16"/>
  <c r="DE119" i="16"/>
  <c r="DE117" i="16"/>
  <c r="DE118" i="16"/>
  <c r="DE124" i="16"/>
  <c r="DE120" i="16"/>
  <c r="DE121" i="16"/>
  <c r="DE122" i="16"/>
  <c r="J115" i="16"/>
  <c r="I41" i="16"/>
  <c r="I79" i="16"/>
  <c r="AR42" i="16"/>
  <c r="AW123" i="16"/>
  <c r="BD123" i="16"/>
  <c r="AL119" i="16"/>
  <c r="AL118" i="16"/>
  <c r="AL117" i="16"/>
  <c r="AL120" i="16"/>
  <c r="AL122" i="16"/>
  <c r="AL124" i="16"/>
  <c r="AL121" i="16"/>
  <c r="AC21" i="3"/>
  <c r="AC18" i="3"/>
  <c r="J32" i="16"/>
  <c r="J82" i="16"/>
  <c r="CZ115" i="16"/>
  <c r="CZ117" i="16"/>
  <c r="CZ118" i="16"/>
  <c r="CZ121" i="16"/>
  <c r="CZ124" i="16"/>
  <c r="CZ119" i="16"/>
  <c r="CZ120" i="16"/>
  <c r="CZ122" i="16"/>
  <c r="BF115" i="16"/>
  <c r="BF117" i="16"/>
  <c r="BF118" i="16"/>
  <c r="BF119" i="16"/>
  <c r="BF121" i="16"/>
  <c r="BF120" i="16"/>
  <c r="BF122" i="16"/>
  <c r="BF124" i="16"/>
  <c r="I66" i="16"/>
  <c r="I100" i="16"/>
  <c r="O117" i="16"/>
  <c r="O118" i="16"/>
  <c r="O119" i="16"/>
  <c r="O120" i="16"/>
  <c r="O121" i="16"/>
  <c r="O122" i="16"/>
  <c r="O124" i="16"/>
  <c r="AZ117" i="16"/>
  <c r="AZ119" i="16"/>
  <c r="AZ120" i="16"/>
  <c r="AZ121" i="16"/>
  <c r="AZ122" i="16"/>
  <c r="AZ124" i="16"/>
  <c r="AZ118" i="16"/>
  <c r="AC62" i="3"/>
  <c r="AC88" i="3"/>
  <c r="AC89" i="3"/>
  <c r="S57" i="3"/>
  <c r="DU49" i="15"/>
  <c r="DZ49" i="15" s="1"/>
  <c r="Z46" i="35" s="1"/>
  <c r="BV118" i="16"/>
  <c r="BV119" i="16"/>
  <c r="BV117" i="16"/>
  <c r="BV120" i="16"/>
  <c r="BV121" i="16"/>
  <c r="BV122" i="16"/>
  <c r="BV124" i="16"/>
  <c r="J30" i="16"/>
  <c r="J27" i="16"/>
  <c r="J35" i="16"/>
  <c r="J44" i="16"/>
  <c r="J57" i="16"/>
  <c r="J73" i="16"/>
  <c r="J111" i="16"/>
  <c r="J96" i="16"/>
  <c r="J112" i="16"/>
  <c r="AB117" i="16"/>
  <c r="AB119" i="16"/>
  <c r="AB122" i="16"/>
  <c r="AB120" i="16"/>
  <c r="AB121" i="16"/>
  <c r="AB124" i="16"/>
  <c r="AB118" i="16"/>
  <c r="BE118" i="16"/>
  <c r="BE119" i="16"/>
  <c r="BE122" i="16"/>
  <c r="BE124" i="16"/>
  <c r="BE117" i="16"/>
  <c r="BE120" i="16"/>
  <c r="BE121" i="16"/>
  <c r="K117" i="16"/>
  <c r="K119" i="16"/>
  <c r="K121" i="16"/>
  <c r="K124" i="16"/>
  <c r="K120" i="16"/>
  <c r="K122" i="16"/>
  <c r="K118" i="16"/>
  <c r="I19" i="16"/>
  <c r="E117" i="16"/>
  <c r="E118" i="16"/>
  <c r="E119" i="16"/>
  <c r="E120" i="16"/>
  <c r="E121" i="16"/>
  <c r="E122" i="16"/>
  <c r="E124" i="16"/>
  <c r="I22" i="16"/>
  <c r="I16" i="16"/>
  <c r="I33" i="16"/>
  <c r="I44" i="16"/>
  <c r="I54" i="16"/>
  <c r="I95" i="16"/>
  <c r="I71" i="16"/>
  <c r="I83" i="16"/>
  <c r="M115" i="16"/>
  <c r="M118" i="16"/>
  <c r="M121" i="16"/>
  <c r="M120" i="16"/>
  <c r="M122" i="16"/>
  <c r="M117" i="16"/>
  <c r="M119" i="16"/>
  <c r="M124" i="16"/>
  <c r="BK11" i="16"/>
  <c r="BK29" i="16"/>
  <c r="BK43" i="16"/>
  <c r="BK60" i="16"/>
  <c r="BK72" i="16"/>
  <c r="BK93" i="16"/>
  <c r="BK98" i="16"/>
  <c r="AR56" i="16"/>
  <c r="AR104" i="16"/>
  <c r="CT123" i="16"/>
  <c r="AN123" i="16"/>
  <c r="CZ123" i="16"/>
  <c r="BA123" i="16"/>
  <c r="BR123" i="16"/>
  <c r="CV123" i="16"/>
  <c r="AG122" i="16"/>
  <c r="AG119" i="16"/>
  <c r="AG124" i="16"/>
  <c r="AG121" i="16"/>
  <c r="AG120" i="16"/>
  <c r="AG118" i="16"/>
  <c r="AG117" i="16"/>
  <c r="AH115" i="16"/>
  <c r="AH117" i="16"/>
  <c r="AH119" i="16"/>
  <c r="AH122" i="16"/>
  <c r="AH120" i="16"/>
  <c r="AH124" i="16"/>
  <c r="AH121" i="16"/>
  <c r="AH118" i="16"/>
  <c r="BC117" i="16"/>
  <c r="BC118" i="16"/>
  <c r="BC119" i="16"/>
  <c r="BC120" i="16"/>
  <c r="BC121" i="16"/>
  <c r="BC122" i="16"/>
  <c r="BC124" i="16"/>
  <c r="CE122" i="16"/>
  <c r="CE119" i="16"/>
  <c r="CE117" i="16"/>
  <c r="CE120" i="16"/>
  <c r="CE124" i="16"/>
  <c r="CE121" i="16"/>
  <c r="CE118" i="16"/>
  <c r="I17" i="16"/>
  <c r="I121" i="16"/>
  <c r="I122" i="16"/>
  <c r="I124" i="16"/>
  <c r="I118" i="16"/>
  <c r="I120" i="16"/>
  <c r="I117" i="16"/>
  <c r="I119" i="16"/>
  <c r="BO117" i="16"/>
  <c r="BO118" i="16"/>
  <c r="BO119" i="16"/>
  <c r="BO120" i="16"/>
  <c r="BO121" i="16"/>
  <c r="BO122" i="16"/>
  <c r="BO124" i="16"/>
  <c r="AS117" i="16"/>
  <c r="AS120" i="16"/>
  <c r="AS121" i="16"/>
  <c r="AS122" i="16"/>
  <c r="AS124" i="16"/>
  <c r="AS118" i="16"/>
  <c r="AS119" i="16"/>
  <c r="DC117" i="16"/>
  <c r="DC118" i="16"/>
  <c r="DC120" i="16"/>
  <c r="DC121" i="16"/>
  <c r="DC122" i="16"/>
  <c r="DC124" i="16"/>
  <c r="DC119" i="16"/>
  <c r="I39" i="16"/>
  <c r="I89" i="16"/>
  <c r="S51" i="3"/>
  <c r="T51" i="3" s="1"/>
  <c r="CU117" i="16"/>
  <c r="CU118" i="16"/>
  <c r="CU119" i="16"/>
  <c r="CU120" i="16"/>
  <c r="CU121" i="16"/>
  <c r="CU122" i="16"/>
  <c r="CU124" i="16"/>
  <c r="I101" i="16"/>
  <c r="BJ120" i="16"/>
  <c r="BJ121" i="16"/>
  <c r="BJ122" i="16"/>
  <c r="BJ124" i="16"/>
  <c r="BJ118" i="16"/>
  <c r="BJ117" i="16"/>
  <c r="BJ119" i="16"/>
  <c r="J31" i="16"/>
  <c r="J63" i="16"/>
  <c r="J104" i="16"/>
  <c r="I28" i="16"/>
  <c r="I103" i="16"/>
  <c r="AS123" i="16"/>
  <c r="AC20" i="3"/>
  <c r="J54" i="16"/>
  <c r="J105" i="16"/>
  <c r="AO117" i="16"/>
  <c r="AO118" i="16"/>
  <c r="AO119" i="16"/>
  <c r="AO120" i="16"/>
  <c r="AO121" i="16"/>
  <c r="AO122" i="16"/>
  <c r="AO124" i="16"/>
  <c r="I13" i="16"/>
  <c r="I105" i="16"/>
  <c r="BW123" i="16"/>
  <c r="P117" i="16"/>
  <c r="P119" i="16"/>
  <c r="P118" i="16"/>
  <c r="P120" i="16"/>
  <c r="P121" i="16"/>
  <c r="P122" i="16"/>
  <c r="P124" i="16"/>
  <c r="BP117" i="16"/>
  <c r="BP118" i="16"/>
  <c r="BP119" i="16"/>
  <c r="BP120" i="16"/>
  <c r="BP124" i="16"/>
  <c r="BP121" i="16"/>
  <c r="BP122" i="16"/>
  <c r="DU73" i="15"/>
  <c r="DZ73" i="15" s="1"/>
  <c r="Z70" i="35" s="1"/>
  <c r="AG70" i="35" s="1"/>
  <c r="AC78" i="3"/>
  <c r="AC19" i="3"/>
  <c r="AC114" i="3"/>
  <c r="S41" i="3"/>
  <c r="AB41" i="6" s="1"/>
  <c r="DU97" i="15"/>
  <c r="DZ97" i="15" s="1"/>
  <c r="Z94" i="35" s="1"/>
  <c r="S86" i="3"/>
  <c r="CN118" i="16"/>
  <c r="CN119" i="16"/>
  <c r="CN117" i="16"/>
  <c r="CN122" i="16"/>
  <c r="CN124" i="16"/>
  <c r="CN120" i="16"/>
  <c r="CN121" i="16"/>
  <c r="AY115" i="16"/>
  <c r="J7" i="16"/>
  <c r="J45" i="16"/>
  <c r="J36" i="16"/>
  <c r="J49" i="16"/>
  <c r="J58" i="16"/>
  <c r="J74" i="16"/>
  <c r="J108" i="16"/>
  <c r="J97" i="16"/>
  <c r="J116" i="16"/>
  <c r="BL115" i="16"/>
  <c r="BL117" i="16"/>
  <c r="BL118" i="16"/>
  <c r="BL121" i="16"/>
  <c r="BL122" i="16"/>
  <c r="BL124" i="16"/>
  <c r="BL120" i="16"/>
  <c r="BL119" i="16"/>
  <c r="CO115" i="16"/>
  <c r="CO119" i="16"/>
  <c r="CO117" i="16"/>
  <c r="CO120" i="16"/>
  <c r="CO121" i="16"/>
  <c r="CO118" i="16"/>
  <c r="CO122" i="16"/>
  <c r="CO124" i="16"/>
  <c r="W120" i="16"/>
  <c r="W121" i="16"/>
  <c r="W122" i="16"/>
  <c r="W124" i="16"/>
  <c r="W118" i="16"/>
  <c r="W117" i="16"/>
  <c r="W119" i="16"/>
  <c r="S81" i="3"/>
  <c r="AC117" i="16"/>
  <c r="AC118" i="16"/>
  <c r="AC119" i="16"/>
  <c r="AC120" i="16"/>
  <c r="AC121" i="16"/>
  <c r="AC122" i="16"/>
  <c r="AC124" i="16"/>
  <c r="DU99" i="15"/>
  <c r="DZ99" i="15" s="1"/>
  <c r="Z96" i="35" s="1"/>
  <c r="I26" i="16"/>
  <c r="I21" i="16"/>
  <c r="I34" i="16"/>
  <c r="I85" i="16"/>
  <c r="I55" i="16"/>
  <c r="I63" i="16"/>
  <c r="I72" i="16"/>
  <c r="I84" i="16"/>
  <c r="I109" i="16"/>
  <c r="Y115" i="16"/>
  <c r="Y120" i="16"/>
  <c r="Y121" i="16"/>
  <c r="Y122" i="16"/>
  <c r="Y124" i="16"/>
  <c r="Y118" i="16"/>
  <c r="Y117" i="16"/>
  <c r="Y119" i="16"/>
  <c r="BK13" i="16"/>
  <c r="BK24" i="16"/>
  <c r="BK52" i="16"/>
  <c r="BK74" i="16"/>
  <c r="BK69" i="16"/>
  <c r="BK87" i="16"/>
  <c r="BK99" i="16"/>
  <c r="AR18" i="16"/>
  <c r="AR106" i="16"/>
  <c r="R123" i="16"/>
  <c r="AY123" i="16"/>
  <c r="DC123" i="16"/>
  <c r="D123" i="16"/>
  <c r="W123" i="16"/>
  <c r="DA123" i="16"/>
  <c r="CK123" i="16"/>
  <c r="DB117" i="16"/>
  <c r="DB120" i="16"/>
  <c r="DB121" i="16"/>
  <c r="DB124" i="16"/>
  <c r="DB118" i="16"/>
  <c r="DB122" i="16"/>
  <c r="DB119" i="16"/>
  <c r="AM117" i="16"/>
  <c r="AM118" i="16"/>
  <c r="AM119" i="16"/>
  <c r="AM120" i="16"/>
  <c r="AM121" i="16"/>
  <c r="AM122" i="16"/>
  <c r="AM124" i="16"/>
  <c r="BU119" i="16"/>
  <c r="BU118" i="16"/>
  <c r="BU121" i="16"/>
  <c r="BU117" i="16"/>
  <c r="BU120" i="16"/>
  <c r="BU122" i="16"/>
  <c r="BU124" i="16"/>
  <c r="BG123" i="16"/>
  <c r="S103" i="3"/>
  <c r="T103" i="3" s="1"/>
  <c r="BS115" i="16"/>
  <c r="BS119" i="16"/>
  <c r="BS117" i="16"/>
  <c r="BS121" i="16"/>
  <c r="BS118" i="16"/>
  <c r="BS120" i="16"/>
  <c r="BS122" i="16"/>
  <c r="BS124" i="16"/>
  <c r="S35" i="3"/>
  <c r="T35" i="3" s="1"/>
  <c r="CD115" i="16"/>
  <c r="CD117" i="16"/>
  <c r="CD119" i="16"/>
  <c r="CD118" i="16"/>
  <c r="CD120" i="16"/>
  <c r="CD121" i="16"/>
  <c r="CD122" i="16"/>
  <c r="CD124" i="16"/>
  <c r="BH120" i="16"/>
  <c r="BH121" i="16"/>
  <c r="BH122" i="16"/>
  <c r="BH124" i="16"/>
  <c r="BH117" i="16"/>
  <c r="BH118" i="16"/>
  <c r="BH119" i="16"/>
  <c r="AV115" i="16"/>
  <c r="AV121" i="16"/>
  <c r="AV118" i="16"/>
  <c r="AV122" i="16"/>
  <c r="AV124" i="16"/>
  <c r="AV117" i="16"/>
  <c r="AV120" i="16"/>
  <c r="AV119" i="16"/>
  <c r="AD117" i="16"/>
  <c r="AD118" i="16"/>
  <c r="AD119" i="16"/>
  <c r="AD120" i="16"/>
  <c r="AD121" i="16"/>
  <c r="AD122" i="16"/>
  <c r="AD124" i="16"/>
  <c r="I23" i="16"/>
  <c r="AP117" i="16"/>
  <c r="AP118" i="16"/>
  <c r="AP119" i="16"/>
  <c r="AP120" i="16"/>
  <c r="AP121" i="16"/>
  <c r="AP122" i="16"/>
  <c r="AP124" i="16"/>
  <c r="DD117" i="16"/>
  <c r="DD118" i="16"/>
  <c r="DD120" i="16"/>
  <c r="DD121" i="16"/>
  <c r="DD122" i="16"/>
  <c r="DD124" i="16"/>
  <c r="DD119" i="16"/>
  <c r="I24" i="16"/>
  <c r="I77" i="16"/>
  <c r="AR43" i="16"/>
  <c r="F117" i="16"/>
  <c r="F118" i="16"/>
  <c r="F119" i="16"/>
  <c r="F120" i="16"/>
  <c r="F121" i="16"/>
  <c r="F122" i="16"/>
  <c r="F124" i="16"/>
  <c r="CS118" i="16"/>
  <c r="CS119" i="16"/>
  <c r="CS120" i="16"/>
  <c r="CS121" i="16"/>
  <c r="CS122" i="16"/>
  <c r="CS124" i="16"/>
  <c r="CS117" i="16"/>
  <c r="CM117" i="16"/>
  <c r="CM118" i="16"/>
  <c r="CM119" i="16"/>
  <c r="CM120" i="16"/>
  <c r="CM121" i="16"/>
  <c r="CM122" i="16"/>
  <c r="CM124" i="16"/>
  <c r="BQ121" i="16"/>
  <c r="BQ122" i="16"/>
  <c r="BQ120" i="16"/>
  <c r="BQ124" i="16"/>
  <c r="BQ117" i="16"/>
  <c r="BQ118" i="16"/>
  <c r="BQ119" i="16"/>
  <c r="I40" i="16"/>
  <c r="I78" i="16"/>
  <c r="BU123" i="16"/>
  <c r="DU29" i="15"/>
  <c r="DZ29" i="15" s="1"/>
  <c r="Z26" i="35" s="1"/>
  <c r="J23" i="16"/>
  <c r="J70" i="16"/>
  <c r="J92" i="16"/>
  <c r="I12" i="16"/>
  <c r="I50" i="16"/>
  <c r="I98" i="16"/>
  <c r="AM123" i="16"/>
  <c r="BZ117" i="16"/>
  <c r="BZ118" i="16"/>
  <c r="BZ119" i="16"/>
  <c r="BZ120" i="16"/>
  <c r="BZ121" i="16"/>
  <c r="BZ122" i="16"/>
  <c r="BZ124" i="16"/>
  <c r="DU104" i="15"/>
  <c r="DZ104" i="15" s="1"/>
  <c r="Z101" i="35" s="1"/>
  <c r="AJ101" i="35" s="1"/>
  <c r="AC14" i="3"/>
  <c r="AC76" i="3"/>
  <c r="J15" i="16"/>
  <c r="S75" i="3"/>
  <c r="T75" i="3" s="1"/>
  <c r="I42" i="16"/>
  <c r="BC123" i="16"/>
  <c r="DE123" i="16"/>
  <c r="DG123" i="16"/>
  <c r="AH123" i="16"/>
  <c r="CH118" i="16"/>
  <c r="CH121" i="16"/>
  <c r="CH124" i="16"/>
  <c r="CH120" i="16"/>
  <c r="CH122" i="16"/>
  <c r="CH117" i="16"/>
  <c r="CH119" i="16"/>
  <c r="CX124" i="16"/>
  <c r="CX117" i="16"/>
  <c r="CX118" i="16"/>
  <c r="CX119" i="16"/>
  <c r="CX120" i="16"/>
  <c r="CX121" i="16"/>
  <c r="CX122" i="16"/>
  <c r="Q117" i="16"/>
  <c r="Q118" i="16"/>
  <c r="Q119" i="16"/>
  <c r="Q120" i="16"/>
  <c r="Q121" i="16"/>
  <c r="Q122" i="16"/>
  <c r="Q124" i="16"/>
  <c r="CF122" i="16"/>
  <c r="CF118" i="16"/>
  <c r="CF120" i="16"/>
  <c r="CF117" i="16"/>
  <c r="CF124" i="16"/>
  <c r="CF121" i="16"/>
  <c r="CF119" i="16"/>
  <c r="DU105" i="15"/>
  <c r="DZ105" i="15" s="1"/>
  <c r="Z102" i="35" s="1"/>
  <c r="AH102" i="35" s="1"/>
  <c r="AC27" i="3"/>
  <c r="AC79" i="3"/>
  <c r="AC40" i="3"/>
  <c r="AC25" i="3"/>
  <c r="S79" i="3"/>
  <c r="G79" i="6" s="1"/>
  <c r="S108" i="3"/>
  <c r="AA117" i="16"/>
  <c r="AA118" i="16"/>
  <c r="AA119" i="16"/>
  <c r="AA120" i="16"/>
  <c r="AA121" i="16"/>
  <c r="AA122" i="16"/>
  <c r="AA124" i="16"/>
  <c r="BK115" i="16"/>
  <c r="J8" i="16"/>
  <c r="J18" i="16"/>
  <c r="J37" i="16"/>
  <c r="J64" i="16"/>
  <c r="J59" i="16"/>
  <c r="J75" i="16"/>
  <c r="J86" i="16"/>
  <c r="J98" i="16"/>
  <c r="J109" i="16"/>
  <c r="BX115" i="16"/>
  <c r="AI118" i="16"/>
  <c r="AI117" i="16"/>
  <c r="AI119" i="16"/>
  <c r="AI122" i="16"/>
  <c r="AI121" i="16"/>
  <c r="AI120" i="16"/>
  <c r="AI124" i="16"/>
  <c r="L115" i="16"/>
  <c r="L124" i="16"/>
  <c r="L120" i="16"/>
  <c r="L117" i="16"/>
  <c r="L119" i="16"/>
  <c r="L122" i="16"/>
  <c r="L121" i="16"/>
  <c r="L118" i="16"/>
  <c r="AX122" i="16"/>
  <c r="AX119" i="16"/>
  <c r="AX124" i="16"/>
  <c r="AX121" i="16"/>
  <c r="AX120" i="16"/>
  <c r="AX117" i="16"/>
  <c r="AX118" i="16"/>
  <c r="I30" i="16"/>
  <c r="I27" i="16"/>
  <c r="I35" i="16"/>
  <c r="I49" i="16"/>
  <c r="I56" i="16"/>
  <c r="I94" i="16"/>
  <c r="I73" i="16"/>
  <c r="I91" i="16"/>
  <c r="I110" i="16"/>
  <c r="BU115" i="16"/>
  <c r="BK15" i="16"/>
  <c r="BK51" i="16"/>
  <c r="BK54" i="16"/>
  <c r="BK46" i="16"/>
  <c r="BK71" i="16"/>
  <c r="BK90" i="16"/>
  <c r="BK100" i="16"/>
  <c r="AR31" i="16"/>
  <c r="AR83" i="16"/>
  <c r="AD123" i="16"/>
  <c r="CU123" i="16"/>
  <c r="BT123" i="16"/>
  <c r="AO123" i="16"/>
  <c r="BS123" i="16"/>
  <c r="K123" i="16"/>
  <c r="CP123" i="16"/>
  <c r="CW123" i="16"/>
  <c r="H115" i="22"/>
  <c r="I115" i="22"/>
  <c r="M115" i="22"/>
  <c r="F115" i="22"/>
  <c r="AM115" i="16"/>
  <c r="AI115" i="16"/>
  <c r="AR19" i="16"/>
  <c r="AR51" i="16"/>
  <c r="AR93" i="16"/>
  <c r="AC13" i="3"/>
  <c r="AC94" i="3"/>
  <c r="AC65" i="3"/>
  <c r="AC87" i="3"/>
  <c r="AC48" i="3"/>
  <c r="AC10" i="3"/>
  <c r="AC37" i="3"/>
  <c r="AC86" i="3"/>
  <c r="AR23" i="16"/>
  <c r="AR95" i="16"/>
  <c r="AC108" i="3"/>
  <c r="AR27" i="16"/>
  <c r="AR96" i="16"/>
  <c r="AC97" i="3"/>
  <c r="AC92" i="3"/>
  <c r="AC52" i="3"/>
  <c r="AC9" i="3"/>
  <c r="AC84" i="3"/>
  <c r="AR41" i="16"/>
  <c r="AR105" i="16"/>
  <c r="AC31" i="3"/>
  <c r="AC35" i="3"/>
  <c r="AC83" i="3"/>
  <c r="AP115" i="16"/>
  <c r="AR115" i="16"/>
  <c r="AR48" i="16"/>
  <c r="AR107" i="16"/>
  <c r="AC77" i="3"/>
  <c r="AC47" i="3"/>
  <c r="AC44" i="3"/>
  <c r="AC7" i="3"/>
  <c r="AC8" i="3"/>
  <c r="AC82" i="3"/>
  <c r="AC104" i="3"/>
  <c r="AD104" i="3" s="1"/>
  <c r="BK8" i="16"/>
  <c r="BK27" i="16"/>
  <c r="BK31" i="16"/>
  <c r="BK47" i="16"/>
  <c r="BK41" i="16"/>
  <c r="BK84" i="16"/>
  <c r="BK79" i="16"/>
  <c r="BK94" i="16"/>
  <c r="BK101" i="16"/>
  <c r="AR16" i="16"/>
  <c r="AR88" i="16"/>
  <c r="AR100" i="16"/>
  <c r="AR109" i="16"/>
  <c r="AR92" i="16"/>
  <c r="AR69" i="16"/>
  <c r="AR37" i="16"/>
  <c r="AR63" i="16"/>
  <c r="AC29" i="3"/>
  <c r="AC110" i="3"/>
  <c r="AC81" i="3"/>
  <c r="AC112" i="3"/>
  <c r="AC70" i="3"/>
  <c r="AC26" i="3"/>
  <c r="AC36" i="3"/>
  <c r="AC58" i="3"/>
  <c r="AR40" i="16"/>
  <c r="AR99" i="16"/>
  <c r="AC45" i="3"/>
  <c r="AC15" i="3"/>
  <c r="AC57" i="3"/>
  <c r="AD57" i="3" s="1"/>
  <c r="AR12" i="16"/>
  <c r="AR67" i="16"/>
  <c r="AC61" i="3"/>
  <c r="AC113" i="3"/>
  <c r="AC22" i="3"/>
  <c r="AC73" i="3"/>
  <c r="AC105" i="3"/>
  <c r="AR15" i="16"/>
  <c r="AR73" i="16"/>
  <c r="AC93" i="3"/>
  <c r="AC63" i="3"/>
  <c r="AC69" i="3"/>
  <c r="AC32" i="3"/>
  <c r="AC34" i="3"/>
  <c r="AC103" i="3"/>
  <c r="S115" i="16"/>
  <c r="BK10" i="16"/>
  <c r="BK53" i="16"/>
  <c r="BK32" i="16"/>
  <c r="BK45" i="16"/>
  <c r="BK44" i="16"/>
  <c r="BK89" i="16"/>
  <c r="BK81" i="16"/>
  <c r="BK86" i="16"/>
  <c r="BK102" i="16"/>
  <c r="AR22" i="16"/>
  <c r="AR68" i="16"/>
  <c r="AR102" i="16"/>
  <c r="AR110" i="16"/>
  <c r="AF5" i="35"/>
  <c r="AE5" i="35"/>
  <c r="AD5" i="35"/>
  <c r="AJ5" i="35"/>
  <c r="AI5" i="35"/>
  <c r="AH5" i="35"/>
  <c r="AG5" i="35"/>
  <c r="AK5" i="35"/>
  <c r="AL5" i="35"/>
  <c r="AL19" i="35"/>
  <c r="AK19" i="35"/>
  <c r="AJ19" i="35"/>
  <c r="AI19" i="35"/>
  <c r="AH19" i="35"/>
  <c r="AG19" i="35"/>
  <c r="AE19" i="35"/>
  <c r="AF19" i="35"/>
  <c r="AD19" i="35"/>
  <c r="AL11" i="35"/>
  <c r="AK11" i="35"/>
  <c r="AJ11" i="35"/>
  <c r="AI11" i="35"/>
  <c r="AH11" i="35"/>
  <c r="AG11" i="35"/>
  <c r="AF11" i="35"/>
  <c r="AE11" i="35"/>
  <c r="AD11" i="35"/>
  <c r="AL75" i="35"/>
  <c r="AK75" i="35"/>
  <c r="AJ75" i="35"/>
  <c r="AI75" i="35"/>
  <c r="AH75" i="35"/>
  <c r="AG75" i="35"/>
  <c r="AF75" i="35"/>
  <c r="AE75" i="35"/>
  <c r="AD75" i="35"/>
  <c r="AF45" i="35"/>
  <c r="AE45" i="35"/>
  <c r="AD45" i="35"/>
  <c r="AJ45" i="35"/>
  <c r="AI45" i="35"/>
  <c r="AG45" i="35"/>
  <c r="AH45" i="35"/>
  <c r="AK45" i="35"/>
  <c r="AL45" i="35"/>
  <c r="AI54" i="35"/>
  <c r="AH54" i="35"/>
  <c r="AG54" i="35"/>
  <c r="AF54" i="35"/>
  <c r="AL54" i="35"/>
  <c r="AK54" i="35"/>
  <c r="AJ54" i="35"/>
  <c r="AE54" i="35"/>
  <c r="AD54" i="35"/>
  <c r="AL80" i="35"/>
  <c r="AJ80" i="35"/>
  <c r="AK80" i="35"/>
  <c r="AE80" i="35"/>
  <c r="AH80" i="35"/>
  <c r="AG80" i="35"/>
  <c r="AF80" i="35"/>
  <c r="AI80" i="35"/>
  <c r="AD80" i="35"/>
  <c r="DU13" i="15"/>
  <c r="DZ13" i="15" s="1"/>
  <c r="Z10" i="35" s="1"/>
  <c r="S62" i="3"/>
  <c r="AL76" i="35"/>
  <c r="AK76" i="35"/>
  <c r="AJ76" i="35"/>
  <c r="AH76" i="35"/>
  <c r="AD76" i="35"/>
  <c r="AE76" i="35"/>
  <c r="AG76" i="35"/>
  <c r="AF76" i="35"/>
  <c r="AI76" i="35"/>
  <c r="AL4" i="35"/>
  <c r="AJ4" i="35"/>
  <c r="AK4" i="35"/>
  <c r="AD4" i="35"/>
  <c r="AH4" i="35"/>
  <c r="AG4" i="35"/>
  <c r="AF4" i="35"/>
  <c r="AE4" i="35"/>
  <c r="AI4" i="35"/>
  <c r="AL70" i="35"/>
  <c r="AK70" i="35"/>
  <c r="AE70" i="35"/>
  <c r="AD70" i="35"/>
  <c r="Q57" i="3"/>
  <c r="AI46" i="35"/>
  <c r="AH46" i="35"/>
  <c r="AG46" i="35"/>
  <c r="AF46" i="35"/>
  <c r="AL46" i="35"/>
  <c r="AK46" i="35"/>
  <c r="AJ46" i="35"/>
  <c r="AE46" i="35"/>
  <c r="AD46" i="35"/>
  <c r="DU81" i="15"/>
  <c r="DZ81" i="15" s="1"/>
  <c r="Z78" i="35" s="1"/>
  <c r="AL35" i="35"/>
  <c r="AK35" i="35"/>
  <c r="AJ35" i="35"/>
  <c r="AI35" i="35"/>
  <c r="AH35" i="35"/>
  <c r="AG35" i="35"/>
  <c r="AF35" i="35"/>
  <c r="AE35" i="35"/>
  <c r="AD35" i="35"/>
  <c r="AL51" i="35"/>
  <c r="AK51" i="35"/>
  <c r="AJ51" i="35"/>
  <c r="AI51" i="35"/>
  <c r="AH51" i="35"/>
  <c r="AG51" i="35"/>
  <c r="AE51" i="35"/>
  <c r="AF51" i="35"/>
  <c r="AD51" i="35"/>
  <c r="AR26" i="16"/>
  <c r="AR13" i="16"/>
  <c r="AR24" i="16"/>
  <c r="AR38" i="16"/>
  <c r="AR75" i="16"/>
  <c r="AR60" i="16"/>
  <c r="AR87" i="16"/>
  <c r="AR84" i="16"/>
  <c r="AR101" i="16"/>
  <c r="AL28" i="35"/>
  <c r="AK28" i="35"/>
  <c r="AJ28" i="35"/>
  <c r="AG28" i="35"/>
  <c r="AF28" i="35"/>
  <c r="AI28" i="35"/>
  <c r="AE28" i="35"/>
  <c r="AH28" i="35"/>
  <c r="AD28" i="35"/>
  <c r="DU27" i="15"/>
  <c r="DZ27" i="15" s="1"/>
  <c r="Z24" i="35" s="1"/>
  <c r="DU89" i="15"/>
  <c r="DZ89" i="15" s="1"/>
  <c r="Z86" i="35" s="1"/>
  <c r="AI94" i="35"/>
  <c r="AH94" i="35"/>
  <c r="AG94" i="35"/>
  <c r="AF94" i="35"/>
  <c r="AL94" i="35"/>
  <c r="AK94" i="35"/>
  <c r="AJ94" i="35"/>
  <c r="AE94" i="35"/>
  <c r="AD94" i="35"/>
  <c r="DU93" i="15"/>
  <c r="DZ93" i="15" s="1"/>
  <c r="Z90" i="35" s="1"/>
  <c r="CK115" i="16"/>
  <c r="S27" i="3"/>
  <c r="T27" i="3" s="1"/>
  <c r="AL103" i="35"/>
  <c r="AK103" i="35"/>
  <c r="AJ103" i="35"/>
  <c r="AI103" i="35"/>
  <c r="AH103" i="35"/>
  <c r="AE103" i="35"/>
  <c r="AG103" i="35"/>
  <c r="AF103" i="35"/>
  <c r="AD103" i="35"/>
  <c r="AR30" i="16"/>
  <c r="AR14" i="16"/>
  <c r="AR25" i="16"/>
  <c r="AR39" i="16"/>
  <c r="AR65" i="16"/>
  <c r="AR61" i="16"/>
  <c r="AR98" i="16"/>
  <c r="AR90" i="16"/>
  <c r="AR103" i="16"/>
  <c r="AF89" i="35"/>
  <c r="AE89" i="35"/>
  <c r="AD89" i="35"/>
  <c r="AJ89" i="35"/>
  <c r="AI89" i="35"/>
  <c r="AG89" i="35"/>
  <c r="AH89" i="35"/>
  <c r="AK89" i="35"/>
  <c r="AL89" i="35"/>
  <c r="AF9" i="35"/>
  <c r="AE9" i="35"/>
  <c r="AD9" i="35"/>
  <c r="AJ9" i="35"/>
  <c r="AG9" i="35"/>
  <c r="AI9" i="35"/>
  <c r="AH9" i="35"/>
  <c r="AK9" i="35"/>
  <c r="AL9" i="35"/>
  <c r="AL56" i="35"/>
  <c r="AK56" i="35"/>
  <c r="AJ56" i="35"/>
  <c r="AG56" i="35"/>
  <c r="AI56" i="35"/>
  <c r="AF56" i="35"/>
  <c r="AH56" i="35"/>
  <c r="AD56" i="35"/>
  <c r="AE56" i="35"/>
  <c r="AL59" i="35"/>
  <c r="AK59" i="35"/>
  <c r="Q32" i="3"/>
  <c r="AL52" i="35"/>
  <c r="AK52" i="35"/>
  <c r="AJ52" i="35"/>
  <c r="AH52" i="35"/>
  <c r="AD52" i="35"/>
  <c r="AI52" i="35"/>
  <c r="AE52" i="35"/>
  <c r="AG52" i="35"/>
  <c r="AF52" i="35"/>
  <c r="AL40" i="35"/>
  <c r="AJ40" i="35"/>
  <c r="AK40" i="35"/>
  <c r="AH40" i="35"/>
  <c r="AD40" i="35"/>
  <c r="AF40" i="35"/>
  <c r="AG40" i="35"/>
  <c r="AI40" i="35"/>
  <c r="AE40" i="35"/>
  <c r="AL83" i="35"/>
  <c r="AK83" i="35"/>
  <c r="AJ83" i="35"/>
  <c r="AI83" i="35"/>
  <c r="AH83" i="35"/>
  <c r="AG83" i="35"/>
  <c r="AE83" i="35"/>
  <c r="AF83" i="35"/>
  <c r="AD83" i="35"/>
  <c r="DA115" i="16"/>
  <c r="AL72" i="35"/>
  <c r="AK72" i="35"/>
  <c r="AJ72" i="35"/>
  <c r="AG72" i="35"/>
  <c r="AI72" i="35"/>
  <c r="AH72" i="35"/>
  <c r="AD72" i="35"/>
  <c r="AF72" i="35"/>
  <c r="AE72" i="35"/>
  <c r="AF93" i="35"/>
  <c r="AE93" i="35"/>
  <c r="AD93" i="35"/>
  <c r="AJ93" i="35"/>
  <c r="AI93" i="35"/>
  <c r="AH93" i="35"/>
  <c r="AG93" i="35"/>
  <c r="AL93" i="35"/>
  <c r="AK93" i="35"/>
  <c r="AL100" i="35"/>
  <c r="AK100" i="35"/>
  <c r="AJ100" i="35"/>
  <c r="AI100" i="35"/>
  <c r="AF100" i="35"/>
  <c r="AE100" i="35"/>
  <c r="AH100" i="35"/>
  <c r="AG100" i="35"/>
  <c r="AD100" i="35"/>
  <c r="AI26" i="35"/>
  <c r="AH26" i="35"/>
  <c r="AG26" i="35"/>
  <c r="AF26" i="35"/>
  <c r="AL26" i="35"/>
  <c r="AK26" i="35"/>
  <c r="AJ26" i="35"/>
  <c r="AD26" i="35"/>
  <c r="AE26" i="35"/>
  <c r="AL107" i="35"/>
  <c r="AK107" i="35"/>
  <c r="AJ107" i="35"/>
  <c r="AI107" i="35"/>
  <c r="AH107" i="35"/>
  <c r="AG107" i="35"/>
  <c r="AF107" i="35"/>
  <c r="AE107" i="35"/>
  <c r="AD107" i="35"/>
  <c r="AL84" i="35"/>
  <c r="AJ84" i="35"/>
  <c r="AK84" i="35"/>
  <c r="AI84" i="35"/>
  <c r="AF84" i="35"/>
  <c r="AD84" i="35"/>
  <c r="AE84" i="35"/>
  <c r="AH84" i="35"/>
  <c r="AG84" i="35"/>
  <c r="U115" i="16"/>
  <c r="AR7" i="16"/>
  <c r="AR32" i="16"/>
  <c r="AR54" i="16"/>
  <c r="AR44" i="16"/>
  <c r="AR74" i="16"/>
  <c r="AR71" i="16"/>
  <c r="AR78" i="16"/>
  <c r="AR86" i="16"/>
  <c r="AR111" i="16"/>
  <c r="DU91" i="15"/>
  <c r="DZ91" i="15" s="1"/>
  <c r="Z88" i="35" s="1"/>
  <c r="Q109" i="3"/>
  <c r="AB79" i="6"/>
  <c r="S83" i="3"/>
  <c r="G83" i="6" s="1"/>
  <c r="AF41" i="35"/>
  <c r="AE41" i="35"/>
  <c r="AD41" i="35"/>
  <c r="AJ41" i="35"/>
  <c r="AI41" i="35"/>
  <c r="AG41" i="35"/>
  <c r="AH41" i="35"/>
  <c r="AL41" i="35"/>
  <c r="AK41" i="35"/>
  <c r="AR8" i="16"/>
  <c r="AR28" i="16"/>
  <c r="AR33" i="16"/>
  <c r="AR45" i="16"/>
  <c r="AR62" i="16"/>
  <c r="AR72" i="16"/>
  <c r="AR79" i="16"/>
  <c r="AR85" i="16"/>
  <c r="AR112" i="16"/>
  <c r="AL60" i="35"/>
  <c r="AJ60" i="35"/>
  <c r="AK60" i="35"/>
  <c r="AH60" i="35"/>
  <c r="AD60" i="35"/>
  <c r="AE60" i="35"/>
  <c r="AG60" i="35"/>
  <c r="AF60" i="35"/>
  <c r="AI60" i="35"/>
  <c r="AI102" i="35"/>
  <c r="DU107" i="15"/>
  <c r="DZ107" i="15" s="1"/>
  <c r="Z104" i="35" s="1"/>
  <c r="Z115" i="16"/>
  <c r="AL99" i="35"/>
  <c r="AK99" i="35"/>
  <c r="AJ99" i="35"/>
  <c r="AI99" i="35"/>
  <c r="AH99" i="35"/>
  <c r="AG99" i="35"/>
  <c r="AF99" i="35"/>
  <c r="AE99" i="35"/>
  <c r="AD99" i="35"/>
  <c r="Q81" i="3"/>
  <c r="AX115" i="16"/>
  <c r="AE101" i="35"/>
  <c r="AD101" i="35"/>
  <c r="AI6" i="35"/>
  <c r="AH6" i="35"/>
  <c r="AG6" i="35"/>
  <c r="AF6" i="35"/>
  <c r="AL6" i="35"/>
  <c r="AK6" i="35"/>
  <c r="AJ6" i="35"/>
  <c r="AE6" i="35"/>
  <c r="AD6" i="35"/>
  <c r="T79" i="3"/>
  <c r="AA79" i="6" s="1"/>
  <c r="AC79" i="6" s="1"/>
  <c r="CT115" i="16"/>
  <c r="AR52" i="16"/>
  <c r="AR77" i="16"/>
  <c r="AR89" i="16"/>
  <c r="AI22" i="35"/>
  <c r="AH22" i="35"/>
  <c r="AG22" i="35"/>
  <c r="AF22" i="35"/>
  <c r="AL22" i="35"/>
  <c r="AK22" i="35"/>
  <c r="AJ22" i="35"/>
  <c r="AE22" i="35"/>
  <c r="AD22" i="35"/>
  <c r="G25" i="6"/>
  <c r="U25" i="6" s="1"/>
  <c r="O14" i="3"/>
  <c r="Q14" i="3" s="1"/>
  <c r="BN115" i="16"/>
  <c r="AL96" i="35"/>
  <c r="AK96" i="35"/>
  <c r="AJ96" i="35"/>
  <c r="AH96" i="35"/>
  <c r="AG96" i="35"/>
  <c r="AF96" i="35"/>
  <c r="AE96" i="35"/>
  <c r="AI96" i="35"/>
  <c r="AD96" i="35"/>
  <c r="DU80" i="15"/>
  <c r="DZ80" i="15" s="1"/>
  <c r="Z77" i="35" s="1"/>
  <c r="AR10" i="16"/>
  <c r="AR17" i="16"/>
  <c r="AR35" i="16"/>
  <c r="AR47" i="16"/>
  <c r="AR57" i="16"/>
  <c r="AR108" i="16"/>
  <c r="AR81" i="16"/>
  <c r="AR94" i="16"/>
  <c r="AR114" i="16"/>
  <c r="AL36" i="35"/>
  <c r="AK36" i="35"/>
  <c r="AJ36" i="35"/>
  <c r="AI36" i="35"/>
  <c r="AH36" i="35"/>
  <c r="AE36" i="35"/>
  <c r="AD36" i="35"/>
  <c r="AG36" i="35"/>
  <c r="AF36" i="35"/>
  <c r="AL8" i="35"/>
  <c r="AJ8" i="35"/>
  <c r="AK8" i="35"/>
  <c r="AF8" i="35"/>
  <c r="AI8" i="35"/>
  <c r="AG8" i="35"/>
  <c r="AD8" i="35"/>
  <c r="AH8" i="35"/>
  <c r="AE8" i="35"/>
  <c r="AL43" i="35"/>
  <c r="AK43" i="35"/>
  <c r="AJ43" i="35"/>
  <c r="AI43" i="35"/>
  <c r="AH43" i="35"/>
  <c r="AG43" i="35"/>
  <c r="AF43" i="35"/>
  <c r="AE43" i="35"/>
  <c r="AD43" i="35"/>
  <c r="AF57" i="35"/>
  <c r="AE57" i="35"/>
  <c r="AD57" i="35"/>
  <c r="AJ57" i="35"/>
  <c r="AI57" i="35"/>
  <c r="AG57" i="35"/>
  <c r="AH57" i="35"/>
  <c r="AK57" i="35"/>
  <c r="AL57" i="35"/>
  <c r="AI14" i="35"/>
  <c r="AH14" i="35"/>
  <c r="AG14" i="35"/>
  <c r="AF14" i="35"/>
  <c r="AL14" i="35"/>
  <c r="AK14" i="35"/>
  <c r="AJ14" i="35"/>
  <c r="AD14" i="35"/>
  <c r="AE14" i="35"/>
  <c r="AL12" i="35"/>
  <c r="AJ12" i="35"/>
  <c r="AK12" i="35"/>
  <c r="AH12" i="35"/>
  <c r="AG12" i="35"/>
  <c r="AF12" i="35"/>
  <c r="AI12" i="35"/>
  <c r="AE12" i="35"/>
  <c r="AD12" i="35"/>
  <c r="AF105" i="35"/>
  <c r="AE105" i="35"/>
  <c r="AR9" i="16"/>
  <c r="AR34" i="16"/>
  <c r="AR53" i="16"/>
  <c r="AR76" i="16"/>
  <c r="AR80" i="16"/>
  <c r="AR113" i="16"/>
  <c r="DU41" i="15"/>
  <c r="DZ41" i="15" s="1"/>
  <c r="Z38" i="35" s="1"/>
  <c r="DU35" i="15"/>
  <c r="DZ35" i="15" s="1"/>
  <c r="Z32" i="35" s="1"/>
  <c r="AL27" i="35"/>
  <c r="AK27" i="35"/>
  <c r="AJ27" i="35"/>
  <c r="AI27" i="35"/>
  <c r="AH27" i="35"/>
  <c r="AE27" i="35"/>
  <c r="AG27" i="35"/>
  <c r="AF27" i="35"/>
  <c r="AD27" i="35"/>
  <c r="AR20" i="16"/>
  <c r="AR11" i="16"/>
  <c r="AR49" i="16"/>
  <c r="AR36" i="16"/>
  <c r="AR50" i="16"/>
  <c r="AR58" i="16"/>
  <c r="AR64" i="16"/>
  <c r="AR82" i="16"/>
  <c r="AR97" i="16"/>
  <c r="K71" i="29"/>
  <c r="I71" i="29" s="1"/>
  <c r="AF75" i="3"/>
  <c r="AH75" i="3" s="1"/>
  <c r="AB75" i="3"/>
  <c r="AD75" i="3" s="1"/>
  <c r="V75" i="3"/>
  <c r="CX116" i="16"/>
  <c r="CX114" i="16"/>
  <c r="CX113" i="16"/>
  <c r="CX112" i="16"/>
  <c r="CX111" i="16"/>
  <c r="CX110" i="16"/>
  <c r="CX109" i="16"/>
  <c r="CX108" i="16"/>
  <c r="CX106" i="16"/>
  <c r="CX105" i="16"/>
  <c r="CX104" i="16"/>
  <c r="CX103" i="16"/>
  <c r="CX102" i="16"/>
  <c r="CX101" i="16"/>
  <c r="CX100" i="16"/>
  <c r="CX99" i="16"/>
  <c r="CX98" i="16"/>
  <c r="CX97" i="16"/>
  <c r="CX96" i="16"/>
  <c r="CX87" i="16"/>
  <c r="CX92" i="16"/>
  <c r="CX91" i="16"/>
  <c r="CX90" i="16"/>
  <c r="CX88" i="16"/>
  <c r="CX107" i="16"/>
  <c r="CX95" i="16"/>
  <c r="CX94" i="16"/>
  <c r="CX89" i="16"/>
  <c r="CX93" i="16"/>
  <c r="CX85" i="16"/>
  <c r="CX83" i="16"/>
  <c r="CX82" i="16"/>
  <c r="CX81" i="16"/>
  <c r="CX80" i="16"/>
  <c r="CX79" i="16"/>
  <c r="CX78" i="16"/>
  <c r="CX77" i="16"/>
  <c r="CX76" i="16"/>
  <c r="CX75" i="16"/>
  <c r="CX86" i="16"/>
  <c r="CX74" i="16"/>
  <c r="CX63" i="16"/>
  <c r="CX84" i="16"/>
  <c r="CX71" i="16"/>
  <c r="CX70" i="16"/>
  <c r="CX73" i="16"/>
  <c r="CX62" i="16"/>
  <c r="CX67" i="16"/>
  <c r="CX72" i="16"/>
  <c r="CX65" i="16"/>
  <c r="CX61" i="16"/>
  <c r="CX60" i="16"/>
  <c r="CX59" i="16"/>
  <c r="CX58" i="16"/>
  <c r="CX57" i="16"/>
  <c r="CX56" i="16"/>
  <c r="CX55" i="16"/>
  <c r="CX54" i="16"/>
  <c r="CX53" i="16"/>
  <c r="CX64" i="16"/>
  <c r="CX51" i="16"/>
  <c r="CX48" i="16"/>
  <c r="CX44" i="16"/>
  <c r="CX66" i="16"/>
  <c r="CX50" i="16"/>
  <c r="CX49" i="16"/>
  <c r="CX43" i="16"/>
  <c r="CX52" i="16"/>
  <c r="CX45" i="16"/>
  <c r="CX69" i="16"/>
  <c r="CX46" i="16"/>
  <c r="CX42" i="16"/>
  <c r="CX68" i="16"/>
  <c r="CX40" i="16"/>
  <c r="CX38" i="16"/>
  <c r="CX36" i="16"/>
  <c r="CX34" i="16"/>
  <c r="CX26" i="16"/>
  <c r="CX23" i="16"/>
  <c r="CX19" i="16"/>
  <c r="CX16" i="16"/>
  <c r="CX32" i="16"/>
  <c r="CX17" i="16"/>
  <c r="CX29" i="16"/>
  <c r="CX25" i="16"/>
  <c r="CX20" i="16"/>
  <c r="CX41" i="16"/>
  <c r="CX39" i="16"/>
  <c r="CX37" i="16"/>
  <c r="CX35" i="16"/>
  <c r="CX33" i="16"/>
  <c r="CX28" i="16"/>
  <c r="CX21" i="16"/>
  <c r="CX15" i="16"/>
  <c r="CX14" i="16"/>
  <c r="CX13" i="16"/>
  <c r="CX12" i="16"/>
  <c r="CX11" i="16"/>
  <c r="CX10" i="16"/>
  <c r="CX9" i="16"/>
  <c r="CX8" i="16"/>
  <c r="CX7" i="16"/>
  <c r="CX27" i="16"/>
  <c r="CX22" i="16"/>
  <c r="CX18" i="16"/>
  <c r="CX47" i="16"/>
  <c r="CX31" i="16"/>
  <c r="CX30" i="16"/>
  <c r="CX24" i="16"/>
  <c r="CX115" i="16"/>
  <c r="DU85" i="15"/>
  <c r="DZ85" i="15" s="1"/>
  <c r="Z82" i="35" s="1"/>
  <c r="O85" i="3"/>
  <c r="DU40" i="15"/>
  <c r="DZ40" i="15" s="1"/>
  <c r="Z37" i="35" s="1"/>
  <c r="O40" i="3"/>
  <c r="O116" i="16"/>
  <c r="O114" i="16"/>
  <c r="O113" i="16"/>
  <c r="O112" i="16"/>
  <c r="O111" i="16"/>
  <c r="O109" i="16"/>
  <c r="O107" i="16"/>
  <c r="O106" i="16"/>
  <c r="O105" i="16"/>
  <c r="O104" i="16"/>
  <c r="O103" i="16"/>
  <c r="O102" i="16"/>
  <c r="O101" i="16"/>
  <c r="O100" i="16"/>
  <c r="O99" i="16"/>
  <c r="O98" i="16"/>
  <c r="O97" i="16"/>
  <c r="O96" i="16"/>
  <c r="O108" i="16"/>
  <c r="O93" i="16"/>
  <c r="O92" i="16"/>
  <c r="O91" i="16"/>
  <c r="O110" i="16"/>
  <c r="O90" i="16"/>
  <c r="O86" i="16"/>
  <c r="O85" i="16"/>
  <c r="O87" i="16"/>
  <c r="O94" i="16"/>
  <c r="O95" i="16"/>
  <c r="O88" i="16"/>
  <c r="O72" i="16"/>
  <c r="O71" i="16"/>
  <c r="O89" i="16"/>
  <c r="O75" i="16"/>
  <c r="O65" i="16"/>
  <c r="O84" i="16"/>
  <c r="O82" i="16"/>
  <c r="O80" i="16"/>
  <c r="O78" i="16"/>
  <c r="O77" i="16"/>
  <c r="O74" i="16"/>
  <c r="O69" i="16"/>
  <c r="O67" i="16"/>
  <c r="O64" i="16"/>
  <c r="O73" i="16"/>
  <c r="O76" i="16"/>
  <c r="O70" i="16"/>
  <c r="O63" i="16"/>
  <c r="O83" i="16"/>
  <c r="O81" i="16"/>
  <c r="O79" i="16"/>
  <c r="O46" i="16"/>
  <c r="O43" i="16"/>
  <c r="O55" i="16"/>
  <c r="O50" i="16"/>
  <c r="O41" i="16"/>
  <c r="O40" i="16"/>
  <c r="O39" i="16"/>
  <c r="O38" i="16"/>
  <c r="O37" i="16"/>
  <c r="O36" i="16"/>
  <c r="O35" i="16"/>
  <c r="O34" i="16"/>
  <c r="O33" i="16"/>
  <c r="O52" i="16"/>
  <c r="O66" i="16"/>
  <c r="O61" i="16"/>
  <c r="O59" i="16"/>
  <c r="O51" i="16"/>
  <c r="O47" i="16"/>
  <c r="O42" i="16"/>
  <c r="O48" i="16"/>
  <c r="O45" i="16"/>
  <c r="O68" i="16"/>
  <c r="O53" i="16"/>
  <c r="O62" i="16"/>
  <c r="O60" i="16"/>
  <c r="O58" i="16"/>
  <c r="O57" i="16"/>
  <c r="O56" i="16"/>
  <c r="O49" i="16"/>
  <c r="O44" i="16"/>
  <c r="O27" i="16"/>
  <c r="O54" i="16"/>
  <c r="O22" i="16"/>
  <c r="O30" i="16"/>
  <c r="O26" i="16"/>
  <c r="O32" i="16"/>
  <c r="O31" i="16"/>
  <c r="O17" i="16"/>
  <c r="O23" i="16"/>
  <c r="O19" i="16"/>
  <c r="O29" i="16"/>
  <c r="O20" i="16"/>
  <c r="O18" i="16"/>
  <c r="O28" i="16"/>
  <c r="O25" i="16"/>
  <c r="O24" i="16"/>
  <c r="O21" i="16"/>
  <c r="O16" i="16"/>
  <c r="O14" i="16"/>
  <c r="O12" i="16"/>
  <c r="O10" i="16"/>
  <c r="O8" i="16"/>
  <c r="O15" i="16"/>
  <c r="O13" i="16"/>
  <c r="O11" i="16"/>
  <c r="O9" i="16"/>
  <c r="O7" i="16"/>
  <c r="O115" i="16"/>
  <c r="AZ116" i="16"/>
  <c r="AZ114" i="16"/>
  <c r="AZ113" i="16"/>
  <c r="AZ112" i="16"/>
  <c r="AZ110" i="16"/>
  <c r="AZ111" i="16"/>
  <c r="AZ109" i="16"/>
  <c r="AZ106" i="16"/>
  <c r="AZ105" i="16"/>
  <c r="AZ104" i="16"/>
  <c r="AZ103" i="16"/>
  <c r="AZ102" i="16"/>
  <c r="AZ101" i="16"/>
  <c r="AZ100" i="16"/>
  <c r="AZ99" i="16"/>
  <c r="AZ98" i="16"/>
  <c r="AZ97" i="16"/>
  <c r="AZ96" i="16"/>
  <c r="AZ95" i="16"/>
  <c r="AZ94" i="16"/>
  <c r="AZ93" i="16"/>
  <c r="AZ92" i="16"/>
  <c r="AZ91" i="16"/>
  <c r="AZ90" i="16"/>
  <c r="AZ89" i="16"/>
  <c r="AZ88" i="16"/>
  <c r="AZ87" i="16"/>
  <c r="AZ86" i="16"/>
  <c r="AZ108" i="16"/>
  <c r="AZ107" i="16"/>
  <c r="AZ85" i="16"/>
  <c r="AZ76" i="16"/>
  <c r="AZ69" i="16"/>
  <c r="AZ62" i="16"/>
  <c r="AZ83" i="16"/>
  <c r="AZ81" i="16"/>
  <c r="AZ79" i="16"/>
  <c r="AZ70" i="16"/>
  <c r="AZ68" i="16"/>
  <c r="AZ66" i="16"/>
  <c r="AZ65" i="16"/>
  <c r="AZ77" i="16"/>
  <c r="AZ74" i="16"/>
  <c r="AZ75" i="16"/>
  <c r="AZ64" i="16"/>
  <c r="AZ84" i="16"/>
  <c r="AZ82" i="16"/>
  <c r="AZ80" i="16"/>
  <c r="AZ78" i="16"/>
  <c r="AZ73" i="16"/>
  <c r="AZ67" i="16"/>
  <c r="AZ50" i="16"/>
  <c r="AZ41" i="16"/>
  <c r="AZ40" i="16"/>
  <c r="AZ39" i="16"/>
  <c r="AZ38" i="16"/>
  <c r="AZ37" i="16"/>
  <c r="AZ36" i="16"/>
  <c r="AZ35" i="16"/>
  <c r="AZ34" i="16"/>
  <c r="AZ33" i="16"/>
  <c r="AZ32" i="16"/>
  <c r="AZ31" i="16"/>
  <c r="AZ30" i="16"/>
  <c r="AZ29" i="16"/>
  <c r="AZ28" i="16"/>
  <c r="AZ27" i="16"/>
  <c r="AZ26" i="16"/>
  <c r="AZ25" i="16"/>
  <c r="AZ24" i="16"/>
  <c r="AZ23" i="16"/>
  <c r="AZ22" i="16"/>
  <c r="AZ21" i="16"/>
  <c r="AZ20" i="16"/>
  <c r="AZ19" i="16"/>
  <c r="AZ18" i="16"/>
  <c r="AZ17" i="16"/>
  <c r="AZ16" i="16"/>
  <c r="AZ60" i="16"/>
  <c r="AZ58" i="16"/>
  <c r="AZ48" i="16"/>
  <c r="AZ43" i="16"/>
  <c r="AZ53" i="16"/>
  <c r="AZ51" i="16"/>
  <c r="AZ49" i="16"/>
  <c r="AZ42" i="16"/>
  <c r="AZ54" i="16"/>
  <c r="AZ52" i="16"/>
  <c r="AZ61" i="16"/>
  <c r="AZ59" i="16"/>
  <c r="AZ56" i="16"/>
  <c r="AZ46" i="16"/>
  <c r="AZ57" i="16"/>
  <c r="AZ55" i="16"/>
  <c r="AZ72" i="16"/>
  <c r="AZ44" i="16"/>
  <c r="AZ71" i="16"/>
  <c r="AZ47" i="16"/>
  <c r="AZ45" i="16"/>
  <c r="AZ15" i="16"/>
  <c r="AZ14" i="16"/>
  <c r="AZ13" i="16"/>
  <c r="AZ12" i="16"/>
  <c r="AZ11" i="16"/>
  <c r="AZ10" i="16"/>
  <c r="AZ9" i="16"/>
  <c r="AZ8" i="16"/>
  <c r="AZ7" i="16"/>
  <c r="AZ63" i="16"/>
  <c r="AZ115" i="16"/>
  <c r="K4" i="29"/>
  <c r="I4" i="29" s="1"/>
  <c r="V8" i="3"/>
  <c r="Q116" i="16"/>
  <c r="Q114" i="16"/>
  <c r="Q113" i="16"/>
  <c r="Q112" i="16"/>
  <c r="Q111" i="16"/>
  <c r="Q110" i="16"/>
  <c r="Q109" i="16"/>
  <c r="Q107" i="16"/>
  <c r="Q106" i="16"/>
  <c r="Q105" i="16"/>
  <c r="Q104" i="16"/>
  <c r="Q103" i="16"/>
  <c r="Q102" i="16"/>
  <c r="Q101" i="16"/>
  <c r="Q100" i="16"/>
  <c r="Q99" i="16"/>
  <c r="Q98" i="16"/>
  <c r="Q97" i="16"/>
  <c r="Q108" i="16"/>
  <c r="Q93" i="16"/>
  <c r="Q92" i="16"/>
  <c r="Q91" i="16"/>
  <c r="Q90" i="16"/>
  <c r="Q86" i="16"/>
  <c r="Q85" i="16"/>
  <c r="Q87" i="16"/>
  <c r="Q94" i="16"/>
  <c r="Q95" i="16"/>
  <c r="Q88" i="16"/>
  <c r="Q96" i="16"/>
  <c r="Q84" i="16"/>
  <c r="Q83" i="16"/>
  <c r="Q82" i="16"/>
  <c r="Q81" i="16"/>
  <c r="Q80" i="16"/>
  <c r="Q79" i="16"/>
  <c r="Q78" i="16"/>
  <c r="Q77" i="16"/>
  <c r="Q76" i="16"/>
  <c r="Q75" i="16"/>
  <c r="Q74" i="16"/>
  <c r="Q73" i="16"/>
  <c r="Q72" i="16"/>
  <c r="Q71" i="16"/>
  <c r="Q70" i="16"/>
  <c r="Q69" i="16"/>
  <c r="Q68" i="16"/>
  <c r="Q67" i="16"/>
  <c r="Q89" i="16"/>
  <c r="Q65" i="16"/>
  <c r="Q64" i="16"/>
  <c r="Q63" i="16"/>
  <c r="Q66" i="16"/>
  <c r="Q62" i="16"/>
  <c r="Q61" i="16"/>
  <c r="Q60" i="16"/>
  <c r="Q59" i="16"/>
  <c r="Q58" i="16"/>
  <c r="Q57" i="16"/>
  <c r="Q56" i="16"/>
  <c r="Q55" i="16"/>
  <c r="Q54" i="16"/>
  <c r="Q53" i="16"/>
  <c r="Q52" i="16"/>
  <c r="Q51" i="16"/>
  <c r="Q50" i="16"/>
  <c r="Q49" i="16"/>
  <c r="Q48" i="16"/>
  <c r="Q47" i="16"/>
  <c r="Q46" i="16"/>
  <c r="Q45" i="16"/>
  <c r="Q42" i="16"/>
  <c r="Q44" i="16"/>
  <c r="Q22" i="16"/>
  <c r="Q30" i="16"/>
  <c r="Q26" i="16"/>
  <c r="Q40" i="16"/>
  <c r="Q38" i="16"/>
  <c r="Q36" i="16"/>
  <c r="Q34" i="16"/>
  <c r="Q32" i="16"/>
  <c r="Q31" i="16"/>
  <c r="Q17" i="16"/>
  <c r="Q23" i="16"/>
  <c r="Q19" i="16"/>
  <c r="Q29" i="16"/>
  <c r="Q20" i="16"/>
  <c r="Q18" i="16"/>
  <c r="Q28" i="16"/>
  <c r="Q25" i="16"/>
  <c r="Q24" i="16"/>
  <c r="Q16" i="16"/>
  <c r="Q15" i="16"/>
  <c r="Q14" i="16"/>
  <c r="Q13" i="16"/>
  <c r="Q12" i="16"/>
  <c r="Q11" i="16"/>
  <c r="Q10" i="16"/>
  <c r="Q9" i="16"/>
  <c r="Q8" i="16"/>
  <c r="Q7" i="16"/>
  <c r="Q41" i="16"/>
  <c r="Q39" i="16"/>
  <c r="Q37" i="16"/>
  <c r="Q35" i="16"/>
  <c r="Q33" i="16"/>
  <c r="Q43" i="16"/>
  <c r="Q27" i="16"/>
  <c r="Q21" i="16"/>
  <c r="Q115" i="16"/>
  <c r="DU36" i="15"/>
  <c r="DZ36" i="15" s="1"/>
  <c r="Z33" i="35" s="1"/>
  <c r="O36" i="3"/>
  <c r="Q36" i="3" s="1"/>
  <c r="DU88" i="15"/>
  <c r="DZ88" i="15" s="1"/>
  <c r="Z85" i="35" s="1"/>
  <c r="O88" i="3"/>
  <c r="AG116" i="16"/>
  <c r="AG114" i="16"/>
  <c r="AG113" i="16"/>
  <c r="AG112" i="16"/>
  <c r="AG110" i="16"/>
  <c r="AG109" i="16"/>
  <c r="AG108" i="16"/>
  <c r="AG85" i="16"/>
  <c r="AG96" i="16"/>
  <c r="AG93" i="16"/>
  <c r="AG92" i="16"/>
  <c r="AG91" i="16"/>
  <c r="AG90" i="16"/>
  <c r="AG86" i="16"/>
  <c r="AG107" i="16"/>
  <c r="AG105" i="16"/>
  <c r="AG103" i="16"/>
  <c r="AG101" i="16"/>
  <c r="AG99" i="16"/>
  <c r="AG97" i="16"/>
  <c r="AG111" i="16"/>
  <c r="AG87" i="16"/>
  <c r="AG84" i="16"/>
  <c r="AG83" i="16"/>
  <c r="AG82" i="16"/>
  <c r="AG81" i="16"/>
  <c r="AG80" i="16"/>
  <c r="AG79" i="16"/>
  <c r="AG78" i="16"/>
  <c r="AG77" i="16"/>
  <c r="AG76" i="16"/>
  <c r="AG75" i="16"/>
  <c r="AG74" i="16"/>
  <c r="AG73" i="16"/>
  <c r="AG72" i="16"/>
  <c r="AG71" i="16"/>
  <c r="AG70" i="16"/>
  <c r="AG69" i="16"/>
  <c r="AG88" i="16"/>
  <c r="AG106" i="16"/>
  <c r="AG104" i="16"/>
  <c r="AG102" i="16"/>
  <c r="AG100" i="16"/>
  <c r="AG98" i="16"/>
  <c r="AG94" i="16"/>
  <c r="AG95" i="16"/>
  <c r="AG64" i="16"/>
  <c r="AG67" i="16"/>
  <c r="AG63" i="16"/>
  <c r="AG61" i="16"/>
  <c r="AG60" i="16"/>
  <c r="AG59" i="16"/>
  <c r="AG58" i="16"/>
  <c r="AG57" i="16"/>
  <c r="AG56" i="16"/>
  <c r="AG55" i="16"/>
  <c r="AG54" i="16"/>
  <c r="AG53" i="16"/>
  <c r="AG52" i="16"/>
  <c r="AG51" i="16"/>
  <c r="AG50" i="16"/>
  <c r="AG62" i="16"/>
  <c r="AG68" i="16"/>
  <c r="AG66" i="16"/>
  <c r="AG65" i="16"/>
  <c r="AG47" i="16"/>
  <c r="AG45" i="16"/>
  <c r="AG89" i="16"/>
  <c r="AG48" i="16"/>
  <c r="AG44" i="16"/>
  <c r="AG49" i="16"/>
  <c r="AG43" i="16"/>
  <c r="AG41" i="16"/>
  <c r="AG40" i="16"/>
  <c r="AG39" i="16"/>
  <c r="AG38" i="16"/>
  <c r="AG37" i="16"/>
  <c r="AG36" i="16"/>
  <c r="AG35" i="16"/>
  <c r="AG34" i="16"/>
  <c r="AG33" i="16"/>
  <c r="AG32" i="16"/>
  <c r="AG31" i="16"/>
  <c r="AG42" i="16"/>
  <c r="AG17" i="16"/>
  <c r="AG27" i="16"/>
  <c r="AG22" i="16"/>
  <c r="AG30" i="16"/>
  <c r="AG26" i="16"/>
  <c r="AG23" i="16"/>
  <c r="AG19" i="16"/>
  <c r="AG16" i="16"/>
  <c r="AG15" i="16"/>
  <c r="AG14" i="16"/>
  <c r="AG13" i="16"/>
  <c r="AG12" i="16"/>
  <c r="AG11" i="16"/>
  <c r="AG10" i="16"/>
  <c r="AG9" i="16"/>
  <c r="AG8" i="16"/>
  <c r="AG7" i="16"/>
  <c r="AG18" i="16"/>
  <c r="AG29" i="16"/>
  <c r="AG20" i="16"/>
  <c r="AG46" i="16"/>
  <c r="AG25" i="16"/>
  <c r="AG24" i="16"/>
  <c r="AG28" i="16"/>
  <c r="AG21" i="16"/>
  <c r="AG115" i="16"/>
  <c r="CV116" i="16"/>
  <c r="CV114" i="16"/>
  <c r="CV113" i="16"/>
  <c r="CV112" i="16"/>
  <c r="CV107" i="16"/>
  <c r="CV111" i="16"/>
  <c r="CV106" i="16"/>
  <c r="CV105" i="16"/>
  <c r="CV104" i="16"/>
  <c r="CV103" i="16"/>
  <c r="CV102" i="16"/>
  <c r="CV101" i="16"/>
  <c r="CV100" i="16"/>
  <c r="CV99" i="16"/>
  <c r="CV98" i="16"/>
  <c r="CV97" i="16"/>
  <c r="CV96" i="16"/>
  <c r="CV95" i="16"/>
  <c r="CV94" i="16"/>
  <c r="CV93" i="16"/>
  <c r="CV92" i="16"/>
  <c r="CV91" i="16"/>
  <c r="CV90" i="16"/>
  <c r="CV89" i="16"/>
  <c r="CV88" i="16"/>
  <c r="CV87" i="16"/>
  <c r="CV86" i="16"/>
  <c r="CV108" i="16"/>
  <c r="CV110" i="16"/>
  <c r="CV84" i="16"/>
  <c r="CV109" i="16"/>
  <c r="CV82" i="16"/>
  <c r="CV80" i="16"/>
  <c r="CV78" i="16"/>
  <c r="CV69" i="16"/>
  <c r="CV74" i="16"/>
  <c r="CV63" i="16"/>
  <c r="CV71" i="16"/>
  <c r="CV70" i="16"/>
  <c r="CV73" i="16"/>
  <c r="CV67" i="16"/>
  <c r="CV62" i="16"/>
  <c r="CV83" i="16"/>
  <c r="CV81" i="16"/>
  <c r="CV79" i="16"/>
  <c r="CV77" i="16"/>
  <c r="CV75" i="16"/>
  <c r="CV72" i="16"/>
  <c r="CV85" i="16"/>
  <c r="CV76" i="16"/>
  <c r="CV65" i="16"/>
  <c r="CV61" i="16"/>
  <c r="CV59" i="16"/>
  <c r="CV57" i="16"/>
  <c r="CV41" i="16"/>
  <c r="CV40" i="16"/>
  <c r="CV39" i="16"/>
  <c r="CV38" i="16"/>
  <c r="CV37" i="16"/>
  <c r="CV36" i="16"/>
  <c r="CV35" i="16"/>
  <c r="CV34" i="16"/>
  <c r="CV33" i="16"/>
  <c r="CV32" i="16"/>
  <c r="CV31" i="16"/>
  <c r="CV30" i="16"/>
  <c r="CV29" i="16"/>
  <c r="CV28" i="16"/>
  <c r="CV27" i="16"/>
  <c r="CV26" i="16"/>
  <c r="CV25" i="16"/>
  <c r="CV24" i="16"/>
  <c r="CV23" i="16"/>
  <c r="CV22" i="16"/>
  <c r="CV21" i="16"/>
  <c r="CV20" i="16"/>
  <c r="CV19" i="16"/>
  <c r="CV18" i="16"/>
  <c r="CV17" i="16"/>
  <c r="CV16" i="16"/>
  <c r="CV51" i="16"/>
  <c r="CV48" i="16"/>
  <c r="CV66" i="16"/>
  <c r="CV44" i="16"/>
  <c r="CV56" i="16"/>
  <c r="CV55" i="16"/>
  <c r="CV50" i="16"/>
  <c r="CV49" i="16"/>
  <c r="CV60" i="16"/>
  <c r="CV58" i="16"/>
  <c r="CV43" i="16"/>
  <c r="CV53" i="16"/>
  <c r="CV52" i="16"/>
  <c r="CV45" i="16"/>
  <c r="CV46" i="16"/>
  <c r="CV68" i="16"/>
  <c r="CV42" i="16"/>
  <c r="CV64" i="16"/>
  <c r="CV54" i="16"/>
  <c r="CV15" i="16"/>
  <c r="CV14" i="16"/>
  <c r="CV13" i="16"/>
  <c r="CV12" i="16"/>
  <c r="CV11" i="16"/>
  <c r="CV10" i="16"/>
  <c r="CV9" i="16"/>
  <c r="CV8" i="16"/>
  <c r="CV7" i="16"/>
  <c r="CV47" i="16"/>
  <c r="CV115" i="16"/>
  <c r="K5" i="29"/>
  <c r="I5" i="29" s="1"/>
  <c r="V9" i="3"/>
  <c r="AK116" i="16"/>
  <c r="AK114" i="16"/>
  <c r="AK113" i="16"/>
  <c r="AK112" i="16"/>
  <c r="AK111" i="16"/>
  <c r="AK110" i="16"/>
  <c r="AK109" i="16"/>
  <c r="AK108" i="16"/>
  <c r="AK107" i="16"/>
  <c r="AK106" i="16"/>
  <c r="AK105" i="16"/>
  <c r="AK104" i="16"/>
  <c r="AK103" i="16"/>
  <c r="AK102" i="16"/>
  <c r="AK101" i="16"/>
  <c r="AK100" i="16"/>
  <c r="AK99" i="16"/>
  <c r="AK98" i="16"/>
  <c r="AK97" i="16"/>
  <c r="AK96" i="16"/>
  <c r="AK87" i="16"/>
  <c r="AK84" i="16"/>
  <c r="AK83" i="16"/>
  <c r="AK82" i="16"/>
  <c r="AK81" i="16"/>
  <c r="AK80" i="16"/>
  <c r="AK79" i="16"/>
  <c r="AK78" i="16"/>
  <c r="AK77" i="16"/>
  <c r="AK88" i="16"/>
  <c r="AK94" i="16"/>
  <c r="AK89" i="16"/>
  <c r="AK85" i="16"/>
  <c r="AK95" i="16"/>
  <c r="AK61" i="16"/>
  <c r="AK60" i="16"/>
  <c r="AK59" i="16"/>
  <c r="AK58" i="16"/>
  <c r="AK86" i="16"/>
  <c r="AK75" i="16"/>
  <c r="AK74" i="16"/>
  <c r="AK70" i="16"/>
  <c r="AK62" i="16"/>
  <c r="AK68" i="16"/>
  <c r="AK66" i="16"/>
  <c r="AK73" i="16"/>
  <c r="AK65" i="16"/>
  <c r="AK93" i="16"/>
  <c r="AK92" i="16"/>
  <c r="AK91" i="16"/>
  <c r="AK90" i="16"/>
  <c r="AK76" i="16"/>
  <c r="AK64" i="16"/>
  <c r="AK72" i="16"/>
  <c r="AK71" i="16"/>
  <c r="AK67" i="16"/>
  <c r="AK44" i="16"/>
  <c r="AK63" i="16"/>
  <c r="AK54" i="16"/>
  <c r="AK48" i="16"/>
  <c r="AK57" i="16"/>
  <c r="AK56" i="16"/>
  <c r="AK51" i="16"/>
  <c r="AK69" i="16"/>
  <c r="AK52" i="16"/>
  <c r="AK43" i="16"/>
  <c r="AK41" i="16"/>
  <c r="AK40" i="16"/>
  <c r="AK39" i="16"/>
  <c r="AK38" i="16"/>
  <c r="AK37" i="16"/>
  <c r="AK36" i="16"/>
  <c r="AK35" i="16"/>
  <c r="AK34" i="16"/>
  <c r="AK33" i="16"/>
  <c r="AK32" i="16"/>
  <c r="AK31" i="16"/>
  <c r="AK30" i="16"/>
  <c r="AK29" i="16"/>
  <c r="AK28" i="16"/>
  <c r="AK27" i="16"/>
  <c r="AK26" i="16"/>
  <c r="AK25" i="16"/>
  <c r="AK24" i="16"/>
  <c r="AK23" i="16"/>
  <c r="AK22" i="16"/>
  <c r="AK21" i="16"/>
  <c r="AK20" i="16"/>
  <c r="AK19" i="16"/>
  <c r="AK55" i="16"/>
  <c r="AK49" i="16"/>
  <c r="AK42" i="16"/>
  <c r="AK46" i="16"/>
  <c r="AK16" i="16"/>
  <c r="AK15" i="16"/>
  <c r="AK14" i="16"/>
  <c r="AK13" i="16"/>
  <c r="AK12" i="16"/>
  <c r="AK11" i="16"/>
  <c r="AK10" i="16"/>
  <c r="AK9" i="16"/>
  <c r="AK8" i="16"/>
  <c r="AK7" i="16"/>
  <c r="AK50" i="16"/>
  <c r="AK18" i="16"/>
  <c r="AK47" i="16"/>
  <c r="AK53" i="16"/>
  <c r="AK17" i="16"/>
  <c r="AK45" i="16"/>
  <c r="AK115" i="16"/>
  <c r="DU52" i="15"/>
  <c r="DZ52" i="15" s="1"/>
  <c r="Z49" i="35" s="1"/>
  <c r="O52" i="3"/>
  <c r="Q52" i="3" s="1"/>
  <c r="AW116" i="16"/>
  <c r="AW114" i="16"/>
  <c r="AW113" i="16"/>
  <c r="AW112" i="16"/>
  <c r="AW111" i="16"/>
  <c r="AW110" i="16"/>
  <c r="AW109" i="16"/>
  <c r="AW108" i="16"/>
  <c r="AW107" i="16"/>
  <c r="AW106" i="16"/>
  <c r="AW105" i="16"/>
  <c r="AW104" i="16"/>
  <c r="AW103" i="16"/>
  <c r="AW102" i="16"/>
  <c r="AW101" i="16"/>
  <c r="AW100" i="16"/>
  <c r="AW99" i="16"/>
  <c r="AW98" i="16"/>
  <c r="AW97" i="16"/>
  <c r="AW86" i="16"/>
  <c r="AW84" i="16"/>
  <c r="AW83" i="16"/>
  <c r="AW82" i="16"/>
  <c r="AW81" i="16"/>
  <c r="AW80" i="16"/>
  <c r="AW79" i="16"/>
  <c r="AW78" i="16"/>
  <c r="AW77" i="16"/>
  <c r="AW93" i="16"/>
  <c r="AW92" i="16"/>
  <c r="AW91" i="16"/>
  <c r="AW90" i="16"/>
  <c r="AW95" i="16"/>
  <c r="AW87" i="16"/>
  <c r="AW88" i="16"/>
  <c r="AW96" i="16"/>
  <c r="AW85" i="16"/>
  <c r="AW63" i="16"/>
  <c r="AW72" i="16"/>
  <c r="AW71" i="16"/>
  <c r="AW61" i="16"/>
  <c r="AW60" i="16"/>
  <c r="AW59" i="16"/>
  <c r="AW58" i="16"/>
  <c r="AW76" i="16"/>
  <c r="AW69" i="16"/>
  <c r="AW62" i="16"/>
  <c r="AW70" i="16"/>
  <c r="AW68" i="16"/>
  <c r="AW66" i="16"/>
  <c r="AW65" i="16"/>
  <c r="AW74" i="16"/>
  <c r="AW89" i="16"/>
  <c r="AW75" i="16"/>
  <c r="AW94" i="16"/>
  <c r="AW64" i="16"/>
  <c r="AW73" i="16"/>
  <c r="AW47" i="16"/>
  <c r="AW45" i="16"/>
  <c r="AW44" i="16"/>
  <c r="AW50" i="16"/>
  <c r="AW41" i="16"/>
  <c r="AW40" i="16"/>
  <c r="AW39" i="16"/>
  <c r="AW38" i="16"/>
  <c r="AW37" i="16"/>
  <c r="AW36" i="16"/>
  <c r="AW35" i="16"/>
  <c r="AW34" i="16"/>
  <c r="AW33" i="16"/>
  <c r="AW32" i="16"/>
  <c r="AW31" i="16"/>
  <c r="AW30" i="16"/>
  <c r="AW29" i="16"/>
  <c r="AW28" i="16"/>
  <c r="AW27" i="16"/>
  <c r="AW26" i="16"/>
  <c r="AW25" i="16"/>
  <c r="AW24" i="16"/>
  <c r="AW23" i="16"/>
  <c r="AW22" i="16"/>
  <c r="AW21" i="16"/>
  <c r="AW20" i="16"/>
  <c r="AW19" i="16"/>
  <c r="AW48" i="16"/>
  <c r="AW43" i="16"/>
  <c r="AW53" i="16"/>
  <c r="AW67" i="16"/>
  <c r="AW51" i="16"/>
  <c r="AW49" i="16"/>
  <c r="AW42" i="16"/>
  <c r="AW54" i="16"/>
  <c r="AW52" i="16"/>
  <c r="AW16" i="16"/>
  <c r="AW15" i="16"/>
  <c r="AW14" i="16"/>
  <c r="AW13" i="16"/>
  <c r="AW12" i="16"/>
  <c r="AW11" i="16"/>
  <c r="AW10" i="16"/>
  <c r="AW9" i="16"/>
  <c r="AW8" i="16"/>
  <c r="AW7" i="16"/>
  <c r="AW18" i="16"/>
  <c r="AW57" i="16"/>
  <c r="AW55" i="16"/>
  <c r="AW46" i="16"/>
  <c r="AW56" i="16"/>
  <c r="AW17" i="16"/>
  <c r="AW115" i="16"/>
  <c r="DP115" i="15"/>
  <c r="O17" i="3"/>
  <c r="K21" i="29"/>
  <c r="I21" i="29" s="1"/>
  <c r="V25" i="3"/>
  <c r="AQ116" i="16"/>
  <c r="AQ114" i="16"/>
  <c r="AQ113" i="16"/>
  <c r="AQ112" i="16"/>
  <c r="AQ111" i="16"/>
  <c r="AQ110" i="16"/>
  <c r="AQ109" i="16"/>
  <c r="AQ108" i="16"/>
  <c r="AQ107" i="16"/>
  <c r="AQ106" i="16"/>
  <c r="AQ105" i="16"/>
  <c r="AQ104" i="16"/>
  <c r="AQ103" i="16"/>
  <c r="AQ102" i="16"/>
  <c r="AQ101" i="16"/>
  <c r="AQ100" i="16"/>
  <c r="AQ99" i="16"/>
  <c r="AQ98" i="16"/>
  <c r="AQ97" i="16"/>
  <c r="AQ96" i="16"/>
  <c r="AQ95" i="16"/>
  <c r="AQ94" i="16"/>
  <c r="AQ93" i="16"/>
  <c r="AQ92" i="16"/>
  <c r="AQ91" i="16"/>
  <c r="AQ90" i="16"/>
  <c r="AQ89" i="16"/>
  <c r="AQ88" i="16"/>
  <c r="AQ87" i="16"/>
  <c r="AQ86" i="16"/>
  <c r="AQ85" i="16"/>
  <c r="AQ84" i="16"/>
  <c r="AQ83" i="16"/>
  <c r="AQ82" i="16"/>
  <c r="AQ81" i="16"/>
  <c r="AQ80" i="16"/>
  <c r="AQ79" i="16"/>
  <c r="AQ78" i="16"/>
  <c r="AQ77" i="16"/>
  <c r="AQ65" i="16"/>
  <c r="AQ73" i="16"/>
  <c r="AQ64" i="16"/>
  <c r="AQ76" i="16"/>
  <c r="AQ72" i="16"/>
  <c r="AQ71" i="16"/>
  <c r="AQ67" i="16"/>
  <c r="AQ63" i="16"/>
  <c r="AQ69" i="16"/>
  <c r="AQ61" i="16"/>
  <c r="AQ60" i="16"/>
  <c r="AQ59" i="16"/>
  <c r="AQ58" i="16"/>
  <c r="AQ57" i="16"/>
  <c r="AQ56" i="16"/>
  <c r="AQ62" i="16"/>
  <c r="AQ70" i="16"/>
  <c r="AQ49" i="16"/>
  <c r="AQ55" i="16"/>
  <c r="AQ42" i="16"/>
  <c r="AQ74" i="16"/>
  <c r="AQ46" i="16"/>
  <c r="AQ75" i="16"/>
  <c r="AQ68" i="16"/>
  <c r="AQ50" i="16"/>
  <c r="AQ47" i="16"/>
  <c r="AQ53" i="16"/>
  <c r="AQ45" i="16"/>
  <c r="AQ44" i="16"/>
  <c r="AQ48" i="16"/>
  <c r="AQ41" i="16"/>
  <c r="AQ40" i="16"/>
  <c r="AQ39" i="16"/>
  <c r="AQ38" i="16"/>
  <c r="AQ37" i="16"/>
  <c r="AQ36" i="16"/>
  <c r="AQ35" i="16"/>
  <c r="AQ34" i="16"/>
  <c r="AQ33" i="16"/>
  <c r="AQ32" i="16"/>
  <c r="AQ31" i="16"/>
  <c r="AQ30" i="16"/>
  <c r="AQ29" i="16"/>
  <c r="AQ28" i="16"/>
  <c r="AQ27" i="16"/>
  <c r="AQ26" i="16"/>
  <c r="AQ25" i="16"/>
  <c r="AQ24" i="16"/>
  <c r="AQ23" i="16"/>
  <c r="AQ22" i="16"/>
  <c r="AQ21" i="16"/>
  <c r="AQ20" i="16"/>
  <c r="AQ19" i="16"/>
  <c r="AQ18" i="16"/>
  <c r="AQ17" i="16"/>
  <c r="AQ54" i="16"/>
  <c r="AQ51" i="16"/>
  <c r="AQ66" i="16"/>
  <c r="AQ52" i="16"/>
  <c r="AQ43" i="16"/>
  <c r="AQ16" i="16"/>
  <c r="AQ15" i="16"/>
  <c r="AQ14" i="16"/>
  <c r="AQ13" i="16"/>
  <c r="AQ12" i="16"/>
  <c r="AQ11" i="16"/>
  <c r="AQ10" i="16"/>
  <c r="AQ9" i="16"/>
  <c r="AQ8" i="16"/>
  <c r="AQ7" i="16"/>
  <c r="AQ115" i="16"/>
  <c r="DU101" i="15"/>
  <c r="DZ101" i="15" s="1"/>
  <c r="Z98" i="35" s="1"/>
  <c r="O101" i="3"/>
  <c r="AF104" i="3"/>
  <c r="AH104" i="3" s="1"/>
  <c r="AB104" i="3"/>
  <c r="K87" i="29"/>
  <c r="I87" i="29" s="1"/>
  <c r="AF91" i="3"/>
  <c r="AH91" i="3" s="1"/>
  <c r="AB91" i="3"/>
  <c r="AD91" i="3" s="1"/>
  <c r="N116"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89" i="16"/>
  <c r="N84" i="16"/>
  <c r="N83" i="16"/>
  <c r="N82" i="16"/>
  <c r="N81" i="16"/>
  <c r="N80" i="16"/>
  <c r="N79" i="16"/>
  <c r="N78" i="16"/>
  <c r="N77" i="16"/>
  <c r="N76" i="16"/>
  <c r="N75" i="16"/>
  <c r="N74" i="16"/>
  <c r="N73" i="16"/>
  <c r="N72" i="16"/>
  <c r="N71" i="16"/>
  <c r="N70" i="16"/>
  <c r="N69" i="16"/>
  <c r="N68" i="16"/>
  <c r="N67" i="16"/>
  <c r="N66" i="16"/>
  <c r="N65" i="16"/>
  <c r="N64" i="16"/>
  <c r="N63" i="16"/>
  <c r="N90" i="16"/>
  <c r="N86" i="16"/>
  <c r="N85" i="16"/>
  <c r="N87" i="16"/>
  <c r="N88"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1" i="16"/>
  <c r="N22" i="16"/>
  <c r="N17" i="16"/>
  <c r="N23" i="16"/>
  <c r="N19" i="16"/>
  <c r="N20" i="16"/>
  <c r="N18" i="16"/>
  <c r="N25" i="16"/>
  <c r="N24" i="16"/>
  <c r="N11" i="16"/>
  <c r="N9" i="16"/>
  <c r="N15" i="16"/>
  <c r="N16" i="16"/>
  <c r="N14" i="16"/>
  <c r="N12" i="16"/>
  <c r="N10" i="16"/>
  <c r="N8" i="16"/>
  <c r="N13" i="16"/>
  <c r="N7" i="16"/>
  <c r="N115" i="16"/>
  <c r="BM116" i="16"/>
  <c r="BM114" i="16"/>
  <c r="BM113" i="16"/>
  <c r="BM112" i="16"/>
  <c r="BM111" i="16"/>
  <c r="BM110" i="16"/>
  <c r="BM109" i="16"/>
  <c r="BM106" i="16"/>
  <c r="BM105" i="16"/>
  <c r="BM104" i="16"/>
  <c r="BM103" i="16"/>
  <c r="BM102" i="16"/>
  <c r="BM101" i="16"/>
  <c r="BM100" i="16"/>
  <c r="BM99" i="16"/>
  <c r="BM98" i="16"/>
  <c r="BM97" i="16"/>
  <c r="BM96" i="16"/>
  <c r="BM108" i="16"/>
  <c r="BM107" i="16"/>
  <c r="BM86" i="16"/>
  <c r="BM94" i="16"/>
  <c r="BM92" i="16"/>
  <c r="BM91" i="16"/>
  <c r="BM90" i="16"/>
  <c r="BM87" i="16"/>
  <c r="BM93" i="16"/>
  <c r="BM85" i="16"/>
  <c r="BM88" i="16"/>
  <c r="BM84" i="16"/>
  <c r="BM83" i="16"/>
  <c r="BM82" i="16"/>
  <c r="BM81" i="16"/>
  <c r="BM80" i="16"/>
  <c r="BM79" i="16"/>
  <c r="BM78" i="16"/>
  <c r="BM77" i="16"/>
  <c r="BM76" i="16"/>
  <c r="BM75" i="16"/>
  <c r="BM74" i="16"/>
  <c r="BM73" i="16"/>
  <c r="BM72" i="16"/>
  <c r="BM71" i="16"/>
  <c r="BM70" i="16"/>
  <c r="BM69" i="16"/>
  <c r="BM68" i="16"/>
  <c r="BM67" i="16"/>
  <c r="BM66" i="16"/>
  <c r="BM62" i="16"/>
  <c r="BM65" i="16"/>
  <c r="BM89" i="16"/>
  <c r="BM64" i="16"/>
  <c r="BM61" i="16"/>
  <c r="BM60" i="16"/>
  <c r="BM59" i="16"/>
  <c r="BM58" i="16"/>
  <c r="BM57" i="16"/>
  <c r="BM56" i="16"/>
  <c r="BM55" i="16"/>
  <c r="BM54" i="16"/>
  <c r="BM53" i="16"/>
  <c r="BM52" i="16"/>
  <c r="BM51" i="16"/>
  <c r="BM50" i="16"/>
  <c r="BM49" i="16"/>
  <c r="BM48" i="16"/>
  <c r="BM47" i="16"/>
  <c r="BM46" i="16"/>
  <c r="BM45" i="16"/>
  <c r="BM43" i="16"/>
  <c r="BM95" i="16"/>
  <c r="BM42" i="16"/>
  <c r="BM63" i="16"/>
  <c r="BM24" i="16"/>
  <c r="BM41" i="16"/>
  <c r="BM39" i="16"/>
  <c r="BM37" i="16"/>
  <c r="BM35" i="16"/>
  <c r="BM33" i="16"/>
  <c r="BM29" i="16"/>
  <c r="BM25" i="16"/>
  <c r="BM22" i="16"/>
  <c r="BM30" i="16"/>
  <c r="BM18" i="16"/>
  <c r="BM28" i="16"/>
  <c r="BM23" i="16"/>
  <c r="BM19" i="16"/>
  <c r="BM40" i="16"/>
  <c r="BM38" i="16"/>
  <c r="BM36" i="16"/>
  <c r="BM34" i="16"/>
  <c r="BM27" i="16"/>
  <c r="BM20" i="16"/>
  <c r="BM15" i="16"/>
  <c r="BM14" i="16"/>
  <c r="BM13" i="16"/>
  <c r="BM12" i="16"/>
  <c r="BM11" i="16"/>
  <c r="BM10" i="16"/>
  <c r="BM9" i="16"/>
  <c r="BM8" i="16"/>
  <c r="BM7" i="16"/>
  <c r="BM17" i="16"/>
  <c r="BM26" i="16"/>
  <c r="BM44" i="16"/>
  <c r="BM32" i="16"/>
  <c r="BM31" i="16"/>
  <c r="BM21" i="16"/>
  <c r="BM16" i="16"/>
  <c r="BM115" i="16"/>
  <c r="K37" i="29"/>
  <c r="I37" i="29" s="1"/>
  <c r="V41" i="3"/>
  <c r="BP116" i="16"/>
  <c r="BP107" i="16"/>
  <c r="BP110" i="16"/>
  <c r="BP108" i="16"/>
  <c r="BP111" i="16"/>
  <c r="BP109" i="16"/>
  <c r="BP94" i="16"/>
  <c r="BP92" i="16"/>
  <c r="BP91" i="16"/>
  <c r="BP90" i="16"/>
  <c r="BP87" i="16"/>
  <c r="BP106" i="16"/>
  <c r="BP104" i="16"/>
  <c r="BP102" i="16"/>
  <c r="BP100" i="16"/>
  <c r="BP98" i="16"/>
  <c r="BP93" i="16"/>
  <c r="BP114" i="16"/>
  <c r="BP112" i="16"/>
  <c r="BP85" i="16"/>
  <c r="BP96" i="16"/>
  <c r="BP88" i="16"/>
  <c r="BP83" i="16"/>
  <c r="BP82" i="16"/>
  <c r="BP81" i="16"/>
  <c r="BP80" i="16"/>
  <c r="BP79" i="16"/>
  <c r="BP78" i="16"/>
  <c r="BP84" i="16"/>
  <c r="BP95" i="16"/>
  <c r="BP89" i="16"/>
  <c r="BP105" i="16"/>
  <c r="BP103" i="16"/>
  <c r="BP101" i="16"/>
  <c r="BP99" i="16"/>
  <c r="BP97" i="16"/>
  <c r="BP71" i="16"/>
  <c r="BP69" i="16"/>
  <c r="BP77" i="16"/>
  <c r="BP72" i="16"/>
  <c r="BP65" i="16"/>
  <c r="BP68" i="16"/>
  <c r="BP66" i="16"/>
  <c r="BP70" i="16"/>
  <c r="BP64" i="16"/>
  <c r="BP61" i="16"/>
  <c r="BP60" i="16"/>
  <c r="BP59" i="16"/>
  <c r="BP58" i="16"/>
  <c r="BP57" i="16"/>
  <c r="BP76" i="16"/>
  <c r="BP74" i="16"/>
  <c r="BP63" i="16"/>
  <c r="BP113" i="16"/>
  <c r="BP67" i="16"/>
  <c r="BP62" i="16"/>
  <c r="BP50" i="16"/>
  <c r="BP75" i="16"/>
  <c r="BP48" i="16"/>
  <c r="BP42" i="16"/>
  <c r="BP56" i="16"/>
  <c r="BP55" i="16"/>
  <c r="BP49" i="16"/>
  <c r="BP51" i="16"/>
  <c r="BP53" i="16"/>
  <c r="BP46" i="16"/>
  <c r="BP44" i="16"/>
  <c r="BP41" i="16"/>
  <c r="BP40" i="16"/>
  <c r="BP39" i="16"/>
  <c r="BP38" i="16"/>
  <c r="BP37" i="16"/>
  <c r="BP36" i="16"/>
  <c r="BP35" i="16"/>
  <c r="BP34" i="16"/>
  <c r="BP33" i="16"/>
  <c r="BP30" i="16"/>
  <c r="BP86" i="16"/>
  <c r="BP18" i="16"/>
  <c r="BP52" i="16"/>
  <c r="BP28" i="16"/>
  <c r="BP23" i="16"/>
  <c r="BP19" i="16"/>
  <c r="BP47" i="16"/>
  <c r="BP43" i="16"/>
  <c r="BP27" i="16"/>
  <c r="BP20" i="16"/>
  <c r="BP15" i="16"/>
  <c r="BP14" i="16"/>
  <c r="BP13" i="16"/>
  <c r="BP12" i="16"/>
  <c r="BP11" i="16"/>
  <c r="BP10" i="16"/>
  <c r="BP9" i="16"/>
  <c r="BP8" i="16"/>
  <c r="BP7" i="16"/>
  <c r="BP45" i="16"/>
  <c r="BP17" i="16"/>
  <c r="BP16" i="16"/>
  <c r="BP26" i="16"/>
  <c r="BP21" i="16"/>
  <c r="BP32" i="16"/>
  <c r="BP31" i="16"/>
  <c r="BP73" i="16"/>
  <c r="BP24" i="16"/>
  <c r="BP54" i="16"/>
  <c r="BP29" i="16"/>
  <c r="BP25" i="16"/>
  <c r="BP22" i="16"/>
  <c r="BP115" i="16"/>
  <c r="F116" i="16"/>
  <c r="F114" i="16"/>
  <c r="F113" i="16"/>
  <c r="F112" i="16"/>
  <c r="F111" i="16"/>
  <c r="F110" i="16"/>
  <c r="F109" i="16"/>
  <c r="F107" i="16"/>
  <c r="F106" i="16"/>
  <c r="F105" i="16"/>
  <c r="F104" i="16"/>
  <c r="F103" i="16"/>
  <c r="F102" i="16"/>
  <c r="F101" i="16"/>
  <c r="F100" i="16"/>
  <c r="F99" i="16"/>
  <c r="F98" i="16"/>
  <c r="F97" i="16"/>
  <c r="F108" i="16"/>
  <c r="F95" i="16"/>
  <c r="F94" i="16"/>
  <c r="F87" i="16"/>
  <c r="F85" i="16"/>
  <c r="F96" i="16"/>
  <c r="F88" i="16"/>
  <c r="F89" i="16"/>
  <c r="F93" i="16"/>
  <c r="F92" i="16"/>
  <c r="F91" i="16"/>
  <c r="F84" i="16"/>
  <c r="F83" i="16"/>
  <c r="F82" i="16"/>
  <c r="F81" i="16"/>
  <c r="F80" i="16"/>
  <c r="F79" i="16"/>
  <c r="F78" i="16"/>
  <c r="F77" i="16"/>
  <c r="F76" i="16"/>
  <c r="F75" i="16"/>
  <c r="F90" i="16"/>
  <c r="F69" i="16"/>
  <c r="F67" i="16"/>
  <c r="F64" i="16"/>
  <c r="F70" i="16"/>
  <c r="F63" i="16"/>
  <c r="F86" i="16"/>
  <c r="F72" i="16"/>
  <c r="F71" i="16"/>
  <c r="F68" i="16"/>
  <c r="F66" i="16"/>
  <c r="F74" i="16"/>
  <c r="F62" i="16"/>
  <c r="F61" i="16"/>
  <c r="F60" i="16"/>
  <c r="F59" i="16"/>
  <c r="F58" i="16"/>
  <c r="F57" i="16"/>
  <c r="F56" i="16"/>
  <c r="F55" i="16"/>
  <c r="F54" i="16"/>
  <c r="F53" i="16"/>
  <c r="F48" i="16"/>
  <c r="F45" i="16"/>
  <c r="F49" i="16"/>
  <c r="F73" i="16"/>
  <c r="F44" i="16"/>
  <c r="F52" i="16"/>
  <c r="F50" i="16"/>
  <c r="F65" i="16"/>
  <c r="F51" i="16"/>
  <c r="F46" i="16"/>
  <c r="F43" i="16"/>
  <c r="F23" i="16"/>
  <c r="F19" i="16"/>
  <c r="F17" i="16"/>
  <c r="F28" i="16"/>
  <c r="F25" i="16"/>
  <c r="F24" i="16"/>
  <c r="F20" i="16"/>
  <c r="F40" i="16"/>
  <c r="F38" i="16"/>
  <c r="F36" i="16"/>
  <c r="F34" i="16"/>
  <c r="F18" i="16"/>
  <c r="F42" i="16"/>
  <c r="F27" i="16"/>
  <c r="F32" i="16"/>
  <c r="F31" i="16"/>
  <c r="F21" i="16"/>
  <c r="F16" i="16"/>
  <c r="F15" i="16"/>
  <c r="F14" i="16"/>
  <c r="F13" i="16"/>
  <c r="F12" i="16"/>
  <c r="F11" i="16"/>
  <c r="F10" i="16"/>
  <c r="F9" i="16"/>
  <c r="F8" i="16"/>
  <c r="F7" i="16"/>
  <c r="F30" i="16"/>
  <c r="F26" i="16"/>
  <c r="F22" i="16"/>
  <c r="F47" i="16"/>
  <c r="F41" i="16"/>
  <c r="F39" i="16"/>
  <c r="F37" i="16"/>
  <c r="F35" i="16"/>
  <c r="F33" i="16"/>
  <c r="F29" i="16"/>
  <c r="F115" i="16"/>
  <c r="CC116" i="16"/>
  <c r="CC114" i="16"/>
  <c r="CC113" i="16"/>
  <c r="CC112" i="16"/>
  <c r="CC111" i="16"/>
  <c r="CC107" i="16"/>
  <c r="CC108" i="16"/>
  <c r="CC110" i="16"/>
  <c r="CC106" i="16"/>
  <c r="CC104" i="16"/>
  <c r="CC102" i="16"/>
  <c r="CC100" i="16"/>
  <c r="CC98" i="16"/>
  <c r="CC96" i="16"/>
  <c r="CC86" i="16"/>
  <c r="CC95" i="16"/>
  <c r="CC94" i="16"/>
  <c r="CC87" i="16"/>
  <c r="CC85" i="16"/>
  <c r="CC92" i="16"/>
  <c r="CC91" i="16"/>
  <c r="CC90" i="16"/>
  <c r="CC83" i="16"/>
  <c r="CC82" i="16"/>
  <c r="CC81" i="16"/>
  <c r="CC80" i="16"/>
  <c r="CC79" i="16"/>
  <c r="CC78" i="16"/>
  <c r="CC77" i="16"/>
  <c r="CC76" i="16"/>
  <c r="CC75" i="16"/>
  <c r="CC74" i="16"/>
  <c r="CC73" i="16"/>
  <c r="CC72" i="16"/>
  <c r="CC71" i="16"/>
  <c r="CC70" i="16"/>
  <c r="CC69" i="16"/>
  <c r="CC105" i="16"/>
  <c r="CC103" i="16"/>
  <c r="CC101" i="16"/>
  <c r="CC99" i="16"/>
  <c r="CC97" i="16"/>
  <c r="CC109" i="16"/>
  <c r="CC93" i="16"/>
  <c r="CC88" i="16"/>
  <c r="CC84" i="16"/>
  <c r="CC65" i="16"/>
  <c r="CC68" i="16"/>
  <c r="CC66" i="16"/>
  <c r="CC89" i="16"/>
  <c r="CC64" i="16"/>
  <c r="CC61" i="16"/>
  <c r="CC60" i="16"/>
  <c r="CC59" i="16"/>
  <c r="CC58" i="16"/>
  <c r="CC57" i="16"/>
  <c r="CC56" i="16"/>
  <c r="CC55" i="16"/>
  <c r="CC54" i="16"/>
  <c r="CC53" i="16"/>
  <c r="CC52" i="16"/>
  <c r="CC51" i="16"/>
  <c r="CC50" i="16"/>
  <c r="CC63" i="16"/>
  <c r="CC67" i="16"/>
  <c r="CC47" i="16"/>
  <c r="CC42" i="16"/>
  <c r="CC48" i="16"/>
  <c r="CC49" i="16"/>
  <c r="CC41" i="16"/>
  <c r="CC40" i="16"/>
  <c r="CC39" i="16"/>
  <c r="CC38" i="16"/>
  <c r="CC37" i="16"/>
  <c r="CC36" i="16"/>
  <c r="CC35" i="16"/>
  <c r="CC34" i="16"/>
  <c r="CC33" i="16"/>
  <c r="CC32" i="16"/>
  <c r="CC31" i="16"/>
  <c r="CC30" i="16"/>
  <c r="CC44" i="16"/>
  <c r="CC62" i="16"/>
  <c r="CC26" i="16"/>
  <c r="CC43" i="16"/>
  <c r="CC24" i="16"/>
  <c r="CC22" i="16"/>
  <c r="CC46" i="16"/>
  <c r="CC18" i="16"/>
  <c r="CC29" i="16"/>
  <c r="CC25" i="16"/>
  <c r="CC23" i="16"/>
  <c r="CC19" i="16"/>
  <c r="CC15" i="16"/>
  <c r="CC14" i="16"/>
  <c r="CC13" i="16"/>
  <c r="CC12" i="16"/>
  <c r="CC11" i="16"/>
  <c r="CC10" i="16"/>
  <c r="CC9" i="16"/>
  <c r="CC8" i="16"/>
  <c r="CC7" i="16"/>
  <c r="CC45" i="16"/>
  <c r="CC28" i="16"/>
  <c r="CC20" i="16"/>
  <c r="CC16" i="16"/>
  <c r="CC17" i="16"/>
  <c r="CC27" i="16"/>
  <c r="CC21" i="16"/>
  <c r="CC115" i="16"/>
  <c r="K3" i="29"/>
  <c r="K53" i="29"/>
  <c r="I53" i="29" s="1"/>
  <c r="V57" i="3"/>
  <c r="AF57" i="3"/>
  <c r="AH57" i="3" s="1"/>
  <c r="AB57" i="3"/>
  <c r="S65" i="3"/>
  <c r="T65" i="3" s="1"/>
  <c r="V114" i="16"/>
  <c r="V113" i="16"/>
  <c r="V108" i="16"/>
  <c r="V112" i="16"/>
  <c r="V111" i="16"/>
  <c r="V116" i="16"/>
  <c r="V110" i="16"/>
  <c r="V109" i="16"/>
  <c r="V107" i="16"/>
  <c r="V106" i="16"/>
  <c r="V105" i="16"/>
  <c r="V104" i="16"/>
  <c r="V103" i="16"/>
  <c r="V102" i="16"/>
  <c r="V101" i="16"/>
  <c r="V100" i="16"/>
  <c r="V99" i="16"/>
  <c r="V98" i="16"/>
  <c r="V97" i="16"/>
  <c r="V96" i="16"/>
  <c r="V95" i="16"/>
  <c r="V94" i="16"/>
  <c r="V93" i="16"/>
  <c r="V92" i="16"/>
  <c r="V91" i="16"/>
  <c r="V90" i="16"/>
  <c r="V89" i="16"/>
  <c r="V88" i="16"/>
  <c r="V87" i="16"/>
  <c r="V86" i="16"/>
  <c r="V84" i="16"/>
  <c r="V83" i="16"/>
  <c r="V82" i="16"/>
  <c r="V81" i="16"/>
  <c r="V80" i="16"/>
  <c r="V79" i="16"/>
  <c r="V78" i="16"/>
  <c r="V77" i="16"/>
  <c r="V76" i="16"/>
  <c r="V75" i="16"/>
  <c r="V74" i="16"/>
  <c r="V73" i="16"/>
  <c r="V72" i="16"/>
  <c r="V71" i="16"/>
  <c r="V63" i="16"/>
  <c r="V70" i="16"/>
  <c r="V68" i="16"/>
  <c r="V66" i="16"/>
  <c r="V62" i="16"/>
  <c r="V61" i="16"/>
  <c r="V60" i="16"/>
  <c r="V59" i="16"/>
  <c r="V58" i="16"/>
  <c r="V57" i="16"/>
  <c r="V56" i="16"/>
  <c r="V55" i="16"/>
  <c r="V54" i="16"/>
  <c r="V53" i="16"/>
  <c r="V52" i="16"/>
  <c r="V51" i="16"/>
  <c r="V65" i="16"/>
  <c r="V85" i="16"/>
  <c r="V48" i="16"/>
  <c r="V45" i="16"/>
  <c r="V44" i="16"/>
  <c r="V49" i="16"/>
  <c r="V69" i="16"/>
  <c r="V43" i="16"/>
  <c r="V46" i="16"/>
  <c r="V41" i="16"/>
  <c r="V40" i="16"/>
  <c r="V39" i="16"/>
  <c r="V38" i="16"/>
  <c r="V37" i="16"/>
  <c r="V36" i="16"/>
  <c r="V35" i="16"/>
  <c r="V34" i="16"/>
  <c r="V33" i="16"/>
  <c r="V32" i="16"/>
  <c r="V31" i="16"/>
  <c r="V50" i="16"/>
  <c r="V42" i="16"/>
  <c r="V47" i="16"/>
  <c r="V67" i="16"/>
  <c r="V23" i="16"/>
  <c r="V19" i="16"/>
  <c r="V29" i="16"/>
  <c r="V20" i="16"/>
  <c r="V18" i="16"/>
  <c r="V16" i="16"/>
  <c r="V15" i="16"/>
  <c r="V14" i="16"/>
  <c r="V13" i="16"/>
  <c r="V12" i="16"/>
  <c r="V11" i="16"/>
  <c r="V10" i="16"/>
  <c r="V9" i="16"/>
  <c r="V8" i="16"/>
  <c r="V7" i="16"/>
  <c r="V28" i="16"/>
  <c r="V25" i="16"/>
  <c r="V24" i="16"/>
  <c r="V21" i="16"/>
  <c r="V27" i="16"/>
  <c r="V64" i="16"/>
  <c r="V22" i="16"/>
  <c r="V30" i="16"/>
  <c r="V26" i="16"/>
  <c r="V17" i="16"/>
  <c r="V115" i="16"/>
  <c r="CS116" i="16"/>
  <c r="CS114" i="16"/>
  <c r="CS113" i="16"/>
  <c r="CS112" i="16"/>
  <c r="CS111" i="16"/>
  <c r="CS110" i="16"/>
  <c r="CS109" i="16"/>
  <c r="CS108" i="16"/>
  <c r="CS107" i="16"/>
  <c r="CS106" i="16"/>
  <c r="CS105" i="16"/>
  <c r="CS104" i="16"/>
  <c r="CS103" i="16"/>
  <c r="CS102" i="16"/>
  <c r="CS101" i="16"/>
  <c r="CS100" i="16"/>
  <c r="CS99" i="16"/>
  <c r="CS98" i="16"/>
  <c r="CS97" i="16"/>
  <c r="CS96" i="16"/>
  <c r="CS86" i="16"/>
  <c r="CS85" i="16"/>
  <c r="CS83" i="16"/>
  <c r="CS82" i="16"/>
  <c r="CS81" i="16"/>
  <c r="CS80" i="16"/>
  <c r="CS79" i="16"/>
  <c r="CS78" i="16"/>
  <c r="CS77" i="16"/>
  <c r="CS87" i="16"/>
  <c r="CS84" i="16"/>
  <c r="CS92" i="16"/>
  <c r="CS91" i="16"/>
  <c r="CS90" i="16"/>
  <c r="CS88" i="16"/>
  <c r="CS95" i="16"/>
  <c r="CS94" i="16"/>
  <c r="CS68" i="16"/>
  <c r="CS66" i="16"/>
  <c r="CS64" i="16"/>
  <c r="CS61" i="16"/>
  <c r="CS60" i="16"/>
  <c r="CS59" i="16"/>
  <c r="CS58" i="16"/>
  <c r="CS57" i="16"/>
  <c r="CS93" i="16"/>
  <c r="CS89" i="16"/>
  <c r="CS69" i="16"/>
  <c r="CS74" i="16"/>
  <c r="CS63" i="16"/>
  <c r="CS71" i="16"/>
  <c r="CS70" i="16"/>
  <c r="CS73" i="16"/>
  <c r="CS67" i="16"/>
  <c r="CS62" i="16"/>
  <c r="CS75" i="16"/>
  <c r="CS72" i="16"/>
  <c r="CS54" i="16"/>
  <c r="CS47" i="16"/>
  <c r="CS51" i="16"/>
  <c r="CS41" i="16"/>
  <c r="CS40" i="16"/>
  <c r="CS39" i="16"/>
  <c r="CS38" i="16"/>
  <c r="CS37" i="16"/>
  <c r="CS36" i="16"/>
  <c r="CS35" i="16"/>
  <c r="CS34" i="16"/>
  <c r="CS33" i="16"/>
  <c r="CS32" i="16"/>
  <c r="CS31" i="16"/>
  <c r="CS30" i="16"/>
  <c r="CS29" i="16"/>
  <c r="CS28" i="16"/>
  <c r="CS27" i="16"/>
  <c r="CS26" i="16"/>
  <c r="CS25" i="16"/>
  <c r="CS24" i="16"/>
  <c r="CS23" i="16"/>
  <c r="CS22" i="16"/>
  <c r="CS21" i="16"/>
  <c r="CS20" i="16"/>
  <c r="CS19" i="16"/>
  <c r="CS18" i="16"/>
  <c r="CS76" i="16"/>
  <c r="CS48" i="16"/>
  <c r="CS44" i="16"/>
  <c r="CS65" i="16"/>
  <c r="CS56" i="16"/>
  <c r="CS55" i="16"/>
  <c r="CS50" i="16"/>
  <c r="CS49" i="16"/>
  <c r="CS43" i="16"/>
  <c r="CS53" i="16"/>
  <c r="CS52" i="16"/>
  <c r="CS45" i="16"/>
  <c r="CS46" i="16"/>
  <c r="CS15" i="16"/>
  <c r="CS14" i="16"/>
  <c r="CS13" i="16"/>
  <c r="CS12" i="16"/>
  <c r="CS11" i="16"/>
  <c r="CS10" i="16"/>
  <c r="CS9" i="16"/>
  <c r="CS8" i="16"/>
  <c r="CS7" i="16"/>
  <c r="CS42" i="16"/>
  <c r="CS16" i="16"/>
  <c r="CS17" i="16"/>
  <c r="CS115" i="16"/>
  <c r="DU65" i="15"/>
  <c r="DZ65" i="15" s="1"/>
  <c r="Z62" i="35" s="1"/>
  <c r="K69" i="29"/>
  <c r="I69" i="29" s="1"/>
  <c r="S104" i="3"/>
  <c r="T104" i="3" s="1"/>
  <c r="DU56" i="15"/>
  <c r="DZ56" i="15" s="1"/>
  <c r="Z53" i="35" s="1"/>
  <c r="O56" i="3"/>
  <c r="CR109" i="16"/>
  <c r="CR107" i="16"/>
  <c r="CR111" i="16"/>
  <c r="CR108" i="16"/>
  <c r="CR106" i="16"/>
  <c r="CR105" i="16"/>
  <c r="CR104" i="16"/>
  <c r="CR103" i="16"/>
  <c r="CR102" i="16"/>
  <c r="CR101" i="16"/>
  <c r="CR100" i="16"/>
  <c r="CR99" i="16"/>
  <c r="CR98" i="16"/>
  <c r="CR97" i="16"/>
  <c r="CR96" i="16"/>
  <c r="CR95" i="16"/>
  <c r="CR94" i="16"/>
  <c r="CR116" i="16"/>
  <c r="CR86" i="16"/>
  <c r="CR85" i="16"/>
  <c r="CR83" i="16"/>
  <c r="CR82" i="16"/>
  <c r="CR81" i="16"/>
  <c r="CR80" i="16"/>
  <c r="CR79" i="16"/>
  <c r="CR78" i="16"/>
  <c r="CR77" i="16"/>
  <c r="CR76" i="16"/>
  <c r="CR75" i="16"/>
  <c r="CR74" i="16"/>
  <c r="CR73" i="16"/>
  <c r="CR72" i="16"/>
  <c r="CR114" i="16"/>
  <c r="CR112" i="16"/>
  <c r="CR87" i="16"/>
  <c r="CR84" i="16"/>
  <c r="CR110" i="16"/>
  <c r="CR92" i="16"/>
  <c r="CR91" i="16"/>
  <c r="CR90" i="16"/>
  <c r="CR88" i="16"/>
  <c r="CR113" i="16"/>
  <c r="CR68" i="16"/>
  <c r="CR66" i="16"/>
  <c r="CR64" i="16"/>
  <c r="CR61" i="16"/>
  <c r="CR60" i="16"/>
  <c r="CR59" i="16"/>
  <c r="CR58" i="16"/>
  <c r="CR57" i="16"/>
  <c r="CR56" i="16"/>
  <c r="CR55" i="16"/>
  <c r="CR54" i="16"/>
  <c r="CR53" i="16"/>
  <c r="CR52" i="16"/>
  <c r="CR93" i="16"/>
  <c r="CR89" i="16"/>
  <c r="CR69" i="16"/>
  <c r="CR63" i="16"/>
  <c r="CR71" i="16"/>
  <c r="CR70" i="16"/>
  <c r="CR67" i="16"/>
  <c r="CR62" i="16"/>
  <c r="CR42" i="16"/>
  <c r="CR47" i="16"/>
  <c r="CR51" i="16"/>
  <c r="CR41" i="16"/>
  <c r="CR40" i="16"/>
  <c r="CR39" i="16"/>
  <c r="CR38" i="16"/>
  <c r="CR37" i="16"/>
  <c r="CR36" i="16"/>
  <c r="CR35" i="16"/>
  <c r="CR34" i="16"/>
  <c r="CR33" i="16"/>
  <c r="CR32" i="16"/>
  <c r="CR31" i="16"/>
  <c r="CR30" i="16"/>
  <c r="CR29" i="16"/>
  <c r="CR28" i="16"/>
  <c r="CR27" i="16"/>
  <c r="CR26" i="16"/>
  <c r="CR25" i="16"/>
  <c r="CR24" i="16"/>
  <c r="CR48" i="16"/>
  <c r="CR44" i="16"/>
  <c r="CR65" i="16"/>
  <c r="CR50" i="16"/>
  <c r="CR49" i="16"/>
  <c r="CR43" i="16"/>
  <c r="CR46" i="16"/>
  <c r="CR22" i="16"/>
  <c r="CR18" i="16"/>
  <c r="CR15" i="16"/>
  <c r="CR14" i="16"/>
  <c r="CR13" i="16"/>
  <c r="CR12" i="16"/>
  <c r="CR11" i="16"/>
  <c r="CR10" i="16"/>
  <c r="CR9" i="16"/>
  <c r="CR8" i="16"/>
  <c r="CR7" i="16"/>
  <c r="CR45" i="16"/>
  <c r="CR23" i="16"/>
  <c r="CR19" i="16"/>
  <c r="CR16" i="16"/>
  <c r="CR20" i="16"/>
  <c r="CR17" i="16"/>
  <c r="CR21" i="16"/>
  <c r="CR115" i="16"/>
  <c r="DU68" i="15"/>
  <c r="DZ68" i="15" s="1"/>
  <c r="Z65" i="35" s="1"/>
  <c r="O68" i="3"/>
  <c r="DU84" i="15"/>
  <c r="DZ84" i="15" s="1"/>
  <c r="Z81" i="35" s="1"/>
  <c r="O84" i="3"/>
  <c r="AD116" i="16"/>
  <c r="AD114" i="16"/>
  <c r="AD113" i="16"/>
  <c r="AD112" i="16"/>
  <c r="AD111" i="16"/>
  <c r="AD110" i="16"/>
  <c r="AD109" i="16"/>
  <c r="AD107" i="16"/>
  <c r="AD106" i="16"/>
  <c r="AD105" i="16"/>
  <c r="AD104" i="16"/>
  <c r="AD103" i="16"/>
  <c r="AD102" i="16"/>
  <c r="AD101" i="16"/>
  <c r="AD100" i="16"/>
  <c r="AD99" i="16"/>
  <c r="AD98" i="16"/>
  <c r="AD97" i="16"/>
  <c r="AD108" i="16"/>
  <c r="AD95" i="16"/>
  <c r="AD89" i="16"/>
  <c r="AD85" i="16"/>
  <c r="AD96" i="16"/>
  <c r="AD93" i="16"/>
  <c r="AD92" i="16"/>
  <c r="AD91" i="16"/>
  <c r="AD90" i="16"/>
  <c r="AD86" i="16"/>
  <c r="AD87" i="16"/>
  <c r="AD84" i="16"/>
  <c r="AD83" i="16"/>
  <c r="AD82" i="16"/>
  <c r="AD81" i="16"/>
  <c r="AD80" i="16"/>
  <c r="AD79" i="16"/>
  <c r="AD78" i="16"/>
  <c r="AD77" i="16"/>
  <c r="AD76" i="16"/>
  <c r="AD75" i="16"/>
  <c r="AD88" i="16"/>
  <c r="AD65" i="16"/>
  <c r="AD72" i="16"/>
  <c r="AD71" i="16"/>
  <c r="AD64" i="16"/>
  <c r="AD67" i="16"/>
  <c r="AD69" i="16"/>
  <c r="AD74" i="16"/>
  <c r="AD63" i="16"/>
  <c r="AD70" i="16"/>
  <c r="AD61" i="16"/>
  <c r="AD60" i="16"/>
  <c r="AD59" i="16"/>
  <c r="AD58" i="16"/>
  <c r="AD57" i="16"/>
  <c r="AD56" i="16"/>
  <c r="AD55" i="16"/>
  <c r="AD54" i="16"/>
  <c r="AD53" i="16"/>
  <c r="AD73" i="16"/>
  <c r="AD62" i="16"/>
  <c r="AD66" i="16"/>
  <c r="AD46" i="16"/>
  <c r="AD42" i="16"/>
  <c r="AD50" i="16"/>
  <c r="AD47" i="16"/>
  <c r="AD94" i="16"/>
  <c r="AD68" i="16"/>
  <c r="AD52" i="16"/>
  <c r="AD51" i="16"/>
  <c r="AD45" i="16"/>
  <c r="AD48" i="16"/>
  <c r="AD44" i="16"/>
  <c r="AD40" i="16"/>
  <c r="AD38" i="16"/>
  <c r="AD36" i="16"/>
  <c r="AD34" i="16"/>
  <c r="AD28" i="16"/>
  <c r="AD21" i="16"/>
  <c r="AD27" i="16"/>
  <c r="AD22" i="16"/>
  <c r="AD17" i="16"/>
  <c r="AD49" i="16"/>
  <c r="AD41" i="16"/>
  <c r="AD39" i="16"/>
  <c r="AD37" i="16"/>
  <c r="AD35" i="16"/>
  <c r="AD33" i="16"/>
  <c r="AD30" i="16"/>
  <c r="AD26" i="16"/>
  <c r="AD23" i="16"/>
  <c r="AD19" i="16"/>
  <c r="AD16" i="16"/>
  <c r="AD15" i="16"/>
  <c r="AD14" i="16"/>
  <c r="AD13" i="16"/>
  <c r="AD12" i="16"/>
  <c r="AD11" i="16"/>
  <c r="AD10" i="16"/>
  <c r="AD9" i="16"/>
  <c r="AD8" i="16"/>
  <c r="AD7" i="16"/>
  <c r="AD43" i="16"/>
  <c r="AD18" i="16"/>
  <c r="AD29" i="16"/>
  <c r="AD20" i="16"/>
  <c r="AD32" i="16"/>
  <c r="AD31" i="16"/>
  <c r="AD25" i="16"/>
  <c r="AD24" i="16"/>
  <c r="AD115" i="16"/>
  <c r="DU100" i="15"/>
  <c r="DZ100" i="15" s="1"/>
  <c r="Z97" i="35" s="1"/>
  <c r="O100" i="3"/>
  <c r="AT111" i="16"/>
  <c r="AT110" i="16"/>
  <c r="AT114" i="16"/>
  <c r="AT113" i="16"/>
  <c r="AT112" i="16"/>
  <c r="AT109" i="16"/>
  <c r="AT108" i="16"/>
  <c r="AT107" i="16"/>
  <c r="AT106" i="16"/>
  <c r="AT105" i="16"/>
  <c r="AT104" i="16"/>
  <c r="AT103" i="16"/>
  <c r="AT102" i="16"/>
  <c r="AT101" i="16"/>
  <c r="AT100" i="16"/>
  <c r="AT99" i="16"/>
  <c r="AT98" i="16"/>
  <c r="AT97" i="16"/>
  <c r="AT96" i="16"/>
  <c r="AT95" i="16"/>
  <c r="AT94" i="16"/>
  <c r="AT93" i="16"/>
  <c r="AT92" i="16"/>
  <c r="AT91" i="16"/>
  <c r="AT90" i="16"/>
  <c r="AT89" i="16"/>
  <c r="AT88" i="16"/>
  <c r="AT87" i="16"/>
  <c r="AT86" i="16"/>
  <c r="AT85" i="16"/>
  <c r="AT84" i="16"/>
  <c r="AT83" i="16"/>
  <c r="AT82" i="16"/>
  <c r="AT81" i="16"/>
  <c r="AT80" i="16"/>
  <c r="AT79" i="16"/>
  <c r="AT78" i="16"/>
  <c r="AT77" i="16"/>
  <c r="AT76" i="16"/>
  <c r="AT75" i="16"/>
  <c r="AT74" i="16"/>
  <c r="AT73" i="16"/>
  <c r="AT72" i="16"/>
  <c r="AT71" i="16"/>
  <c r="AT116" i="16"/>
  <c r="AT64" i="16"/>
  <c r="AT67" i="16"/>
  <c r="AT63" i="16"/>
  <c r="AT61" i="16"/>
  <c r="AT60" i="16"/>
  <c r="AT59" i="16"/>
  <c r="AT58" i="16"/>
  <c r="AT57" i="16"/>
  <c r="AT56" i="16"/>
  <c r="AT55" i="16"/>
  <c r="AT54" i="16"/>
  <c r="AT53" i="16"/>
  <c r="AT52" i="16"/>
  <c r="AT51" i="16"/>
  <c r="AT69" i="16"/>
  <c r="AT62" i="16"/>
  <c r="AT70" i="16"/>
  <c r="AT68" i="16"/>
  <c r="AT66" i="16"/>
  <c r="AT65" i="16"/>
  <c r="AT46" i="16"/>
  <c r="AT47" i="16"/>
  <c r="AT50" i="16"/>
  <c r="AT45" i="16"/>
  <c r="AT44" i="16"/>
  <c r="AT48" i="16"/>
  <c r="AT41" i="16"/>
  <c r="AT40" i="16"/>
  <c r="AT39" i="16"/>
  <c r="AT38" i="16"/>
  <c r="AT37" i="16"/>
  <c r="AT36" i="16"/>
  <c r="AT35" i="16"/>
  <c r="AT34" i="16"/>
  <c r="AT33" i="16"/>
  <c r="AT32" i="16"/>
  <c r="AT31" i="16"/>
  <c r="AT43" i="16"/>
  <c r="AT49" i="16"/>
  <c r="AT25" i="16"/>
  <c r="AT24" i="16"/>
  <c r="AT21" i="16"/>
  <c r="AT17" i="16"/>
  <c r="AT28" i="16"/>
  <c r="AT22" i="16"/>
  <c r="AT16" i="16"/>
  <c r="AT15" i="16"/>
  <c r="AT14" i="16"/>
  <c r="AT13" i="16"/>
  <c r="AT12" i="16"/>
  <c r="AT11" i="16"/>
  <c r="AT10" i="16"/>
  <c r="AT9" i="16"/>
  <c r="AT8" i="16"/>
  <c r="AT7" i="16"/>
  <c r="AT27" i="16"/>
  <c r="AT23" i="16"/>
  <c r="AT19" i="16"/>
  <c r="AT18" i="16"/>
  <c r="AT26" i="16"/>
  <c r="AT30" i="16"/>
  <c r="AT20" i="16"/>
  <c r="AT42" i="16"/>
  <c r="AT29" i="16"/>
  <c r="AT115" i="16"/>
  <c r="AL116" i="16"/>
  <c r="AL114" i="16"/>
  <c r="AL113" i="16"/>
  <c r="AL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7" i="16"/>
  <c r="AL84" i="16"/>
  <c r="AL83" i="16"/>
  <c r="AL82" i="16"/>
  <c r="AL81" i="16"/>
  <c r="AL80" i="16"/>
  <c r="AL79" i="16"/>
  <c r="AL78" i="16"/>
  <c r="AL77" i="16"/>
  <c r="AL76" i="16"/>
  <c r="AL75" i="16"/>
  <c r="AL74" i="16"/>
  <c r="AL73" i="16"/>
  <c r="AL72" i="16"/>
  <c r="AL71" i="16"/>
  <c r="AL70" i="16"/>
  <c r="AL69" i="16"/>
  <c r="AL68" i="16"/>
  <c r="AL67" i="16"/>
  <c r="AL66" i="16"/>
  <c r="AL65" i="16"/>
  <c r="AL64" i="16"/>
  <c r="AL63" i="16"/>
  <c r="AL62" i="16"/>
  <c r="AL88" i="16"/>
  <c r="AL89" i="16"/>
  <c r="AL85" i="16"/>
  <c r="AL86" i="16"/>
  <c r="AL61" i="16"/>
  <c r="AL60" i="16"/>
  <c r="AL59" i="16"/>
  <c r="AL58" i="16"/>
  <c r="AL57" i="16"/>
  <c r="AL56" i="16"/>
  <c r="AL55" i="16"/>
  <c r="AL54" i="16"/>
  <c r="AL53" i="16"/>
  <c r="AL52" i="16"/>
  <c r="AL51" i="16"/>
  <c r="AL50" i="16"/>
  <c r="AL49" i="16"/>
  <c r="AL48" i="16"/>
  <c r="AL47" i="16"/>
  <c r="AL46" i="16"/>
  <c r="AL45" i="16"/>
  <c r="AL44" i="16"/>
  <c r="AL43" i="16"/>
  <c r="AL42" i="16"/>
  <c r="AL41" i="16"/>
  <c r="AL40" i="16"/>
  <c r="AL39" i="16"/>
  <c r="AL38" i="16"/>
  <c r="AL37" i="16"/>
  <c r="AL36" i="16"/>
  <c r="AL35" i="16"/>
  <c r="AL34" i="16"/>
  <c r="AL33" i="16"/>
  <c r="AL32" i="16"/>
  <c r="AL31" i="16"/>
  <c r="AL30" i="16"/>
  <c r="AL29" i="16"/>
  <c r="AL28" i="16"/>
  <c r="AL27" i="16"/>
  <c r="AL26" i="16"/>
  <c r="AL23" i="16"/>
  <c r="AL19" i="16"/>
  <c r="AL18" i="16"/>
  <c r="AL20" i="16"/>
  <c r="AL25" i="16"/>
  <c r="AL24" i="16"/>
  <c r="AL21" i="16"/>
  <c r="AL17" i="16"/>
  <c r="AL22" i="16"/>
  <c r="AL16" i="16"/>
  <c r="AL14" i="16"/>
  <c r="AL12" i="16"/>
  <c r="AL10" i="16"/>
  <c r="AL8" i="16"/>
  <c r="AL15" i="16"/>
  <c r="AL13" i="16"/>
  <c r="AL11" i="16"/>
  <c r="AL9" i="16"/>
  <c r="AL7" i="16"/>
  <c r="AL115" i="16"/>
  <c r="DU21" i="15"/>
  <c r="DZ21" i="15" s="1"/>
  <c r="Z18" i="35" s="1"/>
  <c r="O21" i="3"/>
  <c r="Q21" i="3" s="1"/>
  <c r="BJ116" i="16"/>
  <c r="BJ114" i="16"/>
  <c r="BJ113" i="16"/>
  <c r="BJ112" i="16"/>
  <c r="BJ111" i="16"/>
  <c r="BJ110" i="16"/>
  <c r="BJ109" i="16"/>
  <c r="BJ108" i="16"/>
  <c r="BJ107" i="16"/>
  <c r="BJ106" i="16"/>
  <c r="BJ105" i="16"/>
  <c r="BJ104" i="16"/>
  <c r="BJ103" i="16"/>
  <c r="BJ102" i="16"/>
  <c r="BJ101" i="16"/>
  <c r="BJ100" i="16"/>
  <c r="BJ99" i="16"/>
  <c r="BJ98" i="16"/>
  <c r="BJ97" i="16"/>
  <c r="BJ96" i="16"/>
  <c r="BJ95" i="16"/>
  <c r="BJ94" i="16"/>
  <c r="BJ93" i="16"/>
  <c r="BJ92" i="16"/>
  <c r="BJ91" i="16"/>
  <c r="BJ90" i="16"/>
  <c r="BJ89" i="16"/>
  <c r="BJ84" i="16"/>
  <c r="BJ83" i="16"/>
  <c r="BJ82" i="16"/>
  <c r="BJ81" i="16"/>
  <c r="BJ80" i="16"/>
  <c r="BJ79" i="16"/>
  <c r="BJ78" i="16"/>
  <c r="BJ77" i="16"/>
  <c r="BJ76" i="16"/>
  <c r="BJ75" i="16"/>
  <c r="BJ74" i="16"/>
  <c r="BJ73" i="16"/>
  <c r="BJ72" i="16"/>
  <c r="BJ71" i="16"/>
  <c r="BJ70" i="16"/>
  <c r="BJ69" i="16"/>
  <c r="BJ68" i="16"/>
  <c r="BJ67" i="16"/>
  <c r="BJ66" i="16"/>
  <c r="BJ65" i="16"/>
  <c r="BJ64" i="16"/>
  <c r="BJ63" i="16"/>
  <c r="BJ62" i="16"/>
  <c r="BJ86" i="16"/>
  <c r="BJ87" i="16"/>
  <c r="BJ88" i="16"/>
  <c r="BJ85" i="16"/>
  <c r="BJ61" i="16"/>
  <c r="BJ60" i="16"/>
  <c r="BJ59" i="16"/>
  <c r="BJ58" i="16"/>
  <c r="BJ57" i="16"/>
  <c r="BJ56" i="16"/>
  <c r="BJ55" i="16"/>
  <c r="BJ54" i="16"/>
  <c r="BJ53" i="16"/>
  <c r="BJ52" i="16"/>
  <c r="BJ51" i="16"/>
  <c r="BJ50" i="16"/>
  <c r="BJ49" i="16"/>
  <c r="BJ48" i="16"/>
  <c r="BJ47" i="16"/>
  <c r="BJ46" i="16"/>
  <c r="BJ45" i="16"/>
  <c r="BJ44" i="16"/>
  <c r="BJ43" i="16"/>
  <c r="BJ42" i="16"/>
  <c r="BJ41" i="16"/>
  <c r="BJ40" i="16"/>
  <c r="BJ39" i="16"/>
  <c r="BJ38" i="16"/>
  <c r="BJ37" i="16"/>
  <c r="BJ36" i="16"/>
  <c r="BJ35" i="16"/>
  <c r="BJ34" i="16"/>
  <c r="BJ33" i="16"/>
  <c r="BJ32" i="16"/>
  <c r="BJ31" i="16"/>
  <c r="BJ30" i="16"/>
  <c r="BJ29" i="16"/>
  <c r="BJ28" i="16"/>
  <c r="BJ27" i="16"/>
  <c r="BJ26" i="16"/>
  <c r="BJ25" i="16"/>
  <c r="BJ21" i="16"/>
  <c r="BJ16" i="16"/>
  <c r="BJ24" i="16"/>
  <c r="BJ22" i="16"/>
  <c r="BJ18" i="16"/>
  <c r="BJ23" i="16"/>
  <c r="BJ19" i="16"/>
  <c r="BJ20" i="16"/>
  <c r="BJ15" i="16"/>
  <c r="BJ13" i="16"/>
  <c r="BJ11" i="16"/>
  <c r="BJ9" i="16"/>
  <c r="BJ7" i="16"/>
  <c r="BJ17" i="16"/>
  <c r="BJ14" i="16"/>
  <c r="BJ12" i="16"/>
  <c r="BJ10" i="16"/>
  <c r="BJ8" i="16"/>
  <c r="BJ115" i="16"/>
  <c r="K85" i="29"/>
  <c r="I85" i="29" s="1"/>
  <c r="V89" i="3"/>
  <c r="G115" i="22"/>
  <c r="AH87" i="3"/>
  <c r="DU37" i="15"/>
  <c r="DZ37" i="15" s="1"/>
  <c r="Z34" i="35" s="1"/>
  <c r="O37" i="3"/>
  <c r="K55" i="29"/>
  <c r="I55" i="29" s="1"/>
  <c r="AB59" i="3"/>
  <c r="AD59" i="3" s="1"/>
  <c r="V59" i="3"/>
  <c r="AF59" i="3"/>
  <c r="AH59" i="3" s="1"/>
  <c r="CP110" i="16"/>
  <c r="CP114" i="16"/>
  <c r="CP113" i="16"/>
  <c r="CP112" i="16"/>
  <c r="CP109" i="16"/>
  <c r="CP107" i="16"/>
  <c r="CP111" i="16"/>
  <c r="CP108" i="16"/>
  <c r="CP106" i="16"/>
  <c r="CP105" i="16"/>
  <c r="CP104" i="16"/>
  <c r="CP103" i="16"/>
  <c r="CP102" i="16"/>
  <c r="CP101" i="16"/>
  <c r="CP100" i="16"/>
  <c r="CP99" i="16"/>
  <c r="CP98" i="16"/>
  <c r="CP97" i="16"/>
  <c r="CP96" i="16"/>
  <c r="CP95" i="16"/>
  <c r="CP94" i="16"/>
  <c r="CP93" i="16"/>
  <c r="CP92" i="16"/>
  <c r="CP91" i="16"/>
  <c r="CP90" i="16"/>
  <c r="CP89" i="16"/>
  <c r="CP88" i="16"/>
  <c r="CP87" i="16"/>
  <c r="CP86" i="16"/>
  <c r="CP85" i="16"/>
  <c r="CP83" i="16"/>
  <c r="CP82" i="16"/>
  <c r="CP81" i="16"/>
  <c r="CP80" i="16"/>
  <c r="CP79" i="16"/>
  <c r="CP78" i="16"/>
  <c r="CP77" i="16"/>
  <c r="CP76" i="16"/>
  <c r="CP75" i="16"/>
  <c r="CP74" i="16"/>
  <c r="CP73" i="16"/>
  <c r="CP72" i="16"/>
  <c r="CP71" i="16"/>
  <c r="CP116" i="16"/>
  <c r="CP84" i="16"/>
  <c r="CP65" i="16"/>
  <c r="CP68" i="16"/>
  <c r="CP66" i="16"/>
  <c r="CP64" i="16"/>
  <c r="CP61" i="16"/>
  <c r="CP60" i="16"/>
  <c r="CP59" i="16"/>
  <c r="CP58" i="16"/>
  <c r="CP57" i="16"/>
  <c r="CP56" i="16"/>
  <c r="CP55" i="16"/>
  <c r="CP54" i="16"/>
  <c r="CP53" i="16"/>
  <c r="CP52" i="16"/>
  <c r="CP51" i="16"/>
  <c r="CP69" i="16"/>
  <c r="CP63" i="16"/>
  <c r="CP70" i="16"/>
  <c r="CP67" i="16"/>
  <c r="CP46" i="16"/>
  <c r="CP45" i="16"/>
  <c r="CP42" i="16"/>
  <c r="CP47" i="16"/>
  <c r="CP48" i="16"/>
  <c r="CP41" i="16"/>
  <c r="CP40" i="16"/>
  <c r="CP39" i="16"/>
  <c r="CP38" i="16"/>
  <c r="CP37" i="16"/>
  <c r="CP36" i="16"/>
  <c r="CP35" i="16"/>
  <c r="CP34" i="16"/>
  <c r="CP33" i="16"/>
  <c r="CP32" i="16"/>
  <c r="CP31" i="16"/>
  <c r="CP62" i="16"/>
  <c r="CP50" i="16"/>
  <c r="CP44" i="16"/>
  <c r="CP49" i="16"/>
  <c r="CP21" i="16"/>
  <c r="CP30" i="16"/>
  <c r="CP27" i="16"/>
  <c r="CP22" i="16"/>
  <c r="CP18" i="16"/>
  <c r="CP15" i="16"/>
  <c r="CP14" i="16"/>
  <c r="CP13" i="16"/>
  <c r="CP12" i="16"/>
  <c r="CP11" i="16"/>
  <c r="CP10" i="16"/>
  <c r="CP9" i="16"/>
  <c r="CP8" i="16"/>
  <c r="CP7" i="16"/>
  <c r="CP26" i="16"/>
  <c r="CP24" i="16"/>
  <c r="CP23" i="16"/>
  <c r="CP19" i="16"/>
  <c r="CP29" i="16"/>
  <c r="CP25" i="16"/>
  <c r="CP16" i="16"/>
  <c r="CP20" i="16"/>
  <c r="CP17" i="16"/>
  <c r="CP28" i="16"/>
  <c r="CP43" i="16"/>
  <c r="CP115" i="16"/>
  <c r="T116" i="16"/>
  <c r="T114" i="16"/>
  <c r="T113" i="16"/>
  <c r="T112" i="16"/>
  <c r="T108" i="16"/>
  <c r="T111" i="16"/>
  <c r="T110" i="16"/>
  <c r="T85" i="16"/>
  <c r="T109" i="16"/>
  <c r="T87" i="16"/>
  <c r="T94" i="16"/>
  <c r="T107" i="16"/>
  <c r="T105" i="16"/>
  <c r="T103" i="16"/>
  <c r="T101" i="16"/>
  <c r="T99" i="16"/>
  <c r="T97" i="16"/>
  <c r="T95" i="16"/>
  <c r="T88" i="16"/>
  <c r="T84" i="16"/>
  <c r="T83" i="16"/>
  <c r="T82" i="16"/>
  <c r="T81" i="16"/>
  <c r="T80" i="16"/>
  <c r="T79" i="16"/>
  <c r="T78" i="16"/>
  <c r="T96" i="16"/>
  <c r="T89" i="16"/>
  <c r="T69" i="16"/>
  <c r="T67" i="16"/>
  <c r="T64" i="16"/>
  <c r="T77" i="16"/>
  <c r="T73" i="16"/>
  <c r="T70" i="16"/>
  <c r="T63" i="16"/>
  <c r="T76" i="16"/>
  <c r="T104" i="16"/>
  <c r="T100" i="16"/>
  <c r="T86" i="16"/>
  <c r="T68" i="16"/>
  <c r="T66" i="16"/>
  <c r="T62" i="16"/>
  <c r="T61" i="16"/>
  <c r="T60" i="16"/>
  <c r="T59" i="16"/>
  <c r="T58" i="16"/>
  <c r="T72" i="16"/>
  <c r="T71" i="16"/>
  <c r="T65" i="16"/>
  <c r="T91" i="16"/>
  <c r="T102" i="16"/>
  <c r="T48" i="16"/>
  <c r="T45" i="16"/>
  <c r="T98" i="16"/>
  <c r="T90" i="16"/>
  <c r="T53" i="16"/>
  <c r="T44" i="16"/>
  <c r="T74" i="16"/>
  <c r="T49" i="16"/>
  <c r="T75" i="16"/>
  <c r="T57" i="16"/>
  <c r="T56" i="16"/>
  <c r="T54" i="16"/>
  <c r="T43" i="16"/>
  <c r="T93" i="16"/>
  <c r="T46" i="16"/>
  <c r="T41" i="16"/>
  <c r="T40" i="16"/>
  <c r="T39" i="16"/>
  <c r="T38" i="16"/>
  <c r="T37" i="16"/>
  <c r="T36" i="16"/>
  <c r="T35" i="16"/>
  <c r="T34" i="16"/>
  <c r="T33" i="16"/>
  <c r="T50" i="16"/>
  <c r="T30" i="16"/>
  <c r="T26" i="16"/>
  <c r="T17" i="16"/>
  <c r="T32" i="16"/>
  <c r="T31" i="16"/>
  <c r="T42" i="16"/>
  <c r="T23" i="16"/>
  <c r="T19" i="16"/>
  <c r="T29" i="16"/>
  <c r="T51" i="16"/>
  <c r="T20" i="16"/>
  <c r="T18" i="16"/>
  <c r="T16" i="16"/>
  <c r="T15" i="16"/>
  <c r="T14" i="16"/>
  <c r="T13" i="16"/>
  <c r="T12" i="16"/>
  <c r="T11" i="16"/>
  <c r="T10" i="16"/>
  <c r="T9" i="16"/>
  <c r="T8" i="16"/>
  <c r="T7" i="16"/>
  <c r="T55" i="16"/>
  <c r="T52" i="16"/>
  <c r="T28" i="16"/>
  <c r="T25" i="16"/>
  <c r="T24" i="16"/>
  <c r="T21" i="16"/>
  <c r="T106" i="16"/>
  <c r="T47" i="16"/>
  <c r="T27" i="16"/>
  <c r="T92" i="16"/>
  <c r="T22" i="16"/>
  <c r="T115" i="16"/>
  <c r="K7" i="29"/>
  <c r="I7" i="29" s="1"/>
  <c r="V11" i="3"/>
  <c r="P116" i="16"/>
  <c r="P114" i="16"/>
  <c r="P113" i="16"/>
  <c r="P109" i="16"/>
  <c r="P107" i="16"/>
  <c r="P106" i="16"/>
  <c r="P105" i="16"/>
  <c r="P104" i="16"/>
  <c r="P103" i="16"/>
  <c r="P102" i="16"/>
  <c r="P101" i="16"/>
  <c r="P100" i="16"/>
  <c r="P99" i="16"/>
  <c r="P98" i="16"/>
  <c r="P97" i="16"/>
  <c r="P96" i="16"/>
  <c r="P95" i="16"/>
  <c r="P94" i="16"/>
  <c r="P93" i="16"/>
  <c r="P92" i="16"/>
  <c r="P91" i="16"/>
  <c r="P90" i="16"/>
  <c r="P89" i="16"/>
  <c r="P88" i="16"/>
  <c r="P87" i="16"/>
  <c r="P112" i="16"/>
  <c r="P111" i="16"/>
  <c r="P108" i="16"/>
  <c r="P110" i="16"/>
  <c r="P86" i="16"/>
  <c r="P85" i="16"/>
  <c r="P75" i="16"/>
  <c r="P65" i="16"/>
  <c r="P84" i="16"/>
  <c r="P82" i="16"/>
  <c r="P80" i="16"/>
  <c r="P78" i="16"/>
  <c r="P77" i="16"/>
  <c r="P74" i="16"/>
  <c r="P69" i="16"/>
  <c r="P67" i="16"/>
  <c r="P64" i="16"/>
  <c r="P73" i="16"/>
  <c r="P76" i="16"/>
  <c r="P70" i="16"/>
  <c r="P63" i="16"/>
  <c r="P83" i="16"/>
  <c r="P81" i="16"/>
  <c r="P79" i="16"/>
  <c r="P68" i="16"/>
  <c r="P55" i="16"/>
  <c r="P50"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52" i="16"/>
  <c r="P66" i="16"/>
  <c r="P61" i="16"/>
  <c r="P59" i="16"/>
  <c r="P51" i="16"/>
  <c r="P47" i="16"/>
  <c r="P42" i="16"/>
  <c r="P72" i="16"/>
  <c r="P71" i="16"/>
  <c r="P48" i="16"/>
  <c r="P45" i="16"/>
  <c r="P53" i="16"/>
  <c r="P62" i="16"/>
  <c r="P60" i="16"/>
  <c r="P58" i="16"/>
  <c r="P57" i="16"/>
  <c r="P56" i="16"/>
  <c r="P49" i="16"/>
  <c r="P44" i="16"/>
  <c r="P54" i="16"/>
  <c r="P16" i="16"/>
  <c r="P15" i="16"/>
  <c r="P14" i="16"/>
  <c r="P13" i="16"/>
  <c r="P12" i="16"/>
  <c r="P11" i="16"/>
  <c r="P10" i="16"/>
  <c r="P9" i="16"/>
  <c r="P8" i="16"/>
  <c r="P7" i="16"/>
  <c r="P46" i="16"/>
  <c r="P43" i="16"/>
  <c r="P115" i="16"/>
  <c r="DU20" i="15"/>
  <c r="DZ20" i="15" s="1"/>
  <c r="Z17" i="35" s="1"/>
  <c r="O20" i="3"/>
  <c r="DU72" i="15"/>
  <c r="DZ72" i="15" s="1"/>
  <c r="Z69" i="35" s="1"/>
  <c r="O72" i="3"/>
  <c r="CF116" i="16"/>
  <c r="CF107" i="16"/>
  <c r="CF114" i="16"/>
  <c r="CF113" i="16"/>
  <c r="CF112" i="16"/>
  <c r="CF108" i="16"/>
  <c r="CF110" i="16"/>
  <c r="CF106" i="16"/>
  <c r="CF105" i="16"/>
  <c r="CF104" i="16"/>
  <c r="CF103" i="16"/>
  <c r="CF102" i="16"/>
  <c r="CF101" i="16"/>
  <c r="CF100" i="16"/>
  <c r="CF99" i="16"/>
  <c r="CF98" i="16"/>
  <c r="CF97" i="16"/>
  <c r="CF96" i="16"/>
  <c r="CF95" i="16"/>
  <c r="CF94" i="16"/>
  <c r="CF109" i="16"/>
  <c r="CF111" i="16"/>
  <c r="CF85" i="16"/>
  <c r="CF87" i="16"/>
  <c r="CF83" i="16"/>
  <c r="CF82" i="16"/>
  <c r="CF81" i="16"/>
  <c r="CF80" i="16"/>
  <c r="CF79" i="16"/>
  <c r="CF78" i="16"/>
  <c r="CF77" i="16"/>
  <c r="CF76" i="16"/>
  <c r="CF75" i="16"/>
  <c r="CF74" i="16"/>
  <c r="CF73" i="16"/>
  <c r="CF72" i="16"/>
  <c r="CF92" i="16"/>
  <c r="CF91" i="16"/>
  <c r="CF90" i="16"/>
  <c r="CF84" i="16"/>
  <c r="CF88" i="16"/>
  <c r="CF93" i="16"/>
  <c r="CF89" i="16"/>
  <c r="CF69" i="16"/>
  <c r="CF68" i="16"/>
  <c r="CF66" i="16"/>
  <c r="CF64" i="16"/>
  <c r="CF71" i="16"/>
  <c r="CF61" i="16"/>
  <c r="CF60" i="16"/>
  <c r="CF59" i="16"/>
  <c r="CF58" i="16"/>
  <c r="CF57" i="16"/>
  <c r="CF56" i="16"/>
  <c r="CF55" i="16"/>
  <c r="CF54" i="16"/>
  <c r="CF53" i="16"/>
  <c r="CF52" i="16"/>
  <c r="CF70" i="16"/>
  <c r="CF63" i="16"/>
  <c r="CF67" i="16"/>
  <c r="CF62" i="16"/>
  <c r="CF86" i="16"/>
  <c r="CF48" i="16"/>
  <c r="CF50" i="16"/>
  <c r="CF41" i="16"/>
  <c r="CF40" i="16"/>
  <c r="CF39" i="16"/>
  <c r="CF38" i="16"/>
  <c r="CF37" i="16"/>
  <c r="CF36" i="16"/>
  <c r="CF35" i="16"/>
  <c r="CF34" i="16"/>
  <c r="CF33" i="16"/>
  <c r="CF32" i="16"/>
  <c r="CF31" i="16"/>
  <c r="CF30" i="16"/>
  <c r="CF29" i="16"/>
  <c r="CF28" i="16"/>
  <c r="CF27" i="16"/>
  <c r="CF26" i="16"/>
  <c r="CF25" i="16"/>
  <c r="CF24" i="16"/>
  <c r="CF49" i="16"/>
  <c r="CF44" i="16"/>
  <c r="CF65" i="16"/>
  <c r="CF46" i="16"/>
  <c r="CF45" i="16"/>
  <c r="CF43" i="16"/>
  <c r="CF47" i="16"/>
  <c r="CF23" i="16"/>
  <c r="CF19" i="16"/>
  <c r="CF15" i="16"/>
  <c r="CF14" i="16"/>
  <c r="CF13" i="16"/>
  <c r="CF12" i="16"/>
  <c r="CF11" i="16"/>
  <c r="CF10" i="16"/>
  <c r="CF9" i="16"/>
  <c r="CF8" i="16"/>
  <c r="CF7" i="16"/>
  <c r="CF20" i="16"/>
  <c r="CF16" i="16"/>
  <c r="CF42" i="16"/>
  <c r="CF17" i="16"/>
  <c r="CF21" i="16"/>
  <c r="CF51" i="16"/>
  <c r="CF18" i="16"/>
  <c r="CF22" i="16"/>
  <c r="CF115" i="16"/>
  <c r="BB116" i="16"/>
  <c r="BB114" i="16"/>
  <c r="BB113" i="16"/>
  <c r="BB112" i="16"/>
  <c r="BB111" i="16"/>
  <c r="BB110" i="16"/>
  <c r="BB109" i="16"/>
  <c r="BB106" i="16"/>
  <c r="BB105" i="16"/>
  <c r="BB104" i="16"/>
  <c r="BB103" i="16"/>
  <c r="BB102" i="16"/>
  <c r="BB101" i="16"/>
  <c r="BB100" i="16"/>
  <c r="BB99" i="16"/>
  <c r="BB98" i="16"/>
  <c r="BB97" i="16"/>
  <c r="BB96" i="16"/>
  <c r="BB108" i="16"/>
  <c r="BB107" i="16"/>
  <c r="BB87" i="16"/>
  <c r="BB95" i="16"/>
  <c r="BB88" i="16"/>
  <c r="BB85" i="16"/>
  <c r="BB89" i="16"/>
  <c r="BB94" i="16"/>
  <c r="BB84" i="16"/>
  <c r="BB83" i="16"/>
  <c r="BB82" i="16"/>
  <c r="BB81" i="16"/>
  <c r="BB80" i="16"/>
  <c r="BB79" i="16"/>
  <c r="BB78" i="16"/>
  <c r="BB77" i="16"/>
  <c r="BB76" i="16"/>
  <c r="BB75" i="16"/>
  <c r="BB86" i="16"/>
  <c r="BB70" i="16"/>
  <c r="BB68" i="16"/>
  <c r="BB66" i="16"/>
  <c r="BB65" i="16"/>
  <c r="BB74" i="16"/>
  <c r="BB64" i="16"/>
  <c r="BB93" i="16"/>
  <c r="BB92" i="16"/>
  <c r="BB91" i="16"/>
  <c r="BB90" i="16"/>
  <c r="BB73" i="16"/>
  <c r="BB67" i="16"/>
  <c r="BB63" i="16"/>
  <c r="BB61" i="16"/>
  <c r="BB60" i="16"/>
  <c r="BB59" i="16"/>
  <c r="BB58" i="16"/>
  <c r="BB57" i="16"/>
  <c r="BB56" i="16"/>
  <c r="BB55" i="16"/>
  <c r="BB54" i="16"/>
  <c r="BB53" i="16"/>
  <c r="BB43" i="16"/>
  <c r="BB69" i="16"/>
  <c r="BB48" i="16"/>
  <c r="BB62" i="16"/>
  <c r="BB42" i="16"/>
  <c r="BB51" i="16"/>
  <c r="BB49" i="16"/>
  <c r="BB52" i="16"/>
  <c r="BB46" i="16"/>
  <c r="BB44" i="16"/>
  <c r="BB72" i="16"/>
  <c r="BB23" i="16"/>
  <c r="BB19" i="16"/>
  <c r="BB18" i="16"/>
  <c r="BB50" i="16"/>
  <c r="BB27" i="16"/>
  <c r="BB71" i="16"/>
  <c r="BB41" i="16"/>
  <c r="BB39" i="16"/>
  <c r="BB37" i="16"/>
  <c r="BB35" i="16"/>
  <c r="BB33" i="16"/>
  <c r="BB32" i="16"/>
  <c r="BB31" i="16"/>
  <c r="BB20" i="16"/>
  <c r="BB47" i="16"/>
  <c r="BB26" i="16"/>
  <c r="BB30" i="16"/>
  <c r="BB21" i="16"/>
  <c r="BB17" i="16"/>
  <c r="BB29" i="16"/>
  <c r="BB25" i="16"/>
  <c r="BB24" i="16"/>
  <c r="BB15" i="16"/>
  <c r="BB14" i="16"/>
  <c r="BB13" i="16"/>
  <c r="BB12" i="16"/>
  <c r="BB11" i="16"/>
  <c r="BB10" i="16"/>
  <c r="BB9" i="16"/>
  <c r="BB8" i="16"/>
  <c r="BB7" i="16"/>
  <c r="BB45" i="16"/>
  <c r="BB40" i="16"/>
  <c r="BB38" i="16"/>
  <c r="BB36" i="16"/>
  <c r="BB34" i="16"/>
  <c r="BB16" i="16"/>
  <c r="BB22" i="16"/>
  <c r="BB28" i="16"/>
  <c r="BB115" i="16"/>
  <c r="BZ116" i="16"/>
  <c r="BZ114" i="16"/>
  <c r="BZ113" i="16"/>
  <c r="BZ112" i="16"/>
  <c r="BZ111" i="16"/>
  <c r="BZ110" i="16"/>
  <c r="BZ109" i="16"/>
  <c r="BZ106" i="16"/>
  <c r="BZ105" i="16"/>
  <c r="BZ104" i="16"/>
  <c r="BZ103" i="16"/>
  <c r="BZ102" i="16"/>
  <c r="BZ101" i="16"/>
  <c r="BZ100" i="16"/>
  <c r="BZ99" i="16"/>
  <c r="BZ98" i="16"/>
  <c r="BZ97" i="16"/>
  <c r="BZ96" i="16"/>
  <c r="BZ107" i="16"/>
  <c r="BZ108" i="16"/>
  <c r="BZ89" i="16"/>
  <c r="BZ86" i="16"/>
  <c r="BZ95" i="16"/>
  <c r="BZ94" i="16"/>
  <c r="BZ87" i="16"/>
  <c r="BZ85" i="16"/>
  <c r="BZ92" i="16"/>
  <c r="BZ91" i="16"/>
  <c r="BZ90" i="16"/>
  <c r="BZ83" i="16"/>
  <c r="BZ82" i="16"/>
  <c r="BZ81" i="16"/>
  <c r="BZ80" i="16"/>
  <c r="BZ79" i="16"/>
  <c r="BZ78" i="16"/>
  <c r="BZ77" i="16"/>
  <c r="BZ76" i="16"/>
  <c r="BZ75" i="16"/>
  <c r="BZ93" i="16"/>
  <c r="BZ88" i="16"/>
  <c r="BZ84" i="16"/>
  <c r="BZ67" i="16"/>
  <c r="BZ62" i="16"/>
  <c r="BZ74" i="16"/>
  <c r="BZ65" i="16"/>
  <c r="BZ73" i="16"/>
  <c r="BZ69" i="16"/>
  <c r="BZ71" i="16"/>
  <c r="BZ68" i="16"/>
  <c r="BZ66" i="16"/>
  <c r="BZ64" i="16"/>
  <c r="BZ72" i="16"/>
  <c r="BZ70" i="16"/>
  <c r="BZ61" i="16"/>
  <c r="BZ60" i="16"/>
  <c r="BZ59" i="16"/>
  <c r="BZ58" i="16"/>
  <c r="BZ57" i="16"/>
  <c r="BZ56" i="16"/>
  <c r="BZ55" i="16"/>
  <c r="BZ54" i="16"/>
  <c r="BZ53" i="16"/>
  <c r="BZ46" i="16"/>
  <c r="BZ51" i="16"/>
  <c r="BZ45" i="16"/>
  <c r="BZ43" i="16"/>
  <c r="BZ47" i="16"/>
  <c r="BZ42" i="16"/>
  <c r="BZ63" i="16"/>
  <c r="BZ52" i="16"/>
  <c r="BZ50" i="16"/>
  <c r="BZ48" i="16"/>
  <c r="BZ21" i="16"/>
  <c r="BZ26" i="16"/>
  <c r="BZ24" i="16"/>
  <c r="BZ22" i="16"/>
  <c r="BZ40" i="16"/>
  <c r="BZ38" i="16"/>
  <c r="BZ36" i="16"/>
  <c r="BZ34" i="16"/>
  <c r="BZ18" i="16"/>
  <c r="BZ29" i="16"/>
  <c r="BZ25" i="16"/>
  <c r="BZ31" i="16"/>
  <c r="BZ23" i="16"/>
  <c r="BZ19" i="16"/>
  <c r="BZ32" i="16"/>
  <c r="BZ15" i="16"/>
  <c r="BZ14" i="16"/>
  <c r="BZ13" i="16"/>
  <c r="BZ12" i="16"/>
  <c r="BZ11" i="16"/>
  <c r="BZ10" i="16"/>
  <c r="BZ9" i="16"/>
  <c r="BZ8" i="16"/>
  <c r="BZ7" i="16"/>
  <c r="BZ30" i="16"/>
  <c r="BZ28" i="16"/>
  <c r="BZ44" i="16"/>
  <c r="BZ20" i="16"/>
  <c r="BZ49" i="16"/>
  <c r="BZ41" i="16"/>
  <c r="BZ39" i="16"/>
  <c r="BZ37" i="16"/>
  <c r="BZ35" i="16"/>
  <c r="BZ33" i="16"/>
  <c r="BZ27" i="16"/>
  <c r="BZ17" i="16"/>
  <c r="BZ16" i="16"/>
  <c r="BZ115" i="16"/>
  <c r="BR107" i="16"/>
  <c r="BR110" i="16"/>
  <c r="BR108" i="16"/>
  <c r="BR111" i="16"/>
  <c r="BR116" i="16"/>
  <c r="BR109" i="16"/>
  <c r="BR114" i="16"/>
  <c r="BR113" i="16"/>
  <c r="BR112" i="16"/>
  <c r="BR106" i="16"/>
  <c r="BR105" i="16"/>
  <c r="BR104" i="16"/>
  <c r="BR103" i="16"/>
  <c r="BR102" i="16"/>
  <c r="BR101" i="16"/>
  <c r="BR100" i="16"/>
  <c r="BR99" i="16"/>
  <c r="BR98" i="16"/>
  <c r="BR97" i="16"/>
  <c r="BR96" i="16"/>
  <c r="BR95" i="16"/>
  <c r="BR94" i="16"/>
  <c r="BR93" i="16"/>
  <c r="BR92" i="16"/>
  <c r="BR91" i="16"/>
  <c r="BR90" i="16"/>
  <c r="BR89" i="16"/>
  <c r="BR88" i="16"/>
  <c r="BR87" i="16"/>
  <c r="BR86" i="16"/>
  <c r="BR85" i="16"/>
  <c r="BR83" i="16"/>
  <c r="BR82" i="16"/>
  <c r="BR81" i="16"/>
  <c r="BR80" i="16"/>
  <c r="BR79" i="16"/>
  <c r="BR78" i="16"/>
  <c r="BR77" i="16"/>
  <c r="BR76" i="16"/>
  <c r="BR75" i="16"/>
  <c r="BR74" i="16"/>
  <c r="BR73" i="16"/>
  <c r="BR72" i="16"/>
  <c r="BR71" i="16"/>
  <c r="BR84" i="16"/>
  <c r="BR68" i="16"/>
  <c r="BR66" i="16"/>
  <c r="BR70" i="16"/>
  <c r="BR64" i="16"/>
  <c r="BR61" i="16"/>
  <c r="BR60" i="16"/>
  <c r="BR59" i="16"/>
  <c r="BR58" i="16"/>
  <c r="BR57" i="16"/>
  <c r="BR56" i="16"/>
  <c r="BR55" i="16"/>
  <c r="BR54" i="16"/>
  <c r="BR53" i="16"/>
  <c r="BR52" i="16"/>
  <c r="BR51" i="16"/>
  <c r="BR63" i="16"/>
  <c r="BR67" i="16"/>
  <c r="BR62" i="16"/>
  <c r="BR50" i="16"/>
  <c r="BR48" i="16"/>
  <c r="BR42" i="16"/>
  <c r="BR49" i="16"/>
  <c r="BR46" i="16"/>
  <c r="BR44" i="16"/>
  <c r="BR41" i="16"/>
  <c r="BR40" i="16"/>
  <c r="BR39" i="16"/>
  <c r="BR38" i="16"/>
  <c r="BR37" i="16"/>
  <c r="BR36" i="16"/>
  <c r="BR35" i="16"/>
  <c r="BR34" i="16"/>
  <c r="BR33" i="16"/>
  <c r="BR32" i="16"/>
  <c r="BR31" i="16"/>
  <c r="BR45" i="16"/>
  <c r="BR47" i="16"/>
  <c r="BR43" i="16"/>
  <c r="BR28" i="16"/>
  <c r="BR23" i="16"/>
  <c r="BR19" i="16"/>
  <c r="BR27" i="16"/>
  <c r="BR20" i="16"/>
  <c r="BR15" i="16"/>
  <c r="BR14" i="16"/>
  <c r="BR13" i="16"/>
  <c r="BR12" i="16"/>
  <c r="BR11" i="16"/>
  <c r="BR10" i="16"/>
  <c r="BR9" i="16"/>
  <c r="BR8" i="16"/>
  <c r="BR7" i="16"/>
  <c r="BR65" i="16"/>
  <c r="BR17" i="16"/>
  <c r="BR16" i="16"/>
  <c r="BR26" i="16"/>
  <c r="BR21" i="16"/>
  <c r="BR69" i="16"/>
  <c r="BR24" i="16"/>
  <c r="BR29" i="16"/>
  <c r="BR25" i="16"/>
  <c r="BR22" i="16"/>
  <c r="BR30" i="16"/>
  <c r="BR18" i="16"/>
  <c r="BR115" i="16"/>
  <c r="DU53" i="15"/>
  <c r="DZ53" i="15" s="1"/>
  <c r="Z50" i="35" s="1"/>
  <c r="O53" i="3"/>
  <c r="CH116" i="16"/>
  <c r="CH114" i="16"/>
  <c r="CH113" i="16"/>
  <c r="CH112" i="16"/>
  <c r="CH111" i="16"/>
  <c r="CH110" i="16"/>
  <c r="CH109" i="16"/>
  <c r="CH108" i="16"/>
  <c r="CH107" i="16"/>
  <c r="CH106" i="16"/>
  <c r="CH105" i="16"/>
  <c r="CH104" i="16"/>
  <c r="CH103" i="16"/>
  <c r="CH102" i="16"/>
  <c r="CH101" i="16"/>
  <c r="CH100" i="16"/>
  <c r="CH99" i="16"/>
  <c r="CH98" i="16"/>
  <c r="CH97" i="16"/>
  <c r="CH96" i="16"/>
  <c r="CH95" i="16"/>
  <c r="CH94" i="16"/>
  <c r="CH93" i="16"/>
  <c r="CH92" i="16"/>
  <c r="CH91" i="16"/>
  <c r="CH90" i="16"/>
  <c r="CH87" i="16"/>
  <c r="CH83" i="16"/>
  <c r="CH82" i="16"/>
  <c r="CH81" i="16"/>
  <c r="CH80" i="16"/>
  <c r="CH79" i="16"/>
  <c r="CH78" i="16"/>
  <c r="CH77" i="16"/>
  <c r="CH76" i="16"/>
  <c r="CH75" i="16"/>
  <c r="CH74" i="16"/>
  <c r="CH73" i="16"/>
  <c r="CH72" i="16"/>
  <c r="CH71" i="16"/>
  <c r="CH70" i="16"/>
  <c r="CH69" i="16"/>
  <c r="CH68" i="16"/>
  <c r="CH67" i="16"/>
  <c r="CH66" i="16"/>
  <c r="CH65" i="16"/>
  <c r="CH64" i="16"/>
  <c r="CH63" i="16"/>
  <c r="CH62" i="16"/>
  <c r="CH84" i="16"/>
  <c r="CH88" i="16"/>
  <c r="CH89" i="16"/>
  <c r="CH86" i="16"/>
  <c r="CH61" i="16"/>
  <c r="CH60" i="16"/>
  <c r="CH59" i="16"/>
  <c r="CH58" i="16"/>
  <c r="CH57" i="16"/>
  <c r="CH56" i="16"/>
  <c r="CH55" i="16"/>
  <c r="CH54" i="16"/>
  <c r="CH53" i="16"/>
  <c r="CH52" i="16"/>
  <c r="CH51" i="16"/>
  <c r="CH50" i="16"/>
  <c r="CH49" i="16"/>
  <c r="CH48" i="16"/>
  <c r="CH47" i="16"/>
  <c r="CH46" i="16"/>
  <c r="CH45" i="16"/>
  <c r="CH44" i="16"/>
  <c r="CH43" i="16"/>
  <c r="CH42" i="16"/>
  <c r="CH85" i="16"/>
  <c r="CH41" i="16"/>
  <c r="CH40" i="16"/>
  <c r="CH39" i="16"/>
  <c r="CH38" i="16"/>
  <c r="CH37" i="16"/>
  <c r="CH36" i="16"/>
  <c r="CH35" i="16"/>
  <c r="CH34" i="16"/>
  <c r="CH33" i="16"/>
  <c r="CH32" i="16"/>
  <c r="CH31" i="16"/>
  <c r="CH30" i="16"/>
  <c r="CH29" i="16"/>
  <c r="CH28" i="16"/>
  <c r="CH27" i="16"/>
  <c r="CH26" i="16"/>
  <c r="CH25" i="16"/>
  <c r="CH23" i="16"/>
  <c r="CH19" i="16"/>
  <c r="CH16" i="16"/>
  <c r="CH20" i="16"/>
  <c r="CH17" i="16"/>
  <c r="CH21" i="16"/>
  <c r="CH22" i="16"/>
  <c r="CH18" i="16"/>
  <c r="CH24" i="16"/>
  <c r="CH15" i="16"/>
  <c r="CH13" i="16"/>
  <c r="CH14" i="16"/>
  <c r="CH12" i="16"/>
  <c r="CH10" i="16"/>
  <c r="CH8" i="16"/>
  <c r="CH7" i="16"/>
  <c r="CH9" i="16"/>
  <c r="CH11" i="16"/>
  <c r="CH115" i="16"/>
  <c r="DU69" i="15"/>
  <c r="DZ69" i="15" s="1"/>
  <c r="Z66" i="35" s="1"/>
  <c r="O69" i="3"/>
  <c r="Q69" i="3" s="1"/>
  <c r="DU24" i="15"/>
  <c r="DZ24" i="15" s="1"/>
  <c r="Z21" i="35" s="1"/>
  <c r="O24" i="3"/>
  <c r="DF116" i="16"/>
  <c r="DF114" i="16"/>
  <c r="DF113" i="16"/>
  <c r="DF112" i="16"/>
  <c r="DF111" i="16"/>
  <c r="DF110" i="16"/>
  <c r="DF109" i="16"/>
  <c r="DF108" i="16"/>
  <c r="DF107" i="16"/>
  <c r="DF106" i="16"/>
  <c r="DF105" i="16"/>
  <c r="DF104" i="16"/>
  <c r="DF103" i="16"/>
  <c r="DF102" i="16"/>
  <c r="DF101" i="16"/>
  <c r="DF100" i="16"/>
  <c r="DF99" i="16"/>
  <c r="DF98" i="16"/>
  <c r="DF97" i="16"/>
  <c r="DF96" i="16"/>
  <c r="DF95" i="16"/>
  <c r="DF94" i="16"/>
  <c r="DF93" i="16"/>
  <c r="DF92" i="16"/>
  <c r="DF91" i="16"/>
  <c r="DF90" i="16"/>
  <c r="DF89" i="16"/>
  <c r="DF83" i="16"/>
  <c r="DF82" i="16"/>
  <c r="DF81" i="16"/>
  <c r="DF80" i="16"/>
  <c r="DF79" i="16"/>
  <c r="DF78" i="16"/>
  <c r="DF77" i="16"/>
  <c r="DF76" i="16"/>
  <c r="DF75" i="16"/>
  <c r="DF74" i="16"/>
  <c r="DF73" i="16"/>
  <c r="DF72" i="16"/>
  <c r="DF71" i="16"/>
  <c r="DF70" i="16"/>
  <c r="DF69" i="16"/>
  <c r="DF68" i="16"/>
  <c r="DF67" i="16"/>
  <c r="DF66" i="16"/>
  <c r="DF65" i="16"/>
  <c r="DF64" i="16"/>
  <c r="DF63" i="16"/>
  <c r="DF62" i="16"/>
  <c r="DF85" i="16"/>
  <c r="DF86" i="16"/>
  <c r="DF84" i="16"/>
  <c r="DF87" i="16"/>
  <c r="DF88" i="16"/>
  <c r="DF61" i="16"/>
  <c r="DF60" i="16"/>
  <c r="DF59" i="16"/>
  <c r="DF58" i="16"/>
  <c r="DF57" i="16"/>
  <c r="DF56" i="16"/>
  <c r="DF55" i="16"/>
  <c r="DF54" i="16"/>
  <c r="DF53" i="16"/>
  <c r="DF52" i="16"/>
  <c r="DF51" i="16"/>
  <c r="DF50" i="16"/>
  <c r="DF49" i="16"/>
  <c r="DF48" i="16"/>
  <c r="DF47" i="16"/>
  <c r="DF46" i="16"/>
  <c r="DF45" i="16"/>
  <c r="DF44" i="16"/>
  <c r="DF43" i="16"/>
  <c r="DF42" i="16"/>
  <c r="DF41" i="16"/>
  <c r="DF40" i="16"/>
  <c r="DF39" i="16"/>
  <c r="DF38" i="16"/>
  <c r="DF37" i="16"/>
  <c r="DF36" i="16"/>
  <c r="DF35" i="16"/>
  <c r="DF34" i="16"/>
  <c r="DF33" i="16"/>
  <c r="DF32" i="16"/>
  <c r="DF31" i="16"/>
  <c r="DF30" i="16"/>
  <c r="DF29" i="16"/>
  <c r="DF28" i="16"/>
  <c r="DF27" i="16"/>
  <c r="DF26" i="16"/>
  <c r="DF25" i="16"/>
  <c r="DF21" i="16"/>
  <c r="DF22" i="16"/>
  <c r="DF18" i="16"/>
  <c r="DF16" i="16"/>
  <c r="DF24" i="16"/>
  <c r="DF23" i="16"/>
  <c r="DF19" i="16"/>
  <c r="DF17" i="16"/>
  <c r="DF20" i="16"/>
  <c r="DF14" i="16"/>
  <c r="DF12" i="16"/>
  <c r="DF10" i="16"/>
  <c r="DF8" i="16"/>
  <c r="DF15" i="16"/>
  <c r="DF13" i="16"/>
  <c r="DF11" i="16"/>
  <c r="DF9" i="16"/>
  <c r="DF7" i="16"/>
  <c r="DF115" i="16"/>
  <c r="AJ116" i="16"/>
  <c r="AJ109" i="16"/>
  <c r="AJ108" i="16"/>
  <c r="AJ114" i="16"/>
  <c r="AJ113" i="16"/>
  <c r="AJ107" i="16"/>
  <c r="AJ106" i="16"/>
  <c r="AJ105" i="16"/>
  <c r="AJ104" i="16"/>
  <c r="AJ103" i="16"/>
  <c r="AJ102" i="16"/>
  <c r="AJ101" i="16"/>
  <c r="AJ100" i="16"/>
  <c r="AJ99" i="16"/>
  <c r="AJ98" i="16"/>
  <c r="AJ97" i="16"/>
  <c r="AJ96" i="16"/>
  <c r="AJ95" i="16"/>
  <c r="AJ112" i="16"/>
  <c r="AJ111" i="16"/>
  <c r="AJ110" i="16"/>
  <c r="AJ87" i="16"/>
  <c r="AJ84" i="16"/>
  <c r="AJ83" i="16"/>
  <c r="AJ82" i="16"/>
  <c r="AJ81" i="16"/>
  <c r="AJ80" i="16"/>
  <c r="AJ79" i="16"/>
  <c r="AJ78" i="16"/>
  <c r="AJ77" i="16"/>
  <c r="AJ76" i="16"/>
  <c r="AJ75" i="16"/>
  <c r="AJ74" i="16"/>
  <c r="AJ73" i="16"/>
  <c r="AJ88" i="16"/>
  <c r="AJ94" i="16"/>
  <c r="AJ89" i="16"/>
  <c r="AJ85" i="16"/>
  <c r="AJ69" i="16"/>
  <c r="AJ63" i="16"/>
  <c r="AJ61" i="16"/>
  <c r="AJ60" i="16"/>
  <c r="AJ59" i="16"/>
  <c r="AJ58" i="16"/>
  <c r="AJ57" i="16"/>
  <c r="AJ56" i="16"/>
  <c r="AJ55" i="16"/>
  <c r="AJ54" i="16"/>
  <c r="AJ53" i="16"/>
  <c r="AJ52" i="16"/>
  <c r="AJ86" i="16"/>
  <c r="AJ70" i="16"/>
  <c r="AJ62" i="16"/>
  <c r="AJ68" i="16"/>
  <c r="AJ66" i="16"/>
  <c r="AJ65" i="16"/>
  <c r="AJ93" i="16"/>
  <c r="AJ92" i="16"/>
  <c r="AJ91" i="16"/>
  <c r="AJ90" i="16"/>
  <c r="AJ64" i="16"/>
  <c r="AJ72" i="16"/>
  <c r="AJ71" i="16"/>
  <c r="AJ45" i="16"/>
  <c r="AJ44" i="16"/>
  <c r="AJ48" i="16"/>
  <c r="AJ51" i="16"/>
  <c r="AJ43" i="16"/>
  <c r="AJ41" i="16"/>
  <c r="AJ40" i="16"/>
  <c r="AJ39" i="16"/>
  <c r="AJ38" i="16"/>
  <c r="AJ37" i="16"/>
  <c r="AJ36" i="16"/>
  <c r="AJ35" i="16"/>
  <c r="AJ34" i="16"/>
  <c r="AJ33" i="16"/>
  <c r="AJ32" i="16"/>
  <c r="AJ31" i="16"/>
  <c r="AJ30" i="16"/>
  <c r="AJ29" i="16"/>
  <c r="AJ28" i="16"/>
  <c r="AJ27" i="16"/>
  <c r="AJ26" i="16"/>
  <c r="AJ25" i="16"/>
  <c r="AJ24" i="16"/>
  <c r="AJ49" i="16"/>
  <c r="AJ42" i="16"/>
  <c r="AJ67" i="16"/>
  <c r="AJ46" i="16"/>
  <c r="AJ23" i="16"/>
  <c r="AJ19" i="16"/>
  <c r="AJ16" i="16"/>
  <c r="AJ15" i="16"/>
  <c r="AJ14" i="16"/>
  <c r="AJ13" i="16"/>
  <c r="AJ12" i="16"/>
  <c r="AJ11" i="16"/>
  <c r="AJ10" i="16"/>
  <c r="AJ9" i="16"/>
  <c r="AJ8" i="16"/>
  <c r="AJ7" i="16"/>
  <c r="AJ50" i="16"/>
  <c r="AJ18" i="16"/>
  <c r="AJ20" i="16"/>
  <c r="AJ47" i="16"/>
  <c r="AJ21" i="16"/>
  <c r="AJ17" i="16"/>
  <c r="AJ22" i="16"/>
  <c r="AJ115" i="16"/>
  <c r="K13" i="29"/>
  <c r="I13" i="29" s="1"/>
  <c r="V17" i="3"/>
  <c r="K39" i="29"/>
  <c r="I39" i="29" s="1"/>
  <c r="V43" i="3"/>
  <c r="O61" i="3"/>
  <c r="DU61" i="15"/>
  <c r="DZ61" i="15" s="1"/>
  <c r="Z58" i="35" s="1"/>
  <c r="Q107" i="3"/>
  <c r="S107" i="3"/>
  <c r="T107" i="3" s="1"/>
  <c r="K88" i="29"/>
  <c r="I88" i="29" s="1"/>
  <c r="V92" i="3"/>
  <c r="AF92" i="3"/>
  <c r="AH92" i="3" s="1"/>
  <c r="AB92" i="3"/>
  <c r="AD92" i="3" s="1"/>
  <c r="K8" i="29"/>
  <c r="I8" i="29" s="1"/>
  <c r="V12" i="3"/>
  <c r="DU42" i="15"/>
  <c r="DZ42" i="15" s="1"/>
  <c r="Z39" i="35" s="1"/>
  <c r="O42" i="3"/>
  <c r="AO116" i="16"/>
  <c r="AO114" i="16"/>
  <c r="AO113" i="16"/>
  <c r="AO112" i="16"/>
  <c r="AO111" i="16"/>
  <c r="AO110" i="16"/>
  <c r="AO109" i="16"/>
  <c r="AO108" i="16"/>
  <c r="AO107" i="16"/>
  <c r="AO106" i="16"/>
  <c r="AO105" i="16"/>
  <c r="AO104" i="16"/>
  <c r="AO103" i="16"/>
  <c r="AO102" i="16"/>
  <c r="AO101" i="16"/>
  <c r="AO100" i="16"/>
  <c r="AO99" i="16"/>
  <c r="AO98" i="16"/>
  <c r="AO97" i="16"/>
  <c r="AO96" i="16"/>
  <c r="AO88" i="16"/>
  <c r="AO94" i="16"/>
  <c r="AO89" i="16"/>
  <c r="AO85" i="16"/>
  <c r="AO86" i="16"/>
  <c r="AO95" i="16"/>
  <c r="AO93" i="16"/>
  <c r="AO92" i="16"/>
  <c r="AO91" i="16"/>
  <c r="AO90" i="16"/>
  <c r="AO84" i="16"/>
  <c r="AO83" i="16"/>
  <c r="AO82" i="16"/>
  <c r="AO81" i="16"/>
  <c r="AO80" i="16"/>
  <c r="AO79" i="16"/>
  <c r="AO78" i="16"/>
  <c r="AO77" i="16"/>
  <c r="AO76" i="16"/>
  <c r="AO75" i="16"/>
  <c r="AO74" i="16"/>
  <c r="AO73" i="16"/>
  <c r="AO72" i="16"/>
  <c r="AO71" i="16"/>
  <c r="AO70" i="16"/>
  <c r="AO69" i="16"/>
  <c r="AO68" i="16"/>
  <c r="AO67" i="16"/>
  <c r="AO66" i="16"/>
  <c r="AO87" i="16"/>
  <c r="AO65" i="16"/>
  <c r="AO64" i="16"/>
  <c r="AO63" i="16"/>
  <c r="AO61" i="16"/>
  <c r="AO60" i="16"/>
  <c r="AO59" i="16"/>
  <c r="AO58" i="16"/>
  <c r="AO57" i="16"/>
  <c r="AO56" i="16"/>
  <c r="AO55" i="16"/>
  <c r="AO54" i="16"/>
  <c r="AO53" i="16"/>
  <c r="AO52" i="16"/>
  <c r="AO51" i="16"/>
  <c r="AO50" i="16"/>
  <c r="AO49" i="16"/>
  <c r="AO48" i="16"/>
  <c r="AO47" i="16"/>
  <c r="AO46" i="16"/>
  <c r="AO45" i="16"/>
  <c r="AO43" i="16"/>
  <c r="AO42" i="16"/>
  <c r="AO62" i="16"/>
  <c r="AO44" i="16"/>
  <c r="AO30" i="16"/>
  <c r="AO26" i="16"/>
  <c r="AO20" i="16"/>
  <c r="AO29" i="16"/>
  <c r="AO25" i="16"/>
  <c r="AO24" i="16"/>
  <c r="AO21" i="16"/>
  <c r="AO41" i="16"/>
  <c r="AO39" i="16"/>
  <c r="AO37" i="16"/>
  <c r="AO35" i="16"/>
  <c r="AO33" i="16"/>
  <c r="AO17" i="16"/>
  <c r="AO28" i="16"/>
  <c r="AO32" i="16"/>
  <c r="AO31" i="16"/>
  <c r="AO22" i="16"/>
  <c r="AO16" i="16"/>
  <c r="AO15" i="16"/>
  <c r="AO14" i="16"/>
  <c r="AO13" i="16"/>
  <c r="AO12" i="16"/>
  <c r="AO11" i="16"/>
  <c r="AO10" i="16"/>
  <c r="AO9" i="16"/>
  <c r="AO8" i="16"/>
  <c r="AO7" i="16"/>
  <c r="AO27" i="16"/>
  <c r="AO40" i="16"/>
  <c r="AO38" i="16"/>
  <c r="AO36" i="16"/>
  <c r="AO34" i="16"/>
  <c r="AO23" i="16"/>
  <c r="AO19" i="16"/>
  <c r="AO18" i="16"/>
  <c r="AO115" i="16"/>
  <c r="K10" i="29"/>
  <c r="I10" i="29" s="1"/>
  <c r="V14" i="3"/>
  <c r="DU50" i="15"/>
  <c r="DZ50" i="15" s="1"/>
  <c r="Z47" i="35" s="1"/>
  <c r="O50" i="3"/>
  <c r="O113" i="3"/>
  <c r="DU113" i="15"/>
  <c r="DZ113" i="15" s="1"/>
  <c r="Z110" i="35" s="1"/>
  <c r="AB116" i="16"/>
  <c r="AB114" i="16"/>
  <c r="AB113" i="16"/>
  <c r="AB112" i="16"/>
  <c r="AB111" i="16"/>
  <c r="AB110" i="16"/>
  <c r="AB107" i="16"/>
  <c r="AB106" i="16"/>
  <c r="AB105" i="16"/>
  <c r="AB104" i="16"/>
  <c r="AB103" i="16"/>
  <c r="AB102" i="16"/>
  <c r="AB101" i="16"/>
  <c r="AB100" i="16"/>
  <c r="AB99" i="16"/>
  <c r="AB98" i="16"/>
  <c r="AB97" i="16"/>
  <c r="AB96" i="16"/>
  <c r="AB95" i="16"/>
  <c r="AB94" i="16"/>
  <c r="AB93" i="16"/>
  <c r="AB92" i="16"/>
  <c r="AB91" i="16"/>
  <c r="AB90" i="16"/>
  <c r="AB89" i="16"/>
  <c r="AB88" i="16"/>
  <c r="AB87" i="16"/>
  <c r="AB86" i="16"/>
  <c r="AB109" i="16"/>
  <c r="AB108" i="16"/>
  <c r="AB85" i="16"/>
  <c r="AB84" i="16"/>
  <c r="AB82" i="16"/>
  <c r="AB80" i="16"/>
  <c r="AB78" i="16"/>
  <c r="AB76" i="16"/>
  <c r="AB65" i="16"/>
  <c r="AB72" i="16"/>
  <c r="AB71" i="16"/>
  <c r="AB67" i="16"/>
  <c r="AB64" i="16"/>
  <c r="AB83" i="16"/>
  <c r="AB81" i="16"/>
  <c r="AB79" i="16"/>
  <c r="AB75" i="16"/>
  <c r="AB69" i="16"/>
  <c r="AB74" i="16"/>
  <c r="AB63" i="16"/>
  <c r="AB70" i="16"/>
  <c r="AB61" i="16"/>
  <c r="AB59" i="16"/>
  <c r="AB43" i="16"/>
  <c r="AB41" i="16"/>
  <c r="AB40" i="16"/>
  <c r="AB39" i="16"/>
  <c r="AB38" i="16"/>
  <c r="AB37" i="16"/>
  <c r="AB36" i="16"/>
  <c r="AB35" i="16"/>
  <c r="AB34" i="16"/>
  <c r="AB33" i="16"/>
  <c r="AB32" i="16"/>
  <c r="AB31" i="16"/>
  <c r="AB30" i="16"/>
  <c r="AB29" i="16"/>
  <c r="AB28" i="16"/>
  <c r="AB27" i="16"/>
  <c r="AB26" i="16"/>
  <c r="AB25" i="16"/>
  <c r="AB24" i="16"/>
  <c r="AB23" i="16"/>
  <c r="AB22" i="16"/>
  <c r="AB21" i="16"/>
  <c r="AB20" i="16"/>
  <c r="AB19" i="16"/>
  <c r="AB18" i="16"/>
  <c r="AB17" i="16"/>
  <c r="AB66" i="16"/>
  <c r="AB53" i="16"/>
  <c r="AB73" i="16"/>
  <c r="AB46" i="16"/>
  <c r="AB77" i="16"/>
  <c r="AB42" i="16"/>
  <c r="AB57" i="16"/>
  <c r="AB56" i="16"/>
  <c r="AB54" i="16"/>
  <c r="AB50" i="16"/>
  <c r="AB47" i="16"/>
  <c r="AB60" i="16"/>
  <c r="AB58" i="16"/>
  <c r="AB68" i="16"/>
  <c r="AB62" i="16"/>
  <c r="AB55" i="16"/>
  <c r="AB52" i="16"/>
  <c r="AB51" i="16"/>
  <c r="AB45" i="16"/>
  <c r="AB48" i="16"/>
  <c r="AB44" i="16"/>
  <c r="AB49" i="16"/>
  <c r="AB16" i="16"/>
  <c r="AB15" i="16"/>
  <c r="AB14" i="16"/>
  <c r="AB13" i="16"/>
  <c r="AB12" i="16"/>
  <c r="AB11" i="16"/>
  <c r="AB10" i="16"/>
  <c r="AB9" i="16"/>
  <c r="AB8" i="16"/>
  <c r="AB7" i="16"/>
  <c r="AF80" i="3"/>
  <c r="AH80" i="3" s="1"/>
  <c r="O16" i="3"/>
  <c r="DU16" i="15"/>
  <c r="DZ16" i="15" s="1"/>
  <c r="Z13" i="35" s="1"/>
  <c r="K42" i="29"/>
  <c r="I42" i="29" s="1"/>
  <c r="V46" i="3"/>
  <c r="AF46" i="3"/>
  <c r="AH46" i="3" s="1"/>
  <c r="K50" i="29"/>
  <c r="I50" i="29" s="1"/>
  <c r="V54" i="3"/>
  <c r="AF54" i="3"/>
  <c r="AH54" i="3" s="1"/>
  <c r="AB54" i="3"/>
  <c r="CN116" i="16"/>
  <c r="CN114" i="16"/>
  <c r="CN113" i="16"/>
  <c r="CN112" i="16"/>
  <c r="CN110" i="16"/>
  <c r="CN109" i="16"/>
  <c r="CN111" i="16"/>
  <c r="CN107" i="16"/>
  <c r="CN93" i="16"/>
  <c r="CN89" i="16"/>
  <c r="CN108" i="16"/>
  <c r="CN105" i="16"/>
  <c r="CN103" i="16"/>
  <c r="CN101" i="16"/>
  <c r="CN99" i="16"/>
  <c r="CN97" i="16"/>
  <c r="CN86" i="16"/>
  <c r="CN85" i="16"/>
  <c r="CN83" i="16"/>
  <c r="CN82" i="16"/>
  <c r="CN81" i="16"/>
  <c r="CN80" i="16"/>
  <c r="CN79" i="16"/>
  <c r="CN78" i="16"/>
  <c r="CN77" i="16"/>
  <c r="CN87" i="16"/>
  <c r="CN84" i="16"/>
  <c r="CN67" i="16"/>
  <c r="CN62" i="16"/>
  <c r="CN92" i="16"/>
  <c r="CN91" i="16"/>
  <c r="CN90" i="16"/>
  <c r="CN104" i="16"/>
  <c r="CN100" i="16"/>
  <c r="CN96" i="16"/>
  <c r="CN65" i="16"/>
  <c r="CN94" i="16"/>
  <c r="CN88" i="16"/>
  <c r="CN74" i="16"/>
  <c r="CN69" i="16"/>
  <c r="CN68" i="16"/>
  <c r="CN66" i="16"/>
  <c r="CN64" i="16"/>
  <c r="CN61" i="16"/>
  <c r="CN60" i="16"/>
  <c r="CN59" i="16"/>
  <c r="CN58" i="16"/>
  <c r="CN57" i="16"/>
  <c r="CN95" i="16"/>
  <c r="CN73" i="16"/>
  <c r="CN71" i="16"/>
  <c r="CN106" i="16"/>
  <c r="CN102" i="16"/>
  <c r="CN98" i="16"/>
  <c r="CN70" i="16"/>
  <c r="CN63" i="16"/>
  <c r="CN75" i="16"/>
  <c r="CN54" i="16"/>
  <c r="CN43" i="16"/>
  <c r="CN46" i="16"/>
  <c r="CN45" i="16"/>
  <c r="CN42" i="16"/>
  <c r="CN76" i="16"/>
  <c r="CN51" i="16"/>
  <c r="CN47" i="16"/>
  <c r="CN72" i="16"/>
  <c r="CN56" i="16"/>
  <c r="CN55" i="16"/>
  <c r="CN48" i="16"/>
  <c r="CN41" i="16"/>
  <c r="CN40" i="16"/>
  <c r="CN39" i="16"/>
  <c r="CN38" i="16"/>
  <c r="CN37" i="16"/>
  <c r="CN36" i="16"/>
  <c r="CN35" i="16"/>
  <c r="CN34" i="16"/>
  <c r="CN33" i="16"/>
  <c r="CN50" i="16"/>
  <c r="CN52" i="16"/>
  <c r="CN28" i="16"/>
  <c r="CN31" i="16"/>
  <c r="CN30" i="16"/>
  <c r="CN21" i="16"/>
  <c r="CN32" i="16"/>
  <c r="CN27" i="16"/>
  <c r="CN53" i="16"/>
  <c r="CN22" i="16"/>
  <c r="CN18" i="16"/>
  <c r="CN15" i="16"/>
  <c r="CN14" i="16"/>
  <c r="CN13" i="16"/>
  <c r="CN12" i="16"/>
  <c r="CN11" i="16"/>
  <c r="CN10" i="16"/>
  <c r="CN9" i="16"/>
  <c r="CN8" i="16"/>
  <c r="CN7" i="16"/>
  <c r="CN44" i="16"/>
  <c r="CN26" i="16"/>
  <c r="CN24" i="16"/>
  <c r="CN23" i="16"/>
  <c r="CN19" i="16"/>
  <c r="CN49" i="16"/>
  <c r="CN29" i="16"/>
  <c r="CN25" i="16"/>
  <c r="CN16" i="16"/>
  <c r="CN17" i="16"/>
  <c r="CN20" i="16"/>
  <c r="CN115" i="16"/>
  <c r="W114" i="16"/>
  <c r="W113" i="16"/>
  <c r="W108" i="16"/>
  <c r="W112" i="16"/>
  <c r="W111" i="16"/>
  <c r="W116" i="16"/>
  <c r="W110" i="16"/>
  <c r="W109" i="16"/>
  <c r="W107" i="16"/>
  <c r="W106" i="16"/>
  <c r="W105" i="16"/>
  <c r="W104" i="16"/>
  <c r="W103" i="16"/>
  <c r="W102" i="16"/>
  <c r="W101" i="16"/>
  <c r="W100" i="16"/>
  <c r="W99" i="16"/>
  <c r="W98" i="16"/>
  <c r="W97" i="16"/>
  <c r="W96" i="16"/>
  <c r="W95" i="16"/>
  <c r="W94" i="16"/>
  <c r="W87" i="16"/>
  <c r="W88" i="16"/>
  <c r="W84" i="16"/>
  <c r="W83" i="16"/>
  <c r="W82" i="16"/>
  <c r="W81" i="16"/>
  <c r="W80" i="16"/>
  <c r="W79" i="16"/>
  <c r="W78" i="16"/>
  <c r="W77" i="16"/>
  <c r="W89" i="16"/>
  <c r="W93" i="16"/>
  <c r="W92" i="16"/>
  <c r="W91" i="16"/>
  <c r="W90" i="16"/>
  <c r="W86" i="16"/>
  <c r="W85" i="16"/>
  <c r="W63" i="16"/>
  <c r="W73" i="16"/>
  <c r="W70" i="16"/>
  <c r="W76" i="16"/>
  <c r="W68" i="16"/>
  <c r="W66" i="16"/>
  <c r="W62" i="16"/>
  <c r="W61" i="16"/>
  <c r="W60" i="16"/>
  <c r="W59" i="16"/>
  <c r="W58" i="16"/>
  <c r="W57" i="16"/>
  <c r="W56" i="16"/>
  <c r="W55" i="16"/>
  <c r="W54" i="16"/>
  <c r="W53" i="16"/>
  <c r="W52" i="16"/>
  <c r="W51" i="16"/>
  <c r="W50" i="16"/>
  <c r="W49" i="16"/>
  <c r="W48" i="16"/>
  <c r="W47" i="16"/>
  <c r="W46" i="16"/>
  <c r="W65" i="16"/>
  <c r="W72" i="16"/>
  <c r="W71" i="16"/>
  <c r="W75" i="16"/>
  <c r="W67" i="16"/>
  <c r="W64" i="16"/>
  <c r="W44" i="16"/>
  <c r="W74" i="16"/>
  <c r="W69" i="16"/>
  <c r="W43" i="16"/>
  <c r="W41" i="16"/>
  <c r="W40" i="16"/>
  <c r="W39" i="16"/>
  <c r="W38" i="16"/>
  <c r="W37" i="16"/>
  <c r="W36" i="16"/>
  <c r="W35" i="16"/>
  <c r="W34" i="16"/>
  <c r="W33" i="16"/>
  <c r="W32" i="16"/>
  <c r="W31" i="16"/>
  <c r="W42" i="16"/>
  <c r="W29" i="16"/>
  <c r="W45" i="16"/>
  <c r="W20" i="16"/>
  <c r="W18" i="16"/>
  <c r="W16" i="16"/>
  <c r="W15" i="16"/>
  <c r="W14" i="16"/>
  <c r="W13" i="16"/>
  <c r="W12" i="16"/>
  <c r="W11" i="16"/>
  <c r="W10" i="16"/>
  <c r="W9" i="16"/>
  <c r="W8" i="16"/>
  <c r="W7" i="16"/>
  <c r="W28" i="16"/>
  <c r="W25" i="16"/>
  <c r="W24" i="16"/>
  <c r="W21" i="16"/>
  <c r="W27" i="16"/>
  <c r="W22" i="16"/>
  <c r="W30" i="16"/>
  <c r="W26" i="16"/>
  <c r="W17" i="16"/>
  <c r="W23" i="16"/>
  <c r="W19" i="16"/>
  <c r="W115" i="16"/>
  <c r="S55" i="3"/>
  <c r="AA116" i="16"/>
  <c r="AA114" i="16"/>
  <c r="AA113" i="16"/>
  <c r="AA112" i="16"/>
  <c r="AA111" i="16"/>
  <c r="AA110" i="16"/>
  <c r="AA107" i="16"/>
  <c r="AA106" i="16"/>
  <c r="AA105" i="16"/>
  <c r="AA104" i="16"/>
  <c r="AA103" i="16"/>
  <c r="AA102" i="16"/>
  <c r="AA101" i="16"/>
  <c r="AA100" i="16"/>
  <c r="AA99" i="16"/>
  <c r="AA98" i="16"/>
  <c r="AA97" i="16"/>
  <c r="AA96" i="16"/>
  <c r="AA109" i="16"/>
  <c r="AA94" i="16"/>
  <c r="AA108" i="16"/>
  <c r="AA95" i="16"/>
  <c r="AA89" i="16"/>
  <c r="AA93" i="16"/>
  <c r="AA92" i="16"/>
  <c r="AA91" i="16"/>
  <c r="AA90" i="16"/>
  <c r="AA86" i="16"/>
  <c r="AA85" i="16"/>
  <c r="AA87" i="16"/>
  <c r="AA77" i="16"/>
  <c r="AA68" i="16"/>
  <c r="AA66" i="16"/>
  <c r="AA62" i="16"/>
  <c r="AA88" i="16"/>
  <c r="AA84" i="16"/>
  <c r="AA82" i="16"/>
  <c r="AA80" i="16"/>
  <c r="AA78" i="16"/>
  <c r="AA76" i="16"/>
  <c r="AA65" i="16"/>
  <c r="AA72" i="16"/>
  <c r="AA71" i="16"/>
  <c r="AA67" i="16"/>
  <c r="AA64" i="16"/>
  <c r="AA83" i="16"/>
  <c r="AA81" i="16"/>
  <c r="AA79" i="16"/>
  <c r="AA75" i="16"/>
  <c r="AA69" i="16"/>
  <c r="AA74" i="16"/>
  <c r="AA63" i="16"/>
  <c r="AA49" i="16"/>
  <c r="AA61" i="16"/>
  <c r="AA59" i="16"/>
  <c r="AA43" i="16"/>
  <c r="AA41" i="16"/>
  <c r="AA40" i="16"/>
  <c r="AA39" i="16"/>
  <c r="AA38" i="16"/>
  <c r="AA37" i="16"/>
  <c r="AA36" i="16"/>
  <c r="AA35" i="16"/>
  <c r="AA34" i="16"/>
  <c r="AA33" i="16"/>
  <c r="AA70" i="16"/>
  <c r="AA53" i="16"/>
  <c r="AA73" i="16"/>
  <c r="AA46" i="16"/>
  <c r="AA42" i="16"/>
  <c r="AA57" i="16"/>
  <c r="AA56" i="16"/>
  <c r="AA54" i="16"/>
  <c r="AA50" i="16"/>
  <c r="AA47" i="16"/>
  <c r="AA60" i="16"/>
  <c r="AA58" i="16"/>
  <c r="AA55" i="16"/>
  <c r="AA52" i="16"/>
  <c r="AA51" i="16"/>
  <c r="AA45" i="16"/>
  <c r="AA48" i="16"/>
  <c r="AA32" i="16"/>
  <c r="AA31" i="16"/>
  <c r="AA25" i="16"/>
  <c r="AA24" i="16"/>
  <c r="AA28" i="16"/>
  <c r="AA21" i="16"/>
  <c r="AA44" i="16"/>
  <c r="AA27" i="16"/>
  <c r="AA22" i="16"/>
  <c r="AA17" i="16"/>
  <c r="AA30" i="16"/>
  <c r="AA26" i="16"/>
  <c r="AA23" i="16"/>
  <c r="AA19" i="16"/>
  <c r="AA29" i="16"/>
  <c r="AA16" i="16"/>
  <c r="AA14" i="16"/>
  <c r="AA12" i="16"/>
  <c r="AA10" i="16"/>
  <c r="AA8" i="16"/>
  <c r="AA20" i="16"/>
  <c r="AA18" i="16"/>
  <c r="AA15" i="16"/>
  <c r="AA13" i="16"/>
  <c r="AA11" i="16"/>
  <c r="AA9" i="16"/>
  <c r="AA7" i="16"/>
  <c r="AA115" i="16"/>
  <c r="K83" i="29"/>
  <c r="I83" i="29" s="1"/>
  <c r="AF87" i="3"/>
  <c r="AB87" i="3"/>
  <c r="V87" i="3"/>
  <c r="Q54" i="3"/>
  <c r="S54" i="3"/>
  <c r="T54" i="3" s="1"/>
  <c r="CW116" i="16"/>
  <c r="CW114" i="16"/>
  <c r="CW113" i="16"/>
  <c r="CW112" i="16"/>
  <c r="CW111" i="16"/>
  <c r="CW110" i="16"/>
  <c r="CW109" i="16"/>
  <c r="CW107" i="16"/>
  <c r="CW106" i="16"/>
  <c r="CW105" i="16"/>
  <c r="CW104" i="16"/>
  <c r="CW103" i="16"/>
  <c r="CW102" i="16"/>
  <c r="CW101" i="16"/>
  <c r="CW100" i="16"/>
  <c r="CW99" i="16"/>
  <c r="CW98" i="16"/>
  <c r="CW97" i="16"/>
  <c r="CW96" i="16"/>
  <c r="CW108" i="16"/>
  <c r="CW84" i="16"/>
  <c r="CW87" i="16"/>
  <c r="CW92" i="16"/>
  <c r="CW91" i="16"/>
  <c r="CW90" i="16"/>
  <c r="CW88" i="16"/>
  <c r="CW95" i="16"/>
  <c r="CW94" i="16"/>
  <c r="CW89" i="16"/>
  <c r="CW93" i="16"/>
  <c r="CW85" i="16"/>
  <c r="CW83" i="16"/>
  <c r="CW82" i="16"/>
  <c r="CW81" i="16"/>
  <c r="CW80" i="16"/>
  <c r="CW79" i="16"/>
  <c r="CW78" i="16"/>
  <c r="CW77" i="16"/>
  <c r="CW76" i="16"/>
  <c r="CW75" i="16"/>
  <c r="CW74" i="16"/>
  <c r="CW73" i="16"/>
  <c r="CW72" i="16"/>
  <c r="CW71" i="16"/>
  <c r="CW70" i="16"/>
  <c r="CW69" i="16"/>
  <c r="CW68" i="16"/>
  <c r="CW67" i="16"/>
  <c r="CW66" i="16"/>
  <c r="CW63" i="16"/>
  <c r="CW62" i="16"/>
  <c r="CW86" i="16"/>
  <c r="CW65" i="16"/>
  <c r="CW61" i="16"/>
  <c r="CW60" i="16"/>
  <c r="CW59" i="16"/>
  <c r="CW58" i="16"/>
  <c r="CW57" i="16"/>
  <c r="CW56" i="16"/>
  <c r="CW55" i="16"/>
  <c r="CW54" i="16"/>
  <c r="CW53" i="16"/>
  <c r="CW52" i="16"/>
  <c r="CW51" i="16"/>
  <c r="CW50" i="16"/>
  <c r="CW49" i="16"/>
  <c r="CW48" i="16"/>
  <c r="CW47" i="16"/>
  <c r="CW46" i="16"/>
  <c r="CW45" i="16"/>
  <c r="CW44" i="16"/>
  <c r="CW43" i="16"/>
  <c r="CW42" i="16"/>
  <c r="CW24" i="16"/>
  <c r="CW40" i="16"/>
  <c r="CW38" i="16"/>
  <c r="CW36" i="16"/>
  <c r="CW34" i="16"/>
  <c r="CW26" i="16"/>
  <c r="CW23" i="16"/>
  <c r="CW19" i="16"/>
  <c r="CW16" i="16"/>
  <c r="CW32" i="16"/>
  <c r="CW17" i="16"/>
  <c r="CW29" i="16"/>
  <c r="CW25" i="16"/>
  <c r="CW20" i="16"/>
  <c r="CW64" i="16"/>
  <c r="CW41" i="16"/>
  <c r="CW39" i="16"/>
  <c r="CW37" i="16"/>
  <c r="CW35" i="16"/>
  <c r="CW33" i="16"/>
  <c r="CW28" i="16"/>
  <c r="CW21" i="16"/>
  <c r="CW15" i="16"/>
  <c r="CW14" i="16"/>
  <c r="CW13" i="16"/>
  <c r="CW12" i="16"/>
  <c r="CW11" i="16"/>
  <c r="CW10" i="16"/>
  <c r="CW9" i="16"/>
  <c r="CW8" i="16"/>
  <c r="CW7" i="16"/>
  <c r="CW27" i="16"/>
  <c r="CW31" i="16"/>
  <c r="CW30" i="16"/>
  <c r="CW22" i="16"/>
  <c r="CW18" i="16"/>
  <c r="CW115" i="16"/>
  <c r="O33" i="3"/>
  <c r="DU33" i="15"/>
  <c r="DZ33" i="15" s="1"/>
  <c r="Z30" i="35" s="1"/>
  <c r="O28" i="3"/>
  <c r="Q28" i="3" s="1"/>
  <c r="DU28" i="15"/>
  <c r="DZ28" i="15" s="1"/>
  <c r="Z25" i="35" s="1"/>
  <c r="DU70" i="15"/>
  <c r="DZ70" i="15" s="1"/>
  <c r="Z67" i="35" s="1"/>
  <c r="O70" i="3"/>
  <c r="CB116" i="16"/>
  <c r="CB111" i="16"/>
  <c r="CB109" i="16"/>
  <c r="CB107" i="16"/>
  <c r="CB114" i="16"/>
  <c r="CB113" i="16"/>
  <c r="CB112" i="16"/>
  <c r="CB108" i="16"/>
  <c r="CB110" i="16"/>
  <c r="CB106" i="16"/>
  <c r="CB104" i="16"/>
  <c r="CB102" i="16"/>
  <c r="CB100" i="16"/>
  <c r="CB98" i="16"/>
  <c r="CB96" i="16"/>
  <c r="CB86" i="16"/>
  <c r="CB95" i="16"/>
  <c r="CB94" i="16"/>
  <c r="CB87" i="16"/>
  <c r="CB85" i="16"/>
  <c r="CB92" i="16"/>
  <c r="CB91" i="16"/>
  <c r="CB90" i="16"/>
  <c r="CB83" i="16"/>
  <c r="CB82" i="16"/>
  <c r="CB81" i="16"/>
  <c r="CB80" i="16"/>
  <c r="CB79" i="16"/>
  <c r="CB78" i="16"/>
  <c r="CB105" i="16"/>
  <c r="CB103" i="16"/>
  <c r="CB101" i="16"/>
  <c r="CB99" i="16"/>
  <c r="CB97" i="16"/>
  <c r="CB93" i="16"/>
  <c r="CB88" i="16"/>
  <c r="CB84" i="16"/>
  <c r="CB74" i="16"/>
  <c r="CB65" i="16"/>
  <c r="CB76" i="16"/>
  <c r="CB73" i="16"/>
  <c r="CB69" i="16"/>
  <c r="CB75" i="16"/>
  <c r="CB71" i="16"/>
  <c r="CB68" i="16"/>
  <c r="CB66" i="16"/>
  <c r="CB89" i="16"/>
  <c r="CB64" i="16"/>
  <c r="CB72" i="16"/>
  <c r="CB70" i="16"/>
  <c r="CB61" i="16"/>
  <c r="CB60" i="16"/>
  <c r="CB59" i="16"/>
  <c r="CB58" i="16"/>
  <c r="CB57" i="16"/>
  <c r="CB63" i="16"/>
  <c r="CB77" i="16"/>
  <c r="CB51" i="16"/>
  <c r="CB45" i="16"/>
  <c r="CB43" i="16"/>
  <c r="CB67" i="16"/>
  <c r="CB47" i="16"/>
  <c r="CB53" i="16"/>
  <c r="CB42" i="16"/>
  <c r="CB52" i="16"/>
  <c r="CB50" i="16"/>
  <c r="CB48" i="16"/>
  <c r="CB54" i="16"/>
  <c r="CB49" i="16"/>
  <c r="CB41" i="16"/>
  <c r="CB40" i="16"/>
  <c r="CB39" i="16"/>
  <c r="CB38" i="16"/>
  <c r="CB37" i="16"/>
  <c r="CB36" i="16"/>
  <c r="CB35" i="16"/>
  <c r="CB34" i="16"/>
  <c r="CB33" i="16"/>
  <c r="CB44" i="16"/>
  <c r="CB62" i="16"/>
  <c r="CB26" i="16"/>
  <c r="CB24" i="16"/>
  <c r="CB22" i="16"/>
  <c r="CB55" i="16"/>
  <c r="CB46" i="16"/>
  <c r="CB18" i="16"/>
  <c r="CB29" i="16"/>
  <c r="CB25" i="16"/>
  <c r="CB31" i="16"/>
  <c r="CB23" i="16"/>
  <c r="CB19" i="16"/>
  <c r="CB15" i="16"/>
  <c r="CB14" i="16"/>
  <c r="CB13" i="16"/>
  <c r="CB12" i="16"/>
  <c r="CB11" i="16"/>
  <c r="CB10" i="16"/>
  <c r="CB9" i="16"/>
  <c r="CB8" i="16"/>
  <c r="CB7" i="16"/>
  <c r="CB32" i="16"/>
  <c r="CB30" i="16"/>
  <c r="CB28" i="16"/>
  <c r="CB20" i="16"/>
  <c r="CB16" i="16"/>
  <c r="CB56" i="16"/>
  <c r="CB17" i="16"/>
  <c r="CB27" i="16"/>
  <c r="CB21" i="16"/>
  <c r="CB115" i="16"/>
  <c r="S28" i="3"/>
  <c r="BF109" i="16"/>
  <c r="BF114" i="16"/>
  <c r="BF113" i="16"/>
  <c r="BF112" i="16"/>
  <c r="BF116" i="16"/>
  <c r="BF110" i="16"/>
  <c r="BF106" i="16"/>
  <c r="BF105" i="16"/>
  <c r="BF104" i="16"/>
  <c r="BF103" i="16"/>
  <c r="BF102" i="16"/>
  <c r="BF101" i="16"/>
  <c r="BF100" i="16"/>
  <c r="BF99" i="16"/>
  <c r="BF98" i="16"/>
  <c r="BF97" i="16"/>
  <c r="BF96" i="16"/>
  <c r="BF95" i="16"/>
  <c r="BF94" i="16"/>
  <c r="BF93" i="16"/>
  <c r="BF92" i="16"/>
  <c r="BF91" i="16"/>
  <c r="BF90" i="16"/>
  <c r="BF89" i="16"/>
  <c r="BF88" i="16"/>
  <c r="BF87" i="16"/>
  <c r="BF86" i="16"/>
  <c r="BF111" i="16"/>
  <c r="BF85" i="16"/>
  <c r="BF84" i="16"/>
  <c r="BF83" i="16"/>
  <c r="BF82" i="16"/>
  <c r="BF81" i="16"/>
  <c r="BF80" i="16"/>
  <c r="BF79" i="16"/>
  <c r="BF78" i="16"/>
  <c r="BF77" i="16"/>
  <c r="BF76" i="16"/>
  <c r="BF75" i="16"/>
  <c r="BF74" i="16"/>
  <c r="BF73" i="16"/>
  <c r="BF72" i="16"/>
  <c r="BF71" i="16"/>
  <c r="BF108" i="16"/>
  <c r="BF64" i="16"/>
  <c r="BF67" i="16"/>
  <c r="BF63" i="16"/>
  <c r="BF61" i="16"/>
  <c r="BF60" i="16"/>
  <c r="BF59" i="16"/>
  <c r="BF58" i="16"/>
  <c r="BF57" i="16"/>
  <c r="BF56" i="16"/>
  <c r="BF55" i="16"/>
  <c r="BF54" i="16"/>
  <c r="BF53" i="16"/>
  <c r="BF52" i="16"/>
  <c r="BF51" i="16"/>
  <c r="BF107" i="16"/>
  <c r="BF62" i="16"/>
  <c r="BF69" i="16"/>
  <c r="BF65" i="16"/>
  <c r="BF49" i="16"/>
  <c r="BF68" i="16"/>
  <c r="BF46" i="16"/>
  <c r="BF44" i="16"/>
  <c r="BF47" i="16"/>
  <c r="BF45" i="16"/>
  <c r="BF41" i="16"/>
  <c r="BF40" i="16"/>
  <c r="BF39" i="16"/>
  <c r="BF38" i="16"/>
  <c r="BF37" i="16"/>
  <c r="BF36" i="16"/>
  <c r="BF35" i="16"/>
  <c r="BF34" i="16"/>
  <c r="BF33" i="16"/>
  <c r="BF32" i="16"/>
  <c r="BF31" i="16"/>
  <c r="BF66" i="16"/>
  <c r="BF50" i="16"/>
  <c r="BF43" i="16"/>
  <c r="BF48" i="16"/>
  <c r="BF20" i="16"/>
  <c r="BF26" i="16"/>
  <c r="BF21" i="16"/>
  <c r="BF17" i="16"/>
  <c r="BF15" i="16"/>
  <c r="BF14" i="16"/>
  <c r="BF13" i="16"/>
  <c r="BF12" i="16"/>
  <c r="BF11" i="16"/>
  <c r="BF10" i="16"/>
  <c r="BF9" i="16"/>
  <c r="BF8" i="16"/>
  <c r="BF7" i="16"/>
  <c r="BF30" i="16"/>
  <c r="BF29" i="16"/>
  <c r="BF25" i="16"/>
  <c r="BF24" i="16"/>
  <c r="BF16" i="16"/>
  <c r="BF70" i="16"/>
  <c r="BF22" i="16"/>
  <c r="BF28" i="16"/>
  <c r="BF42" i="16"/>
  <c r="BF23" i="16"/>
  <c r="BF19" i="16"/>
  <c r="BF18" i="16"/>
  <c r="BF27" i="16"/>
  <c r="S38" i="3"/>
  <c r="G38" i="6" s="1"/>
  <c r="AS116" i="16"/>
  <c r="AS114" i="16"/>
  <c r="AS113" i="16"/>
  <c r="AS112" i="16"/>
  <c r="AS111" i="16"/>
  <c r="AS110" i="16"/>
  <c r="AS109" i="16"/>
  <c r="AS108" i="16"/>
  <c r="AS107" i="16"/>
  <c r="AS105" i="16"/>
  <c r="AS103" i="16"/>
  <c r="AS101" i="16"/>
  <c r="AS99" i="16"/>
  <c r="AS97" i="16"/>
  <c r="AS94" i="16"/>
  <c r="AS89" i="16"/>
  <c r="AS85" i="16"/>
  <c r="AS86" i="16"/>
  <c r="AS95" i="16"/>
  <c r="AS93" i="16"/>
  <c r="AS92" i="16"/>
  <c r="AS91" i="16"/>
  <c r="AS90" i="16"/>
  <c r="AS84" i="16"/>
  <c r="AS83" i="16"/>
  <c r="AS82" i="16"/>
  <c r="AS81" i="16"/>
  <c r="AS80" i="16"/>
  <c r="AS79" i="16"/>
  <c r="AS78" i="16"/>
  <c r="AS77" i="16"/>
  <c r="AS76" i="16"/>
  <c r="AS75" i="16"/>
  <c r="AS74" i="16"/>
  <c r="AS73" i="16"/>
  <c r="AS72" i="16"/>
  <c r="AS71" i="16"/>
  <c r="AS70" i="16"/>
  <c r="AS69" i="16"/>
  <c r="AS106" i="16"/>
  <c r="AS104" i="16"/>
  <c r="AS102" i="16"/>
  <c r="AS100" i="16"/>
  <c r="AS98" i="16"/>
  <c r="AS87" i="16"/>
  <c r="AS64" i="16"/>
  <c r="AS67" i="16"/>
  <c r="AS96" i="16"/>
  <c r="AS63" i="16"/>
  <c r="AS61" i="16"/>
  <c r="AS60" i="16"/>
  <c r="AS59" i="16"/>
  <c r="AS58" i="16"/>
  <c r="AS57" i="16"/>
  <c r="AS56" i="16"/>
  <c r="AS55" i="16"/>
  <c r="AS54" i="16"/>
  <c r="AS53" i="16"/>
  <c r="AS52" i="16"/>
  <c r="AS51" i="16"/>
  <c r="AS50" i="16"/>
  <c r="AS62" i="16"/>
  <c r="AS68" i="16"/>
  <c r="AS66" i="16"/>
  <c r="AS46" i="16"/>
  <c r="AS65" i="16"/>
  <c r="AS47" i="16"/>
  <c r="AS45" i="16"/>
  <c r="AS44" i="16"/>
  <c r="AS88" i="16"/>
  <c r="AS48" i="16"/>
  <c r="AS41" i="16"/>
  <c r="AS40" i="16"/>
  <c r="AS39" i="16"/>
  <c r="AS38" i="16"/>
  <c r="AS37" i="16"/>
  <c r="AS36" i="16"/>
  <c r="AS35" i="16"/>
  <c r="AS34" i="16"/>
  <c r="AS33" i="16"/>
  <c r="AS32" i="16"/>
  <c r="AS31" i="16"/>
  <c r="AS30" i="16"/>
  <c r="AS43" i="16"/>
  <c r="AS29" i="16"/>
  <c r="AS25" i="16"/>
  <c r="AS24" i="16"/>
  <c r="AS21" i="16"/>
  <c r="AS49" i="16"/>
  <c r="AS17" i="16"/>
  <c r="AS28" i="16"/>
  <c r="AS22" i="16"/>
  <c r="AS16" i="16"/>
  <c r="AS15" i="16"/>
  <c r="AS14" i="16"/>
  <c r="AS13" i="16"/>
  <c r="AS12" i="16"/>
  <c r="AS11" i="16"/>
  <c r="AS10" i="16"/>
  <c r="AS9" i="16"/>
  <c r="AS8" i="16"/>
  <c r="AS7" i="16"/>
  <c r="AS27" i="16"/>
  <c r="AS23" i="16"/>
  <c r="AS19" i="16"/>
  <c r="AS18" i="16"/>
  <c r="AS26" i="16"/>
  <c r="AS42" i="16"/>
  <c r="AS20" i="16"/>
  <c r="AS115" i="16"/>
  <c r="AE116" i="16"/>
  <c r="AE114" i="16"/>
  <c r="AE113" i="16"/>
  <c r="AE112" i="16"/>
  <c r="AE111" i="16"/>
  <c r="AE110" i="16"/>
  <c r="AE109" i="16"/>
  <c r="AE108" i="16"/>
  <c r="AE107" i="16"/>
  <c r="AE106" i="16"/>
  <c r="AE105" i="16"/>
  <c r="AE104" i="16"/>
  <c r="AE103" i="16"/>
  <c r="AE102" i="16"/>
  <c r="AE101" i="16"/>
  <c r="AE100" i="16"/>
  <c r="AE99" i="16"/>
  <c r="AE98" i="16"/>
  <c r="AE97" i="16"/>
  <c r="AE96" i="16"/>
  <c r="AE95" i="16"/>
  <c r="AE94" i="16"/>
  <c r="AE93" i="16"/>
  <c r="AE92" i="16"/>
  <c r="AE91" i="16"/>
  <c r="AE90" i="16"/>
  <c r="AE89" i="16"/>
  <c r="AE88" i="16"/>
  <c r="AE87" i="16"/>
  <c r="AE86" i="16"/>
  <c r="AE85" i="16"/>
  <c r="AE84" i="16"/>
  <c r="AE83" i="16"/>
  <c r="AE82" i="16"/>
  <c r="AE81" i="16"/>
  <c r="AE80" i="16"/>
  <c r="AE79" i="16"/>
  <c r="AE78" i="16"/>
  <c r="AE77" i="16"/>
  <c r="AE72" i="16"/>
  <c r="AE71" i="16"/>
  <c r="AE64" i="16"/>
  <c r="AE67" i="16"/>
  <c r="AE69" i="16"/>
  <c r="AE75" i="16"/>
  <c r="AE74" i="16"/>
  <c r="AE63" i="16"/>
  <c r="AE70" i="16"/>
  <c r="AE61" i="16"/>
  <c r="AE60" i="16"/>
  <c r="AE59" i="16"/>
  <c r="AE58" i="16"/>
  <c r="AE57" i="16"/>
  <c r="AE56" i="16"/>
  <c r="AE73" i="16"/>
  <c r="AE62" i="16"/>
  <c r="AE68" i="16"/>
  <c r="AE66" i="16"/>
  <c r="AE53" i="16"/>
  <c r="AE46" i="16"/>
  <c r="AE42" i="16"/>
  <c r="AE50" i="16"/>
  <c r="AE54" i="16"/>
  <c r="AE47" i="16"/>
  <c r="AE65" i="16"/>
  <c r="AE52" i="16"/>
  <c r="AE51" i="16"/>
  <c r="AE45" i="16"/>
  <c r="AE55" i="16"/>
  <c r="AE48" i="16"/>
  <c r="AE44" i="16"/>
  <c r="AE76" i="16"/>
  <c r="AE49" i="16"/>
  <c r="AE43" i="16"/>
  <c r="AE41" i="16"/>
  <c r="AE40" i="16"/>
  <c r="AE39" i="16"/>
  <c r="AE38" i="16"/>
  <c r="AE37" i="16"/>
  <c r="AE36" i="16"/>
  <c r="AE35" i="16"/>
  <c r="AE34" i="16"/>
  <c r="AE33" i="16"/>
  <c r="AE32" i="16"/>
  <c r="AE31" i="16"/>
  <c r="AE30" i="16"/>
  <c r="AE29" i="16"/>
  <c r="AE28" i="16"/>
  <c r="AE27" i="16"/>
  <c r="AE26" i="16"/>
  <c r="AE25" i="16"/>
  <c r="AE24" i="16"/>
  <c r="AE23" i="16"/>
  <c r="AE22" i="16"/>
  <c r="AE21" i="16"/>
  <c r="AE20" i="16"/>
  <c r="AE19" i="16"/>
  <c r="AE18" i="16"/>
  <c r="AE17" i="16"/>
  <c r="AE16" i="16"/>
  <c r="AE15" i="16"/>
  <c r="AE14" i="16"/>
  <c r="AE13" i="16"/>
  <c r="AE12" i="16"/>
  <c r="AE11" i="16"/>
  <c r="AE10" i="16"/>
  <c r="AE9" i="16"/>
  <c r="AE8" i="16"/>
  <c r="AE7" i="16"/>
  <c r="AE115" i="16"/>
  <c r="H116" i="16"/>
  <c r="H111" i="16"/>
  <c r="H108" i="16"/>
  <c r="H110" i="16"/>
  <c r="H114" i="16"/>
  <c r="H113" i="16"/>
  <c r="H109" i="16"/>
  <c r="H112" i="16"/>
  <c r="H96" i="16"/>
  <c r="H106" i="16"/>
  <c r="H104" i="16"/>
  <c r="H102" i="16"/>
  <c r="H100" i="16"/>
  <c r="H98" i="16"/>
  <c r="H88" i="16"/>
  <c r="H89" i="16"/>
  <c r="H93" i="16"/>
  <c r="H92" i="16"/>
  <c r="H91" i="16"/>
  <c r="H84" i="16"/>
  <c r="H83" i="16"/>
  <c r="H82" i="16"/>
  <c r="H81" i="16"/>
  <c r="H80" i="16"/>
  <c r="H79" i="16"/>
  <c r="H78" i="16"/>
  <c r="H107" i="16"/>
  <c r="H105" i="16"/>
  <c r="H103" i="16"/>
  <c r="H101" i="16"/>
  <c r="H99" i="16"/>
  <c r="H97" i="16"/>
  <c r="H90" i="16"/>
  <c r="H86" i="16"/>
  <c r="H70" i="16"/>
  <c r="H94" i="16"/>
  <c r="H63" i="16"/>
  <c r="H95" i="16"/>
  <c r="H77" i="16"/>
  <c r="H75" i="16"/>
  <c r="H72" i="16"/>
  <c r="H71" i="16"/>
  <c r="H68" i="16"/>
  <c r="H87" i="16"/>
  <c r="H66" i="16"/>
  <c r="H74" i="16"/>
  <c r="H62" i="16"/>
  <c r="H61" i="16"/>
  <c r="H60" i="16"/>
  <c r="H59" i="16"/>
  <c r="H58" i="16"/>
  <c r="H65" i="16"/>
  <c r="H73" i="16"/>
  <c r="H67" i="16"/>
  <c r="H54" i="16"/>
  <c r="H45" i="16"/>
  <c r="H64" i="16"/>
  <c r="H49" i="16"/>
  <c r="H85" i="16"/>
  <c r="H55" i="16"/>
  <c r="H44" i="16"/>
  <c r="H52" i="16"/>
  <c r="H50" i="16"/>
  <c r="H69" i="16"/>
  <c r="H51" i="16"/>
  <c r="H46" i="16"/>
  <c r="H43" i="16"/>
  <c r="H47" i="16"/>
  <c r="H41" i="16"/>
  <c r="H40" i="16"/>
  <c r="H39" i="16"/>
  <c r="H38" i="16"/>
  <c r="H37" i="16"/>
  <c r="H36" i="16"/>
  <c r="H35" i="16"/>
  <c r="H34" i="16"/>
  <c r="H33" i="16"/>
  <c r="H42" i="16"/>
  <c r="H56" i="16"/>
  <c r="H28" i="16"/>
  <c r="H25" i="16"/>
  <c r="H24" i="16"/>
  <c r="H20" i="16"/>
  <c r="H18" i="16"/>
  <c r="H27" i="16"/>
  <c r="H32" i="16"/>
  <c r="H31" i="16"/>
  <c r="H21" i="16"/>
  <c r="H16" i="16"/>
  <c r="H15" i="16"/>
  <c r="H14" i="16"/>
  <c r="H13" i="16"/>
  <c r="H12" i="16"/>
  <c r="H11" i="16"/>
  <c r="H10" i="16"/>
  <c r="H9" i="16"/>
  <c r="H8" i="16"/>
  <c r="H7" i="16"/>
  <c r="H76" i="16"/>
  <c r="H57" i="16"/>
  <c r="H30" i="16"/>
  <c r="H26" i="16"/>
  <c r="H22" i="16"/>
  <c r="H48" i="16"/>
  <c r="H53" i="16"/>
  <c r="H29" i="16"/>
  <c r="H23" i="16"/>
  <c r="H17" i="16"/>
  <c r="H19" i="16"/>
  <c r="H115" i="16"/>
  <c r="K45" i="29"/>
  <c r="I45" i="29" s="1"/>
  <c r="AB49" i="3"/>
  <c r="AD49" i="3" s="1"/>
  <c r="AF49" i="3"/>
  <c r="AH49" i="3" s="1"/>
  <c r="V49" i="3"/>
  <c r="BO116" i="16"/>
  <c r="BO114" i="16"/>
  <c r="BO113" i="16"/>
  <c r="BO112" i="16"/>
  <c r="BO111" i="16"/>
  <c r="BO110" i="16"/>
  <c r="BO109" i="16"/>
  <c r="BO108" i="16"/>
  <c r="BO106" i="16"/>
  <c r="BO105" i="16"/>
  <c r="BO104" i="16"/>
  <c r="BO103" i="16"/>
  <c r="BO102" i="16"/>
  <c r="BO101" i="16"/>
  <c r="BO100" i="16"/>
  <c r="BO99" i="16"/>
  <c r="BO98" i="16"/>
  <c r="BO97" i="16"/>
  <c r="BO96" i="16"/>
  <c r="BO95" i="16"/>
  <c r="BO94" i="16"/>
  <c r="BO93" i="16"/>
  <c r="BO92" i="16"/>
  <c r="BO91" i="16"/>
  <c r="BO90" i="16"/>
  <c r="BO89" i="16"/>
  <c r="BO88" i="16"/>
  <c r="BO87" i="16"/>
  <c r="BO86" i="16"/>
  <c r="BO85" i="16"/>
  <c r="BO84" i="16"/>
  <c r="BO107" i="16"/>
  <c r="BO83" i="16"/>
  <c r="BO82" i="16"/>
  <c r="BO81" i="16"/>
  <c r="BO80" i="16"/>
  <c r="BO79" i="16"/>
  <c r="BO78" i="16"/>
  <c r="BO77" i="16"/>
  <c r="BO76" i="16"/>
  <c r="BO71" i="16"/>
  <c r="BO69" i="16"/>
  <c r="BO72" i="16"/>
  <c r="BO65" i="16"/>
  <c r="BO68" i="16"/>
  <c r="BO66" i="16"/>
  <c r="BO70" i="16"/>
  <c r="BO64" i="16"/>
  <c r="BO61" i="16"/>
  <c r="BO60" i="16"/>
  <c r="BO59" i="16"/>
  <c r="BO58" i="16"/>
  <c r="BO57" i="16"/>
  <c r="BO56" i="16"/>
  <c r="BO55" i="16"/>
  <c r="BO74" i="16"/>
  <c r="BO63" i="16"/>
  <c r="BO67" i="16"/>
  <c r="BO54" i="16"/>
  <c r="BO47" i="16"/>
  <c r="BO43" i="16"/>
  <c r="BO62" i="16"/>
  <c r="BO50" i="16"/>
  <c r="BO75" i="16"/>
  <c r="BO48" i="16"/>
  <c r="BO42" i="16"/>
  <c r="BO49" i="16"/>
  <c r="BO51" i="16"/>
  <c r="BO53" i="16"/>
  <c r="BO46" i="16"/>
  <c r="BO44" i="16"/>
  <c r="BO41" i="16"/>
  <c r="BO40" i="16"/>
  <c r="BO39" i="16"/>
  <c r="BO38" i="16"/>
  <c r="BO37" i="16"/>
  <c r="BO36" i="16"/>
  <c r="BO35" i="16"/>
  <c r="BO34" i="16"/>
  <c r="BO33" i="16"/>
  <c r="BO32" i="16"/>
  <c r="BO31" i="16"/>
  <c r="BO30" i="16"/>
  <c r="BO29" i="16"/>
  <c r="BO28" i="16"/>
  <c r="BO27" i="16"/>
  <c r="BO26" i="16"/>
  <c r="BO25" i="16"/>
  <c r="BO24" i="16"/>
  <c r="BO23" i="16"/>
  <c r="BO22" i="16"/>
  <c r="BO21" i="16"/>
  <c r="BO20" i="16"/>
  <c r="BO19" i="16"/>
  <c r="BO18" i="16"/>
  <c r="BO17" i="16"/>
  <c r="BO52" i="16"/>
  <c r="BO15" i="16"/>
  <c r="BO14" i="16"/>
  <c r="BO13" i="16"/>
  <c r="BO12" i="16"/>
  <c r="BO11" i="16"/>
  <c r="BO10" i="16"/>
  <c r="BO9" i="16"/>
  <c r="BO8" i="16"/>
  <c r="BO7" i="16"/>
  <c r="BO45" i="16"/>
  <c r="BO16" i="16"/>
  <c r="BO73" i="16"/>
  <c r="BO115" i="16"/>
  <c r="O19" i="3"/>
  <c r="Q19" i="3" s="1"/>
  <c r="DU19" i="15"/>
  <c r="DZ19" i="15" s="1"/>
  <c r="Z16" i="35" s="1"/>
  <c r="CO116" i="16"/>
  <c r="CO114" i="16"/>
  <c r="CO113" i="16"/>
  <c r="CO112" i="16"/>
  <c r="CO111" i="16"/>
  <c r="CO110" i="16"/>
  <c r="CO109" i="16"/>
  <c r="CO107" i="16"/>
  <c r="CO93" i="16"/>
  <c r="CO89" i="16"/>
  <c r="CO108" i="16"/>
  <c r="CO105" i="16"/>
  <c r="CO103" i="16"/>
  <c r="CO101" i="16"/>
  <c r="CO99" i="16"/>
  <c r="CO97" i="16"/>
  <c r="CO86" i="16"/>
  <c r="CO85" i="16"/>
  <c r="CO83" i="16"/>
  <c r="CO82" i="16"/>
  <c r="CO81" i="16"/>
  <c r="CO80" i="16"/>
  <c r="CO79" i="16"/>
  <c r="CO78" i="16"/>
  <c r="CO77" i="16"/>
  <c r="CO76" i="16"/>
  <c r="CO75" i="16"/>
  <c r="CO74" i="16"/>
  <c r="CO73" i="16"/>
  <c r="CO72" i="16"/>
  <c r="CO71" i="16"/>
  <c r="CO70" i="16"/>
  <c r="CO69" i="16"/>
  <c r="CO87" i="16"/>
  <c r="CO84" i="16"/>
  <c r="CO95" i="16"/>
  <c r="CO92" i="16"/>
  <c r="CO91" i="16"/>
  <c r="CO90" i="16"/>
  <c r="CO104" i="16"/>
  <c r="CO100" i="16"/>
  <c r="CO96" i="16"/>
  <c r="CO65" i="16"/>
  <c r="CO94" i="16"/>
  <c r="CO88" i="16"/>
  <c r="CO68" i="16"/>
  <c r="CO66" i="16"/>
  <c r="CO64" i="16"/>
  <c r="CO61" i="16"/>
  <c r="CO60" i="16"/>
  <c r="CO59" i="16"/>
  <c r="CO58" i="16"/>
  <c r="CO57" i="16"/>
  <c r="CO56" i="16"/>
  <c r="CO55" i="16"/>
  <c r="CO54" i="16"/>
  <c r="CO53" i="16"/>
  <c r="CO52" i="16"/>
  <c r="CO51" i="16"/>
  <c r="CO50" i="16"/>
  <c r="CO106" i="16"/>
  <c r="CO102" i="16"/>
  <c r="CO98" i="16"/>
  <c r="CO63" i="16"/>
  <c r="CO43" i="16"/>
  <c r="CO67" i="16"/>
  <c r="CO46" i="16"/>
  <c r="CO45" i="16"/>
  <c r="CO42" i="16"/>
  <c r="CO47" i="16"/>
  <c r="CO48" i="16"/>
  <c r="CO41" i="16"/>
  <c r="CO40" i="16"/>
  <c r="CO39" i="16"/>
  <c r="CO38" i="16"/>
  <c r="CO37" i="16"/>
  <c r="CO36" i="16"/>
  <c r="CO35" i="16"/>
  <c r="CO34" i="16"/>
  <c r="CO33" i="16"/>
  <c r="CO32" i="16"/>
  <c r="CO31" i="16"/>
  <c r="CO30" i="16"/>
  <c r="CO62" i="16"/>
  <c r="CO44" i="16"/>
  <c r="CO21" i="16"/>
  <c r="CO27" i="16"/>
  <c r="CO22" i="16"/>
  <c r="CO18" i="16"/>
  <c r="CO15" i="16"/>
  <c r="CO14" i="16"/>
  <c r="CO13" i="16"/>
  <c r="CO12" i="16"/>
  <c r="CO11" i="16"/>
  <c r="CO10" i="16"/>
  <c r="CO9" i="16"/>
  <c r="CO8" i="16"/>
  <c r="CO7" i="16"/>
  <c r="CO26" i="16"/>
  <c r="CO24" i="16"/>
  <c r="CO23" i="16"/>
  <c r="CO19" i="16"/>
  <c r="CO49" i="16"/>
  <c r="CO29" i="16"/>
  <c r="CO25" i="16"/>
  <c r="CO16" i="16"/>
  <c r="CO28" i="16"/>
  <c r="CO20" i="16"/>
  <c r="CO17" i="16"/>
  <c r="DC111" i="16"/>
  <c r="DC108" i="16"/>
  <c r="DC110" i="16"/>
  <c r="DC116" i="16"/>
  <c r="DC109" i="16"/>
  <c r="DC107" i="16"/>
  <c r="DC114" i="16"/>
  <c r="DC113" i="16"/>
  <c r="DC112" i="16"/>
  <c r="DC106" i="16"/>
  <c r="DC105" i="16"/>
  <c r="DC104" i="16"/>
  <c r="DC103" i="16"/>
  <c r="DC102" i="16"/>
  <c r="DC101" i="16"/>
  <c r="DC100" i="16"/>
  <c r="DC99" i="16"/>
  <c r="DC98" i="16"/>
  <c r="DC97" i="16"/>
  <c r="DC96" i="16"/>
  <c r="DC95" i="16"/>
  <c r="DC94" i="16"/>
  <c r="DC93" i="16"/>
  <c r="DC92" i="16"/>
  <c r="DC91" i="16"/>
  <c r="DC90" i="16"/>
  <c r="DC88" i="16"/>
  <c r="DC89" i="16"/>
  <c r="DC83" i="16"/>
  <c r="DC82" i="16"/>
  <c r="DC81" i="16"/>
  <c r="DC80" i="16"/>
  <c r="DC79" i="16"/>
  <c r="DC78" i="16"/>
  <c r="DC77" i="16"/>
  <c r="DC76" i="16"/>
  <c r="DC85" i="16"/>
  <c r="DC86" i="16"/>
  <c r="DC84" i="16"/>
  <c r="DC87" i="16"/>
  <c r="DC73" i="16"/>
  <c r="DC65" i="16"/>
  <c r="DC75" i="16"/>
  <c r="DC72" i="16"/>
  <c r="DC61" i="16"/>
  <c r="DC60" i="16"/>
  <c r="DC59" i="16"/>
  <c r="DC58" i="16"/>
  <c r="DC57" i="16"/>
  <c r="DC56" i="16"/>
  <c r="DC55" i="16"/>
  <c r="DC54" i="16"/>
  <c r="DC53" i="16"/>
  <c r="DC52" i="16"/>
  <c r="DC51" i="16"/>
  <c r="DC50" i="16"/>
  <c r="DC49" i="16"/>
  <c r="DC48" i="16"/>
  <c r="DC47" i="16"/>
  <c r="DC46" i="16"/>
  <c r="DC64" i="16"/>
  <c r="DC68" i="16"/>
  <c r="DC66" i="16"/>
  <c r="DC69" i="16"/>
  <c r="DC63" i="16"/>
  <c r="DC74" i="16"/>
  <c r="DC45" i="16"/>
  <c r="DC42" i="16"/>
  <c r="DC71" i="16"/>
  <c r="DC70" i="16"/>
  <c r="DC41" i="16"/>
  <c r="DC40" i="16"/>
  <c r="DC39" i="16"/>
  <c r="DC38" i="16"/>
  <c r="DC37" i="16"/>
  <c r="DC36" i="16"/>
  <c r="DC35" i="16"/>
  <c r="DC34" i="16"/>
  <c r="DC33" i="16"/>
  <c r="DC32" i="16"/>
  <c r="DC31" i="16"/>
  <c r="DC30" i="16"/>
  <c r="DC62" i="16"/>
  <c r="DC44" i="16"/>
  <c r="DC28" i="16"/>
  <c r="DC21" i="16"/>
  <c r="DC15" i="16"/>
  <c r="DC14" i="16"/>
  <c r="DC13" i="16"/>
  <c r="DC12" i="16"/>
  <c r="DC11" i="16"/>
  <c r="DC10" i="16"/>
  <c r="DC9" i="16"/>
  <c r="DC8" i="16"/>
  <c r="DC7" i="16"/>
  <c r="DC27" i="16"/>
  <c r="DC22" i="16"/>
  <c r="DC18" i="16"/>
  <c r="DC24" i="16"/>
  <c r="DC16" i="16"/>
  <c r="DC26" i="16"/>
  <c r="DC23" i="16"/>
  <c r="DC19" i="16"/>
  <c r="DC43" i="16"/>
  <c r="DC67" i="16"/>
  <c r="DC29" i="16"/>
  <c r="DC25" i="16"/>
  <c r="DC20" i="16"/>
  <c r="DC17" i="16"/>
  <c r="DC115" i="16"/>
  <c r="K93" i="29"/>
  <c r="I93" i="29" s="1"/>
  <c r="AB97" i="3"/>
  <c r="AF97" i="3"/>
  <c r="AH97" i="3" s="1"/>
  <c r="V97" i="3"/>
  <c r="DU94" i="15"/>
  <c r="DZ94" i="15" s="1"/>
  <c r="Z91" i="35" s="1"/>
  <c r="O94" i="3"/>
  <c r="BV116" i="16"/>
  <c r="BV114" i="16"/>
  <c r="BV113" i="16"/>
  <c r="BV112" i="16"/>
  <c r="BV111" i="16"/>
  <c r="BV110" i="16"/>
  <c r="BV109" i="16"/>
  <c r="BV108" i="16"/>
  <c r="BV107" i="16"/>
  <c r="BV106" i="16"/>
  <c r="BV105" i="16"/>
  <c r="BV104" i="16"/>
  <c r="BV103" i="16"/>
  <c r="BV102" i="16"/>
  <c r="BV101" i="16"/>
  <c r="BV100" i="16"/>
  <c r="BV99" i="16"/>
  <c r="BV98" i="16"/>
  <c r="BV97" i="16"/>
  <c r="BV96" i="16"/>
  <c r="BV95" i="16"/>
  <c r="BV94" i="16"/>
  <c r="BV93" i="16"/>
  <c r="BV92" i="16"/>
  <c r="BV91" i="16"/>
  <c r="BV90" i="16"/>
  <c r="BV88" i="16"/>
  <c r="BV83" i="16"/>
  <c r="BV82" i="16"/>
  <c r="BV81" i="16"/>
  <c r="BV80" i="16"/>
  <c r="BV79" i="16"/>
  <c r="BV78" i="16"/>
  <c r="BV77" i="16"/>
  <c r="BV76" i="16"/>
  <c r="BV75" i="16"/>
  <c r="BV74" i="16"/>
  <c r="BV73" i="16"/>
  <c r="BV72" i="16"/>
  <c r="BV71" i="16"/>
  <c r="BV70" i="16"/>
  <c r="BV69" i="16"/>
  <c r="BV68" i="16"/>
  <c r="BV67" i="16"/>
  <c r="BV66" i="16"/>
  <c r="BV65" i="16"/>
  <c r="BV64" i="16"/>
  <c r="BV63" i="16"/>
  <c r="BV62" i="16"/>
  <c r="BV84" i="16"/>
  <c r="BV89" i="16"/>
  <c r="BV86" i="16"/>
  <c r="BV87" i="16"/>
  <c r="BV85" i="16"/>
  <c r="BV61" i="16"/>
  <c r="BV60" i="16"/>
  <c r="BV59" i="16"/>
  <c r="BV58" i="16"/>
  <c r="BV57" i="16"/>
  <c r="BV56" i="16"/>
  <c r="BV55" i="16"/>
  <c r="BV54" i="16"/>
  <c r="BV53" i="16"/>
  <c r="BV52" i="16"/>
  <c r="BV51" i="16"/>
  <c r="BV50" i="16"/>
  <c r="BV49" i="16"/>
  <c r="BV48" i="16"/>
  <c r="BV47" i="16"/>
  <c r="BV46" i="16"/>
  <c r="BV45" i="16"/>
  <c r="BV44" i="16"/>
  <c r="BV43" i="16"/>
  <c r="BV42" i="16"/>
  <c r="BV41" i="16"/>
  <c r="BV40" i="16"/>
  <c r="BV39" i="16"/>
  <c r="BV38" i="16"/>
  <c r="BV37" i="16"/>
  <c r="BV36" i="16"/>
  <c r="BV35" i="16"/>
  <c r="BV34" i="16"/>
  <c r="BV33" i="16"/>
  <c r="BV32" i="16"/>
  <c r="BV31" i="16"/>
  <c r="BV30" i="16"/>
  <c r="BV29" i="16"/>
  <c r="BV28" i="16"/>
  <c r="BV27" i="16"/>
  <c r="BV26" i="16"/>
  <c r="BV25" i="16"/>
  <c r="BV20" i="16"/>
  <c r="BV17" i="16"/>
  <c r="BV16" i="16"/>
  <c r="BV21" i="16"/>
  <c r="BV24" i="16"/>
  <c r="BV22" i="16"/>
  <c r="BV18" i="16"/>
  <c r="BV23" i="16"/>
  <c r="BV19" i="16"/>
  <c r="BV15" i="16"/>
  <c r="BV13" i="16"/>
  <c r="BV11" i="16"/>
  <c r="BV9" i="16"/>
  <c r="BV7" i="16"/>
  <c r="BV14" i="16"/>
  <c r="BV12" i="16"/>
  <c r="BV10" i="16"/>
  <c r="BV8" i="16"/>
  <c r="DB111" i="16"/>
  <c r="DB108" i="16"/>
  <c r="DB110" i="16"/>
  <c r="DB116" i="16"/>
  <c r="DB109" i="16"/>
  <c r="DB107" i="16"/>
  <c r="DB114" i="16"/>
  <c r="DB113" i="16"/>
  <c r="DB112" i="16"/>
  <c r="DB106" i="16"/>
  <c r="DB105" i="16"/>
  <c r="DB104" i="16"/>
  <c r="DB103" i="16"/>
  <c r="DB102" i="16"/>
  <c r="DB101" i="16"/>
  <c r="DB100" i="16"/>
  <c r="DB99" i="16"/>
  <c r="DB98" i="16"/>
  <c r="DB97" i="16"/>
  <c r="DB96" i="16"/>
  <c r="DB95" i="16"/>
  <c r="DB94" i="16"/>
  <c r="DB93" i="16"/>
  <c r="DB92" i="16"/>
  <c r="DB91" i="16"/>
  <c r="DB90" i="16"/>
  <c r="DB89" i="16"/>
  <c r="DB88" i="16"/>
  <c r="DB87" i="16"/>
  <c r="DB86" i="16"/>
  <c r="DB85" i="16"/>
  <c r="DB83" i="16"/>
  <c r="DB82" i="16"/>
  <c r="DB81" i="16"/>
  <c r="DB80" i="16"/>
  <c r="DB79" i="16"/>
  <c r="DB78" i="16"/>
  <c r="DB77" i="16"/>
  <c r="DB76" i="16"/>
  <c r="DB75" i="16"/>
  <c r="DB74" i="16"/>
  <c r="DB73" i="16"/>
  <c r="DB72" i="16"/>
  <c r="DB71" i="16"/>
  <c r="DB70" i="16"/>
  <c r="DB84" i="16"/>
  <c r="DB67" i="16"/>
  <c r="DB65" i="16"/>
  <c r="DB61" i="16"/>
  <c r="DB60" i="16"/>
  <c r="DB59" i="16"/>
  <c r="DB58" i="16"/>
  <c r="DB57" i="16"/>
  <c r="DB56" i="16"/>
  <c r="DB55" i="16"/>
  <c r="DB54" i="16"/>
  <c r="DB53" i="16"/>
  <c r="DB52" i="16"/>
  <c r="DB51" i="16"/>
  <c r="DB50" i="16"/>
  <c r="DB64" i="16"/>
  <c r="DB68" i="16"/>
  <c r="DB66" i="16"/>
  <c r="DB69" i="16"/>
  <c r="DB63" i="16"/>
  <c r="DB49" i="16"/>
  <c r="DB43" i="16"/>
  <c r="DB45" i="16"/>
  <c r="DB46" i="16"/>
  <c r="DB42" i="16"/>
  <c r="DB47" i="16"/>
  <c r="DB41" i="16"/>
  <c r="DB40" i="16"/>
  <c r="DB39" i="16"/>
  <c r="DB38" i="16"/>
  <c r="DB37" i="16"/>
  <c r="DB36" i="16"/>
  <c r="DB35" i="16"/>
  <c r="DB34" i="16"/>
  <c r="DB33" i="16"/>
  <c r="DB32" i="16"/>
  <c r="DB31" i="16"/>
  <c r="DB30" i="16"/>
  <c r="DB62" i="16"/>
  <c r="DB48" i="16"/>
  <c r="DB44" i="16"/>
  <c r="DB29" i="16"/>
  <c r="DB25" i="16"/>
  <c r="DB20" i="16"/>
  <c r="DB28" i="16"/>
  <c r="DB21" i="16"/>
  <c r="DB15" i="16"/>
  <c r="DB14" i="16"/>
  <c r="DB13" i="16"/>
  <c r="DB12" i="16"/>
  <c r="DB11" i="16"/>
  <c r="DB10" i="16"/>
  <c r="DB9" i="16"/>
  <c r="DB8" i="16"/>
  <c r="DB7" i="16"/>
  <c r="DB27" i="16"/>
  <c r="DB22" i="16"/>
  <c r="DB18" i="16"/>
  <c r="DB24" i="16"/>
  <c r="DB16" i="16"/>
  <c r="DB26" i="16"/>
  <c r="DB23" i="16"/>
  <c r="DB19" i="16"/>
  <c r="DB17" i="16"/>
  <c r="DU66" i="15"/>
  <c r="DZ66" i="15" s="1"/>
  <c r="Z63" i="35" s="1"/>
  <c r="O66" i="3"/>
  <c r="BA116" i="16"/>
  <c r="BA114" i="16"/>
  <c r="BA113" i="16"/>
  <c r="BA112" i="16"/>
  <c r="BA111" i="16"/>
  <c r="BA110" i="16"/>
  <c r="BA109" i="16"/>
  <c r="BA106" i="16"/>
  <c r="BA105" i="16"/>
  <c r="BA104" i="16"/>
  <c r="BA103" i="16"/>
  <c r="BA102" i="16"/>
  <c r="BA101" i="16"/>
  <c r="BA100" i="16"/>
  <c r="BA99" i="16"/>
  <c r="BA98" i="16"/>
  <c r="BA97" i="16"/>
  <c r="BA96" i="16"/>
  <c r="BA108" i="16"/>
  <c r="BA107" i="16"/>
  <c r="BA93" i="16"/>
  <c r="BA92" i="16"/>
  <c r="BA91" i="16"/>
  <c r="BA90" i="16"/>
  <c r="BA87" i="16"/>
  <c r="BA95" i="16"/>
  <c r="BA88" i="16"/>
  <c r="BA85" i="16"/>
  <c r="BA89" i="16"/>
  <c r="BA94" i="16"/>
  <c r="BA84" i="16"/>
  <c r="BA83" i="16"/>
  <c r="BA82" i="16"/>
  <c r="BA81" i="16"/>
  <c r="BA80" i="16"/>
  <c r="BA79" i="16"/>
  <c r="BA78" i="16"/>
  <c r="BA77" i="16"/>
  <c r="BA76" i="16"/>
  <c r="BA75" i="16"/>
  <c r="BA74" i="16"/>
  <c r="BA73" i="16"/>
  <c r="BA72" i="16"/>
  <c r="BA71" i="16"/>
  <c r="BA70" i="16"/>
  <c r="BA69" i="16"/>
  <c r="BA68" i="16"/>
  <c r="BA67" i="16"/>
  <c r="BA66" i="16"/>
  <c r="BA86" i="16"/>
  <c r="BA62" i="16"/>
  <c r="BA65" i="16"/>
  <c r="BA64" i="16"/>
  <c r="BA63" i="16"/>
  <c r="BA61" i="16"/>
  <c r="BA60" i="16"/>
  <c r="BA59" i="16"/>
  <c r="BA58" i="16"/>
  <c r="BA57" i="16"/>
  <c r="BA56" i="16"/>
  <c r="BA55" i="16"/>
  <c r="BA54" i="16"/>
  <c r="BA53" i="16"/>
  <c r="BA52" i="16"/>
  <c r="BA51" i="16"/>
  <c r="BA50" i="16"/>
  <c r="BA49" i="16"/>
  <c r="BA48" i="16"/>
  <c r="BA47" i="16"/>
  <c r="BA46" i="16"/>
  <c r="BA45" i="16"/>
  <c r="BA43" i="16"/>
  <c r="BA42" i="16"/>
  <c r="BA44" i="16"/>
  <c r="BA23" i="16"/>
  <c r="BA19" i="16"/>
  <c r="BA18" i="16"/>
  <c r="BA27" i="16"/>
  <c r="BA41" i="16"/>
  <c r="BA39" i="16"/>
  <c r="BA37" i="16"/>
  <c r="BA35" i="16"/>
  <c r="BA33" i="16"/>
  <c r="BA32" i="16"/>
  <c r="BA31" i="16"/>
  <c r="BA20" i="16"/>
  <c r="BA26" i="16"/>
  <c r="BA30" i="16"/>
  <c r="BA21" i="16"/>
  <c r="BA17" i="16"/>
  <c r="BA29" i="16"/>
  <c r="BA25" i="16"/>
  <c r="BA24" i="16"/>
  <c r="BA15" i="16"/>
  <c r="BA14" i="16"/>
  <c r="BA13" i="16"/>
  <c r="BA12" i="16"/>
  <c r="BA11" i="16"/>
  <c r="BA10" i="16"/>
  <c r="BA9" i="16"/>
  <c r="BA8" i="16"/>
  <c r="BA7" i="16"/>
  <c r="BA40" i="16"/>
  <c r="BA38" i="16"/>
  <c r="BA36" i="16"/>
  <c r="BA34" i="16"/>
  <c r="BA16" i="16"/>
  <c r="BA28" i="16"/>
  <c r="BA22" i="16"/>
  <c r="K34" i="29"/>
  <c r="I34" i="29" s="1"/>
  <c r="V38" i="3"/>
  <c r="AI116" i="16"/>
  <c r="AI109" i="16"/>
  <c r="AI108" i="16"/>
  <c r="AI114" i="16"/>
  <c r="AI113" i="16"/>
  <c r="AI107" i="16"/>
  <c r="AI106" i="16"/>
  <c r="AI105" i="16"/>
  <c r="AI104" i="16"/>
  <c r="AI103" i="16"/>
  <c r="AI102" i="16"/>
  <c r="AI101" i="16"/>
  <c r="AI100" i="16"/>
  <c r="AI99" i="16"/>
  <c r="AI98" i="16"/>
  <c r="AI97" i="16"/>
  <c r="AI96" i="16"/>
  <c r="AI95" i="16"/>
  <c r="AI94" i="16"/>
  <c r="AI112" i="16"/>
  <c r="AI111" i="16"/>
  <c r="AI110" i="16"/>
  <c r="AI93" i="16"/>
  <c r="AI92" i="16"/>
  <c r="AI91" i="16"/>
  <c r="AI90" i="16"/>
  <c r="AI86" i="16"/>
  <c r="AI87" i="16"/>
  <c r="AI84" i="16"/>
  <c r="AI83" i="16"/>
  <c r="AI82" i="16"/>
  <c r="AI81" i="16"/>
  <c r="AI80" i="16"/>
  <c r="AI79" i="16"/>
  <c r="AI78" i="16"/>
  <c r="AI77" i="16"/>
  <c r="AI88" i="16"/>
  <c r="AI89" i="16"/>
  <c r="AI69" i="16"/>
  <c r="AI63" i="16"/>
  <c r="AI75" i="16"/>
  <c r="AI74" i="16"/>
  <c r="AI61" i="16"/>
  <c r="AI60" i="16"/>
  <c r="AI59" i="16"/>
  <c r="AI58" i="16"/>
  <c r="AI57" i="16"/>
  <c r="AI56" i="16"/>
  <c r="AI55" i="16"/>
  <c r="AI54" i="16"/>
  <c r="AI53" i="16"/>
  <c r="AI52" i="16"/>
  <c r="AI51" i="16"/>
  <c r="AI50" i="16"/>
  <c r="AI49" i="16"/>
  <c r="AI48" i="16"/>
  <c r="AI47" i="16"/>
  <c r="AI46" i="16"/>
  <c r="AI70" i="16"/>
  <c r="AI62" i="16"/>
  <c r="AI68" i="16"/>
  <c r="AI66" i="16"/>
  <c r="AI85" i="16"/>
  <c r="AI73" i="16"/>
  <c r="AI65" i="16"/>
  <c r="AI76" i="16"/>
  <c r="AI72" i="16"/>
  <c r="AI71" i="16"/>
  <c r="AI45" i="16"/>
  <c r="AI44" i="16"/>
  <c r="AI43" i="16"/>
  <c r="AI41" i="16"/>
  <c r="AI40" i="16"/>
  <c r="AI39" i="16"/>
  <c r="AI38" i="16"/>
  <c r="AI37" i="16"/>
  <c r="AI36" i="16"/>
  <c r="AI35" i="16"/>
  <c r="AI34" i="16"/>
  <c r="AI33" i="16"/>
  <c r="AI32" i="16"/>
  <c r="AI31" i="16"/>
  <c r="AI64" i="16"/>
  <c r="AI42" i="16"/>
  <c r="AI67" i="16"/>
  <c r="AI30" i="16"/>
  <c r="AI26" i="16"/>
  <c r="AI23" i="16"/>
  <c r="AI19" i="16"/>
  <c r="AI16" i="16"/>
  <c r="AI15" i="16"/>
  <c r="AI14" i="16"/>
  <c r="AI13" i="16"/>
  <c r="AI12" i="16"/>
  <c r="AI11" i="16"/>
  <c r="AI10" i="16"/>
  <c r="AI9" i="16"/>
  <c r="AI8" i="16"/>
  <c r="AI7" i="16"/>
  <c r="AI18" i="16"/>
  <c r="AI29" i="16"/>
  <c r="AI20" i="16"/>
  <c r="AI25" i="16"/>
  <c r="AI24" i="16"/>
  <c r="AI28" i="16"/>
  <c r="AI21" i="16"/>
  <c r="AI27" i="16"/>
  <c r="AI17" i="16"/>
  <c r="AI22" i="16"/>
  <c r="BC115" i="16"/>
  <c r="DU23" i="15"/>
  <c r="DZ23" i="15" s="1"/>
  <c r="Z20" i="35" s="1"/>
  <c r="O23" i="3"/>
  <c r="Q23" i="3" s="1"/>
  <c r="S78" i="3"/>
  <c r="BW116" i="16"/>
  <c r="BW114" i="16"/>
  <c r="BW113" i="16"/>
  <c r="BW112" i="16"/>
  <c r="BW111" i="16"/>
  <c r="BW109" i="16"/>
  <c r="BW106" i="16"/>
  <c r="BW105" i="16"/>
  <c r="BW104" i="16"/>
  <c r="BW103" i="16"/>
  <c r="BW102" i="16"/>
  <c r="BW101" i="16"/>
  <c r="BW100" i="16"/>
  <c r="BW99" i="16"/>
  <c r="BW98" i="16"/>
  <c r="BW97" i="16"/>
  <c r="BW96" i="16"/>
  <c r="BW95" i="16"/>
  <c r="BW84" i="16"/>
  <c r="BW89" i="16"/>
  <c r="BW86" i="16"/>
  <c r="BW108" i="16"/>
  <c r="BW107" i="16"/>
  <c r="BW94" i="16"/>
  <c r="BW87" i="16"/>
  <c r="BW110" i="16"/>
  <c r="BW92" i="16"/>
  <c r="BW91" i="16"/>
  <c r="BW90" i="16"/>
  <c r="BW85" i="16"/>
  <c r="BW77" i="16"/>
  <c r="BW63" i="16"/>
  <c r="BW67" i="16"/>
  <c r="BW74" i="16"/>
  <c r="BW62" i="16"/>
  <c r="BW93" i="16"/>
  <c r="BW82" i="16"/>
  <c r="BW80" i="16"/>
  <c r="BW78" i="16"/>
  <c r="BW76" i="16"/>
  <c r="BW88" i="16"/>
  <c r="BW75" i="16"/>
  <c r="BW73" i="16"/>
  <c r="BW69" i="16"/>
  <c r="BW65" i="16"/>
  <c r="BW71" i="16"/>
  <c r="BW68" i="16"/>
  <c r="BW66" i="16"/>
  <c r="BW49" i="16"/>
  <c r="BW81" i="16"/>
  <c r="BW56" i="16"/>
  <c r="BW55" i="16"/>
  <c r="BW41" i="16"/>
  <c r="BW40" i="16"/>
  <c r="BW39" i="16"/>
  <c r="BW38" i="16"/>
  <c r="BW37" i="16"/>
  <c r="BW36" i="16"/>
  <c r="BW35" i="16"/>
  <c r="BW34" i="16"/>
  <c r="BW33" i="16"/>
  <c r="BW32" i="16"/>
  <c r="BW64" i="16"/>
  <c r="BW44" i="16"/>
  <c r="BW46" i="16"/>
  <c r="BW51" i="16"/>
  <c r="BW45" i="16"/>
  <c r="BW61" i="16"/>
  <c r="BW59" i="16"/>
  <c r="BW57" i="16"/>
  <c r="BW43" i="16"/>
  <c r="BW53" i="16"/>
  <c r="BW47" i="16"/>
  <c r="BW83" i="16"/>
  <c r="BW79" i="16"/>
  <c r="BW72" i="16"/>
  <c r="BW70" i="16"/>
  <c r="BW52" i="16"/>
  <c r="BW42" i="16"/>
  <c r="BW54" i="16"/>
  <c r="BW50" i="16"/>
  <c r="BW48" i="16"/>
  <c r="BW17" i="16"/>
  <c r="BW16" i="16"/>
  <c r="BW58" i="16"/>
  <c r="BW27" i="16"/>
  <c r="BW21" i="16"/>
  <c r="BW26" i="16"/>
  <c r="BW24" i="16"/>
  <c r="BW22" i="16"/>
  <c r="BW18" i="16"/>
  <c r="BW60" i="16"/>
  <c r="BW29" i="16"/>
  <c r="BW25" i="16"/>
  <c r="BW31" i="16"/>
  <c r="BW23" i="16"/>
  <c r="BW19" i="16"/>
  <c r="BW30" i="16"/>
  <c r="BW28" i="16"/>
  <c r="BW14" i="16"/>
  <c r="BW12" i="16"/>
  <c r="BW10" i="16"/>
  <c r="BW8" i="16"/>
  <c r="BW20" i="16"/>
  <c r="BW15" i="16"/>
  <c r="BW13" i="16"/>
  <c r="BW11" i="16"/>
  <c r="BW9" i="16"/>
  <c r="BW7" i="16"/>
  <c r="BI115" i="16"/>
  <c r="K51" i="29"/>
  <c r="I51" i="29" s="1"/>
  <c r="V55" i="3"/>
  <c r="AF55" i="3"/>
  <c r="AH55" i="3" s="1"/>
  <c r="AB55" i="3"/>
  <c r="AD55" i="3" s="1"/>
  <c r="K56" i="29"/>
  <c r="I56" i="29" s="1"/>
  <c r="AB60" i="3"/>
  <c r="V60" i="3"/>
  <c r="AF60" i="3"/>
  <c r="AH60" i="3" s="1"/>
  <c r="DU74" i="15"/>
  <c r="DZ74" i="15" s="1"/>
  <c r="Z71" i="35" s="1"/>
  <c r="O74" i="3"/>
  <c r="Q74" i="3" s="1"/>
  <c r="DU109" i="15"/>
  <c r="DZ109" i="15" s="1"/>
  <c r="Z106" i="35" s="1"/>
  <c r="CM116" i="16"/>
  <c r="CM114" i="16"/>
  <c r="CM113" i="16"/>
  <c r="CM112" i="16"/>
  <c r="CM111" i="16"/>
  <c r="CM110" i="16"/>
  <c r="CM109" i="16"/>
  <c r="CM108" i="16"/>
  <c r="CM106" i="16"/>
  <c r="CM105" i="16"/>
  <c r="CM104" i="16"/>
  <c r="CM103" i="16"/>
  <c r="CM102" i="16"/>
  <c r="CM101" i="16"/>
  <c r="CM100" i="16"/>
  <c r="CM99" i="16"/>
  <c r="CM98" i="16"/>
  <c r="CM97" i="16"/>
  <c r="CM96" i="16"/>
  <c r="CM95" i="16"/>
  <c r="CM94" i="16"/>
  <c r="CM93" i="16"/>
  <c r="CM92" i="16"/>
  <c r="CM91" i="16"/>
  <c r="CM90" i="16"/>
  <c r="CM89" i="16"/>
  <c r="CM88" i="16"/>
  <c r="CM87" i="16"/>
  <c r="CM86" i="16"/>
  <c r="CM85" i="16"/>
  <c r="CM84" i="16"/>
  <c r="CM107" i="16"/>
  <c r="CM83" i="16"/>
  <c r="CM82" i="16"/>
  <c r="CM81" i="16"/>
  <c r="CM80" i="16"/>
  <c r="CM79" i="16"/>
  <c r="CM78" i="16"/>
  <c r="CM77" i="16"/>
  <c r="CM76" i="16"/>
  <c r="CM72" i="16"/>
  <c r="CM67" i="16"/>
  <c r="CM62" i="16"/>
  <c r="CM65" i="16"/>
  <c r="CM74" i="16"/>
  <c r="CM69" i="16"/>
  <c r="CM68" i="16"/>
  <c r="CM66" i="16"/>
  <c r="CM64" i="16"/>
  <c r="CM61" i="16"/>
  <c r="CM60" i="16"/>
  <c r="CM59" i="16"/>
  <c r="CM58" i="16"/>
  <c r="CM57" i="16"/>
  <c r="CM56" i="16"/>
  <c r="CM55" i="16"/>
  <c r="CM73" i="16"/>
  <c r="CM71" i="16"/>
  <c r="CM49" i="16"/>
  <c r="CM75" i="16"/>
  <c r="CM54" i="16"/>
  <c r="CM43" i="16"/>
  <c r="CM46" i="16"/>
  <c r="CM45" i="16"/>
  <c r="CM63" i="16"/>
  <c r="CM42" i="16"/>
  <c r="CM70" i="16"/>
  <c r="CM51" i="16"/>
  <c r="CM47" i="16"/>
  <c r="CM48" i="16"/>
  <c r="CM41" i="16"/>
  <c r="CM40" i="16"/>
  <c r="CM39" i="16"/>
  <c r="CM38" i="16"/>
  <c r="CM37" i="16"/>
  <c r="CM36" i="16"/>
  <c r="CM35" i="16"/>
  <c r="CM34" i="16"/>
  <c r="CM33" i="16"/>
  <c r="CM32" i="16"/>
  <c r="CM31" i="16"/>
  <c r="CM30" i="16"/>
  <c r="CM29" i="16"/>
  <c r="CM28" i="16"/>
  <c r="CM27" i="16"/>
  <c r="CM26" i="16"/>
  <c r="CM25" i="16"/>
  <c r="CM24" i="16"/>
  <c r="CM23" i="16"/>
  <c r="CM22" i="16"/>
  <c r="CM21" i="16"/>
  <c r="CM20" i="16"/>
  <c r="CM19" i="16"/>
  <c r="CM18" i="16"/>
  <c r="CM17" i="16"/>
  <c r="CM52" i="16"/>
  <c r="CM53" i="16"/>
  <c r="CM15" i="16"/>
  <c r="CM14" i="16"/>
  <c r="CM13" i="16"/>
  <c r="CM12" i="16"/>
  <c r="CM11" i="16"/>
  <c r="CM10" i="16"/>
  <c r="CM9" i="16"/>
  <c r="CM8" i="16"/>
  <c r="CM7" i="16"/>
  <c r="CM44" i="16"/>
  <c r="CM50" i="16"/>
  <c r="CM16" i="16"/>
  <c r="BQ116" i="16"/>
  <c r="BQ114" i="16"/>
  <c r="BQ113" i="16"/>
  <c r="BQ112" i="16"/>
  <c r="BQ107" i="16"/>
  <c r="BQ110" i="16"/>
  <c r="BQ108" i="16"/>
  <c r="BQ111" i="16"/>
  <c r="BQ109" i="16"/>
  <c r="BQ92" i="16"/>
  <c r="BQ91" i="16"/>
  <c r="BQ90" i="16"/>
  <c r="BQ87" i="16"/>
  <c r="BQ106" i="16"/>
  <c r="BQ104" i="16"/>
  <c r="BQ102" i="16"/>
  <c r="BQ100" i="16"/>
  <c r="BQ98" i="16"/>
  <c r="BQ93" i="16"/>
  <c r="BQ85" i="16"/>
  <c r="BQ96" i="16"/>
  <c r="BQ88" i="16"/>
  <c r="BQ83" i="16"/>
  <c r="BQ82" i="16"/>
  <c r="BQ81" i="16"/>
  <c r="BQ80" i="16"/>
  <c r="BQ79" i="16"/>
  <c r="BQ78" i="16"/>
  <c r="BQ77" i="16"/>
  <c r="BQ76" i="16"/>
  <c r="BQ75" i="16"/>
  <c r="BQ74" i="16"/>
  <c r="BQ73" i="16"/>
  <c r="BQ72" i="16"/>
  <c r="BQ71" i="16"/>
  <c r="BQ70" i="16"/>
  <c r="BQ69" i="16"/>
  <c r="BQ84" i="16"/>
  <c r="BQ95" i="16"/>
  <c r="BQ89" i="16"/>
  <c r="BQ105" i="16"/>
  <c r="BQ103" i="16"/>
  <c r="BQ101" i="16"/>
  <c r="BQ99" i="16"/>
  <c r="BQ97" i="16"/>
  <c r="BQ65" i="16"/>
  <c r="BQ68" i="16"/>
  <c r="BQ66" i="16"/>
  <c r="BQ64" i="16"/>
  <c r="BQ61" i="16"/>
  <c r="BQ60" i="16"/>
  <c r="BQ59" i="16"/>
  <c r="BQ58" i="16"/>
  <c r="BQ57" i="16"/>
  <c r="BQ56" i="16"/>
  <c r="BQ55" i="16"/>
  <c r="BQ54" i="16"/>
  <c r="BQ53" i="16"/>
  <c r="BQ52" i="16"/>
  <c r="BQ51" i="16"/>
  <c r="BQ50" i="16"/>
  <c r="BQ63" i="16"/>
  <c r="BQ94" i="16"/>
  <c r="BQ67" i="16"/>
  <c r="BQ62" i="16"/>
  <c r="BQ48" i="16"/>
  <c r="BQ42" i="16"/>
  <c r="BQ49" i="16"/>
  <c r="BQ46" i="16"/>
  <c r="BQ44" i="16"/>
  <c r="BQ41" i="16"/>
  <c r="BQ40" i="16"/>
  <c r="BQ39" i="16"/>
  <c r="BQ38" i="16"/>
  <c r="BQ37" i="16"/>
  <c r="BQ36" i="16"/>
  <c r="BQ35" i="16"/>
  <c r="BQ34" i="16"/>
  <c r="BQ33" i="16"/>
  <c r="BQ32" i="16"/>
  <c r="BQ31" i="16"/>
  <c r="BQ30" i="16"/>
  <c r="BQ45" i="16"/>
  <c r="BQ86" i="16"/>
  <c r="BQ18" i="16"/>
  <c r="BQ28" i="16"/>
  <c r="BQ23" i="16"/>
  <c r="BQ19" i="16"/>
  <c r="BQ47" i="16"/>
  <c r="BQ43" i="16"/>
  <c r="BQ27" i="16"/>
  <c r="BQ20" i="16"/>
  <c r="BQ15" i="16"/>
  <c r="BQ14" i="16"/>
  <c r="BQ13" i="16"/>
  <c r="BQ12" i="16"/>
  <c r="BQ11" i="16"/>
  <c r="BQ10" i="16"/>
  <c r="BQ9" i="16"/>
  <c r="BQ8" i="16"/>
  <c r="BQ7" i="16"/>
  <c r="BQ17" i="16"/>
  <c r="BQ16" i="16"/>
  <c r="BQ26" i="16"/>
  <c r="BQ21" i="16"/>
  <c r="BQ24" i="16"/>
  <c r="BQ29" i="16"/>
  <c r="BQ25" i="16"/>
  <c r="BQ22" i="16"/>
  <c r="BH116" i="16"/>
  <c r="BH110" i="16"/>
  <c r="BH106" i="16"/>
  <c r="BH105" i="16"/>
  <c r="BH104" i="16"/>
  <c r="BH103" i="16"/>
  <c r="BH102" i="16"/>
  <c r="BH101" i="16"/>
  <c r="BH100" i="16"/>
  <c r="BH99" i="16"/>
  <c r="BH98" i="16"/>
  <c r="BH97" i="16"/>
  <c r="BH96" i="16"/>
  <c r="BH95" i="16"/>
  <c r="BH111" i="16"/>
  <c r="BH108" i="16"/>
  <c r="BH107" i="16"/>
  <c r="BH89" i="16"/>
  <c r="BH84" i="16"/>
  <c r="BH83" i="16"/>
  <c r="BH82" i="16"/>
  <c r="BH81" i="16"/>
  <c r="BH80" i="16"/>
  <c r="BH79" i="16"/>
  <c r="BH78" i="16"/>
  <c r="BH77" i="16"/>
  <c r="BH76" i="16"/>
  <c r="BH75" i="16"/>
  <c r="BH74" i="16"/>
  <c r="BH73" i="16"/>
  <c r="BH72" i="16"/>
  <c r="BH114" i="16"/>
  <c r="BH112" i="16"/>
  <c r="BH94" i="16"/>
  <c r="BH86" i="16"/>
  <c r="BH92" i="16"/>
  <c r="BH91" i="16"/>
  <c r="BH90" i="16"/>
  <c r="BH109" i="16"/>
  <c r="BH93" i="16"/>
  <c r="BH87" i="16"/>
  <c r="BH67" i="16"/>
  <c r="BH63" i="16"/>
  <c r="BH61" i="16"/>
  <c r="BH60" i="16"/>
  <c r="BH59" i="16"/>
  <c r="BH58" i="16"/>
  <c r="BH57" i="16"/>
  <c r="BH56" i="16"/>
  <c r="BH55" i="16"/>
  <c r="BH54" i="16"/>
  <c r="BH53" i="16"/>
  <c r="BH52" i="16"/>
  <c r="BH85" i="16"/>
  <c r="BH62" i="16"/>
  <c r="BH71" i="16"/>
  <c r="BH69" i="16"/>
  <c r="BH68" i="16"/>
  <c r="BH66" i="16"/>
  <c r="BH65" i="16"/>
  <c r="BH113" i="16"/>
  <c r="BH88" i="16"/>
  <c r="BH70" i="16"/>
  <c r="BH51" i="16"/>
  <c r="BH46" i="16"/>
  <c r="BH44" i="16"/>
  <c r="BH45" i="16"/>
  <c r="BH41" i="16"/>
  <c r="BH40" i="16"/>
  <c r="BH39" i="16"/>
  <c r="BH38" i="16"/>
  <c r="BH37" i="16"/>
  <c r="BH36" i="16"/>
  <c r="BH35" i="16"/>
  <c r="BH34" i="16"/>
  <c r="BH33" i="16"/>
  <c r="BH32" i="16"/>
  <c r="BH31" i="16"/>
  <c r="BH30" i="16"/>
  <c r="BH29" i="16"/>
  <c r="BH28" i="16"/>
  <c r="BH27" i="16"/>
  <c r="BH26" i="16"/>
  <c r="BH25" i="16"/>
  <c r="BH24" i="16"/>
  <c r="BH64" i="16"/>
  <c r="BH47" i="16"/>
  <c r="BH43" i="16"/>
  <c r="BH50" i="16"/>
  <c r="BH48" i="16"/>
  <c r="BH42" i="16"/>
  <c r="BH49" i="16"/>
  <c r="BH21" i="16"/>
  <c r="BH17" i="16"/>
  <c r="BH15" i="16"/>
  <c r="BH14" i="16"/>
  <c r="BH13" i="16"/>
  <c r="BH12" i="16"/>
  <c r="BH11" i="16"/>
  <c r="BH10" i="16"/>
  <c r="BH9" i="16"/>
  <c r="BH8" i="16"/>
  <c r="BH7" i="16"/>
  <c r="BH16" i="16"/>
  <c r="BH22" i="16"/>
  <c r="BH23" i="16"/>
  <c r="BH19" i="16"/>
  <c r="BH18" i="16"/>
  <c r="BH20" i="16"/>
  <c r="E116" i="16"/>
  <c r="E114" i="16"/>
  <c r="E113" i="16"/>
  <c r="E112" i="16"/>
  <c r="E111" i="16"/>
  <c r="E110" i="16"/>
  <c r="E107" i="16"/>
  <c r="E106" i="16"/>
  <c r="E105" i="16"/>
  <c r="E104" i="16"/>
  <c r="E103" i="16"/>
  <c r="E102" i="16"/>
  <c r="E101" i="16"/>
  <c r="E100" i="16"/>
  <c r="E99" i="16"/>
  <c r="E98" i="16"/>
  <c r="E97" i="16"/>
  <c r="E108" i="16"/>
  <c r="E109" i="16"/>
  <c r="E95" i="16"/>
  <c r="E94" i="16"/>
  <c r="E87" i="16"/>
  <c r="E85" i="16"/>
  <c r="E96" i="16"/>
  <c r="E88" i="16"/>
  <c r="E89" i="16"/>
  <c r="E93" i="16"/>
  <c r="E92" i="16"/>
  <c r="E91" i="16"/>
  <c r="E84" i="16"/>
  <c r="E83" i="16"/>
  <c r="E82" i="16"/>
  <c r="E81" i="16"/>
  <c r="E80" i="16"/>
  <c r="E79" i="16"/>
  <c r="E78" i="16"/>
  <c r="E77" i="16"/>
  <c r="E76" i="16"/>
  <c r="E75" i="16"/>
  <c r="E74" i="16"/>
  <c r="E73" i="16"/>
  <c r="E72" i="16"/>
  <c r="E71" i="16"/>
  <c r="E70" i="16"/>
  <c r="E69" i="16"/>
  <c r="E68" i="16"/>
  <c r="E67" i="16"/>
  <c r="E90" i="16"/>
  <c r="E64" i="16"/>
  <c r="E63" i="16"/>
  <c r="E86" i="16"/>
  <c r="E66" i="16"/>
  <c r="E62" i="16"/>
  <c r="E61" i="16"/>
  <c r="E60" i="16"/>
  <c r="E59" i="16"/>
  <c r="E58" i="16"/>
  <c r="E57" i="16"/>
  <c r="E56" i="16"/>
  <c r="E55" i="16"/>
  <c r="E54" i="16"/>
  <c r="E53" i="16"/>
  <c r="E52" i="16"/>
  <c r="E51" i="16"/>
  <c r="E50" i="16"/>
  <c r="E49" i="16"/>
  <c r="E48" i="16"/>
  <c r="E47" i="16"/>
  <c r="E46" i="16"/>
  <c r="E42" i="16"/>
  <c r="E45" i="16"/>
  <c r="E44" i="16"/>
  <c r="E65" i="16"/>
  <c r="E43" i="16"/>
  <c r="E29" i="16"/>
  <c r="E23" i="16"/>
  <c r="E19" i="16"/>
  <c r="E17" i="16"/>
  <c r="E28" i="16"/>
  <c r="E25" i="16"/>
  <c r="E24" i="16"/>
  <c r="E20" i="16"/>
  <c r="E40" i="16"/>
  <c r="E38" i="16"/>
  <c r="E36" i="16"/>
  <c r="E34" i="16"/>
  <c r="E18" i="16"/>
  <c r="E27" i="16"/>
  <c r="E32" i="16"/>
  <c r="E31" i="16"/>
  <c r="E21" i="16"/>
  <c r="E16" i="16"/>
  <c r="E15" i="16"/>
  <c r="E14" i="16"/>
  <c r="E13" i="16"/>
  <c r="E12" i="16"/>
  <c r="E11" i="16"/>
  <c r="E10" i="16"/>
  <c r="E9" i="16"/>
  <c r="E8" i="16"/>
  <c r="E7" i="16"/>
  <c r="E30" i="16"/>
  <c r="E26" i="16"/>
  <c r="E41" i="16"/>
  <c r="E39" i="16"/>
  <c r="E37" i="16"/>
  <c r="E35" i="16"/>
  <c r="E33" i="16"/>
  <c r="E22" i="16"/>
  <c r="AF116" i="16"/>
  <c r="AF111" i="16"/>
  <c r="AF110" i="16"/>
  <c r="AF109" i="16"/>
  <c r="AF108" i="16"/>
  <c r="AF113" i="16"/>
  <c r="AF85" i="16"/>
  <c r="AF96" i="16"/>
  <c r="AF93" i="16"/>
  <c r="AF92" i="16"/>
  <c r="AF91" i="16"/>
  <c r="AF90" i="16"/>
  <c r="AF86" i="16"/>
  <c r="AF107" i="16"/>
  <c r="AF105" i="16"/>
  <c r="AF103" i="16"/>
  <c r="AF101" i="16"/>
  <c r="AF99" i="16"/>
  <c r="AF97" i="16"/>
  <c r="AF87" i="16"/>
  <c r="AF114" i="16"/>
  <c r="AF84" i="16"/>
  <c r="AF83" i="16"/>
  <c r="AF82" i="16"/>
  <c r="AF81" i="16"/>
  <c r="AF80" i="16"/>
  <c r="AF79" i="16"/>
  <c r="AF78" i="16"/>
  <c r="AF112" i="16"/>
  <c r="AF88" i="16"/>
  <c r="AF106" i="16"/>
  <c r="AF104" i="16"/>
  <c r="AF102" i="16"/>
  <c r="AF100" i="16"/>
  <c r="AF98" i="16"/>
  <c r="AF94" i="16"/>
  <c r="AF72" i="16"/>
  <c r="AF71" i="16"/>
  <c r="AF95" i="16"/>
  <c r="AF64" i="16"/>
  <c r="AF67" i="16"/>
  <c r="AF69" i="16"/>
  <c r="AF75" i="16"/>
  <c r="AF74" i="16"/>
  <c r="AF63" i="16"/>
  <c r="AF70" i="16"/>
  <c r="AF61" i="16"/>
  <c r="AF60" i="16"/>
  <c r="AF59" i="16"/>
  <c r="AF58" i="16"/>
  <c r="AF73" i="16"/>
  <c r="AF62" i="16"/>
  <c r="AF68" i="16"/>
  <c r="AF66" i="16"/>
  <c r="AF50" i="16"/>
  <c r="AF77" i="16"/>
  <c r="AF54" i="16"/>
  <c r="AF47" i="16"/>
  <c r="AF57" i="16"/>
  <c r="AF56" i="16"/>
  <c r="AF65" i="16"/>
  <c r="AF52" i="16"/>
  <c r="AF51" i="16"/>
  <c r="AF45" i="16"/>
  <c r="AF89" i="16"/>
  <c r="AF55" i="16"/>
  <c r="AF48" i="16"/>
  <c r="AF44" i="16"/>
  <c r="AF76" i="16"/>
  <c r="AF49" i="16"/>
  <c r="AF43" i="16"/>
  <c r="AF41" i="16"/>
  <c r="AF40" i="16"/>
  <c r="AF39" i="16"/>
  <c r="AF38" i="16"/>
  <c r="AF37" i="16"/>
  <c r="AF36" i="16"/>
  <c r="AF35" i="16"/>
  <c r="AF34" i="16"/>
  <c r="AF33" i="16"/>
  <c r="AF42" i="16"/>
  <c r="AF17" i="16"/>
  <c r="AF27" i="16"/>
  <c r="AF22" i="16"/>
  <c r="AF30" i="16"/>
  <c r="AF26" i="16"/>
  <c r="AF23" i="16"/>
  <c r="AF19" i="16"/>
  <c r="AF16" i="16"/>
  <c r="AF15" i="16"/>
  <c r="AF14" i="16"/>
  <c r="AF13" i="16"/>
  <c r="AF12" i="16"/>
  <c r="AF11" i="16"/>
  <c r="AF10" i="16"/>
  <c r="AF9" i="16"/>
  <c r="AF8" i="16"/>
  <c r="AF7" i="16"/>
  <c r="AF18" i="16"/>
  <c r="AF29" i="16"/>
  <c r="AF20" i="16"/>
  <c r="AF53" i="16"/>
  <c r="AF46" i="16"/>
  <c r="AF32" i="16"/>
  <c r="AF31" i="16"/>
  <c r="AF25" i="16"/>
  <c r="AF24" i="16"/>
  <c r="AF28" i="16"/>
  <c r="AF21" i="16"/>
  <c r="K74" i="29"/>
  <c r="I74" i="29" s="1"/>
  <c r="V78" i="3"/>
  <c r="AF78" i="3"/>
  <c r="AH78" i="3" s="1"/>
  <c r="AB78" i="3"/>
  <c r="X108" i="16"/>
  <c r="X112" i="16"/>
  <c r="X111" i="16"/>
  <c r="X116" i="16"/>
  <c r="X110" i="16"/>
  <c r="X109" i="16"/>
  <c r="X107" i="16"/>
  <c r="X106" i="16"/>
  <c r="X105" i="16"/>
  <c r="X104" i="16"/>
  <c r="X103" i="16"/>
  <c r="X102" i="16"/>
  <c r="X101" i="16"/>
  <c r="X100" i="16"/>
  <c r="X99" i="16"/>
  <c r="X98" i="16"/>
  <c r="X97" i="16"/>
  <c r="X96" i="16"/>
  <c r="X95" i="16"/>
  <c r="X113" i="16"/>
  <c r="X94" i="16"/>
  <c r="X88" i="16"/>
  <c r="X84" i="16"/>
  <c r="X83" i="16"/>
  <c r="X82" i="16"/>
  <c r="X81" i="16"/>
  <c r="X80" i="16"/>
  <c r="X79" i="16"/>
  <c r="X78" i="16"/>
  <c r="X77" i="16"/>
  <c r="X76" i="16"/>
  <c r="X75" i="16"/>
  <c r="X74" i="16"/>
  <c r="X73" i="16"/>
  <c r="X89" i="16"/>
  <c r="X114" i="16"/>
  <c r="X93" i="16"/>
  <c r="X92" i="16"/>
  <c r="X91" i="16"/>
  <c r="X90" i="16"/>
  <c r="X86" i="16"/>
  <c r="X85" i="16"/>
  <c r="X70" i="16"/>
  <c r="X68" i="16"/>
  <c r="X66" i="16"/>
  <c r="X62" i="16"/>
  <c r="X61" i="16"/>
  <c r="X60" i="16"/>
  <c r="X59" i="16"/>
  <c r="X58" i="16"/>
  <c r="X57" i="16"/>
  <c r="X56" i="16"/>
  <c r="X55" i="16"/>
  <c r="X54" i="16"/>
  <c r="X53" i="16"/>
  <c r="X52" i="16"/>
  <c r="X87" i="16"/>
  <c r="X65" i="16"/>
  <c r="X72" i="16"/>
  <c r="X71" i="16"/>
  <c r="X67" i="16"/>
  <c r="X64" i="16"/>
  <c r="X69" i="16"/>
  <c r="X44" i="16"/>
  <c r="X49" i="16"/>
  <c r="X63" i="16"/>
  <c r="X43" i="16"/>
  <c r="X41" i="16"/>
  <c r="X40" i="16"/>
  <c r="X39" i="16"/>
  <c r="X38" i="16"/>
  <c r="X37" i="16"/>
  <c r="X36" i="16"/>
  <c r="X35" i="16"/>
  <c r="X34" i="16"/>
  <c r="X33" i="16"/>
  <c r="X32" i="16"/>
  <c r="X31" i="16"/>
  <c r="X30" i="16"/>
  <c r="X29" i="16"/>
  <c r="X28" i="16"/>
  <c r="X27" i="16"/>
  <c r="X26" i="16"/>
  <c r="X25" i="16"/>
  <c r="X24" i="16"/>
  <c r="X46" i="16"/>
  <c r="X42" i="16"/>
  <c r="X50" i="16"/>
  <c r="X47" i="16"/>
  <c r="X45" i="16"/>
  <c r="X20" i="16"/>
  <c r="X18" i="16"/>
  <c r="X16" i="16"/>
  <c r="X15" i="16"/>
  <c r="X14" i="16"/>
  <c r="X13" i="16"/>
  <c r="X12" i="16"/>
  <c r="X11" i="16"/>
  <c r="X10" i="16"/>
  <c r="X9" i="16"/>
  <c r="X8" i="16"/>
  <c r="X7" i="16"/>
  <c r="X51" i="16"/>
  <c r="X21" i="16"/>
  <c r="X48" i="16"/>
  <c r="X22" i="16"/>
  <c r="X17" i="16"/>
  <c r="X23" i="16"/>
  <c r="X19" i="16"/>
  <c r="K31" i="29"/>
  <c r="I31" i="29" s="1"/>
  <c r="V35" i="3"/>
  <c r="DU10" i="15"/>
  <c r="DZ10" i="15" s="1"/>
  <c r="Z7" i="35" s="1"/>
  <c r="O10" i="3"/>
  <c r="Q10" i="3" s="1"/>
  <c r="G116"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64" i="16"/>
  <c r="G70" i="16"/>
  <c r="G63" i="16"/>
  <c r="G75" i="16"/>
  <c r="G72" i="16"/>
  <c r="G71" i="16"/>
  <c r="G68" i="16"/>
  <c r="G66" i="16"/>
  <c r="G74" i="16"/>
  <c r="G62" i="16"/>
  <c r="G61" i="16"/>
  <c r="G60" i="16"/>
  <c r="G59" i="16"/>
  <c r="G58" i="16"/>
  <c r="G57" i="16"/>
  <c r="G56" i="16"/>
  <c r="G65" i="16"/>
  <c r="G48" i="16"/>
  <c r="G67" i="16"/>
  <c r="G54" i="16"/>
  <c r="G45" i="16"/>
  <c r="G49" i="16"/>
  <c r="G73" i="16"/>
  <c r="G55" i="16"/>
  <c r="G44" i="16"/>
  <c r="G52" i="16"/>
  <c r="G50" i="16"/>
  <c r="G69" i="16"/>
  <c r="G51" i="16"/>
  <c r="G46" i="16"/>
  <c r="G43" i="16"/>
  <c r="G47"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42" i="16"/>
  <c r="G16" i="16"/>
  <c r="G15" i="16"/>
  <c r="G14" i="16"/>
  <c r="G13" i="16"/>
  <c r="G12" i="16"/>
  <c r="G11" i="16"/>
  <c r="G10" i="16"/>
  <c r="G9" i="16"/>
  <c r="G8" i="16"/>
  <c r="G7" i="16"/>
  <c r="G76" i="16"/>
  <c r="G53" i="16"/>
  <c r="DU90" i="15"/>
  <c r="DZ90" i="15" s="1"/>
  <c r="Z87" i="35" s="1"/>
  <c r="O90" i="3"/>
  <c r="Q90" i="3" s="1"/>
  <c r="CD116" i="16"/>
  <c r="CD107" i="16"/>
  <c r="CD114" i="16"/>
  <c r="CD113" i="16"/>
  <c r="CD112" i="16"/>
  <c r="CD108" i="16"/>
  <c r="CD110" i="16"/>
  <c r="CD106" i="16"/>
  <c r="CD105" i="16"/>
  <c r="CD104" i="16"/>
  <c r="CD103" i="16"/>
  <c r="CD102" i="16"/>
  <c r="CD101" i="16"/>
  <c r="CD100" i="16"/>
  <c r="CD99" i="16"/>
  <c r="CD98" i="16"/>
  <c r="CD97" i="16"/>
  <c r="CD96" i="16"/>
  <c r="CD95" i="16"/>
  <c r="CD94" i="16"/>
  <c r="CD93" i="16"/>
  <c r="CD92" i="16"/>
  <c r="CD91" i="16"/>
  <c r="CD90" i="16"/>
  <c r="CD89" i="16"/>
  <c r="CD88" i="16"/>
  <c r="CD87" i="16"/>
  <c r="CD86" i="16"/>
  <c r="CD85" i="16"/>
  <c r="CD83" i="16"/>
  <c r="CD82" i="16"/>
  <c r="CD81" i="16"/>
  <c r="CD80" i="16"/>
  <c r="CD79" i="16"/>
  <c r="CD78" i="16"/>
  <c r="CD77" i="16"/>
  <c r="CD76" i="16"/>
  <c r="CD75" i="16"/>
  <c r="CD74" i="16"/>
  <c r="CD73" i="16"/>
  <c r="CD72" i="16"/>
  <c r="CD71" i="16"/>
  <c r="CD109" i="16"/>
  <c r="CD84" i="16"/>
  <c r="CD65" i="16"/>
  <c r="CD69" i="16"/>
  <c r="CD68" i="16"/>
  <c r="CD66" i="16"/>
  <c r="CD64" i="16"/>
  <c r="CD61" i="16"/>
  <c r="CD60" i="16"/>
  <c r="CD59" i="16"/>
  <c r="CD58" i="16"/>
  <c r="CD57" i="16"/>
  <c r="CD56" i="16"/>
  <c r="CD55" i="16"/>
  <c r="CD54" i="16"/>
  <c r="CD53" i="16"/>
  <c r="CD52" i="16"/>
  <c r="CD51" i="16"/>
  <c r="CD70" i="16"/>
  <c r="CD63" i="16"/>
  <c r="CD67" i="16"/>
  <c r="CD62" i="16"/>
  <c r="CD47" i="16"/>
  <c r="CD42" i="16"/>
  <c r="CD48" i="16"/>
  <c r="CD50" i="16"/>
  <c r="CD49" i="16"/>
  <c r="CD41" i="16"/>
  <c r="CD40" i="16"/>
  <c r="CD39" i="16"/>
  <c r="CD38" i="16"/>
  <c r="CD37" i="16"/>
  <c r="CD36" i="16"/>
  <c r="CD35" i="16"/>
  <c r="CD34" i="16"/>
  <c r="CD33" i="16"/>
  <c r="CD32" i="16"/>
  <c r="CD31" i="16"/>
  <c r="CD44" i="16"/>
  <c r="CD111" i="16"/>
  <c r="CD46" i="16"/>
  <c r="CD43" i="16"/>
  <c r="CD24" i="16"/>
  <c r="CD22" i="16"/>
  <c r="CD18" i="16"/>
  <c r="CD29" i="16"/>
  <c r="CD25" i="16"/>
  <c r="CD23" i="16"/>
  <c r="CD19" i="16"/>
  <c r="CD15" i="16"/>
  <c r="CD14" i="16"/>
  <c r="CD13" i="16"/>
  <c r="CD12" i="16"/>
  <c r="CD11" i="16"/>
  <c r="CD10" i="16"/>
  <c r="CD9" i="16"/>
  <c r="CD8" i="16"/>
  <c r="CD7" i="16"/>
  <c r="CD45" i="16"/>
  <c r="CD28" i="16"/>
  <c r="CD30" i="16"/>
  <c r="CD20" i="16"/>
  <c r="CD16" i="16"/>
  <c r="CD17" i="16"/>
  <c r="CD27" i="16"/>
  <c r="CD21" i="16"/>
  <c r="CD26" i="16"/>
  <c r="BY116" i="16"/>
  <c r="BY114" i="16"/>
  <c r="BY113" i="16"/>
  <c r="BY112" i="16"/>
  <c r="BY111" i="16"/>
  <c r="BY110" i="16"/>
  <c r="BY109" i="16"/>
  <c r="BY106" i="16"/>
  <c r="BY105" i="16"/>
  <c r="BY104" i="16"/>
  <c r="BY103" i="16"/>
  <c r="BY102" i="16"/>
  <c r="BY101" i="16"/>
  <c r="BY100" i="16"/>
  <c r="BY99" i="16"/>
  <c r="BY98" i="16"/>
  <c r="BY97" i="16"/>
  <c r="BY96" i="16"/>
  <c r="BY107" i="16"/>
  <c r="BY108" i="16"/>
  <c r="BY89" i="16"/>
  <c r="BY86" i="16"/>
  <c r="BY95" i="16"/>
  <c r="BY94" i="16"/>
  <c r="BY87" i="16"/>
  <c r="BY85" i="16"/>
  <c r="BY92" i="16"/>
  <c r="BY91" i="16"/>
  <c r="BY90" i="16"/>
  <c r="BY83" i="16"/>
  <c r="BY82" i="16"/>
  <c r="BY81" i="16"/>
  <c r="BY80" i="16"/>
  <c r="BY79" i="16"/>
  <c r="BY78" i="16"/>
  <c r="BY77" i="16"/>
  <c r="BY76" i="16"/>
  <c r="BY75" i="16"/>
  <c r="BY74" i="16"/>
  <c r="BY73" i="16"/>
  <c r="BY72" i="16"/>
  <c r="BY71" i="16"/>
  <c r="BY70" i="16"/>
  <c r="BY69" i="16"/>
  <c r="BY68" i="16"/>
  <c r="BY67" i="16"/>
  <c r="BY66" i="16"/>
  <c r="BY62" i="16"/>
  <c r="BY93" i="16"/>
  <c r="BY84" i="16"/>
  <c r="BY65" i="16"/>
  <c r="BY88" i="16"/>
  <c r="BY64" i="16"/>
  <c r="BY61" i="16"/>
  <c r="BY60" i="16"/>
  <c r="BY59" i="16"/>
  <c r="BY58" i="16"/>
  <c r="BY57" i="16"/>
  <c r="BY56" i="16"/>
  <c r="BY55" i="16"/>
  <c r="BY54" i="16"/>
  <c r="BY53" i="16"/>
  <c r="BY52" i="16"/>
  <c r="BY51" i="16"/>
  <c r="BY50" i="16"/>
  <c r="BY49" i="16"/>
  <c r="BY48" i="16"/>
  <c r="BY47" i="16"/>
  <c r="BY46" i="16"/>
  <c r="BY45" i="16"/>
  <c r="BY44" i="16"/>
  <c r="BY43" i="16"/>
  <c r="BY42" i="16"/>
  <c r="BY63" i="16"/>
  <c r="BY27" i="16"/>
  <c r="BY21" i="16"/>
  <c r="BY26" i="16"/>
  <c r="BY24" i="16"/>
  <c r="BY22" i="16"/>
  <c r="BY40" i="16"/>
  <c r="BY38" i="16"/>
  <c r="BY36" i="16"/>
  <c r="BY34" i="16"/>
  <c r="BY18" i="16"/>
  <c r="BY29" i="16"/>
  <c r="BY25" i="16"/>
  <c r="BY31" i="16"/>
  <c r="BY23" i="16"/>
  <c r="BY19" i="16"/>
  <c r="BY32" i="16"/>
  <c r="BY15" i="16"/>
  <c r="BY14" i="16"/>
  <c r="BY13" i="16"/>
  <c r="BY12" i="16"/>
  <c r="BY11" i="16"/>
  <c r="BY10" i="16"/>
  <c r="BY9" i="16"/>
  <c r="BY8" i="16"/>
  <c r="BY7" i="16"/>
  <c r="BY30" i="16"/>
  <c r="BY28" i="16"/>
  <c r="BY41" i="16"/>
  <c r="BY39" i="16"/>
  <c r="BY37" i="16"/>
  <c r="BY35" i="16"/>
  <c r="BY33" i="16"/>
  <c r="BY17" i="16"/>
  <c r="BY16" i="16"/>
  <c r="BY20" i="16"/>
  <c r="DU51" i="15"/>
  <c r="DZ51" i="15" s="1"/>
  <c r="Z48" i="35" s="1"/>
  <c r="CI116" i="16"/>
  <c r="CI114" i="16"/>
  <c r="CI113" i="16"/>
  <c r="CI112" i="16"/>
  <c r="CI111" i="16"/>
  <c r="CI107" i="16"/>
  <c r="CI108" i="16"/>
  <c r="CI110" i="16"/>
  <c r="CI106" i="16"/>
  <c r="CI105" i="16"/>
  <c r="CI104" i="16"/>
  <c r="CI103" i="16"/>
  <c r="CI102" i="16"/>
  <c r="CI101" i="16"/>
  <c r="CI100" i="16"/>
  <c r="CI99" i="16"/>
  <c r="CI98" i="16"/>
  <c r="CI97" i="16"/>
  <c r="CI96" i="16"/>
  <c r="CI95" i="16"/>
  <c r="CI109" i="16"/>
  <c r="CI92" i="16"/>
  <c r="CI91" i="16"/>
  <c r="CI90" i="16"/>
  <c r="CI84" i="16"/>
  <c r="CI94" i="16"/>
  <c r="CI88" i="16"/>
  <c r="CI93" i="16"/>
  <c r="CI89" i="16"/>
  <c r="CI86" i="16"/>
  <c r="CI73" i="16"/>
  <c r="CI71" i="16"/>
  <c r="CI76" i="16"/>
  <c r="CI75" i="16"/>
  <c r="CI70" i="16"/>
  <c r="CI63" i="16"/>
  <c r="CI82" i="16"/>
  <c r="CI80" i="16"/>
  <c r="CI78" i="16"/>
  <c r="CI72" i="16"/>
  <c r="CI67" i="16"/>
  <c r="CI62" i="16"/>
  <c r="CI87" i="16"/>
  <c r="CI65" i="16"/>
  <c r="CI83" i="16"/>
  <c r="CI81" i="16"/>
  <c r="CI79" i="16"/>
  <c r="CI77" i="16"/>
  <c r="CI74" i="16"/>
  <c r="CI85" i="16"/>
  <c r="CI48" i="16"/>
  <c r="CI64" i="16"/>
  <c r="CI53" i="16"/>
  <c r="CI50" i="16"/>
  <c r="CI41" i="16"/>
  <c r="CI40" i="16"/>
  <c r="CI39" i="16"/>
  <c r="CI38" i="16"/>
  <c r="CI37" i="16"/>
  <c r="CI36" i="16"/>
  <c r="CI35" i="16"/>
  <c r="CI34" i="16"/>
  <c r="CI33" i="16"/>
  <c r="CI32" i="16"/>
  <c r="CI52" i="16"/>
  <c r="CI61" i="16"/>
  <c r="CI59" i="16"/>
  <c r="CI57" i="16"/>
  <c r="CI49" i="16"/>
  <c r="CI44" i="16"/>
  <c r="CI66" i="16"/>
  <c r="CI54" i="16"/>
  <c r="CI46" i="16"/>
  <c r="CI45" i="16"/>
  <c r="CI43" i="16"/>
  <c r="CI69" i="16"/>
  <c r="CI60" i="16"/>
  <c r="CI58" i="16"/>
  <c r="CI56" i="16"/>
  <c r="CI55" i="16"/>
  <c r="CI51" i="16"/>
  <c r="CI47" i="16"/>
  <c r="CI42" i="16"/>
  <c r="CI29" i="16"/>
  <c r="CI25" i="16"/>
  <c r="CI16" i="16"/>
  <c r="CI20" i="16"/>
  <c r="CI17" i="16"/>
  <c r="CI28" i="16"/>
  <c r="CI31" i="16"/>
  <c r="CI30" i="16"/>
  <c r="CI21" i="16"/>
  <c r="CI27" i="16"/>
  <c r="CI68" i="16"/>
  <c r="CI22" i="16"/>
  <c r="CI18" i="16"/>
  <c r="CI26" i="16"/>
  <c r="CI24" i="16"/>
  <c r="CI23" i="16"/>
  <c r="CI14" i="16"/>
  <c r="CI12" i="16"/>
  <c r="CI10" i="16"/>
  <c r="CI8" i="16"/>
  <c r="CI15" i="16"/>
  <c r="CI13" i="16"/>
  <c r="CI11" i="16"/>
  <c r="CI9" i="16"/>
  <c r="CI7" i="16"/>
  <c r="CI19" i="16"/>
  <c r="DD115" i="16"/>
  <c r="BU116" i="16"/>
  <c r="BU114" i="16"/>
  <c r="BU113" i="16"/>
  <c r="BU112" i="16"/>
  <c r="BU111" i="16"/>
  <c r="BU110" i="16"/>
  <c r="BU109" i="16"/>
  <c r="BU108" i="16"/>
  <c r="BU107" i="16"/>
  <c r="BU106" i="16"/>
  <c r="BU105" i="16"/>
  <c r="BU104" i="16"/>
  <c r="BU103" i="16"/>
  <c r="BU102" i="16"/>
  <c r="BU101" i="16"/>
  <c r="BU100" i="16"/>
  <c r="BU99" i="16"/>
  <c r="BU98" i="16"/>
  <c r="BU97" i="16"/>
  <c r="BU93" i="16"/>
  <c r="BU88" i="16"/>
  <c r="BU83" i="16"/>
  <c r="BU82" i="16"/>
  <c r="BU81" i="16"/>
  <c r="BU80" i="16"/>
  <c r="BU79" i="16"/>
  <c r="BU78" i="16"/>
  <c r="BU77" i="16"/>
  <c r="BU84" i="16"/>
  <c r="BU96" i="16"/>
  <c r="BU89" i="16"/>
  <c r="BU95" i="16"/>
  <c r="BU86" i="16"/>
  <c r="BU94" i="16"/>
  <c r="BU85" i="16"/>
  <c r="BU61" i="16"/>
  <c r="BU60" i="16"/>
  <c r="BU59" i="16"/>
  <c r="BU58" i="16"/>
  <c r="BU57" i="16"/>
  <c r="BU63" i="16"/>
  <c r="BU67" i="16"/>
  <c r="BU92" i="16"/>
  <c r="BU91" i="16"/>
  <c r="BU90" i="16"/>
  <c r="BU74" i="16"/>
  <c r="BU62" i="16"/>
  <c r="BU76" i="16"/>
  <c r="BU87" i="16"/>
  <c r="BU75" i="16"/>
  <c r="BU73" i="16"/>
  <c r="BU69" i="16"/>
  <c r="BU65" i="16"/>
  <c r="BU71" i="16"/>
  <c r="BU68" i="16"/>
  <c r="BU66" i="16"/>
  <c r="BU49" i="16"/>
  <c r="BU56" i="16"/>
  <c r="BU55" i="16"/>
  <c r="BU64" i="16"/>
  <c r="BU44" i="16"/>
  <c r="BU41" i="16"/>
  <c r="BU40" i="16"/>
  <c r="BU39" i="16"/>
  <c r="BU38" i="16"/>
  <c r="BU37" i="16"/>
  <c r="BU36" i="16"/>
  <c r="BU35" i="16"/>
  <c r="BU34" i="16"/>
  <c r="BU33" i="16"/>
  <c r="BU32" i="16"/>
  <c r="BU31" i="16"/>
  <c r="BU30" i="16"/>
  <c r="BU29" i="16"/>
  <c r="BU28" i="16"/>
  <c r="BU27" i="16"/>
  <c r="BU26" i="16"/>
  <c r="BU25" i="16"/>
  <c r="BU24" i="16"/>
  <c r="BU23" i="16"/>
  <c r="BU22" i="16"/>
  <c r="BU21" i="16"/>
  <c r="BU20" i="16"/>
  <c r="BU19" i="16"/>
  <c r="BU46" i="16"/>
  <c r="BU51" i="16"/>
  <c r="BU45" i="16"/>
  <c r="BU43" i="16"/>
  <c r="BU53" i="16"/>
  <c r="BU47" i="16"/>
  <c r="BU72" i="16"/>
  <c r="BU70" i="16"/>
  <c r="BU52" i="16"/>
  <c r="BU42" i="16"/>
  <c r="BU48" i="16"/>
  <c r="BU15" i="16"/>
  <c r="BU14" i="16"/>
  <c r="BU13" i="16"/>
  <c r="BU12" i="16"/>
  <c r="BU11" i="16"/>
  <c r="BU10" i="16"/>
  <c r="BU9" i="16"/>
  <c r="BU8" i="16"/>
  <c r="BU7" i="16"/>
  <c r="BU17" i="16"/>
  <c r="BU16" i="16"/>
  <c r="BU18" i="16"/>
  <c r="BU54" i="16"/>
  <c r="BU50" i="16"/>
  <c r="K99" i="29"/>
  <c r="I99" i="29" s="1"/>
  <c r="V103" i="3"/>
  <c r="AF103" i="3"/>
  <c r="AH103" i="3" s="1"/>
  <c r="AB103" i="3"/>
  <c r="DU98" i="15"/>
  <c r="DZ98" i="15" s="1"/>
  <c r="Z95" i="35" s="1"/>
  <c r="O98" i="3"/>
  <c r="K79" i="29"/>
  <c r="I79" i="29" s="1"/>
  <c r="AB83" i="3"/>
  <c r="AD83" i="3" s="1"/>
  <c r="V83" i="3"/>
  <c r="AF83" i="3"/>
  <c r="AH83" i="3" s="1"/>
  <c r="CY116" i="16"/>
  <c r="CY114" i="16"/>
  <c r="CY113" i="16"/>
  <c r="CY112" i="16"/>
  <c r="CY111" i="16"/>
  <c r="CY110" i="16"/>
  <c r="CY109" i="16"/>
  <c r="CY108" i="16"/>
  <c r="CY107" i="16"/>
  <c r="CY106" i="16"/>
  <c r="CY105" i="16"/>
  <c r="CY104" i="16"/>
  <c r="CY103" i="16"/>
  <c r="CY102" i="16"/>
  <c r="CY101" i="16"/>
  <c r="CY100" i="16"/>
  <c r="CY99" i="16"/>
  <c r="CY98" i="16"/>
  <c r="CY97" i="16"/>
  <c r="CY96" i="16"/>
  <c r="CY95" i="16"/>
  <c r="CY94" i="16"/>
  <c r="CY93" i="16"/>
  <c r="CY92" i="16"/>
  <c r="CY91" i="16"/>
  <c r="CY90" i="16"/>
  <c r="CY89" i="16"/>
  <c r="CY88" i="16"/>
  <c r="CY87" i="16"/>
  <c r="CY86" i="16"/>
  <c r="CY85" i="16"/>
  <c r="CY84" i="16"/>
  <c r="CY83" i="16"/>
  <c r="CY82" i="16"/>
  <c r="CY81" i="16"/>
  <c r="CY80" i="16"/>
  <c r="CY79" i="16"/>
  <c r="CY78" i="16"/>
  <c r="CY77" i="16"/>
  <c r="CY76" i="16"/>
  <c r="CY71" i="16"/>
  <c r="CY70" i="16"/>
  <c r="CY73" i="16"/>
  <c r="CY62" i="16"/>
  <c r="CY67" i="16"/>
  <c r="CY75" i="16"/>
  <c r="CY72" i="16"/>
  <c r="CY65" i="16"/>
  <c r="CY61" i="16"/>
  <c r="CY60" i="16"/>
  <c r="CY59" i="16"/>
  <c r="CY58" i="16"/>
  <c r="CY57" i="16"/>
  <c r="CY56" i="16"/>
  <c r="CY55" i="16"/>
  <c r="CY64" i="16"/>
  <c r="CY68" i="16"/>
  <c r="CY66" i="16"/>
  <c r="CY48" i="16"/>
  <c r="CY44" i="16"/>
  <c r="CY50" i="16"/>
  <c r="CY63" i="16"/>
  <c r="CY49" i="16"/>
  <c r="CY43" i="16"/>
  <c r="CY52" i="16"/>
  <c r="CY45" i="16"/>
  <c r="CY69" i="16"/>
  <c r="CY53" i="16"/>
  <c r="CY46" i="16"/>
  <c r="CY42" i="16"/>
  <c r="CY74" i="16"/>
  <c r="CY54" i="16"/>
  <c r="CY47" i="16"/>
  <c r="CY41" i="16"/>
  <c r="CY40" i="16"/>
  <c r="CY39" i="16"/>
  <c r="CY38" i="16"/>
  <c r="CY37" i="16"/>
  <c r="CY36" i="16"/>
  <c r="CY35" i="16"/>
  <c r="CY34" i="16"/>
  <c r="CY33" i="16"/>
  <c r="CY32" i="16"/>
  <c r="CY31" i="16"/>
  <c r="CY30" i="16"/>
  <c r="CY29" i="16"/>
  <c r="CY28" i="16"/>
  <c r="CY27" i="16"/>
  <c r="CY26" i="16"/>
  <c r="CY25" i="16"/>
  <c r="CY24" i="16"/>
  <c r="CY23" i="16"/>
  <c r="CY22" i="16"/>
  <c r="CY21" i="16"/>
  <c r="CY20" i="16"/>
  <c r="CY19" i="16"/>
  <c r="CY18" i="16"/>
  <c r="CY17" i="16"/>
  <c r="CY15" i="16"/>
  <c r="CY14" i="16"/>
  <c r="CY13" i="16"/>
  <c r="CY12" i="16"/>
  <c r="CY11" i="16"/>
  <c r="CY10" i="16"/>
  <c r="CY9" i="16"/>
  <c r="CY8" i="16"/>
  <c r="CY7" i="16"/>
  <c r="CY51" i="16"/>
  <c r="CY16" i="16"/>
  <c r="K11" i="29"/>
  <c r="I11" i="29" s="1"/>
  <c r="V15" i="3"/>
  <c r="BL116" i="16"/>
  <c r="BL114" i="16"/>
  <c r="BL113" i="16"/>
  <c r="BL112" i="16"/>
  <c r="BL106" i="16"/>
  <c r="BL105" i="16"/>
  <c r="BL104" i="16"/>
  <c r="BL103" i="16"/>
  <c r="BL102" i="16"/>
  <c r="BL101" i="16"/>
  <c r="BL100" i="16"/>
  <c r="BL99" i="16"/>
  <c r="BL98" i="16"/>
  <c r="BL97" i="16"/>
  <c r="BL96" i="16"/>
  <c r="BL95" i="16"/>
  <c r="BL94" i="16"/>
  <c r="BL93" i="16"/>
  <c r="BL92" i="16"/>
  <c r="BL91" i="16"/>
  <c r="BL90" i="16"/>
  <c r="BL89" i="16"/>
  <c r="BL88" i="16"/>
  <c r="BL87" i="16"/>
  <c r="BL86" i="16"/>
  <c r="BL110" i="16"/>
  <c r="BL111" i="16"/>
  <c r="BL108" i="16"/>
  <c r="BL107" i="16"/>
  <c r="BL109" i="16"/>
  <c r="BL85" i="16"/>
  <c r="BL83" i="16"/>
  <c r="BL81" i="16"/>
  <c r="BL79" i="16"/>
  <c r="BL75" i="16"/>
  <c r="BL73" i="16"/>
  <c r="BL77" i="16"/>
  <c r="BL62" i="16"/>
  <c r="BL71" i="16"/>
  <c r="BL69" i="16"/>
  <c r="BL72" i="16"/>
  <c r="BL68" i="16"/>
  <c r="BL66" i="16"/>
  <c r="BL65" i="16"/>
  <c r="BL84" i="16"/>
  <c r="BL82" i="16"/>
  <c r="BL80" i="16"/>
  <c r="BL78" i="16"/>
  <c r="BL70" i="16"/>
  <c r="BL76" i="16"/>
  <c r="BL64" i="16"/>
  <c r="BL74" i="16"/>
  <c r="BL60" i="16"/>
  <c r="BL58" i="16"/>
  <c r="BL44" i="16"/>
  <c r="BL41" i="16"/>
  <c r="BL40" i="16"/>
  <c r="BL39" i="16"/>
  <c r="BL38" i="16"/>
  <c r="BL37" i="16"/>
  <c r="BL36" i="16"/>
  <c r="BL35" i="16"/>
  <c r="BL34" i="16"/>
  <c r="BL33" i="16"/>
  <c r="BL32" i="16"/>
  <c r="BL31" i="16"/>
  <c r="BL30" i="16"/>
  <c r="BL29" i="16"/>
  <c r="BL28" i="16"/>
  <c r="BL27" i="16"/>
  <c r="BL26" i="16"/>
  <c r="BL25" i="16"/>
  <c r="BL24" i="16"/>
  <c r="BL23" i="16"/>
  <c r="BL22" i="16"/>
  <c r="BL21" i="16"/>
  <c r="BL20" i="16"/>
  <c r="BL19" i="16"/>
  <c r="BL18" i="16"/>
  <c r="BL17" i="16"/>
  <c r="BL16" i="16"/>
  <c r="BL54" i="16"/>
  <c r="BL52" i="16"/>
  <c r="BL45" i="16"/>
  <c r="BL47" i="16"/>
  <c r="BL43" i="16"/>
  <c r="BL56" i="16"/>
  <c r="BL55" i="16"/>
  <c r="BL50" i="16"/>
  <c r="BL67" i="16"/>
  <c r="BL48" i="16"/>
  <c r="BL61" i="16"/>
  <c r="BL59" i="16"/>
  <c r="BL57" i="16"/>
  <c r="BL42" i="16"/>
  <c r="BL49" i="16"/>
  <c r="BL63" i="16"/>
  <c r="BL51" i="16"/>
  <c r="BL46" i="16"/>
  <c r="BL53" i="16"/>
  <c r="BL15" i="16"/>
  <c r="BL14" i="16"/>
  <c r="BL13" i="16"/>
  <c r="BL12" i="16"/>
  <c r="BL11" i="16"/>
  <c r="BL10" i="16"/>
  <c r="BL9" i="16"/>
  <c r="BL8" i="16"/>
  <c r="BL7" i="16"/>
  <c r="BG114" i="16"/>
  <c r="BG113" i="16"/>
  <c r="BG112" i="16"/>
  <c r="BG116" i="16"/>
  <c r="BG110" i="16"/>
  <c r="BG106" i="16"/>
  <c r="BG105" i="16"/>
  <c r="BG104" i="16"/>
  <c r="BG103" i="16"/>
  <c r="BG102" i="16"/>
  <c r="BG101" i="16"/>
  <c r="BG100" i="16"/>
  <c r="BG99" i="16"/>
  <c r="BG98" i="16"/>
  <c r="BG97" i="16"/>
  <c r="BG96" i="16"/>
  <c r="BG95" i="16"/>
  <c r="BG94" i="16"/>
  <c r="BG93" i="16"/>
  <c r="BG111" i="16"/>
  <c r="BG88" i="16"/>
  <c r="BG85" i="16"/>
  <c r="BG89" i="16"/>
  <c r="BG84" i="16"/>
  <c r="BG83" i="16"/>
  <c r="BG82" i="16"/>
  <c r="BG81" i="16"/>
  <c r="BG80" i="16"/>
  <c r="BG79" i="16"/>
  <c r="BG78" i="16"/>
  <c r="BG77" i="16"/>
  <c r="BG76" i="16"/>
  <c r="BG86" i="16"/>
  <c r="BG108" i="16"/>
  <c r="BG92" i="16"/>
  <c r="BG91" i="16"/>
  <c r="BG90" i="16"/>
  <c r="BG109" i="16"/>
  <c r="BG87" i="16"/>
  <c r="BG64" i="16"/>
  <c r="BG74" i="16"/>
  <c r="BG75" i="16"/>
  <c r="BG67" i="16"/>
  <c r="BG63" i="16"/>
  <c r="BG61" i="16"/>
  <c r="BG60" i="16"/>
  <c r="BG59" i="16"/>
  <c r="BG58" i="16"/>
  <c r="BG57" i="16"/>
  <c r="BG56" i="16"/>
  <c r="BG55" i="16"/>
  <c r="BG54" i="16"/>
  <c r="BG53" i="16"/>
  <c r="BG52" i="16"/>
  <c r="BG51" i="16"/>
  <c r="BG50" i="16"/>
  <c r="BG49" i="16"/>
  <c r="BG48" i="16"/>
  <c r="BG47" i="16"/>
  <c r="BG46" i="16"/>
  <c r="BG73" i="16"/>
  <c r="BG107" i="16"/>
  <c r="BG62" i="16"/>
  <c r="BG72" i="16"/>
  <c r="BG71" i="16"/>
  <c r="BG69" i="16"/>
  <c r="BG68" i="16"/>
  <c r="BG66" i="16"/>
  <c r="BG65" i="16"/>
  <c r="BG44" i="16"/>
  <c r="BG45" i="16"/>
  <c r="BG41" i="16"/>
  <c r="BG40" i="16"/>
  <c r="BG39" i="16"/>
  <c r="BG38" i="16"/>
  <c r="BG37" i="16"/>
  <c r="BG36" i="16"/>
  <c r="BG35" i="16"/>
  <c r="BG34" i="16"/>
  <c r="BG33" i="16"/>
  <c r="BG32" i="16"/>
  <c r="BG31" i="16"/>
  <c r="BG30" i="16"/>
  <c r="BG43" i="16"/>
  <c r="BG26" i="16"/>
  <c r="BG21" i="16"/>
  <c r="BG17" i="16"/>
  <c r="BG15" i="16"/>
  <c r="BG14" i="16"/>
  <c r="BG13" i="16"/>
  <c r="BG12" i="16"/>
  <c r="BG11" i="16"/>
  <c r="BG10" i="16"/>
  <c r="BG9" i="16"/>
  <c r="BG8" i="16"/>
  <c r="BG7" i="16"/>
  <c r="BG29" i="16"/>
  <c r="BG25" i="16"/>
  <c r="BG24" i="16"/>
  <c r="BG16" i="16"/>
  <c r="BG70" i="16"/>
  <c r="BG22" i="16"/>
  <c r="BG28" i="16"/>
  <c r="BG42" i="16"/>
  <c r="BG23" i="16"/>
  <c r="BG19" i="16"/>
  <c r="BG18" i="16"/>
  <c r="BG27" i="16"/>
  <c r="BG20" i="16"/>
  <c r="AC116" i="16"/>
  <c r="AC114" i="16"/>
  <c r="AC113" i="16"/>
  <c r="AC112" i="16"/>
  <c r="AC111" i="16"/>
  <c r="AC110" i="16"/>
  <c r="AC109" i="16"/>
  <c r="AC107" i="16"/>
  <c r="AC106" i="16"/>
  <c r="AC105" i="16"/>
  <c r="AC104" i="16"/>
  <c r="AC103" i="16"/>
  <c r="AC102" i="16"/>
  <c r="AC101" i="16"/>
  <c r="AC100" i="16"/>
  <c r="AC99" i="16"/>
  <c r="AC98" i="16"/>
  <c r="AC97" i="16"/>
  <c r="AC108" i="16"/>
  <c r="AC95" i="16"/>
  <c r="AC89" i="16"/>
  <c r="AC85" i="16"/>
  <c r="AC96" i="16"/>
  <c r="AC93" i="16"/>
  <c r="AC92" i="16"/>
  <c r="AC91" i="16"/>
  <c r="AC90" i="16"/>
  <c r="AC86" i="16"/>
  <c r="AC87" i="16"/>
  <c r="AC84" i="16"/>
  <c r="AC83" i="16"/>
  <c r="AC82" i="16"/>
  <c r="AC81" i="16"/>
  <c r="AC80" i="16"/>
  <c r="AC79" i="16"/>
  <c r="AC78" i="16"/>
  <c r="AC77" i="16"/>
  <c r="AC76" i="16"/>
  <c r="AC75" i="16"/>
  <c r="AC74" i="16"/>
  <c r="AC73" i="16"/>
  <c r="AC72" i="16"/>
  <c r="AC71" i="16"/>
  <c r="AC70" i="16"/>
  <c r="AC69" i="16"/>
  <c r="AC68" i="16"/>
  <c r="AC67" i="16"/>
  <c r="AC66" i="16"/>
  <c r="AC88" i="16"/>
  <c r="AC65" i="16"/>
  <c r="AC64" i="16"/>
  <c r="AC63" i="16"/>
  <c r="AC61" i="16"/>
  <c r="AC60" i="16"/>
  <c r="AC59" i="16"/>
  <c r="AC58" i="16"/>
  <c r="AC57" i="16"/>
  <c r="AC56" i="16"/>
  <c r="AC55" i="16"/>
  <c r="AC54" i="16"/>
  <c r="AC53" i="16"/>
  <c r="AC52" i="16"/>
  <c r="AC51" i="16"/>
  <c r="AC50" i="16"/>
  <c r="AC49" i="16"/>
  <c r="AC48" i="16"/>
  <c r="AC47" i="16"/>
  <c r="AC46" i="16"/>
  <c r="AC45" i="16"/>
  <c r="AC42" i="16"/>
  <c r="AC62" i="16"/>
  <c r="AC94" i="16"/>
  <c r="AC44" i="16"/>
  <c r="AC25" i="16"/>
  <c r="AC24" i="16"/>
  <c r="AC40" i="16"/>
  <c r="AC38" i="16"/>
  <c r="AC36" i="16"/>
  <c r="AC34" i="16"/>
  <c r="AC28" i="16"/>
  <c r="AC21" i="16"/>
  <c r="AC27" i="16"/>
  <c r="AC22" i="16"/>
  <c r="AC17" i="16"/>
  <c r="AC41" i="16"/>
  <c r="AC39" i="16"/>
  <c r="AC37" i="16"/>
  <c r="AC35" i="16"/>
  <c r="AC33" i="16"/>
  <c r="AC30" i="16"/>
  <c r="AC26" i="16"/>
  <c r="AC23" i="16"/>
  <c r="AC19" i="16"/>
  <c r="AC16" i="16"/>
  <c r="AC15" i="16"/>
  <c r="AC14" i="16"/>
  <c r="AC13" i="16"/>
  <c r="AC12" i="16"/>
  <c r="AC11" i="16"/>
  <c r="AC10" i="16"/>
  <c r="AC9" i="16"/>
  <c r="AC8" i="16"/>
  <c r="AC7" i="16"/>
  <c r="AC43" i="16"/>
  <c r="AC18" i="16"/>
  <c r="AC29" i="16"/>
  <c r="AC32" i="16"/>
  <c r="AC31" i="16"/>
  <c r="AC20" i="16"/>
  <c r="K95" i="29"/>
  <c r="I95" i="29" s="1"/>
  <c r="AF99" i="3"/>
  <c r="AH99" i="3" s="1"/>
  <c r="AB99" i="3"/>
  <c r="V99" i="3"/>
  <c r="S52" i="3"/>
  <c r="DU47" i="15"/>
  <c r="DZ47" i="15" s="1"/>
  <c r="Z44" i="35" s="1"/>
  <c r="O47" i="3"/>
  <c r="Q47" i="3" s="1"/>
  <c r="AX116" i="16"/>
  <c r="AX114" i="16"/>
  <c r="AX113" i="16"/>
  <c r="AX112" i="16"/>
  <c r="AX111" i="16"/>
  <c r="AX110" i="16"/>
  <c r="AX109" i="16"/>
  <c r="AX108" i="16"/>
  <c r="AX107" i="16"/>
  <c r="AX106" i="16"/>
  <c r="AX105" i="16"/>
  <c r="AX104" i="16"/>
  <c r="AX103" i="16"/>
  <c r="AX102" i="16"/>
  <c r="AX101" i="16"/>
  <c r="AX100" i="16"/>
  <c r="AX99" i="16"/>
  <c r="AX98" i="16"/>
  <c r="AX97" i="16"/>
  <c r="AX96" i="16"/>
  <c r="AX95" i="16"/>
  <c r="AX94" i="16"/>
  <c r="AX93" i="16"/>
  <c r="AX92" i="16"/>
  <c r="AX91" i="16"/>
  <c r="AX90" i="16"/>
  <c r="AX86" i="16"/>
  <c r="AX84" i="16"/>
  <c r="AX83" i="16"/>
  <c r="AX82" i="16"/>
  <c r="AX81" i="16"/>
  <c r="AX80" i="16"/>
  <c r="AX79" i="16"/>
  <c r="AX78" i="16"/>
  <c r="AX77" i="16"/>
  <c r="AX76" i="16"/>
  <c r="AX75" i="16"/>
  <c r="AX74" i="16"/>
  <c r="AX73" i="16"/>
  <c r="AX72" i="16"/>
  <c r="AX71" i="16"/>
  <c r="AX70" i="16"/>
  <c r="AX69" i="16"/>
  <c r="AX68" i="16"/>
  <c r="AX67" i="16"/>
  <c r="AX66" i="16"/>
  <c r="AX65" i="16"/>
  <c r="AX64" i="16"/>
  <c r="AX63" i="16"/>
  <c r="AX62" i="16"/>
  <c r="AX87" i="16"/>
  <c r="AX88" i="16"/>
  <c r="AX85" i="16"/>
  <c r="AX89" i="16"/>
  <c r="AX61" i="16"/>
  <c r="AX60" i="16"/>
  <c r="AX59" i="16"/>
  <c r="AX58" i="16"/>
  <c r="AX57" i="16"/>
  <c r="AX56" i="16"/>
  <c r="AX55" i="16"/>
  <c r="AX54" i="16"/>
  <c r="AX53" i="16"/>
  <c r="AX52" i="16"/>
  <c r="AX51" i="16"/>
  <c r="AX50" i="16"/>
  <c r="AX49" i="16"/>
  <c r="AX48" i="16"/>
  <c r="AX47" i="16"/>
  <c r="AX46" i="16"/>
  <c r="AX45" i="16"/>
  <c r="AX44" i="16"/>
  <c r="AX43" i="16"/>
  <c r="AX42" i="16"/>
  <c r="AX41" i="16"/>
  <c r="AX40" i="16"/>
  <c r="AX39" i="16"/>
  <c r="AX38" i="16"/>
  <c r="AX37" i="16"/>
  <c r="AX36" i="16"/>
  <c r="AX35" i="16"/>
  <c r="AX34" i="16"/>
  <c r="AX33" i="16"/>
  <c r="AX32" i="16"/>
  <c r="AX31" i="16"/>
  <c r="AX30" i="16"/>
  <c r="AX29" i="16"/>
  <c r="AX28" i="16"/>
  <c r="AX27" i="16"/>
  <c r="AX26" i="16"/>
  <c r="AX22" i="16"/>
  <c r="AX23" i="16"/>
  <c r="AX19" i="16"/>
  <c r="AX18" i="16"/>
  <c r="AX20" i="16"/>
  <c r="AX21" i="16"/>
  <c r="AX17" i="16"/>
  <c r="AX25" i="16"/>
  <c r="AX24" i="16"/>
  <c r="AX12" i="16"/>
  <c r="AX8" i="16"/>
  <c r="AX15" i="16"/>
  <c r="AX13" i="16"/>
  <c r="AX11" i="16"/>
  <c r="AX9" i="16"/>
  <c r="AX7" i="16"/>
  <c r="AX10" i="16"/>
  <c r="AX14" i="16"/>
  <c r="AX16" i="16"/>
  <c r="CE115" i="16"/>
  <c r="K98" i="29"/>
  <c r="I98" i="29" s="1"/>
  <c r="V102" i="3"/>
  <c r="AF102" i="3"/>
  <c r="AH102" i="3" s="1"/>
  <c r="AB102" i="3"/>
  <c r="DB115" i="16"/>
  <c r="S63" i="3"/>
  <c r="K25" i="29"/>
  <c r="I25" i="29" s="1"/>
  <c r="V29" i="3"/>
  <c r="K44" i="29"/>
  <c r="I44" i="29" s="1"/>
  <c r="V48" i="3"/>
  <c r="AF48" i="3"/>
  <c r="AH48" i="3" s="1"/>
  <c r="DU34" i="15"/>
  <c r="DZ34" i="15" s="1"/>
  <c r="Z31" i="35" s="1"/>
  <c r="O34" i="3"/>
  <c r="S116" i="16"/>
  <c r="S114" i="16"/>
  <c r="S113" i="16"/>
  <c r="S112" i="16"/>
  <c r="S111" i="16"/>
  <c r="S110" i="16"/>
  <c r="S109" i="16"/>
  <c r="S108" i="16"/>
  <c r="S107" i="16"/>
  <c r="S106" i="16"/>
  <c r="S105" i="16"/>
  <c r="S104" i="16"/>
  <c r="S103" i="16"/>
  <c r="S102" i="16"/>
  <c r="S101" i="16"/>
  <c r="S100" i="16"/>
  <c r="S99" i="16"/>
  <c r="S98" i="16"/>
  <c r="S97" i="16"/>
  <c r="S96" i="16"/>
  <c r="S95" i="16"/>
  <c r="S94" i="16"/>
  <c r="S93" i="16"/>
  <c r="S92" i="16"/>
  <c r="S91" i="16"/>
  <c r="S90" i="16"/>
  <c r="S89" i="16"/>
  <c r="S88" i="16"/>
  <c r="S87" i="16"/>
  <c r="S86" i="16"/>
  <c r="S85" i="16"/>
  <c r="S84" i="16"/>
  <c r="S83" i="16"/>
  <c r="S82" i="16"/>
  <c r="S81" i="16"/>
  <c r="S80" i="16"/>
  <c r="S79" i="16"/>
  <c r="S78" i="16"/>
  <c r="S77" i="16"/>
  <c r="S74" i="16"/>
  <c r="S69" i="16"/>
  <c r="S67" i="16"/>
  <c r="S64" i="16"/>
  <c r="S73" i="16"/>
  <c r="S70" i="16"/>
  <c r="S63" i="16"/>
  <c r="S76" i="16"/>
  <c r="S68" i="16"/>
  <c r="S66" i="16"/>
  <c r="S62" i="16"/>
  <c r="S61" i="16"/>
  <c r="S60" i="16"/>
  <c r="S59" i="16"/>
  <c r="S58" i="16"/>
  <c r="S57" i="16"/>
  <c r="S56" i="16"/>
  <c r="S72" i="16"/>
  <c r="S71" i="16"/>
  <c r="S51" i="16"/>
  <c r="S47" i="16"/>
  <c r="S48" i="16"/>
  <c r="S45" i="16"/>
  <c r="S53" i="16"/>
  <c r="S44" i="16"/>
  <c r="S65" i="16"/>
  <c r="S49" i="16"/>
  <c r="S75" i="16"/>
  <c r="S54" i="16"/>
  <c r="S43" i="16"/>
  <c r="S46" i="16"/>
  <c r="S41" i="16"/>
  <c r="S40" i="16"/>
  <c r="S39" i="16"/>
  <c r="S38" i="16"/>
  <c r="S37" i="16"/>
  <c r="S36" i="16"/>
  <c r="S35" i="16"/>
  <c r="S34" i="16"/>
  <c r="S33" i="16"/>
  <c r="S32" i="16"/>
  <c r="S31" i="16"/>
  <c r="S30" i="16"/>
  <c r="S29" i="16"/>
  <c r="S28" i="16"/>
  <c r="S27" i="16"/>
  <c r="S26" i="16"/>
  <c r="S25" i="16"/>
  <c r="S24" i="16"/>
  <c r="S23" i="16"/>
  <c r="S22" i="16"/>
  <c r="S21" i="16"/>
  <c r="S20" i="16"/>
  <c r="S19" i="16"/>
  <c r="S18" i="16"/>
  <c r="S17" i="16"/>
  <c r="S42" i="16"/>
  <c r="S50" i="16"/>
  <c r="S16" i="16"/>
  <c r="S15" i="16"/>
  <c r="S14" i="16"/>
  <c r="S13" i="16"/>
  <c r="S12" i="16"/>
  <c r="S11" i="16"/>
  <c r="S10" i="16"/>
  <c r="S9" i="16"/>
  <c r="S8" i="16"/>
  <c r="S7" i="16"/>
  <c r="S55" i="16"/>
  <c r="S52" i="16"/>
  <c r="Z116" i="16"/>
  <c r="Z114" i="16"/>
  <c r="Z113" i="16"/>
  <c r="Z112" i="16"/>
  <c r="Z111" i="16"/>
  <c r="Z110" i="16"/>
  <c r="Z109" i="16"/>
  <c r="Z108" i="16"/>
  <c r="Z107" i="16"/>
  <c r="Z106" i="16"/>
  <c r="Z105" i="16"/>
  <c r="Z104" i="16"/>
  <c r="Z103" i="16"/>
  <c r="Z102" i="16"/>
  <c r="Z101" i="16"/>
  <c r="Z100" i="16"/>
  <c r="Z99" i="16"/>
  <c r="Z98" i="16"/>
  <c r="Z97" i="16"/>
  <c r="Z96" i="16"/>
  <c r="Z95" i="16"/>
  <c r="Z94" i="16"/>
  <c r="Z93" i="16"/>
  <c r="Z92" i="16"/>
  <c r="Z91" i="16"/>
  <c r="Z88" i="16"/>
  <c r="Z84" i="16"/>
  <c r="Z83" i="16"/>
  <c r="Z82" i="16"/>
  <c r="Z81" i="16"/>
  <c r="Z80" i="16"/>
  <c r="Z79" i="16"/>
  <c r="Z78" i="16"/>
  <c r="Z77" i="16"/>
  <c r="Z76" i="16"/>
  <c r="Z75" i="16"/>
  <c r="Z74" i="16"/>
  <c r="Z73" i="16"/>
  <c r="Z72" i="16"/>
  <c r="Z71" i="16"/>
  <c r="Z70" i="16"/>
  <c r="Z69" i="16"/>
  <c r="Z68" i="16"/>
  <c r="Z67" i="16"/>
  <c r="Z66" i="16"/>
  <c r="Z65" i="16"/>
  <c r="Z64" i="16"/>
  <c r="Z63" i="16"/>
  <c r="Z62" i="16"/>
  <c r="Z89" i="16"/>
  <c r="Z90" i="16"/>
  <c r="Z86" i="16"/>
  <c r="Z85" i="16"/>
  <c r="Z87" i="16"/>
  <c r="Z61" i="16"/>
  <c r="Z60" i="16"/>
  <c r="Z59" i="16"/>
  <c r="Z58" i="16"/>
  <c r="Z57" i="16"/>
  <c r="Z56" i="16"/>
  <c r="Z55" i="16"/>
  <c r="Z54" i="16"/>
  <c r="Z53" i="16"/>
  <c r="Z52" i="16"/>
  <c r="Z51" i="16"/>
  <c r="Z50" i="16"/>
  <c r="Z49" i="16"/>
  <c r="Z48" i="16"/>
  <c r="Z47" i="16"/>
  <c r="Z46" i="16"/>
  <c r="Z45" i="16"/>
  <c r="Z44" i="16"/>
  <c r="Z43" i="16"/>
  <c r="Z42" i="16"/>
  <c r="Z41" i="16"/>
  <c r="Z40" i="16"/>
  <c r="Z39" i="16"/>
  <c r="Z38" i="16"/>
  <c r="Z37" i="16"/>
  <c r="Z36" i="16"/>
  <c r="Z35" i="16"/>
  <c r="Z34" i="16"/>
  <c r="Z33" i="16"/>
  <c r="Z32" i="16"/>
  <c r="Z31" i="16"/>
  <c r="Z30" i="16"/>
  <c r="Z29" i="16"/>
  <c r="Z28" i="16"/>
  <c r="Z27" i="16"/>
  <c r="Z26" i="16"/>
  <c r="Z20" i="16"/>
  <c r="Z25" i="16"/>
  <c r="Z24" i="16"/>
  <c r="Z21" i="16"/>
  <c r="Z22" i="16"/>
  <c r="Z17" i="16"/>
  <c r="Z23" i="16"/>
  <c r="Z19" i="16"/>
  <c r="Z16" i="16"/>
  <c r="Z14" i="16"/>
  <c r="Z12" i="16"/>
  <c r="Z10" i="16"/>
  <c r="Z8" i="16"/>
  <c r="Z18" i="16"/>
  <c r="Z15" i="16"/>
  <c r="Z13" i="16"/>
  <c r="Z11" i="16"/>
  <c r="Z9" i="16"/>
  <c r="Z7" i="16"/>
  <c r="D115" i="16"/>
  <c r="DU114" i="15"/>
  <c r="DZ114" i="15" s="1"/>
  <c r="Z111" i="35" s="1"/>
  <c r="O114" i="3"/>
  <c r="S91" i="3"/>
  <c r="K82" i="29"/>
  <c r="I82" i="29" s="1"/>
  <c r="AF86" i="3"/>
  <c r="AH86" i="3" s="1"/>
  <c r="AB86" i="3"/>
  <c r="V86" i="3"/>
  <c r="BD116" i="16"/>
  <c r="BD111" i="16"/>
  <c r="BD108" i="16"/>
  <c r="BD107" i="16"/>
  <c r="BD114" i="16"/>
  <c r="BD113" i="16"/>
  <c r="BD112" i="16"/>
  <c r="BD109" i="16"/>
  <c r="BD95" i="16"/>
  <c r="BD88" i="16"/>
  <c r="BD85" i="16"/>
  <c r="BD106" i="16"/>
  <c r="BD104" i="16"/>
  <c r="BD102" i="16"/>
  <c r="BD100" i="16"/>
  <c r="BD98" i="16"/>
  <c r="BD89" i="16"/>
  <c r="BD84" i="16"/>
  <c r="BD83" i="16"/>
  <c r="BD82" i="16"/>
  <c r="BD81" i="16"/>
  <c r="BD80" i="16"/>
  <c r="BD79" i="16"/>
  <c r="BD78" i="16"/>
  <c r="BD94" i="16"/>
  <c r="BD96" i="16"/>
  <c r="BD86" i="16"/>
  <c r="BD70" i="16"/>
  <c r="BD68" i="16"/>
  <c r="BD66" i="16"/>
  <c r="BD65" i="16"/>
  <c r="BD110" i="16"/>
  <c r="BD105" i="16"/>
  <c r="BD101" i="16"/>
  <c r="BD97" i="16"/>
  <c r="BD74" i="16"/>
  <c r="BD64" i="16"/>
  <c r="BD77" i="16"/>
  <c r="BD75" i="16"/>
  <c r="BD73" i="16"/>
  <c r="BD93" i="16"/>
  <c r="BD92" i="16"/>
  <c r="BD91" i="16"/>
  <c r="BD90" i="16"/>
  <c r="BD67" i="16"/>
  <c r="BD63" i="16"/>
  <c r="BD61" i="16"/>
  <c r="BD60" i="16"/>
  <c r="BD59" i="16"/>
  <c r="BD58" i="16"/>
  <c r="BD57" i="16"/>
  <c r="BD103" i="16"/>
  <c r="BD99" i="16"/>
  <c r="BD72" i="16"/>
  <c r="BD71" i="16"/>
  <c r="BD69" i="16"/>
  <c r="BD62" i="16"/>
  <c r="BD53" i="16"/>
  <c r="BD42" i="16"/>
  <c r="BD51" i="16"/>
  <c r="BD49" i="16"/>
  <c r="BD54" i="16"/>
  <c r="BD52" i="16"/>
  <c r="BD46" i="16"/>
  <c r="BD76" i="16"/>
  <c r="BD56" i="16"/>
  <c r="BD55" i="16"/>
  <c r="BD44" i="16"/>
  <c r="BD47" i="16"/>
  <c r="BD45" i="16"/>
  <c r="BD41" i="16"/>
  <c r="BD40" i="16"/>
  <c r="BD39" i="16"/>
  <c r="BD38" i="16"/>
  <c r="BD37" i="16"/>
  <c r="BD36" i="16"/>
  <c r="BD35" i="16"/>
  <c r="BD34" i="16"/>
  <c r="BD33" i="16"/>
  <c r="BD87" i="16"/>
  <c r="BD50" i="16"/>
  <c r="BD27" i="16"/>
  <c r="BD32" i="16"/>
  <c r="BD31" i="16"/>
  <c r="BD20" i="16"/>
  <c r="BD48" i="16"/>
  <c r="BD26" i="16"/>
  <c r="BD43" i="16"/>
  <c r="BD30" i="16"/>
  <c r="BD21" i="16"/>
  <c r="BD17" i="16"/>
  <c r="BD15" i="16"/>
  <c r="BD14" i="16"/>
  <c r="BD13" i="16"/>
  <c r="BD12" i="16"/>
  <c r="BD11" i="16"/>
  <c r="BD10" i="16"/>
  <c r="BD9" i="16"/>
  <c r="BD8" i="16"/>
  <c r="BD7" i="16"/>
  <c r="BD29" i="16"/>
  <c r="BD25" i="16"/>
  <c r="BD24" i="16"/>
  <c r="BD16" i="16"/>
  <c r="BD22" i="16"/>
  <c r="BD28" i="16"/>
  <c r="BD23" i="16"/>
  <c r="BD19" i="16"/>
  <c r="BD18" i="16"/>
  <c r="CG116" i="16"/>
  <c r="CG114" i="16"/>
  <c r="CG113" i="16"/>
  <c r="CG112" i="16"/>
  <c r="CG111" i="16"/>
  <c r="CG110" i="16"/>
  <c r="CG109" i="16"/>
  <c r="CG108" i="16"/>
  <c r="CG107" i="16"/>
  <c r="CG106" i="16"/>
  <c r="CG105" i="16"/>
  <c r="CG104" i="16"/>
  <c r="CG103" i="16"/>
  <c r="CG102" i="16"/>
  <c r="CG101" i="16"/>
  <c r="CG100" i="16"/>
  <c r="CG99" i="16"/>
  <c r="CG98" i="16"/>
  <c r="CG97" i="16"/>
  <c r="CG96" i="16"/>
  <c r="CG85" i="16"/>
  <c r="CG95" i="16"/>
  <c r="CG87" i="16"/>
  <c r="CG83" i="16"/>
  <c r="CG82" i="16"/>
  <c r="CG81" i="16"/>
  <c r="CG80" i="16"/>
  <c r="CG79" i="16"/>
  <c r="CG78" i="16"/>
  <c r="CG77" i="16"/>
  <c r="CG92" i="16"/>
  <c r="CG91" i="16"/>
  <c r="CG90" i="16"/>
  <c r="CG94" i="16"/>
  <c r="CG84" i="16"/>
  <c r="CG88" i="16"/>
  <c r="CG93" i="16"/>
  <c r="CG89" i="16"/>
  <c r="CG64" i="16"/>
  <c r="CG73" i="16"/>
  <c r="CG71" i="16"/>
  <c r="CG61" i="16"/>
  <c r="CG60" i="16"/>
  <c r="CG59" i="16"/>
  <c r="CG58" i="16"/>
  <c r="CG57" i="16"/>
  <c r="CG76" i="16"/>
  <c r="CG75" i="16"/>
  <c r="CG70" i="16"/>
  <c r="CG63" i="16"/>
  <c r="CG72" i="16"/>
  <c r="CG67" i="16"/>
  <c r="CG62" i="16"/>
  <c r="CG86" i="16"/>
  <c r="CG65" i="16"/>
  <c r="CG48" i="16"/>
  <c r="CG53" i="16"/>
  <c r="CG50" i="16"/>
  <c r="CG52" i="16"/>
  <c r="CG41" i="16"/>
  <c r="CG40" i="16"/>
  <c r="CG39" i="16"/>
  <c r="CG38" i="16"/>
  <c r="CG37" i="16"/>
  <c r="CG36" i="16"/>
  <c r="CG35" i="16"/>
  <c r="CG34" i="16"/>
  <c r="CG33" i="16"/>
  <c r="CG32" i="16"/>
  <c r="CG31" i="16"/>
  <c r="CG30" i="16"/>
  <c r="CG29" i="16"/>
  <c r="CG28" i="16"/>
  <c r="CG27" i="16"/>
  <c r="CG26" i="16"/>
  <c r="CG25" i="16"/>
  <c r="CG24" i="16"/>
  <c r="CG23" i="16"/>
  <c r="CG22" i="16"/>
  <c r="CG21" i="16"/>
  <c r="CG20" i="16"/>
  <c r="CG19" i="16"/>
  <c r="CG49" i="16"/>
  <c r="CG44" i="16"/>
  <c r="CG66" i="16"/>
  <c r="CG54" i="16"/>
  <c r="CG46" i="16"/>
  <c r="CG45" i="16"/>
  <c r="CG43" i="16"/>
  <c r="CG69" i="16"/>
  <c r="CG47" i="16"/>
  <c r="CG15" i="16"/>
  <c r="CG14" i="16"/>
  <c r="CG13" i="16"/>
  <c r="CG12" i="16"/>
  <c r="CG11" i="16"/>
  <c r="CG10" i="16"/>
  <c r="CG9" i="16"/>
  <c r="CG8" i="16"/>
  <c r="CG7" i="16"/>
  <c r="CG55" i="16"/>
  <c r="CG16" i="16"/>
  <c r="CG42" i="16"/>
  <c r="CG17" i="16"/>
  <c r="CG74" i="16"/>
  <c r="CG56" i="16"/>
  <c r="CG68" i="16"/>
  <c r="CG51" i="16"/>
  <c r="CG18" i="16"/>
  <c r="S59" i="3"/>
  <c r="DU67" i="15"/>
  <c r="DZ67" i="15" s="1"/>
  <c r="Z64" i="35" s="1"/>
  <c r="CU116" i="16"/>
  <c r="CU114" i="16"/>
  <c r="CU113" i="16"/>
  <c r="CU112" i="16"/>
  <c r="CU111" i="16"/>
  <c r="CU109" i="16"/>
  <c r="CU107" i="16"/>
  <c r="CU106" i="16"/>
  <c r="CU105" i="16"/>
  <c r="CU104" i="16"/>
  <c r="CU103" i="16"/>
  <c r="CU102" i="16"/>
  <c r="CU101" i="16"/>
  <c r="CU100" i="16"/>
  <c r="CU99" i="16"/>
  <c r="CU98" i="16"/>
  <c r="CU97" i="16"/>
  <c r="CU96" i="16"/>
  <c r="CU95" i="16"/>
  <c r="CU108" i="16"/>
  <c r="CU110" i="16"/>
  <c r="CU87" i="16"/>
  <c r="CU84" i="16"/>
  <c r="CU92" i="16"/>
  <c r="CU91" i="16"/>
  <c r="CU90" i="16"/>
  <c r="CU88" i="16"/>
  <c r="CU94" i="16"/>
  <c r="CU89" i="16"/>
  <c r="CU93" i="16"/>
  <c r="CU68" i="16"/>
  <c r="CU66" i="16"/>
  <c r="CU64" i="16"/>
  <c r="CU82" i="16"/>
  <c r="CU80" i="16"/>
  <c r="CU78" i="16"/>
  <c r="CU69" i="16"/>
  <c r="CU74" i="16"/>
  <c r="CU63" i="16"/>
  <c r="CU71" i="16"/>
  <c r="CU70" i="16"/>
  <c r="CU73" i="16"/>
  <c r="CU67" i="16"/>
  <c r="CU62" i="16"/>
  <c r="CU86" i="16"/>
  <c r="CU83" i="16"/>
  <c r="CU81" i="16"/>
  <c r="CU79" i="16"/>
  <c r="CU77" i="16"/>
  <c r="CU75" i="16"/>
  <c r="CU72" i="16"/>
  <c r="CU85" i="16"/>
  <c r="CU76" i="16"/>
  <c r="CU65" i="16"/>
  <c r="CU47" i="16"/>
  <c r="CU61" i="16"/>
  <c r="CU59" i="16"/>
  <c r="CU57" i="16"/>
  <c r="CU41" i="16"/>
  <c r="CU40" i="16"/>
  <c r="CU39" i="16"/>
  <c r="CU38" i="16"/>
  <c r="CU37" i="16"/>
  <c r="CU36" i="16"/>
  <c r="CU35" i="16"/>
  <c r="CU34" i="16"/>
  <c r="CU33" i="16"/>
  <c r="CU32" i="16"/>
  <c r="CU51" i="16"/>
  <c r="CU48" i="16"/>
  <c r="CU44" i="16"/>
  <c r="CU56" i="16"/>
  <c r="CU55" i="16"/>
  <c r="CU50" i="16"/>
  <c r="CU49" i="16"/>
  <c r="CU60" i="16"/>
  <c r="CU58" i="16"/>
  <c r="CU43" i="16"/>
  <c r="CU53" i="16"/>
  <c r="CU52" i="16"/>
  <c r="CU45" i="16"/>
  <c r="CU46" i="16"/>
  <c r="CU31" i="16"/>
  <c r="CU30" i="16"/>
  <c r="CU24" i="16"/>
  <c r="CU42" i="16"/>
  <c r="CU26" i="16"/>
  <c r="CU23" i="16"/>
  <c r="CU19" i="16"/>
  <c r="CU16" i="16"/>
  <c r="CU17" i="16"/>
  <c r="CU29" i="16"/>
  <c r="CU25" i="16"/>
  <c r="CU20" i="16"/>
  <c r="CU28" i="16"/>
  <c r="CU21" i="16"/>
  <c r="CU54" i="16"/>
  <c r="CU27" i="16"/>
  <c r="CU22" i="16"/>
  <c r="CU14" i="16"/>
  <c r="CU12" i="16"/>
  <c r="CU10" i="16"/>
  <c r="CU8" i="16"/>
  <c r="CU15" i="16"/>
  <c r="CU13" i="16"/>
  <c r="CU11" i="16"/>
  <c r="CU9" i="16"/>
  <c r="CU7" i="16"/>
  <c r="CU18" i="16"/>
  <c r="K59" i="29"/>
  <c r="I59" i="29" s="1"/>
  <c r="AF63" i="3"/>
  <c r="AH63" i="3" s="1"/>
  <c r="AB63" i="3"/>
  <c r="AD63" i="3" s="1"/>
  <c r="V63" i="3"/>
  <c r="AC99" i="3"/>
  <c r="AC54" i="3"/>
  <c r="DU77" i="15"/>
  <c r="DZ77" i="15" s="1"/>
  <c r="Z74" i="35" s="1"/>
  <c r="S60" i="3"/>
  <c r="DA116" i="16"/>
  <c r="DA114" i="16"/>
  <c r="DA113" i="16"/>
  <c r="DA112" i="16"/>
  <c r="DA111" i="16"/>
  <c r="DA108" i="16"/>
  <c r="DA110" i="16"/>
  <c r="DA109" i="16"/>
  <c r="DA107" i="16"/>
  <c r="DA92" i="16"/>
  <c r="DA91" i="16"/>
  <c r="DA90" i="16"/>
  <c r="DA88" i="16"/>
  <c r="DA105" i="16"/>
  <c r="DA103" i="16"/>
  <c r="DA101" i="16"/>
  <c r="DA99" i="16"/>
  <c r="DA97" i="16"/>
  <c r="DA95" i="16"/>
  <c r="DA94" i="16"/>
  <c r="DA89" i="16"/>
  <c r="DA93" i="16"/>
  <c r="DA83" i="16"/>
  <c r="DA82" i="16"/>
  <c r="DA81" i="16"/>
  <c r="DA80" i="16"/>
  <c r="DA79" i="16"/>
  <c r="DA78" i="16"/>
  <c r="DA77" i="16"/>
  <c r="DA76" i="16"/>
  <c r="DA75" i="16"/>
  <c r="DA74" i="16"/>
  <c r="DA73" i="16"/>
  <c r="DA72" i="16"/>
  <c r="DA71" i="16"/>
  <c r="DA70" i="16"/>
  <c r="DA69" i="16"/>
  <c r="DA85" i="16"/>
  <c r="DA86" i="16"/>
  <c r="DA106" i="16"/>
  <c r="DA104" i="16"/>
  <c r="DA102" i="16"/>
  <c r="DA100" i="16"/>
  <c r="DA98" i="16"/>
  <c r="DA96" i="16"/>
  <c r="DA84" i="16"/>
  <c r="DA62" i="16"/>
  <c r="DA67" i="16"/>
  <c r="DA65" i="16"/>
  <c r="DA87" i="16"/>
  <c r="DA61" i="16"/>
  <c r="DA60" i="16"/>
  <c r="DA59" i="16"/>
  <c r="DA58" i="16"/>
  <c r="DA57" i="16"/>
  <c r="DA56" i="16"/>
  <c r="DA55" i="16"/>
  <c r="DA54" i="16"/>
  <c r="DA53" i="16"/>
  <c r="DA52" i="16"/>
  <c r="DA51" i="16"/>
  <c r="DA50" i="16"/>
  <c r="DA64" i="16"/>
  <c r="DA68" i="16"/>
  <c r="DA66" i="16"/>
  <c r="DA63" i="16"/>
  <c r="DA49" i="16"/>
  <c r="DA43" i="16"/>
  <c r="DA45" i="16"/>
  <c r="DA46" i="16"/>
  <c r="DA42" i="16"/>
  <c r="DA47" i="16"/>
  <c r="DA41" i="16"/>
  <c r="DA40" i="16"/>
  <c r="DA39" i="16"/>
  <c r="DA38" i="16"/>
  <c r="DA37" i="16"/>
  <c r="DA36" i="16"/>
  <c r="DA35" i="16"/>
  <c r="DA34" i="16"/>
  <c r="DA33" i="16"/>
  <c r="DA32" i="16"/>
  <c r="DA31" i="16"/>
  <c r="DA30" i="16"/>
  <c r="DA17" i="16"/>
  <c r="DA29" i="16"/>
  <c r="DA25" i="16"/>
  <c r="DA20" i="16"/>
  <c r="DA44" i="16"/>
  <c r="DA28" i="16"/>
  <c r="DA21" i="16"/>
  <c r="DA15" i="16"/>
  <c r="DA14" i="16"/>
  <c r="DA13" i="16"/>
  <c r="DA12" i="16"/>
  <c r="DA11" i="16"/>
  <c r="DA10" i="16"/>
  <c r="DA9" i="16"/>
  <c r="DA8" i="16"/>
  <c r="DA7" i="16"/>
  <c r="DA27" i="16"/>
  <c r="DA22" i="16"/>
  <c r="DA18" i="16"/>
  <c r="DA48" i="16"/>
  <c r="DA24" i="16"/>
  <c r="DA16" i="16"/>
  <c r="DA26" i="16"/>
  <c r="DA19" i="16"/>
  <c r="DA23" i="16"/>
  <c r="CK116" i="16"/>
  <c r="CK114" i="16"/>
  <c r="CK113" i="16"/>
  <c r="CK112" i="16"/>
  <c r="CK111" i="16"/>
  <c r="CK110" i="16"/>
  <c r="CK109" i="16"/>
  <c r="CK108" i="16"/>
  <c r="CK106" i="16"/>
  <c r="CK105" i="16"/>
  <c r="CK104" i="16"/>
  <c r="CK103" i="16"/>
  <c r="CK102" i="16"/>
  <c r="CK101" i="16"/>
  <c r="CK100" i="16"/>
  <c r="CK99" i="16"/>
  <c r="CK98" i="16"/>
  <c r="CK97" i="16"/>
  <c r="CK96" i="16"/>
  <c r="CK95" i="16"/>
  <c r="CK92" i="16"/>
  <c r="CK91" i="16"/>
  <c r="CK90" i="16"/>
  <c r="CK94" i="16"/>
  <c r="CK88" i="16"/>
  <c r="CK93" i="16"/>
  <c r="CK89" i="16"/>
  <c r="CK107" i="16"/>
  <c r="CK86" i="16"/>
  <c r="CK85" i="16"/>
  <c r="CK83" i="16"/>
  <c r="CK82" i="16"/>
  <c r="CK81" i="16"/>
  <c r="CK80" i="16"/>
  <c r="CK79" i="16"/>
  <c r="CK78" i="16"/>
  <c r="CK77" i="16"/>
  <c r="CK76" i="16"/>
  <c r="CK75" i="16"/>
  <c r="CK74" i="16"/>
  <c r="CK73" i="16"/>
  <c r="CK72" i="16"/>
  <c r="CK71" i="16"/>
  <c r="CK70" i="16"/>
  <c r="CK69" i="16"/>
  <c r="CK68" i="16"/>
  <c r="CK67" i="16"/>
  <c r="CK66" i="16"/>
  <c r="CK63" i="16"/>
  <c r="CK84" i="16"/>
  <c r="CK62" i="16"/>
  <c r="CK87" i="16"/>
  <c r="CK65" i="16"/>
  <c r="CK64" i="16"/>
  <c r="CK61" i="16"/>
  <c r="CK60" i="16"/>
  <c r="CK59" i="16"/>
  <c r="CK58" i="16"/>
  <c r="CK57" i="16"/>
  <c r="CK56" i="16"/>
  <c r="CK55" i="16"/>
  <c r="CK54" i="16"/>
  <c r="CK53" i="16"/>
  <c r="CK52" i="16"/>
  <c r="CK51" i="16"/>
  <c r="CK50" i="16"/>
  <c r="CK49" i="16"/>
  <c r="CK48" i="16"/>
  <c r="CK47" i="16"/>
  <c r="CK46" i="16"/>
  <c r="CK45" i="16"/>
  <c r="CK44" i="16"/>
  <c r="CK43" i="16"/>
  <c r="CK42" i="16"/>
  <c r="CK16" i="16"/>
  <c r="CK20" i="16"/>
  <c r="CK17" i="16"/>
  <c r="CK28" i="16"/>
  <c r="CK40" i="16"/>
  <c r="CK38" i="16"/>
  <c r="CK36" i="16"/>
  <c r="CK34" i="16"/>
  <c r="CK31" i="16"/>
  <c r="CK30" i="16"/>
  <c r="CK21" i="16"/>
  <c r="CK32" i="16"/>
  <c r="CK27" i="16"/>
  <c r="CK22" i="16"/>
  <c r="CK18" i="16"/>
  <c r="CK26" i="16"/>
  <c r="CK24" i="16"/>
  <c r="CK15" i="16"/>
  <c r="CK14" i="16"/>
  <c r="CK13" i="16"/>
  <c r="CK12" i="16"/>
  <c r="CK11" i="16"/>
  <c r="CK10" i="16"/>
  <c r="CK9" i="16"/>
  <c r="CK8" i="16"/>
  <c r="CK7" i="16"/>
  <c r="CK41" i="16"/>
  <c r="CK39" i="16"/>
  <c r="CK37" i="16"/>
  <c r="CK35" i="16"/>
  <c r="CK33" i="16"/>
  <c r="CK29" i="16"/>
  <c r="CK25" i="16"/>
  <c r="CK19" i="16"/>
  <c r="CK23" i="16"/>
  <c r="BH115" i="16"/>
  <c r="AN116" i="16"/>
  <c r="AN114" i="16"/>
  <c r="AN113" i="16"/>
  <c r="AN108" i="16"/>
  <c r="AN107" i="16"/>
  <c r="AN106" i="16"/>
  <c r="AN105" i="16"/>
  <c r="AN104" i="16"/>
  <c r="AN103" i="16"/>
  <c r="AN102" i="16"/>
  <c r="AN101" i="16"/>
  <c r="AN100" i="16"/>
  <c r="AN99" i="16"/>
  <c r="AN98" i="16"/>
  <c r="AN97" i="16"/>
  <c r="AN96" i="16"/>
  <c r="AN95" i="16"/>
  <c r="AN94" i="16"/>
  <c r="AN93" i="16"/>
  <c r="AN92" i="16"/>
  <c r="AN91" i="16"/>
  <c r="AN90" i="16"/>
  <c r="AN89" i="16"/>
  <c r="AN88" i="16"/>
  <c r="AN87" i="16"/>
  <c r="AN86" i="16"/>
  <c r="AN112" i="16"/>
  <c r="AN111" i="16"/>
  <c r="AN110" i="16"/>
  <c r="AN85" i="16"/>
  <c r="AN75" i="16"/>
  <c r="AN74" i="16"/>
  <c r="AN70" i="16"/>
  <c r="AN62" i="16"/>
  <c r="AN68" i="16"/>
  <c r="AN66" i="16"/>
  <c r="AN109" i="16"/>
  <c r="AN73" i="16"/>
  <c r="AN65" i="16"/>
  <c r="AN83" i="16"/>
  <c r="AN81" i="16"/>
  <c r="AN79" i="16"/>
  <c r="AN76" i="16"/>
  <c r="AN64" i="16"/>
  <c r="AN72" i="16"/>
  <c r="AN71" i="16"/>
  <c r="AN67" i="16"/>
  <c r="AN77" i="16"/>
  <c r="AN69" i="16"/>
  <c r="AN63" i="16"/>
  <c r="AN57" i="16"/>
  <c r="AN56" i="16"/>
  <c r="AN51" i="16"/>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52" i="16"/>
  <c r="AN43" i="16"/>
  <c r="AN55" i="16"/>
  <c r="AN49" i="16"/>
  <c r="AN84" i="16"/>
  <c r="AN80" i="16"/>
  <c r="AN60" i="16"/>
  <c r="AN58" i="16"/>
  <c r="AN42" i="16"/>
  <c r="AN46" i="16"/>
  <c r="AN53" i="16"/>
  <c r="AN50" i="16"/>
  <c r="AN47" i="16"/>
  <c r="AN45" i="16"/>
  <c r="AN54" i="16"/>
  <c r="AN82" i="16"/>
  <c r="AN44" i="16"/>
  <c r="AN78" i="16"/>
  <c r="AN61" i="16"/>
  <c r="AN48" i="16"/>
  <c r="AN16" i="16"/>
  <c r="AN15" i="16"/>
  <c r="AN14" i="16"/>
  <c r="AN13" i="16"/>
  <c r="AN12" i="16"/>
  <c r="AN11" i="16"/>
  <c r="AN10" i="16"/>
  <c r="AN9" i="16"/>
  <c r="AN8" i="16"/>
  <c r="AN7" i="16"/>
  <c r="AN59" i="16"/>
  <c r="BX116" i="16"/>
  <c r="BX114" i="16"/>
  <c r="BX113" i="16"/>
  <c r="BX112" i="16"/>
  <c r="BX111" i="16"/>
  <c r="BX109" i="16"/>
  <c r="BX106" i="16"/>
  <c r="BX105" i="16"/>
  <c r="BX104" i="16"/>
  <c r="BX103" i="16"/>
  <c r="BX102" i="16"/>
  <c r="BX101" i="16"/>
  <c r="BX100" i="16"/>
  <c r="BX99" i="16"/>
  <c r="BX98" i="16"/>
  <c r="BX97" i="16"/>
  <c r="BX96" i="16"/>
  <c r="BX95" i="16"/>
  <c r="BX94" i="16"/>
  <c r="BX93" i="16"/>
  <c r="BX92" i="16"/>
  <c r="BX91" i="16"/>
  <c r="BX90" i="16"/>
  <c r="BX89" i="16"/>
  <c r="BX88" i="16"/>
  <c r="BX87" i="16"/>
  <c r="BX86" i="16"/>
  <c r="BX107" i="16"/>
  <c r="BX108" i="16"/>
  <c r="BX110" i="16"/>
  <c r="BX85" i="16"/>
  <c r="BX63" i="16"/>
  <c r="BX67" i="16"/>
  <c r="BX74" i="16"/>
  <c r="BX62" i="16"/>
  <c r="BX82" i="16"/>
  <c r="BX80" i="16"/>
  <c r="BX78" i="16"/>
  <c r="BX76" i="16"/>
  <c r="BX84" i="16"/>
  <c r="BX75" i="16"/>
  <c r="BX73" i="16"/>
  <c r="BX69" i="16"/>
  <c r="BX65" i="16"/>
  <c r="BX71" i="16"/>
  <c r="BX68" i="16"/>
  <c r="BX66" i="16"/>
  <c r="BX72" i="16"/>
  <c r="BX70" i="16"/>
  <c r="BX64" i="16"/>
  <c r="BX81" i="16"/>
  <c r="BX56" i="16"/>
  <c r="BX55" i="16"/>
  <c r="BX41" i="16"/>
  <c r="BX40" i="16"/>
  <c r="BX39" i="16"/>
  <c r="BX38" i="16"/>
  <c r="BX37" i="16"/>
  <c r="BX36" i="16"/>
  <c r="BX35" i="16"/>
  <c r="BX34" i="16"/>
  <c r="BX33" i="16"/>
  <c r="BX32" i="16"/>
  <c r="BX31" i="16"/>
  <c r="BX30" i="16"/>
  <c r="BX29" i="16"/>
  <c r="BX28" i="16"/>
  <c r="BX27" i="16"/>
  <c r="BX26" i="16"/>
  <c r="BX25" i="16"/>
  <c r="BX24" i="16"/>
  <c r="BX23" i="16"/>
  <c r="BX22" i="16"/>
  <c r="BX21" i="16"/>
  <c r="BX20" i="16"/>
  <c r="BX19" i="16"/>
  <c r="BX18" i="16"/>
  <c r="BX17" i="16"/>
  <c r="BX16" i="16"/>
  <c r="BX77" i="16"/>
  <c r="BX44" i="16"/>
  <c r="BX46" i="16"/>
  <c r="BX51" i="16"/>
  <c r="BX45" i="16"/>
  <c r="BX61" i="16"/>
  <c r="BX59" i="16"/>
  <c r="BX57" i="16"/>
  <c r="BX43" i="16"/>
  <c r="BX53" i="16"/>
  <c r="BX47" i="16"/>
  <c r="BX83" i="16"/>
  <c r="BX79" i="16"/>
  <c r="BX52" i="16"/>
  <c r="BX42" i="16"/>
  <c r="BX54" i="16"/>
  <c r="BX50" i="16"/>
  <c r="BX48" i="16"/>
  <c r="BX58" i="16"/>
  <c r="BX60" i="16"/>
  <c r="BX15" i="16"/>
  <c r="BX14" i="16"/>
  <c r="BX13" i="16"/>
  <c r="BX12" i="16"/>
  <c r="BX11" i="16"/>
  <c r="BX10" i="16"/>
  <c r="BX9" i="16"/>
  <c r="BX8" i="16"/>
  <c r="BX7" i="16"/>
  <c r="BX49" i="16"/>
  <c r="AP116" i="16"/>
  <c r="AP114" i="16"/>
  <c r="AP113" i="16"/>
  <c r="AP112" i="16"/>
  <c r="AP111" i="16"/>
  <c r="AP110" i="16"/>
  <c r="AP109" i="16"/>
  <c r="AP107" i="16"/>
  <c r="AP106" i="16"/>
  <c r="AP105" i="16"/>
  <c r="AP104" i="16"/>
  <c r="AP103" i="16"/>
  <c r="AP102" i="16"/>
  <c r="AP101" i="16"/>
  <c r="AP100" i="16"/>
  <c r="AP99" i="16"/>
  <c r="AP98" i="16"/>
  <c r="AP97" i="16"/>
  <c r="AP96" i="16"/>
  <c r="AP88" i="16"/>
  <c r="AP94" i="16"/>
  <c r="AP89" i="16"/>
  <c r="AP85" i="16"/>
  <c r="AP86" i="16"/>
  <c r="AP95" i="16"/>
  <c r="AP93" i="16"/>
  <c r="AP92" i="16"/>
  <c r="AP91" i="16"/>
  <c r="AP90" i="16"/>
  <c r="AP84" i="16"/>
  <c r="AP83" i="16"/>
  <c r="AP82" i="16"/>
  <c r="AP81" i="16"/>
  <c r="AP80" i="16"/>
  <c r="AP79" i="16"/>
  <c r="AP78" i="16"/>
  <c r="AP77" i="16"/>
  <c r="AP76" i="16"/>
  <c r="AP75" i="16"/>
  <c r="AP87" i="16"/>
  <c r="AP68" i="16"/>
  <c r="AP66" i="16"/>
  <c r="AP65" i="16"/>
  <c r="AP73" i="16"/>
  <c r="AP64" i="16"/>
  <c r="AP108" i="16"/>
  <c r="AP72" i="16"/>
  <c r="AP71" i="16"/>
  <c r="AP67" i="16"/>
  <c r="AP63" i="16"/>
  <c r="AP69" i="16"/>
  <c r="AP61" i="16"/>
  <c r="AP60" i="16"/>
  <c r="AP59" i="16"/>
  <c r="AP58" i="16"/>
  <c r="AP57" i="16"/>
  <c r="AP56" i="16"/>
  <c r="AP55" i="16"/>
  <c r="AP54" i="16"/>
  <c r="AP53" i="16"/>
  <c r="AP52" i="16"/>
  <c r="AP70" i="16"/>
  <c r="AP49" i="16"/>
  <c r="AP42" i="16"/>
  <c r="AP74" i="16"/>
  <c r="AP62" i="16"/>
  <c r="AP46" i="16"/>
  <c r="AP50" i="16"/>
  <c r="AP47" i="16"/>
  <c r="AP45" i="16"/>
  <c r="AP44" i="16"/>
  <c r="AP20" i="16"/>
  <c r="AP29" i="16"/>
  <c r="AP51" i="16"/>
  <c r="AP25" i="16"/>
  <c r="AP24" i="16"/>
  <c r="AP21" i="16"/>
  <c r="AP48" i="16"/>
  <c r="AP41" i="16"/>
  <c r="AP39" i="16"/>
  <c r="AP37" i="16"/>
  <c r="AP35" i="16"/>
  <c r="AP33" i="16"/>
  <c r="AP17" i="16"/>
  <c r="AP28" i="16"/>
  <c r="AP32" i="16"/>
  <c r="AP31" i="16"/>
  <c r="AP22" i="16"/>
  <c r="AP43" i="16"/>
  <c r="AP16" i="16"/>
  <c r="AP15" i="16"/>
  <c r="AP14" i="16"/>
  <c r="AP13" i="16"/>
  <c r="AP12" i="16"/>
  <c r="AP11" i="16"/>
  <c r="AP10" i="16"/>
  <c r="AP9" i="16"/>
  <c r="AP8" i="16"/>
  <c r="AP7" i="16"/>
  <c r="AP27" i="16"/>
  <c r="AP23" i="16"/>
  <c r="AP19" i="16"/>
  <c r="AP40" i="16"/>
  <c r="AP38" i="16"/>
  <c r="AP36" i="16"/>
  <c r="AP34" i="16"/>
  <c r="AP30" i="16"/>
  <c r="AP26" i="16"/>
  <c r="AP18" i="16"/>
  <c r="J115" i="22"/>
  <c r="S110" i="3"/>
  <c r="BS107" i="16"/>
  <c r="BS110" i="16"/>
  <c r="BS108" i="16"/>
  <c r="BS111" i="16"/>
  <c r="BS116" i="16"/>
  <c r="BS109" i="16"/>
  <c r="BS114" i="16"/>
  <c r="BS113" i="16"/>
  <c r="BS112" i="16"/>
  <c r="BS106" i="16"/>
  <c r="BS105" i="16"/>
  <c r="BS104" i="16"/>
  <c r="BS103" i="16"/>
  <c r="BS102" i="16"/>
  <c r="BS101" i="16"/>
  <c r="BS100" i="16"/>
  <c r="BS99" i="16"/>
  <c r="BS98" i="16"/>
  <c r="BS97" i="16"/>
  <c r="BS96" i="16"/>
  <c r="BS95" i="16"/>
  <c r="BS94" i="16"/>
  <c r="BS93" i="16"/>
  <c r="BS92" i="16"/>
  <c r="BS91" i="16"/>
  <c r="BS90" i="16"/>
  <c r="BS87" i="16"/>
  <c r="BS85" i="16"/>
  <c r="BS88" i="16"/>
  <c r="BS83" i="16"/>
  <c r="BS82" i="16"/>
  <c r="BS81" i="16"/>
  <c r="BS80" i="16"/>
  <c r="BS79" i="16"/>
  <c r="BS78" i="16"/>
  <c r="BS77" i="16"/>
  <c r="BS76" i="16"/>
  <c r="BS84" i="16"/>
  <c r="BS89" i="16"/>
  <c r="BS86" i="16"/>
  <c r="BS72" i="16"/>
  <c r="BS70" i="16"/>
  <c r="BS64" i="16"/>
  <c r="BS61" i="16"/>
  <c r="BS60" i="16"/>
  <c r="BS59" i="16"/>
  <c r="BS58" i="16"/>
  <c r="BS57" i="16"/>
  <c r="BS56" i="16"/>
  <c r="BS55" i="16"/>
  <c r="BS54" i="16"/>
  <c r="BS53" i="16"/>
  <c r="BS52" i="16"/>
  <c r="BS51" i="16"/>
  <c r="BS50" i="16"/>
  <c r="BS49" i="16"/>
  <c r="BS48" i="16"/>
  <c r="BS47" i="16"/>
  <c r="BS46" i="16"/>
  <c r="BS63" i="16"/>
  <c r="BS67" i="16"/>
  <c r="BS74" i="16"/>
  <c r="BS62" i="16"/>
  <c r="BS75" i="16"/>
  <c r="BS73" i="16"/>
  <c r="BS68" i="16"/>
  <c r="BS44" i="16"/>
  <c r="BS41" i="16"/>
  <c r="BS40" i="16"/>
  <c r="BS39" i="16"/>
  <c r="BS38" i="16"/>
  <c r="BS37" i="16"/>
  <c r="BS36" i="16"/>
  <c r="BS35" i="16"/>
  <c r="BS34" i="16"/>
  <c r="BS33" i="16"/>
  <c r="BS32" i="16"/>
  <c r="BS31" i="16"/>
  <c r="BS30" i="16"/>
  <c r="BS66" i="16"/>
  <c r="BS45" i="16"/>
  <c r="BS43" i="16"/>
  <c r="BS71" i="16"/>
  <c r="BS27" i="16"/>
  <c r="BS20" i="16"/>
  <c r="BS15" i="16"/>
  <c r="BS14" i="16"/>
  <c r="BS13" i="16"/>
  <c r="BS12" i="16"/>
  <c r="BS11" i="16"/>
  <c r="BS10" i="16"/>
  <c r="BS9" i="16"/>
  <c r="BS8" i="16"/>
  <c r="BS7" i="16"/>
  <c r="BS65" i="16"/>
  <c r="BS17" i="16"/>
  <c r="BS16" i="16"/>
  <c r="BS26" i="16"/>
  <c r="BS21" i="16"/>
  <c r="BS69" i="16"/>
  <c r="BS42" i="16"/>
  <c r="BS24" i="16"/>
  <c r="BS29" i="16"/>
  <c r="BS25" i="16"/>
  <c r="BS22" i="16"/>
  <c r="BS28" i="16"/>
  <c r="BS23" i="16"/>
  <c r="BS19" i="16"/>
  <c r="BS18" i="16"/>
  <c r="DU82" i="15"/>
  <c r="DZ82" i="15" s="1"/>
  <c r="Z79" i="35" s="1"/>
  <c r="O82" i="3"/>
  <c r="Q82" i="3" s="1"/>
  <c r="DU71" i="15"/>
  <c r="DZ71" i="15" s="1"/>
  <c r="Z68" i="35" s="1"/>
  <c r="O71" i="3"/>
  <c r="Q71" i="3" s="1"/>
  <c r="DE115" i="16"/>
  <c r="S10" i="3"/>
  <c r="K92" i="29"/>
  <c r="I92" i="29" s="1"/>
  <c r="AB96" i="3"/>
  <c r="AD96" i="3" s="1"/>
  <c r="V96" i="3"/>
  <c r="AF96" i="3"/>
  <c r="AH96" i="3" s="1"/>
  <c r="DU58" i="15"/>
  <c r="DZ58" i="15" s="1"/>
  <c r="Z55" i="35" s="1"/>
  <c r="O58" i="3"/>
  <c r="DU45" i="15"/>
  <c r="DZ45" i="15" s="1"/>
  <c r="Z42" i="35" s="1"/>
  <c r="CM115" i="16"/>
  <c r="K106" i="29"/>
  <c r="I106" i="29" s="1"/>
  <c r="AF110" i="3"/>
  <c r="AH110" i="3" s="1"/>
  <c r="AB110" i="3"/>
  <c r="V110" i="3"/>
  <c r="DD110" i="16"/>
  <c r="DD116" i="16"/>
  <c r="DD109" i="16"/>
  <c r="DD107" i="16"/>
  <c r="DD114" i="16"/>
  <c r="DD113" i="16"/>
  <c r="DD112" i="16"/>
  <c r="DD106" i="16"/>
  <c r="DD105" i="16"/>
  <c r="DD104" i="16"/>
  <c r="DD103" i="16"/>
  <c r="DD102" i="16"/>
  <c r="DD101" i="16"/>
  <c r="DD100" i="16"/>
  <c r="DD99" i="16"/>
  <c r="DD98" i="16"/>
  <c r="DD97" i="16"/>
  <c r="DD96" i="16"/>
  <c r="DD95" i="16"/>
  <c r="DD94" i="16"/>
  <c r="DD89" i="16"/>
  <c r="DD83" i="16"/>
  <c r="DD82" i="16"/>
  <c r="DD81" i="16"/>
  <c r="DD80" i="16"/>
  <c r="DD79" i="16"/>
  <c r="DD78" i="16"/>
  <c r="DD77" i="16"/>
  <c r="DD76" i="16"/>
  <c r="DD75" i="16"/>
  <c r="DD74" i="16"/>
  <c r="DD73" i="16"/>
  <c r="DD72" i="16"/>
  <c r="DD108" i="16"/>
  <c r="DD93" i="16"/>
  <c r="DD85" i="16"/>
  <c r="DD86" i="16"/>
  <c r="DD84" i="16"/>
  <c r="DD87" i="16"/>
  <c r="DD111" i="16"/>
  <c r="DD65" i="16"/>
  <c r="DD92" i="16"/>
  <c r="DD91" i="16"/>
  <c r="DD90" i="16"/>
  <c r="DD61" i="16"/>
  <c r="DD60" i="16"/>
  <c r="DD59" i="16"/>
  <c r="DD58" i="16"/>
  <c r="DD57" i="16"/>
  <c r="DD56" i="16"/>
  <c r="DD55" i="16"/>
  <c r="DD54" i="16"/>
  <c r="DD53" i="16"/>
  <c r="DD52" i="16"/>
  <c r="DD51" i="16"/>
  <c r="DD88" i="16"/>
  <c r="DD64" i="16"/>
  <c r="DD68" i="16"/>
  <c r="DD66" i="16"/>
  <c r="DD69" i="16"/>
  <c r="DD63" i="16"/>
  <c r="DD62" i="16"/>
  <c r="DD50" i="16"/>
  <c r="DD45" i="16"/>
  <c r="DD42" i="16"/>
  <c r="DD46" i="16"/>
  <c r="DD71" i="16"/>
  <c r="DD70" i="16"/>
  <c r="DD41" i="16"/>
  <c r="DD40" i="16"/>
  <c r="DD39" i="16"/>
  <c r="DD38" i="16"/>
  <c r="DD37" i="16"/>
  <c r="DD36" i="16"/>
  <c r="DD35" i="16"/>
  <c r="DD34" i="16"/>
  <c r="DD33" i="16"/>
  <c r="DD32" i="16"/>
  <c r="DD31" i="16"/>
  <c r="DD30" i="16"/>
  <c r="DD29" i="16"/>
  <c r="DD28" i="16"/>
  <c r="DD27" i="16"/>
  <c r="DD26" i="16"/>
  <c r="DD25" i="16"/>
  <c r="DD24" i="16"/>
  <c r="DD47" i="16"/>
  <c r="DD44" i="16"/>
  <c r="DD48" i="16"/>
  <c r="DD21" i="16"/>
  <c r="DD15" i="16"/>
  <c r="DD14" i="16"/>
  <c r="DD13" i="16"/>
  <c r="DD12" i="16"/>
  <c r="DD11" i="16"/>
  <c r="DD10" i="16"/>
  <c r="DD9" i="16"/>
  <c r="DD8" i="16"/>
  <c r="DD7" i="16"/>
  <c r="DD22" i="16"/>
  <c r="DD18" i="16"/>
  <c r="DD16" i="16"/>
  <c r="DD49" i="16"/>
  <c r="DD23" i="16"/>
  <c r="DD19" i="16"/>
  <c r="DD43" i="16"/>
  <c r="DD17" i="16"/>
  <c r="DD67" i="16"/>
  <c r="DD20" i="16"/>
  <c r="CZ116" i="16"/>
  <c r="CZ111" i="16"/>
  <c r="CZ108" i="16"/>
  <c r="CZ110" i="16"/>
  <c r="CZ114" i="16"/>
  <c r="CZ112" i="16"/>
  <c r="CZ92" i="16"/>
  <c r="CZ91" i="16"/>
  <c r="CZ90" i="16"/>
  <c r="CZ88" i="16"/>
  <c r="CZ105" i="16"/>
  <c r="CZ103" i="16"/>
  <c r="CZ101" i="16"/>
  <c r="CZ99" i="16"/>
  <c r="CZ97" i="16"/>
  <c r="CZ109" i="16"/>
  <c r="CZ107" i="16"/>
  <c r="CZ95" i="16"/>
  <c r="CZ94" i="16"/>
  <c r="CZ89" i="16"/>
  <c r="CZ93" i="16"/>
  <c r="CZ83" i="16"/>
  <c r="CZ82" i="16"/>
  <c r="CZ81" i="16"/>
  <c r="CZ80" i="16"/>
  <c r="CZ79" i="16"/>
  <c r="CZ78" i="16"/>
  <c r="CZ77" i="16"/>
  <c r="CZ85" i="16"/>
  <c r="CZ113" i="16"/>
  <c r="CZ86" i="16"/>
  <c r="CZ106" i="16"/>
  <c r="CZ104" i="16"/>
  <c r="CZ102" i="16"/>
  <c r="CZ100" i="16"/>
  <c r="CZ98" i="16"/>
  <c r="CZ96" i="16"/>
  <c r="CZ84" i="16"/>
  <c r="CZ71" i="16"/>
  <c r="CZ70" i="16"/>
  <c r="CZ73" i="16"/>
  <c r="CZ62" i="16"/>
  <c r="CZ67" i="16"/>
  <c r="CZ75" i="16"/>
  <c r="CZ72" i="16"/>
  <c r="CZ65" i="16"/>
  <c r="CZ87" i="16"/>
  <c r="CZ61" i="16"/>
  <c r="CZ60" i="16"/>
  <c r="CZ59" i="16"/>
  <c r="CZ58" i="16"/>
  <c r="CZ57" i="16"/>
  <c r="CZ76" i="16"/>
  <c r="CZ64" i="16"/>
  <c r="CZ68" i="16"/>
  <c r="CZ66" i="16"/>
  <c r="CZ69" i="16"/>
  <c r="CZ50" i="16"/>
  <c r="CZ63" i="16"/>
  <c r="CZ49" i="16"/>
  <c r="CZ43" i="16"/>
  <c r="CZ56" i="16"/>
  <c r="CZ55" i="16"/>
  <c r="CZ52" i="16"/>
  <c r="CZ45" i="16"/>
  <c r="CZ53" i="16"/>
  <c r="CZ46" i="16"/>
  <c r="CZ42" i="16"/>
  <c r="CZ74" i="16"/>
  <c r="CZ54" i="16"/>
  <c r="CZ47" i="16"/>
  <c r="CZ41" i="16"/>
  <c r="CZ40" i="16"/>
  <c r="CZ39" i="16"/>
  <c r="CZ38" i="16"/>
  <c r="CZ37" i="16"/>
  <c r="CZ36" i="16"/>
  <c r="CZ35" i="16"/>
  <c r="CZ34" i="16"/>
  <c r="CZ33" i="16"/>
  <c r="CZ32" i="16"/>
  <c r="CZ17" i="16"/>
  <c r="CZ29" i="16"/>
  <c r="CZ25" i="16"/>
  <c r="CZ20" i="16"/>
  <c r="CZ44" i="16"/>
  <c r="CZ28" i="16"/>
  <c r="CZ21" i="16"/>
  <c r="CZ15" i="16"/>
  <c r="CZ14" i="16"/>
  <c r="CZ13" i="16"/>
  <c r="CZ12" i="16"/>
  <c r="CZ11" i="16"/>
  <c r="CZ10" i="16"/>
  <c r="CZ9" i="16"/>
  <c r="CZ8" i="16"/>
  <c r="CZ7" i="16"/>
  <c r="CZ51" i="16"/>
  <c r="CZ27" i="16"/>
  <c r="CZ22" i="16"/>
  <c r="CZ18" i="16"/>
  <c r="CZ48" i="16"/>
  <c r="CZ31" i="16"/>
  <c r="CZ30" i="16"/>
  <c r="CZ24" i="16"/>
  <c r="CZ26" i="16"/>
  <c r="CZ23" i="16"/>
  <c r="CZ16" i="16"/>
  <c r="CZ19" i="16"/>
  <c r="L114" i="16"/>
  <c r="L113" i="16"/>
  <c r="L109" i="16"/>
  <c r="L116" i="16"/>
  <c r="L112" i="16"/>
  <c r="L107" i="16"/>
  <c r="L106" i="16"/>
  <c r="L105" i="16"/>
  <c r="L104" i="16"/>
  <c r="L103" i="16"/>
  <c r="L102" i="16"/>
  <c r="L101" i="16"/>
  <c r="L100" i="16"/>
  <c r="L99" i="16"/>
  <c r="L98" i="16"/>
  <c r="L97" i="16"/>
  <c r="L96" i="16"/>
  <c r="L95" i="16"/>
  <c r="L111" i="16"/>
  <c r="L108" i="16"/>
  <c r="L89" i="16"/>
  <c r="L84" i="16"/>
  <c r="L83" i="16"/>
  <c r="L82" i="16"/>
  <c r="L81" i="16"/>
  <c r="L80" i="16"/>
  <c r="L79" i="16"/>
  <c r="L78" i="16"/>
  <c r="L77" i="16"/>
  <c r="L76" i="16"/>
  <c r="L75" i="16"/>
  <c r="L74" i="16"/>
  <c r="L73" i="16"/>
  <c r="L110" i="16"/>
  <c r="L93" i="16"/>
  <c r="L92" i="16"/>
  <c r="L91" i="16"/>
  <c r="L90" i="16"/>
  <c r="L86" i="16"/>
  <c r="L85" i="16"/>
  <c r="L87" i="16"/>
  <c r="L94" i="16"/>
  <c r="L68" i="16"/>
  <c r="L66" i="16"/>
  <c r="L72" i="16"/>
  <c r="L71" i="16"/>
  <c r="L62" i="16"/>
  <c r="L61" i="16"/>
  <c r="L60" i="16"/>
  <c r="L59" i="16"/>
  <c r="L58" i="16"/>
  <c r="L57" i="16"/>
  <c r="L56" i="16"/>
  <c r="L55" i="16"/>
  <c r="L54" i="16"/>
  <c r="L53" i="16"/>
  <c r="L52" i="16"/>
  <c r="L88" i="16"/>
  <c r="L65" i="16"/>
  <c r="L69" i="16"/>
  <c r="L67" i="16"/>
  <c r="L64" i="16"/>
  <c r="L70" i="16"/>
  <c r="L46" i="16"/>
  <c r="L43" i="16"/>
  <c r="L50" i="16"/>
  <c r="L63" i="16"/>
  <c r="L41" i="16"/>
  <c r="L40" i="16"/>
  <c r="L39" i="16"/>
  <c r="L38" i="16"/>
  <c r="L37" i="16"/>
  <c r="L36" i="16"/>
  <c r="L35" i="16"/>
  <c r="L34" i="16"/>
  <c r="L33" i="16"/>
  <c r="L32" i="16"/>
  <c r="L31" i="16"/>
  <c r="L30" i="16"/>
  <c r="L29" i="16"/>
  <c r="L28" i="16"/>
  <c r="L27" i="16"/>
  <c r="L26" i="16"/>
  <c r="L25" i="16"/>
  <c r="L24" i="16"/>
  <c r="L51" i="16"/>
  <c r="L47" i="16"/>
  <c r="L42" i="16"/>
  <c r="L48" i="16"/>
  <c r="L45" i="16"/>
  <c r="L21" i="16"/>
  <c r="L16" i="16"/>
  <c r="L15" i="16"/>
  <c r="L14" i="16"/>
  <c r="L13" i="16"/>
  <c r="L12" i="16"/>
  <c r="L11" i="16"/>
  <c r="L10" i="16"/>
  <c r="L9" i="16"/>
  <c r="L8" i="16"/>
  <c r="L7" i="16"/>
  <c r="L22" i="16"/>
  <c r="L49" i="16"/>
  <c r="L44" i="16"/>
  <c r="L23" i="16"/>
  <c r="L19" i="16"/>
  <c r="L17" i="16"/>
  <c r="L20" i="16"/>
  <c r="L18" i="16"/>
  <c r="DU64" i="15"/>
  <c r="DZ64" i="15" s="1"/>
  <c r="Z61" i="35" s="1"/>
  <c r="AV111" i="16"/>
  <c r="AV110" i="16"/>
  <c r="AV114" i="16"/>
  <c r="AV113" i="16"/>
  <c r="AV112" i="16"/>
  <c r="AV109" i="16"/>
  <c r="AV108" i="16"/>
  <c r="AV107" i="16"/>
  <c r="AV106" i="16"/>
  <c r="AV105" i="16"/>
  <c r="AV104" i="16"/>
  <c r="AV103" i="16"/>
  <c r="AV102" i="16"/>
  <c r="AV101" i="16"/>
  <c r="AV100" i="16"/>
  <c r="AV99" i="16"/>
  <c r="AV98" i="16"/>
  <c r="AV97" i="16"/>
  <c r="AV96" i="16"/>
  <c r="AV95" i="16"/>
  <c r="AV116" i="16"/>
  <c r="AV94" i="16"/>
  <c r="AV86" i="16"/>
  <c r="AV84" i="16"/>
  <c r="AV83" i="16"/>
  <c r="AV82" i="16"/>
  <c r="AV81" i="16"/>
  <c r="AV80" i="16"/>
  <c r="AV79" i="16"/>
  <c r="AV78" i="16"/>
  <c r="AV77" i="16"/>
  <c r="AV76" i="16"/>
  <c r="AV75" i="16"/>
  <c r="AV74" i="16"/>
  <c r="AV73" i="16"/>
  <c r="AV93" i="16"/>
  <c r="AV92" i="16"/>
  <c r="AV91" i="16"/>
  <c r="AV90" i="16"/>
  <c r="AV87" i="16"/>
  <c r="AV88" i="16"/>
  <c r="AV67" i="16"/>
  <c r="AV63" i="16"/>
  <c r="AV72" i="16"/>
  <c r="AV71" i="16"/>
  <c r="AV61" i="16"/>
  <c r="AV60" i="16"/>
  <c r="AV59" i="16"/>
  <c r="AV58" i="16"/>
  <c r="AV57" i="16"/>
  <c r="AV56" i="16"/>
  <c r="AV55" i="16"/>
  <c r="AV54" i="16"/>
  <c r="AV53" i="16"/>
  <c r="AV52" i="16"/>
  <c r="AV69" i="16"/>
  <c r="AV85" i="16"/>
  <c r="AV62" i="16"/>
  <c r="AV70" i="16"/>
  <c r="AV68" i="16"/>
  <c r="AV66" i="16"/>
  <c r="AV65" i="16"/>
  <c r="AV89" i="16"/>
  <c r="AV47" i="16"/>
  <c r="AV45" i="16"/>
  <c r="AV44" i="16"/>
  <c r="AV50" i="16"/>
  <c r="AV41" i="16"/>
  <c r="AV40" i="16"/>
  <c r="AV39" i="16"/>
  <c r="AV38" i="16"/>
  <c r="AV37" i="16"/>
  <c r="AV36" i="16"/>
  <c r="AV35" i="16"/>
  <c r="AV34" i="16"/>
  <c r="AV33" i="16"/>
  <c r="AV32" i="16"/>
  <c r="AV31" i="16"/>
  <c r="AV30" i="16"/>
  <c r="AV29" i="16"/>
  <c r="AV28" i="16"/>
  <c r="AV27" i="16"/>
  <c r="AV26" i="16"/>
  <c r="AV25" i="16"/>
  <c r="AV24" i="16"/>
  <c r="AV48" i="16"/>
  <c r="AV43" i="16"/>
  <c r="AV64" i="16"/>
  <c r="AV51" i="16"/>
  <c r="AV49" i="16"/>
  <c r="AV42" i="16"/>
  <c r="AV22" i="16"/>
  <c r="AV16" i="16"/>
  <c r="AV15" i="16"/>
  <c r="AV14" i="16"/>
  <c r="AV13" i="16"/>
  <c r="AV12" i="16"/>
  <c r="AV11" i="16"/>
  <c r="AV10" i="16"/>
  <c r="AV9" i="16"/>
  <c r="AV8" i="16"/>
  <c r="AV7" i="16"/>
  <c r="AV23" i="16"/>
  <c r="AV19" i="16"/>
  <c r="AV18" i="16"/>
  <c r="AV46" i="16"/>
  <c r="AV20" i="16"/>
  <c r="AV21" i="16"/>
  <c r="AV17" i="16"/>
  <c r="K35" i="29"/>
  <c r="I35" i="29" s="1"/>
  <c r="V39" i="3"/>
  <c r="AD103" i="3"/>
  <c r="S22" i="3"/>
  <c r="AU111" i="16"/>
  <c r="AU110" i="16"/>
  <c r="AU114" i="16"/>
  <c r="AU113" i="16"/>
  <c r="AU112" i="16"/>
  <c r="AU109" i="16"/>
  <c r="AU108" i="16"/>
  <c r="AU107" i="16"/>
  <c r="AU106" i="16"/>
  <c r="AU105" i="16"/>
  <c r="AU104" i="16"/>
  <c r="AU103" i="16"/>
  <c r="AU102" i="16"/>
  <c r="AU101" i="16"/>
  <c r="AU100" i="16"/>
  <c r="AU99" i="16"/>
  <c r="AU98" i="16"/>
  <c r="AU97" i="16"/>
  <c r="AU96" i="16"/>
  <c r="AU95" i="16"/>
  <c r="AU94" i="16"/>
  <c r="AU89" i="16"/>
  <c r="AU86" i="16"/>
  <c r="AU84" i="16"/>
  <c r="AU83" i="16"/>
  <c r="AU82" i="16"/>
  <c r="AU81" i="16"/>
  <c r="AU80" i="16"/>
  <c r="AU79" i="16"/>
  <c r="AU78" i="16"/>
  <c r="AU77" i="16"/>
  <c r="AU93" i="16"/>
  <c r="AU92" i="16"/>
  <c r="AU91" i="16"/>
  <c r="AU90" i="16"/>
  <c r="AU116" i="16"/>
  <c r="AU87" i="16"/>
  <c r="AU88" i="16"/>
  <c r="AU67" i="16"/>
  <c r="AU63" i="16"/>
  <c r="AU76" i="16"/>
  <c r="AU72" i="16"/>
  <c r="AU71" i="16"/>
  <c r="AU61" i="16"/>
  <c r="AU60" i="16"/>
  <c r="AU59" i="16"/>
  <c r="AU58" i="16"/>
  <c r="AU57" i="16"/>
  <c r="AU56" i="16"/>
  <c r="AU55" i="16"/>
  <c r="AU54" i="16"/>
  <c r="AU53" i="16"/>
  <c r="AU52" i="16"/>
  <c r="AU51" i="16"/>
  <c r="AU50" i="16"/>
  <c r="AU49" i="16"/>
  <c r="AU48" i="16"/>
  <c r="AU47" i="16"/>
  <c r="AU46" i="16"/>
  <c r="AU69" i="16"/>
  <c r="AU85" i="16"/>
  <c r="AU62" i="16"/>
  <c r="AU70" i="16"/>
  <c r="AU68" i="16"/>
  <c r="AU66" i="16"/>
  <c r="AU74" i="16"/>
  <c r="AU65" i="16"/>
  <c r="AU75" i="16"/>
  <c r="AU73" i="16"/>
  <c r="AU45" i="16"/>
  <c r="AU44" i="16"/>
  <c r="AU41" i="16"/>
  <c r="AU40" i="16"/>
  <c r="AU39" i="16"/>
  <c r="AU38" i="16"/>
  <c r="AU37" i="16"/>
  <c r="AU36" i="16"/>
  <c r="AU35" i="16"/>
  <c r="AU34" i="16"/>
  <c r="AU33" i="16"/>
  <c r="AU32" i="16"/>
  <c r="AU31" i="16"/>
  <c r="AU30" i="16"/>
  <c r="AU43" i="16"/>
  <c r="AU64" i="16"/>
  <c r="AU42" i="16"/>
  <c r="AU17" i="16"/>
  <c r="AU28" i="16"/>
  <c r="AU22" i="16"/>
  <c r="AU16" i="16"/>
  <c r="AU15" i="16"/>
  <c r="AU14" i="16"/>
  <c r="AU13" i="16"/>
  <c r="AU12" i="16"/>
  <c r="AU11" i="16"/>
  <c r="AU10" i="16"/>
  <c r="AU9" i="16"/>
  <c r="AU8" i="16"/>
  <c r="AU7" i="16"/>
  <c r="AU27" i="16"/>
  <c r="AU23" i="16"/>
  <c r="AU19" i="16"/>
  <c r="AU18" i="16"/>
  <c r="AU26" i="16"/>
  <c r="AU20" i="16"/>
  <c r="AU29" i="16"/>
  <c r="AU25" i="16"/>
  <c r="AU24" i="16"/>
  <c r="AU21" i="16"/>
  <c r="U116" i="16"/>
  <c r="U114" i="16"/>
  <c r="U113" i="16"/>
  <c r="U112" i="16"/>
  <c r="U108" i="16"/>
  <c r="U111" i="16"/>
  <c r="U110" i="16"/>
  <c r="U109" i="16"/>
  <c r="U87" i="16"/>
  <c r="U94" i="16"/>
  <c r="U107" i="16"/>
  <c r="U105" i="16"/>
  <c r="U103" i="16"/>
  <c r="U101" i="16"/>
  <c r="U99" i="16"/>
  <c r="U97" i="16"/>
  <c r="U95" i="16"/>
  <c r="U88" i="16"/>
  <c r="U84" i="16"/>
  <c r="U83" i="16"/>
  <c r="U82" i="16"/>
  <c r="U81" i="16"/>
  <c r="U80" i="16"/>
  <c r="U79" i="16"/>
  <c r="U78" i="16"/>
  <c r="U77" i="16"/>
  <c r="U76" i="16"/>
  <c r="U75" i="16"/>
  <c r="U74" i="16"/>
  <c r="U73" i="16"/>
  <c r="U72" i="16"/>
  <c r="U71" i="16"/>
  <c r="U70" i="16"/>
  <c r="U69" i="16"/>
  <c r="U96" i="16"/>
  <c r="U89" i="16"/>
  <c r="U93" i="16"/>
  <c r="U92" i="16"/>
  <c r="U91" i="16"/>
  <c r="U63" i="16"/>
  <c r="U104" i="16"/>
  <c r="U100" i="16"/>
  <c r="U86" i="16"/>
  <c r="U68" i="16"/>
  <c r="U66" i="16"/>
  <c r="U62" i="16"/>
  <c r="U61" i="16"/>
  <c r="U60" i="16"/>
  <c r="U59" i="16"/>
  <c r="U58" i="16"/>
  <c r="U57" i="16"/>
  <c r="U56" i="16"/>
  <c r="U55" i="16"/>
  <c r="U54" i="16"/>
  <c r="U53" i="16"/>
  <c r="U52" i="16"/>
  <c r="U51" i="16"/>
  <c r="U50" i="16"/>
  <c r="U65" i="16"/>
  <c r="U85" i="16"/>
  <c r="U102" i="16"/>
  <c r="U48" i="16"/>
  <c r="U45" i="16"/>
  <c r="U98" i="16"/>
  <c r="U90" i="16"/>
  <c r="U44" i="16"/>
  <c r="U49" i="16"/>
  <c r="U43" i="16"/>
  <c r="U46" i="16"/>
  <c r="U41" i="16"/>
  <c r="U40" i="16"/>
  <c r="U39" i="16"/>
  <c r="U38" i="16"/>
  <c r="U37" i="16"/>
  <c r="U36" i="16"/>
  <c r="U35" i="16"/>
  <c r="U34" i="16"/>
  <c r="U33" i="16"/>
  <c r="U32" i="16"/>
  <c r="U31" i="16"/>
  <c r="U42" i="16"/>
  <c r="U67" i="16"/>
  <c r="U23" i="16"/>
  <c r="U19" i="16"/>
  <c r="U29" i="16"/>
  <c r="U20" i="16"/>
  <c r="U18" i="16"/>
  <c r="U16" i="16"/>
  <c r="U15" i="16"/>
  <c r="U14" i="16"/>
  <c r="U13" i="16"/>
  <c r="U12" i="16"/>
  <c r="U11" i="16"/>
  <c r="U10" i="16"/>
  <c r="U9" i="16"/>
  <c r="U8" i="16"/>
  <c r="U7" i="16"/>
  <c r="U28" i="16"/>
  <c r="U25" i="16"/>
  <c r="U24" i="16"/>
  <c r="U21" i="16"/>
  <c r="U106" i="16"/>
  <c r="U47" i="16"/>
  <c r="U27" i="16"/>
  <c r="U64" i="16"/>
  <c r="U30" i="16"/>
  <c r="U26" i="16"/>
  <c r="U17" i="16"/>
  <c r="U22" i="16"/>
  <c r="AC11" i="3"/>
  <c r="AC85" i="3"/>
  <c r="AC100" i="3"/>
  <c r="AC106" i="3"/>
  <c r="AC16" i="3"/>
  <c r="AC28" i="3"/>
  <c r="AC38" i="3"/>
  <c r="AC60" i="3"/>
  <c r="AC74" i="3"/>
  <c r="AC53" i="3"/>
  <c r="CJ116" i="16"/>
  <c r="CJ114" i="16"/>
  <c r="CJ113" i="16"/>
  <c r="CJ112" i="16"/>
  <c r="CJ108" i="16"/>
  <c r="CJ110" i="16"/>
  <c r="CJ106" i="16"/>
  <c r="CJ105" i="16"/>
  <c r="CJ104" i="16"/>
  <c r="CJ103" i="16"/>
  <c r="CJ102" i="16"/>
  <c r="CJ101" i="16"/>
  <c r="CJ100" i="16"/>
  <c r="CJ99" i="16"/>
  <c r="CJ98" i="16"/>
  <c r="CJ97" i="16"/>
  <c r="CJ96" i="16"/>
  <c r="CJ95" i="16"/>
  <c r="CJ94" i="16"/>
  <c r="CJ93" i="16"/>
  <c r="CJ92" i="16"/>
  <c r="CJ91" i="16"/>
  <c r="CJ90" i="16"/>
  <c r="CJ89" i="16"/>
  <c r="CJ88" i="16"/>
  <c r="CJ87" i="16"/>
  <c r="CJ86" i="16"/>
  <c r="CJ109" i="16"/>
  <c r="CJ111" i="16"/>
  <c r="CJ84" i="16"/>
  <c r="CJ107" i="16"/>
  <c r="CJ85" i="16"/>
  <c r="CJ76" i="16"/>
  <c r="CJ75" i="16"/>
  <c r="CJ70" i="16"/>
  <c r="CJ63" i="16"/>
  <c r="CJ82" i="16"/>
  <c r="CJ80" i="16"/>
  <c r="CJ78" i="16"/>
  <c r="CJ72" i="16"/>
  <c r="CJ67" i="16"/>
  <c r="CJ62" i="16"/>
  <c r="CJ65" i="16"/>
  <c r="CJ83" i="16"/>
  <c r="CJ81" i="16"/>
  <c r="CJ79" i="16"/>
  <c r="CJ77" i="16"/>
  <c r="CJ74" i="16"/>
  <c r="CJ69" i="16"/>
  <c r="CJ68" i="16"/>
  <c r="CJ66" i="16"/>
  <c r="CJ64" i="16"/>
  <c r="CJ53" i="16"/>
  <c r="CJ50" i="16"/>
  <c r="CJ41" i="16"/>
  <c r="CJ40" i="16"/>
  <c r="CJ39" i="16"/>
  <c r="CJ38" i="16"/>
  <c r="CJ37" i="16"/>
  <c r="CJ36" i="16"/>
  <c r="CJ35" i="16"/>
  <c r="CJ34" i="16"/>
  <c r="CJ33" i="16"/>
  <c r="CJ32" i="16"/>
  <c r="CJ31" i="16"/>
  <c r="CJ30" i="16"/>
  <c r="CJ29" i="16"/>
  <c r="CJ28" i="16"/>
  <c r="CJ27" i="16"/>
  <c r="CJ26" i="16"/>
  <c r="CJ25" i="16"/>
  <c r="CJ24" i="16"/>
  <c r="CJ23" i="16"/>
  <c r="CJ22" i="16"/>
  <c r="CJ21" i="16"/>
  <c r="CJ20" i="16"/>
  <c r="CJ19" i="16"/>
  <c r="CJ18" i="16"/>
  <c r="CJ17" i="16"/>
  <c r="CJ16" i="16"/>
  <c r="CJ52" i="16"/>
  <c r="CJ61" i="16"/>
  <c r="CJ59" i="16"/>
  <c r="CJ57" i="16"/>
  <c r="CJ49" i="16"/>
  <c r="CJ44" i="16"/>
  <c r="CJ54" i="16"/>
  <c r="CJ46" i="16"/>
  <c r="CJ45" i="16"/>
  <c r="CJ43" i="16"/>
  <c r="CJ71" i="16"/>
  <c r="CJ60" i="16"/>
  <c r="CJ58" i="16"/>
  <c r="CJ56" i="16"/>
  <c r="CJ55" i="16"/>
  <c r="CJ51" i="16"/>
  <c r="CJ47" i="16"/>
  <c r="CJ42" i="16"/>
  <c r="CJ73" i="16"/>
  <c r="CJ15" i="16"/>
  <c r="CJ14" i="16"/>
  <c r="CJ13" i="16"/>
  <c r="CJ12" i="16"/>
  <c r="CJ11" i="16"/>
  <c r="CJ10" i="16"/>
  <c r="CJ9" i="16"/>
  <c r="CJ8" i="16"/>
  <c r="CJ7" i="16"/>
  <c r="CJ48" i="16"/>
  <c r="CE116" i="16"/>
  <c r="CE107" i="16"/>
  <c r="CE114" i="16"/>
  <c r="CE113" i="16"/>
  <c r="CE112" i="16"/>
  <c r="CE108" i="16"/>
  <c r="CE110" i="16"/>
  <c r="CE106" i="16"/>
  <c r="CE105" i="16"/>
  <c r="CE104" i="16"/>
  <c r="CE103" i="16"/>
  <c r="CE102" i="16"/>
  <c r="CE101" i="16"/>
  <c r="CE100" i="16"/>
  <c r="CE99" i="16"/>
  <c r="CE98" i="16"/>
  <c r="CE97" i="16"/>
  <c r="CE96" i="16"/>
  <c r="CE95" i="16"/>
  <c r="CE94" i="16"/>
  <c r="CE93" i="16"/>
  <c r="CE109" i="16"/>
  <c r="CE86" i="16"/>
  <c r="CE85" i="16"/>
  <c r="CE87" i="16"/>
  <c r="CE83" i="16"/>
  <c r="CE82" i="16"/>
  <c r="CE81" i="16"/>
  <c r="CE80" i="16"/>
  <c r="CE79" i="16"/>
  <c r="CE78" i="16"/>
  <c r="CE77" i="16"/>
  <c r="CE76" i="16"/>
  <c r="CE92" i="16"/>
  <c r="CE91" i="16"/>
  <c r="CE90" i="16"/>
  <c r="CE84" i="16"/>
  <c r="CE88" i="16"/>
  <c r="CE89" i="16"/>
  <c r="CE69" i="16"/>
  <c r="CE68" i="16"/>
  <c r="CE66" i="16"/>
  <c r="CE73" i="16"/>
  <c r="CE64" i="16"/>
  <c r="CE75" i="16"/>
  <c r="CE71" i="16"/>
  <c r="CE61" i="16"/>
  <c r="CE60" i="16"/>
  <c r="CE59" i="16"/>
  <c r="CE58" i="16"/>
  <c r="CE57" i="16"/>
  <c r="CE56" i="16"/>
  <c r="CE55" i="16"/>
  <c r="CE54" i="16"/>
  <c r="CE53" i="16"/>
  <c r="CE52" i="16"/>
  <c r="CE51" i="16"/>
  <c r="CE50" i="16"/>
  <c r="CE49" i="16"/>
  <c r="CE48" i="16"/>
  <c r="CE47" i="16"/>
  <c r="CE46" i="16"/>
  <c r="CE70" i="16"/>
  <c r="CE72" i="16"/>
  <c r="CE63" i="16"/>
  <c r="CE67" i="16"/>
  <c r="CE62" i="16"/>
  <c r="CE42" i="16"/>
  <c r="CE41" i="16"/>
  <c r="CE40" i="16"/>
  <c r="CE39" i="16"/>
  <c r="CE38" i="16"/>
  <c r="CE37" i="16"/>
  <c r="CE36" i="16"/>
  <c r="CE35" i="16"/>
  <c r="CE34" i="16"/>
  <c r="CE33" i="16"/>
  <c r="CE32" i="16"/>
  <c r="CE31" i="16"/>
  <c r="CE30" i="16"/>
  <c r="CE44" i="16"/>
  <c r="CE111" i="16"/>
  <c r="CE65" i="16"/>
  <c r="CE45" i="16"/>
  <c r="CE43" i="16"/>
  <c r="CE18" i="16"/>
  <c r="CE29" i="16"/>
  <c r="CE25" i="16"/>
  <c r="CE23" i="16"/>
  <c r="CE19" i="16"/>
  <c r="CE15" i="16"/>
  <c r="CE14" i="16"/>
  <c r="CE13" i="16"/>
  <c r="CE12" i="16"/>
  <c r="CE11" i="16"/>
  <c r="CE10" i="16"/>
  <c r="CE9" i="16"/>
  <c r="CE8" i="16"/>
  <c r="CE7" i="16"/>
  <c r="CE28" i="16"/>
  <c r="CE20" i="16"/>
  <c r="CE16" i="16"/>
  <c r="CE17" i="16"/>
  <c r="CE27" i="16"/>
  <c r="CE21" i="16"/>
  <c r="CE74" i="16"/>
  <c r="CE26" i="16"/>
  <c r="CE24" i="16"/>
  <c r="CE22" i="16"/>
  <c r="G115" i="16"/>
  <c r="BQ115" i="16"/>
  <c r="K102" i="29"/>
  <c r="I102" i="29" s="1"/>
  <c r="AB106" i="3"/>
  <c r="V106" i="3"/>
  <c r="AF106" i="3"/>
  <c r="AH106" i="3" s="1"/>
  <c r="DE116" i="16"/>
  <c r="DE114" i="16"/>
  <c r="DE113" i="16"/>
  <c r="DE112" i="16"/>
  <c r="DE111" i="16"/>
  <c r="DE110" i="16"/>
  <c r="DE109" i="16"/>
  <c r="DE108" i="16"/>
  <c r="DE107" i="16"/>
  <c r="DE106" i="16"/>
  <c r="DE105" i="16"/>
  <c r="DE104" i="16"/>
  <c r="DE103" i="16"/>
  <c r="DE102" i="16"/>
  <c r="DE101" i="16"/>
  <c r="DE100" i="16"/>
  <c r="DE99" i="16"/>
  <c r="DE98" i="16"/>
  <c r="DE97" i="16"/>
  <c r="DE96" i="16"/>
  <c r="DE89" i="16"/>
  <c r="DE83" i="16"/>
  <c r="DE82" i="16"/>
  <c r="DE81" i="16"/>
  <c r="DE80" i="16"/>
  <c r="DE79" i="16"/>
  <c r="DE78" i="16"/>
  <c r="DE77" i="16"/>
  <c r="DE76" i="16"/>
  <c r="DE95" i="16"/>
  <c r="DE94" i="16"/>
  <c r="DE93" i="16"/>
  <c r="DE85" i="16"/>
  <c r="DE86" i="16"/>
  <c r="DE84" i="16"/>
  <c r="DE87" i="16"/>
  <c r="DE92" i="16"/>
  <c r="DE91" i="16"/>
  <c r="DE90" i="16"/>
  <c r="DE61" i="16"/>
  <c r="DE60" i="16"/>
  <c r="DE59" i="16"/>
  <c r="DE58" i="16"/>
  <c r="DE57" i="16"/>
  <c r="DE88" i="16"/>
  <c r="DE75" i="16"/>
  <c r="DE72" i="16"/>
  <c r="DE64" i="16"/>
  <c r="DE68" i="16"/>
  <c r="DE66" i="16"/>
  <c r="DE69" i="16"/>
  <c r="DE63" i="16"/>
  <c r="DE74" i="16"/>
  <c r="DE62" i="16"/>
  <c r="DE71" i="16"/>
  <c r="DE70" i="16"/>
  <c r="DE67" i="16"/>
  <c r="DE42" i="16"/>
  <c r="DE46" i="16"/>
  <c r="DE56" i="16"/>
  <c r="DE55" i="16"/>
  <c r="DE52" i="16"/>
  <c r="DE41" i="16"/>
  <c r="DE40" i="16"/>
  <c r="DE39" i="16"/>
  <c r="DE38" i="16"/>
  <c r="DE37" i="16"/>
  <c r="DE36" i="16"/>
  <c r="DE35" i="16"/>
  <c r="DE34" i="16"/>
  <c r="DE33" i="16"/>
  <c r="DE32" i="16"/>
  <c r="DE31" i="16"/>
  <c r="DE30" i="16"/>
  <c r="DE29" i="16"/>
  <c r="DE28" i="16"/>
  <c r="DE27" i="16"/>
  <c r="DE26" i="16"/>
  <c r="DE25" i="16"/>
  <c r="DE24" i="16"/>
  <c r="DE23" i="16"/>
  <c r="DE22" i="16"/>
  <c r="DE21" i="16"/>
  <c r="DE20" i="16"/>
  <c r="DE19" i="16"/>
  <c r="DE18" i="16"/>
  <c r="DE53" i="16"/>
  <c r="DE47" i="16"/>
  <c r="DE65" i="16"/>
  <c r="DE44" i="16"/>
  <c r="DE73" i="16"/>
  <c r="DE54" i="16"/>
  <c r="DE48" i="16"/>
  <c r="DE51" i="16"/>
  <c r="DE43" i="16"/>
  <c r="DE15" i="16"/>
  <c r="DE14" i="16"/>
  <c r="DE13" i="16"/>
  <c r="DE12" i="16"/>
  <c r="DE11" i="16"/>
  <c r="DE10" i="16"/>
  <c r="DE9" i="16"/>
  <c r="DE8" i="16"/>
  <c r="DE7" i="16"/>
  <c r="DE45" i="16"/>
  <c r="DE16" i="16"/>
  <c r="DE49" i="16"/>
  <c r="DE50" i="16"/>
  <c r="DE17" i="16"/>
  <c r="DU76" i="15"/>
  <c r="DZ76" i="15" s="1"/>
  <c r="Z73" i="35" s="1"/>
  <c r="AM116" i="16"/>
  <c r="AM114" i="16"/>
  <c r="AM113" i="16"/>
  <c r="AM112" i="16"/>
  <c r="AM111" i="16"/>
  <c r="AM108" i="16"/>
  <c r="AM107" i="16"/>
  <c r="AM106" i="16"/>
  <c r="AM105" i="16"/>
  <c r="AM104" i="16"/>
  <c r="AM103" i="16"/>
  <c r="AM102" i="16"/>
  <c r="AM101" i="16"/>
  <c r="AM100" i="16"/>
  <c r="AM99" i="16"/>
  <c r="AM98" i="16"/>
  <c r="AM97" i="16"/>
  <c r="AM96" i="16"/>
  <c r="AM95" i="16"/>
  <c r="AM110" i="16"/>
  <c r="AM88" i="16"/>
  <c r="AM94" i="16"/>
  <c r="AM89" i="16"/>
  <c r="AM85" i="16"/>
  <c r="AM86" i="16"/>
  <c r="AM93" i="16"/>
  <c r="AM92" i="16"/>
  <c r="AM91" i="16"/>
  <c r="AM90" i="16"/>
  <c r="AM87" i="16"/>
  <c r="AM75" i="16"/>
  <c r="AM74" i="16"/>
  <c r="AM70" i="16"/>
  <c r="AM62" i="16"/>
  <c r="AM68" i="16"/>
  <c r="AM66" i="16"/>
  <c r="AM109" i="16"/>
  <c r="AM73" i="16"/>
  <c r="AM65" i="16"/>
  <c r="AM83" i="16"/>
  <c r="AM81" i="16"/>
  <c r="AM79" i="16"/>
  <c r="AM76" i="16"/>
  <c r="AM64" i="16"/>
  <c r="AM72" i="16"/>
  <c r="AM71" i="16"/>
  <c r="AM67" i="16"/>
  <c r="AM77" i="16"/>
  <c r="AM63" i="16"/>
  <c r="AM54" i="16"/>
  <c r="AM48" i="16"/>
  <c r="AM57" i="16"/>
  <c r="AM56" i="16"/>
  <c r="AM51" i="16"/>
  <c r="AM41" i="16"/>
  <c r="AM40" i="16"/>
  <c r="AM39" i="16"/>
  <c r="AM38" i="16"/>
  <c r="AM37" i="16"/>
  <c r="AM36" i="16"/>
  <c r="AM35" i="16"/>
  <c r="AM34" i="16"/>
  <c r="AM33" i="16"/>
  <c r="AM69" i="16"/>
  <c r="AM52" i="16"/>
  <c r="AM43" i="16"/>
  <c r="AM55" i="16"/>
  <c r="AM49" i="16"/>
  <c r="AM84" i="16"/>
  <c r="AM80" i="16"/>
  <c r="AM60" i="16"/>
  <c r="AM58" i="16"/>
  <c r="AM42" i="16"/>
  <c r="AM46" i="16"/>
  <c r="AM53" i="16"/>
  <c r="AM50" i="16"/>
  <c r="AM47" i="16"/>
  <c r="AM18" i="16"/>
  <c r="AM30" i="16"/>
  <c r="AM26" i="16"/>
  <c r="AM20" i="16"/>
  <c r="AM82" i="16"/>
  <c r="AM44" i="16"/>
  <c r="AM29" i="16"/>
  <c r="AM78" i="16"/>
  <c r="AM61" i="16"/>
  <c r="AM25" i="16"/>
  <c r="AM24" i="16"/>
  <c r="AM21" i="16"/>
  <c r="AM17" i="16"/>
  <c r="AM28" i="16"/>
  <c r="AM32" i="16"/>
  <c r="AM31" i="16"/>
  <c r="AM22" i="16"/>
  <c r="AM45" i="16"/>
  <c r="AM27" i="16"/>
  <c r="AM59" i="16"/>
  <c r="AM23" i="16"/>
  <c r="AM19" i="16"/>
  <c r="AM15" i="16"/>
  <c r="AM13" i="16"/>
  <c r="AM11" i="16"/>
  <c r="AM9" i="16"/>
  <c r="AM7" i="16"/>
  <c r="AM16" i="16"/>
  <c r="AM14" i="16"/>
  <c r="AM12" i="16"/>
  <c r="AM10" i="16"/>
  <c r="AM8" i="16"/>
  <c r="BN116" i="16"/>
  <c r="BN114" i="16"/>
  <c r="BN113" i="16"/>
  <c r="BN112" i="16"/>
  <c r="BN111" i="16"/>
  <c r="BN110" i="16"/>
  <c r="BN109" i="16"/>
  <c r="BN106" i="16"/>
  <c r="BN105" i="16"/>
  <c r="BN104" i="16"/>
  <c r="BN103" i="16"/>
  <c r="BN102" i="16"/>
  <c r="BN101" i="16"/>
  <c r="BN100" i="16"/>
  <c r="BN99" i="16"/>
  <c r="BN98" i="16"/>
  <c r="BN97" i="16"/>
  <c r="BN96" i="16"/>
  <c r="BN108" i="16"/>
  <c r="BN107" i="16"/>
  <c r="BN86" i="16"/>
  <c r="BN94" i="16"/>
  <c r="BN92" i="16"/>
  <c r="BN91" i="16"/>
  <c r="BN90" i="16"/>
  <c r="BN87" i="16"/>
  <c r="BN93" i="16"/>
  <c r="BN85" i="16"/>
  <c r="BN88" i="16"/>
  <c r="BN84" i="16"/>
  <c r="BN83" i="16"/>
  <c r="BN82" i="16"/>
  <c r="BN81" i="16"/>
  <c r="BN80" i="16"/>
  <c r="BN79" i="16"/>
  <c r="BN78" i="16"/>
  <c r="BN77" i="16"/>
  <c r="BN76" i="16"/>
  <c r="BN75" i="16"/>
  <c r="BN95" i="16"/>
  <c r="BN89" i="16"/>
  <c r="BN73" i="16"/>
  <c r="BN62" i="16"/>
  <c r="BN71" i="16"/>
  <c r="BN69" i="16"/>
  <c r="BN72" i="16"/>
  <c r="BN65" i="16"/>
  <c r="BN68" i="16"/>
  <c r="BN66" i="16"/>
  <c r="BN70" i="16"/>
  <c r="BN64" i="16"/>
  <c r="BN61" i="16"/>
  <c r="BN60" i="16"/>
  <c r="BN59" i="16"/>
  <c r="BN58" i="16"/>
  <c r="BN57" i="16"/>
  <c r="BN56" i="16"/>
  <c r="BN55" i="16"/>
  <c r="BN54" i="16"/>
  <c r="BN53" i="16"/>
  <c r="BN74" i="16"/>
  <c r="BN63" i="16"/>
  <c r="BN52" i="16"/>
  <c r="BN45" i="16"/>
  <c r="BN47" i="16"/>
  <c r="BN43" i="16"/>
  <c r="BN50" i="16"/>
  <c r="BN67" i="16"/>
  <c r="BN48" i="16"/>
  <c r="BN42" i="16"/>
  <c r="BN49" i="16"/>
  <c r="BN51" i="16"/>
  <c r="BN41" i="16"/>
  <c r="BN39" i="16"/>
  <c r="BN37" i="16"/>
  <c r="BN35" i="16"/>
  <c r="BN33" i="16"/>
  <c r="BN29" i="16"/>
  <c r="BN25" i="16"/>
  <c r="BN22" i="16"/>
  <c r="BN30" i="16"/>
  <c r="BN18" i="16"/>
  <c r="BN28" i="16"/>
  <c r="BN23" i="16"/>
  <c r="BN19" i="16"/>
  <c r="BN46" i="16"/>
  <c r="BN40" i="16"/>
  <c r="BN38" i="16"/>
  <c r="BN36" i="16"/>
  <c r="BN34" i="16"/>
  <c r="BN27" i="16"/>
  <c r="BN20" i="16"/>
  <c r="BN15" i="16"/>
  <c r="BN14" i="16"/>
  <c r="BN13" i="16"/>
  <c r="BN12" i="16"/>
  <c r="BN11" i="16"/>
  <c r="BN10" i="16"/>
  <c r="BN9" i="16"/>
  <c r="BN8" i="16"/>
  <c r="BN7" i="16"/>
  <c r="BN17" i="16"/>
  <c r="BN26" i="16"/>
  <c r="BN21" i="16"/>
  <c r="BN16" i="16"/>
  <c r="BN44" i="16"/>
  <c r="BN32" i="16"/>
  <c r="BN31" i="16"/>
  <c r="BN24" i="16"/>
  <c r="M116" i="16"/>
  <c r="M114" i="16"/>
  <c r="M113" i="16"/>
  <c r="M112" i="16"/>
  <c r="M111" i="16"/>
  <c r="M110" i="16"/>
  <c r="M109" i="16"/>
  <c r="M108" i="16"/>
  <c r="M107" i="16"/>
  <c r="M106" i="16"/>
  <c r="M105" i="16"/>
  <c r="M104" i="16"/>
  <c r="M103" i="16"/>
  <c r="M102" i="16"/>
  <c r="M101" i="16"/>
  <c r="M100" i="16"/>
  <c r="M99" i="16"/>
  <c r="M98" i="16"/>
  <c r="M97" i="16"/>
  <c r="M89" i="16"/>
  <c r="M84" i="16"/>
  <c r="M83" i="16"/>
  <c r="M82" i="16"/>
  <c r="M81" i="16"/>
  <c r="M80" i="16"/>
  <c r="M79" i="16"/>
  <c r="M78" i="16"/>
  <c r="M77" i="16"/>
  <c r="M93" i="16"/>
  <c r="M92" i="16"/>
  <c r="M91" i="16"/>
  <c r="M90" i="16"/>
  <c r="M86" i="16"/>
  <c r="M85" i="16"/>
  <c r="M87" i="16"/>
  <c r="M94" i="16"/>
  <c r="M95" i="16"/>
  <c r="M66" i="16"/>
  <c r="M72" i="16"/>
  <c r="M71" i="16"/>
  <c r="M62" i="16"/>
  <c r="M61" i="16"/>
  <c r="M60" i="16"/>
  <c r="M59" i="16"/>
  <c r="M58" i="16"/>
  <c r="M88" i="16"/>
  <c r="M75" i="16"/>
  <c r="M65" i="16"/>
  <c r="M74" i="16"/>
  <c r="M69" i="16"/>
  <c r="M67" i="16"/>
  <c r="M96" i="16"/>
  <c r="M64" i="16"/>
  <c r="M73" i="16"/>
  <c r="M76" i="16"/>
  <c r="M70" i="16"/>
  <c r="M63" i="16"/>
  <c r="M46" i="16"/>
  <c r="M43" i="16"/>
  <c r="M55" i="16"/>
  <c r="M50" i="16"/>
  <c r="M52" i="16"/>
  <c r="M41" i="16"/>
  <c r="M40" i="16"/>
  <c r="M39" i="16"/>
  <c r="M38" i="16"/>
  <c r="M37" i="16"/>
  <c r="M36" i="16"/>
  <c r="M35" i="16"/>
  <c r="M34" i="16"/>
  <c r="M33" i="16"/>
  <c r="M32" i="16"/>
  <c r="M31" i="16"/>
  <c r="M30" i="16"/>
  <c r="M29" i="16"/>
  <c r="M28" i="16"/>
  <c r="M27" i="16"/>
  <c r="M26" i="16"/>
  <c r="M25" i="16"/>
  <c r="M24" i="16"/>
  <c r="M23" i="16"/>
  <c r="M22" i="16"/>
  <c r="M21" i="16"/>
  <c r="M20" i="16"/>
  <c r="M19" i="16"/>
  <c r="M51" i="16"/>
  <c r="M47" i="16"/>
  <c r="M42" i="16"/>
  <c r="M48" i="16"/>
  <c r="M45" i="16"/>
  <c r="M68" i="16"/>
  <c r="M53" i="16"/>
  <c r="M56" i="16"/>
  <c r="M16" i="16"/>
  <c r="M15" i="16"/>
  <c r="M14" i="16"/>
  <c r="M13" i="16"/>
  <c r="M12" i="16"/>
  <c r="M11" i="16"/>
  <c r="M10" i="16"/>
  <c r="M9" i="16"/>
  <c r="M8" i="16"/>
  <c r="M7" i="16"/>
  <c r="M54" i="16"/>
  <c r="M57" i="16"/>
  <c r="M49" i="16"/>
  <c r="M44" i="16"/>
  <c r="M17" i="16"/>
  <c r="M18" i="16"/>
  <c r="BG115" i="16"/>
  <c r="K18" i="29"/>
  <c r="I18" i="29" s="1"/>
  <c r="V22" i="3"/>
  <c r="BC116" i="16"/>
  <c r="BC114" i="16"/>
  <c r="BC113" i="16"/>
  <c r="BC112" i="16"/>
  <c r="BC111" i="16"/>
  <c r="BC110" i="16"/>
  <c r="BC109" i="16"/>
  <c r="BC108" i="16"/>
  <c r="BC106" i="16"/>
  <c r="BC105" i="16"/>
  <c r="BC104" i="16"/>
  <c r="BC103" i="16"/>
  <c r="BC102" i="16"/>
  <c r="BC101" i="16"/>
  <c r="BC100" i="16"/>
  <c r="BC99" i="16"/>
  <c r="BC98" i="16"/>
  <c r="BC97" i="16"/>
  <c r="BC96" i="16"/>
  <c r="BC95" i="16"/>
  <c r="BC94" i="16"/>
  <c r="BC93" i="16"/>
  <c r="BC92" i="16"/>
  <c r="BC91" i="16"/>
  <c r="BC90" i="16"/>
  <c r="BC89" i="16"/>
  <c r="BC88" i="16"/>
  <c r="BC87" i="16"/>
  <c r="BC86" i="16"/>
  <c r="BC85" i="16"/>
  <c r="BC107" i="16"/>
  <c r="BC84" i="16"/>
  <c r="BC83" i="16"/>
  <c r="BC82" i="16"/>
  <c r="BC81" i="16"/>
  <c r="BC80" i="16"/>
  <c r="BC79" i="16"/>
  <c r="BC78" i="16"/>
  <c r="BC77" i="16"/>
  <c r="BC76" i="16"/>
  <c r="BC70" i="16"/>
  <c r="BC68" i="16"/>
  <c r="BC66" i="16"/>
  <c r="BC65" i="16"/>
  <c r="BC74" i="16"/>
  <c r="BC64" i="16"/>
  <c r="BC75" i="16"/>
  <c r="BC73" i="16"/>
  <c r="BC67" i="16"/>
  <c r="BC63" i="16"/>
  <c r="BC61" i="16"/>
  <c r="BC60" i="16"/>
  <c r="BC59" i="16"/>
  <c r="BC58" i="16"/>
  <c r="BC57" i="16"/>
  <c r="BC56" i="16"/>
  <c r="BC72" i="16"/>
  <c r="BC71" i="16"/>
  <c r="BC69" i="16"/>
  <c r="BC48" i="16"/>
  <c r="BC62" i="16"/>
  <c r="BC53" i="16"/>
  <c r="BC42" i="16"/>
  <c r="BC51" i="16"/>
  <c r="BC49" i="16"/>
  <c r="BC54" i="16"/>
  <c r="BC52" i="16"/>
  <c r="BC46" i="16"/>
  <c r="BC55" i="16"/>
  <c r="BC44" i="16"/>
  <c r="BC47" i="16"/>
  <c r="BC45" i="16"/>
  <c r="BC41" i="16"/>
  <c r="BC40" i="16"/>
  <c r="BC39" i="16"/>
  <c r="BC38" i="16"/>
  <c r="BC37" i="16"/>
  <c r="BC36" i="16"/>
  <c r="BC35" i="16"/>
  <c r="BC34" i="16"/>
  <c r="BC33" i="16"/>
  <c r="BC32" i="16"/>
  <c r="BC31" i="16"/>
  <c r="BC30" i="16"/>
  <c r="BC29" i="16"/>
  <c r="BC28" i="16"/>
  <c r="BC27" i="16"/>
  <c r="BC26" i="16"/>
  <c r="BC25" i="16"/>
  <c r="BC24" i="16"/>
  <c r="BC23" i="16"/>
  <c r="BC22" i="16"/>
  <c r="BC21" i="16"/>
  <c r="BC20" i="16"/>
  <c r="BC19" i="16"/>
  <c r="BC18" i="16"/>
  <c r="BC17" i="16"/>
  <c r="BC50" i="16"/>
  <c r="BC43" i="16"/>
  <c r="BC15" i="16"/>
  <c r="BC14" i="16"/>
  <c r="BC13" i="16"/>
  <c r="BC12" i="16"/>
  <c r="BC11" i="16"/>
  <c r="BC10" i="16"/>
  <c r="BC9" i="16"/>
  <c r="BC8" i="16"/>
  <c r="BC7" i="16"/>
  <c r="BC16" i="16"/>
  <c r="DG116" i="16"/>
  <c r="DG114" i="16"/>
  <c r="DG113" i="16"/>
  <c r="DG112" i="16"/>
  <c r="DG111" i="16"/>
  <c r="DG110" i="16"/>
  <c r="DG106" i="16"/>
  <c r="DG105" i="16"/>
  <c r="DG104" i="16"/>
  <c r="DG103" i="16"/>
  <c r="DG102" i="16"/>
  <c r="DG101" i="16"/>
  <c r="DG100" i="16"/>
  <c r="DG99" i="16"/>
  <c r="DG98" i="16"/>
  <c r="DG97" i="16"/>
  <c r="DG96" i="16"/>
  <c r="DG95" i="16"/>
  <c r="DG109" i="16"/>
  <c r="DG107" i="16"/>
  <c r="DG85" i="16"/>
  <c r="DG108" i="16"/>
  <c r="DG94" i="16"/>
  <c r="DG93" i="16"/>
  <c r="DG86" i="16"/>
  <c r="DG84" i="16"/>
  <c r="DG87" i="16"/>
  <c r="DG88" i="16"/>
  <c r="DG92" i="16"/>
  <c r="DG91" i="16"/>
  <c r="DG90" i="16"/>
  <c r="DG89" i="16"/>
  <c r="DG75" i="16"/>
  <c r="DG72" i="16"/>
  <c r="DG64" i="16"/>
  <c r="DG68" i="16"/>
  <c r="DG66" i="16"/>
  <c r="DG69" i="16"/>
  <c r="DG63" i="16"/>
  <c r="DG83" i="16"/>
  <c r="DG81" i="16"/>
  <c r="DG79" i="16"/>
  <c r="DG77" i="16"/>
  <c r="DG76" i="16"/>
  <c r="DG74" i="16"/>
  <c r="DG62" i="16"/>
  <c r="DG71" i="16"/>
  <c r="DG70" i="16"/>
  <c r="DG67" i="16"/>
  <c r="DG46" i="16"/>
  <c r="DG56" i="16"/>
  <c r="DG55" i="16"/>
  <c r="DG40" i="16"/>
  <c r="DG39" i="16"/>
  <c r="DG38" i="16"/>
  <c r="DG37" i="16"/>
  <c r="DG36" i="16"/>
  <c r="DG35" i="16"/>
  <c r="DG34" i="16"/>
  <c r="DG33" i="16"/>
  <c r="DG32" i="16"/>
  <c r="DG52" i="16"/>
  <c r="DG41" i="16"/>
  <c r="DG80" i="16"/>
  <c r="DG53" i="16"/>
  <c r="DG47" i="16"/>
  <c r="DG65" i="16"/>
  <c r="DG60" i="16"/>
  <c r="DG58" i="16"/>
  <c r="DG44" i="16"/>
  <c r="DG73" i="16"/>
  <c r="DG54" i="16"/>
  <c r="DG48" i="16"/>
  <c r="DG51" i="16"/>
  <c r="DG43" i="16"/>
  <c r="DG82" i="16"/>
  <c r="DG78" i="16"/>
  <c r="DG49" i="16"/>
  <c r="DG45" i="16"/>
  <c r="DG42" i="16"/>
  <c r="DG28" i="16"/>
  <c r="DG22" i="16"/>
  <c r="DG18" i="16"/>
  <c r="DG61" i="16"/>
  <c r="DG57" i="16"/>
  <c r="DG16" i="16"/>
  <c r="DG27" i="16"/>
  <c r="DG24" i="16"/>
  <c r="DG23" i="16"/>
  <c r="DG19" i="16"/>
  <c r="DG50" i="16"/>
  <c r="DG17" i="16"/>
  <c r="DG26" i="16"/>
  <c r="DG31" i="16"/>
  <c r="DG30" i="16"/>
  <c r="DG20" i="16"/>
  <c r="DG59" i="16"/>
  <c r="DG29" i="16"/>
  <c r="DG25" i="16"/>
  <c r="DG21" i="16"/>
  <c r="DG15" i="16"/>
  <c r="DG13" i="16"/>
  <c r="DG11" i="16"/>
  <c r="DG9" i="16"/>
  <c r="DG7" i="16"/>
  <c r="DG14" i="16"/>
  <c r="DG12" i="16"/>
  <c r="DG10" i="16"/>
  <c r="DG8" i="16"/>
  <c r="DU18" i="15"/>
  <c r="DZ18" i="15" s="1"/>
  <c r="Z15" i="35" s="1"/>
  <c r="O18" i="3"/>
  <c r="Q18" i="3" s="1"/>
  <c r="D116" i="16"/>
  <c r="D114" i="16"/>
  <c r="D113" i="16"/>
  <c r="D111" i="16"/>
  <c r="D107" i="16"/>
  <c r="D106" i="16"/>
  <c r="D105" i="16"/>
  <c r="D104" i="16"/>
  <c r="D103" i="16"/>
  <c r="D102" i="16"/>
  <c r="D101" i="16"/>
  <c r="D100" i="16"/>
  <c r="D99" i="16"/>
  <c r="D98" i="16"/>
  <c r="D97" i="16"/>
  <c r="D96" i="16"/>
  <c r="D95" i="16"/>
  <c r="D94" i="16"/>
  <c r="D93" i="16"/>
  <c r="D92" i="16"/>
  <c r="D91" i="16"/>
  <c r="D90" i="16"/>
  <c r="D89" i="16"/>
  <c r="D88" i="16"/>
  <c r="D87" i="16"/>
  <c r="D110" i="16"/>
  <c r="D108" i="16"/>
  <c r="D109" i="16"/>
  <c r="D86" i="16"/>
  <c r="D85" i="16"/>
  <c r="D112" i="16"/>
  <c r="D76" i="16"/>
  <c r="D73" i="16"/>
  <c r="D65" i="16"/>
  <c r="D69" i="16"/>
  <c r="D67" i="16"/>
  <c r="D70" i="16"/>
  <c r="D64" i="16"/>
  <c r="D84" i="16"/>
  <c r="D82" i="16"/>
  <c r="D80" i="16"/>
  <c r="D78" i="16"/>
  <c r="D77" i="16"/>
  <c r="D75" i="16"/>
  <c r="D63" i="16"/>
  <c r="D72" i="16"/>
  <c r="D71" i="16"/>
  <c r="D68" i="16"/>
  <c r="D74" i="16"/>
  <c r="D66" i="16"/>
  <c r="D57" i="16"/>
  <c r="D56" i="16"/>
  <c r="D41" i="16"/>
  <c r="D40" i="16"/>
  <c r="D39" i="16"/>
  <c r="D38" i="16"/>
  <c r="D37" i="16"/>
  <c r="D36" i="16"/>
  <c r="D35" i="16"/>
  <c r="D34" i="16"/>
  <c r="D33" i="16"/>
  <c r="D32" i="16"/>
  <c r="D31" i="16"/>
  <c r="D30" i="16"/>
  <c r="D29" i="16"/>
  <c r="D28" i="16"/>
  <c r="D27" i="16"/>
  <c r="D26" i="16"/>
  <c r="D25" i="16"/>
  <c r="D24" i="16"/>
  <c r="D23" i="16"/>
  <c r="D22" i="16"/>
  <c r="D21" i="16"/>
  <c r="D20" i="16"/>
  <c r="D19" i="16"/>
  <c r="D18" i="16"/>
  <c r="D17" i="16"/>
  <c r="D53" i="16"/>
  <c r="D42" i="16"/>
  <c r="D81" i="16"/>
  <c r="D54" i="16"/>
  <c r="D48" i="16"/>
  <c r="D61" i="16"/>
  <c r="D59" i="16"/>
  <c r="D45" i="16"/>
  <c r="D55" i="16"/>
  <c r="D49" i="16"/>
  <c r="D52" i="16"/>
  <c r="D44" i="16"/>
  <c r="D83" i="16"/>
  <c r="D79" i="16"/>
  <c r="D50" i="16"/>
  <c r="D51" i="16"/>
  <c r="D46" i="16"/>
  <c r="D43" i="16"/>
  <c r="D62" i="16"/>
  <c r="D58" i="16"/>
  <c r="D60" i="16"/>
  <c r="D16" i="16"/>
  <c r="D15" i="16"/>
  <c r="D14" i="16"/>
  <c r="D13" i="16"/>
  <c r="D12" i="16"/>
  <c r="D11" i="16"/>
  <c r="D10" i="16"/>
  <c r="D9" i="16"/>
  <c r="D8" i="16"/>
  <c r="D47" i="16"/>
  <c r="BT110" i="16"/>
  <c r="BT108" i="16"/>
  <c r="BT111" i="16"/>
  <c r="BT116" i="16"/>
  <c r="BT109" i="16"/>
  <c r="BT114" i="16"/>
  <c r="BT113" i="16"/>
  <c r="BT112" i="16"/>
  <c r="BT106" i="16"/>
  <c r="BT105" i="16"/>
  <c r="BT104" i="16"/>
  <c r="BT103" i="16"/>
  <c r="BT102" i="16"/>
  <c r="BT101" i="16"/>
  <c r="BT100" i="16"/>
  <c r="BT99" i="16"/>
  <c r="BT98" i="16"/>
  <c r="BT97" i="16"/>
  <c r="BT96" i="16"/>
  <c r="BT95" i="16"/>
  <c r="BT85" i="16"/>
  <c r="BT93" i="16"/>
  <c r="BT88" i="16"/>
  <c r="BT83" i="16"/>
  <c r="BT82" i="16"/>
  <c r="BT81" i="16"/>
  <c r="BT80" i="16"/>
  <c r="BT79" i="16"/>
  <c r="BT78" i="16"/>
  <c r="BT77" i="16"/>
  <c r="BT76" i="16"/>
  <c r="BT75" i="16"/>
  <c r="BT74" i="16"/>
  <c r="BT73" i="16"/>
  <c r="BT72" i="16"/>
  <c r="BT84" i="16"/>
  <c r="BT89" i="16"/>
  <c r="BT86" i="16"/>
  <c r="BT107" i="16"/>
  <c r="BT70" i="16"/>
  <c r="BT64" i="16"/>
  <c r="BT61" i="16"/>
  <c r="BT60" i="16"/>
  <c r="BT59" i="16"/>
  <c r="BT58" i="16"/>
  <c r="BT57" i="16"/>
  <c r="BT56" i="16"/>
  <c r="BT55" i="16"/>
  <c r="BT54" i="16"/>
  <c r="BT53" i="16"/>
  <c r="BT52" i="16"/>
  <c r="BT63" i="16"/>
  <c r="BT67" i="16"/>
  <c r="BT92" i="16"/>
  <c r="BT91" i="16"/>
  <c r="BT90" i="16"/>
  <c r="BT94" i="16"/>
  <c r="BT62" i="16"/>
  <c r="BT87" i="16"/>
  <c r="BT69" i="16"/>
  <c r="BT65" i="16"/>
  <c r="BT68" i="16"/>
  <c r="BT49" i="16"/>
  <c r="BT44" i="16"/>
  <c r="BT41" i="16"/>
  <c r="BT40" i="16"/>
  <c r="BT39" i="16"/>
  <c r="BT38" i="16"/>
  <c r="BT37" i="16"/>
  <c r="BT36" i="16"/>
  <c r="BT35" i="16"/>
  <c r="BT34" i="16"/>
  <c r="BT33" i="16"/>
  <c r="BT32" i="16"/>
  <c r="BT31" i="16"/>
  <c r="BT30" i="16"/>
  <c r="BT29" i="16"/>
  <c r="BT28" i="16"/>
  <c r="BT27" i="16"/>
  <c r="BT26" i="16"/>
  <c r="BT25" i="16"/>
  <c r="BT24" i="16"/>
  <c r="BT46" i="16"/>
  <c r="BT66" i="16"/>
  <c r="BT51" i="16"/>
  <c r="BT45" i="16"/>
  <c r="BT43" i="16"/>
  <c r="BT71" i="16"/>
  <c r="BT47" i="16"/>
  <c r="BT48" i="16"/>
  <c r="BT20" i="16"/>
  <c r="BT15" i="16"/>
  <c r="BT14" i="16"/>
  <c r="BT13" i="16"/>
  <c r="BT12" i="16"/>
  <c r="BT11" i="16"/>
  <c r="BT10" i="16"/>
  <c r="BT9" i="16"/>
  <c r="BT8" i="16"/>
  <c r="BT7" i="16"/>
  <c r="BT17" i="16"/>
  <c r="BT16" i="16"/>
  <c r="BT21" i="16"/>
  <c r="BT42" i="16"/>
  <c r="BT22" i="16"/>
  <c r="BT18" i="16"/>
  <c r="BT50" i="16"/>
  <c r="BT23" i="16"/>
  <c r="BT19" i="16"/>
  <c r="K110" i="16"/>
  <c r="K114" i="16"/>
  <c r="K113" i="16"/>
  <c r="K109" i="16"/>
  <c r="K116" i="16"/>
  <c r="K112" i="16"/>
  <c r="K107" i="16"/>
  <c r="K106" i="16"/>
  <c r="K105" i="16"/>
  <c r="K104" i="16"/>
  <c r="K103" i="16"/>
  <c r="K102" i="16"/>
  <c r="K101" i="16"/>
  <c r="K100" i="16"/>
  <c r="K99" i="16"/>
  <c r="K98" i="16"/>
  <c r="K97" i="16"/>
  <c r="K96" i="16"/>
  <c r="K95" i="16"/>
  <c r="K94" i="16"/>
  <c r="K111" i="16"/>
  <c r="K88" i="16"/>
  <c r="K108" i="16"/>
  <c r="K89" i="16"/>
  <c r="K84" i="16"/>
  <c r="K83" i="16"/>
  <c r="K82" i="16"/>
  <c r="K81" i="16"/>
  <c r="K80" i="16"/>
  <c r="K79" i="16"/>
  <c r="K78" i="16"/>
  <c r="K77" i="16"/>
  <c r="K93" i="16"/>
  <c r="K92" i="16"/>
  <c r="K91" i="16"/>
  <c r="K90" i="16"/>
  <c r="K86" i="16"/>
  <c r="K85" i="16"/>
  <c r="K87" i="16"/>
  <c r="K68" i="16"/>
  <c r="K66" i="16"/>
  <c r="K75" i="16"/>
  <c r="K72" i="16"/>
  <c r="K71" i="16"/>
  <c r="K62" i="16"/>
  <c r="K61" i="16"/>
  <c r="K60" i="16"/>
  <c r="K59" i="16"/>
  <c r="K58" i="16"/>
  <c r="K57" i="16"/>
  <c r="K56" i="16"/>
  <c r="K55" i="16"/>
  <c r="K54" i="16"/>
  <c r="K53" i="16"/>
  <c r="K52" i="16"/>
  <c r="K51" i="16"/>
  <c r="K50" i="16"/>
  <c r="K49" i="16"/>
  <c r="K48" i="16"/>
  <c r="K47" i="16"/>
  <c r="K74" i="16"/>
  <c r="K65" i="16"/>
  <c r="K69" i="16"/>
  <c r="K67" i="16"/>
  <c r="K73" i="16"/>
  <c r="K64" i="16"/>
  <c r="K76" i="16"/>
  <c r="K44" i="16"/>
  <c r="K46" i="16"/>
  <c r="K43" i="16"/>
  <c r="K70" i="16"/>
  <c r="K63" i="16"/>
  <c r="K41" i="16"/>
  <c r="K40" i="16"/>
  <c r="K39" i="16"/>
  <c r="K38" i="16"/>
  <c r="K37" i="16"/>
  <c r="K36" i="16"/>
  <c r="K35" i="16"/>
  <c r="K34" i="16"/>
  <c r="K33" i="16"/>
  <c r="K32" i="16"/>
  <c r="K31" i="16"/>
  <c r="K42" i="16"/>
  <c r="K45" i="16"/>
  <c r="K18" i="16"/>
  <c r="K27" i="16"/>
  <c r="K21" i="16"/>
  <c r="K16" i="16"/>
  <c r="K15" i="16"/>
  <c r="K14" i="16"/>
  <c r="K13" i="16"/>
  <c r="K12" i="16"/>
  <c r="K11" i="16"/>
  <c r="K10" i="16"/>
  <c r="K9" i="16"/>
  <c r="K8" i="16"/>
  <c r="K7" i="16"/>
  <c r="K30" i="16"/>
  <c r="K26" i="16"/>
  <c r="K22" i="16"/>
  <c r="K29" i="16"/>
  <c r="K23" i="16"/>
  <c r="K19" i="16"/>
  <c r="K17" i="16"/>
  <c r="K28" i="16"/>
  <c r="K25" i="16"/>
  <c r="K24" i="16"/>
  <c r="K20" i="16"/>
  <c r="BI116" i="16"/>
  <c r="BI114" i="16"/>
  <c r="BI113" i="16"/>
  <c r="BI112" i="16"/>
  <c r="BI111" i="16"/>
  <c r="BI110" i="16"/>
  <c r="BI109" i="16"/>
  <c r="BI108" i="16"/>
  <c r="BI107" i="16"/>
  <c r="BI106" i="16"/>
  <c r="BI105" i="16"/>
  <c r="BI104" i="16"/>
  <c r="BI103" i="16"/>
  <c r="BI102" i="16"/>
  <c r="BI101" i="16"/>
  <c r="BI100" i="16"/>
  <c r="BI99" i="16"/>
  <c r="BI98" i="16"/>
  <c r="BI97" i="16"/>
  <c r="BI89" i="16"/>
  <c r="BI84" i="16"/>
  <c r="BI83" i="16"/>
  <c r="BI82" i="16"/>
  <c r="BI81" i="16"/>
  <c r="BI80" i="16"/>
  <c r="BI79" i="16"/>
  <c r="BI78" i="16"/>
  <c r="BI77" i="16"/>
  <c r="BI94" i="16"/>
  <c r="BI86" i="16"/>
  <c r="BI96" i="16"/>
  <c r="BI92" i="16"/>
  <c r="BI91" i="16"/>
  <c r="BI90" i="16"/>
  <c r="BI93" i="16"/>
  <c r="BI87" i="16"/>
  <c r="BI74" i="16"/>
  <c r="BI67" i="16"/>
  <c r="BI63" i="16"/>
  <c r="BI61" i="16"/>
  <c r="BI60" i="16"/>
  <c r="BI59" i="16"/>
  <c r="BI58" i="16"/>
  <c r="BI85" i="16"/>
  <c r="BI75" i="16"/>
  <c r="BI73" i="16"/>
  <c r="BI62" i="16"/>
  <c r="BI71" i="16"/>
  <c r="BI69" i="16"/>
  <c r="BI72" i="16"/>
  <c r="BI68" i="16"/>
  <c r="BI66" i="16"/>
  <c r="BI65" i="16"/>
  <c r="BI88" i="16"/>
  <c r="BI70" i="16"/>
  <c r="BI53" i="16"/>
  <c r="BI51" i="16"/>
  <c r="BI46" i="16"/>
  <c r="BI44" i="16"/>
  <c r="BI54" i="16"/>
  <c r="BI52" i="16"/>
  <c r="BI45" i="16"/>
  <c r="BI41" i="16"/>
  <c r="BI40" i="16"/>
  <c r="BI39" i="16"/>
  <c r="BI38" i="16"/>
  <c r="BI37" i="16"/>
  <c r="BI36" i="16"/>
  <c r="BI35" i="16"/>
  <c r="BI34" i="16"/>
  <c r="BI33" i="16"/>
  <c r="BI32" i="16"/>
  <c r="BI31" i="16"/>
  <c r="BI30" i="16"/>
  <c r="BI29" i="16"/>
  <c r="BI28" i="16"/>
  <c r="BI27" i="16"/>
  <c r="BI26" i="16"/>
  <c r="BI25" i="16"/>
  <c r="BI24" i="16"/>
  <c r="BI23" i="16"/>
  <c r="BI22" i="16"/>
  <c r="BI21" i="16"/>
  <c r="BI20" i="16"/>
  <c r="BI19" i="16"/>
  <c r="BI64" i="16"/>
  <c r="BI47" i="16"/>
  <c r="BI95" i="16"/>
  <c r="BI43" i="16"/>
  <c r="BI76" i="16"/>
  <c r="BI56" i="16"/>
  <c r="BI55" i="16"/>
  <c r="BI50" i="16"/>
  <c r="BI48" i="16"/>
  <c r="BI57" i="16"/>
  <c r="BI42" i="16"/>
  <c r="BI49" i="16"/>
  <c r="BI17" i="16"/>
  <c r="BI15" i="16"/>
  <c r="BI14" i="16"/>
  <c r="BI13" i="16"/>
  <c r="BI12" i="16"/>
  <c r="BI11" i="16"/>
  <c r="BI10" i="16"/>
  <c r="BI9" i="16"/>
  <c r="BI8" i="16"/>
  <c r="BI7" i="16"/>
  <c r="BI16" i="16"/>
  <c r="BI18" i="16"/>
  <c r="CT116" i="16"/>
  <c r="CT114" i="16"/>
  <c r="CT113" i="16"/>
  <c r="CT112" i="16"/>
  <c r="CT111" i="16"/>
  <c r="CT110" i="16"/>
  <c r="CT109" i="16"/>
  <c r="CT108" i="16"/>
  <c r="CT107" i="16"/>
  <c r="CT106" i="16"/>
  <c r="CT105" i="16"/>
  <c r="CT104" i="16"/>
  <c r="CT103" i="16"/>
  <c r="CT102" i="16"/>
  <c r="CT101" i="16"/>
  <c r="CT100" i="16"/>
  <c r="CT99" i="16"/>
  <c r="CT98" i="16"/>
  <c r="CT97" i="16"/>
  <c r="CT96" i="16"/>
  <c r="CT95" i="16"/>
  <c r="CT94" i="16"/>
  <c r="CT93" i="16"/>
  <c r="CT92" i="16"/>
  <c r="CT91" i="16"/>
  <c r="CT90" i="16"/>
  <c r="CT86" i="16"/>
  <c r="CT85" i="16"/>
  <c r="CT83" i="16"/>
  <c r="CT82" i="16"/>
  <c r="CT81" i="16"/>
  <c r="CT80" i="16"/>
  <c r="CT79" i="16"/>
  <c r="CT78" i="16"/>
  <c r="CT77" i="16"/>
  <c r="CT76" i="16"/>
  <c r="CT75" i="16"/>
  <c r="CT74" i="16"/>
  <c r="CT73" i="16"/>
  <c r="CT72" i="16"/>
  <c r="CT71" i="16"/>
  <c r="CT70" i="16"/>
  <c r="CT69" i="16"/>
  <c r="CT68" i="16"/>
  <c r="CT67" i="16"/>
  <c r="CT66" i="16"/>
  <c r="CT65" i="16"/>
  <c r="CT64" i="16"/>
  <c r="CT63" i="16"/>
  <c r="CT62" i="16"/>
  <c r="CT87" i="16"/>
  <c r="CT84" i="16"/>
  <c r="CT88" i="16"/>
  <c r="CT89" i="16"/>
  <c r="CT61" i="16"/>
  <c r="CT60" i="16"/>
  <c r="CT59" i="16"/>
  <c r="CT58" i="16"/>
  <c r="CT57" i="16"/>
  <c r="CT56" i="16"/>
  <c r="CT55" i="16"/>
  <c r="CT54" i="16"/>
  <c r="CT53" i="16"/>
  <c r="CT52" i="16"/>
  <c r="CT51" i="16"/>
  <c r="CT50" i="16"/>
  <c r="CT49" i="16"/>
  <c r="CT48" i="16"/>
  <c r="CT47" i="16"/>
  <c r="CT46" i="16"/>
  <c r="CT45" i="16"/>
  <c r="CT44" i="16"/>
  <c r="CT43" i="16"/>
  <c r="CT42" i="16"/>
  <c r="CT41" i="16"/>
  <c r="CT40" i="16"/>
  <c r="CT39" i="16"/>
  <c r="CT38" i="16"/>
  <c r="CT37" i="16"/>
  <c r="CT36" i="16"/>
  <c r="CT35" i="16"/>
  <c r="CT34" i="16"/>
  <c r="CT33" i="16"/>
  <c r="CT32" i="16"/>
  <c r="CT31" i="16"/>
  <c r="CT30" i="16"/>
  <c r="CT29" i="16"/>
  <c r="CT28" i="16"/>
  <c r="CT27" i="16"/>
  <c r="CT26" i="16"/>
  <c r="CT25" i="16"/>
  <c r="CT22" i="16"/>
  <c r="CT18" i="16"/>
  <c r="CT24" i="16"/>
  <c r="CT23" i="16"/>
  <c r="CT19" i="16"/>
  <c r="CT16" i="16"/>
  <c r="CT17" i="16"/>
  <c r="CT20" i="16"/>
  <c r="CT21" i="16"/>
  <c r="CT14" i="16"/>
  <c r="CT12" i="16"/>
  <c r="CT10" i="16"/>
  <c r="CT8" i="16"/>
  <c r="CT15" i="16"/>
  <c r="CT13" i="16"/>
  <c r="CT11" i="16"/>
  <c r="CT9" i="16"/>
  <c r="CT7" i="16"/>
  <c r="K115" i="16"/>
  <c r="DU32" i="15"/>
  <c r="DZ32" i="15" s="1"/>
  <c r="Z29" i="35" s="1"/>
  <c r="K75" i="29"/>
  <c r="I75" i="29" s="1"/>
  <c r="V79" i="3"/>
  <c r="Z79" i="3" s="1"/>
  <c r="AF79" i="3"/>
  <c r="AH79" i="3" s="1"/>
  <c r="AB79" i="3"/>
  <c r="AD79" i="3" s="1"/>
  <c r="S31" i="3"/>
  <c r="DU26" i="15"/>
  <c r="DZ26" i="15" s="1"/>
  <c r="Z23" i="35" s="1"/>
  <c r="O26" i="3"/>
  <c r="D80" i="22"/>
  <c r="W79" i="3"/>
  <c r="S11" i="3"/>
  <c r="K9" i="29"/>
  <c r="I9" i="29" s="1"/>
  <c r="V13" i="3"/>
  <c r="DU111" i="15"/>
  <c r="DZ111" i="15" s="1"/>
  <c r="Z108" i="35" s="1"/>
  <c r="O111" i="3"/>
  <c r="Q111" i="3" s="1"/>
  <c r="AH116" i="16"/>
  <c r="AH109" i="16"/>
  <c r="AH108" i="16"/>
  <c r="AH114" i="16"/>
  <c r="AH113" i="16"/>
  <c r="AH107" i="16"/>
  <c r="AH106" i="16"/>
  <c r="AH105" i="16"/>
  <c r="AH104" i="16"/>
  <c r="AH103" i="16"/>
  <c r="AH102" i="16"/>
  <c r="AH101" i="16"/>
  <c r="AH100" i="16"/>
  <c r="AH99" i="16"/>
  <c r="AH98" i="16"/>
  <c r="AH97" i="16"/>
  <c r="AH96" i="16"/>
  <c r="AH95" i="16"/>
  <c r="AH94" i="16"/>
  <c r="AH93" i="16"/>
  <c r="AH92" i="16"/>
  <c r="AH91" i="16"/>
  <c r="AH90" i="16"/>
  <c r="AH89" i="16"/>
  <c r="AH88" i="16"/>
  <c r="AH87" i="16"/>
  <c r="AH86" i="16"/>
  <c r="AH110" i="16"/>
  <c r="AH111" i="16"/>
  <c r="AH84" i="16"/>
  <c r="AH83" i="16"/>
  <c r="AH82" i="16"/>
  <c r="AH81" i="16"/>
  <c r="AH80" i="16"/>
  <c r="AH79" i="16"/>
  <c r="AH78" i="16"/>
  <c r="AH77" i="16"/>
  <c r="AH76" i="16"/>
  <c r="AH75" i="16"/>
  <c r="AH74" i="16"/>
  <c r="AH73" i="16"/>
  <c r="AH72" i="16"/>
  <c r="AH71" i="16"/>
  <c r="AH112" i="16"/>
  <c r="AH67" i="16"/>
  <c r="AH69" i="16"/>
  <c r="AH63" i="16"/>
  <c r="AH61" i="16"/>
  <c r="AH60" i="16"/>
  <c r="AH59" i="16"/>
  <c r="AH58" i="16"/>
  <c r="AH57" i="16"/>
  <c r="AH56" i="16"/>
  <c r="AH55" i="16"/>
  <c r="AH54" i="16"/>
  <c r="AH53" i="16"/>
  <c r="AH52" i="16"/>
  <c r="AH51" i="16"/>
  <c r="AH70" i="16"/>
  <c r="AH62" i="16"/>
  <c r="AH68" i="16"/>
  <c r="AH66" i="16"/>
  <c r="AH85" i="16"/>
  <c r="AH65" i="16"/>
  <c r="AH50" i="16"/>
  <c r="AH47" i="16"/>
  <c r="AH45" i="16"/>
  <c r="AH48" i="16"/>
  <c r="AH44" i="16"/>
  <c r="AH49" i="16"/>
  <c r="AH43" i="16"/>
  <c r="AH41" i="16"/>
  <c r="AH40" i="16"/>
  <c r="AH39" i="16"/>
  <c r="AH38" i="16"/>
  <c r="AH37" i="16"/>
  <c r="AH36" i="16"/>
  <c r="AH35" i="16"/>
  <c r="AH34" i="16"/>
  <c r="AH33" i="16"/>
  <c r="AH32" i="16"/>
  <c r="AH31" i="16"/>
  <c r="AH64" i="16"/>
  <c r="AH46" i="16"/>
  <c r="AH42" i="16"/>
  <c r="AH27" i="16"/>
  <c r="AH22" i="16"/>
  <c r="AH30" i="16"/>
  <c r="AH26" i="16"/>
  <c r="AH23" i="16"/>
  <c r="AH19" i="16"/>
  <c r="AH16" i="16"/>
  <c r="AH15" i="16"/>
  <c r="AH14" i="16"/>
  <c r="AH13" i="16"/>
  <c r="AH12" i="16"/>
  <c r="AH11" i="16"/>
  <c r="AH10" i="16"/>
  <c r="AH9" i="16"/>
  <c r="AH8" i="16"/>
  <c r="AH7" i="16"/>
  <c r="AH18" i="16"/>
  <c r="AH29" i="16"/>
  <c r="AH20" i="16"/>
  <c r="AH25" i="16"/>
  <c r="AH24" i="16"/>
  <c r="AH28" i="16"/>
  <c r="AH21" i="16"/>
  <c r="AH17" i="16"/>
  <c r="BE116" i="16"/>
  <c r="BE114" i="16"/>
  <c r="BE113" i="16"/>
  <c r="BE112" i="16"/>
  <c r="BE108" i="16"/>
  <c r="BE107" i="16"/>
  <c r="BE109" i="16"/>
  <c r="BE95" i="16"/>
  <c r="BE111" i="16"/>
  <c r="BE88" i="16"/>
  <c r="BE85" i="16"/>
  <c r="BE106" i="16"/>
  <c r="BE104" i="16"/>
  <c r="BE102" i="16"/>
  <c r="BE100" i="16"/>
  <c r="BE98" i="16"/>
  <c r="BE89" i="16"/>
  <c r="BE84" i="16"/>
  <c r="BE83" i="16"/>
  <c r="BE82" i="16"/>
  <c r="BE81" i="16"/>
  <c r="BE80" i="16"/>
  <c r="BE79" i="16"/>
  <c r="BE78" i="16"/>
  <c r="BE77" i="16"/>
  <c r="BE76" i="16"/>
  <c r="BE75" i="16"/>
  <c r="BE74" i="16"/>
  <c r="BE73" i="16"/>
  <c r="BE72" i="16"/>
  <c r="BE71" i="16"/>
  <c r="BE70" i="16"/>
  <c r="BE69" i="16"/>
  <c r="BE94" i="16"/>
  <c r="BE96" i="16"/>
  <c r="BE86" i="16"/>
  <c r="BE93" i="16"/>
  <c r="BE92" i="16"/>
  <c r="BE91" i="16"/>
  <c r="BE90" i="16"/>
  <c r="BE110" i="16"/>
  <c r="BE105" i="16"/>
  <c r="BE101" i="16"/>
  <c r="BE97" i="16"/>
  <c r="BE64" i="16"/>
  <c r="BE67" i="16"/>
  <c r="BE63" i="16"/>
  <c r="BE61" i="16"/>
  <c r="BE60" i="16"/>
  <c r="BE59" i="16"/>
  <c r="BE58" i="16"/>
  <c r="BE57" i="16"/>
  <c r="BE56" i="16"/>
  <c r="BE55" i="16"/>
  <c r="BE54" i="16"/>
  <c r="BE53" i="16"/>
  <c r="BE52" i="16"/>
  <c r="BE51" i="16"/>
  <c r="BE50" i="16"/>
  <c r="BE103" i="16"/>
  <c r="BE99" i="16"/>
  <c r="BE62" i="16"/>
  <c r="BE42" i="16"/>
  <c r="BE65" i="16"/>
  <c r="BE49" i="16"/>
  <c r="BE68" i="16"/>
  <c r="BE46" i="16"/>
  <c r="BE44" i="16"/>
  <c r="BE47" i="16"/>
  <c r="BE45" i="16"/>
  <c r="BE41" i="16"/>
  <c r="BE40" i="16"/>
  <c r="BE39" i="16"/>
  <c r="BE38" i="16"/>
  <c r="BE37" i="16"/>
  <c r="BE36" i="16"/>
  <c r="BE35" i="16"/>
  <c r="BE34" i="16"/>
  <c r="BE33" i="16"/>
  <c r="BE32" i="16"/>
  <c r="BE31" i="16"/>
  <c r="BE30" i="16"/>
  <c r="BE87" i="16"/>
  <c r="BE66" i="16"/>
  <c r="BE43" i="16"/>
  <c r="BE20" i="16"/>
  <c r="BE48" i="16"/>
  <c r="BE26" i="16"/>
  <c r="BE21" i="16"/>
  <c r="BE17" i="16"/>
  <c r="BE15" i="16"/>
  <c r="BE14" i="16"/>
  <c r="BE13" i="16"/>
  <c r="BE12" i="16"/>
  <c r="BE11" i="16"/>
  <c r="BE10" i="16"/>
  <c r="BE9" i="16"/>
  <c r="BE8" i="16"/>
  <c r="BE7" i="16"/>
  <c r="BE29" i="16"/>
  <c r="BE25" i="16"/>
  <c r="BE24" i="16"/>
  <c r="BE16" i="16"/>
  <c r="BE22" i="16"/>
  <c r="BE28" i="16"/>
  <c r="BE27" i="16"/>
  <c r="BE18" i="16"/>
  <c r="BE23" i="16"/>
  <c r="BE19" i="16"/>
  <c r="S87" i="3"/>
  <c r="DU112" i="15"/>
  <c r="DZ112" i="15" s="1"/>
  <c r="Z109" i="35" s="1"/>
  <c r="DU95" i="15"/>
  <c r="DZ95" i="15" s="1"/>
  <c r="Z92" i="35" s="1"/>
  <c r="O95" i="3"/>
  <c r="Q95" i="3" s="1"/>
  <c r="K26" i="29"/>
  <c r="I26" i="29" s="1"/>
  <c r="V30" i="3"/>
  <c r="AY116" i="16"/>
  <c r="AY114" i="16"/>
  <c r="AY113" i="16"/>
  <c r="AY112" i="16"/>
  <c r="AY111" i="16"/>
  <c r="AY110" i="16"/>
  <c r="AY109" i="16"/>
  <c r="AY106" i="16"/>
  <c r="AY105" i="16"/>
  <c r="AY104" i="16"/>
  <c r="AY103" i="16"/>
  <c r="AY102" i="16"/>
  <c r="AY101" i="16"/>
  <c r="AY100" i="16"/>
  <c r="AY99" i="16"/>
  <c r="AY98" i="16"/>
  <c r="AY97" i="16"/>
  <c r="AY96" i="16"/>
  <c r="AY95" i="16"/>
  <c r="AY108" i="16"/>
  <c r="AY107" i="16"/>
  <c r="AY93" i="16"/>
  <c r="AY92" i="16"/>
  <c r="AY91" i="16"/>
  <c r="AY90" i="16"/>
  <c r="AY87" i="16"/>
  <c r="AY88" i="16"/>
  <c r="AY85" i="16"/>
  <c r="AY89" i="16"/>
  <c r="AY72" i="16"/>
  <c r="AY71" i="16"/>
  <c r="AY86" i="16"/>
  <c r="AY76" i="16"/>
  <c r="AY69" i="16"/>
  <c r="AY62" i="16"/>
  <c r="AY83" i="16"/>
  <c r="AY81" i="16"/>
  <c r="AY79" i="16"/>
  <c r="AY70" i="16"/>
  <c r="AY68" i="16"/>
  <c r="AY66" i="16"/>
  <c r="AY65" i="16"/>
  <c r="AY77" i="16"/>
  <c r="AY74" i="16"/>
  <c r="AY75" i="16"/>
  <c r="AY94" i="16"/>
  <c r="AY64" i="16"/>
  <c r="AY84" i="16"/>
  <c r="AY82" i="16"/>
  <c r="AY80" i="16"/>
  <c r="AY78" i="16"/>
  <c r="AY73" i="16"/>
  <c r="AY47" i="16"/>
  <c r="AY45" i="16"/>
  <c r="AY44" i="16"/>
  <c r="AY50" i="16"/>
  <c r="AY41" i="16"/>
  <c r="AY40" i="16"/>
  <c r="AY39" i="16"/>
  <c r="AY38" i="16"/>
  <c r="AY37" i="16"/>
  <c r="AY36" i="16"/>
  <c r="AY35" i="16"/>
  <c r="AY34" i="16"/>
  <c r="AY33" i="16"/>
  <c r="AY60" i="16"/>
  <c r="AY58" i="16"/>
  <c r="AY48" i="16"/>
  <c r="AY43" i="16"/>
  <c r="AY53" i="16"/>
  <c r="AY67" i="16"/>
  <c r="AY51" i="16"/>
  <c r="AY49" i="16"/>
  <c r="AY42" i="16"/>
  <c r="AY54" i="16"/>
  <c r="AY52" i="16"/>
  <c r="AY61" i="16"/>
  <c r="AY59" i="16"/>
  <c r="AY56" i="16"/>
  <c r="AY46" i="16"/>
  <c r="AY28" i="16"/>
  <c r="AY23" i="16"/>
  <c r="AY19" i="16"/>
  <c r="AY18" i="16"/>
  <c r="AY27" i="16"/>
  <c r="AY57" i="16"/>
  <c r="AY55" i="16"/>
  <c r="AY32" i="16"/>
  <c r="AY31" i="16"/>
  <c r="AY20" i="16"/>
  <c r="AY26" i="16"/>
  <c r="AY30" i="16"/>
  <c r="AY21" i="16"/>
  <c r="AY17" i="16"/>
  <c r="AY29" i="16"/>
  <c r="AY25" i="16"/>
  <c r="AY24" i="16"/>
  <c r="AY63" i="16"/>
  <c r="AY15" i="16"/>
  <c r="AY13" i="16"/>
  <c r="AY11" i="16"/>
  <c r="AY9" i="16"/>
  <c r="AY7" i="16"/>
  <c r="AY22" i="16"/>
  <c r="AY16" i="16"/>
  <c r="AY14" i="16"/>
  <c r="AY12" i="16"/>
  <c r="AY10" i="16"/>
  <c r="AY8" i="16"/>
  <c r="K40" i="29"/>
  <c r="I40" i="29" s="1"/>
  <c r="V44" i="3"/>
  <c r="Y116" i="16"/>
  <c r="Y114" i="16"/>
  <c r="Y113" i="16"/>
  <c r="Y112" i="16"/>
  <c r="Y111" i="16"/>
  <c r="Y110" i="16"/>
  <c r="Y109" i="16"/>
  <c r="Y108" i="16"/>
  <c r="Y107" i="16"/>
  <c r="Y106" i="16"/>
  <c r="Y105" i="16"/>
  <c r="Y104" i="16"/>
  <c r="Y103" i="16"/>
  <c r="Y102" i="16"/>
  <c r="Y101" i="16"/>
  <c r="Y100" i="16"/>
  <c r="Y99" i="16"/>
  <c r="Y98" i="16"/>
  <c r="Y97" i="16"/>
  <c r="Y94" i="16"/>
  <c r="Y88" i="16"/>
  <c r="Y84" i="16"/>
  <c r="Y83" i="16"/>
  <c r="Y82" i="16"/>
  <c r="Y81" i="16"/>
  <c r="Y80" i="16"/>
  <c r="Y79" i="16"/>
  <c r="Y78" i="16"/>
  <c r="Y77" i="16"/>
  <c r="Y95" i="16"/>
  <c r="Y89" i="16"/>
  <c r="Y96" i="16"/>
  <c r="Y93" i="16"/>
  <c r="Y92" i="16"/>
  <c r="Y91" i="16"/>
  <c r="Y90" i="16"/>
  <c r="Y86" i="16"/>
  <c r="Y85" i="16"/>
  <c r="Y73" i="16"/>
  <c r="Y68" i="16"/>
  <c r="Y66" i="16"/>
  <c r="Y62" i="16"/>
  <c r="Y61" i="16"/>
  <c r="Y60" i="16"/>
  <c r="Y59" i="16"/>
  <c r="Y58" i="16"/>
  <c r="Y87" i="16"/>
  <c r="Y76" i="16"/>
  <c r="Y65" i="16"/>
  <c r="Y72" i="16"/>
  <c r="Y71" i="16"/>
  <c r="Y67" i="16"/>
  <c r="Y64" i="16"/>
  <c r="Y75" i="16"/>
  <c r="Y69" i="16"/>
  <c r="Y74" i="16"/>
  <c r="Y49" i="16"/>
  <c r="Y63" i="16"/>
  <c r="Y43" i="16"/>
  <c r="Y70" i="16"/>
  <c r="Y53" i="16"/>
  <c r="Y41" i="16"/>
  <c r="Y40" i="16"/>
  <c r="Y39" i="16"/>
  <c r="Y38" i="16"/>
  <c r="Y37" i="16"/>
  <c r="Y36" i="16"/>
  <c r="Y35" i="16"/>
  <c r="Y34" i="16"/>
  <c r="Y33" i="16"/>
  <c r="Y32" i="16"/>
  <c r="Y31" i="16"/>
  <c r="Y30" i="16"/>
  <c r="Y29" i="16"/>
  <c r="Y28" i="16"/>
  <c r="Y27" i="16"/>
  <c r="Y26" i="16"/>
  <c r="Y25" i="16"/>
  <c r="Y24" i="16"/>
  <c r="Y23" i="16"/>
  <c r="Y22" i="16"/>
  <c r="Y21" i="16"/>
  <c r="Y20" i="16"/>
  <c r="Y19" i="16"/>
  <c r="Y46" i="16"/>
  <c r="Y42" i="16"/>
  <c r="Y57" i="16"/>
  <c r="Y56" i="16"/>
  <c r="Y54" i="16"/>
  <c r="Y50" i="16"/>
  <c r="Y47" i="16"/>
  <c r="Y55" i="16"/>
  <c r="Y52" i="16"/>
  <c r="Y51" i="16"/>
  <c r="Y45" i="16"/>
  <c r="Y18" i="16"/>
  <c r="Y16" i="16"/>
  <c r="Y15" i="16"/>
  <c r="Y14" i="16"/>
  <c r="Y13" i="16"/>
  <c r="Y12" i="16"/>
  <c r="Y11" i="16"/>
  <c r="Y10" i="16"/>
  <c r="Y9" i="16"/>
  <c r="Y8" i="16"/>
  <c r="Y7" i="16"/>
  <c r="Y44" i="16"/>
  <c r="Y48" i="16"/>
  <c r="Y17" i="16"/>
  <c r="S12" i="3"/>
  <c r="K27" i="29"/>
  <c r="I27" i="29" s="1"/>
  <c r="V31" i="3"/>
  <c r="T112" i="3"/>
  <c r="AB112" i="6"/>
  <c r="G112" i="6"/>
  <c r="T92" i="3"/>
  <c r="AB92" i="6"/>
  <c r="G92" i="6"/>
  <c r="T64" i="3"/>
  <c r="AB64" i="6"/>
  <c r="G64" i="6"/>
  <c r="T9" i="3"/>
  <c r="AB9" i="6"/>
  <c r="G9" i="6"/>
  <c r="T89" i="3"/>
  <c r="AB89" i="6"/>
  <c r="G89" i="6"/>
  <c r="G54" i="6"/>
  <c r="T106" i="3"/>
  <c r="AB106" i="6"/>
  <c r="G106" i="6"/>
  <c r="T48" i="3"/>
  <c r="AB48" i="6"/>
  <c r="G48" i="6"/>
  <c r="T38" i="3"/>
  <c r="AB38" i="6"/>
  <c r="Y79" i="6"/>
  <c r="T79" i="6"/>
  <c r="W79" i="6"/>
  <c r="X79" i="6"/>
  <c r="S79" i="6"/>
  <c r="R79" i="6"/>
  <c r="Q79" i="6"/>
  <c r="V79" i="6"/>
  <c r="U79" i="6"/>
  <c r="T80" i="3"/>
  <c r="AB80" i="6"/>
  <c r="G80" i="6"/>
  <c r="T67" i="3"/>
  <c r="AB67" i="6"/>
  <c r="G67" i="6"/>
  <c r="G46" i="6"/>
  <c r="T96" i="3"/>
  <c r="AB96" i="6"/>
  <c r="G96" i="6"/>
  <c r="T99" i="3"/>
  <c r="AB99" i="6"/>
  <c r="G99" i="6"/>
  <c r="T49" i="3"/>
  <c r="AB49" i="6"/>
  <c r="G49" i="6"/>
  <c r="E79" i="6"/>
  <c r="F79" i="6" s="1"/>
  <c r="T76" i="3"/>
  <c r="AB76" i="6"/>
  <c r="G76" i="6"/>
  <c r="T77" i="3"/>
  <c r="AB77" i="6"/>
  <c r="G77" i="6"/>
  <c r="T29" i="3"/>
  <c r="AB29" i="6"/>
  <c r="G29" i="6"/>
  <c r="AA25" i="6"/>
  <c r="AC25" i="6" s="1"/>
  <c r="E25" i="6"/>
  <c r="F25" i="6" s="1"/>
  <c r="T105" i="3"/>
  <c r="AB105" i="6"/>
  <c r="T13" i="3"/>
  <c r="AB13" i="6"/>
  <c r="G13" i="6"/>
  <c r="T102" i="3"/>
  <c r="AB102" i="6"/>
  <c r="G102" i="6"/>
  <c r="T81" i="3"/>
  <c r="AB81" i="6"/>
  <c r="G81" i="6"/>
  <c r="T28" i="3"/>
  <c r="AB28" i="6"/>
  <c r="G28" i="6"/>
  <c r="T43" i="3"/>
  <c r="AB43" i="6"/>
  <c r="G43" i="6"/>
  <c r="T32" i="3"/>
  <c r="AB32" i="6"/>
  <c r="G32" i="6"/>
  <c r="T93" i="3"/>
  <c r="AB93" i="6"/>
  <c r="G93" i="6"/>
  <c r="T109" i="3"/>
  <c r="AB109" i="6"/>
  <c r="G109" i="6"/>
  <c r="T44" i="3"/>
  <c r="AB44" i="6"/>
  <c r="G44" i="6"/>
  <c r="T97" i="3"/>
  <c r="AB97" i="6"/>
  <c r="G97" i="6"/>
  <c r="T39" i="3"/>
  <c r="AB39" i="6"/>
  <c r="G39" i="6"/>
  <c r="T15" i="3"/>
  <c r="AB15" i="6"/>
  <c r="G15" i="6"/>
  <c r="T86" i="3"/>
  <c r="AB86" i="6"/>
  <c r="G86" i="6"/>
  <c r="T57" i="3"/>
  <c r="AB57" i="6"/>
  <c r="G57" i="6"/>
  <c r="T45" i="3"/>
  <c r="AB45" i="6"/>
  <c r="G45" i="6"/>
  <c r="DY115" i="15"/>
  <c r="DZ124" i="15"/>
  <c r="DT115" i="15"/>
  <c r="K103" i="29" l="1"/>
  <c r="I103" i="29" s="1"/>
  <c r="V91" i="3"/>
  <c r="AF101" i="35"/>
  <c r="AJ70" i="35"/>
  <c r="G30" i="6"/>
  <c r="T30" i="3"/>
  <c r="AB30" i="6"/>
  <c r="AB103" i="6"/>
  <c r="AB107" i="6"/>
  <c r="G75" i="6"/>
  <c r="S75" i="6" s="1"/>
  <c r="G51" i="6"/>
  <c r="U51" i="6" s="1"/>
  <c r="AL101" i="35"/>
  <c r="AJ102" i="35"/>
  <c r="AB51" i="6"/>
  <c r="K76" i="29"/>
  <c r="I76" i="29" s="1"/>
  <c r="K100" i="29"/>
  <c r="I100" i="29" s="1"/>
  <c r="AK101" i="35"/>
  <c r="AK102" i="35"/>
  <c r="AH70" i="35"/>
  <c r="AB35" i="6"/>
  <c r="AF108" i="3"/>
  <c r="AH108" i="3" s="1"/>
  <c r="AD102" i="3"/>
  <c r="K58" i="29"/>
  <c r="I58" i="29" s="1"/>
  <c r="AD78" i="3"/>
  <c r="AB105" i="3"/>
  <c r="AD105" i="3" s="1"/>
  <c r="AH105" i="35"/>
  <c r="Q46" i="3"/>
  <c r="AH101" i="35"/>
  <c r="AL102" i="35"/>
  <c r="AE59" i="35"/>
  <c r="AI70" i="35"/>
  <c r="G41" i="6"/>
  <c r="Y79" i="3"/>
  <c r="V62" i="3"/>
  <c r="AB62" i="3"/>
  <c r="AD62" i="3" s="1"/>
  <c r="V80" i="3"/>
  <c r="Z80" i="3" s="1"/>
  <c r="AL105" i="35"/>
  <c r="AF59" i="35"/>
  <c r="G35" i="6"/>
  <c r="AG105" i="35"/>
  <c r="AG59" i="35"/>
  <c r="V108" i="3"/>
  <c r="AF105" i="3"/>
  <c r="AH105" i="3" s="1"/>
  <c r="V73" i="3"/>
  <c r="AI105" i="35"/>
  <c r="AG101" i="35"/>
  <c r="AF102" i="35"/>
  <c r="AH59" i="35"/>
  <c r="G108" i="6"/>
  <c r="T108" i="3"/>
  <c r="AB108" i="6"/>
  <c r="G103" i="6"/>
  <c r="G107" i="6"/>
  <c r="T41" i="3"/>
  <c r="AD102" i="35"/>
  <c r="AB75" i="6"/>
  <c r="AE102" i="35"/>
  <c r="AD59" i="35"/>
  <c r="AF70" i="35"/>
  <c r="T73" i="3"/>
  <c r="AB73" i="6"/>
  <c r="G73" i="6"/>
  <c r="V104" i="3"/>
  <c r="T46" i="3"/>
  <c r="AB108" i="3"/>
  <c r="AD108" i="3" s="1"/>
  <c r="S74" i="3"/>
  <c r="AB74" i="6" s="1"/>
  <c r="AD87" i="3"/>
  <c r="V105" i="3"/>
  <c r="V27" i="3"/>
  <c r="Z27" i="3" s="1"/>
  <c r="AF73" i="3"/>
  <c r="AH73" i="3" s="1"/>
  <c r="AJ105" i="35"/>
  <c r="AI101" i="35"/>
  <c r="AG102" i="35"/>
  <c r="AI59" i="35"/>
  <c r="AK105" i="35"/>
  <c r="AF62" i="3"/>
  <c r="AH62" i="3" s="1"/>
  <c r="K104" i="29"/>
  <c r="I104" i="29" s="1"/>
  <c r="AD97" i="3"/>
  <c r="K101" i="29"/>
  <c r="I101" i="29" s="1"/>
  <c r="K23" i="29"/>
  <c r="I23" i="29" s="1"/>
  <c r="AB73" i="3"/>
  <c r="AD73" i="3" s="1"/>
  <c r="T25" i="6"/>
  <c r="R25" i="6"/>
  <c r="V25" i="6"/>
  <c r="AD110" i="3"/>
  <c r="AD86" i="3"/>
  <c r="AI18" i="35"/>
  <c r="AH18" i="35"/>
  <c r="AG18" i="35"/>
  <c r="AF18" i="35"/>
  <c r="AL18" i="35"/>
  <c r="AK18" i="35"/>
  <c r="AJ18" i="35"/>
  <c r="AE18" i="35"/>
  <c r="AD18" i="35"/>
  <c r="AF109" i="35"/>
  <c r="AE109" i="35"/>
  <c r="AD109" i="35"/>
  <c r="AJ109" i="35"/>
  <c r="AG109" i="35"/>
  <c r="AI109" i="35"/>
  <c r="AH109" i="35"/>
  <c r="AL109" i="35"/>
  <c r="AK109" i="35"/>
  <c r="AF29" i="35"/>
  <c r="AE29" i="35"/>
  <c r="AD29" i="35"/>
  <c r="AJ29" i="35"/>
  <c r="AI29" i="35"/>
  <c r="AH29" i="35"/>
  <c r="AG29" i="35"/>
  <c r="AL29" i="35"/>
  <c r="AK29" i="35"/>
  <c r="AI58" i="35"/>
  <c r="AH58" i="35"/>
  <c r="AG58" i="35"/>
  <c r="AF58" i="35"/>
  <c r="AL58" i="35"/>
  <c r="AK58" i="35"/>
  <c r="AJ58" i="35"/>
  <c r="AE58" i="35"/>
  <c r="AD58" i="35"/>
  <c r="Z29" i="26" a="1"/>
  <c r="Z29" i="26" s="1"/>
  <c r="AL87" i="35"/>
  <c r="AK87" i="35"/>
  <c r="AJ87" i="35"/>
  <c r="AI87" i="35"/>
  <c r="AH87" i="35"/>
  <c r="AG87" i="35"/>
  <c r="AF87" i="35"/>
  <c r="AE87" i="35"/>
  <c r="AD87" i="35"/>
  <c r="AL16" i="35"/>
  <c r="AJ16" i="35"/>
  <c r="AK16" i="35"/>
  <c r="AE16" i="35"/>
  <c r="AD16" i="35"/>
  <c r="AI16" i="35"/>
  <c r="AH16" i="35"/>
  <c r="AG16" i="35"/>
  <c r="AF16" i="35"/>
  <c r="AI86" i="35"/>
  <c r="AH86" i="35"/>
  <c r="AG86" i="35"/>
  <c r="AF86" i="35"/>
  <c r="AL86" i="35"/>
  <c r="AK86" i="35"/>
  <c r="AJ86" i="35"/>
  <c r="AE86" i="35"/>
  <c r="AD86" i="35"/>
  <c r="AL47" i="35"/>
  <c r="AK47" i="35"/>
  <c r="AJ47" i="35"/>
  <c r="AI47" i="35"/>
  <c r="AH47" i="35"/>
  <c r="AE47" i="35"/>
  <c r="AG47" i="35"/>
  <c r="AF47" i="35"/>
  <c r="AD47" i="35"/>
  <c r="AI98" i="35"/>
  <c r="AH98" i="35"/>
  <c r="AG98" i="35"/>
  <c r="AF98" i="35"/>
  <c r="AL98" i="35"/>
  <c r="AK98" i="35"/>
  <c r="AJ98" i="35"/>
  <c r="AE98" i="35"/>
  <c r="AD98" i="35"/>
  <c r="AL104" i="35"/>
  <c r="AJ104" i="35"/>
  <c r="AK104" i="35"/>
  <c r="AH104" i="35"/>
  <c r="AG104" i="35"/>
  <c r="AI104" i="35"/>
  <c r="AD104" i="35"/>
  <c r="AF104" i="35"/>
  <c r="AE104" i="35"/>
  <c r="AL24" i="35"/>
  <c r="AJ24" i="35"/>
  <c r="AK24" i="35"/>
  <c r="AI24" i="35"/>
  <c r="AH24" i="35"/>
  <c r="AF24" i="35"/>
  <c r="AG24" i="35"/>
  <c r="AD24" i="35"/>
  <c r="AE24" i="35"/>
  <c r="X25" i="6"/>
  <c r="AL108" i="35"/>
  <c r="AJ108" i="35"/>
  <c r="AK108" i="35"/>
  <c r="AE108" i="35"/>
  <c r="AD108" i="35"/>
  <c r="AH108" i="35"/>
  <c r="AG108" i="35"/>
  <c r="AI108" i="35"/>
  <c r="AF108" i="35"/>
  <c r="AI66" i="35"/>
  <c r="AH66" i="35"/>
  <c r="AG66" i="35"/>
  <c r="AF66" i="35"/>
  <c r="AL66" i="35"/>
  <c r="AK66" i="35"/>
  <c r="AJ66" i="35"/>
  <c r="AE66" i="35"/>
  <c r="AD66" i="35"/>
  <c r="Q25" i="6"/>
  <c r="AL79" i="35"/>
  <c r="AK79" i="35"/>
  <c r="AJ79" i="35"/>
  <c r="AI79" i="35"/>
  <c r="AH79" i="35"/>
  <c r="AE79" i="35"/>
  <c r="AG79" i="35"/>
  <c r="AF79" i="35"/>
  <c r="AD79" i="35"/>
  <c r="S36" i="3"/>
  <c r="T36" i="3" s="1"/>
  <c r="AF69" i="35"/>
  <c r="AE69" i="35"/>
  <c r="AD69" i="35"/>
  <c r="AJ69" i="35"/>
  <c r="AI69" i="35"/>
  <c r="AH69" i="35"/>
  <c r="AG69" i="35"/>
  <c r="AK69" i="35"/>
  <c r="AL69" i="35"/>
  <c r="S82" i="3"/>
  <c r="AB82" i="6" s="1"/>
  <c r="T62" i="3"/>
  <c r="AB62" i="6"/>
  <c r="G62" i="6"/>
  <c r="AB83" i="6"/>
  <c r="Y25" i="6"/>
  <c r="AF93" i="3"/>
  <c r="AH93" i="3" s="1"/>
  <c r="V81" i="3"/>
  <c r="AL111" i="35"/>
  <c r="AK111" i="35"/>
  <c r="AJ111" i="35"/>
  <c r="AI111" i="35"/>
  <c r="AH111" i="35"/>
  <c r="AG111" i="35"/>
  <c r="AE111" i="35"/>
  <c r="AF111" i="35"/>
  <c r="AD111" i="35"/>
  <c r="AL95" i="35"/>
  <c r="AK95" i="35"/>
  <c r="AJ95" i="35"/>
  <c r="AI95" i="35"/>
  <c r="AH95" i="35"/>
  <c r="AG95" i="35"/>
  <c r="AE95" i="35"/>
  <c r="AF95" i="35"/>
  <c r="AD95" i="35"/>
  <c r="AL71" i="35"/>
  <c r="AK71" i="35"/>
  <c r="AJ71" i="35"/>
  <c r="AI71" i="35"/>
  <c r="AH71" i="35"/>
  <c r="AG71" i="35"/>
  <c r="AE71" i="35"/>
  <c r="AF71" i="35"/>
  <c r="AD71" i="35"/>
  <c r="AF17" i="35"/>
  <c r="AE17" i="35"/>
  <c r="AD17" i="35"/>
  <c r="AJ17" i="35"/>
  <c r="AI17" i="35"/>
  <c r="AH17" i="35"/>
  <c r="AG17" i="35"/>
  <c r="AL17" i="35"/>
  <c r="AK17" i="35"/>
  <c r="AF37" i="35"/>
  <c r="AE37" i="35"/>
  <c r="AD37" i="35"/>
  <c r="AJ37" i="35"/>
  <c r="AI37" i="35"/>
  <c r="AG37" i="35"/>
  <c r="AH37" i="35"/>
  <c r="AL37" i="35"/>
  <c r="AK37" i="35"/>
  <c r="AI38" i="35"/>
  <c r="AH38" i="35"/>
  <c r="AG38" i="35"/>
  <c r="AF38" i="35"/>
  <c r="AL38" i="35"/>
  <c r="AK38" i="35"/>
  <c r="AD38" i="35"/>
  <c r="AJ38" i="35"/>
  <c r="AE38" i="35"/>
  <c r="AL88" i="35"/>
  <c r="AJ88" i="35"/>
  <c r="AK88" i="35"/>
  <c r="AH88" i="35"/>
  <c r="AG88" i="35"/>
  <c r="AD88" i="35"/>
  <c r="AI88" i="35"/>
  <c r="AF88" i="35"/>
  <c r="AE88" i="35"/>
  <c r="AI10" i="35"/>
  <c r="AH10" i="35"/>
  <c r="AG10" i="35"/>
  <c r="AF10" i="35"/>
  <c r="AL10" i="35"/>
  <c r="AK10" i="35"/>
  <c r="AJ10" i="35"/>
  <c r="AD10" i="35"/>
  <c r="AE10" i="35"/>
  <c r="AL7" i="35"/>
  <c r="AK7" i="35"/>
  <c r="AJ7" i="35"/>
  <c r="AI7" i="35"/>
  <c r="AH7" i="35"/>
  <c r="AG7" i="35"/>
  <c r="AE7" i="35"/>
  <c r="AF7" i="35"/>
  <c r="AD7" i="35"/>
  <c r="AF73" i="35"/>
  <c r="AE73" i="35"/>
  <c r="AD73" i="35"/>
  <c r="AJ73" i="35"/>
  <c r="AG73" i="35"/>
  <c r="AI73" i="35"/>
  <c r="AH73" i="35"/>
  <c r="AL73" i="35"/>
  <c r="AK73" i="35"/>
  <c r="G65" i="6"/>
  <c r="V65" i="6" s="1"/>
  <c r="CE86" i="26" a="1"/>
  <c r="CE86" i="26" s="1"/>
  <c r="AI42" i="35"/>
  <c r="AH42" i="35"/>
  <c r="AG42" i="35"/>
  <c r="AF42" i="35"/>
  <c r="AL42" i="35"/>
  <c r="AK42" i="35"/>
  <c r="AJ42" i="35"/>
  <c r="AE42" i="35"/>
  <c r="AD42" i="35"/>
  <c r="AL67" i="35"/>
  <c r="AK67" i="35"/>
  <c r="AJ67" i="35"/>
  <c r="AI67" i="35"/>
  <c r="AH67" i="35"/>
  <c r="AG67" i="35"/>
  <c r="AE67" i="35"/>
  <c r="AF67" i="35"/>
  <c r="AD67" i="35"/>
  <c r="AF49" i="35"/>
  <c r="AE49" i="35"/>
  <c r="AD49" i="35"/>
  <c r="AJ49" i="35"/>
  <c r="AI49" i="35"/>
  <c r="AH49" i="35"/>
  <c r="AG49" i="35"/>
  <c r="AL49" i="35"/>
  <c r="AK49" i="35"/>
  <c r="AL68" i="35"/>
  <c r="AJ68" i="35"/>
  <c r="AK68" i="35"/>
  <c r="AH68" i="35"/>
  <c r="AF68" i="35"/>
  <c r="AD68" i="35"/>
  <c r="AI68" i="35"/>
  <c r="AE68" i="35"/>
  <c r="AG68" i="35"/>
  <c r="AI62" i="35"/>
  <c r="AH62" i="35"/>
  <c r="AG62" i="35"/>
  <c r="AF62" i="35"/>
  <c r="AL62" i="35"/>
  <c r="AK62" i="35"/>
  <c r="AJ62" i="35"/>
  <c r="AE62" i="35"/>
  <c r="AD62" i="35"/>
  <c r="AB54" i="6"/>
  <c r="AB27" i="6"/>
  <c r="AI30" i="35"/>
  <c r="AH30" i="35"/>
  <c r="AG30" i="35"/>
  <c r="AF30" i="35"/>
  <c r="AL30" i="35"/>
  <c r="AK30" i="35"/>
  <c r="AJ30" i="35"/>
  <c r="AE30" i="35"/>
  <c r="AD30" i="35"/>
  <c r="T83" i="3"/>
  <c r="AA83" i="6" s="1"/>
  <c r="AC83" i="6" s="1"/>
  <c r="S25" i="6"/>
  <c r="V93" i="3"/>
  <c r="Y93" i="3" s="1"/>
  <c r="K77" i="29"/>
  <c r="I77" i="29" s="1"/>
  <c r="AL64" i="35"/>
  <c r="AJ64" i="35"/>
  <c r="AK64" i="35"/>
  <c r="AI64" i="35"/>
  <c r="AF64" i="35"/>
  <c r="AE64" i="35"/>
  <c r="AG64" i="35"/>
  <c r="AH64" i="35"/>
  <c r="AD64" i="35"/>
  <c r="AF13" i="35"/>
  <c r="AE13" i="35"/>
  <c r="AD13" i="35"/>
  <c r="AJ13" i="35"/>
  <c r="AI13" i="35"/>
  <c r="AG13" i="35"/>
  <c r="AH13" i="35"/>
  <c r="AL13" i="35"/>
  <c r="AK13" i="35"/>
  <c r="AF107" i="3"/>
  <c r="AH107" i="3" s="1"/>
  <c r="AF81" i="35"/>
  <c r="AE81" i="35"/>
  <c r="AD81" i="35"/>
  <c r="AJ81" i="35"/>
  <c r="AI81" i="35"/>
  <c r="AH81" i="35"/>
  <c r="AG81" i="35"/>
  <c r="AL81" i="35"/>
  <c r="AK81" i="35"/>
  <c r="AF61" i="35"/>
  <c r="AE61" i="35"/>
  <c r="AD61" i="35"/>
  <c r="AJ61" i="35"/>
  <c r="AI61" i="35"/>
  <c r="AH61" i="35"/>
  <c r="AG61" i="35"/>
  <c r="AL61" i="35"/>
  <c r="AK61" i="35"/>
  <c r="AL44" i="35"/>
  <c r="AK44" i="35"/>
  <c r="AJ44" i="35"/>
  <c r="AG44" i="35"/>
  <c r="AI44" i="35"/>
  <c r="AE44" i="35"/>
  <c r="AH44" i="35"/>
  <c r="AF44" i="35"/>
  <c r="AD44" i="35"/>
  <c r="AF33" i="35"/>
  <c r="AE33" i="35"/>
  <c r="AD33" i="35"/>
  <c r="AJ33" i="35"/>
  <c r="AG33" i="35"/>
  <c r="AI33" i="35"/>
  <c r="AH33" i="35"/>
  <c r="AL33" i="35"/>
  <c r="AK33" i="35"/>
  <c r="AL23" i="35"/>
  <c r="AK23" i="35"/>
  <c r="AJ23" i="35"/>
  <c r="AI23" i="35"/>
  <c r="AH23" i="35"/>
  <c r="AG23" i="35"/>
  <c r="AF23" i="35"/>
  <c r="AE23" i="35"/>
  <c r="AD23" i="35"/>
  <c r="AL41" i="26" a="1"/>
  <c r="AL41" i="26" s="1"/>
  <c r="AB65" i="6"/>
  <c r="AL91" i="35"/>
  <c r="AK91" i="35"/>
  <c r="AJ91" i="35"/>
  <c r="AI91" i="35"/>
  <c r="AH91" i="35"/>
  <c r="AE91" i="35"/>
  <c r="AG91" i="35"/>
  <c r="AF91" i="35"/>
  <c r="AD91" i="35"/>
  <c r="AF21" i="35"/>
  <c r="AE21" i="35"/>
  <c r="AD21" i="35"/>
  <c r="AJ21" i="35"/>
  <c r="AG21" i="35"/>
  <c r="AI21" i="35"/>
  <c r="AH21" i="35"/>
  <c r="AL21" i="35"/>
  <c r="AK21" i="35"/>
  <c r="AF77" i="35"/>
  <c r="AE77" i="35"/>
  <c r="AD77" i="35"/>
  <c r="AJ77" i="35"/>
  <c r="AI77" i="35"/>
  <c r="AG77" i="35"/>
  <c r="AH77" i="35"/>
  <c r="AK77" i="35"/>
  <c r="AL77" i="35"/>
  <c r="AL20" i="35"/>
  <c r="AJ20" i="35"/>
  <c r="AK20" i="35"/>
  <c r="AD20" i="35"/>
  <c r="AH20" i="35"/>
  <c r="AG20" i="35"/>
  <c r="AF20" i="35"/>
  <c r="AE20" i="35"/>
  <c r="AI20" i="35"/>
  <c r="S14" i="3"/>
  <c r="AI90" i="35"/>
  <c r="AH90" i="35"/>
  <c r="AG90" i="35"/>
  <c r="AF90" i="35"/>
  <c r="AL90" i="35"/>
  <c r="AK90" i="35"/>
  <c r="AJ90" i="35"/>
  <c r="AE90" i="35"/>
  <c r="AD90" i="35"/>
  <c r="G27" i="6"/>
  <c r="W27" i="6" s="1"/>
  <c r="AL48" i="35"/>
  <c r="AJ48" i="35"/>
  <c r="AK48" i="35"/>
  <c r="AI48" i="35"/>
  <c r="AF48" i="35"/>
  <c r="AE48" i="35"/>
  <c r="AG48" i="35"/>
  <c r="AD48" i="35"/>
  <c r="AH48" i="35"/>
  <c r="AI106" i="35"/>
  <c r="AH106" i="35"/>
  <c r="AG106" i="35"/>
  <c r="AF106" i="35"/>
  <c r="AL106" i="35"/>
  <c r="AK106" i="35"/>
  <c r="AJ106" i="35"/>
  <c r="AE106" i="35"/>
  <c r="AD106" i="35"/>
  <c r="AI78" i="35"/>
  <c r="AH78" i="35"/>
  <c r="AG78" i="35"/>
  <c r="AF78" i="35"/>
  <c r="AL78" i="35"/>
  <c r="AK78" i="35"/>
  <c r="AJ78" i="35"/>
  <c r="AE78" i="35"/>
  <c r="AD78" i="35"/>
  <c r="AB81" i="3"/>
  <c r="AD81" i="3" s="1"/>
  <c r="AI74" i="35"/>
  <c r="AH74" i="35"/>
  <c r="AG74" i="35"/>
  <c r="AF74" i="35"/>
  <c r="AL74" i="35"/>
  <c r="AK74" i="35"/>
  <c r="AJ74" i="35"/>
  <c r="AE74" i="35"/>
  <c r="AD74" i="35"/>
  <c r="S69" i="3"/>
  <c r="T69" i="3" s="1"/>
  <c r="AL32" i="35"/>
  <c r="AJ32" i="35"/>
  <c r="AK32" i="35"/>
  <c r="AE32" i="35"/>
  <c r="AG32" i="35"/>
  <c r="AD32" i="35"/>
  <c r="AI32" i="35"/>
  <c r="AH32" i="35"/>
  <c r="AF32" i="35"/>
  <c r="DZ115" i="15"/>
  <c r="W25" i="6"/>
  <c r="K89" i="29"/>
  <c r="I89" i="29" s="1"/>
  <c r="S18" i="3"/>
  <c r="AB18" i="6" s="1"/>
  <c r="S71" i="3"/>
  <c r="T71" i="3" s="1"/>
  <c r="S21" i="3"/>
  <c r="G21" i="6" s="1"/>
  <c r="S111" i="3"/>
  <c r="AB111" i="6" s="1"/>
  <c r="V107" i="3"/>
  <c r="AB89" i="3"/>
  <c r="AD89" i="3" s="1"/>
  <c r="AF97" i="35"/>
  <c r="AE97" i="35"/>
  <c r="AD97" i="35"/>
  <c r="AJ97" i="35"/>
  <c r="AG97" i="35"/>
  <c r="AI97" i="35"/>
  <c r="AH97" i="35"/>
  <c r="AL97" i="35"/>
  <c r="AK97" i="35"/>
  <c r="AF53" i="35"/>
  <c r="AE53" i="35"/>
  <c r="AD53" i="35"/>
  <c r="AJ53" i="35"/>
  <c r="AG53" i="35"/>
  <c r="AI53" i="35"/>
  <c r="AH53" i="35"/>
  <c r="AL53" i="35"/>
  <c r="AK53" i="35"/>
  <c r="AI82" i="35"/>
  <c r="AH82" i="35"/>
  <c r="AG82" i="35"/>
  <c r="AF82" i="35"/>
  <c r="AL82" i="35"/>
  <c r="AK82" i="35"/>
  <c r="AJ82" i="35"/>
  <c r="AE82" i="35"/>
  <c r="AD82" i="35"/>
  <c r="AL31" i="35"/>
  <c r="AK31" i="35"/>
  <c r="AJ31" i="35"/>
  <c r="AI31" i="35"/>
  <c r="AH31" i="35"/>
  <c r="AG31" i="35"/>
  <c r="AE31" i="35"/>
  <c r="AF31" i="35"/>
  <c r="AD31" i="35"/>
  <c r="K14" i="26" a="1"/>
  <c r="K14" i="26" s="1"/>
  <c r="AL15" i="35"/>
  <c r="AK15" i="35"/>
  <c r="AJ15" i="35"/>
  <c r="AI15" i="35"/>
  <c r="AH15" i="35"/>
  <c r="AE15" i="35"/>
  <c r="AG15" i="35"/>
  <c r="AF15" i="35"/>
  <c r="AD15" i="35"/>
  <c r="AF25" i="35"/>
  <c r="AE25" i="35"/>
  <c r="AD25" i="35"/>
  <c r="AJ25" i="35"/>
  <c r="AI25" i="35"/>
  <c r="AG25" i="35"/>
  <c r="AH25" i="35"/>
  <c r="AK25" i="35"/>
  <c r="AL25" i="35"/>
  <c r="AL39" i="35"/>
  <c r="AK39" i="35"/>
  <c r="AJ39" i="35"/>
  <c r="AI39" i="35"/>
  <c r="AH39" i="35"/>
  <c r="AE39" i="35"/>
  <c r="AG39" i="35"/>
  <c r="AF39" i="35"/>
  <c r="AD39" i="35"/>
  <c r="AI50" i="35"/>
  <c r="AH50" i="35"/>
  <c r="AG50" i="35"/>
  <c r="AF50" i="35"/>
  <c r="AL50" i="35"/>
  <c r="AK50" i="35"/>
  <c r="AJ50" i="35"/>
  <c r="AE50" i="35"/>
  <c r="AD50" i="35"/>
  <c r="AL55" i="35"/>
  <c r="AK55" i="35"/>
  <c r="AJ55" i="35"/>
  <c r="AI55" i="35"/>
  <c r="AH55" i="35"/>
  <c r="AG55" i="35"/>
  <c r="AF55" i="35"/>
  <c r="AE55" i="35"/>
  <c r="AD55" i="35"/>
  <c r="AI34" i="35"/>
  <c r="AH34" i="35"/>
  <c r="AG34" i="35"/>
  <c r="AF34" i="35"/>
  <c r="AL34" i="35"/>
  <c r="AK34" i="35"/>
  <c r="AJ34" i="35"/>
  <c r="AE34" i="35"/>
  <c r="AD34" i="35"/>
  <c r="AB93" i="3"/>
  <c r="AD93" i="3" s="1"/>
  <c r="AF81" i="3"/>
  <c r="AH81" i="3" s="1"/>
  <c r="AL92" i="35"/>
  <c r="AK92" i="35"/>
  <c r="AJ92" i="35"/>
  <c r="AE92" i="35"/>
  <c r="AD92" i="35"/>
  <c r="AH92" i="35"/>
  <c r="AG92" i="35"/>
  <c r="AF92" i="35"/>
  <c r="AI92" i="35"/>
  <c r="AL63" i="35"/>
  <c r="AK63" i="35"/>
  <c r="AJ63" i="35"/>
  <c r="AI63" i="35"/>
  <c r="AH63" i="35"/>
  <c r="AG63" i="35"/>
  <c r="AE63" i="35"/>
  <c r="AF63" i="35"/>
  <c r="AD63" i="35"/>
  <c r="AB80" i="3"/>
  <c r="AD80" i="3" s="1"/>
  <c r="AI110" i="35"/>
  <c r="AH110" i="35"/>
  <c r="AG110" i="35"/>
  <c r="AF110" i="35"/>
  <c r="AL110" i="35"/>
  <c r="AK110" i="35"/>
  <c r="AJ110" i="35"/>
  <c r="AE110" i="35"/>
  <c r="AD110" i="35"/>
  <c r="AB107" i="3"/>
  <c r="AD107" i="3" s="1"/>
  <c r="AF89" i="3"/>
  <c r="AH89" i="3" s="1"/>
  <c r="AF65" i="35"/>
  <c r="AE65" i="35"/>
  <c r="AD65" i="35"/>
  <c r="AJ65" i="35"/>
  <c r="AG65" i="35"/>
  <c r="AI65" i="35"/>
  <c r="AH65" i="35"/>
  <c r="AL65" i="35"/>
  <c r="AK65" i="35"/>
  <c r="AF85" i="35"/>
  <c r="AE85" i="35"/>
  <c r="AD85" i="35"/>
  <c r="AJ85" i="35"/>
  <c r="AG85" i="35"/>
  <c r="AI85" i="35"/>
  <c r="AH85" i="35"/>
  <c r="AL85" i="35"/>
  <c r="AK85" i="35"/>
  <c r="CN95" i="26" a="1"/>
  <c r="CN95" i="26" s="1"/>
  <c r="Y87" i="3"/>
  <c r="Z87" i="3"/>
  <c r="Y11" i="3"/>
  <c r="Z11" i="3"/>
  <c r="DB109" i="26" a="1"/>
  <c r="DB109" i="26" s="1"/>
  <c r="Q33" i="3"/>
  <c r="S33" i="3"/>
  <c r="DF113" i="26" a="1"/>
  <c r="DF113" i="26" s="1"/>
  <c r="K72" i="29"/>
  <c r="I72" i="29" s="1"/>
  <c r="V76" i="3"/>
  <c r="AF76" i="3"/>
  <c r="AH76" i="3" s="1"/>
  <c r="AB76" i="3"/>
  <c r="AD76" i="3" s="1"/>
  <c r="S19" i="3"/>
  <c r="K110" i="29"/>
  <c r="I110" i="29" s="1"/>
  <c r="V114" i="3"/>
  <c r="AF114" i="3"/>
  <c r="AH114" i="3" s="1"/>
  <c r="AB114" i="3"/>
  <c r="AD114" i="3" s="1"/>
  <c r="K62" i="29"/>
  <c r="I62" i="29" s="1"/>
  <c r="V66" i="3"/>
  <c r="AF66" i="3"/>
  <c r="AH66" i="3" s="1"/>
  <c r="AB66" i="3"/>
  <c r="AD66" i="3" s="1"/>
  <c r="T55" i="3"/>
  <c r="AB55" i="6"/>
  <c r="G55" i="6"/>
  <c r="Q113" i="3"/>
  <c r="S113" i="3"/>
  <c r="Y59" i="3"/>
  <c r="Z59" i="3"/>
  <c r="I3" i="29"/>
  <c r="N17" i="26" a="1"/>
  <c r="N17" i="26" s="1"/>
  <c r="K29" i="29"/>
  <c r="I29" i="29" s="1"/>
  <c r="V33" i="3"/>
  <c r="CA82" i="26" a="1"/>
  <c r="CA82" i="26" s="1"/>
  <c r="DA108" i="26" a="1"/>
  <c r="DA108" i="26" s="1"/>
  <c r="K78" i="29"/>
  <c r="I78" i="29" s="1"/>
  <c r="AB82" i="3"/>
  <c r="AD82" i="3" s="1"/>
  <c r="V82" i="3"/>
  <c r="AF82" i="3"/>
  <c r="AH82" i="3" s="1"/>
  <c r="Z63" i="3"/>
  <c r="Y63" i="3"/>
  <c r="K63" i="29"/>
  <c r="I63" i="29" s="1"/>
  <c r="V67" i="3"/>
  <c r="AF67" i="3"/>
  <c r="AH67" i="3" s="1"/>
  <c r="AB67" i="3"/>
  <c r="AD67" i="3" s="1"/>
  <c r="K47" i="29"/>
  <c r="I47" i="29" s="1"/>
  <c r="AF51" i="3"/>
  <c r="AH51" i="3" s="1"/>
  <c r="AB51" i="3"/>
  <c r="AD51" i="3" s="1"/>
  <c r="V51" i="3"/>
  <c r="G104" i="6"/>
  <c r="Y44" i="3"/>
  <c r="Z44" i="3"/>
  <c r="BE60" i="26" a="1"/>
  <c r="BE60" i="26" s="1"/>
  <c r="AZ55" i="26" a="1"/>
  <c r="AZ55" i="26" s="1"/>
  <c r="Q20" i="26" a="1"/>
  <c r="Q20" i="26" s="1"/>
  <c r="AC32" i="26" a="1"/>
  <c r="AC32" i="26" s="1"/>
  <c r="BK66" i="26" a="1"/>
  <c r="BK66" i="26" s="1"/>
  <c r="BI64" i="26" a="1"/>
  <c r="BI64" i="26" s="1"/>
  <c r="DC110" i="26" a="1"/>
  <c r="DC110" i="26" s="1"/>
  <c r="CQ98" i="26" a="1"/>
  <c r="CQ98" i="26" s="1"/>
  <c r="DG114" i="26" a="1"/>
  <c r="DG114" i="26" s="1"/>
  <c r="Z22" i="3"/>
  <c r="Y22" i="3"/>
  <c r="K41" i="29"/>
  <c r="I41" i="29" s="1"/>
  <c r="V45" i="3"/>
  <c r="G59" i="6"/>
  <c r="T59" i="3"/>
  <c r="AB59" i="6"/>
  <c r="Y99" i="3"/>
  <c r="Z99" i="3"/>
  <c r="Z38" i="3"/>
  <c r="Y38" i="3"/>
  <c r="Z54" i="3"/>
  <c r="Y54" i="3"/>
  <c r="S90" i="3"/>
  <c r="Y92" i="3"/>
  <c r="Z92" i="3"/>
  <c r="Q17" i="3"/>
  <c r="S17" i="3"/>
  <c r="K48" i="29"/>
  <c r="I48" i="29" s="1"/>
  <c r="V52" i="3"/>
  <c r="AF52" i="3"/>
  <c r="AH52" i="3" s="1"/>
  <c r="AB52" i="3"/>
  <c r="AD52" i="3" s="1"/>
  <c r="Q88" i="3"/>
  <c r="S88" i="3"/>
  <c r="BY80" i="26" a="1"/>
  <c r="BY80" i="26" s="1"/>
  <c r="Y91" i="3"/>
  <c r="Z91" i="3"/>
  <c r="DD111" i="26" a="1"/>
  <c r="DD111" i="26" s="1"/>
  <c r="CP97" i="26" a="1"/>
  <c r="CP97" i="26" s="1"/>
  <c r="AB104" i="6"/>
  <c r="Z31" i="3"/>
  <c r="Y31" i="3"/>
  <c r="BC58" i="26" a="1"/>
  <c r="BC58" i="26" s="1"/>
  <c r="AP45" i="26" a="1"/>
  <c r="AP45" i="26" s="1"/>
  <c r="R21" i="26" a="1"/>
  <c r="R21" i="26" s="1"/>
  <c r="AD33" i="26" a="1"/>
  <c r="AD33" i="26" s="1"/>
  <c r="BS74" i="26" a="1"/>
  <c r="BS74" i="26" s="1"/>
  <c r="BO70" i="26" a="1"/>
  <c r="BO70" i="26" s="1"/>
  <c r="CF87" i="26" a="1"/>
  <c r="CF87" i="26" s="1"/>
  <c r="CR99" i="26" a="1"/>
  <c r="CR99" i="26" s="1"/>
  <c r="Q58" i="3"/>
  <c r="S58" i="3"/>
  <c r="K73" i="29"/>
  <c r="I73" i="29" s="1"/>
  <c r="V77" i="3"/>
  <c r="AF77" i="3"/>
  <c r="AH77" i="3" s="1"/>
  <c r="AB77" i="3"/>
  <c r="AD77" i="3" s="1"/>
  <c r="Z62" i="3"/>
  <c r="Y62" i="3"/>
  <c r="Z78" i="3"/>
  <c r="Y78" i="3"/>
  <c r="T78" i="3"/>
  <c r="AB78" i="6"/>
  <c r="G78" i="6"/>
  <c r="Y43" i="3"/>
  <c r="Z43" i="3"/>
  <c r="Q24" i="3"/>
  <c r="S24" i="3"/>
  <c r="Y107" i="3"/>
  <c r="Z107" i="3"/>
  <c r="Q84" i="3"/>
  <c r="S84" i="3"/>
  <c r="K84" i="29"/>
  <c r="I84" i="29" s="1"/>
  <c r="V88" i="3"/>
  <c r="AF88" i="3"/>
  <c r="AH88" i="3" s="1"/>
  <c r="AB88" i="3"/>
  <c r="AD88" i="3" s="1"/>
  <c r="Y8" i="3"/>
  <c r="Z8" i="3"/>
  <c r="Z102" i="3"/>
  <c r="Y102" i="3"/>
  <c r="AW52" i="26" a="1"/>
  <c r="AW52" i="26" s="1"/>
  <c r="BB57" i="26" a="1"/>
  <c r="BB57" i="26" s="1"/>
  <c r="CG88" i="26" a="1"/>
  <c r="CG88" i="26" s="1"/>
  <c r="Z55" i="3"/>
  <c r="Y55" i="3"/>
  <c r="Q94" i="3"/>
  <c r="S94" i="3"/>
  <c r="K20" i="29"/>
  <c r="I20" i="29" s="1"/>
  <c r="V24" i="3"/>
  <c r="S53" i="3"/>
  <c r="Q53" i="3"/>
  <c r="S100" i="3"/>
  <c r="Q100" i="3"/>
  <c r="K80" i="29"/>
  <c r="I80" i="29" s="1"/>
  <c r="AB84" i="3"/>
  <c r="AD84" i="3" s="1"/>
  <c r="V84" i="3"/>
  <c r="AF84" i="3"/>
  <c r="AH84" i="3" s="1"/>
  <c r="T10" i="3"/>
  <c r="AB10" i="6"/>
  <c r="G10" i="6"/>
  <c r="K70" i="29"/>
  <c r="I70" i="29" s="1"/>
  <c r="AF74" i="3"/>
  <c r="AH74" i="3" s="1"/>
  <c r="AB74" i="3"/>
  <c r="AD74" i="3" s="1"/>
  <c r="V74" i="3"/>
  <c r="BA56" i="26" a="1"/>
  <c r="BA56" i="26" s="1"/>
  <c r="T18" i="3"/>
  <c r="AB31" i="26" a="1"/>
  <c r="AB31" i="26" s="1"/>
  <c r="AR47" i="26" a="1"/>
  <c r="AR47" i="26" s="1"/>
  <c r="AE34" i="26" a="1"/>
  <c r="AE34" i="26" s="1"/>
  <c r="Z83" i="3"/>
  <c r="Y83" i="3"/>
  <c r="K108" i="29"/>
  <c r="I108" i="29" s="1"/>
  <c r="V112" i="3"/>
  <c r="AF112" i="3"/>
  <c r="AH112" i="3" s="1"/>
  <c r="AB112" i="3"/>
  <c r="AD112" i="3" s="1"/>
  <c r="E8" i="26" a="1"/>
  <c r="E8" i="26" s="1"/>
  <c r="AN43" i="26" a="1"/>
  <c r="AN43" i="26" s="1"/>
  <c r="BF61" i="26" a="1"/>
  <c r="BF61" i="26" s="1"/>
  <c r="T23" i="26" a="1"/>
  <c r="T23" i="26" s="1"/>
  <c r="AF35" i="26" a="1"/>
  <c r="AF35" i="26" s="1"/>
  <c r="BP71" i="26" a="1"/>
  <c r="BP71" i="26" s="1"/>
  <c r="BN69" i="26" a="1"/>
  <c r="BN69" i="26" s="1"/>
  <c r="CH89" i="26" a="1"/>
  <c r="CH89" i="26" s="1"/>
  <c r="CT101" i="26" a="1"/>
  <c r="CT101" i="26" s="1"/>
  <c r="Z86" i="3"/>
  <c r="Y86" i="3"/>
  <c r="Q34" i="3"/>
  <c r="S34" i="3"/>
  <c r="Z15" i="3"/>
  <c r="Y15" i="3"/>
  <c r="K19" i="29"/>
  <c r="I19" i="29" s="1"/>
  <c r="V23" i="3"/>
  <c r="K90" i="29"/>
  <c r="I90" i="29" s="1"/>
  <c r="AB94" i="3"/>
  <c r="AD94" i="3" s="1"/>
  <c r="V94" i="3"/>
  <c r="AF94" i="3"/>
  <c r="AH94" i="3" s="1"/>
  <c r="Q50" i="3"/>
  <c r="S50" i="3"/>
  <c r="K49" i="29"/>
  <c r="I49" i="29" s="1"/>
  <c r="V53" i="3"/>
  <c r="AF53" i="3"/>
  <c r="AH53" i="3" s="1"/>
  <c r="AB53" i="3"/>
  <c r="AD53" i="3" s="1"/>
  <c r="S37" i="3"/>
  <c r="Q37" i="3"/>
  <c r="Y89" i="3"/>
  <c r="Z89" i="3"/>
  <c r="K96" i="29"/>
  <c r="I96" i="29" s="1"/>
  <c r="V100" i="3"/>
  <c r="AF100" i="3"/>
  <c r="AH100" i="3" s="1"/>
  <c r="AB100" i="3"/>
  <c r="AD100" i="3" s="1"/>
  <c r="Q68" i="3"/>
  <c r="S68" i="3"/>
  <c r="Q56" i="3"/>
  <c r="S56" i="3"/>
  <c r="K61" i="29"/>
  <c r="I61" i="29" s="1"/>
  <c r="V65" i="3"/>
  <c r="AF65" i="3"/>
  <c r="AH65" i="3" s="1"/>
  <c r="AB65" i="3"/>
  <c r="AD65" i="3" s="1"/>
  <c r="Z104" i="3"/>
  <c r="Y104" i="3"/>
  <c r="Y9" i="3"/>
  <c r="Z9" i="3"/>
  <c r="K32" i="29"/>
  <c r="I32" i="29" s="1"/>
  <c r="V36" i="3"/>
  <c r="Q40" i="3"/>
  <c r="S40" i="3"/>
  <c r="AO44" i="26" a="1"/>
  <c r="AO44" i="26" s="1"/>
  <c r="T91" i="3"/>
  <c r="AB91" i="6"/>
  <c r="G91" i="6"/>
  <c r="Y29" i="3"/>
  <c r="Z29" i="3"/>
  <c r="K43" i="29"/>
  <c r="I43" i="29" s="1"/>
  <c r="V47" i="3"/>
  <c r="AF47" i="3"/>
  <c r="AH47" i="3" s="1"/>
  <c r="K15" i="29"/>
  <c r="I15" i="29" s="1"/>
  <c r="V19" i="3"/>
  <c r="Z30" i="3"/>
  <c r="Y30" i="3"/>
  <c r="CO96" i="26" a="1"/>
  <c r="CO96" i="26" s="1"/>
  <c r="Q66" i="3"/>
  <c r="S66" i="3"/>
  <c r="Y73" i="3"/>
  <c r="Z73" i="3"/>
  <c r="Y41" i="3"/>
  <c r="Z41" i="3"/>
  <c r="AT49" i="26" a="1"/>
  <c r="AT49" i="26" s="1"/>
  <c r="BG62" i="26" a="1"/>
  <c r="BG62" i="26" s="1"/>
  <c r="CS100" i="26" a="1"/>
  <c r="CS100" i="26" s="1"/>
  <c r="K54" i="29"/>
  <c r="I54" i="29" s="1"/>
  <c r="AB58" i="3"/>
  <c r="AD58" i="3" s="1"/>
  <c r="V58" i="3"/>
  <c r="AF58" i="3"/>
  <c r="AH58" i="3" s="1"/>
  <c r="T12" i="3"/>
  <c r="AB12" i="6"/>
  <c r="G12" i="6"/>
  <c r="T87" i="3"/>
  <c r="AB87" i="6"/>
  <c r="G87" i="6"/>
  <c r="W80" i="3"/>
  <c r="D115" i="22"/>
  <c r="F9" i="26" a="1"/>
  <c r="F9" i="26" s="1"/>
  <c r="AQ46" i="26" a="1"/>
  <c r="AQ46" i="26" s="1"/>
  <c r="AS48" i="26" a="1"/>
  <c r="AS48" i="26" s="1"/>
  <c r="U24" i="26" a="1"/>
  <c r="U24" i="26" s="1"/>
  <c r="AG36" i="26" a="1"/>
  <c r="AG36" i="26" s="1"/>
  <c r="BQ72" i="26" a="1"/>
  <c r="BQ72" i="26" s="1"/>
  <c r="BJ65" i="26" a="1"/>
  <c r="BJ65" i="26" s="1"/>
  <c r="CI90" i="26" a="1"/>
  <c r="CI90" i="26" s="1"/>
  <c r="CU102" i="26" a="1"/>
  <c r="CU102" i="26" s="1"/>
  <c r="T22" i="3"/>
  <c r="AB22" i="6"/>
  <c r="G22" i="6"/>
  <c r="Y96" i="3"/>
  <c r="Z96" i="3"/>
  <c r="AD54" i="3"/>
  <c r="K30" i="29"/>
  <c r="I30" i="29" s="1"/>
  <c r="V34" i="3"/>
  <c r="Y103" i="3"/>
  <c r="Z103" i="3"/>
  <c r="Y97" i="3"/>
  <c r="Z97" i="3"/>
  <c r="S23" i="3"/>
  <c r="Z46" i="3"/>
  <c r="Y46" i="3"/>
  <c r="K46" i="29"/>
  <c r="I46" i="29" s="1"/>
  <c r="AF50" i="3"/>
  <c r="AH50" i="3" s="1"/>
  <c r="AB50" i="3"/>
  <c r="AD50" i="3" s="1"/>
  <c r="V50" i="3"/>
  <c r="Y17" i="3"/>
  <c r="Z17" i="3"/>
  <c r="K65" i="29"/>
  <c r="I65" i="29" s="1"/>
  <c r="V69" i="3"/>
  <c r="AF69" i="3"/>
  <c r="AH69" i="3" s="1"/>
  <c r="AB69" i="3"/>
  <c r="AD69" i="3" s="1"/>
  <c r="Q72" i="3"/>
  <c r="S72" i="3"/>
  <c r="K33" i="29"/>
  <c r="I33" i="29" s="1"/>
  <c r="V37" i="3"/>
  <c r="K64" i="29"/>
  <c r="I64" i="29" s="1"/>
  <c r="V68" i="3"/>
  <c r="AF68" i="3"/>
  <c r="AH68" i="3" s="1"/>
  <c r="AB68" i="3"/>
  <c r="AD68" i="3" s="1"/>
  <c r="K52" i="29"/>
  <c r="I52" i="29" s="1"/>
  <c r="V56" i="3"/>
  <c r="AF56" i="3"/>
  <c r="AH56" i="3" s="1"/>
  <c r="AB56" i="3"/>
  <c r="AD56" i="3" s="1"/>
  <c r="K36" i="29"/>
  <c r="I36" i="29" s="1"/>
  <c r="V40" i="3"/>
  <c r="Y75" i="3"/>
  <c r="Z75" i="3"/>
  <c r="K14" i="29"/>
  <c r="I14" i="29" s="1"/>
  <c r="V18" i="3"/>
  <c r="Y25" i="3"/>
  <c r="Z25" i="3"/>
  <c r="AA30" i="26" a="1"/>
  <c r="AA30" i="26" s="1"/>
  <c r="Y13" i="3"/>
  <c r="Z13" i="3"/>
  <c r="K91" i="29"/>
  <c r="I91" i="29" s="1"/>
  <c r="AB95" i="3"/>
  <c r="AD95" i="3" s="1"/>
  <c r="V95" i="3"/>
  <c r="AF95" i="3"/>
  <c r="AH95" i="3" s="1"/>
  <c r="S22" i="26" a="1"/>
  <c r="S22" i="26" s="1"/>
  <c r="Q26" i="3"/>
  <c r="S26" i="3"/>
  <c r="G10" i="26" a="1"/>
  <c r="G10" i="26" s="1"/>
  <c r="AV51" i="26" a="1"/>
  <c r="AV51" i="26" s="1"/>
  <c r="AY54" i="26" a="1"/>
  <c r="AY54" i="26" s="1"/>
  <c r="V25" i="26" a="1"/>
  <c r="V25" i="26" s="1"/>
  <c r="AH37" i="26" a="1"/>
  <c r="AH37" i="26" s="1"/>
  <c r="BH63" i="26" a="1"/>
  <c r="BH63" i="26" s="1"/>
  <c r="BR73" i="26" a="1"/>
  <c r="BR73" i="26" s="1"/>
  <c r="CJ91" i="26" a="1"/>
  <c r="CJ91" i="26" s="1"/>
  <c r="CV103" i="26" a="1"/>
  <c r="CV103" i="26" s="1"/>
  <c r="AD99" i="3"/>
  <c r="T63" i="3"/>
  <c r="AB63" i="6"/>
  <c r="G63" i="6"/>
  <c r="Q70" i="3"/>
  <c r="S70" i="3"/>
  <c r="Z14" i="3"/>
  <c r="Y14" i="3"/>
  <c r="Q42" i="3"/>
  <c r="S42" i="3"/>
  <c r="K57" i="29"/>
  <c r="I57" i="29" s="1"/>
  <c r="AB61" i="3"/>
  <c r="AD61" i="3" s="1"/>
  <c r="V61" i="3"/>
  <c r="AF61" i="3"/>
  <c r="AH61" i="3" s="1"/>
  <c r="K68" i="29"/>
  <c r="I68" i="29" s="1"/>
  <c r="AB72" i="3"/>
  <c r="AD72" i="3" s="1"/>
  <c r="V72" i="3"/>
  <c r="AF72" i="3"/>
  <c r="AH72" i="3" s="1"/>
  <c r="S85" i="3"/>
  <c r="Q85" i="3"/>
  <c r="K86" i="29"/>
  <c r="I86" i="29" s="1"/>
  <c r="V90" i="3"/>
  <c r="AF90" i="3"/>
  <c r="AH90" i="3" s="1"/>
  <c r="AB90" i="3"/>
  <c r="AD90" i="3" s="1"/>
  <c r="AD106" i="3"/>
  <c r="T60" i="3"/>
  <c r="AB60" i="6"/>
  <c r="G60" i="6"/>
  <c r="M16" i="26" a="1"/>
  <c r="M16" i="26" s="1"/>
  <c r="T31" i="3"/>
  <c r="AB31" i="6"/>
  <c r="G31" i="6"/>
  <c r="BM68" i="26" a="1"/>
  <c r="BM68" i="26" s="1"/>
  <c r="K22" i="29"/>
  <c r="I22" i="29" s="1"/>
  <c r="V26" i="3"/>
  <c r="H11" i="26" a="1"/>
  <c r="H11" i="26" s="1"/>
  <c r="AU50" i="26" a="1"/>
  <c r="AU50" i="26" s="1"/>
  <c r="BZ81" i="26" a="1"/>
  <c r="BZ81" i="26" s="1"/>
  <c r="W26" i="26" a="1"/>
  <c r="W26" i="26" s="1"/>
  <c r="AI38" i="26" a="1"/>
  <c r="AI38" i="26" s="1"/>
  <c r="BT75" i="26" a="1"/>
  <c r="BT75" i="26" s="1"/>
  <c r="BU76" i="26" a="1"/>
  <c r="BU76" i="26" s="1"/>
  <c r="CK92" i="26" a="1"/>
  <c r="CK92" i="26" s="1"/>
  <c r="CW104" i="26" a="1"/>
  <c r="CW104" i="26" s="1"/>
  <c r="AD60" i="3"/>
  <c r="Z110" i="3"/>
  <c r="Y110" i="3"/>
  <c r="Y48" i="3"/>
  <c r="Z48" i="3"/>
  <c r="S47" i="3"/>
  <c r="K105" i="29"/>
  <c r="I105" i="29" s="1"/>
  <c r="AB109" i="3"/>
  <c r="AD109" i="3" s="1"/>
  <c r="V109" i="3"/>
  <c r="AF109" i="3"/>
  <c r="AH109" i="3" s="1"/>
  <c r="K66" i="29"/>
  <c r="I66" i="29" s="1"/>
  <c r="AB70" i="3"/>
  <c r="AD70" i="3" s="1"/>
  <c r="V70" i="3"/>
  <c r="AF70" i="3"/>
  <c r="AH70" i="3" s="1"/>
  <c r="K38" i="29"/>
  <c r="I38" i="29" s="1"/>
  <c r="V42" i="3"/>
  <c r="S61" i="3"/>
  <c r="Q61" i="3"/>
  <c r="Q20" i="3"/>
  <c r="S20" i="3"/>
  <c r="Y27" i="3"/>
  <c r="S101" i="3"/>
  <c r="Q101" i="3"/>
  <c r="K81" i="29"/>
  <c r="I81" i="29" s="1"/>
  <c r="AB85" i="3"/>
  <c r="AD85" i="3" s="1"/>
  <c r="AF85" i="3"/>
  <c r="AH85" i="3" s="1"/>
  <c r="V85" i="3"/>
  <c r="L15" i="26" a="1"/>
  <c r="L15" i="26" s="1"/>
  <c r="K109" i="29"/>
  <c r="I109" i="29" s="1"/>
  <c r="V113" i="3"/>
  <c r="AF113" i="3"/>
  <c r="AH113" i="3" s="1"/>
  <c r="AB113" i="3"/>
  <c r="AD113" i="3" s="1"/>
  <c r="P19" i="26" a="1"/>
  <c r="P19" i="26" s="1"/>
  <c r="AB11" i="6"/>
  <c r="G11" i="6"/>
  <c r="T11" i="3"/>
  <c r="BD59" i="26" a="1"/>
  <c r="BD59" i="26" s="1"/>
  <c r="I12" i="26" a="1"/>
  <c r="I12" i="26" s="1"/>
  <c r="BX79" i="26" a="1"/>
  <c r="BX79" i="26" s="1"/>
  <c r="AM42" i="26" a="1"/>
  <c r="AM42" i="26" s="1"/>
  <c r="X27" i="26" a="1"/>
  <c r="X27" i="26" s="1"/>
  <c r="AJ39" i="26" a="1"/>
  <c r="AJ39" i="26" s="1"/>
  <c r="BV77" i="26" a="1"/>
  <c r="BV77" i="26" s="1"/>
  <c r="DE112" i="26" a="1"/>
  <c r="DE112" i="26" s="1"/>
  <c r="CL93" i="26" a="1"/>
  <c r="CL93" i="26" s="1"/>
  <c r="CX105" i="26" a="1"/>
  <c r="CX105" i="26" s="1"/>
  <c r="Z81" i="3"/>
  <c r="Y81" i="3"/>
  <c r="AB110" i="6"/>
  <c r="G110" i="6"/>
  <c r="T110" i="3"/>
  <c r="Q98" i="3"/>
  <c r="S98" i="3"/>
  <c r="K6" i="29"/>
  <c r="I6" i="29" s="1"/>
  <c r="V10" i="3"/>
  <c r="K24" i="29"/>
  <c r="I24" i="29" s="1"/>
  <c r="V28" i="3"/>
  <c r="K12" i="29"/>
  <c r="I12" i="29" s="1"/>
  <c r="V16" i="3"/>
  <c r="Z12" i="3"/>
  <c r="Y12" i="3"/>
  <c r="K16" i="29"/>
  <c r="I16" i="29" s="1"/>
  <c r="V20" i="3"/>
  <c r="Y105" i="3"/>
  <c r="Z105" i="3"/>
  <c r="K97" i="29"/>
  <c r="I97" i="29" s="1"/>
  <c r="V101" i="3"/>
  <c r="AF101" i="3"/>
  <c r="AH101" i="3" s="1"/>
  <c r="AB101" i="3"/>
  <c r="AD101" i="3" s="1"/>
  <c r="CZ107" i="26" a="1"/>
  <c r="CZ107" i="26" s="1"/>
  <c r="Y39" i="3"/>
  <c r="Z39" i="3"/>
  <c r="K67" i="29"/>
  <c r="I67" i="29" s="1"/>
  <c r="AB71" i="3"/>
  <c r="AD71" i="3" s="1"/>
  <c r="V71" i="3"/>
  <c r="AF71" i="3"/>
  <c r="AH71" i="3" s="1"/>
  <c r="T74" i="3"/>
  <c r="O18" i="26" a="1"/>
  <c r="O18" i="26" s="1"/>
  <c r="Q114" i="3"/>
  <c r="S114" i="3"/>
  <c r="T52" i="3"/>
  <c r="AB52" i="6"/>
  <c r="G52" i="6"/>
  <c r="CC84" i="26" a="1"/>
  <c r="CC84" i="26" s="1"/>
  <c r="BL67" i="26" a="1"/>
  <c r="BL67" i="26" s="1"/>
  <c r="DU115" i="15"/>
  <c r="K17" i="29"/>
  <c r="I17" i="29" s="1"/>
  <c r="V21" i="3"/>
  <c r="K107" i="29"/>
  <c r="I107" i="29" s="1"/>
  <c r="AF111" i="3"/>
  <c r="AH111" i="3" s="1"/>
  <c r="AB111" i="3"/>
  <c r="AD111" i="3" s="1"/>
  <c r="V111" i="3"/>
  <c r="Y108" i="3"/>
  <c r="Z108" i="3"/>
  <c r="K28" i="29"/>
  <c r="I28" i="29" s="1"/>
  <c r="V32" i="3"/>
  <c r="J13" i="26" a="1"/>
  <c r="J13" i="26" s="1"/>
  <c r="CB83" i="26" a="1"/>
  <c r="CB83" i="26" s="1"/>
  <c r="AX53" i="26" a="1"/>
  <c r="AX53" i="26" s="1"/>
  <c r="Y28" i="26" a="1"/>
  <c r="Y28" i="26" s="1"/>
  <c r="AK40" i="26" a="1"/>
  <c r="AK40" i="26" s="1"/>
  <c r="BW78" i="26" a="1"/>
  <c r="BW78" i="26" s="1"/>
  <c r="CD85" i="26" a="1"/>
  <c r="CD85" i="26" s="1"/>
  <c r="CM94" i="26" a="1"/>
  <c r="CM94" i="26" s="1"/>
  <c r="CY106" i="26" a="1"/>
  <c r="CY106" i="26" s="1"/>
  <c r="Z106" i="3"/>
  <c r="Y106" i="3"/>
  <c r="K60" i="29"/>
  <c r="I60" i="29" s="1"/>
  <c r="V64" i="3"/>
  <c r="AF64" i="3"/>
  <c r="AH64" i="3" s="1"/>
  <c r="AB64" i="3"/>
  <c r="AD64" i="3" s="1"/>
  <c r="K94" i="29"/>
  <c r="I94" i="29" s="1"/>
  <c r="AF98" i="3"/>
  <c r="AH98" i="3" s="1"/>
  <c r="AB98" i="3"/>
  <c r="AD98" i="3" s="1"/>
  <c r="V98" i="3"/>
  <c r="Y35" i="3"/>
  <c r="Z35" i="3"/>
  <c r="Y60" i="3"/>
  <c r="Z60" i="3"/>
  <c r="Y49" i="3"/>
  <c r="Z49" i="3"/>
  <c r="S95" i="3"/>
  <c r="Q16" i="3"/>
  <c r="S16" i="3"/>
  <c r="Y57" i="3"/>
  <c r="Z57" i="3"/>
  <c r="Y54" i="6"/>
  <c r="R54" i="6"/>
  <c r="U54" i="6"/>
  <c r="W54" i="6"/>
  <c r="T54" i="6"/>
  <c r="Q54" i="6"/>
  <c r="S54" i="6"/>
  <c r="X54" i="6"/>
  <c r="V54" i="6"/>
  <c r="U41" i="6"/>
  <c r="V41" i="6"/>
  <c r="W41" i="6"/>
  <c r="X41" i="6"/>
  <c r="Y41" i="6"/>
  <c r="T41" i="6"/>
  <c r="Q41" i="6"/>
  <c r="S41" i="6"/>
  <c r="R41" i="6"/>
  <c r="AA109" i="6"/>
  <c r="AC109" i="6" s="1"/>
  <c r="E109" i="6"/>
  <c r="F109" i="6" s="1"/>
  <c r="AA105" i="6"/>
  <c r="AC105" i="6" s="1"/>
  <c r="E105" i="6"/>
  <c r="F105" i="6" s="1"/>
  <c r="I25" i="6"/>
  <c r="M25" i="6"/>
  <c r="K25" i="6"/>
  <c r="P25" i="6"/>
  <c r="N25" i="6"/>
  <c r="H25" i="6"/>
  <c r="J25" i="6"/>
  <c r="L25" i="6"/>
  <c r="O25" i="6"/>
  <c r="AA29" i="6"/>
  <c r="AC29" i="6" s="1"/>
  <c r="E29" i="6"/>
  <c r="F29" i="6" s="1"/>
  <c r="Q46" i="6"/>
  <c r="Y46" i="6"/>
  <c r="X46" i="6"/>
  <c r="R46" i="6"/>
  <c r="V46" i="6"/>
  <c r="W46" i="6"/>
  <c r="T46" i="6"/>
  <c r="U46" i="6"/>
  <c r="S46" i="6"/>
  <c r="AA38" i="6"/>
  <c r="AC38" i="6" s="1"/>
  <c r="E38" i="6"/>
  <c r="F38" i="6" s="1"/>
  <c r="AA54" i="6"/>
  <c r="AC54" i="6" s="1"/>
  <c r="E54" i="6"/>
  <c r="F54" i="6" s="1"/>
  <c r="AA89" i="6"/>
  <c r="AC89" i="6" s="1"/>
  <c r="E89" i="6"/>
  <c r="F89" i="6" s="1"/>
  <c r="W29" i="6"/>
  <c r="X29" i="6"/>
  <c r="R29" i="6"/>
  <c r="S29" i="6"/>
  <c r="V29" i="6"/>
  <c r="U29" i="6"/>
  <c r="Q29" i="6"/>
  <c r="Y29" i="6"/>
  <c r="T29" i="6"/>
  <c r="Y38" i="6"/>
  <c r="R38" i="6"/>
  <c r="S38" i="6"/>
  <c r="U38" i="6"/>
  <c r="Q38" i="6"/>
  <c r="W38" i="6"/>
  <c r="X38" i="6"/>
  <c r="T38" i="6"/>
  <c r="V38" i="6"/>
  <c r="Y13" i="6"/>
  <c r="S13" i="6"/>
  <c r="W13" i="6"/>
  <c r="T13" i="6"/>
  <c r="X13" i="6"/>
  <c r="V13" i="6"/>
  <c r="U13" i="6"/>
  <c r="R13" i="6"/>
  <c r="Q13" i="6"/>
  <c r="W57" i="6"/>
  <c r="T57" i="6"/>
  <c r="S57" i="6"/>
  <c r="U57" i="6"/>
  <c r="R57" i="6"/>
  <c r="Q57" i="6"/>
  <c r="Y57" i="6"/>
  <c r="V57" i="6"/>
  <c r="X57" i="6"/>
  <c r="AA13" i="6"/>
  <c r="AC13" i="6" s="1"/>
  <c r="E13" i="6"/>
  <c r="F13" i="6" s="1"/>
  <c r="AA76" i="6"/>
  <c r="AC76" i="6" s="1"/>
  <c r="E76" i="6"/>
  <c r="F76" i="6" s="1"/>
  <c r="AA65" i="6"/>
  <c r="AC65" i="6" s="1"/>
  <c r="E65" i="6"/>
  <c r="F65" i="6" s="1"/>
  <c r="Q27" i="6"/>
  <c r="AA41" i="6"/>
  <c r="AC41" i="6" s="1"/>
  <c r="E41" i="6"/>
  <c r="F41" i="6" s="1"/>
  <c r="Y9" i="6"/>
  <c r="V9" i="6"/>
  <c r="X9" i="6"/>
  <c r="Q9" i="6"/>
  <c r="W9" i="6"/>
  <c r="T9" i="6"/>
  <c r="R9" i="6"/>
  <c r="S9" i="6"/>
  <c r="U9" i="6"/>
  <c r="AA46" i="6"/>
  <c r="AC46" i="6" s="1"/>
  <c r="E46" i="6"/>
  <c r="F46" i="6" s="1"/>
  <c r="U48" i="6"/>
  <c r="Q48" i="6"/>
  <c r="R48" i="6"/>
  <c r="X48" i="6"/>
  <c r="W48" i="6"/>
  <c r="T48" i="6"/>
  <c r="Y48" i="6"/>
  <c r="S48" i="6"/>
  <c r="V48" i="6"/>
  <c r="U92" i="6"/>
  <c r="X92" i="6"/>
  <c r="Q92" i="6"/>
  <c r="Y92" i="6"/>
  <c r="W92" i="6"/>
  <c r="V92" i="6"/>
  <c r="T92" i="6"/>
  <c r="S92" i="6"/>
  <c r="R92" i="6"/>
  <c r="Y109" i="6"/>
  <c r="T109" i="6"/>
  <c r="R109" i="6"/>
  <c r="X109" i="6"/>
  <c r="W109" i="6"/>
  <c r="V109" i="6"/>
  <c r="U109" i="6"/>
  <c r="S109" i="6"/>
  <c r="Q109" i="6"/>
  <c r="AA49" i="6"/>
  <c r="AC49" i="6" s="1"/>
  <c r="E49" i="6"/>
  <c r="F49" i="6" s="1"/>
  <c r="AA9" i="6"/>
  <c r="AC9" i="6" s="1"/>
  <c r="E9" i="6"/>
  <c r="F9" i="6" s="1"/>
  <c r="W51" i="6"/>
  <c r="V51" i="6"/>
  <c r="AA27" i="6"/>
  <c r="AC27" i="6" s="1"/>
  <c r="E27" i="6"/>
  <c r="F27" i="6" s="1"/>
  <c r="R44" i="6"/>
  <c r="S44" i="6"/>
  <c r="U44" i="6"/>
  <c r="W44" i="6"/>
  <c r="T44" i="6"/>
  <c r="X44" i="6"/>
  <c r="V44" i="6"/>
  <c r="Y44" i="6"/>
  <c r="Q44" i="6"/>
  <c r="U96" i="6"/>
  <c r="V96" i="6"/>
  <c r="W96" i="6"/>
  <c r="Y96" i="6"/>
  <c r="X96" i="6"/>
  <c r="T96" i="6"/>
  <c r="S96" i="6"/>
  <c r="R96" i="6"/>
  <c r="Q96" i="6"/>
  <c r="AA48" i="6"/>
  <c r="AC48" i="6" s="1"/>
  <c r="E48" i="6"/>
  <c r="F48" i="6" s="1"/>
  <c r="AA92" i="6"/>
  <c r="AC92" i="6" s="1"/>
  <c r="E92" i="6"/>
  <c r="F92" i="6" s="1"/>
  <c r="AA15" i="6"/>
  <c r="AC15" i="6" s="1"/>
  <c r="E15" i="6"/>
  <c r="F15" i="6" s="1"/>
  <c r="AA57" i="6"/>
  <c r="AC57" i="6" s="1"/>
  <c r="E57" i="6"/>
  <c r="F57" i="6" s="1"/>
  <c r="R39" i="6"/>
  <c r="T39" i="6"/>
  <c r="W39" i="6"/>
  <c r="X39" i="6"/>
  <c r="Y39" i="6"/>
  <c r="S39" i="6"/>
  <c r="U39" i="6"/>
  <c r="V39" i="6"/>
  <c r="Q39" i="6"/>
  <c r="AA51" i="6"/>
  <c r="AC51" i="6" s="1"/>
  <c r="E51" i="6"/>
  <c r="F51" i="6" s="1"/>
  <c r="Y106" i="6"/>
  <c r="V106" i="6"/>
  <c r="W106" i="6"/>
  <c r="Q106" i="6"/>
  <c r="X106" i="6"/>
  <c r="T106" i="6"/>
  <c r="U106" i="6"/>
  <c r="R106" i="6"/>
  <c r="S106" i="6"/>
  <c r="AA77" i="6"/>
  <c r="AC77" i="6" s="1"/>
  <c r="E77" i="6"/>
  <c r="F77" i="6" s="1"/>
  <c r="W76" i="6"/>
  <c r="V76" i="6"/>
  <c r="X76" i="6"/>
  <c r="Y76" i="6"/>
  <c r="S76" i="6"/>
  <c r="T76" i="6"/>
  <c r="U76" i="6"/>
  <c r="AA44" i="6"/>
  <c r="AC44" i="6" s="1"/>
  <c r="E44" i="6"/>
  <c r="F44" i="6" s="1"/>
  <c r="R35" i="6"/>
  <c r="W35" i="6"/>
  <c r="X35" i="6"/>
  <c r="Y35" i="6"/>
  <c r="Q35" i="6"/>
  <c r="V35" i="6"/>
  <c r="T35" i="6"/>
  <c r="U35" i="6"/>
  <c r="S35" i="6"/>
  <c r="AA96" i="6"/>
  <c r="AC96" i="6" s="1"/>
  <c r="E96" i="6"/>
  <c r="F96" i="6" s="1"/>
  <c r="W67" i="6"/>
  <c r="V67" i="6"/>
  <c r="X67" i="6"/>
  <c r="R67" i="6"/>
  <c r="Y67" i="6"/>
  <c r="Q67" i="6"/>
  <c r="S67" i="6"/>
  <c r="T67" i="6"/>
  <c r="U67" i="6"/>
  <c r="Y107" i="6"/>
  <c r="X107" i="6"/>
  <c r="R107" i="6"/>
  <c r="W107" i="6"/>
  <c r="V107" i="6"/>
  <c r="U107" i="6"/>
  <c r="T107" i="6"/>
  <c r="S107" i="6"/>
  <c r="Q107" i="6"/>
  <c r="Y89" i="6"/>
  <c r="T89" i="6"/>
  <c r="U89" i="6"/>
  <c r="V89" i="6"/>
  <c r="R89" i="6"/>
  <c r="Q89" i="6"/>
  <c r="W89" i="6"/>
  <c r="S89" i="6"/>
  <c r="X89" i="6"/>
  <c r="AA106" i="6"/>
  <c r="AC106" i="6" s="1"/>
  <c r="E106" i="6"/>
  <c r="F106" i="6" s="1"/>
  <c r="Y64" i="6"/>
  <c r="Q64" i="6"/>
  <c r="X64" i="6"/>
  <c r="V64" i="6"/>
  <c r="R64" i="6"/>
  <c r="W64" i="6"/>
  <c r="U64" i="6"/>
  <c r="S64" i="6"/>
  <c r="T64" i="6"/>
  <c r="AA39" i="6"/>
  <c r="AC39" i="6" s="1"/>
  <c r="E39" i="6"/>
  <c r="F39" i="6" s="1"/>
  <c r="T43" i="6"/>
  <c r="S43" i="6"/>
  <c r="V43" i="6"/>
  <c r="W43" i="6"/>
  <c r="X43" i="6"/>
  <c r="R43" i="6"/>
  <c r="Y43" i="6"/>
  <c r="U43" i="6"/>
  <c r="Q43" i="6"/>
  <c r="V81" i="6"/>
  <c r="T81" i="6"/>
  <c r="Q81" i="6"/>
  <c r="Y81" i="6"/>
  <c r="U81" i="6"/>
  <c r="X81" i="6"/>
  <c r="W81" i="6"/>
  <c r="R81" i="6"/>
  <c r="Y83" i="6"/>
  <c r="X83" i="6"/>
  <c r="V83" i="6"/>
  <c r="S83" i="6"/>
  <c r="R83" i="6"/>
  <c r="Q83" i="6"/>
  <c r="U83" i="6"/>
  <c r="T83" i="6"/>
  <c r="W83" i="6"/>
  <c r="AA35" i="6"/>
  <c r="AC35" i="6" s="1"/>
  <c r="E35" i="6"/>
  <c r="F35" i="6" s="1"/>
  <c r="Y104" i="6"/>
  <c r="W104" i="6"/>
  <c r="U104" i="6"/>
  <c r="T104" i="6"/>
  <c r="Q104" i="6"/>
  <c r="R104" i="6"/>
  <c r="X104" i="6"/>
  <c r="S104" i="6"/>
  <c r="V104" i="6"/>
  <c r="Y99" i="6"/>
  <c r="R99" i="6"/>
  <c r="S99" i="6"/>
  <c r="X99" i="6"/>
  <c r="V99" i="6"/>
  <c r="U99" i="6"/>
  <c r="T99" i="6"/>
  <c r="Q99" i="6"/>
  <c r="W99" i="6"/>
  <c r="AA67" i="6"/>
  <c r="AC67" i="6" s="1"/>
  <c r="E67" i="6"/>
  <c r="F67" i="6" s="1"/>
  <c r="AA107" i="6"/>
  <c r="AC107" i="6" s="1"/>
  <c r="E107" i="6"/>
  <c r="F107" i="6" s="1"/>
  <c r="AA93" i="6"/>
  <c r="AC93" i="6" s="1"/>
  <c r="E93" i="6"/>
  <c r="F93" i="6" s="1"/>
  <c r="W86" i="6"/>
  <c r="U86" i="6"/>
  <c r="S86" i="6"/>
  <c r="Y86" i="6"/>
  <c r="V86" i="6"/>
  <c r="T86" i="6"/>
  <c r="Q86" i="6"/>
  <c r="R86" i="6"/>
  <c r="AA43" i="6"/>
  <c r="AC43" i="6" s="1"/>
  <c r="E43" i="6"/>
  <c r="F43" i="6" s="1"/>
  <c r="AA81" i="6"/>
  <c r="AC81" i="6" s="1"/>
  <c r="E81" i="6"/>
  <c r="F81" i="6" s="1"/>
  <c r="Y103" i="6"/>
  <c r="V103" i="6"/>
  <c r="W103" i="6"/>
  <c r="X103" i="6"/>
  <c r="U103" i="6"/>
  <c r="T103" i="6"/>
  <c r="S103" i="6"/>
  <c r="R103" i="6"/>
  <c r="Q103" i="6"/>
  <c r="AA64" i="6"/>
  <c r="AC64" i="6" s="1"/>
  <c r="E64" i="6"/>
  <c r="F64" i="6" s="1"/>
  <c r="Y112" i="6"/>
  <c r="U112" i="6"/>
  <c r="W112" i="6"/>
  <c r="S112" i="6"/>
  <c r="X112" i="6"/>
  <c r="V112" i="6"/>
  <c r="T112" i="6"/>
  <c r="R112" i="6"/>
  <c r="Q112" i="6"/>
  <c r="AA102" i="6"/>
  <c r="AC102" i="6" s="1"/>
  <c r="E102" i="6"/>
  <c r="F102" i="6" s="1"/>
  <c r="Y97" i="6"/>
  <c r="T97" i="6"/>
  <c r="R97" i="6"/>
  <c r="V97" i="6"/>
  <c r="U97" i="6"/>
  <c r="S97" i="6"/>
  <c r="Q97" i="6"/>
  <c r="W97" i="6"/>
  <c r="X97" i="6"/>
  <c r="R32" i="6"/>
  <c r="X32" i="6"/>
  <c r="S32" i="6"/>
  <c r="U32" i="6"/>
  <c r="W32" i="6"/>
  <c r="T32" i="6"/>
  <c r="V32" i="6"/>
  <c r="Y32" i="6"/>
  <c r="Q32" i="6"/>
  <c r="W75" i="6"/>
  <c r="X75" i="6"/>
  <c r="V75" i="6"/>
  <c r="U75" i="6"/>
  <c r="AA99" i="6"/>
  <c r="AC99" i="6" s="1"/>
  <c r="E99" i="6"/>
  <c r="F99" i="6" s="1"/>
  <c r="Q80" i="6"/>
  <c r="W80" i="6"/>
  <c r="V80" i="6"/>
  <c r="Y80" i="6"/>
  <c r="X80" i="6"/>
  <c r="R80" i="6"/>
  <c r="U80" i="6"/>
  <c r="T80" i="6"/>
  <c r="S80" i="6"/>
  <c r="AA104" i="6"/>
  <c r="AC104" i="6" s="1"/>
  <c r="E104" i="6"/>
  <c r="F104" i="6" s="1"/>
  <c r="U45" i="6"/>
  <c r="V45" i="6"/>
  <c r="W45" i="6"/>
  <c r="X45" i="6"/>
  <c r="Y45" i="6"/>
  <c r="R45" i="6"/>
  <c r="S45" i="6"/>
  <c r="T45" i="6"/>
  <c r="Q45" i="6"/>
  <c r="AA86" i="6"/>
  <c r="AC86" i="6" s="1"/>
  <c r="E86" i="6"/>
  <c r="F86" i="6" s="1"/>
  <c r="AA103" i="6"/>
  <c r="AC103" i="6" s="1"/>
  <c r="E103" i="6"/>
  <c r="F103" i="6" s="1"/>
  <c r="O79" i="6"/>
  <c r="P79" i="6"/>
  <c r="M79" i="6"/>
  <c r="N79" i="6"/>
  <c r="K79" i="6"/>
  <c r="L79" i="6"/>
  <c r="J79" i="6"/>
  <c r="H79" i="6"/>
  <c r="I79" i="6"/>
  <c r="AA112" i="6"/>
  <c r="AC112" i="6" s="1"/>
  <c r="E112" i="6"/>
  <c r="F112" i="6" s="1"/>
  <c r="AA28" i="6"/>
  <c r="AC28" i="6" s="1"/>
  <c r="E28" i="6"/>
  <c r="F28" i="6" s="1"/>
  <c r="AA32" i="6"/>
  <c r="AC32" i="6" s="1"/>
  <c r="E32" i="6"/>
  <c r="F32" i="6" s="1"/>
  <c r="W49" i="6"/>
  <c r="U49" i="6"/>
  <c r="Y49" i="6"/>
  <c r="Q49" i="6"/>
  <c r="S49" i="6"/>
  <c r="X49" i="6"/>
  <c r="V49" i="6"/>
  <c r="R49" i="6"/>
  <c r="T49" i="6"/>
  <c r="AA80" i="6"/>
  <c r="AC80" i="6" s="1"/>
  <c r="E80" i="6"/>
  <c r="F80" i="6" s="1"/>
  <c r="Y105" i="6"/>
  <c r="T105" i="6"/>
  <c r="U105" i="6"/>
  <c r="X105" i="6"/>
  <c r="W105" i="6"/>
  <c r="V105" i="6"/>
  <c r="S105" i="6"/>
  <c r="Q105" i="6"/>
  <c r="R105" i="6"/>
  <c r="S15" i="6"/>
  <c r="V15" i="6"/>
  <c r="X15" i="6"/>
  <c r="T15" i="6"/>
  <c r="W15" i="6"/>
  <c r="Y15" i="6"/>
  <c r="U15" i="6"/>
  <c r="R15" i="6"/>
  <c r="Q15" i="6"/>
  <c r="AA97" i="6"/>
  <c r="AC97" i="6" s="1"/>
  <c r="E97" i="6"/>
  <c r="F97" i="6" s="1"/>
  <c r="Y93" i="6"/>
  <c r="R93" i="6"/>
  <c r="W93" i="6"/>
  <c r="S93" i="6"/>
  <c r="X93" i="6"/>
  <c r="V93" i="6"/>
  <c r="U93" i="6"/>
  <c r="T93" i="6"/>
  <c r="Q93" i="6"/>
  <c r="Y28" i="6"/>
  <c r="V28" i="6"/>
  <c r="W28" i="6"/>
  <c r="R28" i="6"/>
  <c r="X28" i="6"/>
  <c r="S28" i="6"/>
  <c r="T28" i="6"/>
  <c r="Q28" i="6"/>
  <c r="U28" i="6"/>
  <c r="U102" i="6"/>
  <c r="Q102" i="6"/>
  <c r="R102" i="6"/>
  <c r="X102" i="6"/>
  <c r="W102" i="6"/>
  <c r="Y102" i="6"/>
  <c r="V102" i="6"/>
  <c r="T102" i="6"/>
  <c r="S102" i="6"/>
  <c r="AA75" i="6"/>
  <c r="AC75" i="6" s="1"/>
  <c r="E75" i="6"/>
  <c r="F75" i="6" s="1"/>
  <c r="V77" i="6"/>
  <c r="W77" i="6"/>
  <c r="S77" i="6"/>
  <c r="R77" i="6"/>
  <c r="Q77" i="6"/>
  <c r="Y77" i="6"/>
  <c r="X77" i="6"/>
  <c r="T77" i="6"/>
  <c r="U77" i="6"/>
  <c r="AA45" i="6"/>
  <c r="AC45" i="6" s="1"/>
  <c r="E45" i="6"/>
  <c r="F45" i="6" s="1"/>
  <c r="AF42" i="3"/>
  <c r="AH42" i="3" s="1"/>
  <c r="AF43" i="3"/>
  <c r="AH43" i="3" s="1"/>
  <c r="AF44" i="3"/>
  <c r="AH44" i="3" s="1"/>
  <c r="AF45" i="3"/>
  <c r="AH45" i="3" s="1"/>
  <c r="AB42" i="3"/>
  <c r="AD42" i="3" s="1"/>
  <c r="AB43" i="3"/>
  <c r="AD43" i="3" s="1"/>
  <c r="AB44" i="3"/>
  <c r="AD44" i="3" s="1"/>
  <c r="AB45" i="3"/>
  <c r="AD45" i="3" s="1"/>
  <c r="AB46" i="3"/>
  <c r="AD46" i="3" s="1"/>
  <c r="AB47" i="3"/>
  <c r="AD47" i="3" s="1"/>
  <c r="AB48" i="3"/>
  <c r="AD48" i="3" s="1"/>
  <c r="Q75" i="6" l="1"/>
  <c r="S51" i="6"/>
  <c r="Y80" i="3"/>
  <c r="T75" i="6"/>
  <c r="Q51" i="6"/>
  <c r="T27" i="6"/>
  <c r="AA73" i="6"/>
  <c r="AC73" i="6" s="1"/>
  <c r="E73" i="6"/>
  <c r="F73" i="6" s="1"/>
  <c r="X30" i="6"/>
  <c r="R30" i="6"/>
  <c r="V30" i="6"/>
  <c r="W30" i="6"/>
  <c r="S30" i="6"/>
  <c r="U30" i="6"/>
  <c r="T30" i="6"/>
  <c r="Y30" i="6"/>
  <c r="Q30" i="6"/>
  <c r="Y51" i="6"/>
  <c r="AB71" i="6"/>
  <c r="Q65" i="6"/>
  <c r="G74" i="6"/>
  <c r="W74" i="6" s="1"/>
  <c r="T51" i="6"/>
  <c r="Y75" i="6"/>
  <c r="X51" i="6"/>
  <c r="G71" i="6"/>
  <c r="R75" i="6"/>
  <c r="S65" i="6"/>
  <c r="E30" i="6"/>
  <c r="F30" i="6" s="1"/>
  <c r="AA30" i="6"/>
  <c r="AC30" i="6" s="1"/>
  <c r="R51" i="6"/>
  <c r="Z93" i="3"/>
  <c r="X73" i="6"/>
  <c r="V73" i="6"/>
  <c r="W73" i="6"/>
  <c r="U73" i="6"/>
  <c r="T73" i="6"/>
  <c r="Y73" i="6"/>
  <c r="R73" i="6"/>
  <c r="S73" i="6"/>
  <c r="Q73" i="6"/>
  <c r="E108" i="6"/>
  <c r="F108" i="6" s="1"/>
  <c r="AA108" i="6"/>
  <c r="AC108" i="6" s="1"/>
  <c r="T108" i="6"/>
  <c r="Q108" i="6"/>
  <c r="S108" i="6"/>
  <c r="X108" i="6"/>
  <c r="Y108" i="6"/>
  <c r="W108" i="6"/>
  <c r="V108" i="6"/>
  <c r="U108" i="6"/>
  <c r="R108" i="6"/>
  <c r="S27" i="6"/>
  <c r="U27" i="6"/>
  <c r="Y27" i="6"/>
  <c r="V27" i="6"/>
  <c r="X27" i="6"/>
  <c r="R27" i="6"/>
  <c r="T65" i="6"/>
  <c r="AA62" i="6"/>
  <c r="AC62" i="6" s="1"/>
  <c r="E62" i="6"/>
  <c r="F62" i="6" s="1"/>
  <c r="AB36" i="6"/>
  <c r="X65" i="6"/>
  <c r="T111" i="3"/>
  <c r="G14" i="6"/>
  <c r="T14" i="3"/>
  <c r="AB14" i="6"/>
  <c r="U65" i="6"/>
  <c r="E83" i="6"/>
  <c r="F83" i="6" s="1"/>
  <c r="O83" i="6" s="1"/>
  <c r="R65" i="6"/>
  <c r="T21" i="3"/>
  <c r="AA21" i="6" s="1"/>
  <c r="AC21" i="6" s="1"/>
  <c r="AB69" i="6"/>
  <c r="T82" i="3"/>
  <c r="AA82" i="6" s="1"/>
  <c r="AC82" i="6" s="1"/>
  <c r="G111" i="6"/>
  <c r="U111" i="6" s="1"/>
  <c r="W65" i="6"/>
  <c r="G82" i="6"/>
  <c r="Q82" i="6" s="1"/>
  <c r="AB21" i="6"/>
  <c r="G69" i="6"/>
  <c r="Q69" i="6" s="1"/>
  <c r="Y65" i="6"/>
  <c r="G18" i="6"/>
  <c r="V18" i="6" s="1"/>
  <c r="W62" i="6"/>
  <c r="Q62" i="6"/>
  <c r="X62" i="6"/>
  <c r="Y62" i="6"/>
  <c r="R62" i="6"/>
  <c r="T62" i="6"/>
  <c r="U62" i="6"/>
  <c r="S62" i="6"/>
  <c r="V62" i="6"/>
  <c r="G36" i="6"/>
  <c r="Q36" i="6" s="1"/>
  <c r="W18" i="6"/>
  <c r="T94" i="3"/>
  <c r="G94" i="6"/>
  <c r="AB94" i="6"/>
  <c r="AA111" i="6"/>
  <c r="AC111" i="6" s="1"/>
  <c r="E111" i="6"/>
  <c r="F111" i="6" s="1"/>
  <c r="T95" i="3"/>
  <c r="AB95" i="6"/>
  <c r="G95" i="6"/>
  <c r="V71" i="6"/>
  <c r="R71" i="6"/>
  <c r="S71" i="6"/>
  <c r="T71" i="6"/>
  <c r="X71" i="6"/>
  <c r="Q71" i="6"/>
  <c r="Y71" i="6"/>
  <c r="U71" i="6"/>
  <c r="W71" i="6"/>
  <c r="Z111" i="3"/>
  <c r="Y111" i="3"/>
  <c r="AA36" i="6"/>
  <c r="AC36" i="6" s="1"/>
  <c r="E36" i="6"/>
  <c r="F36" i="6" s="1"/>
  <c r="Z70" i="3"/>
  <c r="Y70" i="3"/>
  <c r="Y26" i="3"/>
  <c r="Z26" i="3"/>
  <c r="Z40" i="3"/>
  <c r="Y40" i="3"/>
  <c r="AA22" i="6"/>
  <c r="AC22" i="6" s="1"/>
  <c r="E22" i="6"/>
  <c r="F22" i="6" s="1"/>
  <c r="W91" i="6"/>
  <c r="V91" i="6"/>
  <c r="U91" i="6"/>
  <c r="T91" i="6"/>
  <c r="S91" i="6"/>
  <c r="Y91" i="6"/>
  <c r="Q91" i="6"/>
  <c r="X91" i="6"/>
  <c r="R91" i="6"/>
  <c r="Y100" i="3"/>
  <c r="Z100" i="3"/>
  <c r="AB50" i="6"/>
  <c r="T50" i="3"/>
  <c r="G50" i="6"/>
  <c r="G34" i="6"/>
  <c r="T34" i="3"/>
  <c r="AB34" i="6"/>
  <c r="Y84" i="3"/>
  <c r="Z84" i="3"/>
  <c r="Z88" i="3"/>
  <c r="Y88" i="3"/>
  <c r="G17" i="6"/>
  <c r="T17" i="3"/>
  <c r="AB17" i="6"/>
  <c r="AA59" i="6"/>
  <c r="AC59" i="6" s="1"/>
  <c r="E59" i="6"/>
  <c r="F59" i="6" s="1"/>
  <c r="AB113" i="6"/>
  <c r="G113" i="6"/>
  <c r="T113" i="3"/>
  <c r="T58" i="3"/>
  <c r="AB58" i="6"/>
  <c r="G58" i="6"/>
  <c r="AA52" i="6"/>
  <c r="AC52" i="6" s="1"/>
  <c r="E52" i="6"/>
  <c r="F52" i="6" s="1"/>
  <c r="Z10" i="3"/>
  <c r="Y10" i="3"/>
  <c r="T101" i="3"/>
  <c r="AB101" i="6"/>
  <c r="G101" i="6"/>
  <c r="Y61" i="3"/>
  <c r="Z61" i="3"/>
  <c r="Y37" i="3"/>
  <c r="Z37" i="3"/>
  <c r="Z50" i="3"/>
  <c r="Y50" i="3"/>
  <c r="Q87" i="6"/>
  <c r="S87" i="6"/>
  <c r="X87" i="6"/>
  <c r="U87" i="6"/>
  <c r="T87" i="6"/>
  <c r="V87" i="6"/>
  <c r="R87" i="6"/>
  <c r="W87" i="6"/>
  <c r="AA18" i="6"/>
  <c r="AC18" i="6" s="1"/>
  <c r="E18" i="6"/>
  <c r="F18" i="6" s="1"/>
  <c r="E78" i="6"/>
  <c r="F78" i="6" s="1"/>
  <c r="AA78" i="6"/>
  <c r="AC78" i="6" s="1"/>
  <c r="T59" i="6"/>
  <c r="S59" i="6"/>
  <c r="W59" i="6"/>
  <c r="Y59" i="6"/>
  <c r="Q59" i="6"/>
  <c r="R59" i="6"/>
  <c r="X59" i="6"/>
  <c r="U59" i="6"/>
  <c r="V59" i="6"/>
  <c r="R111" i="6"/>
  <c r="W111" i="6"/>
  <c r="S111" i="6"/>
  <c r="U11" i="6"/>
  <c r="R11" i="6"/>
  <c r="V11" i="6"/>
  <c r="X11" i="6"/>
  <c r="Q11" i="6"/>
  <c r="Y11" i="6"/>
  <c r="S11" i="6"/>
  <c r="W11" i="6"/>
  <c r="T11" i="6"/>
  <c r="Y68" i="3"/>
  <c r="Z68" i="3"/>
  <c r="Z79" i="6"/>
  <c r="AD79" i="6" s="1"/>
  <c r="I79" i="1" s="1"/>
  <c r="E71" i="6"/>
  <c r="F71" i="6" s="1"/>
  <c r="AA71" i="6"/>
  <c r="AC71" i="6" s="1"/>
  <c r="T114" i="3"/>
  <c r="AB114" i="6"/>
  <c r="G114" i="6"/>
  <c r="Z90" i="3"/>
  <c r="Y90" i="3"/>
  <c r="Y63" i="6"/>
  <c r="S63" i="6"/>
  <c r="V63" i="6"/>
  <c r="Q63" i="6"/>
  <c r="X63" i="6"/>
  <c r="U63" i="6"/>
  <c r="W63" i="6"/>
  <c r="T63" i="6"/>
  <c r="R63" i="6"/>
  <c r="AA91" i="6"/>
  <c r="AC91" i="6" s="1"/>
  <c r="E91" i="6"/>
  <c r="F91" i="6" s="1"/>
  <c r="Y45" i="3"/>
  <c r="Z45" i="3"/>
  <c r="T33" i="3"/>
  <c r="AB33" i="6"/>
  <c r="G33" i="6"/>
  <c r="AA60" i="6"/>
  <c r="AC60" i="6" s="1"/>
  <c r="E60" i="6"/>
  <c r="F60" i="6" s="1"/>
  <c r="S52" i="6"/>
  <c r="V52" i="6"/>
  <c r="X52" i="6"/>
  <c r="T52" i="6"/>
  <c r="R52" i="6"/>
  <c r="W52" i="6"/>
  <c r="Y52" i="6"/>
  <c r="Q52" i="6"/>
  <c r="U52" i="6"/>
  <c r="Z20" i="3"/>
  <c r="Y20" i="3"/>
  <c r="Y113" i="3"/>
  <c r="Z113" i="3"/>
  <c r="E87" i="6"/>
  <c r="F87" i="6" s="1"/>
  <c r="AA87" i="6"/>
  <c r="AC87" i="6" s="1"/>
  <c r="Y19" i="3"/>
  <c r="Z19" i="3"/>
  <c r="Y65" i="3"/>
  <c r="Z65" i="3"/>
  <c r="Z94" i="3"/>
  <c r="Y94" i="3"/>
  <c r="Y112" i="3"/>
  <c r="Z112" i="3"/>
  <c r="Z74" i="3"/>
  <c r="Y74" i="3"/>
  <c r="T84" i="3"/>
  <c r="AB84" i="6"/>
  <c r="G84" i="6"/>
  <c r="Y67" i="3"/>
  <c r="Z67" i="3"/>
  <c r="Q55" i="6"/>
  <c r="Y55" i="6"/>
  <c r="U55" i="6"/>
  <c r="V55" i="6"/>
  <c r="X55" i="6"/>
  <c r="S55" i="6"/>
  <c r="T55" i="6"/>
  <c r="R55" i="6"/>
  <c r="W55" i="6"/>
  <c r="Z95" i="3"/>
  <c r="Y95" i="3"/>
  <c r="U21" i="6"/>
  <c r="R21" i="6"/>
  <c r="S21" i="6"/>
  <c r="Y21" i="6"/>
  <c r="Q21" i="6"/>
  <c r="W21" i="6"/>
  <c r="X21" i="6"/>
  <c r="T21" i="6"/>
  <c r="V21" i="6"/>
  <c r="Z16" i="3"/>
  <c r="Y16" i="3"/>
  <c r="T98" i="3"/>
  <c r="AB98" i="6"/>
  <c r="G98" i="6"/>
  <c r="G20" i="6"/>
  <c r="AB20" i="6"/>
  <c r="T20" i="3"/>
  <c r="R31" i="6"/>
  <c r="Q31" i="6"/>
  <c r="S31" i="6"/>
  <c r="X31" i="6"/>
  <c r="U31" i="6"/>
  <c r="W31" i="6"/>
  <c r="T31" i="6"/>
  <c r="V31" i="6"/>
  <c r="Y31" i="6"/>
  <c r="AA63" i="6"/>
  <c r="AC63" i="6" s="1"/>
  <c r="E63" i="6"/>
  <c r="F63" i="6" s="1"/>
  <c r="T72" i="3"/>
  <c r="AB72" i="6"/>
  <c r="G72" i="6"/>
  <c r="Z34" i="3"/>
  <c r="Y34" i="3"/>
  <c r="U12" i="6"/>
  <c r="Q12" i="6"/>
  <c r="X12" i="6"/>
  <c r="Y12" i="6"/>
  <c r="V12" i="6"/>
  <c r="R12" i="6"/>
  <c r="T12" i="6"/>
  <c r="S12" i="6"/>
  <c r="W12" i="6"/>
  <c r="G40" i="6"/>
  <c r="T40" i="3"/>
  <c r="AB40" i="6"/>
  <c r="T90" i="3"/>
  <c r="AB90" i="6"/>
  <c r="G90" i="6"/>
  <c r="Y33" i="3"/>
  <c r="Z33" i="3"/>
  <c r="Z114" i="3"/>
  <c r="Y114" i="3"/>
  <c r="AA10" i="6"/>
  <c r="AC10" i="6" s="1"/>
  <c r="E10" i="6"/>
  <c r="F10" i="6" s="1"/>
  <c r="AA69" i="6"/>
  <c r="AC69" i="6" s="1"/>
  <c r="E69" i="6"/>
  <c r="F69" i="6" s="1"/>
  <c r="Y64" i="3"/>
  <c r="Z64" i="3"/>
  <c r="Y21" i="3"/>
  <c r="Z21" i="3"/>
  <c r="E74" i="6"/>
  <c r="F74" i="6" s="1"/>
  <c r="AA74" i="6"/>
  <c r="AC74" i="6" s="1"/>
  <c r="Z109" i="3"/>
  <c r="Y109" i="3"/>
  <c r="AB42" i="6"/>
  <c r="G42" i="6"/>
  <c r="T42" i="3"/>
  <c r="Y56" i="3"/>
  <c r="Z56" i="3"/>
  <c r="G100" i="6"/>
  <c r="T100" i="3"/>
  <c r="AB100" i="6"/>
  <c r="T88" i="3"/>
  <c r="AB88" i="6"/>
  <c r="G88" i="6"/>
  <c r="E55" i="6"/>
  <c r="F55" i="6" s="1"/>
  <c r="AA55" i="6"/>
  <c r="AC55" i="6" s="1"/>
  <c r="Y76" i="3"/>
  <c r="Z76" i="3"/>
  <c r="Y101" i="3"/>
  <c r="Z101" i="3"/>
  <c r="AA110" i="6"/>
  <c r="AC110" i="6" s="1"/>
  <c r="E110" i="6"/>
  <c r="F110" i="6" s="1"/>
  <c r="E31" i="6"/>
  <c r="F31" i="6" s="1"/>
  <c r="AA31" i="6"/>
  <c r="AC31" i="6" s="1"/>
  <c r="T85" i="3"/>
  <c r="AB85" i="6"/>
  <c r="G85" i="6"/>
  <c r="AB26" i="6"/>
  <c r="T26" i="3"/>
  <c r="G26" i="6"/>
  <c r="AA12" i="6"/>
  <c r="AC12" i="6" s="1"/>
  <c r="E12" i="6"/>
  <c r="F12" i="6" s="1"/>
  <c r="Y36" i="3"/>
  <c r="Z36" i="3"/>
  <c r="G56" i="6"/>
  <c r="T56" i="3"/>
  <c r="AB56" i="6"/>
  <c r="AB37" i="6"/>
  <c r="G37" i="6"/>
  <c r="T37" i="3"/>
  <c r="U22" i="6"/>
  <c r="Q22" i="6"/>
  <c r="V22" i="6"/>
  <c r="T22" i="6"/>
  <c r="X22" i="6"/>
  <c r="W22" i="6"/>
  <c r="S22" i="6"/>
  <c r="Y22" i="6"/>
  <c r="R22" i="6"/>
  <c r="Y98" i="3"/>
  <c r="Z98" i="3"/>
  <c r="Y32" i="3"/>
  <c r="Z32" i="3"/>
  <c r="V74" i="6"/>
  <c r="R74" i="6"/>
  <c r="Z28" i="3"/>
  <c r="Y28" i="3"/>
  <c r="R110" i="6"/>
  <c r="V110" i="6"/>
  <c r="S110" i="6"/>
  <c r="X110" i="6"/>
  <c r="W110" i="6"/>
  <c r="Y110" i="6"/>
  <c r="T110" i="6"/>
  <c r="Q110" i="6"/>
  <c r="U110" i="6"/>
  <c r="Z85" i="3"/>
  <c r="Y85" i="3"/>
  <c r="T61" i="3"/>
  <c r="AB61" i="6"/>
  <c r="G61" i="6"/>
  <c r="Z18" i="3"/>
  <c r="Y18" i="3"/>
  <c r="AB66" i="6"/>
  <c r="T66" i="3"/>
  <c r="G66" i="6"/>
  <c r="Y47" i="3"/>
  <c r="Z47" i="3"/>
  <c r="Z23" i="3"/>
  <c r="Y23" i="3"/>
  <c r="AB53" i="6"/>
  <c r="G53" i="6"/>
  <c r="T53" i="3"/>
  <c r="T24" i="3"/>
  <c r="AB24" i="6"/>
  <c r="G24" i="6"/>
  <c r="T19" i="3"/>
  <c r="AB19" i="6"/>
  <c r="G19" i="6"/>
  <c r="Y78" i="6"/>
  <c r="S78" i="6"/>
  <c r="W78" i="6"/>
  <c r="X78" i="6"/>
  <c r="T78" i="6"/>
  <c r="R78" i="6"/>
  <c r="Q78" i="6"/>
  <c r="V78" i="6"/>
  <c r="U78" i="6"/>
  <c r="Z42" i="3"/>
  <c r="Y42" i="3"/>
  <c r="U60" i="6"/>
  <c r="Q60" i="6"/>
  <c r="Y60" i="6"/>
  <c r="S60" i="6"/>
  <c r="T60" i="6"/>
  <c r="W60" i="6"/>
  <c r="V60" i="6"/>
  <c r="R60" i="6"/>
  <c r="X60" i="6"/>
  <c r="Y72" i="3"/>
  <c r="Z72" i="3"/>
  <c r="Y69" i="3"/>
  <c r="Z69" i="3"/>
  <c r="T23" i="3"/>
  <c r="AB23" i="6"/>
  <c r="G23" i="6"/>
  <c r="Z58" i="3"/>
  <c r="Y58" i="3"/>
  <c r="AB68" i="6"/>
  <c r="G68" i="6"/>
  <c r="T68" i="3"/>
  <c r="S10" i="6"/>
  <c r="U10" i="6"/>
  <c r="X10" i="6"/>
  <c r="W10" i="6"/>
  <c r="T10" i="6"/>
  <c r="Y10" i="6"/>
  <c r="Q10" i="6"/>
  <c r="V10" i="6"/>
  <c r="R10" i="6"/>
  <c r="Z24" i="3"/>
  <c r="Y24" i="3"/>
  <c r="Y77" i="3"/>
  <c r="Z77" i="3"/>
  <c r="Y51" i="3"/>
  <c r="Z51" i="3"/>
  <c r="Z66" i="3"/>
  <c r="Y66" i="3"/>
  <c r="AB16" i="6"/>
  <c r="G16" i="6"/>
  <c r="T16" i="3"/>
  <c r="W36" i="6"/>
  <c r="X36" i="6"/>
  <c r="Z71" i="3"/>
  <c r="Y71" i="3"/>
  <c r="AA11" i="6"/>
  <c r="AC11" i="6" s="1"/>
  <c r="E11" i="6"/>
  <c r="F11" i="6" s="1"/>
  <c r="T47" i="3"/>
  <c r="AB47" i="6"/>
  <c r="G47" i="6"/>
  <c r="AB70" i="6"/>
  <c r="G70" i="6"/>
  <c r="T70" i="3"/>
  <c r="X69" i="6"/>
  <c r="U69" i="6"/>
  <c r="Y69" i="6"/>
  <c r="V69" i="6"/>
  <c r="R69" i="6"/>
  <c r="Y53" i="3"/>
  <c r="Z53" i="3"/>
  <c r="Y52" i="3"/>
  <c r="Z52" i="3"/>
  <c r="Z82" i="3"/>
  <c r="Y82" i="3"/>
  <c r="K1" i="29"/>
  <c r="Z25" i="6"/>
  <c r="AD25" i="6" s="1"/>
  <c r="I25" i="1" s="1"/>
  <c r="O28" i="6"/>
  <c r="M28" i="6"/>
  <c r="P28" i="6"/>
  <c r="J28" i="6"/>
  <c r="L28" i="6"/>
  <c r="I28" i="6"/>
  <c r="K28" i="6"/>
  <c r="H28" i="6"/>
  <c r="N28" i="6"/>
  <c r="P102" i="6"/>
  <c r="I102" i="6"/>
  <c r="L102" i="6"/>
  <c r="H102" i="6"/>
  <c r="M102" i="6"/>
  <c r="O102" i="6"/>
  <c r="N102" i="6"/>
  <c r="J102" i="6"/>
  <c r="K102" i="6"/>
  <c r="O93" i="6"/>
  <c r="I93" i="6"/>
  <c r="K93" i="6"/>
  <c r="H93" i="6"/>
  <c r="J93" i="6"/>
  <c r="M93" i="6"/>
  <c r="N93" i="6"/>
  <c r="L93" i="6"/>
  <c r="P93" i="6"/>
  <c r="N89" i="6"/>
  <c r="O89" i="6"/>
  <c r="K89" i="6"/>
  <c r="L89" i="6"/>
  <c r="P89" i="6"/>
  <c r="H89" i="6"/>
  <c r="M89" i="6"/>
  <c r="J89" i="6"/>
  <c r="I89" i="6"/>
  <c r="N97" i="6"/>
  <c r="I97" i="6"/>
  <c r="K97" i="6"/>
  <c r="J97" i="6"/>
  <c r="P97" i="6"/>
  <c r="O97" i="6"/>
  <c r="M97" i="6"/>
  <c r="L97" i="6"/>
  <c r="H97" i="6"/>
  <c r="L112" i="6"/>
  <c r="P112" i="6"/>
  <c r="M112" i="6"/>
  <c r="O112" i="6"/>
  <c r="K112" i="6"/>
  <c r="N112" i="6"/>
  <c r="J112" i="6"/>
  <c r="H112" i="6"/>
  <c r="I112" i="6"/>
  <c r="K49" i="6"/>
  <c r="J49" i="6"/>
  <c r="H49" i="6"/>
  <c r="L49" i="6"/>
  <c r="O49" i="6"/>
  <c r="M49" i="6"/>
  <c r="I49" i="6"/>
  <c r="N49" i="6"/>
  <c r="P49" i="6"/>
  <c r="P29" i="6"/>
  <c r="K29" i="6"/>
  <c r="I29" i="6"/>
  <c r="O29" i="6"/>
  <c r="L29" i="6"/>
  <c r="J29" i="6"/>
  <c r="H29" i="6"/>
  <c r="N29" i="6"/>
  <c r="M29" i="6"/>
  <c r="I44" i="6"/>
  <c r="O44" i="6"/>
  <c r="P44" i="6"/>
  <c r="L44" i="6"/>
  <c r="M44" i="6"/>
  <c r="N44" i="6"/>
  <c r="J44" i="6"/>
  <c r="K44" i="6"/>
  <c r="H44" i="6"/>
  <c r="O48" i="6"/>
  <c r="L48" i="6"/>
  <c r="H48" i="6"/>
  <c r="P48" i="6"/>
  <c r="N48" i="6"/>
  <c r="J48" i="6"/>
  <c r="I48" i="6"/>
  <c r="K48" i="6"/>
  <c r="M48" i="6"/>
  <c r="N54" i="6"/>
  <c r="M54" i="6"/>
  <c r="J54" i="6"/>
  <c r="H54" i="6"/>
  <c r="P54" i="6"/>
  <c r="L54" i="6"/>
  <c r="O54" i="6"/>
  <c r="I54" i="6"/>
  <c r="K54" i="6"/>
  <c r="N99" i="6"/>
  <c r="K99" i="6"/>
  <c r="O99" i="6"/>
  <c r="L99" i="6"/>
  <c r="M99" i="6"/>
  <c r="J99" i="6"/>
  <c r="P99" i="6"/>
  <c r="H99" i="6"/>
  <c r="I99" i="6"/>
  <c r="P77" i="6"/>
  <c r="J77" i="6"/>
  <c r="N77" i="6"/>
  <c r="L77" i="6"/>
  <c r="H77" i="6"/>
  <c r="O77" i="6"/>
  <c r="M77" i="6"/>
  <c r="K77" i="6"/>
  <c r="I77" i="6"/>
  <c r="P13" i="6"/>
  <c r="J13" i="6"/>
  <c r="M13" i="6"/>
  <c r="K13" i="6"/>
  <c r="H13" i="6"/>
  <c r="L13" i="6"/>
  <c r="O13" i="6"/>
  <c r="N13" i="6"/>
  <c r="I13" i="6"/>
  <c r="P75" i="6"/>
  <c r="N75" i="6"/>
  <c r="H75" i="6"/>
  <c r="L75" i="6"/>
  <c r="J75" i="6"/>
  <c r="O75" i="6"/>
  <c r="I75" i="6"/>
  <c r="K75" i="6"/>
  <c r="M75" i="6"/>
  <c r="P104" i="6"/>
  <c r="M104" i="6"/>
  <c r="N104" i="6"/>
  <c r="J104" i="6"/>
  <c r="K104" i="6"/>
  <c r="H104" i="6"/>
  <c r="I104" i="6"/>
  <c r="O104" i="6"/>
  <c r="L104" i="6"/>
  <c r="P107" i="6"/>
  <c r="M107" i="6"/>
  <c r="J107" i="6"/>
  <c r="O107" i="6"/>
  <c r="L107" i="6"/>
  <c r="I107" i="6"/>
  <c r="H107" i="6"/>
  <c r="N107" i="6"/>
  <c r="K107" i="6"/>
  <c r="P106" i="6"/>
  <c r="I106" i="6"/>
  <c r="J106" i="6"/>
  <c r="M106" i="6"/>
  <c r="O106" i="6"/>
  <c r="N106" i="6"/>
  <c r="H106" i="6"/>
  <c r="L106" i="6"/>
  <c r="K106" i="6"/>
  <c r="P109" i="6"/>
  <c r="M109" i="6"/>
  <c r="I109" i="6"/>
  <c r="K109" i="6"/>
  <c r="O109" i="6"/>
  <c r="L109" i="6"/>
  <c r="H109" i="6"/>
  <c r="N109" i="6"/>
  <c r="J109" i="6"/>
  <c r="P80" i="6"/>
  <c r="H80" i="6"/>
  <c r="N80" i="6"/>
  <c r="K80" i="6"/>
  <c r="M80" i="6"/>
  <c r="O80" i="6"/>
  <c r="L80" i="6"/>
  <c r="J80" i="6"/>
  <c r="I80" i="6"/>
  <c r="K35" i="6"/>
  <c r="P35" i="6"/>
  <c r="L35" i="6"/>
  <c r="I35" i="6"/>
  <c r="H35" i="6"/>
  <c r="N35" i="6"/>
  <c r="J35" i="6"/>
  <c r="M35" i="6"/>
  <c r="O35" i="6"/>
  <c r="P76" i="6"/>
  <c r="O76" i="6"/>
  <c r="K76" i="6"/>
  <c r="J76" i="6"/>
  <c r="N76" i="6"/>
  <c r="L76" i="6"/>
  <c r="M76" i="6"/>
  <c r="M67" i="6"/>
  <c r="P67" i="6"/>
  <c r="J67" i="6"/>
  <c r="L67" i="6"/>
  <c r="K67" i="6"/>
  <c r="I67" i="6"/>
  <c r="N67" i="6"/>
  <c r="H67" i="6"/>
  <c r="O67" i="6"/>
  <c r="N105" i="6"/>
  <c r="H105" i="6"/>
  <c r="K105" i="6"/>
  <c r="I105" i="6"/>
  <c r="O105" i="6"/>
  <c r="M105" i="6"/>
  <c r="L105" i="6"/>
  <c r="P105" i="6"/>
  <c r="J105" i="6"/>
  <c r="I43" i="6"/>
  <c r="J43" i="6"/>
  <c r="K43" i="6"/>
  <c r="M43" i="6"/>
  <c r="O43" i="6"/>
  <c r="L43" i="6"/>
  <c r="P43" i="6"/>
  <c r="N43" i="6"/>
  <c r="H43" i="6"/>
  <c r="P45" i="6"/>
  <c r="L45" i="6"/>
  <c r="N45" i="6"/>
  <c r="K45" i="6"/>
  <c r="J45" i="6"/>
  <c r="I45" i="6"/>
  <c r="H45" i="6"/>
  <c r="M45" i="6"/>
  <c r="O45" i="6"/>
  <c r="I39" i="6"/>
  <c r="J39" i="6"/>
  <c r="H39" i="6"/>
  <c r="K39" i="6"/>
  <c r="M39" i="6"/>
  <c r="L39" i="6"/>
  <c r="P39" i="6"/>
  <c r="N39" i="6"/>
  <c r="O39" i="6"/>
  <c r="P86" i="6"/>
  <c r="I86" i="6"/>
  <c r="M86" i="6"/>
  <c r="N86" i="6"/>
  <c r="L86" i="6"/>
  <c r="K86" i="6"/>
  <c r="J86" i="6"/>
  <c r="H86" i="6"/>
  <c r="L57" i="6"/>
  <c r="P57" i="6"/>
  <c r="N57" i="6"/>
  <c r="I57" i="6"/>
  <c r="M57" i="6"/>
  <c r="K57" i="6"/>
  <c r="J57" i="6"/>
  <c r="H57" i="6"/>
  <c r="O57" i="6"/>
  <c r="I9" i="6"/>
  <c r="M9" i="6"/>
  <c r="K9" i="6"/>
  <c r="J9" i="6"/>
  <c r="P9" i="6"/>
  <c r="L9" i="6"/>
  <c r="N9" i="6"/>
  <c r="H9" i="6"/>
  <c r="O9" i="6"/>
  <c r="L65" i="6"/>
  <c r="H65" i="6"/>
  <c r="J65" i="6"/>
  <c r="P65" i="6"/>
  <c r="N65" i="6"/>
  <c r="O65" i="6"/>
  <c r="M65" i="6"/>
  <c r="K65" i="6"/>
  <c r="I65" i="6"/>
  <c r="P103" i="6"/>
  <c r="M103" i="6"/>
  <c r="H103" i="6"/>
  <c r="L103" i="6"/>
  <c r="I103" i="6"/>
  <c r="N103" i="6"/>
  <c r="K103" i="6"/>
  <c r="J103" i="6"/>
  <c r="O103" i="6"/>
  <c r="O64" i="6"/>
  <c r="P64" i="6"/>
  <c r="N64" i="6"/>
  <c r="J64" i="6"/>
  <c r="K64" i="6"/>
  <c r="I64" i="6"/>
  <c r="M64" i="6"/>
  <c r="H64" i="6"/>
  <c r="L64" i="6"/>
  <c r="N81" i="6"/>
  <c r="P81" i="6"/>
  <c r="H81" i="6"/>
  <c r="L81" i="6"/>
  <c r="M81" i="6"/>
  <c r="O81" i="6"/>
  <c r="I81" i="6"/>
  <c r="K81" i="6"/>
  <c r="L96" i="6"/>
  <c r="P96" i="6"/>
  <c r="I96" i="6"/>
  <c r="N96" i="6"/>
  <c r="H96" i="6"/>
  <c r="M96" i="6"/>
  <c r="O96" i="6"/>
  <c r="K96" i="6"/>
  <c r="J96" i="6"/>
  <c r="K15" i="6"/>
  <c r="P15" i="6"/>
  <c r="J15" i="6"/>
  <c r="H15" i="6"/>
  <c r="N15" i="6"/>
  <c r="I15" i="6"/>
  <c r="L15" i="6"/>
  <c r="M15" i="6"/>
  <c r="O15" i="6"/>
  <c r="I27" i="6"/>
  <c r="L27" i="6"/>
  <c r="O27" i="6"/>
  <c r="H27" i="6"/>
  <c r="P27" i="6"/>
  <c r="J27" i="6"/>
  <c r="N27" i="6"/>
  <c r="M27" i="6"/>
  <c r="K27" i="6"/>
  <c r="I41" i="6"/>
  <c r="J41" i="6"/>
  <c r="O41" i="6"/>
  <c r="P41" i="6"/>
  <c r="K41" i="6"/>
  <c r="L41" i="6"/>
  <c r="M41" i="6"/>
  <c r="N41" i="6"/>
  <c r="H41" i="6"/>
  <c r="O32" i="6"/>
  <c r="H32" i="6"/>
  <c r="J32" i="6"/>
  <c r="N32" i="6"/>
  <c r="M32" i="6"/>
  <c r="P32" i="6"/>
  <c r="L32" i="6"/>
  <c r="I32" i="6"/>
  <c r="K32" i="6"/>
  <c r="O51" i="6"/>
  <c r="P51" i="6"/>
  <c r="L51" i="6"/>
  <c r="J51" i="6"/>
  <c r="I51" i="6"/>
  <c r="M51" i="6"/>
  <c r="K51" i="6"/>
  <c r="N51" i="6"/>
  <c r="H51" i="6"/>
  <c r="I38" i="6"/>
  <c r="M38" i="6"/>
  <c r="O38" i="6"/>
  <c r="P38" i="6"/>
  <c r="N38" i="6"/>
  <c r="H38" i="6"/>
  <c r="K38" i="6"/>
  <c r="J38" i="6"/>
  <c r="L38" i="6"/>
  <c r="L92" i="6"/>
  <c r="J92" i="6"/>
  <c r="P92" i="6"/>
  <c r="K92" i="6"/>
  <c r="M92" i="6"/>
  <c r="I92" i="6"/>
  <c r="O92" i="6"/>
  <c r="N92" i="6"/>
  <c r="H92" i="6"/>
  <c r="O46" i="6"/>
  <c r="N46" i="6"/>
  <c r="K46" i="6"/>
  <c r="L46" i="6"/>
  <c r="P46" i="6"/>
  <c r="M46" i="6"/>
  <c r="H46" i="6"/>
  <c r="J46" i="6"/>
  <c r="I46" i="6"/>
  <c r="X74" i="6" l="1"/>
  <c r="X18" i="6"/>
  <c r="S74" i="6"/>
  <c r="O108" i="6"/>
  <c r="H108" i="6"/>
  <c r="K108" i="6"/>
  <c r="P108" i="6"/>
  <c r="M108" i="6"/>
  <c r="I108" i="6"/>
  <c r="J108" i="6"/>
  <c r="L108" i="6"/>
  <c r="N108" i="6"/>
  <c r="Y74" i="6"/>
  <c r="K30" i="6"/>
  <c r="O30" i="6"/>
  <c r="P30" i="6"/>
  <c r="J30" i="6"/>
  <c r="H30" i="6"/>
  <c r="I30" i="6"/>
  <c r="N30" i="6"/>
  <c r="L30" i="6"/>
  <c r="M30" i="6"/>
  <c r="E21" i="6"/>
  <c r="F21" i="6" s="1"/>
  <c r="M21" i="6" s="1"/>
  <c r="H73" i="6"/>
  <c r="Z73" i="6" s="1"/>
  <c r="AD73" i="6" s="1"/>
  <c r="I73" i="1" s="1"/>
  <c r="I73" i="6"/>
  <c r="L73" i="6"/>
  <c r="J73" i="6"/>
  <c r="M73" i="6"/>
  <c r="P73" i="6"/>
  <c r="K73" i="6"/>
  <c r="O73" i="6"/>
  <c r="N73" i="6"/>
  <c r="Q74" i="6"/>
  <c r="U74" i="6"/>
  <c r="T74" i="6"/>
  <c r="E82" i="6"/>
  <c r="F82" i="6" s="1"/>
  <c r="V82" i="6"/>
  <c r="U82" i="6"/>
  <c r="W82" i="6"/>
  <c r="P83" i="6"/>
  <c r="R18" i="6"/>
  <c r="X82" i="6"/>
  <c r="K83" i="6"/>
  <c r="Y111" i="6"/>
  <c r="T111" i="6"/>
  <c r="J83" i="6"/>
  <c r="V36" i="6"/>
  <c r="R82" i="6"/>
  <c r="Q111" i="6"/>
  <c r="S18" i="6"/>
  <c r="H83" i="6"/>
  <c r="T36" i="6"/>
  <c r="S36" i="6"/>
  <c r="Y18" i="6"/>
  <c r="M83" i="6"/>
  <c r="T69" i="6"/>
  <c r="R36" i="6"/>
  <c r="Y82" i="6"/>
  <c r="V111" i="6"/>
  <c r="U18" i="6"/>
  <c r="O62" i="6"/>
  <c r="H62" i="6"/>
  <c r="N62" i="6"/>
  <c r="K62" i="6"/>
  <c r="P62" i="6"/>
  <c r="I62" i="6"/>
  <c r="M62" i="6"/>
  <c r="J62" i="6"/>
  <c r="L62" i="6"/>
  <c r="L83" i="6"/>
  <c r="N83" i="6"/>
  <c r="W69" i="6"/>
  <c r="S82" i="6"/>
  <c r="X111" i="6"/>
  <c r="T18" i="6"/>
  <c r="Q18" i="6"/>
  <c r="AA14" i="6"/>
  <c r="AC14" i="6" s="1"/>
  <c r="E14" i="6"/>
  <c r="F14" i="6" s="1"/>
  <c r="U36" i="6"/>
  <c r="U14" i="6"/>
  <c r="X14" i="6"/>
  <c r="T14" i="6"/>
  <c r="Q14" i="6"/>
  <c r="Y14" i="6"/>
  <c r="W14" i="6"/>
  <c r="V14" i="6"/>
  <c r="R14" i="6"/>
  <c r="S14" i="6"/>
  <c r="S69" i="6"/>
  <c r="I83" i="6"/>
  <c r="Y36" i="6"/>
  <c r="AA90" i="6"/>
  <c r="AC90" i="6" s="1"/>
  <c r="E90" i="6"/>
  <c r="F90" i="6" s="1"/>
  <c r="S19" i="6"/>
  <c r="V19" i="6"/>
  <c r="Q19" i="6"/>
  <c r="W19" i="6"/>
  <c r="T19" i="6"/>
  <c r="X19" i="6"/>
  <c r="Y19" i="6"/>
  <c r="R19" i="6"/>
  <c r="U19" i="6"/>
  <c r="E56" i="6"/>
  <c r="F56" i="6" s="1"/>
  <c r="AA56" i="6"/>
  <c r="AC56" i="6" s="1"/>
  <c r="E88" i="6"/>
  <c r="F88" i="6" s="1"/>
  <c r="AA88" i="6"/>
  <c r="AC88" i="6" s="1"/>
  <c r="I74" i="6"/>
  <c r="P74" i="6"/>
  <c r="N74" i="6"/>
  <c r="K74" i="6"/>
  <c r="H74" i="6"/>
  <c r="M74" i="6"/>
  <c r="J74" i="6"/>
  <c r="O74" i="6"/>
  <c r="L74" i="6"/>
  <c r="E84" i="6"/>
  <c r="F84" i="6" s="1"/>
  <c r="AA84" i="6"/>
  <c r="AC84" i="6" s="1"/>
  <c r="H87" i="6"/>
  <c r="N87" i="6"/>
  <c r="L87" i="6"/>
  <c r="J87" i="6"/>
  <c r="I87" i="6"/>
  <c r="M87" i="6"/>
  <c r="O87" i="6"/>
  <c r="K87" i="6"/>
  <c r="AA114" i="6"/>
  <c r="AC114" i="6" s="1"/>
  <c r="E114" i="6"/>
  <c r="F114" i="6" s="1"/>
  <c r="X58" i="6"/>
  <c r="Q58" i="6"/>
  <c r="S58" i="6"/>
  <c r="Y58" i="6"/>
  <c r="U58" i="6"/>
  <c r="V58" i="6"/>
  <c r="W58" i="6"/>
  <c r="R58" i="6"/>
  <c r="T58" i="6"/>
  <c r="Q56" i="6"/>
  <c r="Y56" i="6"/>
  <c r="V56" i="6"/>
  <c r="U56" i="6"/>
  <c r="X56" i="6"/>
  <c r="S56" i="6"/>
  <c r="R56" i="6"/>
  <c r="W56" i="6"/>
  <c r="T56" i="6"/>
  <c r="I31" i="6"/>
  <c r="P31" i="6"/>
  <c r="M31" i="6"/>
  <c r="O31" i="6"/>
  <c r="J31" i="6"/>
  <c r="N31" i="6"/>
  <c r="L31" i="6"/>
  <c r="H31" i="6"/>
  <c r="K31" i="6"/>
  <c r="R90" i="6"/>
  <c r="Y90" i="6"/>
  <c r="V90" i="6"/>
  <c r="Q90" i="6"/>
  <c r="U90" i="6"/>
  <c r="X90" i="6"/>
  <c r="W90" i="6"/>
  <c r="T90" i="6"/>
  <c r="S90" i="6"/>
  <c r="K21" i="6"/>
  <c r="P21" i="6"/>
  <c r="U94" i="6"/>
  <c r="R94" i="6"/>
  <c r="X94" i="6"/>
  <c r="T94" i="6"/>
  <c r="Y94" i="6"/>
  <c r="W94" i="6"/>
  <c r="S94" i="6"/>
  <c r="V94" i="6"/>
  <c r="Q94" i="6"/>
  <c r="W70" i="6"/>
  <c r="S70" i="6"/>
  <c r="Y70" i="6"/>
  <c r="X70" i="6"/>
  <c r="V70" i="6"/>
  <c r="R70" i="6"/>
  <c r="Q70" i="6"/>
  <c r="U70" i="6"/>
  <c r="T70" i="6"/>
  <c r="AA19" i="6"/>
  <c r="AC19" i="6" s="1"/>
  <c r="E19" i="6"/>
  <c r="F19" i="6" s="1"/>
  <c r="E66" i="6"/>
  <c r="F66" i="6" s="1"/>
  <c r="AA66" i="6"/>
  <c r="AC66" i="6" s="1"/>
  <c r="M110" i="6"/>
  <c r="P110" i="6"/>
  <c r="I110" i="6"/>
  <c r="O110" i="6"/>
  <c r="N110" i="6"/>
  <c r="H110" i="6"/>
  <c r="K110" i="6"/>
  <c r="J110" i="6"/>
  <c r="L110" i="6"/>
  <c r="AA100" i="6"/>
  <c r="AC100" i="6" s="1"/>
  <c r="E100" i="6"/>
  <c r="F100" i="6" s="1"/>
  <c r="O60" i="6"/>
  <c r="N60" i="6"/>
  <c r="P60" i="6"/>
  <c r="I60" i="6"/>
  <c r="M60" i="6"/>
  <c r="L60" i="6"/>
  <c r="K60" i="6"/>
  <c r="J60" i="6"/>
  <c r="H60" i="6"/>
  <c r="O71" i="6"/>
  <c r="I71" i="6"/>
  <c r="L71" i="6"/>
  <c r="M71" i="6"/>
  <c r="K71" i="6"/>
  <c r="J71" i="6"/>
  <c r="P71" i="6"/>
  <c r="H71" i="6"/>
  <c r="N71" i="6"/>
  <c r="AA58" i="6"/>
  <c r="AC58" i="6" s="1"/>
  <c r="E58" i="6"/>
  <c r="F58" i="6" s="1"/>
  <c r="AA94" i="6"/>
  <c r="AC94" i="6" s="1"/>
  <c r="E94" i="6"/>
  <c r="F94" i="6" s="1"/>
  <c r="AA68" i="6"/>
  <c r="AC68" i="6" s="1"/>
  <c r="E68" i="6"/>
  <c r="F68" i="6" s="1"/>
  <c r="J12" i="6"/>
  <c r="H12" i="6"/>
  <c r="K12" i="6"/>
  <c r="O12" i="6"/>
  <c r="M12" i="6"/>
  <c r="N12" i="6"/>
  <c r="P12" i="6"/>
  <c r="L12" i="6"/>
  <c r="I12" i="6"/>
  <c r="T33" i="6"/>
  <c r="X33" i="6"/>
  <c r="Y33" i="6"/>
  <c r="U33" i="6"/>
  <c r="S33" i="6"/>
  <c r="V33" i="6"/>
  <c r="Q33" i="6"/>
  <c r="R33" i="6"/>
  <c r="W33" i="6"/>
  <c r="Q113" i="6"/>
  <c r="X113" i="6"/>
  <c r="W113" i="6"/>
  <c r="U113" i="6"/>
  <c r="V113" i="6"/>
  <c r="S113" i="6"/>
  <c r="T113" i="6"/>
  <c r="Y113" i="6"/>
  <c r="R113" i="6"/>
  <c r="E34" i="6"/>
  <c r="F34" i="6" s="1"/>
  <c r="AA34" i="6"/>
  <c r="AC34" i="6" s="1"/>
  <c r="R47" i="6"/>
  <c r="T47" i="6"/>
  <c r="Y47" i="6"/>
  <c r="S47" i="6"/>
  <c r="X47" i="6"/>
  <c r="U47" i="6"/>
  <c r="W47" i="6"/>
  <c r="Q47" i="6"/>
  <c r="V47" i="6"/>
  <c r="U68" i="6"/>
  <c r="Y68" i="6"/>
  <c r="R68" i="6"/>
  <c r="W68" i="6"/>
  <c r="Q68" i="6"/>
  <c r="T68" i="6"/>
  <c r="S68" i="6"/>
  <c r="V68" i="6"/>
  <c r="X68" i="6"/>
  <c r="E24" i="6"/>
  <c r="F24" i="6" s="1"/>
  <c r="AA24" i="6"/>
  <c r="AC24" i="6" s="1"/>
  <c r="K69" i="6"/>
  <c r="L69" i="6"/>
  <c r="I69" i="6"/>
  <c r="O69" i="6"/>
  <c r="P69" i="6"/>
  <c r="J69" i="6"/>
  <c r="M69" i="6"/>
  <c r="N69" i="6"/>
  <c r="H69" i="6"/>
  <c r="AA40" i="6"/>
  <c r="AC40" i="6" s="1"/>
  <c r="E40" i="6"/>
  <c r="F40" i="6" s="1"/>
  <c r="Q101" i="6"/>
  <c r="S101" i="6"/>
  <c r="X101" i="6"/>
  <c r="W101" i="6"/>
  <c r="V101" i="6"/>
  <c r="U101" i="6"/>
  <c r="T101" i="6"/>
  <c r="R101" i="6"/>
  <c r="Y101" i="6"/>
  <c r="V34" i="6"/>
  <c r="U34" i="6"/>
  <c r="W34" i="6"/>
  <c r="Y34" i="6"/>
  <c r="S34" i="6"/>
  <c r="R34" i="6"/>
  <c r="Q34" i="6"/>
  <c r="T34" i="6"/>
  <c r="X34" i="6"/>
  <c r="AA98" i="6"/>
  <c r="AC98" i="6" s="1"/>
  <c r="E98" i="6"/>
  <c r="F98" i="6" s="1"/>
  <c r="U24" i="6"/>
  <c r="Q24" i="6"/>
  <c r="T24" i="6"/>
  <c r="Y24" i="6"/>
  <c r="X24" i="6"/>
  <c r="V24" i="6"/>
  <c r="S24" i="6"/>
  <c r="R24" i="6"/>
  <c r="W24" i="6"/>
  <c r="E47" i="6"/>
  <c r="F47" i="6" s="1"/>
  <c r="AA47" i="6"/>
  <c r="AC47" i="6" s="1"/>
  <c r="AA53" i="6"/>
  <c r="AC53" i="6" s="1"/>
  <c r="E53" i="6"/>
  <c r="F53" i="6" s="1"/>
  <c r="Q61" i="6"/>
  <c r="U61" i="6"/>
  <c r="S61" i="6"/>
  <c r="W61" i="6"/>
  <c r="T61" i="6"/>
  <c r="R61" i="6"/>
  <c r="X61" i="6"/>
  <c r="V61" i="6"/>
  <c r="Y61" i="6"/>
  <c r="Q26" i="6"/>
  <c r="Y26" i="6"/>
  <c r="V26" i="6"/>
  <c r="W26" i="6"/>
  <c r="R26" i="6"/>
  <c r="S26" i="6"/>
  <c r="T26" i="6"/>
  <c r="U26" i="6"/>
  <c r="X26" i="6"/>
  <c r="AA42" i="6"/>
  <c r="AC42" i="6" s="1"/>
  <c r="E42" i="6"/>
  <c r="F42" i="6" s="1"/>
  <c r="U40" i="6"/>
  <c r="X40" i="6"/>
  <c r="Y40" i="6"/>
  <c r="V40" i="6"/>
  <c r="S40" i="6"/>
  <c r="T40" i="6"/>
  <c r="Q40" i="6"/>
  <c r="W40" i="6"/>
  <c r="R40" i="6"/>
  <c r="Y72" i="6"/>
  <c r="V72" i="6"/>
  <c r="W72" i="6"/>
  <c r="T72" i="6"/>
  <c r="X72" i="6"/>
  <c r="Q72" i="6"/>
  <c r="R72" i="6"/>
  <c r="U72" i="6"/>
  <c r="S72" i="6"/>
  <c r="E33" i="6"/>
  <c r="F33" i="6" s="1"/>
  <c r="AA33" i="6"/>
  <c r="AC33" i="6" s="1"/>
  <c r="P59" i="6"/>
  <c r="O59" i="6"/>
  <c r="H59" i="6"/>
  <c r="M59" i="6"/>
  <c r="N59" i="6"/>
  <c r="J59" i="6"/>
  <c r="I59" i="6"/>
  <c r="L59" i="6"/>
  <c r="K59" i="6"/>
  <c r="R50" i="6"/>
  <c r="W50" i="6"/>
  <c r="Y50" i="6"/>
  <c r="T50" i="6"/>
  <c r="V50" i="6"/>
  <c r="Q50" i="6"/>
  <c r="U50" i="6"/>
  <c r="X50" i="6"/>
  <c r="S50" i="6"/>
  <c r="J36" i="6"/>
  <c r="N36" i="6"/>
  <c r="L36" i="6"/>
  <c r="H36" i="6"/>
  <c r="M36" i="6"/>
  <c r="I36" i="6"/>
  <c r="K36" i="6"/>
  <c r="P36" i="6"/>
  <c r="O36" i="6"/>
  <c r="X66" i="6"/>
  <c r="W66" i="6"/>
  <c r="U66" i="6"/>
  <c r="V66" i="6"/>
  <c r="Q66" i="6"/>
  <c r="T66" i="6"/>
  <c r="R66" i="6"/>
  <c r="S66" i="6"/>
  <c r="Y66" i="6"/>
  <c r="H11" i="6"/>
  <c r="J11" i="6"/>
  <c r="K11" i="6"/>
  <c r="L11" i="6"/>
  <c r="N11" i="6"/>
  <c r="P11" i="6"/>
  <c r="I11" i="6"/>
  <c r="O11" i="6"/>
  <c r="M11" i="6"/>
  <c r="W53" i="6"/>
  <c r="Q53" i="6"/>
  <c r="Y53" i="6"/>
  <c r="X53" i="6"/>
  <c r="T53" i="6"/>
  <c r="U53" i="6"/>
  <c r="S53" i="6"/>
  <c r="V53" i="6"/>
  <c r="R53" i="6"/>
  <c r="AA26" i="6"/>
  <c r="AC26" i="6" s="1"/>
  <c r="E26" i="6"/>
  <c r="F26" i="6" s="1"/>
  <c r="X42" i="6"/>
  <c r="R42" i="6"/>
  <c r="T42" i="6"/>
  <c r="W42" i="6"/>
  <c r="S42" i="6"/>
  <c r="U42" i="6"/>
  <c r="Y42" i="6"/>
  <c r="V42" i="6"/>
  <c r="Q42" i="6"/>
  <c r="N10" i="6"/>
  <c r="L10" i="6"/>
  <c r="I10" i="6"/>
  <c r="K10" i="6"/>
  <c r="O10" i="6"/>
  <c r="J10" i="6"/>
  <c r="M10" i="6"/>
  <c r="H10" i="6"/>
  <c r="P10" i="6"/>
  <c r="AA101" i="6"/>
  <c r="AC101" i="6" s="1"/>
  <c r="E101" i="6"/>
  <c r="F101" i="6" s="1"/>
  <c r="AA50" i="6"/>
  <c r="AC50" i="6" s="1"/>
  <c r="E50" i="6"/>
  <c r="F50" i="6" s="1"/>
  <c r="T95" i="6"/>
  <c r="W95" i="6"/>
  <c r="S95" i="6"/>
  <c r="R95" i="6"/>
  <c r="X95" i="6"/>
  <c r="Y95" i="6"/>
  <c r="Q95" i="6"/>
  <c r="U95" i="6"/>
  <c r="V95" i="6"/>
  <c r="W100" i="6"/>
  <c r="V100" i="6"/>
  <c r="R100" i="6"/>
  <c r="X100" i="6"/>
  <c r="Q100" i="6"/>
  <c r="U100" i="6"/>
  <c r="T100" i="6"/>
  <c r="Y100" i="6"/>
  <c r="S100" i="6"/>
  <c r="AA16" i="6"/>
  <c r="AC16" i="6" s="1"/>
  <c r="E16" i="6"/>
  <c r="F16" i="6" s="1"/>
  <c r="AA61" i="6"/>
  <c r="AC61" i="6" s="1"/>
  <c r="E61" i="6"/>
  <c r="F61" i="6" s="1"/>
  <c r="E37" i="6"/>
  <c r="F37" i="6" s="1"/>
  <c r="AA37" i="6"/>
  <c r="AC37" i="6" s="1"/>
  <c r="AA72" i="6"/>
  <c r="AC72" i="6" s="1"/>
  <c r="E72" i="6"/>
  <c r="F72" i="6" s="1"/>
  <c r="E20" i="6"/>
  <c r="F20" i="6" s="1"/>
  <c r="AA20" i="6"/>
  <c r="AC20" i="6" s="1"/>
  <c r="I82" i="6"/>
  <c r="M82" i="6"/>
  <c r="H82" i="6"/>
  <c r="P82" i="6"/>
  <c r="L82" i="6"/>
  <c r="N82" i="6"/>
  <c r="J82" i="6"/>
  <c r="O82" i="6"/>
  <c r="AA113" i="6"/>
  <c r="AC113" i="6" s="1"/>
  <c r="E113" i="6"/>
  <c r="F113" i="6" s="1"/>
  <c r="T16" i="6"/>
  <c r="W16" i="6"/>
  <c r="X16" i="6"/>
  <c r="U16" i="6"/>
  <c r="Q16" i="6"/>
  <c r="Y16" i="6"/>
  <c r="S16" i="6"/>
  <c r="V16" i="6"/>
  <c r="R16" i="6"/>
  <c r="X23" i="6"/>
  <c r="V23" i="6"/>
  <c r="W23" i="6"/>
  <c r="Q23" i="6"/>
  <c r="R23" i="6"/>
  <c r="T23" i="6"/>
  <c r="S23" i="6"/>
  <c r="U23" i="6"/>
  <c r="Y23" i="6"/>
  <c r="V37" i="6"/>
  <c r="U37" i="6"/>
  <c r="X37" i="6"/>
  <c r="W37" i="6"/>
  <c r="Y37" i="6"/>
  <c r="R37" i="6"/>
  <c r="S37" i="6"/>
  <c r="Q37" i="6"/>
  <c r="T37" i="6"/>
  <c r="Y85" i="6"/>
  <c r="V85" i="6"/>
  <c r="S85" i="6"/>
  <c r="U85" i="6"/>
  <c r="X85" i="6"/>
  <c r="T85" i="6"/>
  <c r="R85" i="6"/>
  <c r="Q85" i="6"/>
  <c r="N55" i="6"/>
  <c r="H55" i="6"/>
  <c r="L55" i="6"/>
  <c r="I55" i="6"/>
  <c r="K55" i="6"/>
  <c r="M55" i="6"/>
  <c r="O55" i="6"/>
  <c r="P55" i="6"/>
  <c r="J55" i="6"/>
  <c r="M63" i="6"/>
  <c r="P63" i="6"/>
  <c r="N63" i="6"/>
  <c r="H63" i="6"/>
  <c r="I63" i="6"/>
  <c r="K63" i="6"/>
  <c r="J63" i="6"/>
  <c r="O63" i="6"/>
  <c r="L63" i="6"/>
  <c r="J91" i="6"/>
  <c r="H91" i="6"/>
  <c r="I91" i="6"/>
  <c r="N91" i="6"/>
  <c r="L91" i="6"/>
  <c r="P91" i="6"/>
  <c r="M91" i="6"/>
  <c r="O91" i="6"/>
  <c r="K91" i="6"/>
  <c r="AA17" i="6"/>
  <c r="AC17" i="6" s="1"/>
  <c r="E17" i="6"/>
  <c r="F17" i="6" s="1"/>
  <c r="AA95" i="6"/>
  <c r="AC95" i="6" s="1"/>
  <c r="E95" i="6"/>
  <c r="F95" i="6" s="1"/>
  <c r="E70" i="6"/>
  <c r="F70" i="6" s="1"/>
  <c r="AA70" i="6"/>
  <c r="AC70" i="6" s="1"/>
  <c r="V88" i="6"/>
  <c r="T88" i="6"/>
  <c r="S88" i="6"/>
  <c r="R88" i="6"/>
  <c r="Y88" i="6"/>
  <c r="W88" i="6"/>
  <c r="X88" i="6"/>
  <c r="U88" i="6"/>
  <c r="Q88" i="6"/>
  <c r="U20" i="6"/>
  <c r="Y20" i="6"/>
  <c r="T20" i="6"/>
  <c r="V20" i="6"/>
  <c r="X20" i="6"/>
  <c r="R20" i="6"/>
  <c r="S20" i="6"/>
  <c r="W20" i="6"/>
  <c r="Q20" i="6"/>
  <c r="W84" i="6"/>
  <c r="Y84" i="6"/>
  <c r="R84" i="6"/>
  <c r="T84" i="6"/>
  <c r="S84" i="6"/>
  <c r="Q84" i="6"/>
  <c r="X84" i="6"/>
  <c r="R114" i="6"/>
  <c r="Q114" i="6"/>
  <c r="X114" i="6"/>
  <c r="T114" i="6"/>
  <c r="U114" i="6"/>
  <c r="V114" i="6"/>
  <c r="S114" i="6"/>
  <c r="W114" i="6"/>
  <c r="Y114" i="6"/>
  <c r="K78" i="6"/>
  <c r="I78" i="6"/>
  <c r="M78" i="6"/>
  <c r="N78" i="6"/>
  <c r="O78" i="6"/>
  <c r="P78" i="6"/>
  <c r="J78" i="6"/>
  <c r="H78" i="6"/>
  <c r="L78" i="6"/>
  <c r="O52" i="6"/>
  <c r="I52" i="6"/>
  <c r="K52" i="6"/>
  <c r="L52" i="6"/>
  <c r="P52" i="6"/>
  <c r="N52" i="6"/>
  <c r="H52" i="6"/>
  <c r="M52" i="6"/>
  <c r="J52" i="6"/>
  <c r="T17" i="6"/>
  <c r="Q17" i="6"/>
  <c r="S17" i="6"/>
  <c r="R17" i="6"/>
  <c r="X17" i="6"/>
  <c r="Y17" i="6"/>
  <c r="V17" i="6"/>
  <c r="U17" i="6"/>
  <c r="W17" i="6"/>
  <c r="N22" i="6"/>
  <c r="M22" i="6"/>
  <c r="O22" i="6"/>
  <c r="I22" i="6"/>
  <c r="J22" i="6"/>
  <c r="K22" i="6"/>
  <c r="P22" i="6"/>
  <c r="H22" i="6"/>
  <c r="L22" i="6"/>
  <c r="P111" i="6"/>
  <c r="L111" i="6"/>
  <c r="I111" i="6"/>
  <c r="N111" i="6"/>
  <c r="J111" i="6"/>
  <c r="O111" i="6"/>
  <c r="H111" i="6"/>
  <c r="K111" i="6"/>
  <c r="M111" i="6"/>
  <c r="AA23" i="6"/>
  <c r="AC23" i="6" s="1"/>
  <c r="E23" i="6"/>
  <c r="F23" i="6" s="1"/>
  <c r="AA85" i="6"/>
  <c r="AC85" i="6" s="1"/>
  <c r="E85" i="6"/>
  <c r="F85" i="6" s="1"/>
  <c r="U98" i="6"/>
  <c r="W98" i="6"/>
  <c r="Y98" i="6"/>
  <c r="S98" i="6"/>
  <c r="X98" i="6"/>
  <c r="R98" i="6"/>
  <c r="Q98" i="6"/>
  <c r="T98" i="6"/>
  <c r="V98" i="6"/>
  <c r="H18" i="6"/>
  <c r="P18" i="6"/>
  <c r="O18" i="6"/>
  <c r="M18" i="6"/>
  <c r="J18" i="6"/>
  <c r="N18" i="6"/>
  <c r="L18" i="6"/>
  <c r="K18" i="6"/>
  <c r="I18" i="6"/>
  <c r="Z103" i="6"/>
  <c r="AD103" i="6" s="1"/>
  <c r="I103" i="1" s="1"/>
  <c r="Z54" i="6"/>
  <c r="AD54" i="6" s="1"/>
  <c r="I54" i="1" s="1"/>
  <c r="Z80" i="6"/>
  <c r="AD80" i="6" s="1"/>
  <c r="I80" i="1" s="1"/>
  <c r="Z102" i="6"/>
  <c r="AD102" i="6" s="1"/>
  <c r="I102" i="1" s="1"/>
  <c r="Z57" i="6"/>
  <c r="AD57" i="6" s="1"/>
  <c r="I57" i="1" s="1"/>
  <c r="Z44" i="6"/>
  <c r="AD44" i="6" s="1"/>
  <c r="I44" i="1" s="1"/>
  <c r="Z89" i="6"/>
  <c r="AD89" i="6" s="1"/>
  <c r="I89" i="1" s="1"/>
  <c r="Z93" i="6"/>
  <c r="AD93" i="6" s="1"/>
  <c r="I93" i="1" s="1"/>
  <c r="Z39" i="6"/>
  <c r="AD39" i="6" s="1"/>
  <c r="I39" i="1" s="1"/>
  <c r="Z67" i="6"/>
  <c r="AD67" i="6" s="1"/>
  <c r="I67" i="1" s="1"/>
  <c r="Z38" i="6"/>
  <c r="AD38" i="6" s="1"/>
  <c r="I38" i="1" s="1"/>
  <c r="Z43" i="6"/>
  <c r="AD43" i="6" s="1"/>
  <c r="I43" i="1" s="1"/>
  <c r="Z49" i="6"/>
  <c r="AD49" i="6" s="1"/>
  <c r="I49" i="1" s="1"/>
  <c r="Z9" i="6"/>
  <c r="AD9" i="6" s="1"/>
  <c r="I9" i="1" s="1"/>
  <c r="Z109" i="6"/>
  <c r="AD109" i="6" s="1"/>
  <c r="I109" i="1" s="1"/>
  <c r="Z75" i="6"/>
  <c r="AD75" i="6" s="1"/>
  <c r="I75" i="1" s="1"/>
  <c r="Z13" i="6"/>
  <c r="AD13" i="6" s="1"/>
  <c r="I13" i="1" s="1"/>
  <c r="Z92" i="6"/>
  <c r="AD92" i="6" s="1"/>
  <c r="I92" i="1" s="1"/>
  <c r="Z29" i="6"/>
  <c r="AD29" i="6" s="1"/>
  <c r="I29" i="1" s="1"/>
  <c r="Z35" i="6"/>
  <c r="AD35" i="6" s="1"/>
  <c r="I35" i="1" s="1"/>
  <c r="Z41" i="6"/>
  <c r="AD41" i="6" s="1"/>
  <c r="I41" i="1" s="1"/>
  <c r="Z32" i="6"/>
  <c r="AD32" i="6" s="1"/>
  <c r="I32" i="1" s="1"/>
  <c r="Z97" i="6"/>
  <c r="AD97" i="6" s="1"/>
  <c r="I97" i="1" s="1"/>
  <c r="Z45" i="6"/>
  <c r="AD45" i="6" s="1"/>
  <c r="I45" i="1" s="1"/>
  <c r="Z104" i="6"/>
  <c r="AD104" i="6" s="1"/>
  <c r="I104" i="1" s="1"/>
  <c r="Z112" i="6"/>
  <c r="AD112" i="6" s="1"/>
  <c r="I112" i="1" s="1"/>
  <c r="Z46" i="6"/>
  <c r="AD46" i="6" s="1"/>
  <c r="I46" i="1" s="1"/>
  <c r="Z64" i="6"/>
  <c r="AD64" i="6" s="1"/>
  <c r="I64" i="1" s="1"/>
  <c r="Z106" i="6"/>
  <c r="AD106" i="6" s="1"/>
  <c r="I106" i="1" s="1"/>
  <c r="Z15" i="6"/>
  <c r="AD15" i="6" s="1"/>
  <c r="I15" i="1" s="1"/>
  <c r="Z51" i="6"/>
  <c r="AD51" i="6" s="1"/>
  <c r="I51" i="1" s="1"/>
  <c r="Z27" i="6"/>
  <c r="AD27" i="6" s="1"/>
  <c r="I27" i="1" s="1"/>
  <c r="Z96" i="6"/>
  <c r="AD96" i="6" s="1"/>
  <c r="I96" i="1" s="1"/>
  <c r="Z99" i="6"/>
  <c r="AD99" i="6" s="1"/>
  <c r="I99" i="1" s="1"/>
  <c r="Z48" i="6"/>
  <c r="AD48" i="6" s="1"/>
  <c r="I48" i="1" s="1"/>
  <c r="Z65" i="6"/>
  <c r="AD65" i="6" s="1"/>
  <c r="I65" i="1" s="1"/>
  <c r="Z105" i="6"/>
  <c r="AD105" i="6" s="1"/>
  <c r="I105" i="1" s="1"/>
  <c r="Z77" i="6"/>
  <c r="AD77" i="6" s="1"/>
  <c r="I77" i="1" s="1"/>
  <c r="Z107" i="6"/>
  <c r="AD107" i="6" s="1"/>
  <c r="I107" i="1" s="1"/>
  <c r="Z28" i="6"/>
  <c r="AD28" i="6" s="1"/>
  <c r="I28" i="1" s="1"/>
  <c r="D8" i="6"/>
  <c r="D7" i="6"/>
  <c r="Z30" i="6" l="1"/>
  <c r="AD30" i="6" s="1"/>
  <c r="I30" i="1" s="1"/>
  <c r="H21" i="6"/>
  <c r="Z108" i="6"/>
  <c r="AD108" i="6" s="1"/>
  <c r="I108" i="1" s="1"/>
  <c r="I21" i="6"/>
  <c r="Z21" i="6" s="1"/>
  <c r="AD21" i="6" s="1"/>
  <c r="I21" i="1" s="1"/>
  <c r="L21" i="6"/>
  <c r="J21" i="6"/>
  <c r="O21" i="6"/>
  <c r="N21" i="6"/>
  <c r="Z83" i="6"/>
  <c r="AD83" i="6" s="1"/>
  <c r="I83" i="1" s="1"/>
  <c r="M14" i="6"/>
  <c r="I14" i="6"/>
  <c r="Z14" i="6" s="1"/>
  <c r="AD14" i="6" s="1"/>
  <c r="I14" i="1" s="1"/>
  <c r="L14" i="6"/>
  <c r="K14" i="6"/>
  <c r="N14" i="6"/>
  <c r="P14" i="6"/>
  <c r="H14" i="6"/>
  <c r="J14" i="6"/>
  <c r="O14" i="6"/>
  <c r="Z22" i="6"/>
  <c r="AD22" i="6" s="1"/>
  <c r="I22" i="1" s="1"/>
  <c r="Z10" i="6"/>
  <c r="AD10" i="6" s="1"/>
  <c r="I10" i="1" s="1"/>
  <c r="Z62" i="6"/>
  <c r="AD62" i="6" s="1"/>
  <c r="I62" i="1" s="1"/>
  <c r="Z71" i="6"/>
  <c r="AD71" i="6" s="1"/>
  <c r="I71" i="1" s="1"/>
  <c r="Z18" i="6"/>
  <c r="AD18" i="6" s="1"/>
  <c r="I18" i="1" s="1"/>
  <c r="Z12" i="6"/>
  <c r="AD12" i="6" s="1"/>
  <c r="I12" i="1" s="1"/>
  <c r="Z31" i="6"/>
  <c r="AD31" i="6" s="1"/>
  <c r="I31" i="1" s="1"/>
  <c r="Z11" i="6"/>
  <c r="AD11" i="6" s="1"/>
  <c r="I11" i="1" s="1"/>
  <c r="I17" i="6"/>
  <c r="N17" i="6"/>
  <c r="O17" i="6"/>
  <c r="P17" i="6"/>
  <c r="K17" i="6"/>
  <c r="M17" i="6"/>
  <c r="J17" i="6"/>
  <c r="H17" i="6"/>
  <c r="L17" i="6"/>
  <c r="N95" i="6"/>
  <c r="L95" i="6"/>
  <c r="P95" i="6"/>
  <c r="I95" i="6"/>
  <c r="K95" i="6"/>
  <c r="J95" i="6"/>
  <c r="O95" i="6"/>
  <c r="M95" i="6"/>
  <c r="H95" i="6"/>
  <c r="O16" i="6"/>
  <c r="L16" i="6"/>
  <c r="K16" i="6"/>
  <c r="H16" i="6"/>
  <c r="N16" i="6"/>
  <c r="I16" i="6"/>
  <c r="J16" i="6"/>
  <c r="M16" i="6"/>
  <c r="P16" i="6"/>
  <c r="Z59" i="6"/>
  <c r="AD59" i="6" s="1"/>
  <c r="I59" i="1" s="1"/>
  <c r="P114" i="6"/>
  <c r="I114" i="6"/>
  <c r="K114" i="6"/>
  <c r="M114" i="6"/>
  <c r="N114" i="6"/>
  <c r="O114" i="6"/>
  <c r="J114" i="6"/>
  <c r="L114" i="6"/>
  <c r="H114" i="6"/>
  <c r="P56" i="6"/>
  <c r="H56" i="6"/>
  <c r="K56" i="6"/>
  <c r="N56" i="6"/>
  <c r="M56" i="6"/>
  <c r="O56" i="6"/>
  <c r="L56" i="6"/>
  <c r="I56" i="6"/>
  <c r="J56" i="6"/>
  <c r="K33" i="6"/>
  <c r="P33" i="6"/>
  <c r="I33" i="6"/>
  <c r="M33" i="6"/>
  <c r="N33" i="6"/>
  <c r="L33" i="6"/>
  <c r="J33" i="6"/>
  <c r="H33" i="6"/>
  <c r="O33" i="6"/>
  <c r="Z74" i="6"/>
  <c r="AD74" i="6" s="1"/>
  <c r="I74" i="1" s="1"/>
  <c r="Z55" i="6"/>
  <c r="AD55" i="6" s="1"/>
  <c r="I55" i="1" s="1"/>
  <c r="I20" i="6"/>
  <c r="L20" i="6"/>
  <c r="J20" i="6"/>
  <c r="P20" i="6"/>
  <c r="M20" i="6"/>
  <c r="N20" i="6"/>
  <c r="H20" i="6"/>
  <c r="K20" i="6"/>
  <c r="O20" i="6"/>
  <c r="Z36" i="6"/>
  <c r="AD36" i="6" s="1"/>
  <c r="I36" i="1" s="1"/>
  <c r="N40" i="6"/>
  <c r="H40" i="6"/>
  <c r="J40" i="6"/>
  <c r="P40" i="6"/>
  <c r="K40" i="6"/>
  <c r="O40" i="6"/>
  <c r="I40" i="6"/>
  <c r="M40" i="6"/>
  <c r="L40" i="6"/>
  <c r="M24" i="6"/>
  <c r="P24" i="6"/>
  <c r="K24" i="6"/>
  <c r="I24" i="6"/>
  <c r="N24" i="6"/>
  <c r="J24" i="6"/>
  <c r="H24" i="6"/>
  <c r="L24" i="6"/>
  <c r="O24" i="6"/>
  <c r="L23" i="6"/>
  <c r="O23" i="6"/>
  <c r="P23" i="6"/>
  <c r="J23" i="6"/>
  <c r="N23" i="6"/>
  <c r="K23" i="6"/>
  <c r="I23" i="6"/>
  <c r="H23" i="6"/>
  <c r="M23" i="6"/>
  <c r="Z78" i="6"/>
  <c r="AD78" i="6" s="1"/>
  <c r="I78" i="1" s="1"/>
  <c r="Z111" i="6"/>
  <c r="AD111" i="6" s="1"/>
  <c r="I111" i="1" s="1"/>
  <c r="Z63" i="6"/>
  <c r="AD63" i="6" s="1"/>
  <c r="I63" i="1" s="1"/>
  <c r="H113" i="6"/>
  <c r="K113" i="6"/>
  <c r="J113" i="6"/>
  <c r="P113" i="6"/>
  <c r="I113" i="6"/>
  <c r="M113" i="6"/>
  <c r="L113" i="6"/>
  <c r="O113" i="6"/>
  <c r="N113" i="6"/>
  <c r="K72" i="6"/>
  <c r="J72" i="6"/>
  <c r="L72" i="6"/>
  <c r="N72" i="6"/>
  <c r="M72" i="6"/>
  <c r="P72" i="6"/>
  <c r="I72" i="6"/>
  <c r="O72" i="6"/>
  <c r="H72" i="6"/>
  <c r="K26" i="6"/>
  <c r="N26" i="6"/>
  <c r="O26" i="6"/>
  <c r="L26" i="6"/>
  <c r="H26" i="6"/>
  <c r="M26" i="6"/>
  <c r="J26" i="6"/>
  <c r="P26" i="6"/>
  <c r="I26" i="6"/>
  <c r="K68" i="6"/>
  <c r="N68" i="6"/>
  <c r="H68" i="6"/>
  <c r="L68" i="6"/>
  <c r="I68" i="6"/>
  <c r="P68" i="6"/>
  <c r="M68" i="6"/>
  <c r="J68" i="6"/>
  <c r="O68" i="6"/>
  <c r="I100" i="6"/>
  <c r="O100" i="6"/>
  <c r="N100" i="6"/>
  <c r="P100" i="6"/>
  <c r="L100" i="6"/>
  <c r="H100" i="6"/>
  <c r="J100" i="6"/>
  <c r="M100" i="6"/>
  <c r="K100" i="6"/>
  <c r="P66" i="6"/>
  <c r="H66" i="6"/>
  <c r="J66" i="6"/>
  <c r="I66" i="6"/>
  <c r="N66" i="6"/>
  <c r="M66" i="6"/>
  <c r="O66" i="6"/>
  <c r="L66" i="6"/>
  <c r="K66" i="6"/>
  <c r="K53" i="6"/>
  <c r="P53" i="6"/>
  <c r="H53" i="6"/>
  <c r="O53" i="6"/>
  <c r="I53" i="6"/>
  <c r="J53" i="6"/>
  <c r="N53" i="6"/>
  <c r="L53" i="6"/>
  <c r="M53" i="6"/>
  <c r="Z69" i="6"/>
  <c r="AD69" i="6" s="1"/>
  <c r="I69" i="1" s="1"/>
  <c r="M19" i="6"/>
  <c r="H19" i="6"/>
  <c r="O19" i="6"/>
  <c r="N19" i="6"/>
  <c r="K19" i="6"/>
  <c r="L19" i="6"/>
  <c r="I19" i="6"/>
  <c r="P19" i="6"/>
  <c r="J19" i="6"/>
  <c r="Z52" i="6"/>
  <c r="AD52" i="6" s="1"/>
  <c r="I52" i="1" s="1"/>
  <c r="P50" i="6"/>
  <c r="N50" i="6"/>
  <c r="K50" i="6"/>
  <c r="H50" i="6"/>
  <c r="O50" i="6"/>
  <c r="M50" i="6"/>
  <c r="L50" i="6"/>
  <c r="J50" i="6"/>
  <c r="I50" i="6"/>
  <c r="P94" i="6"/>
  <c r="H94" i="6"/>
  <c r="J94" i="6"/>
  <c r="K94" i="6"/>
  <c r="I94" i="6"/>
  <c r="M94" i="6"/>
  <c r="N94" i="6"/>
  <c r="O94" i="6"/>
  <c r="L94" i="6"/>
  <c r="L34" i="6"/>
  <c r="J34" i="6"/>
  <c r="I34" i="6"/>
  <c r="H34" i="6"/>
  <c r="P34" i="6"/>
  <c r="O34" i="6"/>
  <c r="N34" i="6"/>
  <c r="K34" i="6"/>
  <c r="M34" i="6"/>
  <c r="O37" i="6"/>
  <c r="H37" i="6"/>
  <c r="I37" i="6"/>
  <c r="J37" i="6"/>
  <c r="N37" i="6"/>
  <c r="M37" i="6"/>
  <c r="K37" i="6"/>
  <c r="L37" i="6"/>
  <c r="P37" i="6"/>
  <c r="P98" i="6"/>
  <c r="O98" i="6"/>
  <c r="I98" i="6"/>
  <c r="H98" i="6"/>
  <c r="M98" i="6"/>
  <c r="N98" i="6"/>
  <c r="L98" i="6"/>
  <c r="K98" i="6"/>
  <c r="J98" i="6"/>
  <c r="Z60" i="6"/>
  <c r="AD60" i="6" s="1"/>
  <c r="I60" i="1" s="1"/>
  <c r="O61" i="6"/>
  <c r="H61" i="6"/>
  <c r="J61" i="6"/>
  <c r="P61" i="6"/>
  <c r="I61" i="6"/>
  <c r="L61" i="6"/>
  <c r="K61" i="6"/>
  <c r="N61" i="6"/>
  <c r="M61" i="6"/>
  <c r="I101" i="6"/>
  <c r="J101" i="6"/>
  <c r="L101" i="6"/>
  <c r="O101" i="6"/>
  <c r="H101" i="6"/>
  <c r="P101" i="6"/>
  <c r="M101" i="6"/>
  <c r="N101" i="6"/>
  <c r="K101" i="6"/>
  <c r="J47" i="6"/>
  <c r="N47" i="6"/>
  <c r="H47" i="6"/>
  <c r="L47" i="6"/>
  <c r="O47" i="6"/>
  <c r="M47" i="6"/>
  <c r="K47" i="6"/>
  <c r="P47" i="6"/>
  <c r="I47" i="6"/>
  <c r="I58" i="6"/>
  <c r="N58" i="6"/>
  <c r="J58" i="6"/>
  <c r="H58" i="6"/>
  <c r="O58" i="6"/>
  <c r="P58" i="6"/>
  <c r="K58" i="6"/>
  <c r="L58" i="6"/>
  <c r="M58" i="6"/>
  <c r="L88" i="6"/>
  <c r="K88" i="6"/>
  <c r="J88" i="6"/>
  <c r="O88" i="6"/>
  <c r="M88" i="6"/>
  <c r="I88" i="6"/>
  <c r="N88" i="6"/>
  <c r="H88" i="6"/>
  <c r="P88" i="6"/>
  <c r="K90" i="6"/>
  <c r="N90" i="6"/>
  <c r="H90" i="6"/>
  <c r="M90" i="6"/>
  <c r="I90" i="6"/>
  <c r="O90" i="6"/>
  <c r="L90" i="6"/>
  <c r="J90" i="6"/>
  <c r="P90" i="6"/>
  <c r="I85" i="6"/>
  <c r="K85" i="6"/>
  <c r="H85" i="6"/>
  <c r="L85" i="6"/>
  <c r="J85" i="6"/>
  <c r="M85" i="6"/>
  <c r="O85" i="6"/>
  <c r="P85" i="6"/>
  <c r="M70" i="6"/>
  <c r="O70" i="6"/>
  <c r="N70" i="6"/>
  <c r="J70" i="6"/>
  <c r="H70" i="6"/>
  <c r="L70" i="6"/>
  <c r="I70" i="6"/>
  <c r="K70" i="6"/>
  <c r="P70" i="6"/>
  <c r="Z91" i="6"/>
  <c r="AD91" i="6" s="1"/>
  <c r="I91" i="1" s="1"/>
  <c r="O42" i="6"/>
  <c r="P42" i="6"/>
  <c r="I42" i="6"/>
  <c r="J42" i="6"/>
  <c r="H42" i="6"/>
  <c r="N42" i="6"/>
  <c r="M42" i="6"/>
  <c r="K42" i="6"/>
  <c r="L42" i="6"/>
  <c r="Z110" i="6"/>
  <c r="AD110" i="6" s="1"/>
  <c r="I110" i="1" s="1"/>
  <c r="H84" i="6"/>
  <c r="O84" i="6"/>
  <c r="I84" i="6"/>
  <c r="P84" i="6"/>
  <c r="N84" i="6"/>
  <c r="K84" i="6"/>
  <c r="J84" i="6"/>
  <c r="D115" i="6"/>
  <c r="D7" i="16"/>
  <c r="Z47" i="6" l="1"/>
  <c r="AD47" i="6" s="1"/>
  <c r="I47" i="1" s="1"/>
  <c r="Z19" i="6"/>
  <c r="AD19" i="6" s="1"/>
  <c r="I19" i="1" s="1"/>
  <c r="Z17" i="6"/>
  <c r="AD17" i="6" s="1"/>
  <c r="I17" i="1" s="1"/>
  <c r="Z34" i="6"/>
  <c r="AD34" i="6" s="1"/>
  <c r="I34" i="1" s="1"/>
  <c r="Z24" i="6"/>
  <c r="AD24" i="6" s="1"/>
  <c r="I24" i="1" s="1"/>
  <c r="Z95" i="6"/>
  <c r="AD95" i="6" s="1"/>
  <c r="I95" i="1" s="1"/>
  <c r="Z101" i="6"/>
  <c r="AD101" i="6" s="1"/>
  <c r="I101" i="1" s="1"/>
  <c r="Z53" i="6"/>
  <c r="AD53" i="6" s="1"/>
  <c r="I53" i="1" s="1"/>
  <c r="Z16" i="6"/>
  <c r="AD16" i="6" s="1"/>
  <c r="I16" i="1" s="1"/>
  <c r="Z23" i="6"/>
  <c r="AD23" i="6" s="1"/>
  <c r="I23" i="1" s="1"/>
  <c r="Z37" i="6"/>
  <c r="AD37" i="6" s="1"/>
  <c r="I37" i="1" s="1"/>
  <c r="Z26" i="6"/>
  <c r="AD26" i="6" s="1"/>
  <c r="I26" i="1" s="1"/>
  <c r="Z61" i="6"/>
  <c r="AD61" i="6" s="1"/>
  <c r="I61" i="1" s="1"/>
  <c r="Z40" i="6"/>
  <c r="AD40" i="6" s="1"/>
  <c r="I40" i="1" s="1"/>
  <c r="Z100" i="6"/>
  <c r="AD100" i="6" s="1"/>
  <c r="I100" i="1" s="1"/>
  <c r="Z68" i="6"/>
  <c r="AD68" i="6" s="1"/>
  <c r="I68" i="1" s="1"/>
  <c r="Z72" i="6"/>
  <c r="AD72" i="6" s="1"/>
  <c r="I72" i="1" s="1"/>
  <c r="Z33" i="6"/>
  <c r="AD33" i="6" s="1"/>
  <c r="I33" i="1" s="1"/>
  <c r="Z90" i="6"/>
  <c r="AD90" i="6" s="1"/>
  <c r="I90" i="1" s="1"/>
  <c r="Z98" i="6"/>
  <c r="AD98" i="6" s="1"/>
  <c r="I98" i="1" s="1"/>
  <c r="Z50" i="6"/>
  <c r="AD50" i="6" s="1"/>
  <c r="I50" i="1" s="1"/>
  <c r="Z94" i="6"/>
  <c r="AD94" i="6" s="1"/>
  <c r="I94" i="1" s="1"/>
  <c r="Z20" i="6"/>
  <c r="AD20" i="6" s="1"/>
  <c r="I20" i="1" s="1"/>
  <c r="Z56" i="6"/>
  <c r="AD56" i="6" s="1"/>
  <c r="I56" i="1" s="1"/>
  <c r="Z70" i="6"/>
  <c r="AD70" i="6" s="1"/>
  <c r="I70" i="1" s="1"/>
  <c r="Z113" i="6"/>
  <c r="AD113" i="6" s="1"/>
  <c r="I113" i="1" s="1"/>
  <c r="D7" i="17" a="1"/>
  <c r="D7" i="26" a="1"/>
  <c r="D7" i="26" s="1"/>
  <c r="Z42" i="6"/>
  <c r="AD42" i="6" s="1"/>
  <c r="I42" i="1" s="1"/>
  <c r="Z88" i="6"/>
  <c r="AD88" i="6" s="1"/>
  <c r="I88" i="1" s="1"/>
  <c r="Z58" i="6"/>
  <c r="AD58" i="6" s="1"/>
  <c r="I58" i="1" s="1"/>
  <c r="Z114" i="6"/>
  <c r="AD114" i="6" s="1"/>
  <c r="I114" i="1" s="1"/>
  <c r="Z66" i="6"/>
  <c r="AD66" i="6" s="1"/>
  <c r="I66" i="1" s="1"/>
  <c r="AJ7" i="3"/>
  <c r="AJ8" i="3"/>
  <c r="AJ115" i="3" l="1"/>
  <c r="AZ52" i="17"/>
  <c r="CH22" i="17"/>
  <c r="CV75" i="17"/>
  <c r="AU80" i="17"/>
  <c r="CX82" i="17"/>
  <c r="BA84" i="17"/>
  <c r="H86" i="17"/>
  <c r="AI87" i="17"/>
  <c r="AZ88" i="17"/>
  <c r="BT89" i="17"/>
  <c r="CE90" i="17"/>
  <c r="CY91" i="17"/>
  <c r="CS92" i="17"/>
  <c r="CK93" i="17"/>
  <c r="CP94" i="17"/>
  <c r="CF95" i="17"/>
  <c r="BY96" i="17"/>
  <c r="AT97" i="17"/>
  <c r="F98" i="17"/>
  <c r="BH98" i="17"/>
  <c r="K99" i="17"/>
  <c r="BN99" i="17"/>
  <c r="N100" i="17"/>
  <c r="BB100" i="17"/>
  <c r="CM100" i="17"/>
  <c r="S101" i="17"/>
  <c r="BB101" i="17"/>
  <c r="CJ101" i="17"/>
  <c r="I102" i="17"/>
  <c r="AL102" i="17"/>
  <c r="BR102" i="17"/>
  <c r="CU102" i="17"/>
  <c r="S103" i="17"/>
  <c r="AS103" i="17"/>
  <c r="BS103" i="17"/>
  <c r="CS103" i="17"/>
  <c r="CZ48" i="17"/>
  <c r="AW76" i="17"/>
  <c r="E81" i="17"/>
  <c r="N83" i="17"/>
  <c r="CI84" i="17"/>
  <c r="U86" i="17"/>
  <c r="AR87" i="17"/>
  <c r="BO88" i="17"/>
  <c r="CI89" i="17"/>
  <c r="F91" i="17"/>
  <c r="G92" i="17"/>
  <c r="DC92" i="17"/>
  <c r="DF93" i="17"/>
  <c r="CX94" i="17"/>
  <c r="DB95" i="17"/>
  <c r="CC96" i="17"/>
  <c r="AZ97" i="17"/>
  <c r="I98" i="17"/>
  <c r="BL98" i="17"/>
  <c r="M99" i="17"/>
  <c r="BW99" i="17"/>
  <c r="O100" i="17"/>
  <c r="BD100" i="17"/>
  <c r="CN100" i="17"/>
  <c r="U101" i="17"/>
  <c r="BC101" i="17"/>
  <c r="CL101" i="17"/>
  <c r="N102" i="17"/>
  <c r="AQ102" i="17"/>
  <c r="BU102" i="17"/>
  <c r="CX102" i="17"/>
  <c r="U103" i="17"/>
  <c r="AX103" i="17"/>
  <c r="BU103" i="17"/>
  <c r="CW103" i="17"/>
  <c r="P104" i="17"/>
  <c r="AM104" i="17"/>
  <c r="BI104" i="17"/>
  <c r="CE104" i="17"/>
  <c r="DA104" i="17"/>
  <c r="T105" i="17"/>
  <c r="AO105" i="17"/>
  <c r="BH105" i="17"/>
  <c r="CA105" i="17"/>
  <c r="CV105" i="17"/>
  <c r="K106" i="17"/>
  <c r="AD106" i="17"/>
  <c r="AX106" i="17"/>
  <c r="BQ106" i="17"/>
  <c r="CK106" i="17"/>
  <c r="DD106" i="17"/>
  <c r="S107" i="17"/>
  <c r="AK107" i="17"/>
  <c r="BC107" i="17"/>
  <c r="BV107" i="17"/>
  <c r="CN107" i="17"/>
  <c r="DF107" i="17"/>
  <c r="T108" i="17"/>
  <c r="AM108" i="17"/>
  <c r="BE108" i="17"/>
  <c r="BW108" i="17"/>
  <c r="CP108" i="17"/>
  <c r="D109" i="17"/>
  <c r="V109" i="17"/>
  <c r="AN109" i="17"/>
  <c r="BG109" i="17"/>
  <c r="BY109" i="17"/>
  <c r="CQ109" i="17"/>
  <c r="F110" i="17"/>
  <c r="X110" i="17"/>
  <c r="AP110" i="17"/>
  <c r="BH110" i="17"/>
  <c r="CA110" i="17"/>
  <c r="CS110" i="17"/>
  <c r="G111" i="17"/>
  <c r="Z111" i="17"/>
  <c r="AR111" i="17"/>
  <c r="BJ111" i="17"/>
  <c r="CB111" i="17"/>
  <c r="CU111" i="17"/>
  <c r="I112" i="17"/>
  <c r="AA112" i="17"/>
  <c r="AT112" i="17"/>
  <c r="BL112" i="17"/>
  <c r="CD112" i="17"/>
  <c r="G59" i="17"/>
  <c r="CL76" i="17"/>
  <c r="V81" i="17"/>
  <c r="Q83" i="17"/>
  <c r="CS84" i="17"/>
  <c r="V86" i="17"/>
  <c r="AV87" i="17"/>
  <c r="BX88" i="17"/>
  <c r="CM89" i="17"/>
  <c r="M91" i="17"/>
  <c r="O92" i="17"/>
  <c r="E93" i="17"/>
  <c r="E94" i="17"/>
  <c r="DD94" i="17"/>
  <c r="DC95" i="17"/>
  <c r="CJ96" i="17"/>
  <c r="BC97" i="17"/>
  <c r="N98" i="17"/>
  <c r="BQ98" i="17"/>
  <c r="W99" i="17"/>
  <c r="CC99" i="17"/>
  <c r="T100" i="17"/>
  <c r="BF100" i="17"/>
  <c r="CS100" i="17"/>
  <c r="W101" i="17"/>
  <c r="BH101" i="17"/>
  <c r="CM101" i="17"/>
  <c r="O102" i="17"/>
  <c r="AR102" i="17"/>
  <c r="BV102" i="17"/>
  <c r="DB102" i="17"/>
  <c r="X103" i="17"/>
  <c r="AY103" i="17"/>
  <c r="BY103" i="17"/>
  <c r="CX103" i="17"/>
  <c r="Q104" i="17"/>
  <c r="AN104" i="17"/>
  <c r="BJ104" i="17"/>
  <c r="CF104" i="17"/>
  <c r="DC104" i="17"/>
  <c r="V105" i="17"/>
  <c r="AP105" i="17"/>
  <c r="BI105" i="17"/>
  <c r="CC105" i="17"/>
  <c r="CW105" i="17"/>
  <c r="L106" i="17"/>
  <c r="AE106" i="17"/>
  <c r="AY106" i="17"/>
  <c r="BR106" i="17"/>
  <c r="CL106" i="17"/>
  <c r="DF106" i="17"/>
  <c r="T107" i="17"/>
  <c r="AL107" i="17"/>
  <c r="BD107" i="17"/>
  <c r="BW107" i="17"/>
  <c r="CO107" i="17"/>
  <c r="DG107" i="17"/>
  <c r="V108" i="17"/>
  <c r="AN108" i="17"/>
  <c r="BF108" i="17"/>
  <c r="BX108" i="17"/>
  <c r="CQ108" i="17"/>
  <c r="E109" i="17"/>
  <c r="W109" i="17"/>
  <c r="AP109" i="17"/>
  <c r="BH109" i="17"/>
  <c r="BZ109" i="17"/>
  <c r="CR109" i="17"/>
  <c r="G110" i="17"/>
  <c r="Y110" i="17"/>
  <c r="AW63" i="17"/>
  <c r="AF77" i="17"/>
  <c r="AX81" i="17"/>
  <c r="BC83" i="17"/>
  <c r="D85" i="17"/>
  <c r="X86" i="17"/>
  <c r="BP87" i="17"/>
  <c r="CI88" i="17"/>
  <c r="N90" i="17"/>
  <c r="Q91" i="17"/>
  <c r="Q92" i="17"/>
  <c r="S93" i="17"/>
  <c r="P94" i="17"/>
  <c r="R95" i="17"/>
  <c r="DD95" i="17"/>
  <c r="CM96" i="17"/>
  <c r="BH97" i="17"/>
  <c r="P98" i="17"/>
  <c r="CA98" i="17"/>
  <c r="AA99" i="17"/>
  <c r="CH99" i="17"/>
  <c r="U100" i="17"/>
  <c r="BJ100" i="17"/>
  <c r="CV100" i="17"/>
  <c r="AD101" i="17"/>
  <c r="BJ101" i="17"/>
  <c r="CQ101" i="17"/>
  <c r="Q102" i="17"/>
  <c r="AT102" i="17"/>
  <c r="BX102" i="17"/>
  <c r="DC102" i="17"/>
  <c r="Y103" i="17"/>
  <c r="AZ103" i="17"/>
  <c r="BZ103" i="17"/>
  <c r="CY103" i="17"/>
  <c r="T104" i="17"/>
  <c r="AO104" i="17"/>
  <c r="BL104" i="17"/>
  <c r="CG104" i="17"/>
  <c r="DD104" i="17"/>
  <c r="W105" i="17"/>
  <c r="AQ105" i="17"/>
  <c r="BJ105" i="17"/>
  <c r="CD105" i="17"/>
  <c r="CX105" i="17"/>
  <c r="M106" i="17"/>
  <c r="AG106" i="17"/>
  <c r="AZ106" i="17"/>
  <c r="BT106" i="17"/>
  <c r="CM106" i="17"/>
  <c r="DG106" i="17"/>
  <c r="U107" i="17"/>
  <c r="AM107" i="17"/>
  <c r="BF107" i="17"/>
  <c r="BX107" i="17"/>
  <c r="CP107" i="17"/>
  <c r="D108" i="17"/>
  <c r="W108" i="17"/>
  <c r="AO108" i="17"/>
  <c r="BG108" i="17"/>
  <c r="BZ108" i="17"/>
  <c r="CR108" i="17"/>
  <c r="F109" i="17"/>
  <c r="X109" i="17"/>
  <c r="AQ109" i="17"/>
  <c r="BI109" i="17"/>
  <c r="CA109" i="17"/>
  <c r="CT109" i="17"/>
  <c r="H110" i="17"/>
  <c r="Z110" i="17"/>
  <c r="BC63" i="17"/>
  <c r="CP77" i="17"/>
  <c r="BK81" i="17"/>
  <c r="BT83" i="17"/>
  <c r="G85" i="17"/>
  <c r="AO86" i="17"/>
  <c r="BS87" i="17"/>
  <c r="CS88" i="17"/>
  <c r="R90" i="17"/>
  <c r="R91" i="17"/>
  <c r="T92" i="17"/>
  <c r="U93" i="17"/>
  <c r="U94" i="17"/>
  <c r="Y95" i="17"/>
  <c r="M96" i="17"/>
  <c r="CR96" i="17"/>
  <c r="BK97" i="17"/>
  <c r="Y98" i="17"/>
  <c r="CF98" i="17"/>
  <c r="AE99" i="17"/>
  <c r="CI99" i="17"/>
  <c r="X100" i="17"/>
  <c r="BL100" i="17"/>
  <c r="CX100" i="17"/>
  <c r="AE101" i="17"/>
  <c r="BL101" i="17"/>
  <c r="CR101" i="17"/>
  <c r="R102" i="17"/>
  <c r="AU102" i="17"/>
  <c r="BZ102" i="17"/>
  <c r="DD102" i="17"/>
  <c r="AB103" i="17"/>
  <c r="BA103" i="17"/>
  <c r="CA103" i="17"/>
  <c r="CZ103" i="17"/>
  <c r="U104" i="17"/>
  <c r="AP104" i="17"/>
  <c r="BM104" i="17"/>
  <c r="CJ104" i="17"/>
  <c r="DE104" i="17"/>
  <c r="X105" i="17"/>
  <c r="AR105" i="17"/>
  <c r="BL105" i="17"/>
  <c r="CF105" i="17"/>
  <c r="CY105" i="17"/>
  <c r="N106" i="17"/>
  <c r="CK67" i="17"/>
  <c r="AI78" i="17"/>
  <c r="F82" i="17"/>
  <c r="CB83" i="17"/>
  <c r="K85" i="17"/>
  <c r="BD86" i="17"/>
  <c r="CQ87" i="17"/>
  <c r="R89" i="17"/>
  <c r="T90" i="17"/>
  <c r="AB91" i="17"/>
  <c r="AL92" i="17"/>
  <c r="AH93" i="17"/>
  <c r="AV94" i="17"/>
  <c r="AL95" i="17"/>
  <c r="S96" i="17"/>
  <c r="CZ96" i="17"/>
  <c r="BW97" i="17"/>
  <c r="AC98" i="17"/>
  <c r="CG98" i="17"/>
  <c r="AH99" i="17"/>
  <c r="CK99" i="17"/>
  <c r="AA100" i="17"/>
  <c r="BP100" i="17"/>
  <c r="CY100" i="17"/>
  <c r="AF101" i="17"/>
  <c r="BP101" i="17"/>
  <c r="CV101" i="17"/>
  <c r="U102" i="17"/>
  <c r="AZ102" i="17"/>
  <c r="CD102" i="17"/>
  <c r="DG102" i="17"/>
  <c r="AD103" i="17"/>
  <c r="BD103" i="17"/>
  <c r="CC103" i="17"/>
  <c r="DD103" i="17"/>
  <c r="W104" i="17"/>
  <c r="AS104" i="17"/>
  <c r="BP104" i="17"/>
  <c r="O69" i="17"/>
  <c r="CP78" i="17"/>
  <c r="Y82" i="17"/>
  <c r="CM83" i="17"/>
  <c r="U85" i="17"/>
  <c r="BN86" i="17"/>
  <c r="CT87" i="17"/>
  <c r="S89" i="17"/>
  <c r="AA90" i="17"/>
  <c r="AF91" i="17"/>
  <c r="AS92" i="17"/>
  <c r="AI93" i="17"/>
  <c r="AY94" i="17"/>
  <c r="AM95" i="17"/>
  <c r="V96" i="17"/>
  <c r="G97" i="17"/>
  <c r="CB97" i="17"/>
  <c r="AD98" i="17"/>
  <c r="CI98" i="17"/>
  <c r="AI99" i="17"/>
  <c r="CL99" i="17"/>
  <c r="AG100" i="17"/>
  <c r="BR100" i="17"/>
  <c r="DE100" i="17"/>
  <c r="AH101" i="17"/>
  <c r="BT101" i="17"/>
  <c r="CW101" i="17"/>
  <c r="Y102" i="17"/>
  <c r="BB102" i="17"/>
  <c r="CE102" i="17"/>
  <c r="G103" i="17"/>
  <c r="AG103" i="17"/>
  <c r="BF103" i="17"/>
  <c r="CF103" i="17"/>
  <c r="DF103" i="17"/>
  <c r="X104" i="17"/>
  <c r="AT104" i="17"/>
  <c r="BR104" i="17"/>
  <c r="CM104" i="17"/>
  <c r="F105" i="17"/>
  <c r="AA105" i="17"/>
  <c r="AV105" i="17"/>
  <c r="BP105" i="17"/>
  <c r="CI105" i="17"/>
  <c r="DC105" i="17"/>
  <c r="R106" i="17"/>
  <c r="AK106" i="17"/>
  <c r="BE106" i="17"/>
  <c r="BY106" i="17"/>
  <c r="CR106" i="17"/>
  <c r="G107" i="17"/>
  <c r="Z107" i="17"/>
  <c r="AR107" i="17"/>
  <c r="BJ107" i="17"/>
  <c r="CB107" i="17"/>
  <c r="CU107" i="17"/>
  <c r="I108" i="17"/>
  <c r="AA108" i="17"/>
  <c r="AT108" i="17"/>
  <c r="BL108" i="17"/>
  <c r="CD108" i="17"/>
  <c r="CV108" i="17"/>
  <c r="K109" i="17"/>
  <c r="AC109" i="17"/>
  <c r="AU109" i="17"/>
  <c r="BN109" i="17"/>
  <c r="CF109" i="17"/>
  <c r="CX109" i="17"/>
  <c r="L110" i="17"/>
  <c r="AE110" i="17"/>
  <c r="DG71" i="17"/>
  <c r="AT82" i="17"/>
  <c r="CZ85" i="17"/>
  <c r="AH89" i="17"/>
  <c r="CA91" i="17"/>
  <c r="BE94" i="17"/>
  <c r="AV96" i="17"/>
  <c r="DA97" i="17"/>
  <c r="BC99" i="17"/>
  <c r="AT100" i="17"/>
  <c r="AN101" i="17"/>
  <c r="DF101" i="17"/>
  <c r="BN102" i="17"/>
  <c r="AK103" i="17"/>
  <c r="CO103" i="17"/>
  <c r="AH104" i="17"/>
  <c r="CB104" i="17"/>
  <c r="K105" i="17"/>
  <c r="AX105" i="17"/>
  <c r="BY105" i="17"/>
  <c r="D106" i="17"/>
  <c r="AN106" i="17"/>
  <c r="BM106" i="17"/>
  <c r="CT106" i="17"/>
  <c r="O107" i="17"/>
  <c r="AT107" i="17"/>
  <c r="BR107" i="17"/>
  <c r="CW107" i="17"/>
  <c r="Q108" i="17"/>
  <c r="AV108" i="17"/>
  <c r="BT108" i="17"/>
  <c r="CY108" i="17"/>
  <c r="S109" i="17"/>
  <c r="AX109" i="17"/>
  <c r="BV109" i="17"/>
  <c r="CZ109" i="17"/>
  <c r="T110" i="17"/>
  <c r="AT110" i="17"/>
  <c r="BN110" i="17"/>
  <c r="CH110" i="17"/>
  <c r="DB110" i="17"/>
  <c r="R111" i="17"/>
  <c r="AK111" i="17"/>
  <c r="BD111" i="17"/>
  <c r="BY111" i="17"/>
  <c r="CR111" i="17"/>
  <c r="J112" i="17"/>
  <c r="AD112" i="17"/>
  <c r="AW112" i="17"/>
  <c r="BR112" i="17"/>
  <c r="CK112" i="17"/>
  <c r="DC112" i="17"/>
  <c r="R113" i="17"/>
  <c r="AJ113" i="17"/>
  <c r="BB113" i="17"/>
  <c r="BT113" i="17"/>
  <c r="CM113" i="17"/>
  <c r="DE113" i="17"/>
  <c r="S114" i="17"/>
  <c r="AL114" i="17"/>
  <c r="BD114" i="17"/>
  <c r="BV114" i="17"/>
  <c r="CN114" i="17"/>
  <c r="DG114" i="17"/>
  <c r="AH72" i="17"/>
  <c r="BN82" i="17"/>
  <c r="CG86" i="17"/>
  <c r="AI89" i="17"/>
  <c r="CV91" i="17"/>
  <c r="BH94" i="17"/>
  <c r="AW96" i="17"/>
  <c r="AH98" i="17"/>
  <c r="BD99" i="17"/>
  <c r="AV100" i="17"/>
  <c r="AQ101" i="17"/>
  <c r="DG101" i="17"/>
  <c r="CK102" i="17"/>
  <c r="AL103" i="17"/>
  <c r="CQ103" i="17"/>
  <c r="AJ104" i="17"/>
  <c r="CC104" i="17"/>
  <c r="M105" i="17"/>
  <c r="AZ105" i="17"/>
  <c r="CH105" i="17"/>
  <c r="H106" i="17"/>
  <c r="CD74" i="17"/>
  <c r="DA83" i="17"/>
  <c r="P88" i="17"/>
  <c r="CB90" i="17"/>
  <c r="CD93" i="17"/>
  <c r="BF96" i="17"/>
  <c r="BB98" i="17"/>
  <c r="DD99" i="17"/>
  <c r="I101" i="17"/>
  <c r="DB101" i="17"/>
  <c r="CL102" i="17"/>
  <c r="BI103" i="17"/>
  <c r="L104" i="17"/>
  <c r="BT104" i="17"/>
  <c r="I105" i="17"/>
  <c r="BA105" i="17"/>
  <c r="CN105" i="17"/>
  <c r="V106" i="17"/>
  <c r="BD106" i="17"/>
  <c r="CG106" i="17"/>
  <c r="K107" i="17"/>
  <c r="AN107" i="17"/>
  <c r="BP107" i="17"/>
  <c r="CX107" i="17"/>
  <c r="X108" i="17"/>
  <c r="AY108" i="17"/>
  <c r="CF108" i="17"/>
  <c r="DF108" i="17"/>
  <c r="AH109" i="17"/>
  <c r="BL109" i="17"/>
  <c r="CN109" i="17"/>
  <c r="P110" i="17"/>
  <c r="AQ110" i="17"/>
  <c r="BL110" i="17"/>
  <c r="CJ110" i="17"/>
  <c r="DD110" i="17"/>
  <c r="V111" i="17"/>
  <c r="AS111" i="17"/>
  <c r="BN111" i="17"/>
  <c r="CI111" i="17"/>
  <c r="DE111" i="17"/>
  <c r="V112" i="17"/>
  <c r="AQ112" i="17"/>
  <c r="BN112" i="17"/>
  <c r="CJ112" i="17"/>
  <c r="DF112" i="17"/>
  <c r="U113" i="17"/>
  <c r="AN113" i="17"/>
  <c r="BH113" i="17"/>
  <c r="CB113" i="17"/>
  <c r="CV113" i="17"/>
  <c r="L114" i="17"/>
  <c r="AF114" i="17"/>
  <c r="AY114" i="17"/>
  <c r="BS114" i="17"/>
  <c r="CM114" i="17"/>
  <c r="R75" i="17"/>
  <c r="W84" i="17"/>
  <c r="T88" i="17"/>
  <c r="AV91" i="17"/>
  <c r="CF93" i="17"/>
  <c r="N97" i="17"/>
  <c r="BG98" i="17"/>
  <c r="DE99" i="17"/>
  <c r="L101" i="17"/>
  <c r="DC101" i="17"/>
  <c r="CN102" i="17"/>
  <c r="BJ103" i="17"/>
  <c r="M104" i="17"/>
  <c r="BU104" i="17"/>
  <c r="J105" i="17"/>
  <c r="BB105" i="17"/>
  <c r="CO105" i="17"/>
  <c r="Y106" i="17"/>
  <c r="BH106" i="17"/>
  <c r="CH106" i="17"/>
  <c r="L107" i="17"/>
  <c r="AQ107" i="17"/>
  <c r="BS107" i="17"/>
  <c r="CY107" i="17"/>
  <c r="Z108" i="17"/>
  <c r="BB108" i="17"/>
  <c r="CH108" i="17"/>
  <c r="G109" i="17"/>
  <c r="AI109" i="17"/>
  <c r="BP109" i="17"/>
  <c r="CO109" i="17"/>
  <c r="Q110" i="17"/>
  <c r="AR110" i="17"/>
  <c r="BO110" i="17"/>
  <c r="CK110" i="17"/>
  <c r="DF110" i="17"/>
  <c r="W111" i="17"/>
  <c r="AT111" i="17"/>
  <c r="BP111" i="17"/>
  <c r="CL111" i="17"/>
  <c r="DF111" i="17"/>
  <c r="X112" i="17"/>
  <c r="AU112" i="17"/>
  <c r="BO112" i="17"/>
  <c r="CM112" i="17"/>
  <c r="DG112" i="17"/>
  <c r="V113" i="17"/>
  <c r="AP113" i="17"/>
  <c r="BJ113" i="17"/>
  <c r="CD113" i="17"/>
  <c r="CX113" i="17"/>
  <c r="N114" i="17"/>
  <c r="AG114" i="17"/>
  <c r="AZ114" i="17"/>
  <c r="BU114" i="17"/>
  <c r="CQ114" i="17"/>
  <c r="CM75" i="17"/>
  <c r="AE84" i="17"/>
  <c r="X88" i="17"/>
  <c r="BF91" i="17"/>
  <c r="BL94" i="17"/>
  <c r="Q97" i="17"/>
  <c r="CN98" i="17"/>
  <c r="J100" i="17"/>
  <c r="N101" i="17"/>
  <c r="F102" i="17"/>
  <c r="CO102" i="17"/>
  <c r="BK103" i="17"/>
  <c r="AA104" i="17"/>
  <c r="BV104" i="17"/>
  <c r="O105" i="17"/>
  <c r="BE105" i="17"/>
  <c r="CQ105" i="17"/>
  <c r="AA106" i="17"/>
  <c r="BI106" i="17"/>
  <c r="CO106" i="17"/>
  <c r="M107" i="17"/>
  <c r="AU107" i="17"/>
  <c r="BY107" i="17"/>
  <c r="CZ107" i="17"/>
  <c r="AD108" i="17"/>
  <c r="BC108" i="17"/>
  <c r="CI108" i="17"/>
  <c r="J109" i="17"/>
  <c r="AK109" i="17"/>
  <c r="BQ109" i="17"/>
  <c r="CU109" i="17"/>
  <c r="R110" i="17"/>
  <c r="AV110" i="17"/>
  <c r="BR110" i="17"/>
  <c r="CL110" i="17"/>
  <c r="D111" i="17"/>
  <c r="AA111" i="17"/>
  <c r="AU111" i="17"/>
  <c r="BQ111" i="17"/>
  <c r="CM111" i="17"/>
  <c r="DG111" i="17"/>
  <c r="Y112" i="17"/>
  <c r="AV112" i="17"/>
  <c r="BS112" i="17"/>
  <c r="CN112" i="17"/>
  <c r="D113" i="17"/>
  <c r="W113" i="17"/>
  <c r="AR113" i="17"/>
  <c r="BK113" i="17"/>
  <c r="CF113" i="17"/>
  <c r="CY113" i="17"/>
  <c r="O114" i="17"/>
  <c r="AH114" i="17"/>
  <c r="BC114" i="17"/>
  <c r="BX114" i="17"/>
  <c r="CR114" i="17"/>
  <c r="BV79" i="17"/>
  <c r="AX84" i="17"/>
  <c r="CJ79" i="17"/>
  <c r="CH86" i="17"/>
  <c r="BQ90" i="17"/>
  <c r="AN95" i="17"/>
  <c r="CM97" i="17"/>
  <c r="DA99" i="17"/>
  <c r="AW101" i="17"/>
  <c r="BF102" i="17"/>
  <c r="AP103" i="17"/>
  <c r="AF104" i="17"/>
  <c r="CU104" i="17"/>
  <c r="AU105" i="17"/>
  <c r="DE105" i="17"/>
  <c r="AR106" i="17"/>
  <c r="CD106" i="17"/>
  <c r="X107" i="17"/>
  <c r="BI107" i="17"/>
  <c r="CT107" i="17"/>
  <c r="AG108" i="17"/>
  <c r="BR108" i="17"/>
  <c r="DD108" i="17"/>
  <c r="AT109" i="17"/>
  <c r="CH109" i="17"/>
  <c r="O110" i="17"/>
  <c r="AZ110" i="17"/>
  <c r="CB110" i="17"/>
  <c r="DC110" i="17"/>
  <c r="AE111" i="17"/>
  <c r="BG111" i="17"/>
  <c r="CH111" i="17"/>
  <c r="K112" i="17"/>
  <c r="AL112" i="17"/>
  <c r="BM112" i="17"/>
  <c r="CS112" i="17"/>
  <c r="M113" i="17"/>
  <c r="AM113" i="17"/>
  <c r="BP113" i="17"/>
  <c r="CP113" i="17"/>
  <c r="J114" i="17"/>
  <c r="AO114" i="17"/>
  <c r="BM114" i="17"/>
  <c r="CK114" i="17"/>
  <c r="DF79" i="17"/>
  <c r="I87" i="17"/>
  <c r="BY91" i="17"/>
  <c r="AS95" i="17"/>
  <c r="CZ97" i="17"/>
  <c r="AJ100" i="17"/>
  <c r="AY101" i="17"/>
  <c r="BH102" i="17"/>
  <c r="BO103" i="17"/>
  <c r="AX104" i="17"/>
  <c r="CW104" i="17"/>
  <c r="BF105" i="17"/>
  <c r="DF105" i="17"/>
  <c r="AT106" i="17"/>
  <c r="CQ106" i="17"/>
  <c r="AB107" i="17"/>
  <c r="BL107" i="17"/>
  <c r="DC107" i="17"/>
  <c r="AI108" i="17"/>
  <c r="BU108" i="17"/>
  <c r="M109" i="17"/>
  <c r="AY109" i="17"/>
  <c r="CI109" i="17"/>
  <c r="V110" i="17"/>
  <c r="BB110" i="17"/>
  <c r="CC110" i="17"/>
  <c r="E111" i="17"/>
  <c r="AF111" i="17"/>
  <c r="BH111" i="17"/>
  <c r="CN111" i="17"/>
  <c r="L112" i="17"/>
  <c r="AM112" i="17"/>
  <c r="BU112" i="17"/>
  <c r="CT112" i="17"/>
  <c r="N113" i="17"/>
  <c r="AS113" i="17"/>
  <c r="BQ113" i="17"/>
  <c r="CQ113" i="17"/>
  <c r="P114" i="17"/>
  <c r="AP114" i="17"/>
  <c r="BO114" i="17"/>
  <c r="CS114" i="17"/>
  <c r="AH80" i="17"/>
  <c r="V87" i="17"/>
  <c r="BC92" i="17"/>
  <c r="BI95" i="17"/>
  <c r="AJ98" i="17"/>
  <c r="AK100" i="17"/>
  <c r="BY101" i="17"/>
  <c r="BI102" i="17"/>
  <c r="BR103" i="17"/>
  <c r="AY104" i="17"/>
  <c r="CX104" i="17"/>
  <c r="BN105" i="17"/>
  <c r="DG105" i="17"/>
  <c r="AU106" i="17"/>
  <c r="CU106" i="17"/>
  <c r="AC107" i="17"/>
  <c r="BN107" i="17"/>
  <c r="DD107" i="17"/>
  <c r="AJ108" i="17"/>
  <c r="CA108" i="17"/>
  <c r="N109" i="17"/>
  <c r="AZ109" i="17"/>
  <c r="CJ109" i="17"/>
  <c r="AA110" i="17"/>
  <c r="BC110" i="17"/>
  <c r="CD110" i="17"/>
  <c r="H111" i="17"/>
  <c r="AI111" i="17"/>
  <c r="BK111" i="17"/>
  <c r="CO111" i="17"/>
  <c r="O112" i="17"/>
  <c r="AN112" i="17"/>
  <c r="BV112" i="17"/>
  <c r="CV112" i="17"/>
  <c r="P113" i="17"/>
  <c r="AU113" i="17"/>
  <c r="BS113" i="17"/>
  <c r="CR113" i="17"/>
  <c r="R114" i="17"/>
  <c r="AQ114" i="17"/>
  <c r="BP114" i="17"/>
  <c r="CT114" i="17"/>
  <c r="AP80" i="17"/>
  <c r="AF87" i="17"/>
  <c r="BM92" i="17"/>
  <c r="BM95" i="17"/>
  <c r="BA98" i="17"/>
  <c r="AL100" i="17"/>
  <c r="BZ101" i="17"/>
  <c r="BJ102" i="17"/>
  <c r="CI103" i="17"/>
  <c r="BA104" i="17"/>
  <c r="E105" i="17"/>
  <c r="BR105" i="17"/>
  <c r="I106" i="17"/>
  <c r="BA106" i="17"/>
  <c r="CW106" i="17"/>
  <c r="AD107" i="17"/>
  <c r="BO107" i="17"/>
  <c r="F108" i="17"/>
  <c r="AP108" i="17"/>
  <c r="CC108" i="17"/>
  <c r="O109" i="17"/>
  <c r="BA109" i="17"/>
  <c r="CL109" i="17"/>
  <c r="AD110" i="17"/>
  <c r="BE110" i="17"/>
  <c r="CF110" i="17"/>
  <c r="J111" i="17"/>
  <c r="AJ111" i="17"/>
  <c r="BL111" i="17"/>
  <c r="CQ111" i="17"/>
  <c r="P112" i="17"/>
  <c r="AP112" i="17"/>
  <c r="BW112" i="17"/>
  <c r="CX112" i="17"/>
  <c r="T113" i="17"/>
  <c r="AV113" i="17"/>
  <c r="BW113" i="17"/>
  <c r="CU113" i="17"/>
  <c r="V114" i="17"/>
  <c r="AT114" i="17"/>
  <c r="BR114" i="17"/>
  <c r="CV114" i="17"/>
  <c r="AN82" i="17"/>
  <c r="AK88" i="17"/>
  <c r="CB92" i="17"/>
  <c r="CB95" i="17"/>
  <c r="CY98" i="17"/>
  <c r="BX100" i="17"/>
  <c r="CA101" i="17"/>
  <c r="CS102" i="17"/>
  <c r="CJ103" i="17"/>
  <c r="BB104" i="17"/>
  <c r="P105" i="17"/>
  <c r="BS105" i="17"/>
  <c r="Q106" i="17"/>
  <c r="BJ106" i="17"/>
  <c r="CX106" i="17"/>
  <c r="AE107" i="17"/>
  <c r="CA107" i="17"/>
  <c r="H108" i="17"/>
  <c r="AR108" i="17"/>
  <c r="CJ108" i="17"/>
  <c r="P109" i="17"/>
  <c r="BC109" i="17"/>
  <c r="CW109" i="17"/>
  <c r="AG110" i="17"/>
  <c r="BF110" i="17"/>
  <c r="CM110" i="17"/>
  <c r="K111" i="17"/>
  <c r="AL111" i="17"/>
  <c r="BS111" i="17"/>
  <c r="CV111" i="17"/>
  <c r="R112" i="17"/>
  <c r="AY112" i="17"/>
  <c r="BX112" i="17"/>
  <c r="CY112" i="17"/>
  <c r="Z113" i="17"/>
  <c r="AX113" i="17"/>
  <c r="BX113" i="17"/>
  <c r="CZ113" i="17"/>
  <c r="W114" i="17"/>
  <c r="AU114" i="17"/>
  <c r="BZ114" i="17"/>
  <c r="CX114" i="17"/>
  <c r="AO82" i="17"/>
  <c r="AW88" i="17"/>
  <c r="CM92" i="17"/>
  <c r="AF96" i="17"/>
  <c r="DC98" i="17"/>
  <c r="BY100" i="17"/>
  <c r="CB101" i="17"/>
  <c r="I103" i="17"/>
  <c r="CL103" i="17"/>
  <c r="BD104" i="17"/>
  <c r="Z105" i="17"/>
  <c r="BU105" i="17"/>
  <c r="T106" i="17"/>
  <c r="BK106" i="17"/>
  <c r="DA106" i="17"/>
  <c r="AH107" i="17"/>
  <c r="CE107" i="17"/>
  <c r="K108" i="17"/>
  <c r="AW108" i="17"/>
  <c r="CL108" i="17"/>
  <c r="T109" i="17"/>
  <c r="BD109" i="17"/>
  <c r="DB109" i="17"/>
  <c r="AH110" i="17"/>
  <c r="BJ110" i="17"/>
  <c r="CP110" i="17"/>
  <c r="M111" i="17"/>
  <c r="AN111" i="17"/>
  <c r="BT111" i="17"/>
  <c r="CW111" i="17"/>
  <c r="S112" i="17"/>
  <c r="AZ112" i="17"/>
  <c r="CA112" i="17"/>
  <c r="CZ112" i="17"/>
  <c r="AA113" i="17"/>
  <c r="AY113" i="17"/>
  <c r="BY113" i="17"/>
  <c r="DB113" i="17"/>
  <c r="X114" i="17"/>
  <c r="AW114" i="17"/>
  <c r="CA114" i="17"/>
  <c r="CZ114" i="17"/>
  <c r="CK82" i="17"/>
  <c r="AF89" i="17"/>
  <c r="CR92" i="17"/>
  <c r="AQ96" i="17"/>
  <c r="DD98" i="17"/>
  <c r="CD100" i="17"/>
  <c r="CH101" i="17"/>
  <c r="J103" i="17"/>
  <c r="E104" i="17"/>
  <c r="BF104" i="17"/>
  <c r="AD105" i="17"/>
  <c r="BV105" i="17"/>
  <c r="U106" i="17"/>
  <c r="BO106" i="17"/>
  <c r="DB106" i="17"/>
  <c r="AI107" i="17"/>
  <c r="CF107" i="17"/>
  <c r="L108" i="17"/>
  <c r="AX108" i="17"/>
  <c r="CM108" i="17"/>
  <c r="Z109" i="17"/>
  <c r="BJ109" i="17"/>
  <c r="DC109" i="17"/>
  <c r="AI110" i="17"/>
  <c r="BK110" i="17"/>
  <c r="CQ110" i="17"/>
  <c r="N111" i="17"/>
  <c r="AP111" i="17"/>
  <c r="BV111" i="17"/>
  <c r="CX111" i="17"/>
  <c r="T112" i="17"/>
  <c r="BC112" i="17"/>
  <c r="CB112" i="17"/>
  <c r="DB112" i="17"/>
  <c r="AC113" i="17"/>
  <c r="BA113" i="17"/>
  <c r="BZ113" i="17"/>
  <c r="DD113" i="17"/>
  <c r="Y114" i="17"/>
  <c r="AX114" i="17"/>
  <c r="CB114" i="17"/>
  <c r="DA114" i="17"/>
  <c r="CO83" i="17"/>
  <c r="AX89" i="17"/>
  <c r="BK93" i="17"/>
  <c r="U97" i="17"/>
  <c r="H99" i="17"/>
  <c r="CH100" i="17"/>
  <c r="M103" i="17"/>
  <c r="F104" i="17"/>
  <c r="BW104" i="17"/>
  <c r="AE105" i="17"/>
  <c r="BX105" i="17"/>
  <c r="AB106" i="17"/>
  <c r="BU106" i="17"/>
  <c r="D107" i="17"/>
  <c r="AV107" i="17"/>
  <c r="CG107" i="17"/>
  <c r="N108" i="17"/>
  <c r="BH108" i="17"/>
  <c r="CS108" i="17"/>
  <c r="AB109" i="17"/>
  <c r="BR109" i="17"/>
  <c r="DD109" i="17"/>
  <c r="AJ110" i="17"/>
  <c r="BS110" i="17"/>
  <c r="CT110" i="17"/>
  <c r="P111" i="17"/>
  <c r="AX111" i="17"/>
  <c r="BW111" i="17"/>
  <c r="CZ111" i="17"/>
  <c r="AB112" i="17"/>
  <c r="BD112" i="17"/>
  <c r="CE112" i="17"/>
  <c r="E113" i="17"/>
  <c r="AD113" i="17"/>
  <c r="BD113" i="17"/>
  <c r="CG113" i="17"/>
  <c r="DG113" i="17"/>
  <c r="AA114" i="17"/>
  <c r="BF114" i="17"/>
  <c r="CD114" i="17"/>
  <c r="DB114" i="17"/>
  <c r="AN85" i="17"/>
  <c r="BM89" i="17"/>
  <c r="BO93" i="17"/>
  <c r="AX99" i="17"/>
  <c r="CL100" i="17"/>
  <c r="AB102" i="17"/>
  <c r="AA102" i="17"/>
  <c r="Y97" i="17"/>
  <c r="BD85" i="17"/>
  <c r="BI99" i="17"/>
  <c r="AM103" i="17"/>
  <c r="AM105" i="17"/>
  <c r="CC106" i="17"/>
  <c r="CQ107" i="17"/>
  <c r="DB108" i="17"/>
  <c r="K110" i="17"/>
  <c r="CZ110" i="17"/>
  <c r="CF111" i="17"/>
  <c r="BJ112" i="17"/>
  <c r="AL113" i="17"/>
  <c r="I114" i="17"/>
  <c r="CJ114" i="17"/>
  <c r="BT85" i="17"/>
  <c r="BK99" i="17"/>
  <c r="G104" i="17"/>
  <c r="CL105" i="17"/>
  <c r="F107" i="17"/>
  <c r="O108" i="17"/>
  <c r="AE109" i="17"/>
  <c r="AM110" i="17"/>
  <c r="S111" i="17"/>
  <c r="DB111" i="17"/>
  <c r="CF112" i="17"/>
  <c r="BF113" i="17"/>
  <c r="AB114" i="17"/>
  <c r="DC114" i="17"/>
  <c r="BU85" i="17"/>
  <c r="CY99" i="17"/>
  <c r="J104" i="17"/>
  <c r="CM105" i="17"/>
  <c r="J107" i="17"/>
  <c r="R108" i="17"/>
  <c r="AF109" i="17"/>
  <c r="AN110" i="17"/>
  <c r="T111" i="17"/>
  <c r="DD111" i="17"/>
  <c r="CH112" i="17"/>
  <c r="BG113" i="17"/>
  <c r="AE114" i="17"/>
  <c r="DF114" i="17"/>
  <c r="AJ90" i="17"/>
  <c r="DF100" i="17"/>
  <c r="AC104" i="17"/>
  <c r="CR105" i="17"/>
  <c r="P107" i="17"/>
  <c r="AE108" i="17"/>
  <c r="AL109" i="17"/>
  <c r="AW110" i="17"/>
  <c r="AB111" i="17"/>
  <c r="F112" i="17"/>
  <c r="CP112" i="17"/>
  <c r="BN113" i="17"/>
  <c r="AJ114" i="17"/>
  <c r="AK90" i="17"/>
  <c r="Q101" i="17"/>
  <c r="AD104" i="17"/>
  <c r="DA105" i="17"/>
  <c r="V107" i="17"/>
  <c r="AF108" i="17"/>
  <c r="AR109" i="17"/>
  <c r="AY110" i="17"/>
  <c r="AC111" i="17"/>
  <c r="G112" i="17"/>
  <c r="CQ112" i="17"/>
  <c r="BO113" i="17"/>
  <c r="AN114" i="17"/>
  <c r="BN90" i="17"/>
  <c r="AR101" i="17"/>
  <c r="CL104" i="17"/>
  <c r="AH106" i="17"/>
  <c r="AX107" i="17"/>
  <c r="BK108" i="17"/>
  <c r="BS109" i="17"/>
  <c r="BT110" i="17"/>
  <c r="AY111" i="17"/>
  <c r="AE112" i="17"/>
  <c r="G113" i="17"/>
  <c r="CH113" i="17"/>
  <c r="BG114" i="17"/>
  <c r="BV93" i="17"/>
  <c r="AG102" i="17"/>
  <c r="CO104" i="17"/>
  <c r="AJ106" i="17"/>
  <c r="AZ107" i="17"/>
  <c r="BN108" i="17"/>
  <c r="BW109" i="17"/>
  <c r="BU110" i="17"/>
  <c r="BA111" i="17"/>
  <c r="AG112" i="17"/>
  <c r="H113" i="17"/>
  <c r="CI113" i="17"/>
  <c r="BH114" i="17"/>
  <c r="BT94" i="17"/>
  <c r="AH102" i="17"/>
  <c r="CR104" i="17"/>
  <c r="AP106" i="17"/>
  <c r="BA107" i="17"/>
  <c r="BO108" i="17"/>
  <c r="CB109" i="17"/>
  <c r="BW110" i="17"/>
  <c r="BB111" i="17"/>
  <c r="AH112" i="17"/>
  <c r="K113" i="17"/>
  <c r="CL113" i="17"/>
  <c r="BJ114" i="17"/>
  <c r="CK94" i="17"/>
  <c r="AK102" i="17"/>
  <c r="CT104" i="17"/>
  <c r="AQ106" i="17"/>
  <c r="BG107" i="17"/>
  <c r="BP108" i="17"/>
  <c r="CE109" i="17"/>
  <c r="BX110" i="17"/>
  <c r="BC111" i="17"/>
  <c r="AJ112" i="17"/>
  <c r="L113" i="17"/>
  <c r="CO113" i="17"/>
  <c r="BL114" i="17"/>
  <c r="AR97" i="17"/>
  <c r="P103" i="17"/>
  <c r="AF105" i="17"/>
  <c r="BX106" i="17"/>
  <c r="CH107" i="17"/>
  <c r="CU108" i="17"/>
  <c r="DF109" i="17"/>
  <c r="CU110" i="17"/>
  <c r="BZ111" i="17"/>
  <c r="BE112" i="17"/>
  <c r="AE113" i="17"/>
  <c r="D114" i="17"/>
  <c r="CE114" i="17"/>
  <c r="CG97" i="17"/>
  <c r="R103" i="17"/>
  <c r="AG105" i="17"/>
  <c r="CA106" i="17"/>
  <c r="CJ107" i="17"/>
  <c r="CZ108" i="17"/>
  <c r="DG109" i="17"/>
  <c r="CV110" i="17"/>
  <c r="CD111" i="17"/>
  <c r="BF112" i="17"/>
  <c r="AF113" i="17"/>
  <c r="F114" i="17"/>
  <c r="CH114" i="17"/>
  <c r="CI97" i="17"/>
  <c r="AJ103" i="17"/>
  <c r="AJ105" i="17"/>
  <c r="CB106" i="17"/>
  <c r="CL107" i="17"/>
  <c r="DA108" i="17"/>
  <c r="I110" i="17"/>
  <c r="CY110" i="17"/>
  <c r="CE111" i="17"/>
  <c r="BH112" i="17"/>
  <c r="AI113" i="17"/>
  <c r="G114" i="17"/>
  <c r="CI114" i="17"/>
  <c r="CV99" i="17"/>
  <c r="CT91" i="17"/>
  <c r="CS99" i="17"/>
  <c r="CJ91" i="17"/>
  <c r="AJ99" i="17"/>
  <c r="CN90" i="17"/>
  <c r="CV94" i="17"/>
  <c r="J83" i="17"/>
  <c r="BY94" i="17"/>
  <c r="CH82" i="17"/>
  <c r="BW94" i="17"/>
  <c r="BV82" i="17"/>
  <c r="AU94" i="17"/>
  <c r="AT88" i="17"/>
  <c r="Y80" i="17"/>
  <c r="BV113" i="17"/>
  <c r="BR111" i="17"/>
  <c r="BO109" i="17"/>
  <c r="BK107" i="17"/>
  <c r="AW105" i="17"/>
  <c r="CF102" i="17"/>
  <c r="I99" i="17"/>
  <c r="AO94" i="17"/>
  <c r="AL88" i="17"/>
  <c r="N80" i="17"/>
  <c r="AP99" i="17"/>
  <c r="CI94" i="17"/>
  <c r="CO88" i="17"/>
  <c r="J81" i="17"/>
  <c r="DC113" i="17"/>
  <c r="CY111" i="17"/>
  <c r="CV109" i="17"/>
  <c r="CR107" i="17"/>
  <c r="CG105" i="17"/>
  <c r="AC103" i="17"/>
  <c r="BX99" i="17"/>
  <c r="T95" i="17"/>
  <c r="AM89" i="17"/>
  <c r="J82" i="17"/>
  <c r="CF62" i="17"/>
  <c r="AK92" i="17"/>
  <c r="CN85" i="17"/>
  <c r="CW60" i="17"/>
  <c r="J113" i="17"/>
  <c r="F111" i="17"/>
  <c r="DG108" i="17"/>
  <c r="DC106" i="17"/>
  <c r="CD104" i="17"/>
  <c r="CK101" i="17"/>
  <c r="CS97" i="17"/>
  <c r="CE92" i="17"/>
  <c r="AQ86" i="17"/>
  <c r="AX70" i="17"/>
  <c r="AD79" i="17"/>
  <c r="CA113" i="17"/>
  <c r="BX111" i="17"/>
  <c r="BT109" i="17"/>
  <c r="BQ107" i="17"/>
  <c r="BD105" i="17"/>
  <c r="CP102" i="17"/>
  <c r="T99" i="17"/>
  <c r="BG94" i="17"/>
  <c r="BF88" i="17"/>
  <c r="AZ80" i="17"/>
  <c r="L54" i="17"/>
  <c r="AG59" i="17"/>
  <c r="CO62" i="17"/>
  <c r="H66" i="17"/>
  <c r="DA68" i="17"/>
  <c r="BA71" i="17"/>
  <c r="CF73" i="17"/>
  <c r="CB53" i="17"/>
  <c r="N59" i="17"/>
  <c r="G55" i="17"/>
  <c r="CG59" i="17"/>
  <c r="AG63" i="17"/>
  <c r="AZ66" i="17"/>
  <c r="AF69" i="17"/>
  <c r="AL56" i="17"/>
  <c r="V61" i="17"/>
  <c r="F65" i="17"/>
  <c r="AV68" i="17"/>
  <c r="AH71" i="17"/>
  <c r="CB73" i="17"/>
  <c r="DG57" i="17"/>
  <c r="Z62" i="17"/>
  <c r="CZ65" i="17"/>
  <c r="Z69" i="17"/>
  <c r="CY71" i="17"/>
  <c r="AK74" i="17"/>
  <c r="AT76" i="17"/>
  <c r="V78" i="17"/>
  <c r="O52" i="17"/>
  <c r="AB59" i="17"/>
  <c r="CX98" i="17"/>
  <c r="H90" i="17"/>
  <c r="CT98" i="17"/>
  <c r="DA89" i="17"/>
  <c r="AO98" i="17"/>
  <c r="DC88" i="17"/>
  <c r="AG93" i="17"/>
  <c r="CY77" i="17"/>
  <c r="O93" i="17"/>
  <c r="D77" i="17"/>
  <c r="L93" i="17"/>
  <c r="DE76" i="17"/>
  <c r="BA93" i="17"/>
  <c r="AB87" i="17"/>
  <c r="BB76" i="17"/>
  <c r="AK113" i="17"/>
  <c r="AH111" i="17"/>
  <c r="AD109" i="17"/>
  <c r="AA107" i="17"/>
  <c r="G105" i="17"/>
  <c r="Z102" i="17"/>
  <c r="AT98" i="17"/>
  <c r="AZ93" i="17"/>
  <c r="Y87" i="17"/>
  <c r="AV98" i="17"/>
  <c r="H89" i="17"/>
  <c r="AU98" i="17"/>
  <c r="G89" i="17"/>
  <c r="CQ97" i="17"/>
  <c r="CU87" i="17"/>
  <c r="AT92" i="17"/>
  <c r="AJ70" i="17"/>
  <c r="AG92" i="17"/>
  <c r="CJ67" i="17"/>
  <c r="AC92" i="17"/>
  <c r="AC65" i="17"/>
  <c r="DG92" i="17"/>
  <c r="BY86" i="17"/>
  <c r="BV73" i="17"/>
  <c r="S113" i="17"/>
  <c r="O111" i="17"/>
  <c r="L109" i="17"/>
  <c r="H107" i="17"/>
  <c r="CN104" i="17"/>
  <c r="CZ101" i="17"/>
  <c r="G98" i="17"/>
  <c r="DD92" i="17"/>
  <c r="BO86" i="17"/>
  <c r="BS73" i="17"/>
  <c r="AM98" i="17"/>
  <c r="AT93" i="17"/>
  <c r="Q87" i="17"/>
  <c r="Z76" i="17"/>
  <c r="AZ113" i="17"/>
  <c r="AV111" i="17"/>
  <c r="AS109" i="17"/>
  <c r="AP107" i="17"/>
  <c r="Y105" i="17"/>
  <c r="AY102" i="17"/>
  <c r="BW98" i="17"/>
  <c r="CN93" i="17"/>
  <c r="BT87" i="17"/>
  <c r="N78" i="17"/>
  <c r="AP96" i="17"/>
  <c r="CM90" i="17"/>
  <c r="E84" i="17"/>
  <c r="BN114" i="17"/>
  <c r="BK112" i="17"/>
  <c r="BG110" i="17"/>
  <c r="BD108" i="17"/>
  <c r="AV106" i="17"/>
  <c r="N104" i="17"/>
  <c r="CW100" i="17"/>
  <c r="CH96" i="17"/>
  <c r="AH91" i="17"/>
  <c r="BU84" i="17"/>
  <c r="AD86" i="17"/>
  <c r="M70" i="17"/>
  <c r="X113" i="17"/>
  <c r="U111" i="17"/>
  <c r="R109" i="17"/>
  <c r="N107" i="17"/>
  <c r="CV104" i="17"/>
  <c r="E102" i="17"/>
  <c r="S98" i="17"/>
  <c r="Q93" i="17"/>
  <c r="CU97" i="17"/>
  <c r="J88" i="17"/>
  <c r="CT97" i="17"/>
  <c r="DB87" i="17"/>
  <c r="Z97" i="17"/>
  <c r="CV86" i="17"/>
  <c r="BO91" i="17"/>
  <c r="BV99" i="17"/>
  <c r="AU91" i="17"/>
  <c r="BO99" i="17"/>
  <c r="AP91" i="17"/>
  <c r="CA97" i="17"/>
  <c r="BL92" i="17"/>
  <c r="O86" i="17"/>
  <c r="AV67" i="17"/>
  <c r="DD112" i="17"/>
  <c r="DA110" i="17"/>
  <c r="CX108" i="17"/>
  <c r="CS106" i="17"/>
  <c r="BS104" i="17"/>
  <c r="BU101" i="17"/>
  <c r="BX97" i="17"/>
  <c r="BH92" i="17"/>
  <c r="I86" i="17"/>
  <c r="BD66" i="17"/>
  <c r="E98" i="17"/>
  <c r="CW92" i="17"/>
  <c r="BK86" i="17"/>
  <c r="AL73" i="17"/>
  <c r="AH113" i="17"/>
  <c r="AD111" i="17"/>
  <c r="AA109" i="17"/>
  <c r="W107" i="17"/>
  <c r="DF104" i="17"/>
  <c r="T102" i="17"/>
  <c r="AL98" i="17"/>
  <c r="AQ93" i="17"/>
  <c r="P87" i="17"/>
  <c r="I76" i="17"/>
  <c r="CX95" i="17"/>
  <c r="AF90" i="17"/>
  <c r="AT83" i="17"/>
  <c r="AV114" i="17"/>
  <c r="AO97" i="17"/>
  <c r="F87" i="17"/>
  <c r="AK97" i="17"/>
  <c r="D87" i="17"/>
  <c r="BQ96" i="17"/>
  <c r="CD85" i="17"/>
  <c r="BR90" i="17"/>
  <c r="S99" i="17"/>
  <c r="BC90" i="17"/>
  <c r="R99" i="17"/>
  <c r="AS90" i="17"/>
  <c r="AN97" i="17"/>
  <c r="M92" i="17"/>
  <c r="BF85" i="17"/>
  <c r="CP114" i="17"/>
  <c r="CL112" i="17"/>
  <c r="CI110" i="17"/>
  <c r="CE108" i="17"/>
  <c r="BZ106" i="17"/>
  <c r="AW104" i="17"/>
  <c r="AO101" i="17"/>
  <c r="AM97" i="17"/>
  <c r="H92" i="17"/>
  <c r="BE85" i="17"/>
  <c r="BR101" i="17"/>
  <c r="BS97" i="17"/>
  <c r="AY92" i="17"/>
  <c r="DF85" i="17"/>
  <c r="DA64" i="17"/>
  <c r="O113" i="17"/>
  <c r="L111" i="17"/>
  <c r="H109" i="17"/>
  <c r="E107" i="17"/>
  <c r="CK104" i="17"/>
  <c r="CT101" i="17"/>
  <c r="DG97" i="17"/>
  <c r="CV92" i="17"/>
  <c r="BJ86" i="17"/>
  <c r="AR72" i="17"/>
  <c r="BB95" i="17"/>
  <c r="CE89" i="17"/>
  <c r="BU82" i="17"/>
  <c r="AD114" i="17"/>
  <c r="Z112" i="17"/>
  <c r="W110" i="17"/>
  <c r="S108" i="17"/>
  <c r="J106" i="17"/>
  <c r="BT103" i="17"/>
  <c r="AE100" i="17"/>
  <c r="BS96" i="17"/>
  <c r="CS85" i="17"/>
  <c r="BR96" i="17"/>
  <c r="CP85" i="17"/>
  <c r="CI95" i="17"/>
  <c r="BQ84" i="17"/>
  <c r="BX89" i="17"/>
  <c r="BU98" i="17"/>
  <c r="O95" i="17"/>
  <c r="AV83" i="17"/>
  <c r="K95" i="17"/>
  <c r="AU83" i="17"/>
  <c r="AC94" i="17"/>
  <c r="CH81" i="17"/>
  <c r="CE87" i="17"/>
  <c r="BO97" i="17"/>
  <c r="BI87" i="17"/>
  <c r="BM97" i="17"/>
  <c r="AY87" i="17"/>
  <c r="Q96" i="17"/>
  <c r="BH90" i="17"/>
  <c r="CA83" i="17"/>
  <c r="AM114" i="17"/>
  <c r="AI112" i="17"/>
  <c r="AF110" i="17"/>
  <c r="AB108" i="17"/>
  <c r="S106" i="17"/>
  <c r="CG103" i="17"/>
  <c r="AU100" i="17"/>
  <c r="O96" i="17"/>
  <c r="BD90" i="17"/>
  <c r="BU83" i="17"/>
  <c r="CA100" i="17"/>
  <c r="BB96" i="17"/>
  <c r="CY90" i="17"/>
  <c r="AC84" i="17"/>
  <c r="BT114" i="17"/>
  <c r="BP112" i="17"/>
  <c r="BM110" i="17"/>
  <c r="BJ108" i="17"/>
  <c r="BB106" i="17"/>
  <c r="V104" i="17"/>
  <c r="D101" i="17"/>
  <c r="CV96" i="17"/>
  <c r="BC91" i="17"/>
  <c r="CN84" i="17"/>
  <c r="BA79" i="17"/>
  <c r="S94" i="17"/>
  <c r="N88" i="17"/>
  <c r="AW79" i="17"/>
  <c r="CE113" i="17"/>
  <c r="CA111" i="17"/>
  <c r="BX109" i="17"/>
  <c r="BT107" i="17"/>
  <c r="BG105" i="17"/>
  <c r="CV102" i="17"/>
  <c r="AB99" i="17"/>
  <c r="BP94" i="17"/>
  <c r="BQ88" i="17"/>
  <c r="BW80" i="17"/>
  <c r="AA83" i="17"/>
  <c r="AR114" i="17"/>
  <c r="AO112" i="17"/>
  <c r="AL110" i="17"/>
  <c r="AH108" i="17"/>
  <c r="Z106" i="17"/>
  <c r="CP103" i="17"/>
  <c r="BH100" i="17"/>
  <c r="AD96" i="17"/>
  <c r="BZ90" i="17"/>
  <c r="CT83" i="17"/>
  <c r="AI51" i="17"/>
  <c r="M58" i="17"/>
  <c r="BU61" i="17"/>
  <c r="DE64" i="17"/>
  <c r="DF67" i="17"/>
  <c r="BW70" i="17"/>
  <c r="F73" i="17"/>
  <c r="CA50" i="17"/>
  <c r="CX57" i="17"/>
  <c r="BF52" i="17"/>
  <c r="BM58" i="17"/>
  <c r="Q62" i="17"/>
  <c r="AU65" i="17"/>
  <c r="AP68" i="17"/>
  <c r="AV53" i="17"/>
  <c r="CJ59" i="17"/>
  <c r="CK63" i="17"/>
  <c r="AM67" i="17"/>
  <c r="AT70" i="17"/>
  <c r="DA72" i="17"/>
  <c r="CA55" i="17"/>
  <c r="CR60" i="17"/>
  <c r="AL94" i="17"/>
  <c r="D82" i="17"/>
  <c r="AD94" i="17"/>
  <c r="CQ81" i="17"/>
  <c r="AY93" i="17"/>
  <c r="CR78" i="17"/>
  <c r="BZ86" i="17"/>
  <c r="E97" i="17"/>
  <c r="AY86" i="17"/>
  <c r="DF96" i="17"/>
  <c r="AV86" i="17"/>
  <c r="CA95" i="17"/>
  <c r="DG89" i="17"/>
  <c r="DG82" i="17"/>
  <c r="T114" i="17"/>
  <c r="Q112" i="17"/>
  <c r="N110" i="17"/>
  <c r="J108" i="17"/>
  <c r="DD105" i="17"/>
  <c r="BH103" i="17"/>
  <c r="L100" i="17"/>
  <c r="BU95" i="17"/>
  <c r="DB89" i="17"/>
  <c r="CY82" i="17"/>
  <c r="AR100" i="17"/>
  <c r="G96" i="17"/>
  <c r="AY90" i="17"/>
  <c r="BM83" i="17"/>
  <c r="BB114" i="17"/>
  <c r="AX112" i="17"/>
  <c r="AU110" i="17"/>
  <c r="AQ108" i="17"/>
  <c r="AI106" i="17"/>
  <c r="AW99" i="17"/>
  <c r="CU90" i="17"/>
  <c r="K94" i="17"/>
  <c r="N84" i="17"/>
  <c r="DE96" i="17"/>
  <c r="AJ82" i="17"/>
  <c r="AZ111" i="17"/>
  <c r="AL106" i="17"/>
  <c r="AS99" i="17"/>
  <c r="CY84" i="17"/>
  <c r="AF97" i="17"/>
  <c r="AU85" i="17"/>
  <c r="DA112" i="17"/>
  <c r="CT108" i="17"/>
  <c r="BN104" i="17"/>
  <c r="AN99" i="17"/>
  <c r="AU90" i="17"/>
  <c r="CT80" i="17"/>
  <c r="AO91" i="17"/>
  <c r="O71" i="17"/>
  <c r="CT111" i="17"/>
  <c r="CN108" i="17"/>
  <c r="BZ105" i="17"/>
  <c r="BE101" i="17"/>
  <c r="AZ95" i="17"/>
  <c r="BC87" i="17"/>
  <c r="CP86" i="17"/>
  <c r="CC114" i="17"/>
  <c r="D112" i="17"/>
  <c r="AJ109" i="17"/>
  <c r="BL106" i="17"/>
  <c r="AO103" i="17"/>
  <c r="BE98" i="17"/>
  <c r="CB91" i="17"/>
  <c r="S83" i="17"/>
  <c r="BC53" i="17"/>
  <c r="CS59" i="17"/>
  <c r="CZ63" i="17"/>
  <c r="BE67" i="17"/>
  <c r="CS70" i="17"/>
  <c r="BK73" i="17"/>
  <c r="CW54" i="17"/>
  <c r="AH60" i="17"/>
  <c r="DE57" i="17"/>
  <c r="AW62" i="17"/>
  <c r="X66" i="17"/>
  <c r="CA69" i="17"/>
  <c r="AK58" i="17"/>
  <c r="Y63" i="17"/>
  <c r="BQ67" i="17"/>
  <c r="L71" i="17"/>
  <c r="BT50" i="17"/>
  <c r="AW59" i="17"/>
  <c r="R64" i="17"/>
  <c r="CW67" i="17"/>
  <c r="N71" i="17"/>
  <c r="CC73" i="17"/>
  <c r="N76" i="17"/>
  <c r="F78" i="17"/>
  <c r="G53" i="17"/>
  <c r="DA59" i="17"/>
  <c r="DD63" i="17"/>
  <c r="BB67" i="17"/>
  <c r="BH70" i="17"/>
  <c r="I73" i="17"/>
  <c r="AN75" i="17"/>
  <c r="AF53" i="17"/>
  <c r="BY60" i="17"/>
  <c r="AV65" i="17"/>
  <c r="BC69" i="17"/>
  <c r="CD72" i="17"/>
  <c r="CR56" i="17"/>
  <c r="AS62" i="17"/>
  <c r="CU66" i="17"/>
  <c r="BY70" i="17"/>
  <c r="BZ73" i="17"/>
  <c r="X76" i="17"/>
  <c r="P78" i="17"/>
  <c r="AH56" i="17"/>
  <c r="L62" i="17"/>
  <c r="BT66" i="17"/>
  <c r="BA70" i="17"/>
  <c r="BG73" i="17"/>
  <c r="AJ56" i="17"/>
  <c r="M62" i="17"/>
  <c r="BW66" i="17"/>
  <c r="BD70" i="17"/>
  <c r="BJ73" i="17"/>
  <c r="BM55" i="17"/>
  <c r="CH61" i="17"/>
  <c r="AR66" i="17"/>
  <c r="AD70" i="17"/>
  <c r="AP73" i="17"/>
  <c r="CZ75" i="17"/>
  <c r="CU77" i="17"/>
  <c r="CQ55" i="17"/>
  <c r="E64" i="17"/>
  <c r="CU51" i="17"/>
  <c r="AY62" i="17"/>
  <c r="CF68" i="17"/>
  <c r="BQ60" i="17"/>
  <c r="BJ93" i="17"/>
  <c r="CT78" i="17"/>
  <c r="BH85" i="17"/>
  <c r="BT98" i="17"/>
  <c r="AH95" i="17"/>
  <c r="BA78" i="17"/>
  <c r="AX110" i="17"/>
  <c r="BZ92" i="17"/>
  <c r="AD74" i="17"/>
  <c r="AU84" i="17"/>
  <c r="R98" i="17"/>
  <c r="CN94" i="17"/>
  <c r="BW114" i="17"/>
  <c r="CY109" i="17"/>
  <c r="AB105" i="17"/>
  <c r="BG96" i="17"/>
  <c r="AF81" i="17"/>
  <c r="V95" i="17"/>
  <c r="S82" i="17"/>
  <c r="N112" i="17"/>
  <c r="G108" i="17"/>
  <c r="CB103" i="17"/>
  <c r="AB97" i="17"/>
  <c r="AC88" i="17"/>
  <c r="CS71" i="17"/>
  <c r="BH87" i="17"/>
  <c r="K114" i="17"/>
  <c r="X111" i="17"/>
  <c r="DE107" i="17"/>
  <c r="CZ104" i="17"/>
  <c r="CX99" i="17"/>
  <c r="CW90" i="17"/>
  <c r="CQ98" i="17"/>
  <c r="AS81" i="17"/>
  <c r="AA96" i="17"/>
  <c r="DB93" i="17"/>
  <c r="BE114" i="17"/>
  <c r="CG109" i="17"/>
  <c r="Y104" i="17"/>
  <c r="AB95" i="17"/>
  <c r="AN78" i="17"/>
  <c r="AK94" i="17"/>
  <c r="CT79" i="17"/>
  <c r="CG111" i="17"/>
  <c r="BZ107" i="17"/>
  <c r="BC103" i="17"/>
  <c r="AY96" i="17"/>
  <c r="DC85" i="17"/>
  <c r="T97" i="17"/>
  <c r="DA86" i="17"/>
  <c r="CW113" i="17"/>
  <c r="CR110" i="17"/>
  <c r="CM107" i="17"/>
  <c r="BG104" i="17"/>
  <c r="BL99" i="17"/>
  <c r="Y93" i="17"/>
  <c r="DE83" i="17"/>
  <c r="CZ83" i="17"/>
  <c r="CT113" i="17"/>
  <c r="DG110" i="17"/>
  <c r="AZ108" i="17"/>
  <c r="BW105" i="17"/>
  <c r="CD101" i="17"/>
  <c r="BX96" i="17"/>
  <c r="O89" i="17"/>
  <c r="K77" i="17"/>
  <c r="AY56" i="17"/>
  <c r="I61" i="17"/>
  <c r="AE65" i="17"/>
  <c r="BY68" i="17"/>
  <c r="CR71" i="17"/>
  <c r="BA74" i="17"/>
  <c r="O57" i="17"/>
  <c r="Y53" i="17"/>
  <c r="BA59" i="17"/>
  <c r="CN63" i="17"/>
  <c r="AU67" i="17"/>
  <c r="BR51" i="17"/>
  <c r="R60" i="17"/>
  <c r="CB64" i="17"/>
  <c r="DC68" i="17"/>
  <c r="R72" i="17"/>
  <c r="Z54" i="17"/>
  <c r="X61" i="17"/>
  <c r="AM65" i="17"/>
  <c r="DD68" i="17"/>
  <c r="S72" i="17"/>
  <c r="CB74" i="17"/>
  <c r="CP76" i="17"/>
  <c r="CH78" i="17"/>
  <c r="DF55" i="17"/>
  <c r="AN61" i="17"/>
  <c r="V65" i="17"/>
  <c r="BI68" i="17"/>
  <c r="AT71" i="17"/>
  <c r="CN73" i="17"/>
  <c r="E76" i="17"/>
  <c r="CK56" i="17"/>
  <c r="AN62" i="17"/>
  <c r="CS66" i="17"/>
  <c r="BQ70" i="17"/>
  <c r="BX73" i="17"/>
  <c r="DB58" i="17"/>
  <c r="DF63" i="17"/>
  <c r="AB68" i="17"/>
  <c r="CD71" i="17"/>
  <c r="BP74" i="17"/>
  <c r="CR76" i="17"/>
  <c r="CF78" i="17"/>
  <c r="BQ58" i="17"/>
  <c r="CA63" i="17"/>
  <c r="DD67" i="17"/>
  <c r="BJ71" i="17"/>
  <c r="AX74" i="17"/>
  <c r="BT58" i="17"/>
  <c r="CB63" i="17"/>
  <c r="DG67" i="17"/>
  <c r="BK71" i="17"/>
  <c r="CH84" i="17"/>
  <c r="DE94" i="17"/>
  <c r="T98" i="17"/>
  <c r="AX95" i="17"/>
  <c r="BN91" i="17"/>
  <c r="DF113" i="17"/>
  <c r="AV109" i="17"/>
  <c r="D104" i="17"/>
  <c r="CM94" i="17"/>
  <c r="AX76" i="17"/>
  <c r="CP93" i="17"/>
  <c r="AC78" i="17"/>
  <c r="BO111" i="17"/>
  <c r="BH107" i="17"/>
  <c r="AR99" i="17"/>
  <c r="CN89" i="17"/>
  <c r="DD93" i="17"/>
  <c r="BC88" i="17"/>
  <c r="CZ88" i="17"/>
  <c r="BT112" i="17"/>
  <c r="CV107" i="17"/>
  <c r="BD102" i="17"/>
  <c r="G91" i="17"/>
  <c r="H100" i="17"/>
  <c r="CZ89" i="17"/>
  <c r="AI114" i="17"/>
  <c r="AB110" i="17"/>
  <c r="P106" i="17"/>
  <c r="AJ101" i="17"/>
  <c r="AI94" i="17"/>
  <c r="CM82" i="17"/>
  <c r="CB93" i="17"/>
  <c r="CP81" i="17"/>
  <c r="CU112" i="17"/>
  <c r="CP109" i="17"/>
  <c r="CJ106" i="17"/>
  <c r="T103" i="17"/>
  <c r="BD97" i="17"/>
  <c r="AC90" i="17"/>
  <c r="AN79" i="17"/>
  <c r="O77" i="17"/>
  <c r="CR112" i="17"/>
  <c r="S110" i="17"/>
  <c r="AY107" i="17"/>
  <c r="BC104" i="17"/>
  <c r="W100" i="17"/>
  <c r="H94" i="17"/>
  <c r="AB86" i="17"/>
  <c r="AJ36" i="17"/>
  <c r="AS58" i="17"/>
  <c r="BI62" i="17"/>
  <c r="BM66" i="17"/>
  <c r="CK69" i="17"/>
  <c r="BU72" i="17"/>
  <c r="BN51" i="17"/>
  <c r="CL58" i="17"/>
  <c r="Y56" i="17"/>
  <c r="DA60" i="17"/>
  <c r="CT64" i="17"/>
  <c r="BO68" i="17"/>
  <c r="BX55" i="17"/>
  <c r="CR61" i="17"/>
  <c r="CN95" i="17"/>
  <c r="AE83" i="17"/>
  <c r="BH89" i="17"/>
  <c r="AJ85" i="17"/>
  <c r="CO87" i="17"/>
  <c r="BB112" i="17"/>
  <c r="CD107" i="17"/>
  <c r="J101" i="17"/>
  <c r="BA89" i="17"/>
  <c r="BY99" i="17"/>
  <c r="AP89" i="17"/>
  <c r="Q114" i="17"/>
  <c r="J110" i="17"/>
  <c r="CZ105" i="17"/>
  <c r="BZ100" i="17"/>
  <c r="AW92" i="17"/>
  <c r="H81" i="17"/>
  <c r="AE93" i="17"/>
  <c r="CA80" i="17"/>
  <c r="CC112" i="17"/>
  <c r="BF109" i="17"/>
  <c r="BP106" i="17"/>
  <c r="BT102" i="17"/>
  <c r="R97" i="17"/>
  <c r="CD89" i="17"/>
  <c r="BG77" i="17"/>
  <c r="DG74" i="17"/>
  <c r="BZ112" i="17"/>
  <c r="DE109" i="17"/>
  <c r="AF107" i="17"/>
  <c r="AG104" i="17"/>
  <c r="CR99" i="17"/>
  <c r="BN93" i="17"/>
  <c r="CA85" i="17"/>
  <c r="P50" i="17"/>
  <c r="BY58" i="17"/>
  <c r="Q63" i="17"/>
  <c r="CL66" i="17"/>
  <c r="D70" i="17"/>
  <c r="CN72" i="17"/>
  <c r="AU52" i="17"/>
  <c r="AT59" i="17"/>
  <c r="CF56" i="17"/>
  <c r="AC61" i="17"/>
  <c r="Q65" i="17"/>
  <c r="CN68" i="17"/>
  <c r="DE56" i="17"/>
  <c r="X62" i="17"/>
  <c r="BG66" i="17"/>
  <c r="U70" i="17"/>
  <c r="AN73" i="17"/>
  <c r="AN58" i="17"/>
  <c r="AB63" i="17"/>
  <c r="L67" i="17"/>
  <c r="AW70" i="17"/>
  <c r="T73" i="17"/>
  <c r="BS75" i="17"/>
  <c r="BN77" i="17"/>
  <c r="BF79" i="17"/>
  <c r="BD58" i="17"/>
  <c r="H63" i="17"/>
  <c r="BV66" i="17"/>
  <c r="CO69" i="17"/>
  <c r="AY72" i="17"/>
  <c r="CL74" i="17"/>
  <c r="CY39" i="17"/>
  <c r="AN59" i="17"/>
  <c r="AI64" i="17"/>
  <c r="BG68" i="17"/>
  <c r="DA71" i="17"/>
  <c r="AG54" i="17"/>
  <c r="Q61" i="17"/>
  <c r="CO65" i="17"/>
  <c r="CL69" i="17"/>
  <c r="DE72" i="17"/>
  <c r="BX75" i="17"/>
  <c r="BU77" i="17"/>
  <c r="BP53" i="17"/>
  <c r="CN60" i="17"/>
  <c r="BK65" i="17"/>
  <c r="BP69" i="17"/>
  <c r="CL72" i="17"/>
  <c r="BR53" i="17"/>
  <c r="CT60" i="17"/>
  <c r="BL65" i="17"/>
  <c r="CS95" i="17"/>
  <c r="BE95" i="17"/>
  <c r="AP84" i="17"/>
  <c r="BQ105" i="17"/>
  <c r="Z82" i="17"/>
  <c r="CO82" i="17"/>
  <c r="Y108" i="17"/>
  <c r="F99" i="17"/>
  <c r="CM79" i="17"/>
  <c r="AG85" i="17"/>
  <c r="AQ111" i="17"/>
  <c r="CT105" i="17"/>
  <c r="AA98" i="17"/>
  <c r="CF85" i="17"/>
  <c r="BR80" i="17"/>
  <c r="BF111" i="17"/>
  <c r="CI107" i="17"/>
  <c r="BM102" i="17"/>
  <c r="DC94" i="17"/>
  <c r="BU81" i="17"/>
  <c r="CJ57" i="17"/>
  <c r="AZ64" i="17"/>
  <c r="BM69" i="17"/>
  <c r="O74" i="17"/>
  <c r="BF58" i="17"/>
  <c r="CS58" i="17"/>
  <c r="BP64" i="17"/>
  <c r="G34" i="17"/>
  <c r="BE61" i="17"/>
  <c r="CR67" i="17"/>
  <c r="AN72" i="17"/>
  <c r="BF57" i="17"/>
  <c r="AX64" i="17"/>
  <c r="BB69" i="17"/>
  <c r="DB72" i="17"/>
  <c r="AD76" i="17"/>
  <c r="CX78" i="17"/>
  <c r="S58" i="17"/>
  <c r="AF64" i="17"/>
  <c r="CM68" i="17"/>
  <c r="AA72" i="17"/>
  <c r="BJ75" i="17"/>
  <c r="AZ57" i="17"/>
  <c r="CY63" i="17"/>
  <c r="CI69" i="17"/>
  <c r="I43" i="17"/>
  <c r="CD60" i="17"/>
  <c r="AB67" i="17"/>
  <c r="DF71" i="17"/>
  <c r="BA75" i="17"/>
  <c r="AG78" i="17"/>
  <c r="L59" i="17"/>
  <c r="W65" i="17"/>
  <c r="CE70" i="17"/>
  <c r="BX74" i="17"/>
  <c r="AX60" i="17"/>
  <c r="DE66" i="17"/>
  <c r="AG71" i="17"/>
  <c r="BY74" i="17"/>
  <c r="X59" i="17"/>
  <c r="BH64" i="17"/>
  <c r="H69" i="17"/>
  <c r="BR72" i="17"/>
  <c r="BM75" i="17"/>
  <c r="CC77" i="17"/>
  <c r="G57" i="17"/>
  <c r="P65" i="17"/>
  <c r="F56" i="17"/>
  <c r="BU64" i="17"/>
  <c r="CL54" i="17"/>
  <c r="AA56" i="17"/>
  <c r="AB64" i="17"/>
  <c r="R70" i="17"/>
  <c r="AZ74" i="17"/>
  <c r="J77" i="17"/>
  <c r="Y79" i="17"/>
  <c r="D81" i="17"/>
  <c r="Q55" i="17"/>
  <c r="AW52" i="17"/>
  <c r="BV62" i="17"/>
  <c r="CV68" i="17"/>
  <c r="BR73" i="17"/>
  <c r="BK76" i="17"/>
  <c r="CC78" i="17"/>
  <c r="BO80" i="17"/>
  <c r="AQ82" i="17"/>
  <c r="W59" i="17"/>
  <c r="BH68" i="17"/>
  <c r="DE73" i="17"/>
  <c r="L77" i="17"/>
  <c r="BD79" i="17"/>
  <c r="BI81" i="17"/>
  <c r="AG62" i="17"/>
  <c r="AH70" i="17"/>
  <c r="D75" i="17"/>
  <c r="CE77" i="17"/>
  <c r="G80" i="17"/>
  <c r="BQ64" i="17"/>
  <c r="BS71" i="17"/>
  <c r="CP75" i="17"/>
  <c r="AS78" i="17"/>
  <c r="BK80" i="17"/>
  <c r="BA55" i="17"/>
  <c r="CN66" i="17"/>
  <c r="CZ72" i="17"/>
  <c r="BG76" i="17"/>
  <c r="D79" i="17"/>
  <c r="L81" i="17"/>
  <c r="E83" i="17"/>
  <c r="AJ53" i="17"/>
  <c r="Q66" i="17"/>
  <c r="BP72" i="17"/>
  <c r="AJ76" i="17"/>
  <c r="CM78" i="17"/>
  <c r="AR63" i="17"/>
  <c r="CP70" i="17"/>
  <c r="AT75" i="17"/>
  <c r="D78" i="17"/>
  <c r="AD80" i="17"/>
  <c r="DD64" i="17"/>
  <c r="CT71" i="17"/>
  <c r="DC75" i="17"/>
  <c r="BC78" i="17"/>
  <c r="BU80" i="17"/>
  <c r="BT82" i="17"/>
  <c r="AV84" i="17"/>
  <c r="BN68" i="17"/>
  <c r="BN76" i="17"/>
  <c r="BB80" i="17"/>
  <c r="DB82" i="17"/>
  <c r="DA84" i="17"/>
  <c r="CC86" i="17"/>
  <c r="BE88" i="17"/>
  <c r="AG90" i="17"/>
  <c r="I92" i="17"/>
  <c r="CO93" i="17"/>
  <c r="BQ95" i="17"/>
  <c r="AS97" i="17"/>
  <c r="U99" i="17"/>
  <c r="DA100" i="17"/>
  <c r="CC66" i="17"/>
  <c r="CX75" i="17"/>
  <c r="M80" i="17"/>
  <c r="BX82" i="17"/>
  <c r="BZ84" i="17"/>
  <c r="BC86" i="17"/>
  <c r="AE88" i="17"/>
  <c r="CF65" i="17"/>
  <c r="BL75" i="17"/>
  <c r="CR79" i="17"/>
  <c r="BI82" i="17"/>
  <c r="BM84" i="17"/>
  <c r="AP86" i="17"/>
  <c r="R88" i="17"/>
  <c r="CX89" i="17"/>
  <c r="BZ91" i="17"/>
  <c r="BB93" i="17"/>
  <c r="AD95" i="17"/>
  <c r="F97" i="17"/>
  <c r="CL98" i="17"/>
  <c r="BN100" i="17"/>
  <c r="L73" i="17"/>
  <c r="AV71" i="17"/>
  <c r="BN70" i="17"/>
  <c r="AJ78" i="17"/>
  <c r="W82" i="17"/>
  <c r="BY84" i="17"/>
  <c r="CU86" i="17"/>
  <c r="K89" i="17"/>
  <c r="O91" i="17"/>
  <c r="BS69" i="17"/>
  <c r="N67" i="17"/>
  <c r="DF69" i="17"/>
  <c r="DG69" i="17"/>
  <c r="L78" i="17"/>
  <c r="BS67" i="17"/>
  <c r="AE77" i="17"/>
  <c r="BH81" i="17"/>
  <c r="Z84" i="17"/>
  <c r="AZ86" i="17"/>
  <c r="BT88" i="17"/>
  <c r="CA90" i="17"/>
  <c r="Q67" i="17"/>
  <c r="AL79" i="17"/>
  <c r="M83" i="17"/>
  <c r="CJ85" i="17"/>
  <c r="AI88" i="17"/>
  <c r="BW90" i="17"/>
  <c r="CP92" i="17"/>
  <c r="CT94" i="17"/>
  <c r="CW96" i="17"/>
  <c r="CZ98" i="17"/>
  <c r="DB100" i="17"/>
  <c r="CQ76" i="17"/>
  <c r="DA81" i="17"/>
  <c r="CV70" i="17"/>
  <c r="DB79" i="17"/>
  <c r="AX83" i="17"/>
  <c r="N86" i="17"/>
  <c r="BP88" i="17"/>
  <c r="DC90" i="17"/>
  <c r="N93" i="17"/>
  <c r="AL71" i="17"/>
  <c r="DA80" i="17"/>
  <c r="AH79" i="17"/>
  <c r="BJ88" i="17"/>
  <c r="AK81" i="17"/>
  <c r="AI103" i="17"/>
  <c r="AL101" i="17"/>
  <c r="DD114" i="17"/>
  <c r="CP106" i="17"/>
  <c r="BP97" i="17"/>
  <c r="M64" i="17"/>
  <c r="BW84" i="17"/>
  <c r="BZ110" i="17"/>
  <c r="AN105" i="17"/>
  <c r="AI96" i="17"/>
  <c r="Z85" i="17"/>
  <c r="AJ58" i="17"/>
  <c r="AM111" i="17"/>
  <c r="CZ106" i="17"/>
  <c r="AJ102" i="17"/>
  <c r="BY92" i="17"/>
  <c r="DA78" i="17"/>
  <c r="DE58" i="17"/>
  <c r="CD64" i="17"/>
  <c r="AB70" i="17"/>
  <c r="AH74" i="17"/>
  <c r="BZ59" i="17"/>
  <c r="U59" i="17"/>
  <c r="BU65" i="17"/>
  <c r="BN50" i="17"/>
  <c r="BH62" i="17"/>
  <c r="S68" i="17"/>
  <c r="BI72" i="17"/>
  <c r="CC58" i="17"/>
  <c r="CE64" i="17"/>
  <c r="CB69" i="17"/>
  <c r="AO73" i="17"/>
  <c r="BJ76" i="17"/>
  <c r="J79" i="17"/>
  <c r="CU58" i="17"/>
  <c r="BL64" i="17"/>
  <c r="M69" i="17"/>
  <c r="BV72" i="17"/>
  <c r="CC75" i="17"/>
  <c r="E58" i="17"/>
  <c r="BW64" i="17"/>
  <c r="L70" i="17"/>
  <c r="F51" i="17"/>
  <c r="BM61" i="17"/>
  <c r="BK67" i="17"/>
  <c r="AB72" i="17"/>
  <c r="CQ75" i="17"/>
  <c r="AX78" i="17"/>
  <c r="BH59" i="17"/>
  <c r="CV65" i="17"/>
  <c r="D71" i="17"/>
  <c r="BI48" i="17"/>
  <c r="AG61" i="17"/>
  <c r="AL67" i="17"/>
  <c r="CJ71" i="17"/>
  <c r="CU74" i="17"/>
  <c r="BT59" i="17"/>
  <c r="CV64" i="17"/>
  <c r="AO69" i="17"/>
  <c r="CU72" i="17"/>
  <c r="CH75" i="17"/>
  <c r="H78" i="17"/>
  <c r="CV57" i="17"/>
  <c r="CA65" i="17"/>
  <c r="T57" i="17"/>
  <c r="Y65" i="17"/>
  <c r="S56" i="17"/>
  <c r="AM57" i="17"/>
  <c r="CG64" i="17"/>
  <c r="BM70" i="17"/>
  <c r="CF74" i="17"/>
  <c r="AC77" i="17"/>
  <c r="AQ79" i="17"/>
  <c r="T81" i="17"/>
  <c r="AZ56" i="17"/>
  <c r="CZ53" i="17"/>
  <c r="AE63" i="17"/>
  <c r="AS69" i="17"/>
  <c r="CX73" i="17"/>
  <c r="CE76" i="17"/>
  <c r="CV78" i="17"/>
  <c r="AP74" i="17"/>
  <c r="AM85" i="17"/>
  <c r="CN113" i="17"/>
  <c r="H103" i="17"/>
  <c r="E101" i="17"/>
  <c r="CL114" i="17"/>
  <c r="BV106" i="17"/>
  <c r="D96" i="17"/>
  <c r="CM77" i="17"/>
  <c r="BI77" i="17"/>
  <c r="AO110" i="17"/>
  <c r="R105" i="17"/>
  <c r="CT95" i="17"/>
  <c r="AG83" i="17"/>
  <c r="CU114" i="17"/>
  <c r="CN110" i="17"/>
  <c r="CF106" i="17"/>
  <c r="BA101" i="17"/>
  <c r="X92" i="17"/>
  <c r="CR74" i="17"/>
  <c r="BM59" i="17"/>
  <c r="BE65" i="17"/>
  <c r="AY70" i="17"/>
  <c r="BW74" i="17"/>
  <c r="DF59" i="17"/>
  <c r="I60" i="17"/>
  <c r="CY65" i="17"/>
  <c r="BR52" i="17"/>
  <c r="CU62" i="17"/>
  <c r="BX68" i="17"/>
  <c r="CG72" i="17"/>
  <c r="I59" i="17"/>
  <c r="G65" i="17"/>
  <c r="DB69" i="17"/>
  <c r="BI73" i="17"/>
  <c r="BZ76" i="17"/>
  <c r="Z79" i="17"/>
  <c r="BQ59" i="17"/>
  <c r="CR64" i="17"/>
  <c r="AM69" i="17"/>
  <c r="CR72" i="17"/>
  <c r="CS75" i="17"/>
  <c r="AZ58" i="17"/>
  <c r="H65" i="17"/>
  <c r="AP70" i="17"/>
  <c r="AH52" i="17"/>
  <c r="DG61" i="17"/>
  <c r="CX67" i="17"/>
  <c r="BE72" i="17"/>
  <c r="F76" i="17"/>
  <c r="BO78" i="17"/>
  <c r="DD59" i="17"/>
  <c r="AI66" i="17"/>
  <c r="AE71" i="17"/>
  <c r="AU51" i="17"/>
  <c r="CB61" i="17"/>
  <c r="BX67" i="17"/>
  <c r="J72" i="17"/>
  <c r="CG49" i="17"/>
  <c r="L60" i="17"/>
  <c r="AF65" i="17"/>
  <c r="BU69" i="17"/>
  <c r="N73" i="17"/>
  <c r="O76" i="17"/>
  <c r="Y78" i="17"/>
  <c r="BO58" i="17"/>
  <c r="Z66" i="17"/>
  <c r="D58" i="17"/>
  <c r="CC65" i="17"/>
  <c r="AE57" i="17"/>
  <c r="Q58" i="17"/>
  <c r="AJ65" i="17"/>
  <c r="DC70" i="17"/>
  <c r="E75" i="17"/>
  <c r="AW77" i="17"/>
  <c r="BH79" i="17"/>
  <c r="AJ81" i="17"/>
  <c r="AV57" i="17"/>
  <c r="X55" i="17"/>
  <c r="CJ63" i="17"/>
  <c r="CJ69" i="17"/>
  <c r="Z74" i="17"/>
  <c r="CX76" i="17"/>
  <c r="L79" i="17"/>
  <c r="BC93" i="17"/>
  <c r="DF80" i="17"/>
  <c r="BC113" i="17"/>
  <c r="CE100" i="17"/>
  <c r="G99" i="17"/>
  <c r="CJ113" i="17"/>
  <c r="BM105" i="17"/>
  <c r="BP95" i="17"/>
  <c r="CJ75" i="17"/>
  <c r="CB75" i="17"/>
  <c r="D110" i="17"/>
  <c r="AK104" i="17"/>
  <c r="F95" i="17"/>
  <c r="BS82" i="17"/>
  <c r="BK114" i="17"/>
  <c r="BV110" i="17"/>
  <c r="AS106" i="17"/>
  <c r="T101" i="17"/>
  <c r="X91" i="17"/>
  <c r="CF69" i="17"/>
  <c r="U60" i="17"/>
  <c r="CI65" i="17"/>
  <c r="I71" i="17"/>
  <c r="CP74" i="17"/>
  <c r="W47" i="17"/>
  <c r="AO60" i="17"/>
  <c r="BY66" i="17"/>
  <c r="S54" i="17"/>
  <c r="BE63" i="17"/>
  <c r="Y69" i="17"/>
  <c r="Q73" i="17"/>
  <c r="CK59" i="17"/>
  <c r="BS65" i="17"/>
  <c r="X70" i="17"/>
  <c r="DA73" i="17"/>
  <c r="DF76" i="17"/>
  <c r="AP79" i="17"/>
  <c r="AK60" i="17"/>
  <c r="BB65" i="17"/>
  <c r="BL69" i="17"/>
  <c r="AC73" i="17"/>
  <c r="U76" i="17"/>
  <c r="CW58" i="17"/>
  <c r="CJ65" i="17"/>
  <c r="CW70" i="17"/>
  <c r="AM53" i="17"/>
  <c r="CL62" i="17"/>
  <c r="BL68" i="17"/>
  <c r="CF72" i="17"/>
  <c r="AP76" i="17"/>
  <c r="CW78" i="17"/>
  <c r="AV60" i="17"/>
  <c r="BR92" i="17"/>
  <c r="CS93" i="17"/>
  <c r="DC111" i="17"/>
  <c r="CE99" i="17"/>
  <c r="BX98" i="17"/>
  <c r="BR113" i="17"/>
  <c r="AS105" i="17"/>
  <c r="CB94" i="17"/>
  <c r="CI96" i="17"/>
  <c r="CY114" i="17"/>
  <c r="AM109" i="17"/>
  <c r="CT103" i="17"/>
  <c r="R94" i="17"/>
  <c r="CK81" i="17"/>
  <c r="Z114" i="17"/>
  <c r="BD110" i="17"/>
  <c r="E106" i="17"/>
  <c r="CR100" i="17"/>
  <c r="S90" i="17"/>
  <c r="CQ8" i="17"/>
  <c r="BA60" i="17"/>
  <c r="AJ66" i="17"/>
  <c r="AF71" i="17"/>
  <c r="AB45" i="17"/>
  <c r="CZ50" i="17"/>
  <c r="BU60" i="17"/>
  <c r="CZ66" i="17"/>
  <c r="CU54" i="17"/>
  <c r="P64" i="17"/>
  <c r="AZ69" i="17"/>
  <c r="BH73" i="17"/>
  <c r="T60" i="17"/>
  <c r="AB66" i="17"/>
  <c r="BV70" i="17"/>
  <c r="Q74" i="17"/>
  <c r="R77" i="17"/>
  <c r="BX47" i="17"/>
  <c r="BX60" i="17"/>
  <c r="CH65" i="17"/>
  <c r="K70" i="17"/>
  <c r="AW73" i="17"/>
  <c r="AK76" i="17"/>
  <c r="CN59" i="17"/>
  <c r="S66" i="17"/>
  <c r="U71" i="17"/>
  <c r="W55" i="17"/>
  <c r="AD63" i="17"/>
  <c r="CU68" i="17"/>
  <c r="AB73" i="17"/>
  <c r="BH76" i="17"/>
  <c r="M48" i="17"/>
  <c r="AF61" i="17"/>
  <c r="AK67" i="17"/>
  <c r="H72" i="17"/>
  <c r="BO54" i="17"/>
  <c r="DB62" i="17"/>
  <c r="BV68" i="17"/>
  <c r="BO72" i="17"/>
  <c r="CW52" i="17"/>
  <c r="DC60" i="17"/>
  <c r="D66" i="17"/>
  <c r="BI70" i="17"/>
  <c r="CO73" i="17"/>
  <c r="AY76" i="17"/>
  <c r="BG78" i="17"/>
  <c r="CW59" i="17"/>
  <c r="Y67" i="17"/>
  <c r="AK59" i="17"/>
  <c r="CG66" i="17"/>
  <c r="CE58" i="17"/>
  <c r="BC59" i="17"/>
  <c r="AS66" i="17"/>
  <c r="CA71" i="17"/>
  <c r="BD75" i="17"/>
  <c r="CJ77" i="17"/>
  <c r="CN79" i="17"/>
  <c r="BP81" i="17"/>
  <c r="CO58" i="17"/>
  <c r="BB57" i="17"/>
  <c r="CU64" i="17"/>
  <c r="BP70" i="17"/>
  <c r="CM74" i="17"/>
  <c r="AG77" i="17"/>
  <c r="AT79" i="17"/>
  <c r="W81" i="17"/>
  <c r="CS57" i="17"/>
  <c r="DE62" i="17"/>
  <c r="BZ70" i="17"/>
  <c r="AD75" i="17"/>
  <c r="CX77" i="17"/>
  <c r="W80" i="17"/>
  <c r="AD44" i="17"/>
  <c r="AG65" i="17"/>
  <c r="D72" i="17"/>
  <c r="H76" i="17"/>
  <c r="BL78" i="17"/>
  <c r="Q57" i="17"/>
  <c r="AW67" i="17"/>
  <c r="AM73" i="17"/>
  <c r="CD76" i="17"/>
  <c r="V79" i="17"/>
  <c r="AC81" i="17"/>
  <c r="BE60" i="17"/>
  <c r="AT69" i="17"/>
  <c r="AV74" i="17"/>
  <c r="AP77" i="17"/>
  <c r="CD79" i="17"/>
  <c r="CG81" i="17"/>
  <c r="BQ83" i="17"/>
  <c r="BU59" i="17"/>
  <c r="CK68" i="17"/>
  <c r="N74" i="17"/>
  <c r="U77" i="17"/>
  <c r="BL53" i="17"/>
  <c r="T66" i="17"/>
  <c r="BQ72" i="17"/>
  <c r="AM76" i="17"/>
  <c r="CN78" i="17"/>
  <c r="CR57" i="17"/>
  <c r="CH67" i="17"/>
  <c r="BE73" i="17"/>
  <c r="CN76" i="17"/>
  <c r="AG79" i="17"/>
  <c r="AL81" i="17"/>
  <c r="AB83" i="17"/>
  <c r="CN55" i="17"/>
  <c r="F72" i="17"/>
  <c r="I78" i="17"/>
  <c r="AR81" i="17"/>
  <c r="BS83" i="17"/>
  <c r="BI85" i="17"/>
  <c r="AK87" i="17"/>
  <c r="M89" i="17"/>
  <c r="CS90" i="17"/>
  <c r="BU92" i="17"/>
  <c r="AW94" i="17"/>
  <c r="Y96" i="17"/>
  <c r="DE97" i="17"/>
  <c r="CG99" i="17"/>
  <c r="BI101" i="17"/>
  <c r="CU70" i="17"/>
  <c r="AY77" i="17"/>
  <c r="DG80" i="17"/>
  <c r="AO83" i="17"/>
  <c r="AI85" i="17"/>
  <c r="K87" i="17"/>
  <c r="CQ88" i="17"/>
  <c r="Q70" i="17"/>
  <c r="Q77" i="17"/>
  <c r="CN80" i="17"/>
  <c r="Z83" i="17"/>
  <c r="V85" i="17"/>
  <c r="DB86" i="17"/>
  <c r="CD88" i="17"/>
  <c r="BF90" i="17"/>
  <c r="AH92" i="17"/>
  <c r="J94" i="17"/>
  <c r="CP95" i="17"/>
  <c r="BR97" i="17"/>
  <c r="BX84" i="17"/>
  <c r="BF89" i="17"/>
  <c r="CJ111" i="17"/>
  <c r="CB98" i="17"/>
  <c r="CX96" i="17"/>
  <c r="CI112" i="17"/>
  <c r="AR104" i="17"/>
  <c r="DE91" i="17"/>
  <c r="J95" i="17"/>
  <c r="CF114" i="17"/>
  <c r="U109" i="17"/>
  <c r="AT103" i="17"/>
  <c r="BW93" i="17"/>
  <c r="AK75" i="17"/>
  <c r="H114" i="17"/>
  <c r="CM109" i="17"/>
  <c r="CP105" i="17"/>
  <c r="BF99" i="17"/>
  <c r="BQ89" i="17"/>
  <c r="M52" i="17"/>
  <c r="CG60" i="17"/>
  <c r="G67" i="17"/>
  <c r="BU71" i="17"/>
  <c r="M53" i="17"/>
  <c r="CB51" i="17"/>
  <c r="BI61" i="17"/>
  <c r="V67" i="17"/>
  <c r="BC57" i="17"/>
  <c r="AV64" i="17"/>
  <c r="BZ69" i="17"/>
  <c r="P38" i="17"/>
  <c r="BH60" i="17"/>
  <c r="BH66" i="17"/>
  <c r="CT70" i="17"/>
  <c r="BH74" i="17"/>
  <c r="AH77" i="17"/>
  <c r="P51" i="17"/>
  <c r="D61" i="17"/>
  <c r="K66" i="17"/>
  <c r="AI70" i="17"/>
  <c r="BT73" i="17"/>
  <c r="BA76" i="17"/>
  <c r="AC60" i="17"/>
  <c r="BF66" i="17"/>
  <c r="AW71" i="17"/>
  <c r="K56" i="17"/>
  <c r="BQ63" i="17"/>
  <c r="X69" i="17"/>
  <c r="BC73" i="17"/>
  <c r="CA76" i="17"/>
  <c r="AS51" i="17"/>
  <c r="BP92" i="17"/>
  <c r="K84" i="17"/>
  <c r="BP110" i="17"/>
  <c r="DB96" i="17"/>
  <c r="BR95" i="17"/>
  <c r="AF112" i="17"/>
  <c r="DA103" i="17"/>
  <c r="CX90" i="17"/>
  <c r="BS94" i="17"/>
  <c r="BL113" i="17"/>
  <c r="BV108" i="17"/>
  <c r="AN102" i="17"/>
  <c r="AI92" i="17"/>
  <c r="Y59" i="17"/>
  <c r="BI113" i="17"/>
  <c r="BB109" i="17"/>
  <c r="AH105" i="17"/>
  <c r="CP98" i="17"/>
  <c r="DA87" i="17"/>
  <c r="CU52" i="17"/>
  <c r="AO61" i="17"/>
  <c r="AF67" i="17"/>
  <c r="I72" i="17"/>
  <c r="AK54" i="17"/>
  <c r="CO53" i="17"/>
  <c r="CO61" i="17"/>
  <c r="BT67" i="17"/>
  <c r="DA57" i="17"/>
  <c r="AL65" i="17"/>
  <c r="DA69" i="17"/>
  <c r="BZ51" i="17"/>
  <c r="BK61" i="17"/>
  <c r="CM66" i="17"/>
  <c r="AJ71" i="17"/>
  <c r="CV74" i="17"/>
  <c r="AX77" i="17"/>
  <c r="CJ53" i="17"/>
  <c r="CA61" i="17"/>
  <c r="AQ66" i="17"/>
  <c r="CF70" i="17"/>
  <c r="D74" i="17"/>
  <c r="BQ76" i="17"/>
  <c r="O61" i="17"/>
  <c r="W67" i="17"/>
  <c r="BZ71" i="17"/>
  <c r="BL57" i="17"/>
  <c r="AK64" i="17"/>
  <c r="BF69" i="17"/>
  <c r="DB73" i="17"/>
  <c r="E77" i="17"/>
  <c r="BO52" i="17"/>
  <c r="BD62" i="17"/>
  <c r="AJ68" i="17"/>
  <c r="BN72" i="17"/>
  <c r="M57" i="17"/>
  <c r="K64" i="17"/>
  <c r="AJ69" i="17"/>
  <c r="K73" i="17"/>
  <c r="CE54" i="17"/>
  <c r="U62" i="17"/>
  <c r="H67" i="17"/>
  <c r="H71" i="17"/>
  <c r="AF74" i="17"/>
  <c r="CI76" i="17"/>
  <c r="CO78" i="17"/>
  <c r="P61" i="17"/>
  <c r="U68" i="17"/>
  <c r="BP60" i="17"/>
  <c r="CI67" i="17"/>
  <c r="E60" i="17"/>
  <c r="CB60" i="17"/>
  <c r="AR67" i="17"/>
  <c r="BA72" i="17"/>
  <c r="CY75" i="17"/>
  <c r="S78" i="17"/>
  <c r="P80" i="17"/>
  <c r="CV81" i="17"/>
  <c r="Y60" i="17"/>
  <c r="CV58" i="17"/>
  <c r="DE65" i="17"/>
  <c r="AU71" i="17"/>
  <c r="AJ75" i="17"/>
  <c r="BT77" i="17"/>
  <c r="CE91" i="17"/>
  <c r="BS80" i="17"/>
  <c r="BM108" i="17"/>
  <c r="CT93" i="17"/>
  <c r="D92" i="17"/>
  <c r="CX110" i="17"/>
  <c r="DF102" i="17"/>
  <c r="CW89" i="17"/>
  <c r="CH92" i="17"/>
  <c r="AT113" i="17"/>
  <c r="AL108" i="17"/>
  <c r="J102" i="17"/>
  <c r="CL91" i="17"/>
  <c r="CB85" i="17"/>
  <c r="AQ113" i="17"/>
  <c r="DC108" i="17"/>
  <c r="N105" i="17"/>
  <c r="CL97" i="17"/>
  <c r="AU87" i="17"/>
  <c r="BW54" i="17"/>
  <c r="DA61" i="17"/>
  <c r="CG67" i="17"/>
  <c r="AC72" i="17"/>
  <c r="BH55" i="17"/>
  <c r="AS54" i="17"/>
  <c r="CC62" i="17"/>
  <c r="CS67" i="17"/>
  <c r="BX58" i="17"/>
  <c r="BR65" i="17"/>
  <c r="BT70" i="17"/>
  <c r="CA52" i="17"/>
  <c r="CS61" i="17"/>
  <c r="AN67" i="17"/>
  <c r="BE71" i="17"/>
  <c r="N75" i="17"/>
  <c r="CD77" i="17"/>
  <c r="BH54" i="17"/>
  <c r="E62" i="17"/>
  <c r="CW66" i="17"/>
  <c r="DD70" i="17"/>
  <c r="AA74" i="17"/>
  <c r="DF50" i="17"/>
  <c r="BD61" i="17"/>
  <c r="BH67" i="17"/>
  <c r="Y72" i="17"/>
  <c r="J58" i="17"/>
  <c r="BY64" i="17"/>
  <c r="N70" i="17"/>
  <c r="T74" i="17"/>
  <c r="V77" i="17"/>
  <c r="BF54" i="17"/>
  <c r="CZ62" i="17"/>
  <c r="BU68" i="17"/>
  <c r="J73" i="17"/>
  <c r="CC57" i="17"/>
  <c r="BA64" i="17"/>
  <c r="BR69" i="17"/>
  <c r="AJ73" i="17"/>
  <c r="BG56" i="17"/>
  <c r="BQ62" i="17"/>
  <c r="AT67" i="17"/>
  <c r="AM71" i="17"/>
  <c r="BF74" i="17"/>
  <c r="CZ76" i="17"/>
  <c r="DF78" i="17"/>
  <c r="CF61" i="17"/>
  <c r="BW68" i="17"/>
  <c r="Y61" i="17"/>
  <c r="AC68" i="17"/>
  <c r="AE61" i="17"/>
  <c r="AL61" i="17"/>
  <c r="CN67" i="17"/>
  <c r="CO72" i="17"/>
  <c r="Q76" i="17"/>
  <c r="AM78" i="17"/>
  <c r="AF80" i="17"/>
  <c r="H82" i="17"/>
  <c r="CK60" i="17"/>
  <c r="BL59" i="17"/>
  <c r="BA66" i="17"/>
  <c r="CH71" i="17"/>
  <c r="BK75" i="17"/>
  <c r="CN77" i="17"/>
  <c r="CQ79" i="17"/>
  <c r="BM73" i="17"/>
  <c r="BJ96" i="17"/>
  <c r="AU108" i="17"/>
  <c r="BI91" i="17"/>
  <c r="BE91" i="17"/>
  <c r="CE110" i="17"/>
  <c r="CC102" i="17"/>
  <c r="CM88" i="17"/>
  <c r="CQ91" i="17"/>
  <c r="AB113" i="17"/>
  <c r="BB107" i="17"/>
  <c r="X101" i="17"/>
  <c r="CF90" i="17"/>
  <c r="P85" i="17"/>
  <c r="F113" i="17"/>
  <c r="CK108" i="17"/>
  <c r="BZ104" i="17"/>
  <c r="AY97" i="17"/>
  <c r="CJ86" i="17"/>
  <c r="AG55" i="17"/>
  <c r="AC62" i="17"/>
  <c r="AA68" i="17"/>
  <c r="AZ72" i="17"/>
  <c r="M56" i="17"/>
  <c r="BT55" i="17"/>
  <c r="E63" i="17"/>
  <c r="P68" i="17"/>
  <c r="H59" i="17"/>
  <c r="CX65" i="17"/>
  <c r="CR70" i="17"/>
  <c r="AZ53" i="17"/>
  <c r="BM62" i="17"/>
  <c r="BR67" i="17"/>
  <c r="CC71" i="17"/>
  <c r="AG75" i="17"/>
  <c r="CT77" i="17"/>
  <c r="AE55" i="17"/>
  <c r="AP62" i="17"/>
  <c r="X67" i="17"/>
  <c r="V71" i="17"/>
  <c r="AU74" i="17"/>
  <c r="X52" i="17"/>
  <c r="CZ61" i="17"/>
  <c r="CP67" i="17"/>
  <c r="BB72" i="17"/>
  <c r="BH58" i="17"/>
  <c r="M65" i="17"/>
  <c r="AR70" i="17"/>
  <c r="AS74" i="17"/>
  <c r="AM77" i="17"/>
  <c r="AU55" i="17"/>
  <c r="AM63" i="17"/>
  <c r="DE68" i="17"/>
  <c r="AG73" i="17"/>
  <c r="X58" i="17"/>
  <c r="CN64" i="17"/>
  <c r="CV69" i="17"/>
  <c r="CK73" i="17"/>
  <c r="AC57" i="17"/>
  <c r="G63" i="17"/>
  <c r="CB67" i="17"/>
  <c r="BN71" i="17"/>
  <c r="CC74" i="17"/>
  <c r="M77" i="17"/>
  <c r="BT41" i="17"/>
  <c r="AK62" i="17"/>
  <c r="P69" i="17"/>
  <c r="CK61" i="17"/>
  <c r="W69" i="17"/>
  <c r="AR49" i="17"/>
  <c r="CX61" i="17"/>
  <c r="AO68" i="17"/>
  <c r="W73" i="17"/>
  <c r="AL76" i="17"/>
  <c r="BF78" i="17"/>
  <c r="AV80" i="17"/>
  <c r="X82" i="17"/>
  <c r="AV61" i="17"/>
  <c r="AA60" i="17"/>
  <c r="DC66" i="17"/>
  <c r="U72" i="17"/>
  <c r="BT95" i="17"/>
  <c r="K91" i="17"/>
  <c r="AS107" i="17"/>
  <c r="CY88" i="17"/>
  <c r="AD88" i="17"/>
  <c r="CD109" i="17"/>
  <c r="BQ101" i="17"/>
  <c r="AT85" i="17"/>
  <c r="Y89" i="17"/>
  <c r="AR112" i="17"/>
  <c r="AJ107" i="17"/>
  <c r="BM100" i="17"/>
  <c r="T89" i="17"/>
  <c r="BN84" i="17"/>
  <c r="BG112" i="17"/>
  <c r="BS108" i="17"/>
  <c r="K104" i="17"/>
  <c r="H97" i="17"/>
  <c r="O85" i="17"/>
  <c r="CW55" i="17"/>
  <c r="AU63" i="17"/>
  <c r="AZ68" i="17"/>
  <c r="Y73" i="17"/>
  <c r="BU56" i="17"/>
  <c r="Y57" i="17"/>
  <c r="BK63" i="17"/>
  <c r="I69" i="17"/>
  <c r="AV59" i="17"/>
  <c r="AA66" i="17"/>
  <c r="BD71" i="17"/>
  <c r="CZ54" i="17"/>
  <c r="CV62" i="17"/>
  <c r="T68" i="17"/>
  <c r="AO72" i="17"/>
  <c r="AZ75" i="17"/>
  <c r="AL78" i="17"/>
  <c r="BX56" i="17"/>
  <c r="BY62" i="17"/>
  <c r="CC67" i="17"/>
  <c r="BP71" i="17"/>
  <c r="BO74" i="17"/>
  <c r="Q54" i="17"/>
  <c r="CG62" i="17"/>
  <c r="Y68" i="17"/>
  <c r="DC72" i="17"/>
  <c r="AR59" i="17"/>
  <c r="AZ65" i="17"/>
  <c r="DB70" i="17"/>
  <c r="CO74" i="17"/>
  <c r="BD77" i="17"/>
  <c r="H57" i="17"/>
  <c r="I64" i="17"/>
  <c r="AG69" i="17"/>
  <c r="CJ73" i="17"/>
  <c r="P59" i="17"/>
  <c r="X65" i="17"/>
  <c r="Z70" i="17"/>
  <c r="DG73" i="17"/>
  <c r="CQ57" i="17"/>
  <c r="AV63" i="17"/>
  <c r="J68" i="17"/>
  <c r="CQ71" i="17"/>
  <c r="DB74" i="17"/>
  <c r="AD77" i="17"/>
  <c r="BH51" i="17"/>
  <c r="DD62" i="17"/>
  <c r="G46" i="17"/>
  <c r="I63" i="17"/>
  <c r="BR46" i="17"/>
  <c r="F52" i="17"/>
  <c r="BO62" i="17"/>
  <c r="CL68" i="17"/>
  <c r="BF73" i="17"/>
  <c r="BF76" i="17"/>
  <c r="BZ78" i="17"/>
  <c r="BL80" i="17"/>
  <c r="BD50" i="17"/>
  <c r="D62" i="17"/>
  <c r="CM60" i="17"/>
  <c r="BA67" i="17"/>
  <c r="BG72" i="17"/>
  <c r="DD75" i="17"/>
  <c r="W78" i="17"/>
  <c r="S80" i="17"/>
  <c r="CY81" i="17"/>
  <c r="BV54" i="17"/>
  <c r="BP66" i="17"/>
  <c r="CK72" i="17"/>
  <c r="AZ76" i="17"/>
  <c r="DB78" i="17"/>
  <c r="F81" i="17"/>
  <c r="AF59" i="17"/>
  <c r="BP68" i="17"/>
  <c r="H74" i="17"/>
  <c r="P77" i="17"/>
  <c r="BG79" i="17"/>
  <c r="AJ62" i="17"/>
  <c r="AK70" i="17"/>
  <c r="H75" i="17"/>
  <c r="CG77" i="17"/>
  <c r="I80" i="17"/>
  <c r="M82" i="17"/>
  <c r="BX64" i="17"/>
  <c r="BT71" i="17"/>
  <c r="CR75" i="17"/>
  <c r="AT78" i="17"/>
  <c r="BM80" i="17"/>
  <c r="BM82" i="17"/>
  <c r="AO84" i="17"/>
  <c r="DG63" i="17"/>
  <c r="AD71" i="17"/>
  <c r="BR75" i="17"/>
  <c r="Z78" i="17"/>
  <c r="BW60" i="17"/>
  <c r="AV69" i="17"/>
  <c r="BD74" i="17"/>
  <c r="AR77" i="17"/>
  <c r="CF79" i="17"/>
  <c r="CJ62" i="17"/>
  <c r="BJ70" i="17"/>
  <c r="W75" i="17"/>
  <c r="CR77" i="17"/>
  <c r="R80" i="17"/>
  <c r="U82" i="17"/>
  <c r="DD83" i="17"/>
  <c r="D65" i="17"/>
  <c r="AH75" i="17"/>
  <c r="CB79" i="17"/>
  <c r="AY82" i="17"/>
  <c r="BB84" i="17"/>
  <c r="AG86" i="17"/>
  <c r="I88" i="17"/>
  <c r="CO89" i="17"/>
  <c r="BQ91" i="17"/>
  <c r="AS93" i="17"/>
  <c r="U95" i="17"/>
  <c r="DA96" i="17"/>
  <c r="CC98" i="17"/>
  <c r="BE100" i="17"/>
  <c r="CS62" i="17"/>
  <c r="AR74" i="17"/>
  <c r="AE79" i="17"/>
  <c r="R82" i="17"/>
  <c r="X84" i="17"/>
  <c r="G86" i="17"/>
  <c r="CM87" i="17"/>
  <c r="CC61" i="17"/>
  <c r="CY73" i="17"/>
  <c r="DC78" i="17"/>
  <c r="DC81" i="17"/>
  <c r="J84" i="17"/>
  <c r="CX85" i="17"/>
  <c r="BZ87" i="17"/>
  <c r="BB89" i="17"/>
  <c r="AD91" i="17"/>
  <c r="F93" i="17"/>
  <c r="CL94" i="17"/>
  <c r="BN96" i="17"/>
  <c r="AP98" i="17"/>
  <c r="R100" i="17"/>
  <c r="AG70" i="17"/>
  <c r="DA67" i="17"/>
  <c r="BQ66" i="17"/>
  <c r="DG76" i="17"/>
  <c r="AO81" i="17"/>
  <c r="L84" i="17"/>
  <c r="AN86" i="17"/>
  <c r="BH88" i="17"/>
  <c r="BP90" i="17"/>
  <c r="AN65" i="17"/>
  <c r="CF88" i="17"/>
  <c r="AQ100" i="17"/>
  <c r="L88" i="17"/>
  <c r="BF84" i="17"/>
  <c r="BT57" i="17"/>
  <c r="AR56" i="17"/>
  <c r="AD57" i="17"/>
  <c r="W63" i="17"/>
  <c r="G75" i="17"/>
  <c r="T70" i="17"/>
  <c r="AK66" i="17"/>
  <c r="CF58" i="17"/>
  <c r="AQ72" i="17"/>
  <c r="BQ54" i="17"/>
  <c r="S64" i="17"/>
  <c r="BZ63" i="17"/>
  <c r="CU76" i="17"/>
  <c r="CS53" i="17"/>
  <c r="AY68" i="17"/>
  <c r="DG77" i="17"/>
  <c r="AM81" i="17"/>
  <c r="CJ52" i="17"/>
  <c r="Q69" i="17"/>
  <c r="BH75" i="17"/>
  <c r="CE78" i="17"/>
  <c r="CA81" i="17"/>
  <c r="E66" i="17"/>
  <c r="BW73" i="17"/>
  <c r="CZ77" i="17"/>
  <c r="AW58" i="17"/>
  <c r="CQ69" i="17"/>
  <c r="J76" i="17"/>
  <c r="AO79" i="17"/>
  <c r="CX81" i="17"/>
  <c r="BC67" i="17"/>
  <c r="CG74" i="17"/>
  <c r="X78" i="17"/>
  <c r="AD81" i="17"/>
  <c r="CG83" i="17"/>
  <c r="AK63" i="17"/>
  <c r="DD72" i="17"/>
  <c r="AQ77" i="17"/>
  <c r="BX59" i="17"/>
  <c r="AK71" i="17"/>
  <c r="BL76" i="17"/>
  <c r="BN79" i="17"/>
  <c r="CB65" i="17"/>
  <c r="CV73" i="17"/>
  <c r="BW77" i="17"/>
  <c r="CM80" i="17"/>
  <c r="AR83" i="17"/>
  <c r="CC63" i="17"/>
  <c r="CY76" i="17"/>
  <c r="BQ81" i="17"/>
  <c r="AJ84" i="17"/>
  <c r="CS86" i="17"/>
  <c r="AC89" i="17"/>
  <c r="BA91" i="17"/>
  <c r="DE93" i="17"/>
  <c r="AO96" i="17"/>
  <c r="BM98" i="17"/>
  <c r="M101" i="17"/>
  <c r="BM71" i="17"/>
  <c r="CY78" i="17"/>
  <c r="CP82" i="17"/>
  <c r="AY85" i="17"/>
  <c r="BW87" i="17"/>
  <c r="F67" i="17"/>
  <c r="BE77" i="17"/>
  <c r="CC81" i="17"/>
  <c r="CD84" i="17"/>
  <c r="N87" i="17"/>
  <c r="AL89" i="17"/>
  <c r="CP91" i="17"/>
  <c r="Z94" i="17"/>
  <c r="AX96" i="17"/>
  <c r="DB98" i="17"/>
  <c r="H61" i="17"/>
  <c r="BT61" i="17"/>
  <c r="BS63" i="17"/>
  <c r="AV77" i="17"/>
  <c r="AU82" i="17"/>
  <c r="AD85" i="17"/>
  <c r="CK87" i="17"/>
  <c r="AE90" i="17"/>
  <c r="E67" i="17"/>
  <c r="BI65" i="17"/>
  <c r="CZ70" i="17"/>
  <c r="CW71" i="17"/>
  <c r="AS79" i="17"/>
  <c r="X72" i="17"/>
  <c r="AY79" i="17"/>
  <c r="DC82" i="17"/>
  <c r="BJ85" i="17"/>
  <c r="CX87" i="17"/>
  <c r="X90" i="17"/>
  <c r="AQ60" i="17"/>
  <c r="CQ78" i="17"/>
  <c r="AL83" i="17"/>
  <c r="Y86" i="17"/>
  <c r="CX88" i="17"/>
  <c r="AX91" i="17"/>
  <c r="BZ93" i="17"/>
  <c r="CU95" i="17"/>
  <c r="M98" i="17"/>
  <c r="AI100" i="17"/>
  <c r="CZ74" i="17"/>
  <c r="AH81" i="17"/>
  <c r="BF68" i="17"/>
  <c r="AN80" i="17"/>
  <c r="CY83" i="17"/>
  <c r="CD86" i="17"/>
  <c r="AU89" i="17"/>
  <c r="CX91" i="17"/>
  <c r="O94" i="17"/>
  <c r="AY78" i="17"/>
  <c r="BR83" i="17"/>
  <c r="BR86" i="17"/>
  <c r="AZ89" i="17"/>
  <c r="K92" i="17"/>
  <c r="AT94" i="17"/>
  <c r="BM96" i="17"/>
  <c r="G78" i="17"/>
  <c r="R83" i="17"/>
  <c r="AC86" i="17"/>
  <c r="N89" i="17"/>
  <c r="CF91" i="17"/>
  <c r="L94" i="17"/>
  <c r="AG96" i="17"/>
  <c r="AZ98" i="17"/>
  <c r="BQ100" i="17"/>
  <c r="BC102" i="17"/>
  <c r="AE104" i="17"/>
  <c r="G106" i="17"/>
  <c r="K74" i="17"/>
  <c r="BJ81" i="17"/>
  <c r="L85" i="17"/>
  <c r="CZ87" i="17"/>
  <c r="BX90" i="17"/>
  <c r="R93" i="17"/>
  <c r="AU95" i="17"/>
  <c r="BF70" i="17"/>
  <c r="CS80" i="17"/>
  <c r="BV84" i="17"/>
  <c r="BF87" i="17"/>
  <c r="AI90" i="17"/>
  <c r="CL92" i="17"/>
  <c r="L95" i="17"/>
  <c r="AE97" i="17"/>
  <c r="AR76" i="17"/>
  <c r="AX82" i="17"/>
  <c r="BV85" i="17"/>
  <c r="BG88" i="17"/>
  <c r="Y91" i="17"/>
  <c r="BQ93" i="17"/>
  <c r="CO95" i="17"/>
  <c r="D98" i="17"/>
  <c r="V100" i="17"/>
  <c r="P102" i="17"/>
  <c r="R76" i="17"/>
  <c r="DB83" i="17"/>
  <c r="Z88" i="17"/>
  <c r="N92" i="17"/>
  <c r="AV95" i="17"/>
  <c r="AI98" i="17"/>
  <c r="CF100" i="17"/>
  <c r="CQ102" i="17"/>
  <c r="CH104" i="17"/>
  <c r="BW106" i="17"/>
  <c r="BA108" i="17"/>
  <c r="AC110" i="17"/>
  <c r="E112" i="17"/>
  <c r="CK113" i="17"/>
  <c r="CQ73" i="17"/>
  <c r="AI83" i="17"/>
  <c r="BU87" i="17"/>
  <c r="BS91" i="17"/>
  <c r="DF94" i="17"/>
  <c r="DB97" i="17"/>
  <c r="AY100" i="17"/>
  <c r="BO102" i="17"/>
  <c r="R74" i="17"/>
  <c r="AN83" i="17"/>
  <c r="BY87" i="17"/>
  <c r="BU91" i="17"/>
  <c r="DG94" i="17"/>
  <c r="DC97" i="17"/>
  <c r="AZ100" i="17"/>
  <c r="BP102" i="17"/>
  <c r="BH104" i="17"/>
  <c r="AW106" i="17"/>
  <c r="AC108" i="17"/>
  <c r="E110" i="17"/>
  <c r="CK111" i="17"/>
  <c r="BM113" i="17"/>
  <c r="BO70" i="17"/>
  <c r="DF83" i="17"/>
  <c r="X89" i="17"/>
  <c r="BX93" i="17"/>
  <c r="BE97" i="17"/>
  <c r="BO100" i="17"/>
  <c r="V103" i="17"/>
  <c r="DG65" i="17"/>
  <c r="BZ74" i="17"/>
  <c r="BP84" i="17"/>
  <c r="BU89" i="17"/>
  <c r="M94" i="17"/>
  <c r="CP97" i="17"/>
  <c r="CU100" i="17"/>
  <c r="AU103" i="17"/>
  <c r="CG80" i="17"/>
  <c r="CT86" i="17"/>
  <c r="CH91" i="17"/>
  <c r="CR95" i="17"/>
  <c r="X99" i="17"/>
  <c r="H102" i="17"/>
  <c r="AV104" i="17"/>
  <c r="S79" i="17"/>
  <c r="CV80" i="17"/>
  <c r="CX86" i="17"/>
  <c r="AE96" i="17"/>
  <c r="E100" i="17"/>
  <c r="CW86" i="17"/>
  <c r="BG82" i="17"/>
  <c r="AG58" i="17"/>
  <c r="F57" i="17"/>
  <c r="CF57" i="17"/>
  <c r="BL63" i="17"/>
  <c r="AE75" i="17"/>
  <c r="CI71" i="17"/>
  <c r="AK68" i="17"/>
  <c r="BI60" i="17"/>
  <c r="BP73" i="17"/>
  <c r="AD59" i="17"/>
  <c r="AG66" i="17"/>
  <c r="CQ65" i="17"/>
  <c r="BQ77" i="17"/>
  <c r="AB58" i="17"/>
  <c r="AC70" i="17"/>
  <c r="AQ78" i="17"/>
  <c r="BC81" i="17"/>
  <c r="CH56" i="17"/>
  <c r="BY69" i="17"/>
  <c r="CK75" i="17"/>
  <c r="R79" i="17"/>
  <c r="CS81" i="17"/>
  <c r="BX66" i="17"/>
  <c r="AQ74" i="17"/>
  <c r="R78" i="17"/>
  <c r="BD59" i="17"/>
  <c r="CL70" i="17"/>
  <c r="AH76" i="17"/>
  <c r="BJ79" i="17"/>
  <c r="CK50" i="17"/>
  <c r="L68" i="17"/>
  <c r="L75" i="17"/>
  <c r="BP78" i="17"/>
  <c r="AV81" i="17"/>
  <c r="CW83" i="17"/>
  <c r="CF64" i="17"/>
  <c r="AS73" i="17"/>
  <c r="BM77" i="17"/>
  <c r="BR61" i="17"/>
  <c r="CF71" i="17"/>
  <c r="CH76" i="17"/>
  <c r="CX79" i="17"/>
  <c r="AY66" i="17"/>
  <c r="AE74" i="17"/>
  <c r="K78" i="17"/>
  <c r="DE80" i="17"/>
  <c r="BH83" i="17"/>
  <c r="AP66" i="17"/>
  <c r="AI77" i="17"/>
  <c r="CN81" i="17"/>
  <c r="BT84" i="17"/>
  <c r="E87" i="17"/>
  <c r="AS89" i="17"/>
  <c r="CG91" i="17"/>
  <c r="Q94" i="17"/>
  <c r="BE96" i="17"/>
  <c r="CS98" i="17"/>
  <c r="AC101" i="17"/>
  <c r="AP72" i="17"/>
  <c r="BI79" i="17"/>
  <c r="D83" i="17"/>
  <c r="BO85" i="17"/>
  <c r="DC87" i="17"/>
  <c r="Z68" i="17"/>
  <c r="CS77" i="17"/>
  <c r="V82" i="17"/>
  <c r="CT84" i="17"/>
  <c r="AD87" i="17"/>
  <c r="BR89" i="17"/>
  <c r="DF91" i="17"/>
  <c r="AP94" i="17"/>
  <c r="CD96" i="17"/>
  <c r="N99" i="17"/>
  <c r="L63" i="17"/>
  <c r="BA63" i="17"/>
  <c r="O65" i="17"/>
  <c r="CV77" i="17"/>
  <c r="BR82" i="17"/>
  <c r="AW85" i="17"/>
  <c r="DE87" i="17"/>
  <c r="AX90" i="17"/>
  <c r="BD89" i="17"/>
  <c r="AA84" i="17"/>
  <c r="BH82" i="17"/>
  <c r="CX56" i="17"/>
  <c r="L64" i="17"/>
  <c r="BH63" i="17"/>
  <c r="AO63" i="17"/>
  <c r="CR68" i="17"/>
  <c r="CL77" i="17"/>
  <c r="AJ72" i="17"/>
  <c r="D69" i="17"/>
  <c r="AS61" i="17"/>
  <c r="J74" i="17"/>
  <c r="BL60" i="17"/>
  <c r="AE67" i="17"/>
  <c r="CT66" i="17"/>
  <c r="DD77" i="17"/>
  <c r="BE59" i="17"/>
  <c r="F71" i="17"/>
  <c r="BJ78" i="17"/>
  <c r="BS81" i="17"/>
  <c r="T58" i="17"/>
  <c r="AA70" i="17"/>
  <c r="D76" i="17"/>
  <c r="AK79" i="17"/>
  <c r="G82" i="17"/>
  <c r="AO67" i="17"/>
  <c r="CA74" i="17"/>
  <c r="AO78" i="17"/>
  <c r="AZ60" i="17"/>
  <c r="Y71" i="17"/>
  <c r="BE76" i="17"/>
  <c r="CC79" i="17"/>
  <c r="T53" i="17"/>
  <c r="CG68" i="17"/>
  <c r="AM75" i="17"/>
  <c r="CL78" i="17"/>
  <c r="BN81" i="17"/>
  <c r="I84" i="17"/>
  <c r="BC65" i="17"/>
  <c r="CI73" i="17"/>
  <c r="CI77" i="17"/>
  <c r="BA62" i="17"/>
  <c r="V72" i="17"/>
  <c r="DD76" i="17"/>
  <c r="L80" i="17"/>
  <c r="O67" i="17"/>
  <c r="BM74" i="17"/>
  <c r="AF78" i="17"/>
  <c r="S81" i="17"/>
  <c r="BX83" i="17"/>
  <c r="BL67" i="17"/>
  <c r="BX77" i="17"/>
  <c r="I82" i="17"/>
  <c r="CK84" i="17"/>
  <c r="U87" i="17"/>
  <c r="BI89" i="17"/>
  <c r="CW91" i="17"/>
  <c r="AG94" i="17"/>
  <c r="BU96" i="17"/>
  <c r="E99" i="17"/>
  <c r="AS101" i="17"/>
  <c r="M73" i="17"/>
  <c r="CL79" i="17"/>
  <c r="W83" i="17"/>
  <c r="CE85" i="17"/>
  <c r="O88" i="17"/>
  <c r="AC69" i="17"/>
  <c r="AD78" i="17"/>
  <c r="AP82" i="17"/>
  <c r="F85" i="17"/>
  <c r="AT87" i="17"/>
  <c r="CH89" i="17"/>
  <c r="R92" i="17"/>
  <c r="BF94" i="17"/>
  <c r="CT96" i="17"/>
  <c r="AD99" i="17"/>
  <c r="CO64" i="17"/>
  <c r="DC64" i="17"/>
  <c r="AF68" i="17"/>
  <c r="CJ78" i="17"/>
  <c r="CN82" i="17"/>
  <c r="BQ85" i="17"/>
  <c r="U88" i="17"/>
  <c r="CH90" i="17"/>
  <c r="BX70" i="17"/>
  <c r="DE84" i="17"/>
  <c r="BF83" i="17"/>
  <c r="BX81" i="17"/>
  <c r="AP57" i="17"/>
  <c r="AO64" i="17"/>
  <c r="CP63" i="17"/>
  <c r="BU63" i="17"/>
  <c r="V69" i="17"/>
  <c r="DC77" i="17"/>
  <c r="DF73" i="17"/>
  <c r="CG70" i="17"/>
  <c r="CI63" i="17"/>
  <c r="S75" i="17"/>
  <c r="BD63" i="17"/>
  <c r="CW51" i="17"/>
  <c r="AE69" i="17"/>
  <c r="CS78" i="17"/>
  <c r="BT62" i="17"/>
  <c r="CW72" i="17"/>
  <c r="AC79" i="17"/>
  <c r="CI81" i="17"/>
  <c r="AF60" i="17"/>
  <c r="Q71" i="17"/>
  <c r="AB76" i="17"/>
  <c r="BW79" i="17"/>
  <c r="DC52" i="17"/>
  <c r="E68" i="17"/>
  <c r="AI75" i="17"/>
  <c r="CI78" i="17"/>
  <c r="BB61" i="17"/>
  <c r="K72" i="17"/>
  <c r="DA76" i="17"/>
  <c r="CU79" i="17"/>
  <c r="AJ57" i="17"/>
  <c r="CR69" i="17"/>
  <c r="BQ75" i="17"/>
  <c r="W79" i="17"/>
  <c r="CZ81" i="17"/>
  <c r="Y84" i="17"/>
  <c r="CO66" i="17"/>
  <c r="AW74" i="17"/>
  <c r="DF77" i="17"/>
  <c r="D64" i="17"/>
  <c r="D73" i="17"/>
  <c r="W77" i="17"/>
  <c r="CO51" i="17"/>
  <c r="BG106" i="17"/>
  <c r="BW88" i="17"/>
  <c r="W112" i="17"/>
  <c r="BX63" i="17"/>
  <c r="BD69" i="17"/>
  <c r="AX68" i="17"/>
  <c r="D68" i="17"/>
  <c r="Z73" i="17"/>
  <c r="BZ57" i="17"/>
  <c r="AB74" i="17"/>
  <c r="E71" i="17"/>
  <c r="T64" i="17"/>
  <c r="AO75" i="17"/>
  <c r="BO64" i="17"/>
  <c r="BI53" i="17"/>
  <c r="CC69" i="17"/>
  <c r="H79" i="17"/>
  <c r="BX50" i="17"/>
  <c r="AD73" i="17"/>
  <c r="BK79" i="17"/>
  <c r="K82" i="17"/>
  <c r="T61" i="17"/>
  <c r="BL71" i="17"/>
  <c r="BW76" i="17"/>
  <c r="CP79" i="17"/>
  <c r="I55" i="17"/>
  <c r="AD69" i="17"/>
  <c r="BN75" i="17"/>
  <c r="DD78" i="17"/>
  <c r="X63" i="17"/>
  <c r="BF72" i="17"/>
  <c r="S77" i="17"/>
  <c r="AA80" i="17"/>
  <c r="AY58" i="17"/>
  <c r="AN70" i="17"/>
  <c r="K76" i="17"/>
  <c r="AR79" i="17"/>
  <c r="N82" i="17"/>
  <c r="BE84" i="17"/>
  <c r="BD67" i="17"/>
  <c r="CJ74" i="17"/>
  <c r="AU78" i="17"/>
  <c r="CK64" i="17"/>
  <c r="AT73" i="17"/>
  <c r="BO77" i="17"/>
  <c r="AB54" i="17"/>
  <c r="G69" i="17"/>
  <c r="AY75" i="17"/>
  <c r="CU78" i="17"/>
  <c r="BW81" i="17"/>
  <c r="P84" i="17"/>
  <c r="BG70" i="17"/>
  <c r="CG78" i="17"/>
  <c r="BQ82" i="17"/>
  <c r="AC85" i="17"/>
  <c r="BQ87" i="17"/>
  <c r="DE89" i="17"/>
  <c r="AO92" i="17"/>
  <c r="CC94" i="17"/>
  <c r="M97" i="17"/>
  <c r="BA99" i="17"/>
  <c r="CW56" i="17"/>
  <c r="DD74" i="17"/>
  <c r="BJ80" i="17"/>
  <c r="BZ83" i="17"/>
  <c r="W86" i="17"/>
  <c r="BK88" i="17"/>
  <c r="CN71" i="17"/>
  <c r="AI79" i="17"/>
  <c r="CT82" i="17"/>
  <c r="BB85" i="17"/>
  <c r="CP87" i="17"/>
  <c r="Z90" i="17"/>
  <c r="BN92" i="17"/>
  <c r="DB94" i="17"/>
  <c r="AL97" i="17"/>
  <c r="BJ99" i="17"/>
  <c r="BZ67" i="17"/>
  <c r="AW69" i="17"/>
  <c r="BC71" i="17"/>
  <c r="BO79" i="17"/>
  <c r="AD83" i="17"/>
  <c r="DD85" i="17"/>
  <c r="CB88" i="17"/>
  <c r="AG91" i="17"/>
  <c r="BW72" i="17"/>
  <c r="CF53" i="17"/>
  <c r="L58" i="17"/>
  <c r="V75" i="17"/>
  <c r="BP58" i="17"/>
  <c r="AB75" i="17"/>
  <c r="BX80" i="17"/>
  <c r="CJ83" i="17"/>
  <c r="AF86" i="17"/>
  <c r="CN88" i="17"/>
  <c r="H91" i="17"/>
  <c r="AV73" i="17"/>
  <c r="CO80" i="17"/>
  <c r="AG84" i="17"/>
  <c r="G87" i="17"/>
  <c r="CA89" i="17"/>
  <c r="U92" i="17"/>
  <c r="AQ94" i="17"/>
  <c r="BL96" i="17"/>
  <c r="CH98" i="17"/>
  <c r="AR54" i="17"/>
  <c r="DA77" i="17"/>
  <c r="CB82" i="17"/>
  <c r="CA75" i="17"/>
  <c r="BR81" i="17"/>
  <c r="CP84" i="17"/>
  <c r="BL87" i="17"/>
  <c r="V90" i="17"/>
  <c r="BO92" i="17"/>
  <c r="CW64" i="17"/>
  <c r="BN80" i="17"/>
  <c r="CC84" i="17"/>
  <c r="BN87" i="17"/>
  <c r="AM90" i="17"/>
  <c r="CQ92" i="17"/>
  <c r="Q95" i="17"/>
  <c r="AW66" i="17"/>
  <c r="AJ80" i="17"/>
  <c r="AI84" i="17"/>
  <c r="X87" i="17"/>
  <c r="DD89" i="17"/>
  <c r="BI92" i="17"/>
  <c r="CO94" i="17"/>
  <c r="DG96" i="17"/>
  <c r="V99" i="17"/>
  <c r="AG101" i="17"/>
  <c r="K103" i="17"/>
  <c r="CQ104" i="17"/>
  <c r="BS106" i="17"/>
  <c r="AS77" i="17"/>
  <c r="CV82" i="17"/>
  <c r="F86" i="17"/>
  <c r="CU88" i="17"/>
  <c r="BL91" i="17"/>
  <c r="CW93" i="17"/>
  <c r="P96" i="17"/>
  <c r="CJ105" i="17"/>
  <c r="AT86" i="17"/>
  <c r="CP111" i="17"/>
  <c r="Y64" i="17"/>
  <c r="CY69" i="17"/>
  <c r="CB68" i="17"/>
  <c r="AH68" i="17"/>
  <c r="AZ73" i="17"/>
  <c r="U58" i="17"/>
  <c r="CC52" i="17"/>
  <c r="AK72" i="17"/>
  <c r="BT65" i="17"/>
  <c r="AG76" i="17"/>
  <c r="CE66" i="17"/>
  <c r="H58" i="17"/>
  <c r="AN71" i="17"/>
  <c r="BX79" i="17"/>
  <c r="BI56" i="17"/>
  <c r="BI74" i="17"/>
  <c r="CA79" i="17"/>
  <c r="AA82" i="17"/>
  <c r="T62" i="17"/>
  <c r="DD71" i="17"/>
  <c r="CT76" i="17"/>
  <c r="E80" i="17"/>
  <c r="CU56" i="17"/>
  <c r="CH69" i="17"/>
  <c r="CN75" i="17"/>
  <c r="T79" i="17"/>
  <c r="CW63" i="17"/>
  <c r="CY72" i="17"/>
  <c r="AO77" i="17"/>
  <c r="AS80" i="17"/>
  <c r="BS59" i="17"/>
  <c r="CN70" i="17"/>
  <c r="AI76" i="17"/>
  <c r="BL79" i="17"/>
  <c r="AF82" i="17"/>
  <c r="CN50" i="17"/>
  <c r="M68" i="17"/>
  <c r="O75" i="17"/>
  <c r="BQ78" i="17"/>
  <c r="BD65" i="17"/>
  <c r="CL73" i="17"/>
  <c r="CK77" i="17"/>
  <c r="AV56" i="17"/>
  <c r="CI87" i="17"/>
  <c r="H112" i="17"/>
  <c r="P108" i="17"/>
  <c r="T69" i="17"/>
  <c r="BG60" i="17"/>
  <c r="BL72" i="17"/>
  <c r="CK71" i="17"/>
  <c r="CR59" i="17"/>
  <c r="BY61" i="17"/>
  <c r="AW55" i="17"/>
  <c r="CM72" i="17"/>
  <c r="CD66" i="17"/>
  <c r="BR76" i="17"/>
  <c r="CA67" i="17"/>
  <c r="AM59" i="17"/>
  <c r="L72" i="17"/>
  <c r="DD79" i="17"/>
  <c r="AC58" i="17"/>
  <c r="I75" i="17"/>
  <c r="DG79" i="17"/>
  <c r="DG51" i="17"/>
  <c r="CG63" i="17"/>
  <c r="AS72" i="17"/>
  <c r="AJ77" i="17"/>
  <c r="AO80" i="17"/>
  <c r="AP58" i="17"/>
  <c r="CD70" i="17"/>
  <c r="AE76" i="17"/>
  <c r="AM79" i="17"/>
  <c r="AO65" i="17"/>
  <c r="CA73" i="17"/>
  <c r="BJ77" i="17"/>
  <c r="CD80" i="17"/>
  <c r="BL61" i="17"/>
  <c r="AB71" i="17"/>
  <c r="CF76" i="17"/>
  <c r="CV79" i="17"/>
  <c r="AW82" i="17"/>
  <c r="BK55" i="17"/>
  <c r="AU69" i="17"/>
  <c r="AR75" i="17"/>
  <c r="E79" i="17"/>
  <c r="CV66" i="17"/>
  <c r="P74" i="17"/>
  <c r="AA78" i="17"/>
  <c r="DD58" i="17"/>
  <c r="J70" i="17"/>
  <c r="W76" i="17"/>
  <c r="AZ79" i="17"/>
  <c r="DG81" i="17"/>
  <c r="BL84" i="17"/>
  <c r="CJ72" i="17"/>
  <c r="AX79" i="17"/>
  <c r="P83" i="17"/>
  <c r="BY85" i="17"/>
  <c r="CW87" i="17"/>
  <c r="AW90" i="17"/>
  <c r="CK92" i="17"/>
  <c r="E95" i="17"/>
  <c r="BI97" i="17"/>
  <c r="CW99" i="17"/>
  <c r="AJ61" i="17"/>
  <c r="AN76" i="17"/>
  <c r="AB81" i="17"/>
  <c r="F84" i="17"/>
  <c r="BS86" i="17"/>
  <c r="DG88" i="17"/>
  <c r="X73" i="17"/>
  <c r="Q80" i="17"/>
  <c r="AS83" i="17"/>
  <c r="CH85" i="17"/>
  <c r="AH88" i="17"/>
  <c r="BV90" i="17"/>
  <c r="CT92" i="17"/>
  <c r="AT95" i="17"/>
  <c r="CH97" i="17"/>
  <c r="CP99" i="17"/>
  <c r="W71" i="17"/>
  <c r="AL72" i="17"/>
  <c r="AU73" i="17"/>
  <c r="Z80" i="17"/>
  <c r="BV83" i="17"/>
  <c r="BH86" i="17"/>
  <c r="AD89" i="17"/>
  <c r="BR91" i="17"/>
  <c r="AK84" i="17"/>
  <c r="BI111" i="17"/>
  <c r="DB107" i="17"/>
  <c r="AP69" i="17"/>
  <c r="CO60" i="17"/>
  <c r="CH72" i="17"/>
  <c r="E72" i="17"/>
  <c r="AJ60" i="17"/>
  <c r="AY64" i="17"/>
  <c r="BJ59" i="17"/>
  <c r="AC74" i="17"/>
  <c r="AR68" i="17"/>
  <c r="AU77" i="17"/>
  <c r="AN53" i="17"/>
  <c r="BY53" i="17"/>
  <c r="CR73" i="17"/>
  <c r="CB80" i="17"/>
  <c r="AW61" i="17"/>
  <c r="CI75" i="17"/>
  <c r="AI80" i="17"/>
  <c r="AP54" i="17"/>
  <c r="BE64" i="17"/>
  <c r="AA73" i="17"/>
  <c r="BF77" i="17"/>
  <c r="BG80" i="17"/>
  <c r="AR60" i="17"/>
  <c r="T71" i="17"/>
  <c r="BC76" i="17"/>
  <c r="BZ79" i="17"/>
  <c r="L66" i="17"/>
  <c r="L74" i="17"/>
  <c r="DB77" i="17"/>
  <c r="CW80" i="17"/>
  <c r="AR62" i="17"/>
  <c r="P72" i="17"/>
  <c r="DB76" i="17"/>
  <c r="J80" i="17"/>
  <c r="CC82" i="17"/>
  <c r="AO57" i="17"/>
  <c r="CX69" i="17"/>
  <c r="CT75" i="17"/>
  <c r="X79" i="17"/>
  <c r="BJ67" i="17"/>
  <c r="CN74" i="17"/>
  <c r="AV78" i="17"/>
  <c r="CY59" i="17"/>
  <c r="DF70" i="17"/>
  <c r="AU76" i="17"/>
  <c r="BS79" i="17"/>
  <c r="AM82" i="17"/>
  <c r="CB84" i="17"/>
  <c r="BL73" i="17"/>
  <c r="DE79" i="17"/>
  <c r="AH83" i="17"/>
  <c r="CO85" i="17"/>
  <c r="Y88" i="17"/>
  <c r="BM90" i="17"/>
  <c r="DA92" i="17"/>
  <c r="AK95" i="17"/>
  <c r="BY97" i="17"/>
  <c r="I100" i="17"/>
  <c r="AC64" i="17"/>
  <c r="BX76" i="17"/>
  <c r="BA81" i="17"/>
  <c r="AQ84" i="17"/>
  <c r="CI86" i="17"/>
  <c r="D54" i="17"/>
  <c r="BK74" i="17"/>
  <c r="AQ80" i="17"/>
  <c r="BK83" i="17"/>
  <c r="J86" i="17"/>
  <c r="AX88" i="17"/>
  <c r="CL90" i="17"/>
  <c r="V93" i="17"/>
  <c r="BJ95" i="17"/>
  <c r="CX97" i="17"/>
  <c r="DF99" i="17"/>
  <c r="Z72" i="17"/>
  <c r="AE73" i="17"/>
  <c r="U74" i="17"/>
  <c r="BF80" i="17"/>
  <c r="CS83" i="17"/>
  <c r="CA86" i="17"/>
  <c r="AV89" i="17"/>
  <c r="BE51" i="17"/>
  <c r="CB87" i="17"/>
  <c r="R107" i="17"/>
  <c r="BP103" i="17"/>
  <c r="AR73" i="17"/>
  <c r="CJ66" i="17"/>
  <c r="CL75" i="17"/>
  <c r="DF74" i="17"/>
  <c r="U66" i="17"/>
  <c r="CM64" i="17"/>
  <c r="D60" i="17"/>
  <c r="AY74" i="17"/>
  <c r="CE68" i="17"/>
  <c r="BL77" i="17"/>
  <c r="CG54" i="17"/>
  <c r="DE54" i="17"/>
  <c r="S74" i="17"/>
  <c r="CR80" i="17"/>
  <c r="H62" i="17"/>
  <c r="T76" i="17"/>
  <c r="AY80" i="17"/>
  <c r="BN56" i="17"/>
  <c r="T65" i="17"/>
  <c r="BU73" i="17"/>
  <c r="CA77" i="17"/>
  <c r="BY80" i="17"/>
  <c r="AU61" i="17"/>
  <c r="BQ71" i="17"/>
  <c r="BY76" i="17"/>
  <c r="CS79" i="17"/>
  <c r="CF66" i="17"/>
  <c r="AT74" i="17"/>
  <c r="U78" i="17"/>
  <c r="K81" i="17"/>
  <c r="AF63" i="17"/>
  <c r="BH72" i="17"/>
  <c r="T77" i="17"/>
  <c r="AB80" i="17"/>
  <c r="CS82" i="17"/>
  <c r="BA58" i="17"/>
  <c r="AQ70" i="17"/>
  <c r="L76" i="17"/>
  <c r="E51" i="17"/>
  <c r="R68" i="17"/>
  <c r="P75" i="17"/>
  <c r="BS78" i="17"/>
  <c r="DE60" i="17"/>
  <c r="AX71" i="17"/>
  <c r="BS76" i="17"/>
  <c r="CK79" i="17"/>
  <c r="BD82" i="17"/>
  <c r="AB51" i="17"/>
  <c r="X74" i="17"/>
  <c r="AC80" i="17"/>
  <c r="AZ83" i="17"/>
  <c r="DE85" i="17"/>
  <c r="AO88" i="17"/>
  <c r="CC90" i="17"/>
  <c r="M93" i="17"/>
  <c r="BA95" i="17"/>
  <c r="CO97" i="17"/>
  <c r="Y100" i="17"/>
  <c r="BM65" i="17"/>
  <c r="I77" i="17"/>
  <c r="BY81" i="17"/>
  <c r="BI84" i="17"/>
  <c r="CY86" i="17"/>
  <c r="CI57" i="17"/>
  <c r="Q75" i="17"/>
  <c r="BQ80" i="17"/>
  <c r="CC83" i="17"/>
  <c r="Z86" i="17"/>
  <c r="BN88" i="17"/>
  <c r="DB90" i="17"/>
  <c r="AL93" i="17"/>
  <c r="BZ95" i="17"/>
  <c r="J98" i="17"/>
  <c r="AH100" i="17"/>
  <c r="DC73" i="17"/>
  <c r="V51" i="17"/>
  <c r="CT74" i="17"/>
  <c r="CK80" i="17"/>
  <c r="AH84" i="17"/>
  <c r="J87" i="17"/>
  <c r="BN89" i="17"/>
  <c r="CM56" i="17"/>
  <c r="BV57" i="17"/>
  <c r="AA64" i="17"/>
  <c r="CR65" i="17"/>
  <c r="Y77" i="17"/>
  <c r="AC66" i="17"/>
  <c r="BZ77" i="17"/>
  <c r="L82" i="17"/>
  <c r="CM84" i="17"/>
  <c r="W87" i="17"/>
  <c r="BG89" i="17"/>
  <c r="CC91" i="17"/>
  <c r="BP76" i="17"/>
  <c r="O82" i="17"/>
  <c r="T85" i="17"/>
  <c r="CS87" i="17"/>
  <c r="BB90" i="17"/>
  <c r="D93" i="17"/>
  <c r="Z95" i="17"/>
  <c r="AV97" i="17"/>
  <c r="BR99" i="17"/>
  <c r="BE68" i="17"/>
  <c r="DA79" i="17"/>
  <c r="BW83" i="17"/>
  <c r="E78" i="17"/>
  <c r="CD82" i="17"/>
  <c r="BX85" i="17"/>
  <c r="AS88" i="17"/>
  <c r="S91" i="17"/>
  <c r="AX93" i="17"/>
  <c r="BO75" i="17"/>
  <c r="AZ82" i="17"/>
  <c r="BW85" i="17"/>
  <c r="BI88" i="17"/>
  <c r="AA91" i="17"/>
  <c r="BS93" i="17"/>
  <c r="CQ95" i="17"/>
  <c r="F75" i="17"/>
  <c r="CR81" i="17"/>
  <c r="AH85" i="17"/>
  <c r="S88" i="17"/>
  <c r="CR90" i="17"/>
  <c r="AJ93" i="17"/>
  <c r="BL95" i="17"/>
  <c r="CC97" i="17"/>
  <c r="CU99" i="17"/>
  <c r="CU101" i="17"/>
  <c r="BW103" i="17"/>
  <c r="AY105" i="17"/>
  <c r="CN62" i="17"/>
  <c r="CW79" i="17"/>
  <c r="H84" i="17"/>
  <c r="DE86" i="17"/>
  <c r="CJ89" i="17"/>
  <c r="AQ92" i="17"/>
  <c r="CR84" i="17"/>
  <c r="AC106" i="17"/>
  <c r="Q103" i="17"/>
  <c r="CZ73" i="17"/>
  <c r="I67" i="17"/>
  <c r="DB75" i="17"/>
  <c r="U75" i="17"/>
  <c r="BN66" i="17"/>
  <c r="DD66" i="17"/>
  <c r="BF62" i="17"/>
  <c r="CD51" i="17"/>
  <c r="DE69" i="17"/>
  <c r="AP78" i="17"/>
  <c r="BV58" i="17"/>
  <c r="CJ58" i="17"/>
  <c r="AF75" i="17"/>
  <c r="AZ81" i="17"/>
  <c r="AJ64" i="17"/>
  <c r="AO76" i="17"/>
  <c r="CE80" i="17"/>
  <c r="E59" i="17"/>
  <c r="CS65" i="17"/>
  <c r="AN74" i="17"/>
  <c r="O78" i="17"/>
  <c r="CQ80" i="17"/>
  <c r="N63" i="17"/>
  <c r="AX72" i="17"/>
  <c r="CW76" i="17"/>
  <c r="AW50" i="17"/>
  <c r="K68" i="17"/>
  <c r="CE74" i="17"/>
  <c r="BN78" i="17"/>
  <c r="AU81" i="17"/>
  <c r="DA63" i="17"/>
  <c r="AQ73" i="17"/>
  <c r="BK77" i="17"/>
  <c r="AT80" i="17"/>
  <c r="U83" i="17"/>
  <c r="BN60" i="17"/>
  <c r="CO70" i="17"/>
  <c r="BI76" i="17"/>
  <c r="CB55" i="17"/>
  <c r="CO68" i="17"/>
  <c r="BT75" i="17"/>
  <c r="F79" i="17"/>
  <c r="CV61" i="17"/>
  <c r="AI72" i="17"/>
  <c r="G77" i="17"/>
  <c r="DC79" i="17"/>
  <c r="CJ82" i="17"/>
  <c r="CG58" i="17"/>
  <c r="CQ74" i="17"/>
  <c r="BZ80" i="17"/>
  <c r="CK83" i="17"/>
  <c r="Q86" i="17"/>
  <c r="BU88" i="17"/>
  <c r="E91" i="17"/>
  <c r="AC93" i="17"/>
  <c r="CG95" i="17"/>
  <c r="Q98" i="17"/>
  <c r="AO100" i="17"/>
  <c r="CQ67" i="17"/>
  <c r="CO77" i="17"/>
  <c r="CW81" i="17"/>
  <c r="CQ84" i="17"/>
  <c r="AA87" i="17"/>
  <c r="CI59" i="17"/>
  <c r="DF75" i="17"/>
  <c r="I81" i="17"/>
  <c r="CU83" i="17"/>
  <c r="BF86" i="17"/>
  <c r="CT88" i="17"/>
  <c r="N91" i="17"/>
  <c r="BR93" i="17"/>
  <c r="DF95" i="17"/>
  <c r="Z98" i="17"/>
  <c r="AX100" i="17"/>
  <c r="AF31" i="17"/>
  <c r="BQ56" i="17"/>
  <c r="BC75" i="17"/>
  <c r="M81" i="17"/>
  <c r="BD84" i="17"/>
  <c r="AE87" i="17"/>
  <c r="CF89" i="17"/>
  <c r="CP59" i="17"/>
  <c r="P60" i="17"/>
  <c r="CK65" i="17"/>
  <c r="AG67" i="17"/>
  <c r="BS77" i="17"/>
  <c r="F69" i="17"/>
  <c r="Q78" i="17"/>
  <c r="AK82" i="17"/>
  <c r="DF84" i="17"/>
  <c r="AP87" i="17"/>
  <c r="BZ89" i="17"/>
  <c r="CU91" i="17"/>
  <c r="X77" i="17"/>
  <c r="AR82" i="17"/>
  <c r="AQ85" i="17"/>
  <c r="K88" i="17"/>
  <c r="CQ90" i="17"/>
  <c r="W93" i="17"/>
  <c r="AR95" i="17"/>
  <c r="BN97" i="17"/>
  <c r="CJ99" i="17"/>
  <c r="CJ70" i="17"/>
  <c r="AL80" i="17"/>
  <c r="CO57" i="17"/>
  <c r="BK78" i="17"/>
  <c r="DD82" i="17"/>
  <c r="CT85" i="17"/>
  <c r="CL88" i="17"/>
  <c r="AN91" i="17"/>
  <c r="BP93" i="17"/>
  <c r="AV76" i="17"/>
  <c r="CG82" i="17"/>
  <c r="CY85" i="17"/>
  <c r="CH88" i="17"/>
  <c r="AZ91" i="17"/>
  <c r="CM93" i="17"/>
  <c r="F96" i="17"/>
  <c r="CW75" i="17"/>
  <c r="AG82" i="17"/>
  <c r="BG85" i="17"/>
  <c r="AR88" i="17"/>
  <c r="L91" i="17"/>
  <c r="BE93" i="17"/>
  <c r="CE95" i="17"/>
  <c r="CV97" i="17"/>
  <c r="K100" i="17"/>
  <c r="G102" i="17"/>
  <c r="CM103" i="17"/>
  <c r="BO105" i="17"/>
  <c r="BO66" i="17"/>
  <c r="AR80" i="17"/>
  <c r="AL84" i="17"/>
  <c r="Z87" i="17"/>
  <c r="D90" i="17"/>
  <c r="BK92" i="17"/>
  <c r="CQ94" i="17"/>
  <c r="CZ58" i="17"/>
  <c r="BC79" i="17"/>
  <c r="CP83" i="17"/>
  <c r="CK86" i="17"/>
  <c r="BS89" i="17"/>
  <c r="AA92" i="17"/>
  <c r="BJ94" i="17"/>
  <c r="CA96" i="17"/>
  <c r="P73" i="17"/>
  <c r="AN81" i="17"/>
  <c r="CZ84" i="17"/>
  <c r="CL87" i="17"/>
  <c r="BJ90" i="17"/>
  <c r="G93" i="17"/>
  <c r="AI95" i="17"/>
  <c r="BA97" i="17"/>
  <c r="BK109" i="17"/>
  <c r="O55" i="17"/>
  <c r="BX78" i="17"/>
  <c r="N77" i="17"/>
  <c r="Y81" i="17"/>
  <c r="AL75" i="17"/>
  <c r="CF80" i="17"/>
  <c r="CZ69" i="17"/>
  <c r="CW74" i="17"/>
  <c r="CN83" i="17"/>
  <c r="AE82" i="17"/>
  <c r="BY89" i="17"/>
  <c r="CK96" i="17"/>
  <c r="CP73" i="17"/>
  <c r="CU85" i="17"/>
  <c r="BT78" i="17"/>
  <c r="BJ87" i="17"/>
  <c r="BV94" i="17"/>
  <c r="AN66" i="17"/>
  <c r="AB79" i="17"/>
  <c r="AN88" i="17"/>
  <c r="Z52" i="17"/>
  <c r="CI72" i="17"/>
  <c r="CC76" i="17"/>
  <c r="CS73" i="17"/>
  <c r="CL81" i="17"/>
  <c r="CW85" i="17"/>
  <c r="AO89" i="17"/>
  <c r="CP69" i="17"/>
  <c r="CJ81" i="17"/>
  <c r="BQ86" i="17"/>
  <c r="AH90" i="17"/>
  <c r="F94" i="17"/>
  <c r="AD97" i="17"/>
  <c r="BS100" i="17"/>
  <c r="BE79" i="17"/>
  <c r="E74" i="17"/>
  <c r="BC82" i="17"/>
  <c r="R87" i="17"/>
  <c r="CG90" i="17"/>
  <c r="AZ94" i="17"/>
  <c r="Q82" i="17"/>
  <c r="O87" i="17"/>
  <c r="DG90" i="17"/>
  <c r="CH94" i="17"/>
  <c r="CM73" i="17"/>
  <c r="CE83" i="17"/>
  <c r="CV87" i="17"/>
  <c r="S92" i="17"/>
  <c r="AQ95" i="17"/>
  <c r="CM98" i="17"/>
  <c r="CE101" i="17"/>
  <c r="BK104" i="17"/>
  <c r="CJ55" i="17"/>
  <c r="AI82" i="17"/>
  <c r="CF86" i="17"/>
  <c r="P91" i="17"/>
  <c r="BD94" i="17"/>
  <c r="BM67" i="17"/>
  <c r="BV81" i="17"/>
  <c r="BS85" i="17"/>
  <c r="DB88" i="17"/>
  <c r="F92" i="17"/>
  <c r="CW94" i="17"/>
  <c r="BQ97" i="17"/>
  <c r="I79" i="17"/>
  <c r="U84" i="17"/>
  <c r="BM87" i="17"/>
  <c r="DF90" i="17"/>
  <c r="DG93" i="17"/>
  <c r="BK96" i="17"/>
  <c r="L99" i="17"/>
  <c r="AP101" i="17"/>
  <c r="AR64" i="17"/>
  <c r="BY82" i="17"/>
  <c r="BE87" i="17"/>
  <c r="CK91" i="17"/>
  <c r="BX95" i="17"/>
  <c r="BZ98" i="17"/>
  <c r="AK101" i="17"/>
  <c r="BE103" i="17"/>
  <c r="BK105" i="17"/>
  <c r="BM107" i="17"/>
  <c r="BE109" i="17"/>
  <c r="AW111" i="17"/>
  <c r="AO113" i="17"/>
  <c r="DB66" i="17"/>
  <c r="CU82" i="17"/>
  <c r="E88" i="17"/>
  <c r="Z92" i="17"/>
  <c r="CJ95" i="17"/>
  <c r="CJ98" i="17"/>
  <c r="AT101" i="17"/>
  <c r="BM103" i="17"/>
  <c r="CP80" i="17"/>
  <c r="AI86" i="17"/>
  <c r="BY90" i="17"/>
  <c r="BC94" i="17"/>
  <c r="CE97" i="17"/>
  <c r="BW100" i="17"/>
  <c r="DA102" i="17"/>
  <c r="D105" i="17"/>
  <c r="I107" i="17"/>
  <c r="DE108" i="17"/>
  <c r="CW110" i="17"/>
  <c r="CO112" i="17"/>
  <c r="CG114" i="17"/>
  <c r="AV82" i="17"/>
  <c r="AM88" i="17"/>
  <c r="AK93" i="17"/>
  <c r="CJ97" i="17"/>
  <c r="K101" i="17"/>
  <c r="CH103" i="17"/>
  <c r="AN77" i="17"/>
  <c r="BH80" i="17"/>
  <c r="S87" i="17"/>
  <c r="AP92" i="17"/>
  <c r="BZ96" i="17"/>
  <c r="Q100" i="17"/>
  <c r="E103" i="17"/>
  <c r="D80" i="17"/>
  <c r="AG87" i="17"/>
  <c r="BB92" i="17"/>
  <c r="CL96" i="17"/>
  <c r="Z100" i="17"/>
  <c r="L103" i="17"/>
  <c r="CJ61" i="17"/>
  <c r="AW75" i="17"/>
  <c r="AA85" i="17"/>
  <c r="BS90" i="17"/>
  <c r="CY94" i="17"/>
  <c r="BC98" i="17"/>
  <c r="AZ101" i="17"/>
  <c r="CP65" i="17"/>
  <c r="J64" i="17"/>
  <c r="AH62" i="17"/>
  <c r="BF60" i="17"/>
  <c r="CD58" i="17"/>
  <c r="BH56" i="17"/>
  <c r="AW53" i="17"/>
  <c r="AN49" i="17"/>
  <c r="CR39" i="17"/>
  <c r="I48" i="17"/>
  <c r="CF33" i="17"/>
  <c r="BH69" i="17"/>
  <c r="CF67" i="17"/>
  <c r="DD65" i="17"/>
  <c r="X64" i="17"/>
  <c r="AV62" i="17"/>
  <c r="BT60" i="17"/>
  <c r="CR58" i="17"/>
  <c r="CE56" i="17"/>
  <c r="BU53" i="17"/>
  <c r="CC49" i="17"/>
  <c r="AN41" i="17"/>
  <c r="G72" i="17"/>
  <c r="AE70" i="17"/>
  <c r="BC68" i="17"/>
  <c r="CA66" i="17"/>
  <c r="CY64" i="17"/>
  <c r="S63" i="17"/>
  <c r="AQ61" i="17"/>
  <c r="BO59" i="17"/>
  <c r="CL57" i="17"/>
  <c r="DC54" i="17"/>
  <c r="AX51" i="17"/>
  <c r="BD46" i="17"/>
  <c r="R20" i="17"/>
  <c r="AH67" i="17"/>
  <c r="BF65" i="17"/>
  <c r="CD63" i="17"/>
  <c r="DB61" i="17"/>
  <c r="V60" i="17"/>
  <c r="AT58" i="17"/>
  <c r="DG55" i="17"/>
  <c r="CL52" i="17"/>
  <c r="AU48" i="17"/>
  <c r="BG35" i="17"/>
  <c r="BB47" i="17"/>
  <c r="CB108" i="17"/>
  <c r="DD55" i="17"/>
  <c r="W53" i="17"/>
  <c r="BA77" i="17"/>
  <c r="AQ81" i="17"/>
  <c r="BP75" i="17"/>
  <c r="CX80" i="17"/>
  <c r="AS70" i="17"/>
  <c r="CD75" i="17"/>
  <c r="AF84" i="17"/>
  <c r="CI82" i="17"/>
  <c r="Q90" i="17"/>
  <c r="AC97" i="17"/>
  <c r="BB75" i="17"/>
  <c r="AM86" i="17"/>
  <c r="BP79" i="17"/>
  <c r="DF87" i="17"/>
  <c r="N95" i="17"/>
  <c r="N69" i="17"/>
  <c r="CY79" i="17"/>
  <c r="CV88" i="17"/>
  <c r="S62" i="17"/>
  <c r="DE53" i="17"/>
  <c r="BE78" i="17"/>
  <c r="BQ74" i="17"/>
  <c r="BJ82" i="17"/>
  <c r="M86" i="17"/>
  <c r="CR89" i="17"/>
  <c r="CP71" i="17"/>
  <c r="BP82" i="17"/>
  <c r="CO86" i="17"/>
  <c r="I91" i="17"/>
  <c r="X94" i="17"/>
  <c r="CF97" i="17"/>
  <c r="CJ100" i="17"/>
  <c r="BT80" i="17"/>
  <c r="DC74" i="17"/>
  <c r="Y83" i="17"/>
  <c r="AN87" i="17"/>
  <c r="BH91" i="17"/>
  <c r="AB60" i="17"/>
  <c r="I83" i="17"/>
  <c r="AM87" i="17"/>
  <c r="BW91" i="17"/>
  <c r="DA94" i="17"/>
  <c r="BT76" i="17"/>
  <c r="D84" i="17"/>
  <c r="BR88" i="17"/>
  <c r="AN92" i="17"/>
  <c r="CY95" i="17"/>
  <c r="DF98" i="17"/>
  <c r="W102" i="17"/>
  <c r="CA104" i="17"/>
  <c r="H70" i="17"/>
  <c r="BO82" i="17"/>
  <c r="BB87" i="17"/>
  <c r="AM91" i="17"/>
  <c r="BX94" i="17"/>
  <c r="CE72" i="17"/>
  <c r="E82" i="17"/>
  <c r="CQ85" i="17"/>
  <c r="U89" i="17"/>
  <c r="AU92" i="17"/>
  <c r="AF95" i="17"/>
  <c r="CK97" i="17"/>
  <c r="BT79" i="17"/>
  <c r="AY84" i="17"/>
  <c r="G88" i="17"/>
  <c r="AW91" i="17"/>
  <c r="W94" i="17"/>
  <c r="CF96" i="17"/>
  <c r="AF99" i="17"/>
  <c r="BG101" i="17"/>
  <c r="BE69" i="17"/>
  <c r="O83" i="17"/>
  <c r="CR87" i="17"/>
  <c r="AR92" i="17"/>
  <c r="CZ95" i="17"/>
  <c r="CV98" i="17"/>
  <c r="BD101" i="17"/>
  <c r="BV103" i="17"/>
  <c r="CB105" i="17"/>
  <c r="CC107" i="17"/>
  <c r="BU109" i="17"/>
  <c r="BM111" i="17"/>
  <c r="BE113" i="17"/>
  <c r="CU98" i="17"/>
  <c r="X71" i="17"/>
  <c r="CZ59" i="17"/>
  <c r="CU80" i="17"/>
  <c r="CR63" i="17"/>
  <c r="CK78" i="17"/>
  <c r="AK83" i="17"/>
  <c r="CU75" i="17"/>
  <c r="AB77" i="17"/>
  <c r="CV60" i="17"/>
  <c r="DC83" i="17"/>
  <c r="U91" i="17"/>
  <c r="AG98" i="17"/>
  <c r="T78" i="17"/>
  <c r="AQ87" i="17"/>
  <c r="AG81" i="17"/>
  <c r="F89" i="17"/>
  <c r="R96" i="17"/>
  <c r="CZ55" i="17"/>
  <c r="BT81" i="17"/>
  <c r="CY89" i="17"/>
  <c r="CS63" i="17"/>
  <c r="CF60" i="17"/>
  <c r="DE78" i="17"/>
  <c r="CO75" i="17"/>
  <c r="CF82" i="17"/>
  <c r="BT86" i="17"/>
  <c r="F90" i="17"/>
  <c r="BL74" i="17"/>
  <c r="CQ82" i="17"/>
  <c r="AC87" i="17"/>
  <c r="AC91" i="17"/>
  <c r="BI94" i="17"/>
  <c r="CY97" i="17"/>
  <c r="BY57" i="17"/>
  <c r="DB80" i="17"/>
  <c r="AF76" i="17"/>
  <c r="BY83" i="17"/>
  <c r="CH87" i="17"/>
  <c r="CD91" i="17"/>
  <c r="AI68" i="17"/>
  <c r="AM83" i="17"/>
  <c r="CN87" i="17"/>
  <c r="CS91" i="17"/>
  <c r="AJ95" i="17"/>
  <c r="AK77" i="17"/>
  <c r="BK84" i="17"/>
  <c r="CR88" i="17"/>
  <c r="CC92" i="17"/>
  <c r="N96" i="17"/>
  <c r="AO99" i="17"/>
  <c r="AM102" i="17"/>
  <c r="DG104" i="17"/>
  <c r="AF72" i="17"/>
  <c r="V83" i="17"/>
  <c r="CA87" i="17"/>
  <c r="CI91" i="17"/>
  <c r="G95" i="17"/>
  <c r="AJ74" i="17"/>
  <c r="AS82" i="17"/>
  <c r="L86" i="17"/>
  <c r="AT89" i="17"/>
  <c r="BQ92" i="17"/>
  <c r="AY95" i="17"/>
  <c r="DD97" i="17"/>
  <c r="T80" i="17"/>
  <c r="CA84" i="17"/>
  <c r="AF88" i="17"/>
  <c r="BV91" i="17"/>
  <c r="AS94" i="17"/>
  <c r="CY96" i="17"/>
  <c r="AZ99" i="17"/>
  <c r="BX101" i="17"/>
  <c r="CX72" i="17"/>
  <c r="BI83" i="17"/>
  <c r="BL88" i="17"/>
  <c r="BW92" i="17"/>
  <c r="W96" i="17"/>
  <c r="P99" i="17"/>
  <c r="BW101" i="17"/>
  <c r="CN103" i="17"/>
  <c r="CS105" i="17"/>
  <c r="CS107" i="17"/>
  <c r="CK109" i="17"/>
  <c r="CC111" i="17"/>
  <c r="BU113" i="17"/>
  <c r="BI98" i="17"/>
  <c r="AZ71" i="17"/>
  <c r="BM63" i="17"/>
  <c r="G81" i="17"/>
  <c r="BI64" i="17"/>
  <c r="DG78" i="17"/>
  <c r="BA83" i="17"/>
  <c r="M76" i="17"/>
  <c r="AZ77" i="17"/>
  <c r="AI62" i="17"/>
  <c r="R84" i="17"/>
  <c r="AK91" i="17"/>
  <c r="AW98" i="17"/>
  <c r="BH78" i="17"/>
  <c r="BG87" i="17"/>
  <c r="BF81" i="17"/>
  <c r="V89" i="17"/>
  <c r="AH96" i="17"/>
  <c r="Q59" i="17"/>
  <c r="CU81" i="17"/>
  <c r="M90" i="17"/>
  <c r="BA68" i="17"/>
  <c r="CE62" i="17"/>
  <c r="CE79" i="17"/>
  <c r="AQ76" i="17"/>
  <c r="T83" i="17"/>
  <c r="CN86" i="17"/>
  <c r="AQ90" i="17"/>
  <c r="AU75" i="17"/>
  <c r="BL83" i="17"/>
  <c r="AZ87" i="17"/>
  <c r="BT91" i="17"/>
  <c r="CA94" i="17"/>
  <c r="AE98" i="17"/>
  <c r="AB62" i="17"/>
  <c r="BO81" i="17"/>
  <c r="CS76" i="17"/>
  <c r="T84" i="17"/>
  <c r="DD87" i="17"/>
  <c r="L92" i="17"/>
  <c r="V73" i="17"/>
  <c r="CX83" i="17"/>
  <c r="H88" i="17"/>
  <c r="AF92" i="17"/>
  <c r="BD95" i="17"/>
  <c r="CA78" i="17"/>
  <c r="CL84" i="17"/>
  <c r="AK89" i="17"/>
  <c r="CX92" i="17"/>
  <c r="BA96" i="17"/>
  <c r="BH99" i="17"/>
  <c r="CM95" i="17"/>
  <c r="BU67" i="17"/>
  <c r="M60" i="17"/>
  <c r="K60" i="17"/>
  <c r="CV72" i="17"/>
  <c r="BM81" i="17"/>
  <c r="BP61" i="17"/>
  <c r="AA79" i="17"/>
  <c r="BY78" i="17"/>
  <c r="BT69" i="17"/>
  <c r="M85" i="17"/>
  <c r="Y92" i="17"/>
  <c r="AK99" i="17"/>
  <c r="AM80" i="17"/>
  <c r="AU88" i="17"/>
  <c r="CA82" i="17"/>
  <c r="J90" i="17"/>
  <c r="V97" i="17"/>
  <c r="BI66" i="17"/>
  <c r="G83" i="17"/>
  <c r="CZ90" i="17"/>
  <c r="BV69" i="17"/>
  <c r="AQ64" i="17"/>
  <c r="H80" i="17"/>
  <c r="CM76" i="17"/>
  <c r="AQ83" i="17"/>
  <c r="DG86" i="17"/>
  <c r="BI90" i="17"/>
  <c r="DG75" i="17"/>
  <c r="CL83" i="17"/>
  <c r="BV87" i="17"/>
  <c r="CM91" i="17"/>
  <c r="H95" i="17"/>
  <c r="AX98" i="17"/>
  <c r="BP65" i="17"/>
  <c r="AB82" i="17"/>
  <c r="BB77" i="17"/>
  <c r="AS84" i="17"/>
  <c r="W88" i="17"/>
  <c r="AD92" i="17"/>
  <c r="BT74" i="17"/>
  <c r="V84" i="17"/>
  <c r="AJ88" i="17"/>
  <c r="BA92" i="17"/>
  <c r="BW95" i="17"/>
  <c r="AJ79" i="17"/>
  <c r="H85" i="17"/>
  <c r="BJ89" i="17"/>
  <c r="P93" i="17"/>
  <c r="BT96" i="17"/>
  <c r="CB99" i="17"/>
  <c r="CI102" i="17"/>
  <c r="AI105" i="17"/>
  <c r="DE75" i="17"/>
  <c r="CH83" i="17"/>
  <c r="AV88" i="17"/>
  <c r="V92" i="17"/>
  <c r="BN95" i="17"/>
  <c r="S76" i="17"/>
  <c r="DE82" i="17"/>
  <c r="BL86" i="17"/>
  <c r="I90" i="17"/>
  <c r="X93" i="17"/>
  <c r="CL95" i="17"/>
  <c r="BG64" i="17"/>
  <c r="CY80" i="17"/>
  <c r="AV85" i="17"/>
  <c r="DE88" i="17"/>
  <c r="J92" i="17"/>
  <c r="CG94" i="17"/>
  <c r="AH97" i="17"/>
  <c r="CM99" i="17"/>
  <c r="DD101" i="17"/>
  <c r="Z77" i="17"/>
  <c r="CG84" i="17"/>
  <c r="AE89" i="17"/>
  <c r="Z93" i="17"/>
  <c r="CB96" i="17"/>
  <c r="BG99" i="17"/>
  <c r="D102" i="17"/>
  <c r="R104" i="17"/>
  <c r="X106" i="17"/>
  <c r="U108" i="17"/>
  <c r="M110" i="17"/>
  <c r="U112" i="17"/>
  <c r="M114" i="17"/>
  <c r="BR77" i="17"/>
  <c r="CV84" i="17"/>
  <c r="AQ89" i="17"/>
  <c r="AN93" i="17"/>
  <c r="CO96" i="17"/>
  <c r="BP99" i="17"/>
  <c r="L102" i="17"/>
  <c r="P67" i="17"/>
  <c r="CW82" i="17"/>
  <c r="F88" i="17"/>
  <c r="AB92" i="17"/>
  <c r="CK95" i="17"/>
  <c r="CK98" i="17"/>
  <c r="AU101" i="17"/>
  <c r="BN103" i="17"/>
  <c r="BT105" i="17"/>
  <c r="BU107" i="17"/>
  <c r="BM109" i="17"/>
  <c r="BE111" i="17"/>
  <c r="AW113" i="17"/>
  <c r="AI74" i="17"/>
  <c r="DD84" i="17"/>
  <c r="AT90" i="17"/>
  <c r="I95" i="17"/>
  <c r="CO98" i="17"/>
  <c r="DA101" i="17"/>
  <c r="BE104" i="17"/>
  <c r="X81" i="17"/>
  <c r="K83" i="17"/>
  <c r="CP88" i="17"/>
  <c r="CE93" i="17"/>
  <c r="O98" i="17"/>
  <c r="AM101" i="17"/>
  <c r="DG103" i="17"/>
  <c r="AC83" i="17"/>
  <c r="DD88" i="17"/>
  <c r="CQ93" i="17"/>
  <c r="CW97" i="17"/>
  <c r="V101" i="17"/>
  <c r="CR103" i="17"/>
  <c r="CJ76" i="17"/>
  <c r="X80" i="17"/>
  <c r="AS87" i="17"/>
  <c r="W92" i="17"/>
  <c r="AC96" i="17"/>
  <c r="BE99" i="17"/>
  <c r="AI102" i="17"/>
  <c r="AD65" i="17"/>
  <c r="BB63" i="17"/>
  <c r="BZ61" i="17"/>
  <c r="CX59" i="17"/>
  <c r="R58" i="17"/>
  <c r="BJ55" i="17"/>
  <c r="Y52" i="17"/>
  <c r="BQ47" i="17"/>
  <c r="DA30" i="17"/>
  <c r="CX45" i="17"/>
  <c r="CB70" i="17"/>
  <c r="CZ68" i="17"/>
  <c r="T67" i="17"/>
  <c r="AR65" i="17"/>
  <c r="BP63" i="17"/>
  <c r="CN61" i="17"/>
  <c r="H60" i="17"/>
  <c r="AF58" i="17"/>
  <c r="CI55" i="17"/>
  <c r="BE52" i="17"/>
  <c r="G48" i="17"/>
  <c r="BA33" i="17"/>
  <c r="AY71" i="17"/>
  <c r="BW69" i="17"/>
  <c r="CU67" i="17"/>
  <c r="O66" i="17"/>
  <c r="AM64" i="17"/>
  <c r="BK62" i="17"/>
  <c r="CI60" i="17"/>
  <c r="DG58" i="17"/>
  <c r="DC56" i="17"/>
  <c r="CX53" i="17"/>
  <c r="H50" i="17"/>
  <c r="CC42" i="17"/>
  <c r="BB68" i="17"/>
  <c r="BZ66" i="17"/>
  <c r="CX64" i="17"/>
  <c r="AP95" i="17"/>
  <c r="CS69" i="17"/>
  <c r="P63" i="17"/>
  <c r="CB27" i="17"/>
  <c r="AF73" i="17"/>
  <c r="CE81" i="17"/>
  <c r="AZ62" i="17"/>
  <c r="AU79" i="17"/>
  <c r="N79" i="17"/>
  <c r="AO71" i="17"/>
  <c r="AS85" i="17"/>
  <c r="BE92" i="17"/>
  <c r="BQ99" i="17"/>
  <c r="CJ80" i="17"/>
  <c r="CA88" i="17"/>
  <c r="H83" i="17"/>
  <c r="AP90" i="17"/>
  <c r="BB97" i="17"/>
  <c r="AZ70" i="17"/>
  <c r="AY83" i="17"/>
  <c r="AY91" i="17"/>
  <c r="CC70" i="17"/>
  <c r="CT68" i="17"/>
  <c r="BA54" i="17"/>
  <c r="BU78" i="17"/>
  <c r="BN83" i="17"/>
  <c r="BK87" i="17"/>
  <c r="CT90" i="17"/>
  <c r="CB77" i="17"/>
  <c r="G84" i="17"/>
  <c r="BD88" i="17"/>
  <c r="DG91" i="17"/>
  <c r="BK95" i="17"/>
  <c r="BP98" i="17"/>
  <c r="BT72" i="17"/>
  <c r="BB82" i="17"/>
  <c r="O79" i="17"/>
  <c r="BS84" i="17"/>
  <c r="E89" i="17"/>
  <c r="AV92" i="17"/>
  <c r="H77" i="17"/>
  <c r="AZ84" i="17"/>
  <c r="DF88" i="17"/>
  <c r="BV92" i="17"/>
  <c r="Z96" i="17"/>
  <c r="CO79" i="17"/>
  <c r="CG85" i="17"/>
  <c r="CG89" i="17"/>
  <c r="CA93" i="17"/>
  <c r="CN96" i="17"/>
  <c r="AD100" i="17"/>
  <c r="BJ57" i="17"/>
  <c r="AN63" i="17"/>
  <c r="CE75" i="17"/>
  <c r="AD67" i="17"/>
  <c r="AL77" i="17"/>
  <c r="AW65" i="17"/>
  <c r="BX71" i="17"/>
  <c r="BJ63" i="17"/>
  <c r="AK80" i="17"/>
  <c r="CG75" i="17"/>
  <c r="AW86" i="17"/>
  <c r="BI93" i="17"/>
  <c r="BU100" i="17"/>
  <c r="AL82" i="17"/>
  <c r="U63" i="17"/>
  <c r="AB84" i="17"/>
  <c r="AT91" i="17"/>
  <c r="BF98" i="17"/>
  <c r="CB59" i="17"/>
  <c r="CU84" i="17"/>
  <c r="J62" i="17"/>
  <c r="CZ57" i="17"/>
  <c r="G71" i="17"/>
  <c r="F61" i="17"/>
  <c r="K79" i="17"/>
  <c r="DG83" i="17"/>
  <c r="CD87" i="17"/>
  <c r="Z91" i="17"/>
  <c r="AH78" i="17"/>
  <c r="BG84" i="17"/>
  <c r="BZ88" i="17"/>
  <c r="AM92" i="17"/>
  <c r="CC95" i="17"/>
  <c r="O99" i="17"/>
  <c r="DD73" i="17"/>
  <c r="DA82" i="17"/>
  <c r="BM79" i="17"/>
  <c r="I85" i="17"/>
  <c r="Z89" i="17"/>
  <c r="CG92" i="17"/>
  <c r="CF77" i="17"/>
  <c r="DC84" i="17"/>
  <c r="AB89" i="17"/>
  <c r="H93" i="17"/>
  <c r="AS96" i="17"/>
  <c r="CC80" i="17"/>
  <c r="D86" i="17"/>
  <c r="Y90" i="17"/>
  <c r="CU93" i="17"/>
  <c r="W97" i="17"/>
  <c r="AW100" i="17"/>
  <c r="AA103" i="17"/>
  <c r="CU105" i="17"/>
  <c r="M78" i="17"/>
  <c r="CO84" i="17"/>
  <c r="Q89" i="17"/>
  <c r="DB92" i="17"/>
  <c r="DA95" i="17"/>
  <c r="BP77" i="17"/>
  <c r="BJ83" i="17"/>
  <c r="AH87" i="17"/>
  <c r="CD90" i="17"/>
  <c r="BM93" i="17"/>
  <c r="U96" i="17"/>
  <c r="P71" i="17"/>
  <c r="P82" i="17"/>
  <c r="R86" i="17"/>
  <c r="AY89" i="17"/>
  <c r="AZ92" i="17"/>
  <c r="P95" i="17"/>
  <c r="CN97" i="17"/>
  <c r="AP100" i="17"/>
  <c r="AV102" i="17"/>
  <c r="U79" i="17"/>
  <c r="AZ85" i="17"/>
  <c r="CS89" i="17"/>
  <c r="CJ93" i="17"/>
  <c r="X97" i="17"/>
  <c r="CZ99" i="17"/>
  <c r="AO102" i="17"/>
  <c r="AZ104" i="17"/>
  <c r="BF106" i="17"/>
  <c r="BQ108" i="17"/>
  <c r="BI110" i="17"/>
  <c r="BA112" i="17"/>
  <c r="Z58" i="17"/>
  <c r="DA65" i="17"/>
  <c r="CB71" i="17"/>
  <c r="CR53" i="17"/>
  <c r="CF81" i="17"/>
  <c r="BV74" i="17"/>
  <c r="I53" i="17"/>
  <c r="CH73" i="17"/>
  <c r="CG76" i="17"/>
  <c r="AS68" i="17"/>
  <c r="BE81" i="17"/>
  <c r="AW78" i="17"/>
  <c r="BA87" i="17"/>
  <c r="BM94" i="17"/>
  <c r="D53" i="17"/>
  <c r="BG83" i="17"/>
  <c r="DE70" i="17"/>
  <c r="AL85" i="17"/>
  <c r="AX92" i="17"/>
  <c r="AT99" i="17"/>
  <c r="BI69" i="17"/>
  <c r="CK85" i="17"/>
  <c r="AQ68" i="17"/>
  <c r="BX62" i="17"/>
  <c r="BY73" i="17"/>
  <c r="BN64" i="17"/>
  <c r="O80" i="17"/>
  <c r="BR84" i="17"/>
  <c r="AG88" i="17"/>
  <c r="BK91" i="17"/>
  <c r="V80" i="17"/>
  <c r="DB84" i="17"/>
  <c r="AJ89" i="17"/>
  <c r="BX92" i="17"/>
  <c r="AB96" i="17"/>
  <c r="AY99" i="17"/>
  <c r="AC76" i="17"/>
  <c r="AW83" i="17"/>
  <c r="DD80" i="17"/>
  <c r="BC85" i="17"/>
  <c r="CK89" i="17"/>
  <c r="AF93" i="17"/>
  <c r="BU79" i="17"/>
  <c r="AX85" i="17"/>
  <c r="CV89" i="17"/>
  <c r="AW93" i="17"/>
  <c r="J54" i="17"/>
  <c r="BD81" i="17"/>
  <c r="CB86" i="17"/>
  <c r="BT90" i="17"/>
  <c r="BB94" i="17"/>
  <c r="BJ97" i="17"/>
  <c r="DC100" i="17"/>
  <c r="BG103" i="17"/>
  <c r="AM106" i="17"/>
  <c r="AV79" i="17"/>
  <c r="BK85" i="17"/>
  <c r="BL89" i="17"/>
  <c r="BH93" i="17"/>
  <c r="BC96" i="17"/>
  <c r="CZ78" i="17"/>
  <c r="AR84" i="17"/>
  <c r="D88" i="17"/>
  <c r="V91" i="17"/>
  <c r="DC93" i="17"/>
  <c r="BH96" i="17"/>
  <c r="BE75" i="17"/>
  <c r="F83" i="17"/>
  <c r="BP86" i="17"/>
  <c r="CT89" i="17"/>
  <c r="CO92" i="17"/>
  <c r="BV95" i="17"/>
  <c r="AQ98" i="17"/>
  <c r="CB100" i="17"/>
  <c r="CB102" i="17"/>
  <c r="BP80" i="17"/>
  <c r="P86" i="17"/>
  <c r="BG90" i="17"/>
  <c r="AM94" i="17"/>
  <c r="BT97" i="17"/>
  <c r="AN100" i="17"/>
  <c r="BY102" i="17"/>
  <c r="CY104" i="17"/>
  <c r="DE106" i="17"/>
  <c r="CW108" i="17"/>
  <c r="CO110" i="17"/>
  <c r="CG112" i="17"/>
  <c r="BY114" i="17"/>
  <c r="CL80" i="17"/>
  <c r="AH86" i="17"/>
  <c r="BU90" i="17"/>
  <c r="BA94" i="17"/>
  <c r="CD97" i="17"/>
  <c r="BV100" i="17"/>
  <c r="CZ102" i="17"/>
  <c r="BV77" i="17"/>
  <c r="CX84" i="17"/>
  <c r="AR89" i="17"/>
  <c r="AP93" i="17"/>
  <c r="CQ96" i="17"/>
  <c r="BS99" i="17"/>
  <c r="M102" i="17"/>
  <c r="Z104" i="17"/>
  <c r="AF106" i="17"/>
  <c r="AS108" i="17"/>
  <c r="AK110" i="17"/>
  <c r="AC112" i="17"/>
  <c r="U114" i="17"/>
  <c r="BR79" i="17"/>
  <c r="BX86" i="17"/>
  <c r="DC91" i="17"/>
  <c r="AM96" i="17"/>
  <c r="CQ99" i="17"/>
  <c r="CJ102" i="17"/>
  <c r="U56" i="17"/>
  <c r="Y76" i="17"/>
  <c r="BA85" i="17"/>
  <c r="CP90" i="17"/>
  <c r="AW95" i="17"/>
  <c r="Q99" i="17"/>
  <c r="X102" i="17"/>
  <c r="X75" i="17"/>
  <c r="R85" i="17"/>
  <c r="BO90" i="17"/>
  <c r="W95" i="17"/>
  <c r="DA98" i="17"/>
  <c r="AC102" i="17"/>
  <c r="CI104" i="17"/>
  <c r="BG81" i="17"/>
  <c r="AP83" i="17"/>
  <c r="L89" i="17"/>
  <c r="BL93" i="17"/>
  <c r="AW97" i="17"/>
  <c r="BG100" i="17"/>
  <c r="AX66" i="17"/>
  <c r="BV64" i="17"/>
  <c r="CT62" i="17"/>
  <c r="N61" i="17"/>
  <c r="AL59" i="17"/>
  <c r="AW57" i="17"/>
  <c r="BD54" i="17"/>
  <c r="CM50" i="17"/>
  <c r="T45" i="17"/>
  <c r="CE49" i="17"/>
  <c r="AT41" i="17"/>
  <c r="P70" i="17"/>
  <c r="AN68" i="17"/>
  <c r="BL66" i="17"/>
  <c r="CJ64" i="17"/>
  <c r="D63" i="17"/>
  <c r="AB61" i="17"/>
  <c r="CX71" i="17"/>
  <c r="AI58" i="17"/>
  <c r="AL52" i="17"/>
  <c r="DE74" i="17"/>
  <c r="AR55" i="17"/>
  <c r="M74" i="17"/>
  <c r="DC76" i="17"/>
  <c r="BK69" i="17"/>
  <c r="CO81" i="17"/>
  <c r="P79" i="17"/>
  <c r="CG87" i="17"/>
  <c r="CS94" i="17"/>
  <c r="AO59" i="17"/>
  <c r="CR83" i="17"/>
  <c r="BD72" i="17"/>
  <c r="BR85" i="17"/>
  <c r="CD92" i="17"/>
  <c r="BZ99" i="17"/>
  <c r="AV72" i="17"/>
  <c r="T86" i="17"/>
  <c r="BR71" i="17"/>
  <c r="U67" i="17"/>
  <c r="BJ74" i="17"/>
  <c r="S70" i="17"/>
  <c r="AW80" i="17"/>
  <c r="W85" i="17"/>
  <c r="BA88" i="17"/>
  <c r="AR58" i="17"/>
  <c r="BE80" i="17"/>
  <c r="BM85" i="17"/>
  <c r="BE89" i="17"/>
  <c r="AO93" i="17"/>
  <c r="AT96" i="17"/>
  <c r="DB99" i="17"/>
  <c r="AT77" i="17"/>
  <c r="BP62" i="17"/>
  <c r="AI81" i="17"/>
  <c r="AJ86" i="17"/>
  <c r="DF89" i="17"/>
  <c r="CI93" i="17"/>
  <c r="U80" i="17"/>
  <c r="S86" i="17"/>
  <c r="P90" i="17"/>
  <c r="D94" i="17"/>
  <c r="DE61" i="17"/>
  <c r="BL82" i="17"/>
  <c r="DC86" i="17"/>
  <c r="AJ91" i="17"/>
  <c r="BU94" i="17"/>
  <c r="L98" i="17"/>
  <c r="P101" i="17"/>
  <c r="DC103" i="17"/>
  <c r="BC106" i="17"/>
  <c r="CH80" i="17"/>
  <c r="CL85" i="17"/>
  <c r="AB90" i="17"/>
  <c r="CC93" i="17"/>
  <c r="BW96" i="17"/>
  <c r="F80" i="17"/>
  <c r="CW84" i="17"/>
  <c r="AB88" i="17"/>
  <c r="AS91" i="17"/>
  <c r="T94" i="17"/>
  <c r="CU96" i="17"/>
  <c r="F77" i="17"/>
  <c r="AJ83" i="17"/>
  <c r="CQ86" i="17"/>
  <c r="O90" i="17"/>
  <c r="AA93" i="17"/>
  <c r="E96" i="17"/>
  <c r="BJ98" i="17"/>
  <c r="CT100" i="17"/>
  <c r="CR102" i="17"/>
  <c r="P81" i="17"/>
  <c r="BA86" i="17"/>
  <c r="CO90" i="17"/>
  <c r="BR94" i="17"/>
  <c r="CR97" i="17"/>
  <c r="BK100" i="17"/>
  <c r="F103" i="17"/>
  <c r="L105" i="17"/>
  <c r="Q107" i="17"/>
  <c r="I109" i="17"/>
  <c r="DE110" i="17"/>
  <c r="CW112" i="17"/>
  <c r="CO114" i="17"/>
  <c r="AT81" i="17"/>
  <c r="BU86" i="17"/>
  <c r="DE90" i="17"/>
  <c r="CE94" i="17"/>
  <c r="U98" i="17"/>
  <c r="CP100" i="17"/>
  <c r="N103" i="17"/>
  <c r="BW78" i="17"/>
  <c r="AE85" i="17"/>
  <c r="CC89" i="17"/>
  <c r="BU93" i="17"/>
  <c r="L97" i="17"/>
  <c r="CO99" i="17"/>
  <c r="AE102" i="17"/>
  <c r="AQ104" i="17"/>
  <c r="BN106" i="17"/>
  <c r="BI108" i="17"/>
  <c r="BA110" i="17"/>
  <c r="AS112" i="17"/>
  <c r="AK114" i="17"/>
  <c r="AX80" i="17"/>
  <c r="L87" i="17"/>
  <c r="AJ92" i="17"/>
  <c r="BV96" i="17"/>
  <c r="M100" i="17"/>
  <c r="DE102" i="17"/>
  <c r="BH71" i="17"/>
  <c r="BC77" i="17"/>
  <c r="CR85" i="17"/>
  <c r="AE91" i="17"/>
  <c r="CD95" i="17"/>
  <c r="AQ99" i="17"/>
  <c r="AS102" i="17"/>
  <c r="BM76" i="17"/>
  <c r="BL85" i="17"/>
  <c r="DD90" i="17"/>
  <c r="BF95" i="17"/>
  <c r="BB99" i="17"/>
  <c r="BA102" i="17"/>
  <c r="DB104" i="17"/>
  <c r="AT63" i="17"/>
  <c r="CQ83" i="17"/>
  <c r="BC89" i="17"/>
  <c r="CZ93" i="17"/>
  <c r="BZ97" i="17"/>
  <c r="CG100" i="17"/>
  <c r="AH66" i="17"/>
  <c r="BF64" i="17"/>
  <c r="CD62" i="17"/>
  <c r="DB60" i="17"/>
  <c r="V59" i="17"/>
  <c r="Z57" i="17"/>
  <c r="AA54" i="17"/>
  <c r="AX50" i="17"/>
  <c r="P44" i="17"/>
  <c r="AI49" i="17"/>
  <c r="BV39" i="17"/>
  <c r="DD69" i="17"/>
  <c r="X68" i="17"/>
  <c r="AV66" i="17"/>
  <c r="BT64" i="17"/>
  <c r="CR62" i="17"/>
  <c r="L61" i="17"/>
  <c r="AJ59" i="17"/>
  <c r="AU57" i="17"/>
  <c r="AZ54" i="17"/>
  <c r="CD50" i="17"/>
  <c r="D45" i="17"/>
  <c r="BC72" i="17"/>
  <c r="CA70" i="17"/>
  <c r="CY68" i="17"/>
  <c r="S67" i="17"/>
  <c r="AQ65" i="17"/>
  <c r="BO63" i="17"/>
  <c r="CM61" i="17"/>
  <c r="G60" i="17"/>
  <c r="AE58" i="17"/>
  <c r="CG55" i="17"/>
  <c r="BD52" i="17"/>
  <c r="DE47" i="17"/>
  <c r="AN33" i="17"/>
  <c r="CD67" i="17"/>
  <c r="DB65" i="17"/>
  <c r="V64" i="17"/>
  <c r="AT62" i="17"/>
  <c r="BR60" i="17"/>
  <c r="BB78" i="17"/>
  <c r="AN69" i="17"/>
  <c r="L83" i="17"/>
  <c r="E70" i="17"/>
  <c r="CX93" i="17"/>
  <c r="AG74" i="17"/>
  <c r="AE81" i="17"/>
  <c r="AY81" i="17"/>
  <c r="K97" i="17"/>
  <c r="AC82" i="17"/>
  <c r="CD81" i="17"/>
  <c r="CZ71" i="17"/>
  <c r="X95" i="17"/>
  <c r="S105" i="17"/>
  <c r="AK85" i="17"/>
  <c r="AJ94" i="17"/>
  <c r="AF83" i="17"/>
  <c r="BP91" i="17"/>
  <c r="CC59" i="17"/>
  <c r="AR86" i="17"/>
  <c r="CL93" i="17"/>
  <c r="DG99" i="17"/>
  <c r="BZ81" i="17"/>
  <c r="CZ92" i="17"/>
  <c r="S100" i="17"/>
  <c r="AT105" i="17"/>
  <c r="AS110" i="17"/>
  <c r="BI114" i="17"/>
  <c r="Q84" i="17"/>
  <c r="AN90" i="17"/>
  <c r="AK96" i="17"/>
  <c r="AB100" i="17"/>
  <c r="CU103" i="17"/>
  <c r="BJ84" i="17"/>
  <c r="AL91" i="17"/>
  <c r="BP96" i="17"/>
  <c r="G101" i="17"/>
  <c r="I104" i="17"/>
  <c r="AO107" i="17"/>
  <c r="U110" i="17"/>
  <c r="Q113" i="17"/>
  <c r="AZ78" i="17"/>
  <c r="BO89" i="17"/>
  <c r="DG95" i="17"/>
  <c r="BF101" i="17"/>
  <c r="H105" i="17"/>
  <c r="CT81" i="17"/>
  <c r="BA90" i="17"/>
  <c r="AG97" i="17"/>
  <c r="DE101" i="17"/>
  <c r="T82" i="17"/>
  <c r="U90" i="17"/>
  <c r="AQ97" i="17"/>
  <c r="CO101" i="17"/>
  <c r="G73" i="17"/>
  <c r="CL82" i="17"/>
  <c r="BB91" i="17"/>
  <c r="S97" i="17"/>
  <c r="CS101" i="17"/>
  <c r="CL64" i="17"/>
  <c r="DF61" i="17"/>
  <c r="BB59" i="17"/>
  <c r="I56" i="17"/>
  <c r="R51" i="17"/>
  <c r="Y36" i="17"/>
  <c r="CZ42" i="17"/>
  <c r="AB69" i="17"/>
  <c r="CB66" i="17"/>
  <c r="CV63" i="17"/>
  <c r="AR61" i="17"/>
  <c r="CB58" i="17"/>
  <c r="BE55" i="17"/>
  <c r="O51" i="17"/>
  <c r="BO39" i="17"/>
  <c r="AI71" i="17"/>
  <c r="K69" i="17"/>
  <c r="BK66" i="17"/>
  <c r="W64" i="17"/>
  <c r="DC61" i="17"/>
  <c r="AY59" i="17"/>
  <c r="CD56" i="17"/>
  <c r="CR52" i="17"/>
  <c r="CR45" i="17"/>
  <c r="AL68" i="17"/>
  <c r="N66" i="17"/>
  <c r="BN63" i="17"/>
  <c r="BF61" i="17"/>
  <c r="AX59" i="17"/>
  <c r="AS57" i="17"/>
  <c r="T54" i="17"/>
  <c r="G50" i="17"/>
  <c r="E41" i="17"/>
  <c r="AN48" i="17"/>
  <c r="Q33" i="17"/>
  <c r="DB46" i="17"/>
  <c r="CJ25" i="17"/>
  <c r="BS61" i="17"/>
  <c r="CQ59" i="17"/>
  <c r="K58" i="17"/>
  <c r="AV55" i="17"/>
  <c r="I52" i="17"/>
  <c r="AZ47" i="17"/>
  <c r="BJ29" i="17"/>
  <c r="AK46" i="17"/>
  <c r="F17" i="17"/>
  <c r="I74" i="17"/>
  <c r="AG72" i="17"/>
  <c r="BE70" i="17"/>
  <c r="CC68" i="17"/>
  <c r="DA66" i="17"/>
  <c r="U65" i="17"/>
  <c r="AS63" i="17"/>
  <c r="BQ61" i="17"/>
  <c r="CO59" i="17"/>
  <c r="I58" i="17"/>
  <c r="AT55" i="17"/>
  <c r="D52" i="17"/>
  <c r="AO47" i="17"/>
  <c r="Z29" i="17"/>
  <c r="AC46" i="17"/>
  <c r="AV14" i="17"/>
  <c r="G74" i="17"/>
  <c r="AE72" i="17"/>
  <c r="BC70" i="17"/>
  <c r="CA68" i="17"/>
  <c r="CY66" i="17"/>
  <c r="S65" i="17"/>
  <c r="AQ63" i="17"/>
  <c r="BO61" i="17"/>
  <c r="CM59" i="17"/>
  <c r="G58" i="17"/>
  <c r="AO55" i="17"/>
  <c r="DE51" i="17"/>
  <c r="AK47" i="17"/>
  <c r="CC28" i="17"/>
  <c r="AL74" i="17"/>
  <c r="BJ72" i="17"/>
  <c r="CH70" i="17"/>
  <c r="DF68" i="17"/>
  <c r="Z67" i="17"/>
  <c r="AX65" i="17"/>
  <c r="BV63" i="17"/>
  <c r="CT61" i="17"/>
  <c r="N60" i="17"/>
  <c r="AL58" i="17"/>
  <c r="CR55" i="17"/>
  <c r="BU52" i="17"/>
  <c r="X48" i="17"/>
  <c r="AT34" i="17"/>
  <c r="T48" i="17"/>
  <c r="AG34" i="17"/>
  <c r="CJ54" i="17"/>
  <c r="AA51" i="17"/>
  <c r="H46" i="17"/>
  <c r="F7" i="17"/>
  <c r="CL8" i="17"/>
  <c r="AP7" i="17"/>
  <c r="R9" i="17"/>
  <c r="CX10" i="17"/>
  <c r="BZ12" i="17"/>
  <c r="BB14" i="17"/>
  <c r="AD16" i="17"/>
  <c r="F18" i="17"/>
  <c r="AB7" i="17"/>
  <c r="AE7" i="17"/>
  <c r="G9" i="17"/>
  <c r="CM10" i="17"/>
  <c r="BO12" i="17"/>
  <c r="AQ14" i="17"/>
  <c r="S16" i="17"/>
  <c r="CY17" i="17"/>
  <c r="P7" i="17"/>
  <c r="BR78" i="17"/>
  <c r="M66" i="17"/>
  <c r="V76" i="17"/>
  <c r="BF82" i="17"/>
  <c r="BV98" i="17"/>
  <c r="AS60" i="17"/>
  <c r="AW84" i="17"/>
  <c r="CF84" i="17"/>
  <c r="AG99" i="17"/>
  <c r="AF85" i="17"/>
  <c r="Y85" i="17"/>
  <c r="O81" i="17"/>
  <c r="AP97" i="17"/>
  <c r="CE105" i="17"/>
  <c r="AE86" i="17"/>
  <c r="AA95" i="17"/>
  <c r="O84" i="17"/>
  <c r="CN91" i="17"/>
  <c r="I68" i="17"/>
  <c r="M87" i="17"/>
  <c r="BN94" i="17"/>
  <c r="BI100" i="17"/>
  <c r="AD82" i="17"/>
  <c r="BD93" i="17"/>
  <c r="CZ100" i="17"/>
  <c r="F106" i="17"/>
  <c r="BY110" i="17"/>
  <c r="DE114" i="17"/>
  <c r="BH84" i="17"/>
  <c r="AI91" i="17"/>
  <c r="BO96" i="17"/>
  <c r="F101" i="17"/>
  <c r="M61" i="17"/>
  <c r="BP85" i="17"/>
  <c r="DA91" i="17"/>
  <c r="AJ97" i="17"/>
  <c r="AA101" i="17"/>
  <c r="BY104" i="17"/>
  <c r="BE107" i="17"/>
  <c r="BQ110" i="17"/>
  <c r="AG113" i="17"/>
  <c r="N81" i="17"/>
  <c r="DC89" i="17"/>
  <c r="DC96" i="17"/>
  <c r="CC101" i="17"/>
  <c r="BG74" i="17"/>
  <c r="BK82" i="17"/>
  <c r="BX91" i="17"/>
  <c r="BL97" i="17"/>
  <c r="BQ102" i="17"/>
  <c r="BZ82" i="17"/>
  <c r="AQ91" i="17"/>
  <c r="BV97" i="17"/>
  <c r="BW102" i="17"/>
  <c r="Y75" i="17"/>
  <c r="AM84" i="17"/>
  <c r="CO91" i="17"/>
  <c r="DF97" i="17"/>
  <c r="K102" i="17"/>
  <c r="AP64" i="17"/>
  <c r="CP61" i="17"/>
  <c r="F59" i="17"/>
  <c r="CK55" i="17"/>
  <c r="O50" i="17"/>
  <c r="CO33" i="17"/>
  <c r="DC37" i="17"/>
  <c r="L69" i="17"/>
  <c r="AF66" i="17"/>
  <c r="CF63" i="17"/>
  <c r="CZ60" i="17"/>
  <c r="BL58" i="17"/>
  <c r="AD55" i="17"/>
  <c r="AV50" i="17"/>
  <c r="CS37" i="17"/>
  <c r="S71" i="17"/>
  <c r="CI68" i="17"/>
  <c r="AU66" i="17"/>
  <c r="G64" i="17"/>
  <c r="BW61" i="17"/>
  <c r="AI59" i="17"/>
  <c r="BB56" i="17"/>
  <c r="Q52" i="17"/>
  <c r="DC44" i="17"/>
  <c r="V68" i="17"/>
  <c r="CL65" i="17"/>
  <c r="AX63" i="17"/>
  <c r="AP61" i="17"/>
  <c r="AH59" i="17"/>
  <c r="V57" i="17"/>
  <c r="CV53" i="17"/>
  <c r="BT49" i="17"/>
  <c r="AZ39" i="17"/>
  <c r="DC47" i="17"/>
  <c r="DF29" i="17"/>
  <c r="CM70" i="17"/>
  <c r="CH77" i="17"/>
  <c r="CZ80" i="17"/>
  <c r="DG84" i="17"/>
  <c r="CO54" i="17"/>
  <c r="BQ68" i="17"/>
  <c r="AP85" i="17"/>
  <c r="DG85" i="17"/>
  <c r="P100" i="17"/>
  <c r="BG86" i="17"/>
  <c r="AS86" i="17"/>
  <c r="CR82" i="17"/>
  <c r="AF98" i="17"/>
  <c r="W106" i="17"/>
  <c r="BE86" i="17"/>
  <c r="CH95" i="17"/>
  <c r="Q85" i="17"/>
  <c r="DF92" i="17"/>
  <c r="BN74" i="17"/>
  <c r="AL87" i="17"/>
  <c r="CZ94" i="17"/>
  <c r="H101" i="17"/>
  <c r="AN84" i="17"/>
  <c r="I94" i="17"/>
  <c r="R101" i="17"/>
  <c r="AO106" i="17"/>
  <c r="Q111" i="17"/>
  <c r="DD60" i="17"/>
  <c r="AB85" i="17"/>
  <c r="CZ91" i="17"/>
  <c r="I97" i="17"/>
  <c r="Z101" i="17"/>
  <c r="BB71" i="17"/>
  <c r="DB85" i="17"/>
  <c r="BG92" i="17"/>
  <c r="BG97" i="17"/>
  <c r="BN101" i="17"/>
  <c r="CP104" i="17"/>
  <c r="CK107" i="17"/>
  <c r="CG110" i="17"/>
  <c r="CC113" i="17"/>
  <c r="CM81" i="17"/>
  <c r="CK90" i="17"/>
  <c r="AA97" i="17"/>
  <c r="S102" i="17"/>
  <c r="P76" i="17"/>
  <c r="BO83" i="17"/>
  <c r="E92" i="17"/>
  <c r="AN98" i="17"/>
  <c r="CM102" i="17"/>
  <c r="CI83" i="17"/>
  <c r="P92" i="17"/>
  <c r="X98" i="17"/>
  <c r="CT102" i="17"/>
  <c r="CW77" i="17"/>
  <c r="CJ84" i="17"/>
  <c r="BJ92" i="17"/>
  <c r="AB98" i="17"/>
  <c r="BE102" i="17"/>
  <c r="Z64" i="17"/>
  <c r="BJ61" i="17"/>
  <c r="CT58" i="17"/>
  <c r="AF55" i="17"/>
  <c r="CF49" i="17"/>
  <c r="BP27" i="17"/>
  <c r="DE35" i="17"/>
  <c r="CJ68" i="17"/>
  <c r="P66" i="17"/>
  <c r="AZ63" i="17"/>
  <c r="CJ60" i="17"/>
  <c r="AV58" i="17"/>
  <c r="DD54" i="17"/>
  <c r="I50" i="17"/>
  <c r="CT35" i="17"/>
  <c r="DG70" i="17"/>
  <c r="BS68" i="17"/>
  <c r="AE66" i="17"/>
  <c r="CU63" i="17"/>
  <c r="BG61" i="17"/>
  <c r="S59" i="17"/>
  <c r="AC56" i="17"/>
  <c r="CM51" i="17"/>
  <c r="DE43" i="17"/>
  <c r="F68" i="17"/>
  <c r="BV65" i="17"/>
  <c r="AH63" i="17"/>
  <c r="Z61" i="17"/>
  <c r="R59" i="17"/>
  <c r="DA56" i="17"/>
  <c r="BS53" i="17"/>
  <c r="AC49" i="17"/>
  <c r="BO37" i="17"/>
  <c r="DE46" i="17"/>
  <c r="I26" i="17"/>
  <c r="M72" i="17"/>
  <c r="DE77" i="17"/>
  <c r="R81" i="17"/>
  <c r="S85" i="17"/>
  <c r="CN58" i="17"/>
  <c r="CV71" i="17"/>
  <c r="CC85" i="17"/>
  <c r="AU86" i="17"/>
  <c r="BA100" i="17"/>
  <c r="CZ86" i="17"/>
  <c r="CR86" i="17"/>
  <c r="BB83" i="17"/>
  <c r="BS98" i="17"/>
  <c r="CI106" i="17"/>
  <c r="V88" i="17"/>
  <c r="AJ96" i="17"/>
  <c r="AR85" i="17"/>
  <c r="AR93" i="17"/>
  <c r="BY77" i="17"/>
  <c r="CG88" i="17"/>
  <c r="BC95" i="17"/>
  <c r="Y101" i="17"/>
  <c r="N85" i="17"/>
  <c r="CU94" i="17"/>
  <c r="CP101" i="17"/>
  <c r="CN106" i="17"/>
  <c r="AG111" i="17"/>
  <c r="AR71" i="17"/>
  <c r="BN85" i="17"/>
  <c r="BD92" i="17"/>
  <c r="AI97" i="17"/>
  <c r="BM101" i="17"/>
  <c r="BU75" i="17"/>
  <c r="BW86" i="17"/>
  <c r="CJ92" i="17"/>
  <c r="V98" i="17"/>
  <c r="CG101" i="17"/>
  <c r="U105" i="17"/>
  <c r="DA107" i="17"/>
  <c r="I111" i="17"/>
  <c r="CS113" i="17"/>
  <c r="DF82" i="17"/>
  <c r="W91" i="17"/>
  <c r="H98" i="17"/>
  <c r="AP102" i="17"/>
  <c r="BM78" i="17"/>
  <c r="M84" i="17"/>
  <c r="CA92" i="17"/>
  <c r="BR98" i="17"/>
  <c r="Z103" i="17"/>
  <c r="AD84" i="17"/>
  <c r="CN92" i="17"/>
  <c r="AY98" i="17"/>
  <c r="AH103" i="17"/>
  <c r="K80" i="17"/>
  <c r="BZ85" i="17"/>
  <c r="CU92" i="17"/>
  <c r="CE98" i="17"/>
  <c r="CA102" i="17"/>
  <c r="CX63" i="17"/>
  <c r="AT61" i="17"/>
  <c r="BN58" i="17"/>
  <c r="E55" i="17"/>
  <c r="CY48" i="17"/>
  <c r="AG22" i="17"/>
  <c r="CJ30" i="17"/>
  <c r="BT68" i="17"/>
  <c r="CB76" i="17"/>
  <c r="T72" i="17"/>
  <c r="BM86" i="17"/>
  <c r="AS64" i="17"/>
  <c r="CQ61" i="17"/>
  <c r="CT72" i="17"/>
  <c r="M88" i="17"/>
  <c r="P89" i="17"/>
  <c r="BZ75" i="17"/>
  <c r="BP89" i="17"/>
  <c r="BW89" i="17"/>
  <c r="BB86" i="17"/>
  <c r="CI100" i="17"/>
  <c r="CY106" i="17"/>
  <c r="BV88" i="17"/>
  <c r="CP96" i="17"/>
  <c r="AL86" i="17"/>
  <c r="CG93" i="17"/>
  <c r="AR78" i="17"/>
  <c r="AA89" i="17"/>
  <c r="X96" i="17"/>
  <c r="CN101" i="17"/>
  <c r="CI85" i="17"/>
  <c r="S95" i="17"/>
  <c r="V102" i="17"/>
  <c r="AG107" i="17"/>
  <c r="CS111" i="17"/>
  <c r="AX75" i="17"/>
  <c r="DA85" i="17"/>
  <c r="CI92" i="17"/>
  <c r="BF97" i="17"/>
  <c r="CF101" i="17"/>
  <c r="BU76" i="17"/>
  <c r="DF86" i="17"/>
  <c r="K93" i="17"/>
  <c r="AS98" i="17"/>
  <c r="CY101" i="17"/>
  <c r="AL105" i="17"/>
  <c r="M108" i="17"/>
  <c r="Y111" i="17"/>
  <c r="E114" i="17"/>
  <c r="BE83" i="17"/>
  <c r="BM91" i="17"/>
  <c r="AK98" i="17"/>
  <c r="BK102" i="17"/>
  <c r="BY79" i="17"/>
  <c r="E85" i="17"/>
  <c r="I93" i="17"/>
  <c r="CR98" i="17"/>
  <c r="BQ103" i="17"/>
  <c r="CE84" i="17"/>
  <c r="T93" i="17"/>
  <c r="BY98" i="17"/>
  <c r="BB103" i="17"/>
  <c r="CI80" i="17"/>
  <c r="K86" i="17"/>
  <c r="AD93" i="17"/>
  <c r="DE98" i="17"/>
  <c r="CW102" i="17"/>
  <c r="CH63" i="17"/>
  <c r="AD61" i="17"/>
  <c r="AX58" i="17"/>
  <c r="CF54" i="17"/>
  <c r="BE48" i="17"/>
  <c r="L50" i="17"/>
  <c r="AX27" i="17"/>
  <c r="BD68" i="17"/>
  <c r="BX65" i="17"/>
  <c r="T63" i="17"/>
  <c r="AN60" i="17"/>
  <c r="DD57" i="17"/>
  <c r="X54" i="17"/>
  <c r="CS48" i="17"/>
  <c r="DD26" i="17"/>
  <c r="BK70" i="17"/>
  <c r="W68" i="17"/>
  <c r="CM65" i="17"/>
  <c r="AY63" i="17"/>
  <c r="K61" i="17"/>
  <c r="CA58" i="17"/>
  <c r="BD55" i="17"/>
  <c r="CC50" i="17"/>
  <c r="BL39" i="17"/>
  <c r="BN67" i="17"/>
  <c r="Z65" i="17"/>
  <c r="DF62" i="17"/>
  <c r="CX60" i="17"/>
  <c r="CP58" i="17"/>
  <c r="BA56" i="17"/>
  <c r="O53" i="17"/>
  <c r="DD47" i="17"/>
  <c r="AB30" i="17"/>
  <c r="CB45" i="17"/>
  <c r="AM50" i="17"/>
  <c r="CJ43" i="17"/>
  <c r="CM62" i="17"/>
  <c r="G61" i="17"/>
  <c r="AE59" i="17"/>
  <c r="AN57" i="17"/>
  <c r="AQ54" i="17"/>
  <c r="BU50" i="17"/>
  <c r="CI44" i="17"/>
  <c r="CY49" i="17"/>
  <c r="AH42" i="17"/>
  <c r="AC75" i="17"/>
  <c r="BA73" i="17"/>
  <c r="BY71" i="17"/>
  <c r="CW69" i="17"/>
  <c r="Q68" i="17"/>
  <c r="AO66" i="17"/>
  <c r="BM64" i="17"/>
  <c r="CK62" i="17"/>
  <c r="E61" i="17"/>
  <c r="AC59" i="17"/>
  <c r="AL57" i="17"/>
  <c r="AN54" i="17"/>
  <c r="BS50" i="17"/>
  <c r="BM44" i="17"/>
  <c r="CV49" i="17"/>
  <c r="N42" i="17"/>
  <c r="AA75" i="17"/>
  <c r="AY73" i="17"/>
  <c r="BW71" i="17"/>
  <c r="CU69" i="17"/>
  <c r="O68" i="17"/>
  <c r="AM66" i="17"/>
  <c r="BK64" i="17"/>
  <c r="CI62" i="17"/>
  <c r="DG60" i="17"/>
  <c r="AA59" i="17"/>
  <c r="AG57" i="17"/>
  <c r="AJ54" i="17"/>
  <c r="BJ50" i="17"/>
  <c r="BD44" i="17"/>
  <c r="BF75" i="17"/>
  <c r="CD73" i="17"/>
  <c r="DB71" i="17"/>
  <c r="V70" i="17"/>
  <c r="AT68" i="17"/>
  <c r="BR66" i="17"/>
  <c r="CP64" i="17"/>
  <c r="J63" i="17"/>
  <c r="AH61" i="17"/>
  <c r="BF59" i="17"/>
  <c r="CA57" i="17"/>
  <c r="CM54" i="17"/>
  <c r="AC51" i="17"/>
  <c r="T46" i="17"/>
  <c r="BD12" i="17"/>
  <c r="J46" i="17"/>
  <c r="CK10" i="17"/>
  <c r="CC53" i="17"/>
  <c r="CL49" i="17"/>
  <c r="CA41" i="17"/>
  <c r="BR7" i="17"/>
  <c r="BC7" i="17"/>
  <c r="DB7" i="17"/>
  <c r="CD9" i="17"/>
  <c r="BF11" i="17"/>
  <c r="AH13" i="17"/>
  <c r="J15" i="17"/>
  <c r="CP16" i="17"/>
  <c r="BR18" i="17"/>
  <c r="CN7" i="17"/>
  <c r="CQ7" i="17"/>
  <c r="BS9" i="17"/>
  <c r="AU11" i="17"/>
  <c r="W13" i="17"/>
  <c r="DC14" i="17"/>
  <c r="CE16" i="17"/>
  <c r="BG18" i="17"/>
  <c r="AS65" i="17"/>
  <c r="BM57" i="17"/>
  <c r="CK88" i="17"/>
  <c r="AS76" i="17"/>
  <c r="G76" i="17"/>
  <c r="CF75" i="17"/>
  <c r="D89" i="17"/>
  <c r="CU89" i="17"/>
  <c r="BD78" i="17"/>
  <c r="AR90" i="17"/>
  <c r="BK90" i="17"/>
  <c r="AW87" i="17"/>
  <c r="AX101" i="17"/>
  <c r="T75" i="17"/>
  <c r="AN89" i="17"/>
  <c r="BT63" i="17"/>
  <c r="H87" i="17"/>
  <c r="AN94" i="17"/>
  <c r="BI80" i="17"/>
  <c r="BV89" i="17"/>
  <c r="AR96" i="17"/>
  <c r="AF102" i="17"/>
  <c r="CM86" i="17"/>
  <c r="AZ96" i="17"/>
  <c r="BG102" i="17"/>
  <c r="AW107" i="17"/>
  <c r="AK112" i="17"/>
  <c r="BO76" i="17"/>
  <c r="DD86" i="17"/>
  <c r="J93" i="17"/>
  <c r="AR98" i="17"/>
  <c r="CX101" i="17"/>
  <c r="BQ79" i="17"/>
  <c r="AO87" i="17"/>
  <c r="CY93" i="17"/>
  <c r="BO98" i="17"/>
  <c r="AX102" i="17"/>
  <c r="BC105" i="17"/>
  <c r="BY108" i="17"/>
  <c r="AO111" i="17"/>
  <c r="BA114" i="17"/>
  <c r="BC84" i="17"/>
  <c r="BS92" i="17"/>
  <c r="BK98" i="17"/>
  <c r="AR103" i="17"/>
  <c r="BD80" i="17"/>
  <c r="AK86" i="17"/>
  <c r="AU93" i="17"/>
  <c r="BU99" i="17"/>
  <c r="CK103" i="17"/>
  <c r="E86" i="17"/>
  <c r="BF93" i="17"/>
  <c r="CA99" i="17"/>
  <c r="BX103" i="17"/>
  <c r="AL69" i="17"/>
  <c r="BI86" i="17"/>
  <c r="AE94" i="17"/>
  <c r="AC99" i="17"/>
  <c r="R66" i="17"/>
  <c r="BR63" i="17"/>
  <c r="CL60" i="17"/>
  <c r="AH58" i="17"/>
  <c r="DA53" i="17"/>
  <c r="J48" i="17"/>
  <c r="CV48" i="17"/>
  <c r="BT21" i="17"/>
  <c r="H68" i="17"/>
  <c r="CZ67" i="17"/>
  <c r="BI58" i="17"/>
  <c r="DA88" i="17"/>
  <c r="CK76" i="17"/>
  <c r="BD76" i="17"/>
  <c r="AA76" i="17"/>
  <c r="W89" i="17"/>
  <c r="L90" i="17"/>
  <c r="M79" i="17"/>
  <c r="BL90" i="17"/>
  <c r="CJ90" i="17"/>
  <c r="BX87" i="17"/>
  <c r="BO101" i="17"/>
  <c r="BV76" i="17"/>
  <c r="AZ90" i="17"/>
  <c r="AV75" i="17"/>
  <c r="CF87" i="17"/>
  <c r="CD94" i="17"/>
  <c r="CB81" i="17"/>
  <c r="AL90" i="17"/>
  <c r="O97" i="17"/>
  <c r="BL102" i="17"/>
  <c r="T87" i="17"/>
  <c r="DD96" i="17"/>
  <c r="W103" i="17"/>
  <c r="E108" i="17"/>
  <c r="BQ112" i="17"/>
  <c r="BV78" i="17"/>
  <c r="AJ87" i="17"/>
  <c r="BT93" i="17"/>
  <c r="BN98" i="17"/>
  <c r="AD102" i="17"/>
  <c r="AG80" i="17"/>
  <c r="AQ88" i="17"/>
  <c r="AA94" i="17"/>
  <c r="D99" i="17"/>
  <c r="CH102" i="17"/>
  <c r="CK105" i="17"/>
  <c r="CO108" i="17"/>
  <c r="BU111" i="17"/>
  <c r="BQ114" i="17"/>
  <c r="AO85" i="17"/>
  <c r="DE92" i="17"/>
  <c r="J99" i="17"/>
  <c r="BL103" i="17"/>
  <c r="BY56" i="17"/>
  <c r="CE86" i="17"/>
  <c r="AX94" i="17"/>
  <c r="CT99" i="17"/>
  <c r="AZ61" i="17"/>
  <c r="AX86" i="17"/>
  <c r="AB94" i="17"/>
  <c r="DC99" i="17"/>
  <c r="H104" i="17"/>
  <c r="BD73" i="17"/>
  <c r="CJ87" i="17"/>
  <c r="BQ94" i="17"/>
  <c r="CF99" i="17"/>
  <c r="DF65" i="17"/>
  <c r="AL63" i="17"/>
  <c r="BV60" i="17"/>
  <c r="DF57" i="17"/>
  <c r="CA53" i="17"/>
  <c r="T47" i="17"/>
  <c r="AZ48" i="17"/>
  <c r="BL70" i="17"/>
  <c r="CV67" i="17"/>
  <c r="AB65" i="17"/>
  <c r="BL62" i="17"/>
  <c r="CV59" i="17"/>
  <c r="BS57" i="17"/>
  <c r="AU53" i="17"/>
  <c r="BO47" i="17"/>
  <c r="BS72" i="17"/>
  <c r="O70" i="17"/>
  <c r="CE67" i="17"/>
  <c r="BG65" i="17"/>
  <c r="DG62" i="17"/>
  <c r="BS60" i="17"/>
  <c r="AU58" i="17"/>
  <c r="BY54" i="17"/>
  <c r="BY49" i="17"/>
  <c r="CK35" i="17"/>
  <c r="R67" i="17"/>
  <c r="CH64" i="17"/>
  <c r="BZ62" i="17"/>
  <c r="BB60" i="17"/>
  <c r="BJ58" i="17"/>
  <c r="CC55" i="17"/>
  <c r="P52" i="17"/>
  <c r="E47" i="17"/>
  <c r="BU19" i="17"/>
  <c r="CP43" i="17"/>
  <c r="BQ49" i="17"/>
  <c r="CY67" i="17"/>
  <c r="AH64" i="17"/>
  <c r="BY93" i="17"/>
  <c r="AT84" i="17"/>
  <c r="J85" i="17"/>
  <c r="CW62" i="17"/>
  <c r="AR91" i="17"/>
  <c r="BF92" i="17"/>
  <c r="X83" i="17"/>
  <c r="CY92" i="17"/>
  <c r="AB93" i="17"/>
  <c r="AV90" i="17"/>
  <c r="BS102" i="17"/>
  <c r="CD78" i="17"/>
  <c r="CV90" i="17"/>
  <c r="CV76" i="17"/>
  <c r="BB88" i="17"/>
  <c r="BS95" i="17"/>
  <c r="CE82" i="17"/>
  <c r="CI90" i="17"/>
  <c r="BU97" i="17"/>
  <c r="D103" i="17"/>
  <c r="CW88" i="17"/>
  <c r="AU97" i="17"/>
  <c r="AN103" i="17"/>
  <c r="AK108" i="17"/>
  <c r="I113" i="17"/>
  <c r="BB79" i="17"/>
  <c r="AP88" i="17"/>
  <c r="CV93" i="17"/>
  <c r="DG98" i="17"/>
  <c r="AW102" i="17"/>
  <c r="AW81" i="17"/>
  <c r="CE88" i="17"/>
  <c r="CF94" i="17"/>
  <c r="Z99" i="17"/>
  <c r="O103" i="17"/>
  <c r="DB105" i="17"/>
  <c r="Q109" i="17"/>
  <c r="DA111" i="17"/>
  <c r="CW114" i="17"/>
  <c r="CM85" i="17"/>
  <c r="G94" i="17"/>
  <c r="AM99" i="17"/>
  <c r="DB103" i="17"/>
  <c r="J66" i="17"/>
  <c r="BO87" i="17"/>
  <c r="CJ94" i="17"/>
  <c r="AS100" i="17"/>
  <c r="CW68" i="17"/>
  <c r="CC87" i="17"/>
  <c r="BK94" i="17"/>
  <c r="BC100" i="17"/>
  <c r="AB104" i="17"/>
  <c r="CO76" i="17"/>
  <c r="AA88" i="17"/>
  <c r="AC95" i="17"/>
  <c r="D100" i="17"/>
  <c r="BZ65" i="17"/>
  <c r="V63" i="17"/>
  <c r="AP60" i="17"/>
  <c r="CP57" i="17"/>
  <c r="V53" i="17"/>
  <c r="BO46" i="17"/>
  <c r="BP47" i="17"/>
  <c r="AV70" i="17"/>
  <c r="BP67" i="17"/>
  <c r="L65" i="17"/>
  <c r="AF62" i="17"/>
  <c r="CF59" i="17"/>
  <c r="X57" i="17"/>
  <c r="Q53" i="17"/>
  <c r="H47" i="17"/>
  <c r="AM72" i="17"/>
  <c r="DC69" i="17"/>
  <c r="BO67" i="17"/>
  <c r="AA65" i="17"/>
  <c r="CQ62" i="17"/>
  <c r="BC60" i="17"/>
  <c r="O58" i="17"/>
  <c r="AY54" i="17"/>
  <c r="AD49" i="17"/>
  <c r="BC30" i="17"/>
  <c r="DF66" i="17"/>
  <c r="BR64" i="17"/>
  <c r="BJ62" i="17"/>
  <c r="AL60" i="17"/>
  <c r="AD58" i="17"/>
  <c r="BC55" i="17"/>
  <c r="CH51" i="17"/>
  <c r="AW46" i="17"/>
  <c r="AN50" i="17"/>
  <c r="BH42" i="17"/>
  <c r="U49" i="17"/>
  <c r="AK78" i="17"/>
  <c r="CB72" i="17"/>
  <c r="CW95" i="17"/>
  <c r="BV86" i="17"/>
  <c r="AX87" i="17"/>
  <c r="R71" i="17"/>
  <c r="CK52" i="17"/>
  <c r="BG93" i="17"/>
  <c r="BY65" i="17"/>
  <c r="DA93" i="17"/>
  <c r="Y94" i="17"/>
  <c r="BG91" i="17"/>
  <c r="CY102" i="17"/>
  <c r="U81" i="17"/>
  <c r="DD91" i="17"/>
  <c r="AE78" i="17"/>
  <c r="CC88" i="17"/>
  <c r="DE95" i="17"/>
  <c r="BP83" i="17"/>
  <c r="CR91" i="17"/>
  <c r="W98" i="17"/>
  <c r="AM55" i="17"/>
  <c r="BK89" i="17"/>
  <c r="K98" i="17"/>
  <c r="DE103" i="17"/>
  <c r="CG108" i="17"/>
  <c r="Y113" i="17"/>
  <c r="AE80" i="17"/>
  <c r="BY88" i="17"/>
  <c r="V94" i="17"/>
  <c r="Y99" i="17"/>
  <c r="CG102" i="17"/>
  <c r="DF81" i="17"/>
  <c r="J89" i="17"/>
  <c r="AG95" i="17"/>
  <c r="AV99" i="17"/>
  <c r="AF103" i="17"/>
  <c r="O106" i="17"/>
  <c r="AG109" i="17"/>
  <c r="M112" i="17"/>
  <c r="AK51" i="17"/>
  <c r="AA86" i="17"/>
  <c r="AR94" i="17"/>
  <c r="BM99" i="17"/>
  <c r="S104" i="17"/>
  <c r="CG71" i="17"/>
  <c r="DG87" i="17"/>
  <c r="M95" i="17"/>
  <c r="BT100" i="17"/>
  <c r="BY72" i="17"/>
  <c r="Q88" i="17"/>
  <c r="CR94" i="17"/>
  <c r="CC100" i="17"/>
  <c r="BO104" i="17"/>
  <c r="J78" i="17"/>
  <c r="BS88" i="17"/>
  <c r="BO95" i="17"/>
  <c r="AF100" i="17"/>
  <c r="BJ65" i="17"/>
  <c r="F63" i="17"/>
  <c r="Z60" i="17"/>
  <c r="BU57" i="17"/>
  <c r="CV52" i="17"/>
  <c r="DE45" i="17"/>
  <c r="Q47" i="17"/>
  <c r="AF70" i="17"/>
  <c r="AZ67" i="17"/>
  <c r="CZ64" i="17"/>
  <c r="P62" i="17"/>
  <c r="BP59" i="17"/>
  <c r="DD56" i="17"/>
  <c r="CT52" i="17"/>
  <c r="BF46" i="17"/>
  <c r="W72" i="17"/>
  <c r="CM69" i="17"/>
  <c r="AY67" i="17"/>
  <c r="K65" i="17"/>
  <c r="CA62" i="17"/>
  <c r="AM60" i="17"/>
  <c r="DC57" i="17"/>
  <c r="U54" i="17"/>
  <c r="CL48" i="17"/>
  <c r="CA26" i="17"/>
  <c r="CP66" i="17"/>
  <c r="BB64" i="17"/>
  <c r="AD62" i="17"/>
  <c r="F60" i="17"/>
  <c r="N58" i="17"/>
  <c r="Y55" i="17"/>
  <c r="AV51" i="17"/>
  <c r="CG45" i="17"/>
  <c r="DF49" i="17"/>
  <c r="D41" i="17"/>
  <c r="CI48" i="17"/>
  <c r="AP37" i="17"/>
  <c r="AA62" i="17"/>
  <c r="AY60" i="17"/>
  <c r="BW58" i="17"/>
  <c r="AX56" i="17"/>
  <c r="AL53" i="17"/>
  <c r="T49" i="17"/>
  <c r="R39" i="17"/>
  <c r="AI48" i="17"/>
  <c r="E35" i="17"/>
  <c r="BU74" i="17"/>
  <c r="CS72" i="17"/>
  <c r="M71" i="17"/>
  <c r="AK69" i="17"/>
  <c r="BI67" i="17"/>
  <c r="CG65" i="17"/>
  <c r="DE63" i="17"/>
  <c r="Y62" i="17"/>
  <c r="AW60" i="17"/>
  <c r="BU58" i="17"/>
  <c r="AS56" i="17"/>
  <c r="AG53" i="17"/>
  <c r="N49" i="17"/>
  <c r="CP38" i="17"/>
  <c r="Z48" i="17"/>
  <c r="CI34" i="17"/>
  <c r="BS74" i="17"/>
  <c r="CQ72" i="17"/>
  <c r="K71" i="17"/>
  <c r="AI69" i="17"/>
  <c r="BG67" i="17"/>
  <c r="CE65" i="17"/>
  <c r="DC63" i="17"/>
  <c r="W62" i="17"/>
  <c r="AU60" i="17"/>
  <c r="BS58" i="17"/>
  <c r="AQ56" i="17"/>
  <c r="AE53" i="17"/>
  <c r="G49" i="17"/>
  <c r="BU38" i="17"/>
  <c r="CX74" i="17"/>
  <c r="R73" i="17"/>
  <c r="AP71" i="17"/>
  <c r="BN69" i="17"/>
  <c r="CL67" i="17"/>
  <c r="F66" i="17"/>
  <c r="AD64" i="17"/>
  <c r="BB62" i="17"/>
  <c r="BZ60" i="17"/>
  <c r="CX58" i="17"/>
  <c r="CN56" i="17"/>
  <c r="CH53" i="17"/>
  <c r="CO49" i="17"/>
  <c r="CM41" i="17"/>
  <c r="CN49" i="17"/>
  <c r="CE41" i="17"/>
  <c r="CP55" i="17"/>
  <c r="BP52" i="17"/>
  <c r="O48" i="17"/>
  <c r="AD34" i="17"/>
  <c r="Z8" i="17"/>
  <c r="K8" i="17"/>
  <c r="BJ8" i="17"/>
  <c r="AL10" i="17"/>
  <c r="N12" i="17"/>
  <c r="CT13" i="17"/>
  <c r="BV15" i="17"/>
  <c r="AX17" i="17"/>
  <c r="Z19" i="17"/>
  <c r="AS7" i="17"/>
  <c r="AY8" i="17"/>
  <c r="AA10" i="17"/>
  <c r="DG11" i="17"/>
  <c r="CI13" i="17"/>
  <c r="BK15" i="17"/>
  <c r="AM17" i="17"/>
  <c r="BI78" i="17"/>
  <c r="O73" i="17"/>
  <c r="I96" i="17"/>
  <c r="CL86" i="17"/>
  <c r="BR87" i="17"/>
  <c r="H73" i="17"/>
  <c r="U64" i="17"/>
  <c r="CR93" i="17"/>
  <c r="BX72" i="17"/>
  <c r="AH94" i="17"/>
  <c r="BO94" i="17"/>
  <c r="DB91" i="17"/>
  <c r="AQ103" i="17"/>
  <c r="DD81" i="17"/>
  <c r="CF92" i="17"/>
  <c r="BA80" i="17"/>
  <c r="CP89" i="17"/>
  <c r="AN96" i="17"/>
  <c r="CV83" i="17"/>
  <c r="AE92" i="17"/>
  <c r="CD98" i="17"/>
  <c r="CS74" i="17"/>
  <c r="W90" i="17"/>
  <c r="BD98" i="17"/>
  <c r="AI104" i="17"/>
  <c r="Y109" i="17"/>
  <c r="DA113" i="17"/>
  <c r="DE81" i="17"/>
  <c r="I89" i="17"/>
  <c r="AE95" i="17"/>
  <c r="AU99" i="17"/>
  <c r="AE103" i="17"/>
  <c r="BE82" i="17"/>
  <c r="G90" i="17"/>
  <c r="BH95" i="17"/>
  <c r="G100" i="17"/>
  <c r="AW103" i="17"/>
  <c r="CE106" i="17"/>
  <c r="AW109" i="17"/>
  <c r="BI112" i="17"/>
  <c r="I65" i="17"/>
  <c r="BD87" i="17"/>
  <c r="BZ94" i="17"/>
  <c r="AM100" i="17"/>
  <c r="AL104" i="17"/>
  <c r="CB78" i="17"/>
  <c r="AY88" i="17"/>
  <c r="L96" i="17"/>
  <c r="O101" i="17"/>
  <c r="CQ77" i="17"/>
  <c r="BM88" i="17"/>
  <c r="T96" i="17"/>
  <c r="DD100" i="17"/>
  <c r="Q105" i="17"/>
  <c r="AF79" i="17"/>
  <c r="CQ89" i="17"/>
  <c r="CV95" i="17"/>
  <c r="DG100" i="17"/>
  <c r="AT65" i="17"/>
  <c r="BN62" i="17"/>
  <c r="J60" i="17"/>
  <c r="D57" i="17"/>
  <c r="BM52" i="17"/>
  <c r="DG42" i="17"/>
  <c r="BK46" i="17"/>
  <c r="CN69" i="17"/>
  <c r="AJ67" i="17"/>
  <c r="BD64" i="17"/>
  <c r="DD61" i="17"/>
  <c r="AZ59" i="17"/>
  <c r="BE56" i="17"/>
  <c r="V52" i="17"/>
  <c r="CT45" i="17"/>
  <c r="CU71" i="17"/>
  <c r="BG69" i="17"/>
  <c r="AI67" i="17"/>
  <c r="CI64" i="17"/>
  <c r="AU62" i="17"/>
  <c r="W60" i="17"/>
  <c r="BR57" i="17"/>
  <c r="BT53" i="17"/>
  <c r="AW48" i="17"/>
  <c r="CX68" i="17"/>
  <c r="BJ66" i="17"/>
  <c r="AL64" i="17"/>
  <c r="N62" i="17"/>
  <c r="CT59" i="17"/>
  <c r="DB57" i="17"/>
  <c r="DB54" i="17"/>
  <c r="L51" i="17"/>
  <c r="DB44" i="17"/>
  <c r="BS49" i="17"/>
  <c r="AJ39" i="17"/>
  <c r="AM48" i="17"/>
  <c r="AQ35" i="17"/>
  <c r="K62" i="17"/>
  <c r="AI60" i="17"/>
  <c r="BG58" i="17"/>
  <c r="V56" i="17"/>
  <c r="H53" i="17"/>
  <c r="CE48" i="17"/>
  <c r="X37" i="17"/>
  <c r="CQ47" i="17"/>
  <c r="BY32" i="17"/>
  <c r="BE74" i="17"/>
  <c r="CC72" i="17"/>
  <c r="DA70" i="17"/>
  <c r="U69" i="17"/>
  <c r="AS67" i="17"/>
  <c r="BQ65" i="17"/>
  <c r="CO63" i="17"/>
  <c r="I62" i="17"/>
  <c r="AG60" i="17"/>
  <c r="BE58" i="17"/>
  <c r="T56" i="17"/>
  <c r="F53" i="17"/>
  <c r="BY48" i="17"/>
  <c r="K37" i="17"/>
  <c r="CN47" i="17"/>
  <c r="T32" i="17"/>
  <c r="BC74" i="17"/>
  <c r="CA72" i="17"/>
  <c r="CY70" i="17"/>
  <c r="S69" i="17"/>
  <c r="AQ67" i="17"/>
  <c r="BO65" i="17"/>
  <c r="CM63" i="17"/>
  <c r="G62" i="17"/>
  <c r="AE60" i="17"/>
  <c r="BC58" i="17"/>
  <c r="R56" i="17"/>
  <c r="DE52" i="17"/>
  <c r="BT48" i="17"/>
  <c r="CK36" i="17"/>
  <c r="CH74" i="17"/>
  <c r="DF72" i="17"/>
  <c r="Z71" i="17"/>
  <c r="AX69" i="17"/>
  <c r="BV67" i="17"/>
  <c r="CT65" i="17"/>
  <c r="N64" i="17"/>
  <c r="AL62" i="17"/>
  <c r="BJ60" i="17"/>
  <c r="CH58" i="17"/>
  <c r="BO56" i="17"/>
  <c r="BD53" i="17"/>
  <c r="AZ49" i="17"/>
  <c r="AC40" i="17"/>
  <c r="AT49" i="17"/>
  <c r="W40" i="17"/>
  <c r="BL55" i="17"/>
  <c r="AF52" i="17"/>
  <c r="CA47" i="17"/>
  <c r="AZ31" i="17"/>
  <c r="AP8" i="17"/>
  <c r="AA8" i="17"/>
  <c r="BZ8" i="17"/>
  <c r="BB10" i="17"/>
  <c r="AD12" i="17"/>
  <c r="F14" i="17"/>
  <c r="CL15" i="17"/>
  <c r="BN17" i="17"/>
  <c r="AP19" i="17"/>
  <c r="BI7" i="17"/>
  <c r="BO8" i="17"/>
  <c r="AQ10" i="17"/>
  <c r="S12" i="17"/>
  <c r="CY13" i="17"/>
  <c r="CA15" i="17"/>
  <c r="BC17" i="17"/>
  <c r="AE19" i="17"/>
  <c r="BH77" i="17"/>
  <c r="CH79" i="17"/>
  <c r="O104" i="17"/>
  <c r="X85" i="17"/>
  <c r="BQ104" i="17"/>
  <c r="CN99" i="17"/>
  <c r="CE103" i="17"/>
  <c r="AO95" i="17"/>
  <c r="BK101" i="17"/>
  <c r="BL81" i="17"/>
  <c r="CH59" i="17"/>
  <c r="D67" i="17"/>
  <c r="T59" i="17"/>
  <c r="I44" i="17"/>
  <c r="DG66" i="17"/>
  <c r="CU59" i="17"/>
  <c r="BK47" i="17"/>
  <c r="F64" i="17"/>
  <c r="CK57" i="17"/>
  <c r="CV43" i="17"/>
  <c r="CX47" i="17"/>
  <c r="DC62" i="17"/>
  <c r="S60" i="17"/>
  <c r="BK57" i="17"/>
  <c r="CH52" i="17"/>
  <c r="BY45" i="17"/>
  <c r="AU47" i="17"/>
  <c r="AS75" i="17"/>
  <c r="BM72" i="17"/>
  <c r="I70" i="17"/>
  <c r="AC67" i="17"/>
  <c r="CC64" i="17"/>
  <c r="CW61" i="17"/>
  <c r="AS59" i="17"/>
  <c r="CY55" i="17"/>
  <c r="DA50" i="17"/>
  <c r="CZ34" i="17"/>
  <c r="BG43" i="17"/>
  <c r="AM74" i="17"/>
  <c r="CM71" i="17"/>
  <c r="DG68" i="17"/>
  <c r="BC66" i="17"/>
  <c r="BW63" i="17"/>
  <c r="S61" i="17"/>
  <c r="AM58" i="17"/>
  <c r="BM54" i="17"/>
  <c r="Y48" i="17"/>
  <c r="BV75" i="17"/>
  <c r="CP72" i="17"/>
  <c r="AL70" i="17"/>
  <c r="BF67" i="17"/>
  <c r="DF64" i="17"/>
  <c r="V62" i="17"/>
  <c r="BV59" i="17"/>
  <c r="AO56" i="17"/>
  <c r="BP51" i="17"/>
  <c r="BJ38" i="17"/>
  <c r="CA46" i="17"/>
  <c r="AK55" i="17"/>
  <c r="Q50" i="17"/>
  <c r="CQ27" i="17"/>
  <c r="AM7" i="17"/>
  <c r="CP8" i="17"/>
  <c r="AP11" i="17"/>
  <c r="V14" i="17"/>
  <c r="BZ16" i="17"/>
  <c r="BF19" i="17"/>
  <c r="CA7" i="17"/>
  <c r="BG10" i="17"/>
  <c r="G13" i="17"/>
  <c r="CQ15" i="17"/>
  <c r="AQ18" i="17"/>
  <c r="D8" i="17"/>
  <c r="I7" i="17"/>
  <c r="BQ9" i="17"/>
  <c r="BU11" i="17"/>
  <c r="BY13" i="17"/>
  <c r="CC15" i="17"/>
  <c r="CF17" i="17"/>
  <c r="CG19" i="17"/>
  <c r="BI21" i="17"/>
  <c r="AY9" i="17"/>
  <c r="BD11" i="17"/>
  <c r="BH13" i="17"/>
  <c r="BL15" i="17"/>
  <c r="BO17" i="17"/>
  <c r="BR19" i="17"/>
  <c r="AT21" i="17"/>
  <c r="AF9" i="17"/>
  <c r="AM11" i="17"/>
  <c r="AQ13" i="17"/>
  <c r="AT15" i="17"/>
  <c r="AW17" i="17"/>
  <c r="BA19" i="17"/>
  <c r="AE21" i="17"/>
  <c r="N9" i="17"/>
  <c r="V11" i="17"/>
  <c r="Z13" i="17"/>
  <c r="AC15" i="17"/>
  <c r="X7" i="17"/>
  <c r="CA9" i="17"/>
  <c r="CE11" i="17"/>
  <c r="BA7" i="17"/>
  <c r="CU9" i="17"/>
  <c r="CX11" i="17"/>
  <c r="DB13" i="17"/>
  <c r="CN8" i="17"/>
  <c r="CY10" i="17"/>
  <c r="I9" i="17"/>
  <c r="BT12" i="17"/>
  <c r="BQ15" i="17"/>
  <c r="Z18" i="17"/>
  <c r="BN20" i="17"/>
  <c r="BK22" i="17"/>
  <c r="AM24" i="17"/>
  <c r="CG8" i="17"/>
  <c r="AS12" i="17"/>
  <c r="AQ15" i="17"/>
  <c r="E18" i="17"/>
  <c r="AV20" i="17"/>
  <c r="AV22" i="17"/>
  <c r="X24" i="17"/>
  <c r="AX8" i="17"/>
  <c r="R12" i="17"/>
  <c r="V15" i="17"/>
  <c r="CP17" i="17"/>
  <c r="AE20" i="17"/>
  <c r="AH22" i="17"/>
  <c r="J24" i="17"/>
  <c r="CO8" i="17"/>
  <c r="BA12" i="17"/>
  <c r="AZ15" i="17"/>
  <c r="Y8" i="17"/>
  <c r="DD11" i="17"/>
  <c r="BM9" i="17"/>
  <c r="L13" i="17"/>
  <c r="BT8" i="17"/>
  <c r="AJ12" i="17"/>
  <c r="CY11" i="17"/>
  <c r="AO16" i="17"/>
  <c r="BM19" i="17"/>
  <c r="T22" i="17"/>
  <c r="AL24" i="17"/>
  <c r="AJ26" i="17"/>
  <c r="L28" i="17"/>
  <c r="DA11" i="17"/>
  <c r="AP16" i="17"/>
  <c r="BN19" i="17"/>
  <c r="U22" i="17"/>
  <c r="AO24" i="17"/>
  <c r="AK26" i="17"/>
  <c r="M28" i="17"/>
  <c r="BA11" i="17"/>
  <c r="P16" i="17"/>
  <c r="AQ19" i="17"/>
  <c r="D22" i="17"/>
  <c r="V24" i="17"/>
  <c r="W26" i="17"/>
  <c r="DC27" i="17"/>
  <c r="H11" i="17"/>
  <c r="CS15" i="17"/>
  <c r="V19" i="17"/>
  <c r="CS21" i="17"/>
  <c r="BV12" i="17"/>
  <c r="CN16" i="17"/>
  <c r="CC12" i="17"/>
  <c r="CO16" i="17"/>
  <c r="DB19" i="17"/>
  <c r="AZ22" i="17"/>
  <c r="BT13" i="17"/>
  <c r="AZ17" i="17"/>
  <c r="AQ12" i="17"/>
  <c r="DG18" i="17"/>
  <c r="BW22" i="17"/>
  <c r="AO25" i="17"/>
  <c r="BL27" i="17"/>
  <c r="BK29" i="17"/>
  <c r="AM31" i="17"/>
  <c r="BM10" i="17"/>
  <c r="U18" i="17"/>
  <c r="CD68" i="17"/>
  <c r="Q81" i="17"/>
  <c r="AU104" i="17"/>
  <c r="CV85" i="17"/>
  <c r="AC105" i="17"/>
  <c r="F100" i="17"/>
  <c r="CV103" i="17"/>
  <c r="BY95" i="17"/>
  <c r="CI101" i="17"/>
  <c r="AH82" i="17"/>
  <c r="BR59" i="17"/>
  <c r="CR66" i="17"/>
  <c r="D59" i="17"/>
  <c r="CL42" i="17"/>
  <c r="CQ66" i="17"/>
  <c r="CE59" i="17"/>
  <c r="G47" i="17"/>
  <c r="CT63" i="17"/>
  <c r="BP57" i="17"/>
  <c r="BU42" i="17"/>
  <c r="BA47" i="17"/>
  <c r="BW62" i="17"/>
  <c r="DG59" i="17"/>
  <c r="P57" i="17"/>
  <c r="AV52" i="17"/>
  <c r="BX43" i="17"/>
  <c r="CT46" i="17"/>
  <c r="M75" i="17"/>
  <c r="AW72" i="17"/>
  <c r="CG69" i="17"/>
  <c r="M67" i="17"/>
  <c r="AW64" i="17"/>
  <c r="CG61" i="17"/>
  <c r="M59" i="17"/>
  <c r="BU55" i="17"/>
  <c r="AD50" i="17"/>
  <c r="AO32" i="17"/>
  <c r="AU40" i="17"/>
  <c r="W74" i="17"/>
  <c r="BG71" i="17"/>
  <c r="CQ68" i="17"/>
  <c r="W66" i="17"/>
  <c r="BG63" i="17"/>
  <c r="CQ60" i="17"/>
  <c r="W58" i="17"/>
  <c r="H54" i="17"/>
  <c r="CK47" i="17"/>
  <c r="AP75" i="17"/>
  <c r="BZ72" i="17"/>
  <c r="F70" i="17"/>
  <c r="AP67" i="17"/>
  <c r="BZ64" i="17"/>
  <c r="F62" i="17"/>
  <c r="AP59" i="17"/>
  <c r="P56" i="17"/>
  <c r="CW50" i="17"/>
  <c r="BY36" i="17"/>
  <c r="AO45" i="17"/>
  <c r="H55" i="17"/>
  <c r="AS49" i="17"/>
  <c r="DC22" i="17"/>
  <c r="BS7" i="17"/>
  <c r="DF8" i="17"/>
  <c r="BV11" i="17"/>
  <c r="AL14" i="17"/>
  <c r="DF16" i="17"/>
  <c r="L7" i="17"/>
  <c r="DG7" i="17"/>
  <c r="BW10" i="17"/>
  <c r="AM13" i="17"/>
  <c r="DG15" i="17"/>
  <c r="BW18" i="17"/>
  <c r="T8" i="17"/>
  <c r="AK7" i="17"/>
  <c r="CK9" i="17"/>
  <c r="CN11" i="17"/>
  <c r="CQ13" i="17"/>
  <c r="CU15" i="17"/>
  <c r="CX17" i="17"/>
  <c r="CW19" i="17"/>
  <c r="K7" i="17"/>
  <c r="BR9" i="17"/>
  <c r="BW11" i="17"/>
  <c r="BC80" i="17"/>
  <c r="J96" i="17"/>
  <c r="BD83" i="17"/>
  <c r="BT92" i="17"/>
  <c r="AO109" i="17"/>
  <c r="AV103" i="17"/>
  <c r="CV106" i="17"/>
  <c r="CO100" i="17"/>
  <c r="G79" i="17"/>
  <c r="AD90" i="17"/>
  <c r="CG56" i="17"/>
  <c r="CN65" i="17"/>
  <c r="P58" i="17"/>
  <c r="BT30" i="17"/>
  <c r="DC65" i="17"/>
  <c r="CQ58" i="17"/>
  <c r="R41" i="17"/>
  <c r="R63" i="17"/>
  <c r="CB56" i="17"/>
  <c r="AI33" i="17"/>
  <c r="AO46" i="17"/>
  <c r="BG62" i="17"/>
  <c r="CA59" i="17"/>
  <c r="CV56" i="17"/>
  <c r="CA51" i="17"/>
  <c r="AO42" i="17"/>
  <c r="BO45" i="17"/>
  <c r="DA74" i="17"/>
  <c r="Q72" i="17"/>
  <c r="BQ69" i="17"/>
  <c r="CK66" i="17"/>
  <c r="AG64" i="17"/>
  <c r="BA61" i="17"/>
  <c r="DA58" i="17"/>
  <c r="P55" i="17"/>
  <c r="CX49" i="17"/>
  <c r="CX24" i="17"/>
  <c r="CH38" i="17"/>
  <c r="CU73" i="17"/>
  <c r="AQ71" i="17"/>
  <c r="BK68" i="17"/>
  <c r="G66" i="17"/>
  <c r="AA63" i="17"/>
  <c r="CA60" i="17"/>
  <c r="CU57" i="17"/>
  <c r="CI53" i="17"/>
  <c r="CD46" i="17"/>
  <c r="Z75" i="17"/>
  <c r="AT72" i="17"/>
  <c r="CT69" i="17"/>
  <c r="J67" i="17"/>
  <c r="BJ64" i="17"/>
  <c r="CD61" i="17"/>
  <c r="Z59" i="17"/>
  <c r="BQ55" i="17"/>
  <c r="BH50" i="17"/>
  <c r="CR31" i="17"/>
  <c r="AQ44" i="17"/>
  <c r="BG54" i="17"/>
  <c r="DE48" i="17"/>
  <c r="V7" i="17"/>
  <c r="CI7" i="17"/>
  <c r="AH9" i="17"/>
  <c r="CL11" i="17"/>
  <c r="BR14" i="17"/>
  <c r="R17" i="17"/>
  <c r="AR7" i="17"/>
  <c r="S8" i="17"/>
  <c r="DC10" i="17"/>
  <c r="BC13" i="17"/>
  <c r="AI16" i="17"/>
  <c r="CM18" i="17"/>
  <c r="AJ8" i="17"/>
  <c r="BO7" i="17"/>
  <c r="DC9" i="17"/>
  <c r="DF11" i="17"/>
  <c r="E14" i="17"/>
  <c r="I16" i="17"/>
  <c r="M18" i="17"/>
  <c r="I20" i="17"/>
  <c r="AN7" i="17"/>
  <c r="CL9" i="17"/>
  <c r="CO11" i="17"/>
  <c r="CR13" i="17"/>
  <c r="CV15" i="17"/>
  <c r="CZ82" i="17"/>
  <c r="CE96" i="17"/>
  <c r="BO84" i="17"/>
  <c r="AV93" i="17"/>
  <c r="DA109" i="17"/>
  <c r="CD103" i="17"/>
  <c r="Y107" i="17"/>
  <c r="AI101" i="17"/>
  <c r="BB81" i="17"/>
  <c r="J91" i="17"/>
  <c r="AI56" i="17"/>
  <c r="BH65" i="17"/>
  <c r="CM57" i="17"/>
  <c r="AI21" i="17"/>
  <c r="BW65" i="17"/>
  <c r="BK58" i="17"/>
  <c r="CC37" i="17"/>
  <c r="CP62" i="17"/>
  <c r="AB56" i="17"/>
  <c r="BT26" i="17"/>
  <c r="CA45" i="17"/>
  <c r="AQ62" i="17"/>
  <c r="BK59" i="17"/>
  <c r="BW56" i="17"/>
  <c r="AL51" i="17"/>
  <c r="CH40" i="17"/>
  <c r="BX44" i="17"/>
  <c r="CK74" i="17"/>
  <c r="DE71" i="17"/>
  <c r="BA69" i="17"/>
  <c r="BU66" i="17"/>
  <c r="Q64" i="17"/>
  <c r="AK61" i="17"/>
  <c r="CK58" i="17"/>
  <c r="CS54" i="17"/>
  <c r="BG49" i="17"/>
  <c r="R16" i="17"/>
  <c r="CV36" i="17"/>
  <c r="CE73" i="17"/>
  <c r="AA71" i="17"/>
  <c r="AU68" i="17"/>
  <c r="CU65" i="17"/>
  <c r="K63" i="17"/>
  <c r="BK60" i="17"/>
  <c r="CB57" i="17"/>
  <c r="BE53" i="17"/>
  <c r="Z46" i="17"/>
  <c r="J75" i="17"/>
  <c r="AD72" i="17"/>
  <c r="CD69" i="17"/>
  <c r="CX66" i="17"/>
  <c r="AT64" i="17"/>
  <c r="BN61" i="17"/>
  <c r="J59" i="17"/>
  <c r="AN55" i="17"/>
  <c r="Y50" i="17"/>
  <c r="BN28" i="17"/>
  <c r="AH43" i="17"/>
  <c r="AC54" i="17"/>
  <c r="BK48" i="17"/>
  <c r="AL7" i="17"/>
  <c r="CY7" i="17"/>
  <c r="AX9" i="17"/>
  <c r="DB11" i="17"/>
  <c r="CH14" i="17"/>
  <c r="AH17" i="17"/>
  <c r="BH7" i="17"/>
  <c r="AI8" i="17"/>
  <c r="O11" i="17"/>
  <c r="BS13" i="17"/>
  <c r="AY16" i="17"/>
  <c r="DC18" i="17"/>
  <c r="AZ8" i="17"/>
  <c r="CP7" i="17"/>
  <c r="Q10" i="17"/>
  <c r="U12" i="17"/>
  <c r="X14" i="17"/>
  <c r="AA16" i="17"/>
  <c r="AE18" i="17"/>
  <c r="Y20" i="17"/>
  <c r="BP7" i="17"/>
  <c r="DD9" i="17"/>
  <c r="D12" i="17"/>
  <c r="G14" i="17"/>
  <c r="J16" i="17"/>
  <c r="CK100" i="17"/>
  <c r="BV80" i="17"/>
  <c r="AM93" i="17"/>
  <c r="CW98" i="17"/>
  <c r="AC114" i="17"/>
  <c r="CF83" i="17"/>
  <c r="CC109" i="17"/>
  <c r="BX104" i="17"/>
  <c r="AW89" i="17"/>
  <c r="BI96" i="17"/>
  <c r="CR51" i="17"/>
  <c r="AN64" i="17"/>
  <c r="AF56" i="17"/>
  <c r="CE71" i="17"/>
  <c r="BS64" i="17"/>
  <c r="AT57" i="17"/>
  <c r="CH68" i="17"/>
  <c r="CL61" i="17"/>
  <c r="BX54" i="17"/>
  <c r="AA49" i="17"/>
  <c r="CL44" i="17"/>
  <c r="CY61" i="17"/>
  <c r="AU59" i="17"/>
  <c r="DA55" i="17"/>
  <c r="D51" i="17"/>
  <c r="U35" i="17"/>
  <c r="BR43" i="17"/>
  <c r="AO74" i="17"/>
  <c r="CO71" i="17"/>
  <c r="E69" i="17"/>
  <c r="BE66" i="17"/>
  <c r="BY63" i="17"/>
  <c r="U61" i="17"/>
  <c r="AO58" i="17"/>
  <c r="BP54" i="17"/>
  <c r="AF48" i="17"/>
  <c r="AB50" i="17"/>
  <c r="E29" i="17"/>
  <c r="BO73" i="17"/>
  <c r="CI70" i="17"/>
  <c r="AE68" i="17"/>
  <c r="AY65" i="17"/>
  <c r="CY62" i="17"/>
  <c r="O60" i="17"/>
  <c r="BE57" i="17"/>
  <c r="BY52" i="17"/>
  <c r="AV45" i="17"/>
  <c r="BR74" i="17"/>
  <c r="N72" i="17"/>
  <c r="AH69" i="17"/>
  <c r="CH66" i="17"/>
  <c r="DB63" i="17"/>
  <c r="AX61" i="17"/>
  <c r="BR58" i="17"/>
  <c r="L55" i="17"/>
  <c r="E49" i="17"/>
  <c r="BW23" i="17"/>
  <c r="AX38" i="17"/>
  <c r="DG53" i="17"/>
  <c r="Y47" i="17"/>
  <c r="BB7" i="17"/>
  <c r="J7" i="17"/>
  <c r="BN9" i="17"/>
  <c r="AT12" i="17"/>
  <c r="CX14" i="17"/>
  <c r="CD17" i="17"/>
  <c r="BX7" i="17"/>
  <c r="CE8" i="17"/>
  <c r="AE11" i="17"/>
  <c r="K14" i="17"/>
  <c r="BO16" i="17"/>
  <c r="O19" i="17"/>
  <c r="BP8" i="17"/>
  <c r="L8" i="17"/>
  <c r="AI10" i="17"/>
  <c r="AM12" i="17"/>
  <c r="AP14" i="17"/>
  <c r="AS16" i="17"/>
  <c r="AW18" i="17"/>
  <c r="AO20" i="17"/>
  <c r="CS7" i="17"/>
  <c r="R10" i="17"/>
  <c r="V12" i="17"/>
  <c r="Y14" i="17"/>
  <c r="AB16" i="17"/>
  <c r="AF18" i="17"/>
  <c r="Z20" i="17"/>
  <c r="BQ7" i="17"/>
  <c r="DE9" i="17"/>
  <c r="E12" i="17"/>
  <c r="H14" i="17"/>
  <c r="K16" i="17"/>
  <c r="O18" i="17"/>
  <c r="K20" i="17"/>
  <c r="AQ7" i="17"/>
  <c r="CN9" i="17"/>
  <c r="CR11" i="17"/>
  <c r="CU13" i="17"/>
  <c r="CX15" i="17"/>
  <c r="W8" i="17"/>
  <c r="AS10" i="17"/>
  <c r="AV12" i="17"/>
  <c r="AU8" i="17"/>
  <c r="BL10" i="17"/>
  <c r="BP12" i="17"/>
  <c r="BS14" i="17"/>
  <c r="BK9" i="17"/>
  <c r="BP11" i="17"/>
  <c r="AH10" i="17"/>
  <c r="CC13" i="17"/>
  <c r="BE16" i="17"/>
  <c r="H19" i="17"/>
  <c r="AK21" i="17"/>
  <c r="S23" i="17"/>
  <c r="CY24" i="17"/>
  <c r="E10" i="17"/>
  <c r="BB13" i="17"/>
  <c r="AJ16" i="17"/>
  <c r="CR18" i="17"/>
  <c r="S21" i="17"/>
  <c r="D23" i="17"/>
  <c r="CJ24" i="17"/>
  <c r="CG9" i="17"/>
  <c r="AC13" i="17"/>
  <c r="O16" i="17"/>
  <c r="BY18" i="17"/>
  <c r="DF20" i="17"/>
  <c r="CT22" i="17"/>
  <c r="BV24" i="17"/>
  <c r="N10" i="17"/>
  <c r="BK13" i="17"/>
  <c r="AN16" i="17"/>
  <c r="BL9" i="17"/>
  <c r="K13" i="17"/>
  <c r="CJ10" i="17"/>
  <c r="O14" i="17"/>
  <c r="CZ9" i="17"/>
  <c r="S7" i="17"/>
  <c r="CF13" i="17"/>
  <c r="BG17" i="17"/>
  <c r="BB20" i="17"/>
  <c r="CU22" i="17"/>
  <c r="I25" i="17"/>
  <c r="CV26" i="17"/>
  <c r="U7" i="17"/>
  <c r="CH13" i="17"/>
  <c r="BH17" i="17"/>
  <c r="BC20" i="17"/>
  <c r="CV22" i="17"/>
  <c r="J25" i="17"/>
  <c r="CW26" i="17"/>
  <c r="BY28" i="17"/>
  <c r="AV13" i="17"/>
  <c r="AJ17" i="17"/>
  <c r="AI20" i="17"/>
  <c r="CE22" i="17"/>
  <c r="CW24" i="17"/>
  <c r="CI26" i="17"/>
  <c r="BK28" i="17"/>
  <c r="O13" i="17"/>
  <c r="J17" i="17"/>
  <c r="Q20" i="17"/>
  <c r="AN8" i="17"/>
  <c r="AJ14" i="17"/>
  <c r="AO8" i="17"/>
  <c r="J69" i="17"/>
  <c r="DB81" i="17"/>
  <c r="N94" i="17"/>
  <c r="BT99" i="17"/>
  <c r="AS114" i="17"/>
  <c r="S84" i="17"/>
  <c r="CS109" i="17"/>
  <c r="CS104" i="17"/>
  <c r="CL89" i="17"/>
  <c r="CS96" i="17"/>
  <c r="BG51" i="17"/>
  <c r="H64" i="17"/>
  <c r="E56" i="17"/>
  <c r="BO71" i="17"/>
  <c r="BC64" i="17"/>
  <c r="W57" i="17"/>
  <c r="BR68" i="17"/>
  <c r="BV61" i="17"/>
  <c r="AW54" i="17"/>
  <c r="CJ48" i="17"/>
  <c r="AU42" i="17"/>
  <c r="CI61" i="17"/>
  <c r="O59" i="17"/>
  <c r="BZ55" i="17"/>
  <c r="AK50" i="17"/>
  <c r="CK32" i="17"/>
  <c r="CA40" i="17"/>
  <c r="Y74" i="17"/>
  <c r="BI71" i="17"/>
  <c r="CS68" i="17"/>
  <c r="Y66" i="17"/>
  <c r="BI63" i="17"/>
  <c r="CS60" i="17"/>
  <c r="Y58" i="17"/>
  <c r="K54" i="17"/>
  <c r="CO47" i="17"/>
  <c r="BD49" i="17"/>
  <c r="CE24" i="17"/>
  <c r="AI73" i="17"/>
  <c r="BS70" i="17"/>
  <c r="DC67" i="17"/>
  <c r="AI65" i="17"/>
  <c r="BS62" i="17"/>
  <c r="DC59" i="17"/>
  <c r="J57" i="17"/>
  <c r="AJ52" i="17"/>
  <c r="AY43" i="17"/>
  <c r="BB74" i="17"/>
  <c r="CL71" i="17"/>
  <c r="R69" i="17"/>
  <c r="BB66" i="17"/>
  <c r="CL63" i="17"/>
  <c r="R61" i="17"/>
  <c r="BB58" i="17"/>
  <c r="BI54" i="17"/>
  <c r="BM48" i="17"/>
  <c r="CS50" i="17"/>
  <c r="AZ36" i="17"/>
  <c r="BB53" i="17"/>
  <c r="BY46" i="17"/>
  <c r="CH7" i="17"/>
  <c r="Z7" i="17"/>
  <c r="CT9" i="17"/>
  <c r="BJ12" i="17"/>
  <c r="Z15" i="17"/>
  <c r="CT17" i="17"/>
  <c r="DD7" i="17"/>
  <c r="CU8" i="17"/>
  <c r="BK11" i="17"/>
  <c r="AA14" i="17"/>
  <c r="CU16" i="17"/>
  <c r="AU19" i="17"/>
  <c r="CF8" i="17"/>
  <c r="AH8" i="17"/>
  <c r="BA10" i="17"/>
  <c r="BE12" i="17"/>
  <c r="BI14" i="17"/>
  <c r="BL16" i="17"/>
  <c r="BO18" i="17"/>
  <c r="BE20" i="17"/>
  <c r="M8" i="17"/>
  <c r="AJ10" i="17"/>
  <c r="AN12" i="17"/>
  <c r="BJ91" i="17"/>
  <c r="Q79" i="17"/>
  <c r="AA81" i="17"/>
  <c r="AB78" i="17"/>
  <c r="BA82" i="17"/>
  <c r="AO90" i="17"/>
  <c r="BY112" i="17"/>
  <c r="CG79" i="17"/>
  <c r="BD96" i="17"/>
  <c r="AB101" i="17"/>
  <c r="BF41" i="17"/>
  <c r="AJ63" i="17"/>
  <c r="CC54" i="17"/>
  <c r="CQ70" i="17"/>
  <c r="CE63" i="17"/>
  <c r="D56" i="17"/>
  <c r="CT67" i="17"/>
  <c r="J61" i="17"/>
  <c r="AO53" i="17"/>
  <c r="AV46" i="17"/>
  <c r="CS40" i="17"/>
  <c r="BC61" i="17"/>
  <c r="DC58" i="17"/>
  <c r="U55" i="17"/>
  <c r="CZ49" i="17"/>
  <c r="CH25" i="17"/>
  <c r="CY38" i="17"/>
  <c r="CW73" i="17"/>
  <c r="AS71" i="17"/>
  <c r="BM68" i="17"/>
  <c r="I66" i="17"/>
  <c r="AC63" i="17"/>
  <c r="CC60" i="17"/>
  <c r="CW57" i="17"/>
  <c r="CK53" i="17"/>
  <c r="CS46" i="17"/>
  <c r="H49" i="17"/>
  <c r="BW75" i="17"/>
  <c r="S73" i="17"/>
  <c r="AM70" i="17"/>
  <c r="CM67" i="17"/>
  <c r="DG64" i="17"/>
  <c r="BC62" i="17"/>
  <c r="BW59" i="17"/>
  <c r="CO56" i="17"/>
  <c r="BQ51" i="17"/>
  <c r="DF41" i="17"/>
  <c r="V74" i="17"/>
  <c r="BV71" i="17"/>
  <c r="CP68" i="17"/>
  <c r="AL66" i="17"/>
  <c r="BF63" i="17"/>
  <c r="DF60" i="17"/>
  <c r="V58" i="17"/>
  <c r="AI54" i="17"/>
  <c r="CF47" i="17"/>
  <c r="BG50" i="17"/>
  <c r="BW31" i="17"/>
  <c r="X53" i="17"/>
  <c r="AJ45" i="17"/>
  <c r="CX7" i="17"/>
  <c r="BF7" i="17"/>
  <c r="F10" i="17"/>
  <c r="CP12" i="17"/>
  <c r="AP15" i="17"/>
  <c r="V18" i="17"/>
  <c r="M7" i="17"/>
  <c r="W9" i="17"/>
  <c r="CA11" i="17"/>
  <c r="BG14" i="17"/>
  <c r="G17" i="17"/>
  <c r="BK19" i="17"/>
  <c r="CV8" i="17"/>
  <c r="BD8" i="17"/>
  <c r="BT10" i="17"/>
  <c r="BW12" i="17"/>
  <c r="CA14" i="17"/>
  <c r="CD16" i="17"/>
  <c r="CG18" i="17"/>
  <c r="BU20" i="17"/>
  <c r="AK8" i="17"/>
  <c r="BC10" i="17"/>
  <c r="BF12" i="17"/>
  <c r="BJ14" i="17"/>
  <c r="CH93" i="17"/>
  <c r="AP81" i="17"/>
  <c r="BW82" i="17"/>
  <c r="CZ79" i="17"/>
  <c r="CD83" i="17"/>
  <c r="D91" i="17"/>
  <c r="DE112" i="17"/>
  <c r="Z81" i="17"/>
  <c r="P97" i="17"/>
  <c r="BV101" i="17"/>
  <c r="H38" i="17"/>
  <c r="CB62" i="17"/>
  <c r="CY53" i="17"/>
  <c r="AU70" i="17"/>
  <c r="AI63" i="17"/>
  <c r="AB55" i="17"/>
  <c r="AX67" i="17"/>
  <c r="CH60" i="17"/>
  <c r="BC52" i="17"/>
  <c r="CR44" i="17"/>
  <c r="AB39" i="17"/>
  <c r="AM61" i="17"/>
  <c r="CM58" i="17"/>
  <c r="CV54" i="17"/>
  <c r="BO49" i="17"/>
  <c r="BX17" i="17"/>
  <c r="T37" i="17"/>
  <c r="CG73" i="17"/>
  <c r="AC71" i="17"/>
  <c r="AW68" i="17"/>
  <c r="CW65" i="17"/>
  <c r="M63" i="17"/>
  <c r="BM60" i="17"/>
  <c r="CD57" i="17"/>
  <c r="BK53" i="17"/>
  <c r="AE46" i="17"/>
  <c r="BV48" i="17"/>
  <c r="BG75" i="17"/>
  <c r="DG72" i="17"/>
  <c r="W70" i="17"/>
  <c r="BW67" i="17"/>
  <c r="CQ64" i="17"/>
  <c r="AM62" i="17"/>
  <c r="BG59" i="17"/>
  <c r="BP56" i="17"/>
  <c r="AF51" i="17"/>
  <c r="AL40" i="17"/>
  <c r="F74" i="17"/>
  <c r="BF71" i="17"/>
  <c r="BZ68" i="17"/>
  <c r="V66" i="17"/>
  <c r="AP63" i="17"/>
  <c r="CP60" i="17"/>
  <c r="F58" i="17"/>
  <c r="E54" i="17"/>
  <c r="AJ47" i="17"/>
  <c r="R50" i="17"/>
  <c r="AM28" i="17"/>
  <c r="DA52" i="17"/>
  <c r="AG44" i="17"/>
  <c r="J8" i="17"/>
  <c r="BV7" i="17"/>
  <c r="V10" i="17"/>
  <c r="DF12" i="17"/>
  <c r="BF15" i="17"/>
  <c r="AL18" i="17"/>
  <c r="AC7" i="17"/>
  <c r="AM9" i="17"/>
  <c r="CQ11" i="17"/>
  <c r="BW14" i="17"/>
  <c r="W17" i="17"/>
  <c r="AF7" i="17"/>
  <c r="H9" i="17"/>
  <c r="BY8" i="17"/>
  <c r="CL10" i="17"/>
  <c r="CO12" i="17"/>
  <c r="CS14" i="17"/>
  <c r="CW16" i="17"/>
  <c r="CZ18" i="17"/>
  <c r="CK20" i="17"/>
  <c r="BE8" i="17"/>
  <c r="BU10" i="17"/>
  <c r="BX12" i="17"/>
  <c r="CB14" i="17"/>
  <c r="CQ63" i="17"/>
  <c r="CG96" i="17"/>
  <c r="BE90" i="17"/>
  <c r="T91" i="17"/>
  <c r="CB89" i="17"/>
  <c r="K96" i="17"/>
  <c r="DA75" i="17"/>
  <c r="AG89" i="17"/>
  <c r="AV101" i="17"/>
  <c r="N65" i="17"/>
  <c r="Q45" i="17"/>
  <c r="BX61" i="17"/>
  <c r="CN51" i="17"/>
  <c r="AQ69" i="17"/>
  <c r="AE62" i="17"/>
  <c r="AS53" i="17"/>
  <c r="AT66" i="17"/>
  <c r="CD59" i="17"/>
  <c r="CB50" i="17"/>
  <c r="BH37" i="17"/>
  <c r="CY32" i="17"/>
  <c r="W61" i="17"/>
  <c r="AQ58" i="17"/>
  <c r="BT54" i="17"/>
  <c r="AJ48" i="17"/>
  <c r="AG50" i="17"/>
  <c r="AC29" i="17"/>
  <c r="BQ73" i="17"/>
  <c r="CK70" i="17"/>
  <c r="AG68" i="17"/>
  <c r="BA65" i="17"/>
  <c r="DA62" i="17"/>
  <c r="Q60" i="17"/>
  <c r="BI57" i="17"/>
  <c r="CB52" i="17"/>
  <c r="BL45" i="17"/>
  <c r="AL47" i="17"/>
  <c r="AQ75" i="17"/>
  <c r="BK72" i="17"/>
  <c r="G70" i="17"/>
  <c r="AA67" i="17"/>
  <c r="CA64" i="17"/>
  <c r="CU61" i="17"/>
  <c r="AQ59" i="17"/>
  <c r="CS55" i="17"/>
  <c r="CY50" i="17"/>
  <c r="BJ34" i="17"/>
  <c r="CT73" i="17"/>
  <c r="J71" i="17"/>
  <c r="BJ68" i="17"/>
  <c r="CD65" i="17"/>
  <c r="Z63" i="17"/>
  <c r="AT60" i="17"/>
  <c r="CT57" i="17"/>
  <c r="AC53" i="17"/>
  <c r="CB46" i="17"/>
  <c r="D49" i="17"/>
  <c r="AB23" i="17"/>
  <c r="CV51" i="17"/>
  <c r="P43" i="17"/>
  <c r="BF8" i="17"/>
  <c r="CL7" i="17"/>
  <c r="BR10" i="17"/>
  <c r="R13" i="17"/>
  <c r="DB15" i="17"/>
  <c r="BB18" i="17"/>
  <c r="BY7" i="17"/>
  <c r="BC9" i="17"/>
  <c r="AI12" i="17"/>
  <c r="CM14" i="17"/>
  <c r="BS17" i="17"/>
  <c r="AV7" i="17"/>
  <c r="X9" i="17"/>
  <c r="CT8" i="17"/>
  <c r="DE10" i="17"/>
  <c r="D13" i="17"/>
  <c r="G15" i="17"/>
  <c r="K17" i="17"/>
  <c r="N19" i="17"/>
  <c r="DA20" i="17"/>
  <c r="CA8" i="17"/>
  <c r="CN10" i="17"/>
  <c r="CQ12" i="17"/>
  <c r="CT14" i="17"/>
  <c r="CX16" i="17"/>
  <c r="DA18" i="17"/>
  <c r="CL20" i="17"/>
  <c r="BG8" i="17"/>
  <c r="BV10" i="17"/>
  <c r="BY12" i="17"/>
  <c r="CC14" i="17"/>
  <c r="CG16" i="17"/>
  <c r="CJ18" i="17"/>
  <c r="BW20" i="17"/>
  <c r="AM8" i="17"/>
  <c r="BE10" i="17"/>
  <c r="BH12" i="17"/>
  <c r="BL14" i="17"/>
  <c r="BP16" i="17"/>
  <c r="DD8" i="17"/>
  <c r="I11" i="17"/>
  <c r="M13" i="17"/>
  <c r="U9" i="17"/>
  <c r="AC11" i="17"/>
  <c r="AF13" i="17"/>
  <c r="E8" i="17"/>
  <c r="AD10" i="17"/>
  <c r="BJ7" i="17"/>
  <c r="BH11" i="17"/>
  <c r="BY14" i="17"/>
  <c r="AR17" i="17"/>
  <c r="CQ19" i="17"/>
  <c r="DC21" i="17"/>
  <c r="CE23" i="17"/>
  <c r="R7" i="17"/>
  <c r="AA11" i="17"/>
  <c r="BA14" i="17"/>
  <c r="X17" i="17"/>
  <c r="BY19" i="17"/>
  <c r="CN21" i="17"/>
  <c r="BP23" i="17"/>
  <c r="AR25" i="17"/>
  <c r="DB10" i="17"/>
  <c r="AE14" i="17"/>
  <c r="DG16" i="17"/>
  <c r="BG19" i="17"/>
  <c r="BZ21" i="17"/>
  <c r="BB23" i="17"/>
  <c r="AA7" i="17"/>
  <c r="AI11" i="17"/>
  <c r="BF14" i="17"/>
  <c r="AB17" i="17"/>
  <c r="CI10" i="17"/>
  <c r="AC8" i="17"/>
  <c r="DE11" i="17"/>
  <c r="L15" i="17"/>
  <c r="Q11" i="17"/>
  <c r="CH9" i="17"/>
  <c r="Q15" i="17"/>
  <c r="BJ18" i="17"/>
  <c r="AQ21" i="17"/>
  <c r="BQ23" i="17"/>
  <c r="CB25" i="17"/>
  <c r="BD27" i="17"/>
  <c r="CO9" i="17"/>
  <c r="R15" i="17"/>
  <c r="BK18" i="17"/>
  <c r="AR21" i="17"/>
  <c r="BS23" i="17"/>
  <c r="CC25" i="17"/>
  <c r="BE27" i="17"/>
  <c r="AK9" i="17"/>
  <c r="CQ14" i="17"/>
  <c r="AN18" i="17"/>
  <c r="X21" i="17"/>
  <c r="BA23" i="17"/>
  <c r="BO25" i="17"/>
  <c r="AQ27" i="17"/>
  <c r="CR8" i="17"/>
  <c r="BQ14" i="17"/>
  <c r="S18" i="17"/>
  <c r="BB73" i="17"/>
  <c r="BJ69" i="17"/>
  <c r="DA90" i="17"/>
  <c r="BD91" i="17"/>
  <c r="E90" i="17"/>
  <c r="AL96" i="17"/>
  <c r="AA77" i="17"/>
  <c r="K90" i="17"/>
  <c r="BS101" i="17"/>
  <c r="DB64" i="17"/>
  <c r="K44" i="17"/>
  <c r="BH61" i="17"/>
  <c r="BA51" i="17"/>
  <c r="AA69" i="17"/>
  <c r="O62" i="17"/>
  <c r="P53" i="17"/>
  <c r="AD66" i="17"/>
  <c r="BN59" i="17"/>
  <c r="AO50" i="17"/>
  <c r="AS35" i="17"/>
  <c r="CU29" i="17"/>
  <c r="CU60" i="17"/>
  <c r="AA58" i="17"/>
  <c r="M54" i="17"/>
  <c r="CR47" i="17"/>
  <c r="BH49" i="17"/>
  <c r="AL25" i="17"/>
  <c r="AK73" i="17"/>
  <c r="BU70" i="17"/>
  <c r="DE67" i="17"/>
  <c r="AK65" i="17"/>
  <c r="BU62" i="17"/>
  <c r="DE59" i="17"/>
  <c r="N57" i="17"/>
  <c r="AP52" i="17"/>
  <c r="BO43" i="17"/>
  <c r="CK46" i="17"/>
  <c r="K75" i="17"/>
  <c r="AU72" i="17"/>
  <c r="CE69" i="17"/>
  <c r="K67" i="17"/>
  <c r="AU64" i="17"/>
  <c r="CE61" i="17"/>
  <c r="K59" i="17"/>
  <c r="BS55" i="17"/>
  <c r="AA50" i="17"/>
  <c r="H32" i="17"/>
  <c r="BN73" i="17"/>
  <c r="CX70" i="17"/>
  <c r="AD68" i="17"/>
  <c r="BN65" i="17"/>
  <c r="CX62" i="17"/>
  <c r="AD60" i="17"/>
  <c r="BD57" i="17"/>
  <c r="DD52" i="17"/>
  <c r="AS45" i="17"/>
  <c r="BL48" i="17"/>
  <c r="BL56" i="17"/>
  <c r="BI51" i="17"/>
  <c r="I40" i="17"/>
  <c r="BV8" i="17"/>
  <c r="N8" i="17"/>
  <c r="CH10" i="17"/>
  <c r="AX13" i="17"/>
  <c r="N16" i="17"/>
  <c r="CH18" i="17"/>
  <c r="O7" i="17"/>
  <c r="CI9" i="17"/>
  <c r="AY12" i="17"/>
  <c r="O15" i="17"/>
  <c r="CI17" i="17"/>
  <c r="BL7" i="17"/>
  <c r="AN9" i="17"/>
  <c r="K9" i="17"/>
  <c r="S11" i="17"/>
  <c r="V13" i="17"/>
  <c r="Y15" i="17"/>
  <c r="AC17" i="17"/>
  <c r="AG19" i="17"/>
  <c r="M21" i="17"/>
  <c r="CW8" i="17"/>
  <c r="DF10" i="17"/>
  <c r="E13" i="17"/>
  <c r="H15" i="17"/>
  <c r="L17" i="17"/>
  <c r="P19" i="17"/>
  <c r="DB20" i="17"/>
  <c r="CB8" i="17"/>
  <c r="CO10" i="17"/>
  <c r="CR12" i="17"/>
  <c r="CU14" i="17"/>
  <c r="CY16" i="17"/>
  <c r="DB18" i="17"/>
  <c r="CM20" i="17"/>
  <c r="BH8" i="17"/>
  <c r="BX10" i="17"/>
  <c r="CA12" i="17"/>
  <c r="CD14" i="17"/>
  <c r="CH16" i="17"/>
  <c r="T9" i="17"/>
  <c r="AB11" i="17"/>
  <c r="AE13" i="17"/>
  <c r="AP9" i="17"/>
  <c r="AV11" i="17"/>
  <c r="AY13" i="17"/>
  <c r="AB8" i="17"/>
  <c r="AV10" i="17"/>
  <c r="DF7" i="17"/>
  <c r="CK11" i="17"/>
  <c r="CZ14" i="17"/>
  <c r="BQ17" i="17"/>
  <c r="F20" i="17"/>
  <c r="O22" i="17"/>
  <c r="CU23" i="17"/>
  <c r="BM7" i="17"/>
  <c r="BI11" i="17"/>
  <c r="BZ14" i="17"/>
  <c r="AS17" i="17"/>
  <c r="CR19" i="17"/>
  <c r="DD21" i="17"/>
  <c r="CF23" i="17"/>
  <c r="T7" i="17"/>
  <c r="AG11" i="17"/>
  <c r="BD14" i="17"/>
  <c r="Z17" i="17"/>
  <c r="CA19" i="17"/>
  <c r="CP21" i="17"/>
  <c r="BR23" i="17"/>
  <c r="BZ7" i="17"/>
  <c r="BQ11" i="17"/>
  <c r="CI14" i="17"/>
  <c r="BA17" i="17"/>
  <c r="L11" i="17"/>
  <c r="BM8" i="17"/>
  <c r="AG12" i="17"/>
  <c r="AX7" i="17"/>
  <c r="AY11" i="17"/>
  <c r="AG10" i="17"/>
  <c r="BA15" i="17"/>
  <c r="CL18" i="17"/>
  <c r="BP21" i="17"/>
  <c r="CK23" i="17"/>
  <c r="CR25" i="17"/>
  <c r="BT27" i="17"/>
  <c r="AO10" i="17"/>
  <c r="BB15" i="17"/>
  <c r="CN18" i="17"/>
  <c r="BQ21" i="17"/>
  <c r="CL23" i="17"/>
  <c r="CS25" i="17"/>
  <c r="BU27" i="17"/>
  <c r="CQ9" i="17"/>
  <c r="W15" i="17"/>
  <c r="BM18" i="17"/>
  <c r="AW21" i="17"/>
  <c r="BU23" i="17"/>
  <c r="CE25" i="17"/>
  <c r="BG27" i="17"/>
  <c r="BB9" i="17"/>
  <c r="DB14" i="17"/>
  <c r="AS18" i="17"/>
  <c r="AB21" i="17"/>
  <c r="R11" i="17"/>
  <c r="CZ15" i="17"/>
  <c r="W11" i="17"/>
  <c r="DA15" i="17"/>
  <c r="Y19" i="17"/>
  <c r="CV21" i="17"/>
  <c r="AB12" i="17"/>
  <c r="BI16" i="17"/>
  <c r="BW9" i="17"/>
  <c r="CC17" i="17"/>
  <c r="CY21" i="17"/>
  <c r="BZ24" i="17"/>
  <c r="D27" i="17"/>
  <c r="O29" i="17"/>
  <c r="CU30" i="17"/>
  <c r="AI7" i="17"/>
  <c r="CM16" i="17"/>
  <c r="CI79" i="17"/>
  <c r="CY87" i="17"/>
  <c r="AG49" i="17"/>
  <c r="CK48" i="17"/>
  <c r="CU46" i="17"/>
  <c r="E65" i="17"/>
  <c r="BH45" i="17"/>
  <c r="AY61" i="17"/>
  <c r="BR70" i="17"/>
  <c r="AI52" i="17"/>
  <c r="G7" i="17"/>
  <c r="AU7" i="17"/>
  <c r="BD9" i="17"/>
  <c r="AY19" i="17"/>
  <c r="AA15" i="17"/>
  <c r="BP18" i="17"/>
  <c r="BJ21" i="17"/>
  <c r="AK10" i="17"/>
  <c r="BI13" i="17"/>
  <c r="AV16" i="17"/>
  <c r="BS19" i="17"/>
  <c r="CU7" i="17"/>
  <c r="AN11" i="17"/>
  <c r="AB14" i="17"/>
  <c r="AZ7" i="17"/>
  <c r="CC10" i="17"/>
  <c r="CE7" i="17"/>
  <c r="CV10" i="17"/>
  <c r="P14" i="17"/>
  <c r="CW9" i="17"/>
  <c r="AS9" i="17"/>
  <c r="W14" i="17"/>
  <c r="AV18" i="17"/>
  <c r="BW21" i="17"/>
  <c r="BC24" i="17"/>
  <c r="BQ10" i="17"/>
  <c r="BR15" i="17"/>
  <c r="AF19" i="17"/>
  <c r="BL22" i="17"/>
  <c r="L25" i="17"/>
  <c r="AX12" i="17"/>
  <c r="BH16" i="17"/>
  <c r="AX20" i="17"/>
  <c r="V23" i="17"/>
  <c r="S9" i="17"/>
  <c r="D14" i="17"/>
  <c r="BL8" i="17"/>
  <c r="AT7" i="17"/>
  <c r="AN13" i="17"/>
  <c r="BI10" i="17"/>
  <c r="AU12" i="17"/>
  <c r="G18" i="17"/>
  <c r="AM22" i="17"/>
  <c r="AV25" i="17"/>
  <c r="AB28" i="17"/>
  <c r="BC14" i="17"/>
  <c r="CM19" i="17"/>
  <c r="AD23" i="17"/>
  <c r="BA26" i="17"/>
  <c r="I8" i="17"/>
  <c r="AR16" i="17"/>
  <c r="CD20" i="17"/>
  <c r="AR24" i="17"/>
  <c r="K27" i="17"/>
  <c r="BR11" i="17"/>
  <c r="BV17" i="17"/>
  <c r="BY21" i="17"/>
  <c r="CZ13" i="17"/>
  <c r="O10" i="17"/>
  <c r="Y16" i="17"/>
  <c r="T20" i="17"/>
  <c r="E9" i="17"/>
  <c r="AL15" i="17"/>
  <c r="AG7" i="17"/>
  <c r="T18" i="17"/>
  <c r="CY22" i="17"/>
  <c r="CY25" i="17"/>
  <c r="BB28" i="17"/>
  <c r="BO30" i="17"/>
  <c r="BK8" i="17"/>
  <c r="BN18" i="17"/>
  <c r="BB22" i="17"/>
  <c r="U25" i="17"/>
  <c r="AT27" i="17"/>
  <c r="AV29" i="17"/>
  <c r="X31" i="17"/>
  <c r="CF9" i="17"/>
  <c r="CQ17" i="17"/>
  <c r="DG21" i="17"/>
  <c r="CF24" i="17"/>
  <c r="G27" i="17"/>
  <c r="R29" i="17"/>
  <c r="CX30" i="17"/>
  <c r="CJ7" i="17"/>
  <c r="DE16" i="17"/>
  <c r="BB21" i="17"/>
  <c r="AK24" i="17"/>
  <c r="CB26" i="17"/>
  <c r="CW14" i="17"/>
  <c r="X20" i="17"/>
  <c r="BE23" i="17"/>
  <c r="BR16" i="17"/>
  <c r="AA21" i="17"/>
  <c r="U24" i="17"/>
  <c r="BM26" i="17"/>
  <c r="CG28" i="17"/>
  <c r="BI30" i="17"/>
  <c r="AK32" i="17"/>
  <c r="M16" i="17"/>
  <c r="CV20" i="17"/>
  <c r="DB23" i="17"/>
  <c r="CJ12" i="17"/>
  <c r="S22" i="17"/>
  <c r="AO26" i="17"/>
  <c r="AA29" i="17"/>
  <c r="BO31" i="17"/>
  <c r="BR33" i="17"/>
  <c r="AT35" i="17"/>
  <c r="V37" i="17"/>
  <c r="DB38" i="17"/>
  <c r="CD40" i="17"/>
  <c r="BF42" i="17"/>
  <c r="DE19" i="17"/>
  <c r="Y25" i="17"/>
  <c r="AQ28" i="17"/>
  <c r="CM30" i="17"/>
  <c r="G33" i="17"/>
  <c r="CM34" i="17"/>
  <c r="DC80" i="17"/>
  <c r="CJ88" i="17"/>
  <c r="AY48" i="17"/>
  <c r="BH47" i="17"/>
  <c r="AM46" i="17"/>
  <c r="CS64" i="17"/>
  <c r="BG44" i="17"/>
  <c r="AI61" i="17"/>
  <c r="BB70" i="17"/>
  <c r="CX51" i="17"/>
  <c r="W7" i="17"/>
  <c r="BK7" i="17"/>
  <c r="BT9" i="17"/>
  <c r="BQ19" i="17"/>
  <c r="AS15" i="17"/>
  <c r="CI18" i="17"/>
  <c r="N7" i="17"/>
  <c r="BD10" i="17"/>
  <c r="CA13" i="17"/>
  <c r="BN16" i="17"/>
  <c r="CI19" i="17"/>
  <c r="P8" i="17"/>
  <c r="BG11" i="17"/>
  <c r="AT14" i="17"/>
  <c r="CD7" i="17"/>
  <c r="CU10" i="17"/>
  <c r="DE7" i="17"/>
  <c r="K11" i="17"/>
  <c r="AH14" i="17"/>
  <c r="L10" i="17"/>
  <c r="BZ9" i="17"/>
  <c r="AY14" i="17"/>
  <c r="BU18" i="17"/>
  <c r="CM21" i="17"/>
  <c r="BS24" i="17"/>
  <c r="CZ10" i="17"/>
  <c r="CO15" i="17"/>
  <c r="BD19" i="17"/>
  <c r="AF94" i="17"/>
  <c r="AU96" i="17"/>
  <c r="AM68" i="17"/>
  <c r="BI19" i="17"/>
  <c r="S49" i="17"/>
  <c r="BE62" i="17"/>
  <c r="CY74" i="17"/>
  <c r="CY58" i="17"/>
  <c r="N68" i="17"/>
  <c r="AX44" i="17"/>
  <c r="AD8" i="17"/>
  <c r="CY9" i="17"/>
  <c r="AD9" i="17"/>
  <c r="AC21" i="17"/>
  <c r="CD15" i="17"/>
  <c r="AH19" i="17"/>
  <c r="AO7" i="17"/>
  <c r="DG10" i="17"/>
  <c r="CS13" i="17"/>
  <c r="M17" i="17"/>
  <c r="CY19" i="17"/>
  <c r="CC8" i="17"/>
  <c r="BY11" i="17"/>
  <c r="CV14" i="17"/>
  <c r="DC7" i="17"/>
  <c r="AT11" i="17"/>
  <c r="X8" i="17"/>
  <c r="BN11" i="17"/>
  <c r="AZ14" i="17"/>
  <c r="BN10" i="17"/>
  <c r="D10" i="17"/>
  <c r="S15" i="17"/>
  <c r="CQ18" i="17"/>
  <c r="AE22" i="17"/>
  <c r="CI24" i="17"/>
  <c r="CM11" i="17"/>
  <c r="H16" i="17"/>
  <c r="G20" i="17"/>
  <c r="CR22" i="17"/>
  <c r="BU7" i="17"/>
  <c r="DC12" i="17"/>
  <c r="AY17" i="17"/>
  <c r="CJ20" i="17"/>
  <c r="CH23" i="17"/>
  <c r="D95" i="17"/>
  <c r="D97" i="17"/>
  <c r="G68" i="17"/>
  <c r="DB49" i="17"/>
  <c r="CA48" i="17"/>
  <c r="AO62" i="17"/>
  <c r="CI74" i="17"/>
  <c r="CI58" i="17"/>
  <c r="DB67" i="17"/>
  <c r="AP43" i="17"/>
  <c r="AT8" i="17"/>
  <c r="K10" i="17"/>
  <c r="AW9" i="17"/>
  <c r="AS21" i="17"/>
  <c r="AU16" i="17"/>
  <c r="AZ19" i="17"/>
  <c r="CT7" i="17"/>
  <c r="U11" i="17"/>
  <c r="Z14" i="17"/>
  <c r="AE17" i="17"/>
  <c r="AA20" i="17"/>
  <c r="CY8" i="17"/>
  <c r="F12" i="17"/>
  <c r="K15" i="17"/>
  <c r="AS8" i="17"/>
  <c r="BM11" i="17"/>
  <c r="BQ8" i="17"/>
  <c r="CF11" i="17"/>
  <c r="AD7" i="17"/>
  <c r="CF10" i="17"/>
  <c r="BP10" i="17"/>
  <c r="AO15" i="17"/>
  <c r="AD19" i="17"/>
  <c r="AU22" i="17"/>
  <c r="K25" i="17"/>
  <c r="P12" i="17"/>
  <c r="BF16" i="17"/>
  <c r="AC20" i="17"/>
  <c r="T23" i="17"/>
  <c r="H8" i="17"/>
  <c r="BE13" i="17"/>
  <c r="BU17" i="17"/>
  <c r="U21" i="17"/>
  <c r="CX23" i="17"/>
  <c r="AU10" i="17"/>
  <c r="X15" i="17"/>
  <c r="CR9" i="17"/>
  <c r="AC9" i="17"/>
  <c r="AN14" i="17"/>
  <c r="H12" i="17"/>
  <c r="N14" i="17"/>
  <c r="AM19" i="17"/>
  <c r="J23" i="17"/>
  <c r="T26" i="17"/>
  <c r="DA7" i="17"/>
  <c r="F16" i="17"/>
  <c r="CB20" i="17"/>
  <c r="T24" i="17"/>
  <c r="I27" i="17"/>
  <c r="DA10" i="17"/>
  <c r="BJ17" i="17"/>
  <c r="CL21" i="17"/>
  <c r="O25" i="17"/>
  <c r="CM27" i="17"/>
  <c r="BL13" i="17"/>
  <c r="CW18" i="17"/>
  <c r="BN7" i="17"/>
  <c r="AJ15" i="17"/>
  <c r="AA12" i="17"/>
  <c r="AT17" i="17"/>
  <c r="CQ20" i="17"/>
  <c r="BZ10" i="17"/>
  <c r="Z16" i="17"/>
  <c r="BB11" i="17"/>
  <c r="CD19" i="17"/>
  <c r="BL23" i="17"/>
  <c r="BB26" i="17"/>
  <c r="DC28" i="17"/>
  <c r="W31" i="17"/>
  <c r="BB12" i="17"/>
  <c r="CE19" i="17"/>
  <c r="R23" i="17"/>
  <c r="CG25" i="17"/>
  <c r="CY27" i="17"/>
  <c r="CR29" i="17"/>
  <c r="BT31" i="17"/>
  <c r="BL12" i="17"/>
  <c r="F19" i="17"/>
  <c r="J97" i="17"/>
  <c r="AK105" i="17"/>
  <c r="AA61" i="17"/>
  <c r="CF18" i="17"/>
  <c r="BY75" i="17"/>
  <c r="BY59" i="17"/>
  <c r="O72" i="17"/>
  <c r="N55" i="17"/>
  <c r="AH65" i="17"/>
  <c r="CE47" i="17"/>
  <c r="J11" i="17"/>
  <c r="CE12" i="17"/>
  <c r="AK11" i="17"/>
  <c r="L9" i="17"/>
  <c r="BM16" i="17"/>
  <c r="CH19" i="17"/>
  <c r="O8" i="17"/>
  <c r="BE11" i="17"/>
  <c r="AS14" i="17"/>
  <c r="BP17" i="17"/>
  <c r="AQ20" i="17"/>
  <c r="AG9" i="17"/>
  <c r="X12" i="17"/>
  <c r="AV15" i="17"/>
  <c r="BN8" i="17"/>
  <c r="CW11" i="17"/>
  <c r="CK8" i="17"/>
  <c r="L12" i="17"/>
  <c r="BE7" i="17"/>
  <c r="M11" i="17"/>
  <c r="CW10" i="17"/>
  <c r="CN15" i="17"/>
  <c r="BC19" i="17"/>
  <c r="CA22" i="17"/>
  <c r="AA25" i="17"/>
  <c r="BU12" i="17"/>
  <c r="CC16" i="17"/>
  <c r="BO20" i="17"/>
  <c r="AJ23" i="17"/>
  <c r="CI8" i="17"/>
  <c r="CG13" i="17"/>
  <c r="H18" i="17"/>
  <c r="AN21" i="17"/>
  <c r="Z24" i="17"/>
  <c r="CA10" i="17"/>
  <c r="BW15" i="17"/>
  <c r="W10" i="17"/>
  <c r="CV9" i="17"/>
  <c r="BP14" i="17"/>
  <c r="BM12" i="17"/>
  <c r="AX14" i="17"/>
  <c r="CL19" i="17"/>
  <c r="AC23" i="17"/>
  <c r="AZ26" i="17"/>
  <c r="BU8" i="17"/>
  <c r="BV16" i="17"/>
  <c r="CX20" i="17"/>
  <c r="BI24" i="17"/>
  <c r="Y27" i="17"/>
  <c r="G12" i="17"/>
  <c r="CO17" i="17"/>
  <c r="W22" i="17"/>
  <c r="AG25" i="17"/>
  <c r="O28" i="17"/>
  <c r="CW13" i="17"/>
  <c r="AV19" i="17"/>
  <c r="DB8" i="17"/>
  <c r="BP15" i="17"/>
  <c r="T13" i="17"/>
  <c r="BY17" i="17"/>
  <c r="I21" i="17"/>
  <c r="X11" i="17"/>
  <c r="CQ16" i="17"/>
  <c r="AI13" i="17"/>
  <c r="H20" i="17"/>
  <c r="CM23" i="17"/>
  <c r="BV26" i="17"/>
  <c r="AE29" i="17"/>
  <c r="BC31" i="17"/>
  <c r="AJ13" i="17"/>
  <c r="AX97" i="17"/>
  <c r="DB68" i="17"/>
  <c r="CY60" i="17"/>
  <c r="O63" i="17"/>
  <c r="BI75" i="17"/>
  <c r="BI59" i="17"/>
  <c r="DC71" i="17"/>
  <c r="CN54" i="17"/>
  <c r="R65" i="17"/>
  <c r="AC47" i="17"/>
  <c r="Z11" i="17"/>
  <c r="CU12" i="17"/>
  <c r="BC11" i="17"/>
  <c r="AE9" i="17"/>
  <c r="CF16" i="17"/>
  <c r="CX19" i="17"/>
  <c r="AL8" i="17"/>
  <c r="BX11" i="17"/>
  <c r="BK14" i="17"/>
  <c r="CH17" i="17"/>
  <c r="BG20" i="17"/>
  <c r="BA9" i="17"/>
  <c r="AP12" i="17"/>
  <c r="BN15" i="17"/>
  <c r="CJ8" i="17"/>
  <c r="K12" i="17"/>
  <c r="DE8" i="17"/>
  <c r="AE12" i="17"/>
  <c r="CG7" i="17"/>
  <c r="AF11" i="17"/>
  <c r="Y11" i="17"/>
  <c r="G16" i="17"/>
  <c r="BX19" i="17"/>
  <c r="CQ22" i="17"/>
  <c r="AQ25" i="17"/>
  <c r="DA12" i="17"/>
  <c r="DD16" i="17"/>
  <c r="CH20" i="17"/>
  <c r="AZ23" i="17"/>
  <c r="P9" i="17"/>
  <c r="DF13" i="17"/>
  <c r="AD18" i="17"/>
  <c r="BG21" i="17"/>
  <c r="AP24" i="17"/>
  <c r="E11" i="17"/>
  <c r="CT15" i="17"/>
  <c r="AZ10" i="17"/>
  <c r="X10" i="17"/>
  <c r="CO14" i="17"/>
  <c r="CN12" i="17"/>
  <c r="CL14" i="17"/>
  <c r="D20" i="17"/>
  <c r="AV23" i="17"/>
  <c r="BP26" i="17"/>
  <c r="AA9" i="17"/>
  <c r="DB16" i="17"/>
  <c r="V21" i="17"/>
  <c r="CB24" i="17"/>
  <c r="AO27" i="17"/>
  <c r="BC12" i="17"/>
  <c r="L18" i="17"/>
  <c r="AP22" i="17"/>
  <c r="AY25" i="17"/>
  <c r="AE28" i="17"/>
  <c r="AF14" i="17"/>
  <c r="BW19" i="17"/>
  <c r="BG9" i="17"/>
  <c r="X16" i="17"/>
  <c r="BP13" i="17"/>
  <c r="DB17" i="17"/>
  <c r="AH21" i="17"/>
  <c r="CG11" i="17"/>
  <c r="S17" i="17"/>
  <c r="CX13" i="17"/>
  <c r="AR20" i="17"/>
  <c r="F24" i="17"/>
  <c r="CO26" i="17"/>
  <c r="AU29" i="17"/>
  <c r="BS31" i="17"/>
  <c r="DG13" i="17"/>
  <c r="AT20" i="17"/>
  <c r="BM23" i="17"/>
  <c r="O26" i="17"/>
  <c r="AJ28" i="17"/>
  <c r="T30" i="17"/>
  <c r="AL99" i="17"/>
  <c r="AX62" i="17"/>
  <c r="N51" i="17"/>
  <c r="CE60" i="17"/>
  <c r="U73" i="17"/>
  <c r="CT56" i="17"/>
  <c r="BO69" i="17"/>
  <c r="CP49" i="17"/>
  <c r="CH62" i="17"/>
  <c r="AK56" i="17"/>
  <c r="BN13" i="17"/>
  <c r="AE15" i="17"/>
  <c r="AO13" i="17"/>
  <c r="T11" i="17"/>
  <c r="AD17" i="17"/>
  <c r="J20" i="17"/>
  <c r="CX8" i="17"/>
  <c r="CP11" i="17"/>
  <c r="I15" i="17"/>
  <c r="DA17" i="17"/>
  <c r="DC20" i="17"/>
  <c r="BV9" i="17"/>
  <c r="CS12" i="17"/>
  <c r="CF15" i="17"/>
  <c r="AO9" i="17"/>
  <c r="AC12" i="17"/>
  <c r="BI9" i="17"/>
  <c r="AW12" i="17"/>
  <c r="AW8" i="17"/>
  <c r="AX11" i="17"/>
  <c r="O12" i="17"/>
  <c r="AH16" i="17"/>
  <c r="AB20" i="17"/>
  <c r="DG22" i="17"/>
  <c r="F8" i="17"/>
  <c r="AA13" i="17"/>
  <c r="BR17" i="17"/>
  <c r="DD20" i="17"/>
  <c r="CV23" i="17"/>
  <c r="AV9" i="17"/>
  <c r="CF14" i="17"/>
  <c r="BC18" i="17"/>
  <c r="DF21" i="17"/>
  <c r="BF24" i="17"/>
  <c r="CD99" i="17"/>
  <c r="R62" i="17"/>
  <c r="AT50" i="17"/>
  <c r="BO60" i="17"/>
  <c r="E73" i="17"/>
  <c r="BR56" i="17"/>
  <c r="AY69" i="17"/>
  <c r="BC49" i="17"/>
  <c r="BR62" i="17"/>
  <c r="L56" i="17"/>
  <c r="CD13" i="17"/>
  <c r="AU15" i="17"/>
  <c r="BG13" i="17"/>
  <c r="AL11" i="17"/>
  <c r="AV17" i="17"/>
  <c r="AP20" i="17"/>
  <c r="M9" i="17"/>
  <c r="W12" i="17"/>
  <c r="AB15" i="17"/>
  <c r="AG18" i="17"/>
  <c r="O21" i="17"/>
  <c r="DF9" i="17"/>
  <c r="H13" i="17"/>
  <c r="L16" i="17"/>
  <c r="BH9" i="17"/>
  <c r="BN12" i="17"/>
  <c r="CB9" i="17"/>
  <c r="CH12" i="17"/>
  <c r="BS8" i="17"/>
  <c r="CH11" i="17"/>
  <c r="AR12" i="17"/>
  <c r="CB16" i="17"/>
  <c r="AU20" i="17"/>
  <c r="AI23" i="17"/>
  <c r="AR8" i="17"/>
  <c r="CE13" i="17"/>
  <c r="CN17" i="17"/>
  <c r="AL21" i="17"/>
  <c r="H24" i="17"/>
  <c r="BG95" i="17"/>
  <c r="BX69" i="17"/>
  <c r="AP65" i="17"/>
  <c r="CY57" i="17"/>
  <c r="AO70" i="17"/>
  <c r="BX51" i="17"/>
  <c r="CI66" i="17"/>
  <c r="AB24" i="17"/>
  <c r="DB59" i="17"/>
  <c r="CP50" i="17"/>
  <c r="AT16" i="17"/>
  <c r="K18" i="17"/>
  <c r="AR15" i="17"/>
  <c r="X13" i="17"/>
  <c r="CG17" i="17"/>
  <c r="BF20" i="17"/>
  <c r="AZ9" i="17"/>
  <c r="AO12" i="17"/>
  <c r="BM15" i="17"/>
  <c r="AY18" i="17"/>
  <c r="AU21" i="17"/>
  <c r="T10" i="17"/>
  <c r="AR13" i="17"/>
  <c r="AE16" i="17"/>
  <c r="CS9" i="17"/>
  <c r="CG12" i="17"/>
  <c r="I10" i="17"/>
  <c r="CZ12" i="17"/>
  <c r="D9" i="17"/>
  <c r="CZ11" i="17"/>
  <c r="CX12" i="17"/>
  <c r="DC16" i="17"/>
  <c r="CG20" i="17"/>
  <c r="AY23" i="17"/>
  <c r="J9" i="17"/>
  <c r="DD13" i="17"/>
  <c r="AB18" i="17"/>
  <c r="BE21" i="17"/>
  <c r="AN24" i="17"/>
  <c r="AP10" i="17"/>
  <c r="AX15" i="17"/>
  <c r="L19" i="17"/>
  <c r="AX22" i="17"/>
  <c r="DB24" i="17"/>
  <c r="CD12" i="17"/>
  <c r="CL16" i="17"/>
  <c r="AF12" i="17"/>
  <c r="AS11" i="17"/>
  <c r="DC8" i="17"/>
  <c r="BR8" i="17"/>
  <c r="BU16" i="17"/>
  <c r="CW20" i="17"/>
  <c r="BH24" i="17"/>
  <c r="X27" i="17"/>
  <c r="AZ12" i="17"/>
  <c r="I18" i="17"/>
  <c r="AN22" i="17"/>
  <c r="AW25" i="17"/>
  <c r="AC28" i="17"/>
  <c r="S14" i="17"/>
  <c r="BP19" i="17"/>
  <c r="M23" i="17"/>
  <c r="AM26" i="17"/>
  <c r="BD7" i="17"/>
  <c r="V16" i="17"/>
  <c r="BL20" i="17"/>
  <c r="BT11" i="17"/>
  <c r="AQ17" i="17"/>
  <c r="H96" i="17"/>
  <c r="AR69" i="17"/>
  <c r="J65" i="17"/>
  <c r="CH57" i="17"/>
  <c r="Y70" i="17"/>
  <c r="AJ51" i="17"/>
  <c r="BS66" i="17"/>
  <c r="AD13" i="17"/>
  <c r="CL59" i="17"/>
  <c r="BF50" i="17"/>
  <c r="BJ16" i="17"/>
  <c r="AA18" i="17"/>
  <c r="BJ15" i="17"/>
  <c r="AP13" i="17"/>
  <c r="CZ17" i="17"/>
  <c r="BV20" i="17"/>
  <c r="BU9" i="17"/>
  <c r="BG12" i="17"/>
  <c r="CE15" i="17"/>
  <c r="BQ18" i="17"/>
  <c r="BK21" i="17"/>
  <c r="AM10" i="17"/>
  <c r="BJ13" i="17"/>
  <c r="AW16" i="17"/>
  <c r="H10" i="17"/>
  <c r="CY12" i="17"/>
  <c r="AB10" i="17"/>
  <c r="N13" i="17"/>
  <c r="Y9" i="17"/>
  <c r="H7" i="17"/>
  <c r="U13" i="17"/>
  <c r="V17" i="17"/>
  <c r="CZ20" i="17"/>
  <c r="BO23" i="17"/>
  <c r="AT9" i="17"/>
  <c r="AC14" i="17"/>
  <c r="AZ18" i="17"/>
  <c r="BX21" i="17"/>
  <c r="BD24" i="17"/>
  <c r="BY10" i="17"/>
  <c r="BT15" i="17"/>
  <c r="AK19" i="17"/>
  <c r="BN22" i="17"/>
  <c r="N25" i="17"/>
  <c r="DE12" i="17"/>
  <c r="E17" i="17"/>
  <c r="BI12" i="17"/>
  <c r="CB11" i="17"/>
  <c r="AJ9" i="17"/>
  <c r="Z9" i="17"/>
  <c r="DA16" i="17"/>
  <c r="T21" i="17"/>
  <c r="CA24" i="17"/>
  <c r="AN27" i="17"/>
  <c r="CW12" i="17"/>
  <c r="AK18" i="17"/>
  <c r="BG22" i="17"/>
  <c r="BM25" i="17"/>
  <c r="AS28" i="17"/>
  <c r="BH14" i="17"/>
  <c r="CO19" i="17"/>
  <c r="AF23" i="17"/>
  <c r="BC26" i="17"/>
  <c r="AE8" i="17"/>
  <c r="BB16" i="17"/>
  <c r="CN20" i="17"/>
  <c r="Z12" i="17"/>
  <c r="BW7" i="17"/>
  <c r="D15" i="17"/>
  <c r="DE18" i="17"/>
  <c r="AD22" i="17"/>
  <c r="AM14" i="17"/>
  <c r="BD18" i="17"/>
  <c r="AF16" i="17"/>
  <c r="BV21" i="17"/>
  <c r="T25" i="17"/>
  <c r="CX27" i="17"/>
  <c r="S30" i="17"/>
  <c r="AA32" i="17"/>
  <c r="AG16" i="17"/>
  <c r="CA21" i="17"/>
  <c r="BB24" i="17"/>
  <c r="CP26" i="17"/>
  <c r="DD28" i="17"/>
  <c r="CF30" i="17"/>
  <c r="BH32" i="17"/>
  <c r="AM16" i="17"/>
  <c r="K21" i="17"/>
  <c r="L24" i="17"/>
  <c r="AC100" i="17"/>
  <c r="AE64" i="17"/>
  <c r="AU17" i="17"/>
  <c r="CW15" i="17"/>
  <c r="Z10" i="17"/>
  <c r="BA13" i="17"/>
  <c r="BV18" i="17"/>
  <c r="DD14" i="17"/>
  <c r="CL24" i="17"/>
  <c r="BK16" i="17"/>
  <c r="N11" i="17"/>
  <c r="CZ7" i="17"/>
  <c r="CA20" i="17"/>
  <c r="H27" i="17"/>
  <c r="CK17" i="17"/>
  <c r="AE25" i="17"/>
  <c r="CM13" i="17"/>
  <c r="CX22" i="17"/>
  <c r="CA28" i="17"/>
  <c r="AM20" i="17"/>
  <c r="P17" i="17"/>
  <c r="W18" i="17"/>
  <c r="BO9" i="17"/>
  <c r="CC18" i="17"/>
  <c r="G21" i="17"/>
  <c r="AG26" i="17"/>
  <c r="AY30" i="17"/>
  <c r="CB15" i="17"/>
  <c r="CZ22" i="17"/>
  <c r="BW26" i="17"/>
  <c r="CB29" i="17"/>
  <c r="AB32" i="17"/>
  <c r="AP17" i="17"/>
  <c r="CF22" i="17"/>
  <c r="CI25" i="17"/>
  <c r="S28" i="17"/>
  <c r="V30" i="17"/>
  <c r="N32" i="17"/>
  <c r="AN15" i="17"/>
  <c r="CP20" i="17"/>
  <c r="O24" i="17"/>
  <c r="CU26" i="17"/>
  <c r="DF15" i="17"/>
  <c r="Z21" i="17"/>
  <c r="P11" i="17"/>
  <c r="CO18" i="17"/>
  <c r="CM22" i="17"/>
  <c r="BW25" i="17"/>
  <c r="G28" i="17"/>
  <c r="M30" i="17"/>
  <c r="E32" i="17"/>
  <c r="BG15" i="17"/>
  <c r="AF21" i="17"/>
  <c r="AV24" i="17"/>
  <c r="T16" i="17"/>
  <c r="CG23" i="17"/>
  <c r="BS27" i="17"/>
  <c r="AU30" i="17"/>
  <c r="CT32" i="17"/>
  <c r="CL34" i="17"/>
  <c r="CD36" i="17"/>
  <c r="BV38" i="17"/>
  <c r="BN40" i="17"/>
  <c r="BG7" i="17"/>
  <c r="P21" i="17"/>
  <c r="L26" i="17"/>
  <c r="AB29" i="17"/>
  <c r="CM31" i="17"/>
  <c r="CY33" i="17"/>
  <c r="CQ35" i="17"/>
  <c r="BS37" i="17"/>
  <c r="AU39" i="17"/>
  <c r="W41" i="17"/>
  <c r="DC42" i="17"/>
  <c r="CE18" i="17"/>
  <c r="BL24" i="17"/>
  <c r="CW27" i="17"/>
  <c r="AX30" i="17"/>
  <c r="CG32" i="17"/>
  <c r="BI34" i="17"/>
  <c r="AK36" i="17"/>
  <c r="M38" i="17"/>
  <c r="CS39" i="17"/>
  <c r="BU41" i="17"/>
  <c r="AW43" i="17"/>
  <c r="W20" i="17"/>
  <c r="AN25" i="17"/>
  <c r="BD28" i="17"/>
  <c r="CW30" i="17"/>
  <c r="N33" i="17"/>
  <c r="CT34" i="17"/>
  <c r="BV36" i="17"/>
  <c r="BZ19" i="17"/>
  <c r="F25" i="17"/>
  <c r="AF28" i="17"/>
  <c r="CB30" i="17"/>
  <c r="DC32" i="17"/>
  <c r="CM8" i="17"/>
  <c r="CS20" i="17"/>
  <c r="BZ25" i="17"/>
  <c r="CF28" i="17"/>
  <c r="P31" i="17"/>
  <c r="AF33" i="17"/>
  <c r="H35" i="17"/>
  <c r="CN36" i="17"/>
  <c r="BP38" i="17"/>
  <c r="AR40" i="17"/>
  <c r="CN13" i="17"/>
  <c r="BC22" i="17"/>
  <c r="BJ26" i="17"/>
  <c r="AQ29" i="17"/>
  <c r="CE31" i="17"/>
  <c r="CD33" i="17"/>
  <c r="BF35" i="17"/>
  <c r="BI18" i="17"/>
  <c r="AB27" i="17"/>
  <c r="CD31" i="17"/>
  <c r="I35" i="17"/>
  <c r="BZ37" i="17"/>
  <c r="J40" i="17"/>
  <c r="AR42" i="17"/>
  <c r="AI44" i="17"/>
  <c r="K46" i="17"/>
  <c r="CS19" i="17"/>
  <c r="CA27" i="17"/>
  <c r="J32" i="17"/>
  <c r="AJ35" i="17"/>
  <c r="CV37" i="17"/>
  <c r="AF40" i="17"/>
  <c r="BM42" i="17"/>
  <c r="AZ44" i="17"/>
  <c r="AB46" i="17"/>
  <c r="BD17" i="17"/>
  <c r="CN26" i="17"/>
  <c r="AY31" i="17"/>
  <c r="CR34" i="17"/>
  <c r="BI37" i="17"/>
  <c r="CW39" i="17"/>
  <c r="AB42" i="17"/>
  <c r="V44" i="17"/>
  <c r="DB45" i="17"/>
  <c r="AW14" i="17"/>
  <c r="DF25" i="17"/>
  <c r="CK30" i="17"/>
  <c r="AU34" i="17"/>
  <c r="U37" i="17"/>
  <c r="BI39" i="17"/>
  <c r="CU41" i="17"/>
  <c r="BQ12" i="17"/>
  <c r="BQ25" i="17"/>
  <c r="BE30" i="17"/>
  <c r="X34" i="17"/>
  <c r="D37" i="17"/>
  <c r="CX9" i="17"/>
  <c r="DG24" i="17"/>
  <c r="X30" i="17"/>
  <c r="DB33" i="17"/>
  <c r="CO36" i="17"/>
  <c r="Y39" i="17"/>
  <c r="BM41" i="17"/>
  <c r="BU43" i="17"/>
  <c r="R18" i="17"/>
  <c r="N27" i="17"/>
  <c r="BQ31" i="17"/>
  <c r="DF34" i="17"/>
  <c r="BT37" i="17"/>
  <c r="D40" i="17"/>
  <c r="AK42" i="17"/>
  <c r="BE22" i="17"/>
  <c r="Q32" i="17"/>
  <c r="AS37" i="17"/>
  <c r="AQ41" i="17"/>
  <c r="AT44" i="17"/>
  <c r="CS23" i="17"/>
  <c r="CH32" i="17"/>
  <c r="CJ37" i="17"/>
  <c r="CC41" i="17"/>
  <c r="BS44" i="17"/>
  <c r="CL46" i="17"/>
  <c r="BW48" i="17"/>
  <c r="AY50" i="17"/>
  <c r="AA52" i="17"/>
  <c r="R25" i="17"/>
  <c r="AB33" i="17"/>
  <c r="S38" i="17"/>
  <c r="F42" i="17"/>
  <c r="CN44" i="17"/>
  <c r="D47" i="17"/>
  <c r="CN48" i="17"/>
  <c r="BP50" i="17"/>
  <c r="AR52" i="17"/>
  <c r="S26" i="17"/>
  <c r="CG33" i="17"/>
  <c r="BK38" i="17"/>
  <c r="AN42" i="17"/>
  <c r="E45" i="17"/>
  <c r="X47" i="17"/>
  <c r="DF48" i="17"/>
  <c r="CH50" i="17"/>
  <c r="BJ52" i="17"/>
  <c r="P27" i="17"/>
  <c r="AN34" i="17"/>
  <c r="DD38" i="17"/>
  <c r="CA42" i="17"/>
  <c r="AD45" i="17"/>
  <c r="DF27" i="17"/>
  <c r="CK34" i="17"/>
  <c r="AM39" i="17"/>
  <c r="DF42" i="17"/>
  <c r="AX45" i="17"/>
  <c r="BJ47" i="17"/>
  <c r="AL49" i="17"/>
  <c r="AE27" i="17"/>
  <c r="AV34" i="17"/>
  <c r="G39" i="17"/>
  <c r="CF42" i="17"/>
  <c r="AG45" i="17"/>
  <c r="AV47" i="17"/>
  <c r="AM27" i="17"/>
  <c r="AW34" i="17"/>
  <c r="I39" i="17"/>
  <c r="CQ100" i="17"/>
  <c r="O64" i="17"/>
  <c r="BM17" i="17"/>
  <c r="AC16" i="17"/>
  <c r="BK10" i="17"/>
  <c r="DC13" i="17"/>
  <c r="I19" i="17"/>
  <c r="CR15" i="17"/>
  <c r="Q8" i="17"/>
  <c r="AJ7" i="17"/>
  <c r="BK12" i="17"/>
  <c r="CR10" i="17"/>
  <c r="CI21" i="17"/>
  <c r="CJ27" i="17"/>
  <c r="K19" i="17"/>
  <c r="E26" i="17"/>
  <c r="BD15" i="17"/>
  <c r="CN23" i="17"/>
  <c r="DG9" i="17"/>
  <c r="F21" i="17"/>
  <c r="DG8" i="17"/>
  <c r="BA18" i="17"/>
  <c r="P10" i="17"/>
  <c r="DF18" i="17"/>
  <c r="AO21" i="17"/>
  <c r="W27" i="17"/>
  <c r="CE30" i="17"/>
  <c r="AL17" i="17"/>
  <c r="AQ23" i="17"/>
  <c r="E27" i="17"/>
  <c r="D30" i="17"/>
  <c r="AR32" i="17"/>
  <c r="AC18" i="17"/>
  <c r="DB22" i="17"/>
  <c r="DB25" i="17"/>
  <c r="AL28" i="17"/>
  <c r="AL30" i="17"/>
  <c r="AD32" i="17"/>
  <c r="CY15" i="17"/>
  <c r="Q21" i="17"/>
  <c r="BM24" i="17"/>
  <c r="M27" i="17"/>
  <c r="BQ16" i="17"/>
  <c r="BL21" i="17"/>
  <c r="J12" i="17"/>
  <c r="AA19" i="17"/>
  <c r="H23" i="17"/>
  <c r="CP25" i="17"/>
  <c r="Z28" i="17"/>
  <c r="AC30" i="17"/>
  <c r="U32" i="17"/>
  <c r="BS16" i="17"/>
  <c r="BN21" i="17"/>
  <c r="BR24" i="17"/>
  <c r="H17" i="17"/>
  <c r="P24" i="17"/>
  <c r="CT27" i="17"/>
  <c r="BQ30" i="17"/>
  <c r="F33" i="17"/>
  <c r="DB34" i="17"/>
  <c r="CT36" i="17"/>
  <c r="CL38" i="17"/>
  <c r="CT40" i="17"/>
  <c r="BF9" i="17"/>
  <c r="CB21" i="17"/>
  <c r="AQ26" i="17"/>
  <c r="AY29" i="17"/>
  <c r="DG31" i="17"/>
  <c r="K34" i="17"/>
  <c r="DG35" i="17"/>
  <c r="CI37" i="17"/>
  <c r="BK39" i="17"/>
  <c r="AM41" i="17"/>
  <c r="O43" i="17"/>
  <c r="AX19" i="17"/>
  <c r="CV24" i="17"/>
  <c r="V28" i="17"/>
  <c r="BU30" i="17"/>
  <c r="CW32" i="17"/>
  <c r="BY34" i="17"/>
  <c r="BA36" i="17"/>
  <c r="AC38" i="17"/>
  <c r="E40" i="17"/>
  <c r="CK41" i="17"/>
  <c r="BC8" i="17"/>
  <c r="CO20" i="17"/>
  <c r="BV25" i="17"/>
  <c r="CD28" i="17"/>
  <c r="N31" i="17"/>
  <c r="AD33" i="17"/>
  <c r="F35" i="17"/>
  <c r="CL36" i="17"/>
  <c r="AJ20" i="17"/>
  <c r="BD60" i="17"/>
  <c r="AX73" i="17"/>
  <c r="BZ13" i="17"/>
  <c r="Q19" i="17"/>
  <c r="AW13" i="17"/>
  <c r="CM17" i="17"/>
  <c r="P22" i="17"/>
  <c r="AL16" i="17"/>
  <c r="BB8" i="17"/>
  <c r="CK7" i="17"/>
  <c r="CL12" i="17"/>
  <c r="AQ11" i="17"/>
  <c r="DB21" i="17"/>
  <c r="CZ27" i="17"/>
  <c r="AN19" i="17"/>
  <c r="U26" i="17"/>
  <c r="CJ15" i="17"/>
  <c r="DG23" i="17"/>
  <c r="BJ10" i="17"/>
  <c r="BA21" i="17"/>
  <c r="BJ9" i="17"/>
  <c r="CB18" i="17"/>
  <c r="CF12" i="17"/>
  <c r="BI8" i="17"/>
  <c r="Y22" i="17"/>
  <c r="AS27" i="17"/>
  <c r="G31" i="17"/>
  <c r="CE17" i="17"/>
  <c r="CO23" i="17"/>
  <c r="Z27" i="17"/>
  <c r="AJ30" i="17"/>
  <c r="AY7" i="17"/>
  <c r="BT18" i="17"/>
  <c r="W23" i="17"/>
  <c r="Q26" i="17"/>
  <c r="BE28" i="17"/>
  <c r="BB30" i="17"/>
  <c r="AT32" i="17"/>
  <c r="AZ16" i="17"/>
  <c r="CG21" i="17"/>
  <c r="CK24" i="17"/>
  <c r="AF27" i="17"/>
  <c r="I17" i="17"/>
  <c r="CO21" i="17"/>
  <c r="DB12" i="17"/>
  <c r="BO19" i="17"/>
  <c r="AG23" i="17"/>
  <c r="H26" i="17"/>
  <c r="AV28" i="17"/>
  <c r="AS30" i="17"/>
  <c r="BA32" i="17"/>
  <c r="T17" i="17"/>
  <c r="CR21" i="17"/>
  <c r="CQ24" i="17"/>
  <c r="CS17" i="17"/>
  <c r="AZ24" i="17"/>
  <c r="R28" i="17"/>
  <c r="CL30" i="17"/>
  <c r="V33" i="17"/>
  <c r="N35" i="17"/>
  <c r="F37" i="17"/>
  <c r="N39" i="17"/>
  <c r="F41" i="17"/>
  <c r="AJ11" i="17"/>
  <c r="V22" i="17"/>
  <c r="BR26" i="17"/>
  <c r="BS29" i="17"/>
  <c r="X32" i="17"/>
  <c r="AA34" i="17"/>
  <c r="S36" i="17"/>
  <c r="CY37" i="17"/>
  <c r="CA39" i="17"/>
  <c r="BC41" i="17"/>
  <c r="AE43" i="17"/>
  <c r="DG19" i="17"/>
  <c r="AF25" i="17"/>
  <c r="AW28" i="17"/>
  <c r="CP30" i="17"/>
  <c r="I33" i="17"/>
  <c r="CO34" i="17"/>
  <c r="BQ36" i="17"/>
  <c r="AS38" i="17"/>
  <c r="U40" i="17"/>
  <c r="DA41" i="17"/>
  <c r="AR10" i="17"/>
  <c r="AV21" i="17"/>
  <c r="DA25" i="17"/>
  <c r="CY28" i="17"/>
  <c r="AI31" i="17"/>
  <c r="AT33" i="17"/>
  <c r="V35" i="17"/>
  <c r="BW8" i="17"/>
  <c r="CR20" i="17"/>
  <c r="BY25" i="17"/>
  <c r="CE28" i="17"/>
  <c r="O31" i="17"/>
  <c r="AE33" i="17"/>
  <c r="AH12" i="17"/>
  <c r="DA21" i="17"/>
  <c r="AC26" i="17"/>
  <c r="T29" i="17"/>
  <c r="BH31" i="17"/>
  <c r="BL33" i="17"/>
  <c r="AN35" i="17"/>
  <c r="P37" i="17"/>
  <c r="CV38" i="17"/>
  <c r="BX40" i="17"/>
  <c r="CP15" i="17"/>
  <c r="AK23" i="17"/>
  <c r="L27" i="17"/>
  <c r="X60" i="17"/>
  <c r="AH73" i="17"/>
  <c r="AR14" i="17"/>
  <c r="AI19" i="17"/>
  <c r="Y7" i="17"/>
  <c r="D18" i="17"/>
  <c r="AF22" i="17"/>
  <c r="CJ16" i="17"/>
  <c r="BE9" i="17"/>
  <c r="CZ8" i="17"/>
  <c r="BR13" i="17"/>
  <c r="CV12" i="17"/>
  <c r="BF22" i="17"/>
  <c r="AR28" i="17"/>
  <c r="E20" i="17"/>
  <c r="BQ26" i="17"/>
  <c r="BX16" i="17"/>
  <c r="BK24" i="17"/>
  <c r="Q12" i="17"/>
  <c r="H22" i="17"/>
  <c r="BS10" i="17"/>
  <c r="BB19" i="17"/>
  <c r="AB13" i="17"/>
  <c r="BH10" i="17"/>
  <c r="BA22" i="17"/>
  <c r="CE27" i="17"/>
  <c r="CI31" i="17"/>
  <c r="D19" i="17"/>
  <c r="I24" i="17"/>
  <c r="BM27" i="17"/>
  <c r="AZ30" i="17"/>
  <c r="CH8" i="17"/>
  <c r="AW19" i="17"/>
  <c r="AS23" i="17"/>
  <c r="AL26" i="17"/>
  <c r="BX28" i="17"/>
  <c r="BR30" i="17"/>
  <c r="BJ32" i="17"/>
  <c r="BE17" i="17"/>
  <c r="G22" i="17"/>
  <c r="D25" i="17"/>
  <c r="G8" i="17"/>
  <c r="BK17" i="17"/>
  <c r="L22" i="17"/>
  <c r="BW13" i="17"/>
  <c r="DA19" i="17"/>
  <c r="BF23" i="17"/>
  <c r="AA26" i="17"/>
  <c r="BO28" i="17"/>
  <c r="BY30" i="17"/>
  <c r="U8" i="17"/>
  <c r="BT17" i="17"/>
  <c r="N22" i="17"/>
  <c r="M25" i="17"/>
  <c r="BS18" i="17"/>
  <c r="CO24" i="17"/>
  <c r="AP28" i="17"/>
  <c r="DG30" i="17"/>
  <c r="AL33" i="17"/>
  <c r="AD35" i="17"/>
  <c r="AL37" i="17"/>
  <c r="AD39" i="17"/>
  <c r="V41" i="17"/>
  <c r="CM12" i="17"/>
  <c r="BS22" i="17"/>
  <c r="CT26" i="17"/>
  <c r="CN29" i="17"/>
  <c r="AU32" i="17"/>
  <c r="AQ34" i="17"/>
  <c r="AI36" i="17"/>
  <c r="K38" i="17"/>
  <c r="CQ39" i="17"/>
  <c r="BS41" i="17"/>
  <c r="CO7" i="17"/>
  <c r="BT20" i="17"/>
  <c r="BN25" i="17"/>
  <c r="BT28" i="17"/>
  <c r="F31" i="17"/>
  <c r="Y33" i="17"/>
  <c r="DE34" i="17"/>
  <c r="CG36" i="17"/>
  <c r="BI38" i="17"/>
  <c r="AK40" i="17"/>
  <c r="M42" i="17"/>
  <c r="DC11" i="17"/>
  <c r="CW21" i="17"/>
  <c r="Z26" i="17"/>
  <c r="Q29" i="17"/>
  <c r="BE31" i="17"/>
  <c r="BJ33" i="17"/>
  <c r="AL35" i="17"/>
  <c r="AX10" i="17"/>
  <c r="AY21" i="17"/>
  <c r="DC25" i="17"/>
  <c r="CZ28" i="17"/>
  <c r="AJ31" i="17"/>
  <c r="AU33" i="17"/>
  <c r="BU13" i="17"/>
  <c r="AW22" i="17"/>
  <c r="BG26" i="17"/>
  <c r="AN29" i="17"/>
  <c r="CB31" i="17"/>
  <c r="CB33" i="17"/>
  <c r="BD35" i="17"/>
  <c r="AF37" i="17"/>
  <c r="H39" i="17"/>
  <c r="CN40" i="17"/>
  <c r="CR16" i="17"/>
  <c r="BY23" i="17"/>
  <c r="AL27" i="17"/>
  <c r="DC29" i="17"/>
  <c r="AM32" i="17"/>
  <c r="V34" i="17"/>
  <c r="DB35" i="17"/>
  <c r="CK21" i="17"/>
  <c r="BJ28" i="17"/>
  <c r="CC32" i="17"/>
  <c r="CG35" i="17"/>
  <c r="AH38" i="17"/>
  <c r="BV40" i="17"/>
  <c r="CV42" i="17"/>
  <c r="CE44" i="17"/>
  <c r="BG46" i="17"/>
  <c r="BV22" i="17"/>
  <c r="CX28" i="17"/>
  <c r="D33" i="17"/>
  <c r="F36" i="17"/>
  <c r="BD38" i="17"/>
  <c r="CR40" i="17"/>
  <c r="K43" i="17"/>
  <c r="CV44" i="17"/>
  <c r="BX46" i="17"/>
  <c r="E21" i="17"/>
  <c r="W28" i="17"/>
  <c r="BB32" i="17"/>
  <c r="BN35" i="17"/>
  <c r="Q38" i="17"/>
  <c r="BE40" i="17"/>
  <c r="CG42" i="17"/>
  <c r="BR44" i="17"/>
  <c r="AT46" i="17"/>
  <c r="S19" i="17"/>
  <c r="AR27" i="17"/>
  <c r="CQ31" i="17"/>
  <c r="S35" i="17"/>
  <c r="CG37" i="17"/>
  <c r="Q40" i="17"/>
  <c r="AY42" i="17"/>
  <c r="P18" i="17"/>
  <c r="DE26" i="17"/>
  <c r="BL31" i="17"/>
  <c r="DA34" i="17"/>
  <c r="BP37" i="17"/>
  <c r="BC16" i="17"/>
  <c r="BL26" i="17"/>
  <c r="AD31" i="17"/>
  <c r="CC34" i="17"/>
  <c r="AW37" i="17"/>
  <c r="CK39" i="17"/>
  <c r="Q42" i="17"/>
  <c r="M44" i="17"/>
  <c r="BO21" i="17"/>
  <c r="AT28" i="17"/>
  <c r="BT32" i="17"/>
  <c r="BY35" i="17"/>
  <c r="AB38" i="17"/>
  <c r="BP40" i="17"/>
  <c r="CQ42" i="17"/>
  <c r="CT25" i="17"/>
  <c r="BT33" i="17"/>
  <c r="DF58" i="17"/>
  <c r="AF57" i="17"/>
  <c r="N18" i="17"/>
  <c r="Q7" i="17"/>
  <c r="AT10" i="17"/>
  <c r="R21" i="17"/>
  <c r="CB22" i="17"/>
  <c r="CT18" i="17"/>
  <c r="CJ9" i="17"/>
  <c r="AB9" i="17"/>
  <c r="CP13" i="17"/>
  <c r="AS13" i="17"/>
  <c r="BY22" i="17"/>
  <c r="BH28" i="17"/>
  <c r="AG20" i="17"/>
  <c r="CG26" i="17"/>
  <c r="D17" i="17"/>
  <c r="CD24" i="17"/>
  <c r="BR12" i="17"/>
  <c r="AA22" i="17"/>
  <c r="CC11" i="17"/>
  <c r="CC19" i="17"/>
  <c r="DE13" i="17"/>
  <c r="BN14" i="17"/>
  <c r="Q23" i="17"/>
  <c r="P28" i="17"/>
  <c r="CY31" i="17"/>
  <c r="AS19" i="17"/>
  <c r="AF24" i="17"/>
  <c r="CF27" i="17"/>
  <c r="BP30" i="17"/>
  <c r="CE10" i="17"/>
  <c r="CJ19" i="17"/>
  <c r="BT23" i="17"/>
  <c r="BF26" i="17"/>
  <c r="CP28" i="17"/>
  <c r="CH30" i="17"/>
  <c r="CS8" i="17"/>
  <c r="CV17" i="17"/>
  <c r="AJ22" i="17"/>
  <c r="Z25" i="17"/>
  <c r="Q9" i="17"/>
  <c r="DE17" i="17"/>
  <c r="AO22" i="17"/>
  <c r="AO14" i="17"/>
  <c r="AD20" i="17"/>
  <c r="CB23" i="17"/>
  <c r="AT26" i="17"/>
  <c r="CW28" i="17"/>
  <c r="CO30" i="17"/>
  <c r="AI9" i="17"/>
  <c r="DG17" i="17"/>
  <c r="AR22" i="17"/>
  <c r="AJ25" i="17"/>
  <c r="AL19" i="17"/>
  <c r="X25" i="17"/>
  <c r="BQ28" i="17"/>
  <c r="Y31" i="17"/>
  <c r="BB33" i="17"/>
  <c r="BJ35" i="17"/>
  <c r="BB37" i="17"/>
  <c r="AT39" i="17"/>
  <c r="AL41" i="17"/>
  <c r="R14" i="17"/>
  <c r="DF22" i="17"/>
  <c r="S27" i="17"/>
  <c r="G30" i="17"/>
  <c r="BO32" i="17"/>
  <c r="BG34" i="17"/>
  <c r="AY36" i="17"/>
  <c r="AA38" i="17"/>
  <c r="DG39" i="17"/>
  <c r="CI41" i="17"/>
  <c r="CP9" i="17"/>
  <c r="Y21" i="17"/>
  <c r="CQ25" i="17"/>
  <c r="CS28" i="17"/>
  <c r="AC31" i="17"/>
  <c r="AO33" i="17"/>
  <c r="Q35" i="17"/>
  <c r="CW36" i="17"/>
  <c r="BY38" i="17"/>
  <c r="BA40" i="17"/>
  <c r="AC42" i="17"/>
  <c r="BD13" i="17"/>
  <c r="AS22" i="17"/>
  <c r="AY26" i="17"/>
  <c r="AL29" i="17"/>
  <c r="BZ31" i="17"/>
  <c r="BZ33" i="17"/>
  <c r="BB35" i="17"/>
  <c r="T12" i="17"/>
  <c r="CX21" i="17"/>
  <c r="AB26" i="17"/>
  <c r="S29" i="17"/>
  <c r="BG31" i="17"/>
  <c r="BK33" i="17"/>
  <c r="CJ14" i="17"/>
  <c r="CO22" i="17"/>
  <c r="CJ26" i="17"/>
  <c r="BI29" i="17"/>
  <c r="CW31" i="17"/>
  <c r="CR33" i="17"/>
  <c r="BT35" i="17"/>
  <c r="AV37" i="17"/>
  <c r="X39" i="17"/>
  <c r="DD40" i="17"/>
  <c r="CA17" i="17"/>
  <c r="E24" i="17"/>
  <c r="BN27" i="17"/>
  <c r="U30" i="17"/>
  <c r="BI32" i="17"/>
  <c r="AL34" i="17"/>
  <c r="N36" i="17"/>
  <c r="BT22" i="17"/>
  <c r="CV28" i="17"/>
  <c r="DG32" i="17"/>
  <c r="D36" i="17"/>
  <c r="BC38" i="17"/>
  <c r="CQ40" i="17"/>
  <c r="J43" i="17"/>
  <c r="CU44" i="17"/>
  <c r="BW46" i="17"/>
  <c r="AO23" i="17"/>
  <c r="AI29" i="17"/>
  <c r="AG33" i="17"/>
  <c r="AE36" i="17"/>
  <c r="CA38" i="17"/>
  <c r="K41" i="17"/>
  <c r="AC43" i="17"/>
  <c r="H45" i="17"/>
  <c r="CN46" i="17"/>
  <c r="E22" i="17"/>
  <c r="BP28" i="17"/>
  <c r="CI32" i="17"/>
  <c r="CM35" i="17"/>
  <c r="AL38" i="17"/>
  <c r="BZ40" i="17"/>
  <c r="CY42" i="17"/>
  <c r="CH44" i="17"/>
  <c r="BZ58" i="17"/>
  <c r="I57" i="17"/>
  <c r="AX18" i="17"/>
  <c r="BT7" i="17"/>
  <c r="CD10" i="17"/>
  <c r="BD21" i="17"/>
  <c r="BT24" i="17"/>
  <c r="CT19" i="17"/>
  <c r="CV11" i="17"/>
  <c r="AR11" i="17"/>
  <c r="CV7" i="17"/>
  <c r="CG15" i="17"/>
  <c r="DD23" i="17"/>
  <c r="CS10" i="17"/>
  <c r="CJ21" i="17"/>
  <c r="CK27" i="17"/>
  <c r="CP18" i="17"/>
  <c r="CU25" i="17"/>
  <c r="AH15" i="17"/>
  <c r="M10" i="17"/>
  <c r="DA13" i="17"/>
  <c r="AS20" i="17"/>
  <c r="BX14" i="17"/>
  <c r="U15" i="17"/>
  <c r="AP23" i="17"/>
  <c r="AI28" i="17"/>
  <c r="K32" i="17"/>
  <c r="N20" i="17"/>
  <c r="CC24" i="17"/>
  <c r="Q28" i="17"/>
  <c r="CV30" i="17"/>
  <c r="BS11" i="17"/>
  <c r="P20" i="17"/>
  <c r="CQ23" i="17"/>
  <c r="BY26" i="17"/>
  <c r="DF28" i="17"/>
  <c r="J31" i="17"/>
  <c r="DA9" i="17"/>
  <c r="AM18" i="17"/>
  <c r="BJ22" i="17"/>
  <c r="AZ25" i="17"/>
  <c r="U10" i="17"/>
  <c r="AR18" i="17"/>
  <c r="BP22" i="17"/>
  <c r="CY14" i="17"/>
  <c r="BM20" i="17"/>
  <c r="DA23" i="17"/>
  <c r="CH26" i="17"/>
  <c r="I29" i="17"/>
  <c r="DE30" i="17"/>
  <c r="AE10" i="17"/>
  <c r="AU18" i="17"/>
  <c r="BR22" i="17"/>
  <c r="BE25" i="17"/>
  <c r="DD19" i="17"/>
  <c r="BG25" i="17"/>
  <c r="CO28" i="17"/>
  <c r="AT31" i="17"/>
  <c r="CH33" i="17"/>
  <c r="BZ35" i="17"/>
  <c r="BR37" i="17"/>
  <c r="BJ39" i="17"/>
  <c r="BB41" i="17"/>
  <c r="AF15" i="17"/>
  <c r="AT23" i="17"/>
  <c r="AW27" i="17"/>
  <c r="AA30" i="17"/>
  <c r="CE32" i="17"/>
  <c r="BW34" i="17"/>
  <c r="BO36" i="17"/>
  <c r="AQ38" i="17"/>
  <c r="S40" i="17"/>
  <c r="CY41" i="17"/>
  <c r="AZ11" i="17"/>
  <c r="CF21" i="17"/>
  <c r="P26" i="17"/>
  <c r="J29" i="17"/>
  <c r="AX31" i="17"/>
  <c r="BE33" i="17"/>
  <c r="AG35" i="17"/>
  <c r="I37" i="17"/>
  <c r="CO38" i="17"/>
  <c r="BQ40" i="17"/>
  <c r="AS42" i="17"/>
  <c r="BT14" i="17"/>
  <c r="CJ22" i="17"/>
  <c r="CD26" i="17"/>
  <c r="BG29" i="17"/>
  <c r="CU31" i="17"/>
  <c r="CP33" i="17"/>
  <c r="BR35" i="17"/>
  <c r="BM13" i="17"/>
  <c r="AT22" i="17"/>
  <c r="BE26" i="17"/>
  <c r="AM29" i="17"/>
  <c r="CA31" i="17"/>
  <c r="CA33" i="17"/>
  <c r="CI15" i="17"/>
  <c r="AA23" i="17"/>
  <c r="F27" i="17"/>
  <c r="CF29" i="17"/>
  <c r="P32" i="17"/>
  <c r="D34" i="17"/>
  <c r="CJ35" i="17"/>
  <c r="BL37" i="17"/>
  <c r="AN39" i="17"/>
  <c r="P41" i="17"/>
  <c r="BE18" i="17"/>
  <c r="AT24" i="17"/>
  <c r="CO27" i="17"/>
  <c r="AP30" i="17"/>
  <c r="BZ32" i="17"/>
  <c r="BB34" i="17"/>
  <c r="AD36" i="17"/>
  <c r="AN23" i="17"/>
  <c r="AG29" i="17"/>
  <c r="AC33" i="17"/>
  <c r="AC36" i="17"/>
  <c r="BZ38" i="17"/>
  <c r="J41" i="17"/>
  <c r="AB43" i="17"/>
  <c r="G45" i="17"/>
  <c r="CM46" i="17"/>
  <c r="K24" i="17"/>
  <c r="BT29" i="17"/>
  <c r="BH33" i="17"/>
  <c r="BD36" i="17"/>
  <c r="CU38" i="17"/>
  <c r="AE41" i="17"/>
  <c r="AU43" i="17"/>
  <c r="X45" i="17"/>
  <c r="DD46" i="17"/>
  <c r="CG22" i="17"/>
  <c r="DG28" i="17"/>
  <c r="H33" i="17"/>
  <c r="H36" i="17"/>
  <c r="BH38" i="17"/>
  <c r="CV40" i="17"/>
  <c r="M43" i="17"/>
  <c r="CX44" i="17"/>
  <c r="BZ46" i="17"/>
  <c r="AG21" i="17"/>
  <c r="AA28" i="17"/>
  <c r="BL32" i="17"/>
  <c r="BQ35" i="17"/>
  <c r="U38" i="17"/>
  <c r="BI40" i="17"/>
  <c r="CJ42" i="17"/>
  <c r="AW20" i="17"/>
  <c r="CV27" i="17"/>
  <c r="AF32" i="17"/>
  <c r="AX35" i="17"/>
  <c r="CQ53" i="17"/>
  <c r="AK38" i="17"/>
  <c r="N21" i="17"/>
  <c r="CP10" i="17"/>
  <c r="BQ13" i="17"/>
  <c r="G24" i="17"/>
  <c r="CZ24" i="17"/>
  <c r="L20" i="17"/>
  <c r="Y12" i="17"/>
  <c r="BZ11" i="17"/>
  <c r="AF8" i="17"/>
  <c r="E16" i="17"/>
  <c r="S24" i="17"/>
  <c r="AW11" i="17"/>
  <c r="DE21" i="17"/>
  <c r="DA27" i="17"/>
  <c r="R19" i="17"/>
  <c r="G26" i="17"/>
  <c r="BI15" i="17"/>
  <c r="BO10" i="17"/>
  <c r="AK14" i="17"/>
  <c r="BR20" i="17"/>
  <c r="E15" i="17"/>
  <c r="BZ15" i="17"/>
  <c r="AE24" i="17"/>
  <c r="BU28" i="17"/>
  <c r="AQ32" i="17"/>
  <c r="CC20" i="17"/>
  <c r="DC24" i="17"/>
  <c r="BC28" i="17"/>
  <c r="H31" i="17"/>
  <c r="AU13" i="17"/>
  <c r="AY20" i="17"/>
  <c r="AH24" i="17"/>
  <c r="CR26" i="17"/>
  <c r="AH29" i="17"/>
  <c r="Z31" i="17"/>
  <c r="CT10" i="17"/>
  <c r="CD18" i="17"/>
  <c r="CI22" i="17"/>
  <c r="BS25" i="17"/>
  <c r="G11" i="17"/>
  <c r="CK18" i="17"/>
  <c r="CL22" i="17"/>
  <c r="BE15" i="17"/>
  <c r="CU20" i="17"/>
  <c r="AU24" i="17"/>
  <c r="DB26" i="17"/>
  <c r="Y29" i="17"/>
  <c r="Q31" i="17"/>
  <c r="AD11" i="17"/>
  <c r="CS18" i="17"/>
  <c r="CN22" i="17"/>
  <c r="BX25" i="17"/>
  <c r="BI20" i="17"/>
  <c r="CM25" i="17"/>
  <c r="F29" i="17"/>
  <c r="CK31" i="17"/>
  <c r="CX33" i="17"/>
  <c r="CP35" i="17"/>
  <c r="CH37" i="17"/>
  <c r="BZ39" i="17"/>
  <c r="BR41" i="17"/>
  <c r="U16" i="17"/>
  <c r="CI23" i="17"/>
  <c r="BV27" i="17"/>
  <c r="AV30" i="17"/>
  <c r="CU32" i="17"/>
  <c r="DC34" i="17"/>
  <c r="CE36" i="17"/>
  <c r="BG38" i="17"/>
  <c r="AI40" i="17"/>
  <c r="K42" i="17"/>
  <c r="J13" i="17"/>
  <c r="AB22" i="17"/>
  <c r="AS26" i="17"/>
  <c r="AD29" i="17"/>
  <c r="BR31" i="17"/>
  <c r="BU33" i="17"/>
  <c r="AW35" i="17"/>
  <c r="Y37" i="17"/>
  <c r="DE38" i="17"/>
  <c r="CG40" i="17"/>
  <c r="BI42" i="17"/>
  <c r="BX15" i="17"/>
  <c r="X23" i="17"/>
  <c r="DF26" i="17"/>
  <c r="CC29" i="17"/>
  <c r="M32" i="17"/>
  <c r="DF33" i="17"/>
  <c r="CH35" i="17"/>
  <c r="CG14" i="17"/>
  <c r="CK22" i="17"/>
  <c r="CE26" i="17"/>
  <c r="BH29" i="17"/>
  <c r="CV31" i="17"/>
  <c r="CQ33" i="17"/>
  <c r="BY16" i="17"/>
  <c r="BV23" i="17"/>
  <c r="AI27" i="17"/>
  <c r="CZ29" i="17"/>
  <c r="AJ32" i="17"/>
  <c r="T34" i="17"/>
  <c r="CZ35" i="17"/>
  <c r="CB37" i="17"/>
  <c r="BD39" i="17"/>
  <c r="AF41" i="17"/>
  <c r="U19" i="17"/>
  <c r="CG24" i="17"/>
  <c r="BM53" i="17"/>
  <c r="AO36" i="17"/>
  <c r="AD21" i="17"/>
  <c r="D11" i="17"/>
  <c r="CJ13" i="17"/>
  <c r="W24" i="17"/>
  <c r="AB25" i="17"/>
  <c r="BQ20" i="17"/>
  <c r="AG13" i="17"/>
  <c r="CK12" i="17"/>
  <c r="BP9" i="17"/>
  <c r="AF17" i="17"/>
  <c r="CT24" i="17"/>
  <c r="AT13" i="17"/>
  <c r="BZ22" i="17"/>
  <c r="BI28" i="17"/>
  <c r="M20" i="17"/>
  <c r="BS26" i="17"/>
  <c r="CK16" i="17"/>
  <c r="S13" i="17"/>
  <c r="BV14" i="17"/>
  <c r="BF21" i="17"/>
  <c r="BU15" i="17"/>
  <c r="CI16" i="17"/>
  <c r="BA24" i="17"/>
  <c r="CM28" i="17"/>
  <c r="BG32" i="17"/>
  <c r="H21" i="17"/>
  <c r="AP25" i="17"/>
  <c r="BV28" i="17"/>
  <c r="AN31" i="17"/>
  <c r="L14" i="17"/>
  <c r="CF20" i="17"/>
  <c r="BG24" i="17"/>
  <c r="AC27" i="17"/>
  <c r="AX29" i="17"/>
  <c r="AP31" i="17"/>
  <c r="CS11" i="17"/>
  <c r="T19" i="17"/>
  <c r="DE22" i="17"/>
  <c r="CL25" i="17"/>
  <c r="I12" i="17"/>
  <c r="X19" i="17"/>
  <c r="G23" i="17"/>
  <c r="D16" i="17"/>
  <c r="BM21" i="17"/>
  <c r="BQ24" i="17"/>
  <c r="Q27" i="17"/>
  <c r="AO29" i="17"/>
  <c r="AG31" i="17"/>
  <c r="M12" i="17"/>
  <c r="AB19" i="17"/>
  <c r="I23" i="17"/>
  <c r="AW7" i="17"/>
  <c r="L21" i="17"/>
  <c r="K26" i="17"/>
  <c r="AW29" i="17"/>
  <c r="DF31" i="17"/>
  <c r="J34" i="17"/>
  <c r="DF35" i="17"/>
  <c r="CX37" i="17"/>
  <c r="CP39" i="17"/>
  <c r="CH41" i="17"/>
  <c r="U17" i="17"/>
  <c r="Q24" i="17"/>
  <c r="CU27" i="17"/>
  <c r="BS30" i="17"/>
  <c r="W33" i="17"/>
  <c r="O35" i="17"/>
  <c r="CU36" i="17"/>
  <c r="BW38" i="17"/>
  <c r="AY40" i="17"/>
  <c r="AA42" i="17"/>
  <c r="AD14" i="17"/>
  <c r="BU22" i="17"/>
  <c r="BU26" i="17"/>
  <c r="BA29" i="17"/>
  <c r="CO31" i="17"/>
  <c r="CK33" i="17"/>
  <c r="BM35" i="17"/>
  <c r="AO37" i="17"/>
  <c r="Q39" i="17"/>
  <c r="CW40" i="17"/>
  <c r="BY42" i="17"/>
  <c r="BT16" i="17"/>
  <c r="BK23" i="17"/>
  <c r="AG27" i="17"/>
  <c r="CX29" i="17"/>
  <c r="AH32" i="17"/>
  <c r="R34" i="17"/>
  <c r="CX35" i="17"/>
  <c r="BY15" i="17"/>
  <c r="Y23" i="17"/>
  <c r="DG26" i="17"/>
  <c r="CE29" i="17"/>
  <c r="O32" i="17"/>
  <c r="DG33" i="17"/>
  <c r="BW17" i="17"/>
  <c r="DF23" i="17"/>
  <c r="BJ27" i="17"/>
  <c r="Q30" i="17"/>
  <c r="BE32" i="17"/>
  <c r="AJ34" i="17"/>
  <c r="L36" i="17"/>
  <c r="CR37" i="17"/>
  <c r="BT39" i="17"/>
  <c r="AV41" i="17"/>
  <c r="CK19" i="17"/>
  <c r="Q25" i="17"/>
  <c r="CO67" i="17"/>
  <c r="CX18" i="17"/>
  <c r="CM9" i="17"/>
  <c r="CB13" i="17"/>
  <c r="AR9" i="17"/>
  <c r="CC9" i="17"/>
  <c r="J10" i="17"/>
  <c r="R22" i="17"/>
  <c r="CK13" i="17"/>
  <c r="AL13" i="17"/>
  <c r="AC10" i="17"/>
  <c r="CJ17" i="17"/>
  <c r="AD25" i="17"/>
  <c r="Q14" i="17"/>
  <c r="K23" i="17"/>
  <c r="AH7" i="17"/>
  <c r="BH20" i="17"/>
  <c r="CY26" i="17"/>
  <c r="AO17" i="17"/>
  <c r="BO13" i="17"/>
  <c r="AK15" i="17"/>
  <c r="CC21" i="17"/>
  <c r="DC15" i="17"/>
  <c r="AK17" i="17"/>
  <c r="DA24" i="17"/>
  <c r="CA29" i="17"/>
  <c r="BX9" i="17"/>
  <c r="AP21" i="17"/>
  <c r="BK25" i="17"/>
  <c r="CN28" i="17"/>
  <c r="BD31" i="17"/>
  <c r="CE14" i="17"/>
  <c r="AX21" i="17"/>
  <c r="DE24" i="17"/>
  <c r="AV27" i="17"/>
  <c r="BN29" i="17"/>
  <c r="BF31" i="17"/>
  <c r="CI12" i="17"/>
  <c r="BH19" i="17"/>
  <c r="Z23" i="17"/>
  <c r="DE25" i="17"/>
  <c r="CT12" i="17"/>
  <c r="BL19" i="17"/>
  <c r="AE23" i="17"/>
  <c r="O17" i="17"/>
  <c r="CQ21" i="17"/>
  <c r="CP24" i="17"/>
  <c r="AJ27" i="17"/>
  <c r="BE29" i="17"/>
  <c r="AW31" i="17"/>
  <c r="DG12" i="17"/>
  <c r="BT19" i="17"/>
  <c r="AH23" i="17"/>
  <c r="AU9" i="17"/>
  <c r="BU21" i="17"/>
  <c r="BO26" i="17"/>
  <c r="BR29" i="17"/>
  <c r="W32" i="17"/>
  <c r="Z34" i="17"/>
  <c r="R36" i="17"/>
  <c r="J38" i="17"/>
  <c r="DF39" i="17"/>
  <c r="CX41" i="17"/>
  <c r="CW17" i="17"/>
  <c r="BE24" i="17"/>
  <c r="T28" i="17"/>
  <c r="D31" i="17"/>
  <c r="AM33" i="17"/>
  <c r="AE35" i="17"/>
  <c r="G37" i="17"/>
  <c r="CM38" i="17"/>
  <c r="BO40" i="17"/>
  <c r="AQ42" i="17"/>
  <c r="AM15" i="17"/>
  <c r="L23" i="17"/>
  <c r="CZ26" i="17"/>
  <c r="BV29" i="17"/>
  <c r="F32" i="17"/>
  <c r="DA33" i="17"/>
  <c r="CC35" i="17"/>
  <c r="BE37" i="17"/>
  <c r="AG39" i="17"/>
  <c r="I41" i="17"/>
  <c r="CO42" i="17"/>
  <c r="BF17" i="17"/>
  <c r="CZ23" i="17"/>
  <c r="BH27" i="17"/>
  <c r="O30" i="17"/>
  <c r="BC32" i="17"/>
  <c r="AH34" i="17"/>
  <c r="J36" i="17"/>
  <c r="BW16" i="17"/>
  <c r="BN23" i="17"/>
  <c r="AH27" i="17"/>
  <c r="CY29" i="17"/>
  <c r="AI32" i="17"/>
  <c r="S34" i="17"/>
  <c r="AO18" i="17"/>
  <c r="AQ24" i="17"/>
  <c r="CL27" i="17"/>
  <c r="AN30" i="17"/>
  <c r="BX32" i="17"/>
  <c r="AZ34" i="17"/>
  <c r="AB36" i="17"/>
  <c r="D38" i="17"/>
  <c r="CJ39" i="17"/>
  <c r="BL41" i="17"/>
  <c r="AN20" i="17"/>
  <c r="BA25" i="17"/>
  <c r="BL28" i="17"/>
  <c r="DB30" i="17"/>
  <c r="R33" i="17"/>
  <c r="CX34" i="17"/>
  <c r="DD10" i="17"/>
  <c r="AH25" i="17"/>
  <c r="AH30" i="17"/>
  <c r="H34" i="17"/>
  <c r="CX36" i="17"/>
  <c r="AH39" i="17"/>
  <c r="BV41" i="17"/>
  <c r="CA43" i="17"/>
  <c r="BC45" i="17"/>
  <c r="CO13" i="17"/>
  <c r="CO25" i="17"/>
  <c r="BX30" i="17"/>
  <c r="AM34" i="17"/>
  <c r="O37" i="17"/>
  <c r="BC39" i="17"/>
  <c r="CP41" i="17"/>
  <c r="CR43" i="17"/>
  <c r="BT45" i="17"/>
  <c r="AG8" i="17"/>
  <c r="CH24" i="17"/>
  <c r="H30" i="17"/>
  <c r="CN33" i="17"/>
  <c r="CC36" i="17"/>
  <c r="P39" i="17"/>
  <c r="BD41" i="17"/>
  <c r="BN43" i="17"/>
  <c r="AP45" i="17"/>
  <c r="R47" i="17"/>
  <c r="BJ23" i="17"/>
  <c r="AS29" i="17"/>
  <c r="BY67" i="17"/>
  <c r="J19" i="17"/>
  <c r="S10" i="17"/>
  <c r="I14" i="17"/>
  <c r="CE9" i="17"/>
  <c r="AN10" i="17"/>
  <c r="BL11" i="17"/>
  <c r="CD22" i="17"/>
  <c r="AG14" i="17"/>
  <c r="CM7" i="17"/>
  <c r="CQ10" i="17"/>
  <c r="AJ18" i="17"/>
  <c r="BL25" i="17"/>
  <c r="CN14" i="17"/>
  <c r="AW23" i="17"/>
  <c r="BX8" i="17"/>
  <c r="DE20" i="17"/>
  <c r="AA27" i="17"/>
  <c r="CU17" i="17"/>
  <c r="BU14" i="17"/>
  <c r="BS15" i="17"/>
  <c r="K22" i="17"/>
  <c r="BZ17" i="17"/>
  <c r="BL18" i="17"/>
  <c r="BJ25" i="17"/>
  <c r="CQ29" i="17"/>
  <c r="BJ11" i="17"/>
  <c r="CZ21" i="17"/>
  <c r="CZ25" i="17"/>
  <c r="P29" i="17"/>
  <c r="CJ31" i="17"/>
  <c r="AG15" i="17"/>
  <c r="CD21" i="17"/>
  <c r="W25" i="17"/>
  <c r="BO27" i="17"/>
  <c r="CD29" i="17"/>
  <c r="BV31" i="17"/>
  <c r="BF13" i="17"/>
  <c r="CP19" i="17"/>
  <c r="AX23" i="17"/>
  <c r="V26" i="17"/>
  <c r="BV13" i="17"/>
  <c r="CZ19" i="17"/>
  <c r="R8" i="17"/>
  <c r="BL17" i="17"/>
  <c r="M22" i="17"/>
  <c r="H25" i="17"/>
  <c r="BC27" i="17"/>
  <c r="BU29" i="17"/>
  <c r="BM31" i="17"/>
  <c r="BX13" i="17"/>
  <c r="DC19" i="17"/>
  <c r="BG23" i="17"/>
  <c r="AH11" i="17"/>
  <c r="BO22" i="17"/>
  <c r="CS26" i="17"/>
  <c r="CM29" i="17"/>
  <c r="AS32" i="17"/>
  <c r="AP34" i="17"/>
  <c r="AH36" i="17"/>
  <c r="Z38" i="17"/>
  <c r="R40" i="17"/>
  <c r="J42" i="17"/>
  <c r="BZ18" i="17"/>
  <c r="CR24" i="17"/>
  <c r="BR28" i="17"/>
  <c r="AA31" i="17"/>
  <c r="BC33" i="17"/>
  <c r="AU35" i="17"/>
  <c r="W37" i="17"/>
  <c r="DC38" i="17"/>
  <c r="CE40" i="17"/>
  <c r="BG42" i="17"/>
  <c r="AK16" i="17"/>
  <c r="BC23" i="17"/>
  <c r="U27" i="17"/>
  <c r="CP29" i="17"/>
  <c r="Z32" i="17"/>
  <c r="M34" i="17"/>
  <c r="CS35" i="17"/>
  <c r="BU37" i="17"/>
  <c r="AW39" i="17"/>
  <c r="Y41" i="17"/>
  <c r="DE42" i="17"/>
  <c r="AH18" i="17"/>
  <c r="AI24" i="17"/>
  <c r="CG27" i="17"/>
  <c r="AK30" i="17"/>
  <c r="BV32" i="17"/>
  <c r="AX34" i="17"/>
  <c r="Z36" i="17"/>
  <c r="BI17" i="17"/>
  <c r="DC23" i="17"/>
  <c r="BI27" i="17"/>
  <c r="P30" i="17"/>
  <c r="BD32" i="17"/>
  <c r="AI34" i="17"/>
  <c r="M19" i="17"/>
  <c r="BY24" i="17"/>
  <c r="F28" i="17"/>
  <c r="BH30" i="17"/>
  <c r="CN32" i="17"/>
  <c r="BP34" i="17"/>
  <c r="AR36" i="17"/>
  <c r="T38" i="17"/>
  <c r="CZ39" i="17"/>
  <c r="F9" i="17"/>
  <c r="DG20" i="17"/>
  <c r="CD25" i="17"/>
  <c r="CI28" i="17"/>
  <c r="S31" i="17"/>
  <c r="AH33" i="17"/>
  <c r="J35" i="17"/>
  <c r="CL13" i="17"/>
  <c r="CK25" i="17"/>
  <c r="BW30" i="17"/>
  <c r="AK34" i="17"/>
  <c r="N37" i="17"/>
  <c r="BB39" i="17"/>
  <c r="CO41" i="17"/>
  <c r="CQ43" i="17"/>
  <c r="BS45" i="17"/>
  <c r="BO15" i="17"/>
  <c r="AI26" i="17"/>
  <c r="I31" i="17"/>
  <c r="BM34" i="17"/>
  <c r="AJ37" i="17"/>
  <c r="BX39" i="17"/>
  <c r="E42" i="17"/>
  <c r="D44" i="17"/>
  <c r="CJ45" i="17"/>
  <c r="BO11" i="17"/>
  <c r="AM25" i="17"/>
  <c r="AR30" i="17"/>
  <c r="N34" i="17"/>
  <c r="DA36" i="17"/>
  <c r="AK39" i="17"/>
  <c r="BY41" i="17"/>
  <c r="CD43" i="17"/>
  <c r="BF45" i="17"/>
  <c r="AH47" i="17"/>
  <c r="AC24" i="17"/>
  <c r="CG29" i="17"/>
  <c r="BQ33" i="17"/>
  <c r="BK36" i="17"/>
  <c r="DA38" i="17"/>
  <c r="AK41" i="17"/>
  <c r="BA43" i="17"/>
  <c r="CA23" i="17"/>
  <c r="BB29" i="17"/>
  <c r="AS33" i="17"/>
  <c r="AQ36" i="17"/>
  <c r="CJ38" i="17"/>
  <c r="N23" i="17"/>
  <c r="N29" i="17"/>
  <c r="T33" i="17"/>
  <c r="T36" i="17"/>
  <c r="BQ38" i="17"/>
  <c r="DE40" i="17"/>
  <c r="V43" i="17"/>
  <c r="I13" i="17"/>
  <c r="BT25" i="17"/>
  <c r="BL30" i="17"/>
  <c r="AB34" i="17"/>
  <c r="H37" i="17"/>
  <c r="AV39" i="17"/>
  <c r="CG41" i="17"/>
  <c r="AQ16" i="17"/>
  <c r="AE30" i="17"/>
  <c r="AF36" i="17"/>
  <c r="AV40" i="17"/>
  <c r="CL43" i="17"/>
  <c r="W19" i="17"/>
  <c r="DC30" i="17"/>
  <c r="CB36" i="17"/>
  <c r="CI40" i="17"/>
  <c r="T42" i="17"/>
  <c r="CT11" i="17"/>
  <c r="D26" i="17"/>
  <c r="BX18" i="17"/>
  <c r="CF25" i="17"/>
  <c r="CZ31" i="17"/>
  <c r="CL31" i="17"/>
  <c r="BK20" i="17"/>
  <c r="CK29" i="17"/>
  <c r="DD22" i="17"/>
  <c r="AP38" i="17"/>
  <c r="AU31" i="17"/>
  <c r="BW42" i="17"/>
  <c r="AC34" i="17"/>
  <c r="DD18" i="17"/>
  <c r="AP36" i="17"/>
  <c r="CY30" i="17"/>
  <c r="DD25" i="17"/>
  <c r="X35" i="17"/>
  <c r="CR14" i="17"/>
  <c r="CH29" i="17"/>
  <c r="F34" i="17"/>
  <c r="CI20" i="17"/>
  <c r="AX32" i="17"/>
  <c r="N38" i="17"/>
  <c r="CD42" i="17"/>
  <c r="AQ46" i="17"/>
  <c r="BM28" i="17"/>
  <c r="CI35" i="17"/>
  <c r="BW40" i="17"/>
  <c r="CF44" i="17"/>
  <c r="DF19" i="17"/>
  <c r="S32" i="17"/>
  <c r="CZ37" i="17"/>
  <c r="BO42" i="17"/>
  <c r="AD46" i="17"/>
  <c r="BC25" i="17"/>
  <c r="L33" i="17"/>
  <c r="AR37" i="17"/>
  <c r="CZ40" i="17"/>
  <c r="CP14" i="17"/>
  <c r="CH28" i="17"/>
  <c r="BA34" i="17"/>
  <c r="X38" i="17"/>
  <c r="CD23" i="17"/>
  <c r="CS30" i="17"/>
  <c r="AY35" i="17"/>
  <c r="CK38" i="17"/>
  <c r="DB41" i="17"/>
  <c r="BI44" i="17"/>
  <c r="R26" i="17"/>
  <c r="AL32" i="17"/>
  <c r="AU36" i="17"/>
  <c r="BQ39" i="17"/>
  <c r="BX42" i="17"/>
  <c r="AH28" i="17"/>
  <c r="BW36" i="17"/>
  <c r="BZ41" i="17"/>
  <c r="DD44" i="17"/>
  <c r="AX28" i="17"/>
  <c r="CU35" i="17"/>
  <c r="N41" i="17"/>
  <c r="AV44" i="17"/>
  <c r="DG46" i="17"/>
  <c r="DC48" i="17"/>
  <c r="CU50" i="17"/>
  <c r="CM52" i="17"/>
  <c r="L29" i="17"/>
  <c r="DA35" i="17"/>
  <c r="BD40" i="17"/>
  <c r="H44" i="17"/>
  <c r="BA46" i="17"/>
  <c r="BH48" i="17"/>
  <c r="AZ50" i="17"/>
  <c r="BH52" i="17"/>
  <c r="CD27" i="17"/>
  <c r="R35" i="17"/>
  <c r="CV39" i="17"/>
  <c r="BW43" i="17"/>
  <c r="Q46" i="17"/>
  <c r="AD48" i="17"/>
  <c r="V50" i="17"/>
  <c r="N52" i="17"/>
  <c r="AX25" i="17"/>
  <c r="CS33" i="17"/>
  <c r="AL39" i="17"/>
  <c r="AA43" i="17"/>
  <c r="N15" i="17"/>
  <c r="BN30" i="17"/>
  <c r="CS36" i="17"/>
  <c r="AB41" i="17"/>
  <c r="BF44" i="17"/>
  <c r="CV46" i="17"/>
  <c r="CT48" i="17"/>
  <c r="BI25" i="17"/>
  <c r="DD33" i="17"/>
  <c r="AQ39" i="17"/>
  <c r="AI43" i="17"/>
  <c r="CO45" i="17"/>
  <c r="AY15" i="17"/>
  <c r="BZ30" i="17"/>
  <c r="DB36" i="17"/>
  <c r="AI41" i="17"/>
  <c r="AO44" i="17"/>
  <c r="BM46" i="17"/>
  <c r="BA48" i="17"/>
  <c r="AC50" i="17"/>
  <c r="E52" i="17"/>
  <c r="BO24" i="17"/>
  <c r="K33" i="17"/>
  <c r="G38" i="17"/>
  <c r="CW41" i="17"/>
  <c r="CG44" i="17"/>
  <c r="CZ46" i="17"/>
  <c r="CH48" i="17"/>
  <c r="BS28" i="17"/>
  <c r="CB40" i="17"/>
  <c r="DD17" i="17"/>
  <c r="CF37" i="17"/>
  <c r="AC45" i="17"/>
  <c r="CB48" i="17"/>
  <c r="AD51" i="17"/>
  <c r="AX53" i="17"/>
  <c r="Z55" i="17"/>
  <c r="DF56" i="17"/>
  <c r="CG31" i="17"/>
  <c r="AE42" i="17"/>
  <c r="AA47" i="17"/>
  <c r="K50" i="17"/>
  <c r="AY52" i="17"/>
  <c r="AM54" i="17"/>
  <c r="O56" i="17"/>
  <c r="AK12" i="17"/>
  <c r="Q37" i="17"/>
  <c r="CW44" i="17"/>
  <c r="BF48" i="17"/>
  <c r="M51" i="17"/>
  <c r="AK53" i="17"/>
  <c r="M55" i="17"/>
  <c r="CS56" i="17"/>
  <c r="AR29" i="17"/>
  <c r="L41" i="17"/>
  <c r="BX20" i="17"/>
  <c r="V38" i="17"/>
  <c r="AY45" i="17"/>
  <c r="CO48" i="17"/>
  <c r="AO51" i="17"/>
  <c r="BF53" i="17"/>
  <c r="AH55" i="17"/>
  <c r="BF32" i="17"/>
  <c r="BN42" i="17"/>
  <c r="AR47" i="17"/>
  <c r="W50" i="17"/>
  <c r="BK52" i="17"/>
  <c r="AU54" i="17"/>
  <c r="W56" i="17"/>
  <c r="D21" i="17"/>
  <c r="AE38" i="17"/>
  <c r="BG45" i="17"/>
  <c r="CR48" i="17"/>
  <c r="AR51" i="17"/>
  <c r="BH53" i="17"/>
  <c r="AJ55" i="17"/>
  <c r="L57" i="17"/>
  <c r="AV31" i="17"/>
  <c r="H42" i="17"/>
  <c r="S47" i="17"/>
  <c r="E50" i="17"/>
  <c r="AS52" i="17"/>
  <c r="AH54" i="17"/>
  <c r="J56" i="17"/>
  <c r="E43" i="17"/>
  <c r="G51" i="17"/>
  <c r="BZ29" i="17"/>
  <c r="CL40" i="17"/>
  <c r="BT46" i="17"/>
  <c r="CF50" i="17"/>
  <c r="BX52" i="17"/>
  <c r="BA28" i="17"/>
  <c r="Z40" i="17"/>
  <c r="CS43" i="17"/>
  <c r="AJ46" i="17"/>
  <c r="AT48" i="17"/>
  <c r="AD52" i="17"/>
  <c r="AD26" i="17"/>
  <c r="CJ34" i="17"/>
  <c r="BS39" i="17"/>
  <c r="BD43" i="17"/>
  <c r="V31" i="17"/>
  <c r="AD37" i="17"/>
  <c r="BJ41" i="17"/>
  <c r="CA44" i="17"/>
  <c r="J47" i="17"/>
  <c r="AV26" i="17"/>
  <c r="CS34" i="17"/>
  <c r="BY39" i="17"/>
  <c r="BH43" i="17"/>
  <c r="D46" i="17"/>
  <c r="AL31" i="17"/>
  <c r="AH37" i="17"/>
  <c r="BP41" i="17"/>
  <c r="BJ44" i="17"/>
  <c r="CF46" i="17"/>
  <c r="BQ48" i="17"/>
  <c r="U52" i="17"/>
  <c r="CA25" i="17"/>
  <c r="BI33" i="17"/>
  <c r="AR38" i="17"/>
  <c r="Y42" i="17"/>
  <c r="DA44" i="17"/>
  <c r="CX48" i="17"/>
  <c r="R30" i="17"/>
  <c r="AX41" i="17"/>
  <c r="AY22" i="17"/>
  <c r="BP45" i="17"/>
  <c r="DA48" i="17"/>
  <c r="AY51" i="17"/>
  <c r="BN53" i="17"/>
  <c r="BK40" i="17"/>
  <c r="CB12" i="17"/>
  <c r="CF26" i="17"/>
  <c r="CV19" i="17"/>
  <c r="N26" i="17"/>
  <c r="L32" i="17"/>
  <c r="DB31" i="17"/>
  <c r="CT20" i="17"/>
  <c r="DA29" i="17"/>
  <c r="AR23" i="17"/>
  <c r="BF38" i="17"/>
  <c r="BP31" i="17"/>
  <c r="CM42" i="17"/>
  <c r="AS34" i="17"/>
  <c r="BV19" i="17"/>
  <c r="BF36" i="17"/>
  <c r="BW32" i="17"/>
  <c r="AG28" i="17"/>
  <c r="BH36" i="17"/>
  <c r="BH21" i="17"/>
  <c r="BK30" i="17"/>
  <c r="BR34" i="17"/>
  <c r="D24" i="17"/>
  <c r="BG33" i="17"/>
  <c r="CT38" i="17"/>
  <c r="AT43" i="17"/>
  <c r="CW7" i="17"/>
  <c r="DE29" i="17"/>
  <c r="CA36" i="17"/>
  <c r="AZ41" i="17"/>
  <c r="AN45" i="17"/>
  <c r="BD23" i="17"/>
  <c r="AJ33" i="17"/>
  <c r="CC38" i="17"/>
  <c r="AF43" i="17"/>
  <c r="BJ46" i="17"/>
  <c r="AW26" i="17"/>
  <c r="AP33" i="17"/>
  <c r="BM37" i="17"/>
  <c r="Q41" i="17"/>
  <c r="BA16" i="17"/>
  <c r="M29" i="17"/>
  <c r="CB34" i="17"/>
  <c r="AU38" i="17"/>
  <c r="AW24" i="17"/>
  <c r="BN31" i="17"/>
  <c r="BX35" i="17"/>
  <c r="D39" i="17"/>
  <c r="AJ42" i="17"/>
  <c r="BY44" i="17"/>
  <c r="BN26" i="17"/>
  <c r="CX32" i="17"/>
  <c r="BS36" i="17"/>
  <c r="CL39" i="17"/>
  <c r="D29" i="17"/>
  <c r="J37" i="17"/>
  <c r="DE41" i="17"/>
  <c r="S45" i="17"/>
  <c r="K29" i="17"/>
  <c r="AL36" i="17"/>
  <c r="AU41" i="17"/>
  <c r="CM44" i="17"/>
  <c r="U47" i="17"/>
  <c r="O49" i="17"/>
  <c r="BA8" i="17"/>
  <c r="AN36" i="17"/>
  <c r="AB44" i="17"/>
  <c r="BX48" i="17"/>
  <c r="BL35" i="17"/>
  <c r="AL50" i="17"/>
  <c r="CR17" i="17"/>
  <c r="F49" i="17"/>
  <c r="AP18" i="17"/>
  <c r="AS50" i="17"/>
  <c r="N47" i="17"/>
  <c r="BM38" i="17"/>
  <c r="AP55" i="17"/>
  <c r="R57" i="17"/>
  <c r="M33" i="17"/>
  <c r="CU42" i="17"/>
  <c r="BG47" i="17"/>
  <c r="AF50" i="17"/>
  <c r="BT52" i="17"/>
  <c r="BC54" i="17"/>
  <c r="AE56" i="17"/>
  <c r="CY18" i="17"/>
  <c r="CT37" i="17"/>
  <c r="AK45" i="17"/>
  <c r="CF48" i="17"/>
  <c r="AH51" i="17"/>
  <c r="BA53" i="17"/>
  <c r="AC55" i="17"/>
  <c r="E57" i="17"/>
  <c r="CN30" i="17"/>
  <c r="CL41" i="17"/>
  <c r="CB7" i="17"/>
  <c r="F23" i="17"/>
  <c r="CH15" i="17"/>
  <c r="DG14" i="17"/>
  <c r="DG29" i="17"/>
  <c r="CK15" i="17"/>
  <c r="T14" i="17"/>
  <c r="V9" i="17"/>
  <c r="CC31" i="17"/>
  <c r="R27" i="17"/>
  <c r="AH40" i="17"/>
  <c r="BS33" i="17"/>
  <c r="AA17" i="17"/>
  <c r="E36" i="17"/>
  <c r="BW24" i="17"/>
  <c r="AI18" i="17"/>
  <c r="CM32" i="17"/>
  <c r="BG28" i="17"/>
  <c r="BX36" i="17"/>
  <c r="F22" i="17"/>
  <c r="CG30" i="17"/>
  <c r="CH34" i="17"/>
  <c r="BP24" i="17"/>
  <c r="CJ33" i="17"/>
  <c r="K39" i="17"/>
  <c r="BK43" i="17"/>
  <c r="F11" i="17"/>
  <c r="AO30" i="17"/>
  <c r="CY36" i="17"/>
  <c r="BW41" i="17"/>
  <c r="BD45" i="17"/>
  <c r="N24" i="17"/>
  <c r="BM33" i="17"/>
  <c r="CX38" i="17"/>
  <c r="AX43" i="17"/>
  <c r="CP46" i="17"/>
  <c r="DA26" i="17"/>
  <c r="CU33" i="17"/>
  <c r="DD37" i="17"/>
  <c r="BH41" i="17"/>
  <c r="AJ19" i="17"/>
  <c r="CL29" i="17"/>
  <c r="W35" i="17"/>
  <c r="BO38" i="17"/>
  <c r="BR25" i="17"/>
  <c r="DC31" i="17"/>
  <c r="CW35" i="17"/>
  <c r="AS39" i="17"/>
  <c r="BC42" i="17"/>
  <c r="DB9" i="17"/>
  <c r="BF27" i="17"/>
  <c r="U33" i="17"/>
  <c r="CP36" i="17"/>
  <c r="Y40" i="17"/>
  <c r="W43" i="17"/>
  <c r="BP29" i="17"/>
  <c r="CE37" i="17"/>
  <c r="AG42" i="17"/>
  <c r="AL45" i="17"/>
  <c r="BY29" i="17"/>
  <c r="L37" i="17"/>
  <c r="DG41" i="17"/>
  <c r="DF44" i="17"/>
  <c r="AM47" i="17"/>
  <c r="AE49" i="17"/>
  <c r="W51" i="17"/>
  <c r="AZ13" i="17"/>
  <c r="AQ30" i="17"/>
  <c r="CF36" i="17"/>
  <c r="O41" i="17"/>
  <c r="AW44" i="17"/>
  <c r="CO46" i="17"/>
  <c r="DD48" i="17"/>
  <c r="CV50" i="17"/>
  <c r="CN52" i="17"/>
  <c r="X29" i="17"/>
  <c r="DD35" i="17"/>
  <c r="BG40" i="17"/>
  <c r="J44" i="17"/>
  <c r="BC46" i="17"/>
  <c r="BJ48" i="17"/>
  <c r="BB50" i="17"/>
  <c r="AT52" i="17"/>
  <c r="CS27" i="17"/>
  <c r="AB35" i="17"/>
  <c r="DB39" i="17"/>
  <c r="BZ43" i="17"/>
  <c r="O20" i="17"/>
  <c r="CP31" i="17"/>
  <c r="BN37" i="17"/>
  <c r="CQ41" i="17"/>
  <c r="CT44" i="17"/>
  <c r="AB47" i="17"/>
  <c r="V49" i="17"/>
  <c r="H28" i="17"/>
  <c r="AH35" i="17"/>
  <c r="F40" i="17"/>
  <c r="CF43" i="17"/>
  <c r="W46" i="17"/>
  <c r="AL20" i="17"/>
  <c r="DE31" i="17"/>
  <c r="BW37" i="17"/>
  <c r="CV41" i="17"/>
  <c r="CD44" i="17"/>
  <c r="CY46" i="17"/>
  <c r="CG48" i="17"/>
  <c r="BI50" i="17"/>
  <c r="AK52" i="17"/>
  <c r="BH26" i="17"/>
  <c r="E34" i="17"/>
  <c r="CD38" i="17"/>
  <c r="BE42" i="17"/>
  <c r="P45" i="17"/>
  <c r="AG47" i="17"/>
  <c r="J49" i="17"/>
  <c r="BI31" i="17"/>
  <c r="O42" i="17"/>
  <c r="S25" i="17"/>
  <c r="AP39" i="17"/>
  <c r="DC45" i="17"/>
  <c r="W49" i="17"/>
  <c r="BU51" i="17"/>
  <c r="CD53" i="17"/>
  <c r="BF55" i="17"/>
  <c r="AH57" i="17"/>
  <c r="P34" i="17"/>
  <c r="BC43" i="17"/>
  <c r="CH47" i="17"/>
  <c r="BC50" i="17"/>
  <c r="CQ52" i="17"/>
  <c r="BS54" i="17"/>
  <c r="AU56" i="17"/>
  <c r="DA22" i="17"/>
  <c r="CE38" i="17"/>
  <c r="BZ45" i="17"/>
  <c r="DG48" i="17"/>
  <c r="BB51" i="17"/>
  <c r="BQ53" i="17"/>
  <c r="AS55" i="17"/>
  <c r="U57" i="17"/>
  <c r="AE32" i="17"/>
  <c r="AZ42" i="17"/>
  <c r="CR7" i="17"/>
  <c r="AL23" i="17"/>
  <c r="AG17" i="17"/>
  <c r="BD16" i="17"/>
  <c r="AI30" i="17"/>
  <c r="CS16" i="17"/>
  <c r="CK14" i="17"/>
  <c r="Y10" i="17"/>
  <c r="CS31" i="17"/>
  <c r="AU27" i="17"/>
  <c r="AX40" i="17"/>
  <c r="CI33" i="17"/>
  <c r="J18" i="17"/>
  <c r="U36" i="17"/>
  <c r="E25" i="17"/>
  <c r="E19" i="17"/>
  <c r="O33" i="17"/>
  <c r="DA28" i="17"/>
  <c r="DD36" i="17"/>
  <c r="CS22" i="17"/>
  <c r="AO31" i="17"/>
  <c r="Z35" i="17"/>
  <c r="AF26" i="17"/>
  <c r="BL34" i="17"/>
  <c r="BW39" i="17"/>
  <c r="DG43" i="17"/>
  <c r="AN17" i="17"/>
  <c r="AS31" i="17"/>
  <c r="BG37" i="17"/>
  <c r="X42" i="17"/>
  <c r="CZ45" i="17"/>
  <c r="CV25" i="17"/>
  <c r="AO34" i="17"/>
  <c r="BF39" i="17"/>
  <c r="CT43" i="17"/>
  <c r="DF46" i="17"/>
  <c r="CP27" i="17"/>
  <c r="Q34" i="17"/>
  <c r="AO38" i="17"/>
  <c r="CB41" i="17"/>
  <c r="AM21" i="17"/>
  <c r="W30" i="17"/>
  <c r="BW35" i="17"/>
  <c r="DG38" i="17"/>
  <c r="M26" i="17"/>
  <c r="AG32" i="17"/>
  <c r="AS36" i="17"/>
  <c r="BP39" i="17"/>
  <c r="BV42" i="17"/>
  <c r="M15" i="17"/>
  <c r="DE27" i="17"/>
  <c r="AY33" i="17"/>
  <c r="AC37" i="17"/>
  <c r="AT40" i="17"/>
  <c r="AO43" i="17"/>
  <c r="CQ30" i="17"/>
  <c r="L38" i="17"/>
  <c r="BK42" i="17"/>
  <c r="V8" i="17"/>
  <c r="AG30" i="17"/>
  <c r="AY37" i="17"/>
  <c r="AI42" i="17"/>
  <c r="U45" i="17"/>
  <c r="BC47" i="17"/>
  <c r="AU49" i="17"/>
  <c r="AM51" i="17"/>
  <c r="CV16" i="17"/>
  <c r="DD30" i="17"/>
  <c r="M37" i="17"/>
  <c r="AW41" i="17"/>
  <c r="BT44" i="17"/>
  <c r="V47" i="17"/>
  <c r="P49" i="17"/>
  <c r="H51" i="17"/>
  <c r="AL9" i="17"/>
  <c r="CJ29" i="17"/>
  <c r="AV36" i="17"/>
  <c r="CO40" i="17"/>
  <c r="AE44" i="17"/>
  <c r="BV46" i="17"/>
  <c r="BZ48" i="17"/>
  <c r="BR50" i="17"/>
  <c r="BZ52" i="17"/>
  <c r="BW28" i="17"/>
  <c r="BS35" i="17"/>
  <c r="AD40" i="17"/>
  <c r="CW43" i="17"/>
  <c r="CH21" i="17"/>
  <c r="AZ32" i="17"/>
  <c r="DB37" i="17"/>
  <c r="S42" i="17"/>
  <c r="L45" i="17"/>
  <c r="AT47" i="17"/>
  <c r="BB49" i="17"/>
  <c r="CL28" i="17"/>
  <c r="CD35" i="17"/>
  <c r="AM40" i="17"/>
  <c r="CZ43" i="17"/>
  <c r="AP46" i="17"/>
  <c r="J22" i="17"/>
  <c r="BM32" i="17"/>
  <c r="DF37" i="17"/>
  <c r="V42" i="17"/>
  <c r="CZ44" i="17"/>
  <c r="M47" i="17"/>
  <c r="CW48" i="17"/>
  <c r="BY50" i="17"/>
  <c r="BA52" i="17"/>
  <c r="AP27" i="17"/>
  <c r="BE34" i="17"/>
  <c r="J39" i="17"/>
  <c r="CI42" i="17"/>
  <c r="AI45" i="17"/>
  <c r="AX47" i="17"/>
  <c r="Z49" i="17"/>
  <c r="CR32" i="17"/>
  <c r="CK42" i="17"/>
  <c r="O27" i="17"/>
  <c r="M40" i="17"/>
  <c r="AF46" i="17"/>
  <c r="AW49" i="17"/>
  <c r="CP51" i="17"/>
  <c r="CT53" i="17"/>
  <c r="BV55" i="17"/>
  <c r="AX57" i="17"/>
  <c r="T35" i="17"/>
  <c r="DD43" i="17"/>
  <c r="D48" i="17"/>
  <c r="BW50" i="17"/>
  <c r="DG52" i="17"/>
  <c r="CI54" i="17"/>
  <c r="BK56" i="17"/>
  <c r="BF25" i="17"/>
  <c r="BE39" i="17"/>
  <c r="DG45" i="17"/>
  <c r="AB49" i="17"/>
  <c r="BY51" i="17"/>
  <c r="CG53" i="17"/>
  <c r="BI55" i="17"/>
  <c r="AK57" i="17"/>
  <c r="AQ33" i="17"/>
  <c r="L43" i="17"/>
  <c r="DG27" i="17"/>
  <c r="AW40" i="17"/>
  <c r="AX46" i="17"/>
  <c r="BI49" i="17"/>
  <c r="DA51" i="17"/>
  <c r="DB53" i="17"/>
  <c r="CD55" i="17"/>
  <c r="BP35" i="17"/>
  <c r="X44" i="17"/>
  <c r="Q48" i="17"/>
  <c r="CI50" i="17"/>
  <c r="K53" i="17"/>
  <c r="CQ54" i="17"/>
  <c r="BS56" i="17"/>
  <c r="Y28" i="17"/>
  <c r="BJ40" i="17"/>
  <c r="BB46" i="17"/>
  <c r="BM49" i="17"/>
  <c r="DD51" i="17"/>
  <c r="DD53" i="17"/>
  <c r="CF55" i="17"/>
  <c r="BH57" i="17"/>
  <c r="CQ34" i="17"/>
  <c r="CM43" i="17"/>
  <c r="DA47" i="17"/>
  <c r="BQ50" i="17"/>
  <c r="DB52" i="17"/>
  <c r="CD54" i="17"/>
  <c r="BF56" i="17"/>
  <c r="CV55" i="17"/>
  <c r="AF44" i="17"/>
  <c r="W48" i="17"/>
  <c r="N53" i="17"/>
  <c r="CT54" i="17"/>
  <c r="CH36" i="17"/>
  <c r="DG50" i="17"/>
  <c r="CL56" i="17"/>
  <c r="Z47" i="17"/>
  <c r="BX41" i="17"/>
  <c r="DE55" i="17"/>
  <c r="AW36" i="17"/>
  <c r="AQ47" i="17"/>
  <c r="F13" i="17"/>
  <c r="DF14" i="17"/>
  <c r="DE23" i="17"/>
  <c r="BG16" i="17"/>
  <c r="BO14" i="17"/>
  <c r="AC22" i="17"/>
  <c r="U20" i="17"/>
  <c r="DF17" i="17"/>
  <c r="AU14" i="17"/>
  <c r="E30" i="17"/>
  <c r="Z42" i="17"/>
  <c r="BK35" i="17"/>
  <c r="CP23" i="17"/>
  <c r="CK37" i="17"/>
  <c r="D28" i="17"/>
  <c r="AJ24" i="17"/>
  <c r="AY34" i="17"/>
  <c r="CC30" i="17"/>
  <c r="AJ38" i="17"/>
  <c r="DG25" i="17"/>
  <c r="BJ31" i="17"/>
  <c r="AP35" i="17"/>
  <c r="CC26" i="17"/>
  <c r="CN34" i="17"/>
  <c r="CT39" i="17"/>
  <c r="S44" i="17"/>
  <c r="CA18" i="17"/>
  <c r="CF31" i="17"/>
  <c r="CA37" i="17"/>
  <c r="AT42" i="17"/>
  <c r="L46" i="17"/>
  <c r="AR26" i="17"/>
  <c r="BS34" i="17"/>
  <c r="CB39" i="17"/>
  <c r="F44" i="17"/>
  <c r="O9" i="17"/>
  <c r="BZ28" i="17"/>
  <c r="BX34" i="17"/>
  <c r="BL38" i="17"/>
  <c r="L42" i="17"/>
  <c r="AI22" i="17"/>
  <c r="CR30" i="17"/>
  <c r="CV35" i="17"/>
  <c r="W39" i="17"/>
  <c r="J27" i="17"/>
  <c r="BS32" i="17"/>
  <c r="BR36" i="17"/>
  <c r="DE39" i="17"/>
  <c r="CP42" i="17"/>
  <c r="CA16" i="17"/>
  <c r="CK28" i="17"/>
  <c r="BY33" i="17"/>
  <c r="AX37" i="17"/>
  <c r="CK40" i="17"/>
  <c r="D7" i="17"/>
  <c r="BA31" i="17"/>
  <c r="AY38" i="17"/>
  <c r="CN42" i="17"/>
  <c r="AK13" i="17"/>
  <c r="BK31" i="17"/>
  <c r="R38" i="17"/>
  <c r="BP42" i="17"/>
  <c r="AQ45" i="17"/>
  <c r="BS47" i="17"/>
  <c r="BK49" i="17"/>
  <c r="BC51" i="17"/>
  <c r="AC19" i="17"/>
  <c r="BU31" i="17"/>
  <c r="AZ37" i="17"/>
  <c r="CD41" i="17"/>
  <c r="DG44" i="17"/>
  <c r="AN47" i="17"/>
  <c r="AF49" i="17"/>
  <c r="X51" i="17"/>
  <c r="U14" i="17"/>
  <c r="AW30" i="17"/>
  <c r="CJ36" i="17"/>
  <c r="S41" i="17"/>
  <c r="BA44" i="17"/>
  <c r="CR46" i="17"/>
  <c r="CP48" i="17"/>
  <c r="CX50" i="17"/>
  <c r="CP52" i="17"/>
  <c r="AJ29" i="17"/>
  <c r="I36" i="17"/>
  <c r="BL40" i="17"/>
  <c r="N44" i="17"/>
  <c r="U23" i="17"/>
  <c r="DA32" i="17"/>
  <c r="AG38" i="17"/>
  <c r="AX42" i="17"/>
  <c r="AE45" i="17"/>
  <c r="BZ47" i="17"/>
  <c r="BR49" i="17"/>
  <c r="AT29" i="17"/>
  <c r="P36" i="17"/>
  <c r="BT40" i="17"/>
  <c r="Q44" i="17"/>
  <c r="BL46" i="17"/>
  <c r="AU23" i="17"/>
  <c r="J33" i="17"/>
  <c r="AN38" i="17"/>
  <c r="BB42" i="17"/>
  <c r="O45" i="17"/>
  <c r="AE47" i="17"/>
  <c r="I49" i="17"/>
  <c r="CO50" i="17"/>
  <c r="BQ52" i="17"/>
  <c r="U28" i="17"/>
  <c r="CY34" i="17"/>
  <c r="AX39" i="17"/>
  <c r="H43" i="17"/>
  <c r="BB45" i="17"/>
  <c r="BN47" i="17"/>
  <c r="AP49" i="17"/>
  <c r="CW33" i="17"/>
  <c r="AR43" i="17"/>
  <c r="CU28" i="17"/>
  <c r="CM40" i="17"/>
  <c r="BP46" i="17"/>
  <c r="BW49" i="17"/>
  <c r="G52" i="17"/>
  <c r="F54" i="17"/>
  <c r="CL55" i="17"/>
  <c r="BN57" i="17"/>
  <c r="O36" i="17"/>
  <c r="AU44" i="17"/>
  <c r="AE48" i="17"/>
  <c r="CR50" i="17"/>
  <c r="S53" i="17"/>
  <c r="CY54" i="17"/>
  <c r="CA56" i="17"/>
  <c r="AZ27" i="17"/>
  <c r="AA40" i="17"/>
  <c r="AL46" i="17"/>
  <c r="BA49" i="17"/>
  <c r="CT51" i="17"/>
  <c r="CW53" i="17"/>
  <c r="BY55" i="17"/>
  <c r="BA57" i="17"/>
  <c r="BH34" i="17"/>
  <c r="BV43" i="17"/>
  <c r="BO29" i="17"/>
  <c r="T41" i="17"/>
  <c r="CH46" i="17"/>
  <c r="CH49" i="17"/>
  <c r="R52" i="17"/>
  <c r="N54" i="17"/>
  <c r="CT55" i="17"/>
  <c r="BT36" i="17"/>
  <c r="BU44" i="17"/>
  <c r="AP48" i="17"/>
  <c r="DC50" i="17"/>
  <c r="AA53" i="17"/>
  <c r="DG54" i="17"/>
  <c r="CI56" i="17"/>
  <c r="CI29" i="17"/>
  <c r="AC41" i="17"/>
  <c r="CJ46" i="17"/>
  <c r="CJ49" i="17"/>
  <c r="T52" i="17"/>
  <c r="P54" i="17"/>
  <c r="BX57" i="17"/>
  <c r="CN35" i="17"/>
  <c r="CL50" i="17"/>
  <c r="BV56" i="17"/>
  <c r="AV48" i="17"/>
  <c r="AD53" i="17"/>
  <c r="J50" i="17"/>
  <c r="DG56" i="17"/>
  <c r="AG52" i="17"/>
  <c r="AP32" i="17"/>
  <c r="BI52" i="17"/>
  <c r="Y13" i="17"/>
  <c r="Q16" i="17"/>
  <c r="CU24" i="17"/>
  <c r="Q17" i="17"/>
  <c r="AD15" i="17"/>
  <c r="BD22" i="17"/>
  <c r="BD20" i="17"/>
  <c r="AT18" i="17"/>
  <c r="DE14" i="17"/>
  <c r="Z30" i="17"/>
  <c r="AP42" i="17"/>
  <c r="CA35" i="17"/>
  <c r="AA24" i="17"/>
  <c r="DA37" i="17"/>
  <c r="AD28" i="17"/>
  <c r="BX24" i="17"/>
  <c r="BO34" i="17"/>
  <c r="CZ30" i="17"/>
  <c r="AZ38" i="17"/>
  <c r="AE26" i="17"/>
  <c r="DA31" i="17"/>
  <c r="BV35" i="17"/>
  <c r="BX27" i="17"/>
  <c r="AI35" i="17"/>
  <c r="AE40" i="17"/>
  <c r="AY44" i="17"/>
  <c r="CY20" i="17"/>
  <c r="AY32" i="17"/>
  <c r="O38" i="17"/>
  <c r="CE42" i="17"/>
  <c r="AR46" i="17"/>
  <c r="AK27" i="17"/>
  <c r="M35" i="17"/>
  <c r="N40" i="17"/>
  <c r="AL44" i="17"/>
  <c r="CU11" i="17"/>
  <c r="H29" i="17"/>
  <c r="CW34" i="17"/>
  <c r="CG38" i="17"/>
  <c r="AF42" i="17"/>
  <c r="E23" i="17"/>
  <c r="AB31" i="17"/>
  <c r="Q36" i="17"/>
  <c r="BS12" i="17"/>
  <c r="BB27" i="17"/>
  <c r="CV32" i="17"/>
  <c r="E37" i="17"/>
  <c r="X40" i="17"/>
  <c r="D43" i="17"/>
  <c r="BE19" i="17"/>
  <c r="U29" i="17"/>
  <c r="DC33" i="17"/>
  <c r="CO37" i="17"/>
  <c r="DF40" i="17"/>
  <c r="Q13" i="17"/>
  <c r="CA32" i="17"/>
  <c r="CI38" i="17"/>
  <c r="N43" i="17"/>
  <c r="CT16" i="17"/>
  <c r="V32" i="17"/>
  <c r="BB38" i="17"/>
  <c r="CS42" i="17"/>
  <c r="BJ45" i="17"/>
  <c r="CI47" i="17"/>
  <c r="CA49" i="17"/>
  <c r="BS51" i="17"/>
  <c r="W21" i="17"/>
  <c r="AC32" i="17"/>
  <c r="CL37" i="17"/>
  <c r="AL42" i="17"/>
  <c r="V45" i="17"/>
  <c r="BD47" i="17"/>
  <c r="AV49" i="17"/>
  <c r="AN51" i="17"/>
  <c r="Y17" i="17"/>
  <c r="K31" i="17"/>
  <c r="S37" i="17"/>
  <c r="BA41" i="17"/>
  <c r="BV44" i="17"/>
  <c r="F47" i="17"/>
  <c r="R49" i="17"/>
  <c r="J51" i="17"/>
  <c r="AF10" i="17"/>
  <c r="CW29" i="17"/>
  <c r="BB36" i="17"/>
  <c r="CX40" i="17"/>
  <c r="AH44" i="17"/>
  <c r="AG24" i="17"/>
  <c r="AZ33" i="17"/>
  <c r="BT38" i="17"/>
  <c r="CB42" i="17"/>
  <c r="BQ45" i="17"/>
  <c r="CP47" i="17"/>
  <c r="AO11" i="17"/>
  <c r="J30" i="17"/>
  <c r="BJ36" i="17"/>
  <c r="DB40" i="17"/>
  <c r="AN44" i="17"/>
  <c r="CE46" i="17"/>
  <c r="BN24" i="17"/>
  <c r="BF33" i="17"/>
  <c r="CB38" i="17"/>
  <c r="CH42" i="17"/>
  <c r="AH45" i="17"/>
  <c r="AW47" i="17"/>
  <c r="Y49" i="17"/>
  <c r="DE50" i="17"/>
  <c r="CG52" i="17"/>
  <c r="CT28" i="17"/>
  <c r="AO35" i="17"/>
  <c r="CE39" i="17"/>
  <c r="AL43" i="17"/>
  <c r="BX45" i="17"/>
  <c r="CD47" i="17"/>
  <c r="BF49" i="17"/>
  <c r="DG34" i="17"/>
  <c r="CU43" i="17"/>
  <c r="AF30" i="17"/>
  <c r="BG41" i="17"/>
  <c r="CW46" i="17"/>
  <c r="CS49" i="17"/>
  <c r="AC52" i="17"/>
  <c r="V54" i="17"/>
  <c r="DB55" i="17"/>
  <c r="G10" i="17"/>
  <c r="DG36" i="17"/>
  <c r="CQ44" i="17"/>
  <c r="BD48" i="17"/>
  <c r="K51" i="17"/>
  <c r="AI53" i="17"/>
  <c r="K55" i="17"/>
  <c r="CQ56" i="17"/>
  <c r="W29" i="17"/>
  <c r="DA40" i="17"/>
  <c r="BU46" i="17"/>
  <c r="BZ49" i="17"/>
  <c r="J52" i="17"/>
  <c r="I54" i="17"/>
  <c r="CO55" i="17"/>
  <c r="BQ57" i="17"/>
  <c r="BA35" i="17"/>
  <c r="L44" i="17"/>
  <c r="DF30" i="17"/>
  <c r="CS41" i="17"/>
  <c r="I47" i="17"/>
  <c r="DC49" i="17"/>
  <c r="AM52" i="17"/>
  <c r="AD54" i="17"/>
  <c r="AI15" i="17"/>
  <c r="AT37" i="17"/>
  <c r="I45" i="17"/>
  <c r="BP48" i="17"/>
  <c r="T51" i="17"/>
  <c r="AQ53" i="17"/>
  <c r="S55" i="17"/>
  <c r="CY56" i="17"/>
  <c r="R31" i="17"/>
  <c r="DD41" i="17"/>
  <c r="O47" i="17"/>
  <c r="DE49" i="17"/>
  <c r="AO52" i="17"/>
  <c r="AF54" i="17"/>
  <c r="H56" i="17"/>
  <c r="CN57" i="17"/>
  <c r="CB44" i="17"/>
  <c r="F55" i="17"/>
  <c r="AX52" i="17"/>
  <c r="BD30" i="17"/>
  <c r="Y54" i="17"/>
  <c r="BL44" i="17"/>
  <c r="CZ16" i="17"/>
  <c r="DA8" i="17"/>
  <c r="AW10" i="17"/>
  <c r="CC7" i="17"/>
  <c r="Z22" i="17"/>
  <c r="AT25" i="17"/>
  <c r="BX23" i="17"/>
  <c r="AQ22" i="17"/>
  <c r="AH20" i="17"/>
  <c r="BN32" i="17"/>
  <c r="AO19" i="17"/>
  <c r="AM37" i="17"/>
  <c r="AY27" i="17"/>
  <c r="BM39" i="17"/>
  <c r="BF30" i="17"/>
  <c r="AS25" i="17"/>
  <c r="AY10" i="17"/>
  <c r="AK31" i="17"/>
  <c r="CF38" i="17"/>
  <c r="CL26" i="17"/>
  <c r="R32" i="17"/>
  <c r="CL35" i="17"/>
  <c r="K28" i="17"/>
  <c r="BH35" i="17"/>
  <c r="BB40" i="17"/>
  <c r="BO44" i="17"/>
  <c r="CT21" i="17"/>
  <c r="CF32" i="17"/>
  <c r="AI38" i="17"/>
  <c r="CW42" i="17"/>
  <c r="BH46" i="17"/>
  <c r="CC27" i="17"/>
  <c r="AM35" i="17"/>
  <c r="AJ40" i="17"/>
  <c r="BB44" i="17"/>
  <c r="W16" i="17"/>
  <c r="L30" i="17"/>
  <c r="AR35" i="17"/>
  <c r="T39" i="17"/>
  <c r="BR42" i="17"/>
  <c r="AS24" i="17"/>
  <c r="CX31" i="17"/>
  <c r="BP36" i="17"/>
  <c r="F15" i="17"/>
  <c r="DB27" i="17"/>
  <c r="AW33" i="17"/>
  <c r="AB37" i="17"/>
  <c r="AS40" i="17"/>
  <c r="AN43" i="17"/>
  <c r="BA20" i="17"/>
  <c r="BD29" i="17"/>
  <c r="BD34" i="17"/>
  <c r="F38" i="17"/>
  <c r="X41" i="17"/>
  <c r="CV18" i="17"/>
  <c r="X33" i="17"/>
  <c r="S39" i="17"/>
  <c r="AQ43" i="17"/>
  <c r="J21" i="17"/>
  <c r="AA33" i="17"/>
  <c r="CQ38" i="17"/>
  <c r="S43" i="17"/>
  <c r="CC45" i="17"/>
  <c r="CY47" i="17"/>
  <c r="CQ49" i="17"/>
  <c r="CI51" i="17"/>
  <c r="CC22" i="17"/>
  <c r="CJ32" i="17"/>
  <c r="BE38" i="17"/>
  <c r="BQ42" i="17"/>
  <c r="AR45" i="17"/>
  <c r="BT47" i="17"/>
  <c r="BL49" i="17"/>
  <c r="BD51" i="17"/>
  <c r="BJ19" i="17"/>
  <c r="BX31" i="17"/>
  <c r="BD37" i="17"/>
  <c r="CJ41" i="17"/>
  <c r="CP44" i="17"/>
  <c r="AP47" i="17"/>
  <c r="AH49" i="17"/>
  <c r="Z51" i="17"/>
  <c r="BM14" i="17"/>
  <c r="BM30" i="17"/>
  <c r="CR36" i="17"/>
  <c r="AA41" i="17"/>
  <c r="BE44" i="17"/>
  <c r="BB25" i="17"/>
  <c r="CV33" i="17"/>
  <c r="DF38" i="17"/>
  <c r="AD43" i="17"/>
  <c r="CM45" i="17"/>
  <c r="DF47" i="17"/>
  <c r="AW15" i="17"/>
  <c r="BV30" i="17"/>
  <c r="CZ36" i="17"/>
  <c r="AG41" i="17"/>
  <c r="BH44" i="17"/>
  <c r="CX46" i="17"/>
  <c r="BU25" i="17"/>
  <c r="DE33" i="17"/>
  <c r="AR39" i="17"/>
  <c r="G43" i="17"/>
  <c r="BA45" i="17"/>
  <c r="BM47" i="17"/>
  <c r="AO49" i="17"/>
  <c r="Q51" i="17"/>
  <c r="CJ11" i="17"/>
  <c r="BF29" i="17"/>
  <c r="CF35" i="17"/>
  <c r="H40" i="17"/>
  <c r="BJ43" i="17"/>
  <c r="CQ45" i="17"/>
  <c r="CT47" i="17"/>
  <c r="BV49" i="17"/>
  <c r="DC35" i="17"/>
  <c r="AM44" i="17"/>
  <c r="BY31" i="17"/>
  <c r="AD42" i="17"/>
  <c r="AL54" i="17"/>
  <c r="N56" i="17"/>
  <c r="BH18" i="17"/>
  <c r="CP37" i="17"/>
  <c r="AF45" i="17"/>
  <c r="CC48" i="17"/>
  <c r="AE51" i="17"/>
  <c r="AY53" i="17"/>
  <c r="AA55" i="17"/>
  <c r="DC46" i="17"/>
  <c r="CW49" i="17"/>
  <c r="CG57" i="17"/>
  <c r="N17" i="17"/>
  <c r="BF10" i="17"/>
  <c r="DD12" i="17"/>
  <c r="AV8" i="17"/>
  <c r="BX22" i="17"/>
  <c r="BP25" i="17"/>
  <c r="CT23" i="17"/>
  <c r="BQ22" i="17"/>
  <c r="BP20" i="17"/>
  <c r="CD32" i="17"/>
  <c r="BJ20" i="17"/>
  <c r="BC37" i="17"/>
  <c r="BZ27" i="17"/>
  <c r="CC39" i="17"/>
  <c r="CA30" i="17"/>
  <c r="CI27" i="17"/>
  <c r="CB19" i="17"/>
  <c r="DD32" i="17"/>
  <c r="L40" i="17"/>
  <c r="I28" i="17"/>
  <c r="CP32" i="17"/>
  <c r="AT36" i="17"/>
  <c r="BQ29" i="17"/>
  <c r="BC36" i="17"/>
  <c r="AD41" i="17"/>
  <c r="W45" i="17"/>
  <c r="BU24" i="17"/>
  <c r="CL33" i="17"/>
  <c r="L39" i="17"/>
  <c r="BL43" i="17"/>
  <c r="P47" i="17"/>
  <c r="AK29" i="17"/>
  <c r="AG36" i="17"/>
  <c r="M41" i="17"/>
  <c r="J45" i="17"/>
  <c r="CL17" i="17"/>
  <c r="BA30" i="17"/>
  <c r="CR35" i="17"/>
  <c r="AO39" i="17"/>
  <c r="DB42" i="17"/>
  <c r="DF24" i="17"/>
  <c r="BR32" i="17"/>
  <c r="CM36" i="17"/>
  <c r="Q18" i="17"/>
  <c r="AO28" i="17"/>
  <c r="BX33" i="17"/>
  <c r="BQ37" i="17"/>
  <c r="BM40" i="17"/>
  <c r="BE43" i="17"/>
  <c r="AL22" i="17"/>
  <c r="CS29" i="17"/>
  <c r="CE34" i="17"/>
  <c r="AW38" i="17"/>
  <c r="AS41" i="17"/>
  <c r="CE20" i="17"/>
  <c r="O34" i="17"/>
  <c r="BA39" i="17"/>
  <c r="BP43" i="17"/>
  <c r="BM22" i="17"/>
  <c r="CC33" i="17"/>
  <c r="V39" i="17"/>
  <c r="AS43" i="17"/>
  <c r="CV45" i="17"/>
  <c r="K48" i="17"/>
  <c r="DG49" i="17"/>
  <c r="CY51" i="17"/>
  <c r="CW23" i="17"/>
  <c r="CE33" i="17"/>
  <c r="CR38" i="17"/>
  <c r="CT42" i="17"/>
  <c r="BK45" i="17"/>
  <c r="CJ47" i="17"/>
  <c r="CB49" i="17"/>
  <c r="BT51" i="17"/>
  <c r="AJ21" i="17"/>
  <c r="AN32" i="17"/>
  <c r="CQ37" i="17"/>
  <c r="I42" i="17"/>
  <c r="AA45" i="17"/>
  <c r="BF47" i="17"/>
  <c r="AX49" i="17"/>
  <c r="AP51" i="17"/>
  <c r="CB17" i="17"/>
  <c r="U31" i="17"/>
  <c r="Z37" i="17"/>
  <c r="BI41" i="17"/>
  <c r="BZ44" i="17"/>
  <c r="AN26" i="17"/>
  <c r="AR34" i="17"/>
  <c r="BU39" i="17"/>
  <c r="BF43" i="17"/>
  <c r="DF45" i="17"/>
  <c r="R48" i="17"/>
  <c r="Y18" i="17"/>
  <c r="AH31" i="17"/>
  <c r="AG37" i="17"/>
  <c r="BO41" i="17"/>
  <c r="CC44" i="17"/>
  <c r="L47" i="17"/>
  <c r="AX26" i="17"/>
  <c r="CU34" i="17"/>
  <c r="CD39" i="17"/>
  <c r="AK43" i="17"/>
  <c r="BW45" i="17"/>
  <c r="CC47" i="17"/>
  <c r="BE49" i="17"/>
  <c r="AG51" i="17"/>
  <c r="CM15" i="17"/>
  <c r="N30" i="17"/>
  <c r="X36" i="17"/>
  <c r="AP40" i="17"/>
  <c r="CH43" i="17"/>
  <c r="F46" i="17"/>
  <c r="F48" i="17"/>
  <c r="E7" i="17"/>
  <c r="CQ36" i="17"/>
  <c r="CJ44" i="17"/>
  <c r="DE32" i="17"/>
  <c r="CR42" i="17"/>
  <c r="BE47" i="17"/>
  <c r="AE50" i="17"/>
  <c r="BS52" i="17"/>
  <c r="BB54" i="17"/>
  <c r="AD56" i="17"/>
  <c r="BH22" i="17"/>
  <c r="BN38" i="17"/>
  <c r="BR45" i="17"/>
  <c r="DB48" i="17"/>
  <c r="AZ51" i="17"/>
  <c r="BO53" i="17"/>
  <c r="AQ55" i="17"/>
  <c r="S57" i="17"/>
  <c r="G32" i="17"/>
  <c r="AM42" i="17"/>
  <c r="AI47" i="17"/>
  <c r="N50" i="17"/>
  <c r="BB52" i="17"/>
  <c r="AQ8" i="17"/>
  <c r="CD11" i="17"/>
  <c r="BS21" i="17"/>
  <c r="DC17" i="17"/>
  <c r="AH26" i="17"/>
  <c r="CH27" i="17"/>
  <c r="AP26" i="17"/>
  <c r="AI25" i="17"/>
  <c r="CC23" i="17"/>
  <c r="BF34" i="17"/>
  <c r="BH25" i="17"/>
  <c r="O39" i="17"/>
  <c r="I30" i="17"/>
  <c r="AO41" i="17"/>
  <c r="CL32" i="17"/>
  <c r="E28" i="17"/>
  <c r="AK20" i="17"/>
  <c r="P33" i="17"/>
  <c r="AB40" i="17"/>
  <c r="AK28" i="17"/>
  <c r="DF32" i="17"/>
  <c r="CF7" i="17"/>
  <c r="DD29" i="17"/>
  <c r="BZ36" i="17"/>
  <c r="AY41" i="17"/>
  <c r="AM45" i="17"/>
  <c r="AK25" i="17"/>
  <c r="I34" i="17"/>
  <c r="AI39" i="17"/>
  <c r="CB43" i="17"/>
  <c r="AF47" i="17"/>
  <c r="BX29" i="17"/>
  <c r="BG36" i="17"/>
  <c r="AH41" i="17"/>
  <c r="Z45" i="17"/>
  <c r="S20" i="17"/>
  <c r="T31" i="17"/>
  <c r="M36" i="17"/>
  <c r="CF39" i="17"/>
  <c r="R43" i="17"/>
  <c r="J26" i="17"/>
  <c r="CS32" i="17"/>
  <c r="AA37" i="17"/>
  <c r="AT19" i="17"/>
  <c r="CJ28" i="17"/>
  <c r="Y34" i="17"/>
  <c r="CN37" i="17"/>
  <c r="CJ40" i="17"/>
  <c r="CK43" i="17"/>
  <c r="O23" i="17"/>
  <c r="Y30" i="17"/>
  <c r="AA35" i="17"/>
  <c r="BR38" i="17"/>
  <c r="BN41" i="17"/>
  <c r="BZ23" i="17"/>
  <c r="BK34" i="17"/>
  <c r="CI39" i="17"/>
  <c r="DF43" i="17"/>
  <c r="DD24" i="17"/>
  <c r="U34" i="17"/>
  <c r="BG39" i="17"/>
  <c r="BS43" i="17"/>
  <c r="M46" i="17"/>
  <c r="AA48" i="17"/>
  <c r="S50" i="17"/>
  <c r="K52" i="17"/>
  <c r="F26" i="17"/>
  <c r="W34" i="17"/>
  <c r="AA39" i="17"/>
  <c r="T43" i="17"/>
  <c r="CD45" i="17"/>
  <c r="CZ47" i="17"/>
  <c r="CR49" i="17"/>
  <c r="CJ51" i="17"/>
  <c r="CP22" i="17"/>
  <c r="CQ32" i="17"/>
  <c r="W38" i="17"/>
  <c r="BT42" i="17"/>
  <c r="AT45" i="17"/>
  <c r="BV47" i="17"/>
  <c r="BN49" i="17"/>
  <c r="BF51" i="17"/>
  <c r="CU19" i="17"/>
  <c r="CN31" i="17"/>
  <c r="BK37" i="17"/>
  <c r="CN41" i="17"/>
  <c r="CS44" i="17"/>
  <c r="T27" i="17"/>
  <c r="AC35" i="17"/>
  <c r="DC39" i="17"/>
  <c r="CC43" i="17"/>
  <c r="U46" i="17"/>
  <c r="AH48" i="17"/>
  <c r="V20" i="17"/>
  <c r="CT31" i="17"/>
  <c r="BV37" i="17"/>
  <c r="CT41" i="17"/>
  <c r="CY44" i="17"/>
  <c r="AD47" i="17"/>
  <c r="J28" i="17"/>
  <c r="AK35" i="17"/>
  <c r="G40" i="17"/>
  <c r="BI43" i="17"/>
  <c r="CP45" i="17"/>
  <c r="CS47" i="17"/>
  <c r="BU49" i="17"/>
  <c r="AW51" i="17"/>
  <c r="BF18" i="17"/>
  <c r="CI30" i="17"/>
  <c r="BM36" i="17"/>
  <c r="BY40" i="17"/>
  <c r="DC43" i="17"/>
  <c r="Y46" i="17"/>
  <c r="V48" i="17"/>
  <c r="BB17" i="17"/>
  <c r="BY37" i="17"/>
  <c r="Y45" i="17"/>
  <c r="L34" i="17"/>
  <c r="BB43" i="17"/>
  <c r="CG47" i="17"/>
  <c r="BA50" i="17"/>
  <c r="CO52" i="17"/>
  <c r="BR54" i="17"/>
  <c r="AT56" i="17"/>
  <c r="AC25" i="17"/>
  <c r="AY39" i="17"/>
  <c r="DD45" i="17"/>
  <c r="X49" i="17"/>
  <c r="BW51" i="17"/>
  <c r="CE53" i="17"/>
  <c r="BG55" i="17"/>
  <c r="AI57" i="17"/>
  <c r="Z33" i="17"/>
  <c r="DA42" i="17"/>
  <c r="BI47" i="17"/>
  <c r="AH50" i="17"/>
  <c r="BV52" i="17"/>
  <c r="BE54" i="17"/>
  <c r="AG56" i="17"/>
  <c r="CF19" i="17"/>
  <c r="I38" i="17"/>
  <c r="AU45" i="17"/>
  <c r="BQ34" i="17"/>
  <c r="BY43" i="17"/>
  <c r="CU47" i="17"/>
  <c r="BK50" i="17"/>
  <c r="CX52" i="17"/>
  <c r="BZ54" i="17"/>
  <c r="Y26" i="17"/>
  <c r="CH39" i="17"/>
  <c r="R46" i="17"/>
  <c r="AK49" i="17"/>
  <c r="CF51" i="17"/>
  <c r="CM53" i="17"/>
  <c r="BO55" i="17"/>
  <c r="AQ57" i="17"/>
  <c r="CG34" i="17"/>
  <c r="CI43" i="17"/>
  <c r="CW47" i="17"/>
  <c r="BM50" i="17"/>
  <c r="CZ52" i="17"/>
  <c r="CB54" i="17"/>
  <c r="BD56" i="17"/>
  <c r="AY24" i="17"/>
  <c r="U39" i="17"/>
  <c r="CS45" i="17"/>
  <c r="Q49" i="17"/>
  <c r="BO51" i="17"/>
  <c r="BZ53" i="17"/>
  <c r="BB55" i="17"/>
  <c r="CD8" i="17"/>
  <c r="P13" i="17"/>
  <c r="BI22" i="17"/>
  <c r="X18" i="17"/>
  <c r="BD26" i="17"/>
  <c r="DD27" i="17"/>
  <c r="BI26" i="17"/>
  <c r="BD25" i="17"/>
  <c r="Y24" i="17"/>
  <c r="BV34" i="17"/>
  <c r="CN25" i="17"/>
  <c r="AE39" i="17"/>
  <c r="AD30" i="17"/>
  <c r="BE41" i="17"/>
  <c r="DB32" i="17"/>
  <c r="BF28" i="17"/>
  <c r="AZ21" i="17"/>
  <c r="AV33" i="17"/>
  <c r="BH40" i="17"/>
  <c r="DE28" i="17"/>
  <c r="AX33" i="17"/>
  <c r="BH15" i="17"/>
  <c r="E31" i="17"/>
  <c r="AI37" i="17"/>
  <c r="D42" i="17"/>
  <c r="CI45" i="17"/>
  <c r="CK26" i="17"/>
  <c r="CP34" i="17"/>
  <c r="CU39" i="17"/>
  <c r="T44" i="17"/>
  <c r="J14" i="17"/>
  <c r="CD30" i="17"/>
  <c r="R37" i="17"/>
  <c r="CR41" i="17"/>
  <c r="BV45" i="17"/>
  <c r="Q22" i="17"/>
  <c r="BB31" i="17"/>
  <c r="AM36" i="17"/>
  <c r="DA39" i="17"/>
  <c r="AJ43" i="17"/>
  <c r="BK26" i="17"/>
  <c r="S33" i="17"/>
  <c r="AU37" i="17"/>
  <c r="AZ20" i="17"/>
  <c r="BC29" i="17"/>
  <c r="BC34" i="17"/>
  <c r="E38" i="17"/>
  <c r="U41" i="17"/>
  <c r="DA43" i="17"/>
  <c r="CJ23" i="17"/>
  <c r="CT30" i="17"/>
  <c r="AZ35" i="17"/>
  <c r="CN38" i="17"/>
  <c r="DC41" i="17"/>
  <c r="CN24" i="17"/>
  <c r="D35" i="17"/>
  <c r="O40" i="17"/>
  <c r="Y44" i="17"/>
  <c r="CX25" i="17"/>
  <c r="BT34" i="17"/>
  <c r="CN39" i="17"/>
  <c r="CN43" i="17"/>
  <c r="AG46" i="17"/>
  <c r="AQ48" i="17"/>
  <c r="AI50" i="17"/>
  <c r="AQ52" i="17"/>
  <c r="CQ26" i="17"/>
  <c r="BU34" i="17"/>
  <c r="BH39" i="17"/>
  <c r="AV43" i="17"/>
  <c r="CW45" i="17"/>
  <c r="L48" i="17"/>
  <c r="D50" i="17"/>
  <c r="CZ51" i="17"/>
  <c r="M24" i="17"/>
  <c r="AK33" i="17"/>
  <c r="CW38" i="17"/>
  <c r="CX42" i="17"/>
  <c r="BM45" i="17"/>
  <c r="CL47" i="17"/>
  <c r="CD49" i="17"/>
  <c r="BV51" i="17"/>
  <c r="CE21" i="17"/>
  <c r="AV32" i="17"/>
  <c r="CW37" i="17"/>
  <c r="P42" i="17"/>
  <c r="K45" i="17"/>
  <c r="CB28" i="17"/>
  <c r="BU35" i="17"/>
  <c r="AG40" i="17"/>
  <c r="CX43" i="17"/>
  <c r="AN46" i="17"/>
  <c r="AX48" i="17"/>
  <c r="I22" i="17"/>
  <c r="BK32" i="17"/>
  <c r="DE37" i="17"/>
  <c r="U42" i="17"/>
  <c r="N45" i="17"/>
  <c r="BL47" i="17"/>
  <c r="CR28" i="17"/>
  <c r="CE35" i="17"/>
  <c r="AO40" i="17"/>
  <c r="CG43" i="17"/>
  <c r="E46" i="17"/>
  <c r="E48" i="17"/>
  <c r="CK49" i="17"/>
  <c r="BM51" i="17"/>
  <c r="BS20" i="17"/>
  <c r="AQ31" i="17"/>
  <c r="DC36" i="17"/>
  <c r="DG40" i="17"/>
  <c r="U44" i="17"/>
  <c r="AU46" i="17"/>
  <c r="AL48" i="17"/>
  <c r="CU21" i="17"/>
  <c r="BA38" i="17"/>
  <c r="BN45" i="17"/>
  <c r="P35" i="17"/>
  <c r="CY43" i="17"/>
  <c r="DG47" i="17"/>
  <c r="BV50" i="17"/>
  <c r="DF52" i="17"/>
  <c r="CH54" i="17"/>
  <c r="BJ56" i="17"/>
  <c r="V27" i="17"/>
  <c r="P40" i="17"/>
  <c r="AI46" i="17"/>
  <c r="AY49" i="17"/>
  <c r="CQ51" i="17"/>
  <c r="CU53" i="17"/>
  <c r="BW55" i="17"/>
  <c r="AY57" i="17"/>
  <c r="AF34" i="17"/>
  <c r="BM43" i="17"/>
  <c r="CM47" i="17"/>
  <c r="BE50" i="17"/>
  <c r="CS52" i="17"/>
  <c r="BU54" i="17"/>
  <c r="AW56" i="17"/>
  <c r="BI23" i="17"/>
  <c r="CS38" i="17"/>
  <c r="CE45" i="17"/>
  <c r="BO35" i="17"/>
  <c r="W44" i="17"/>
  <c r="P48" i="17"/>
  <c r="CG50" i="17"/>
  <c r="J53" i="17"/>
  <c r="CP54" i="17"/>
  <c r="X28" i="17"/>
  <c r="BF40" i="17"/>
  <c r="AY46" i="17"/>
  <c r="BJ49" i="17"/>
  <c r="DC51" i="17"/>
  <c r="DC53" i="17"/>
  <c r="CE55" i="17"/>
  <c r="BG57" i="17"/>
  <c r="CB35" i="17"/>
  <c r="Z44" i="17"/>
  <c r="S48" i="17"/>
  <c r="CJ50" i="17"/>
  <c r="L53" i="17"/>
  <c r="CR54" i="17"/>
  <c r="BT56" i="17"/>
  <c r="BX26" i="17"/>
  <c r="CX39" i="17"/>
  <c r="V46" i="17"/>
  <c r="AQ49" i="17"/>
  <c r="CK51" i="17"/>
  <c r="CP53" i="17"/>
  <c r="BR55" i="17"/>
  <c r="DA14" i="17"/>
  <c r="G19" i="17"/>
  <c r="BW27" i="17"/>
  <c r="AF29" i="17"/>
  <c r="CT29" i="17"/>
  <c r="AI14" i="17"/>
  <c r="BY27" i="17"/>
  <c r="M14" i="17"/>
  <c r="AX36" i="17"/>
  <c r="CQ28" i="17"/>
  <c r="CU40" i="17"/>
  <c r="AW32" i="17"/>
  <c r="Q43" i="17"/>
  <c r="BN34" i="17"/>
  <c r="AM30" i="17"/>
  <c r="G25" i="17"/>
  <c r="CF34" i="17"/>
  <c r="CG10" i="17"/>
  <c r="V29" i="17"/>
  <c r="BN33" i="17"/>
  <c r="AI17" i="17"/>
  <c r="AR31" i="17"/>
  <c r="BF37" i="17"/>
  <c r="W42" i="17"/>
  <c r="CY45" i="17"/>
  <c r="AD27" i="17"/>
  <c r="K35" i="17"/>
  <c r="T15" i="17"/>
  <c r="G41" i="17"/>
  <c r="CU37" i="17"/>
  <c r="CH31" i="17"/>
  <c r="DE36" i="17"/>
  <c r="AK22" i="17"/>
  <c r="P25" i="17"/>
  <c r="CO35" i="17"/>
  <c r="AA44" i="17"/>
  <c r="BE35" i="17"/>
  <c r="AB52" i="17"/>
  <c r="N48" i="17"/>
  <c r="DD42" i="17"/>
  <c r="CC46" i="17"/>
  <c r="BU45" i="17"/>
  <c r="AS46" i="17"/>
  <c r="BX37" i="17"/>
  <c r="DD39" i="17"/>
  <c r="AH53" i="17"/>
  <c r="CU49" i="17"/>
  <c r="BC44" i="17"/>
  <c r="CC56" i="17"/>
  <c r="BO33" i="17"/>
  <c r="AO48" i="17"/>
  <c r="AP53" i="17"/>
  <c r="M31" i="17"/>
  <c r="K47" i="17"/>
  <c r="AN52" i="17"/>
  <c r="G56" i="17"/>
  <c r="BA37" i="17"/>
  <c r="BS48" i="17"/>
  <c r="AR53" i="17"/>
  <c r="CZ56" i="17"/>
  <c r="AP41" i="17"/>
  <c r="CM49" i="17"/>
  <c r="R54" i="17"/>
  <c r="AF20" i="17"/>
  <c r="BQ32" i="17"/>
  <c r="BL42" i="17"/>
  <c r="AN37" i="17"/>
  <c r="AN40" i="17"/>
  <c r="CO29" i="17"/>
  <c r="AE31" i="17"/>
  <c r="CF40" i="17"/>
  <c r="AZ46" i="17"/>
  <c r="CO39" i="17"/>
  <c r="V25" i="17"/>
  <c r="CT49" i="17"/>
  <c r="AW45" i="17"/>
  <c r="BN48" i="17"/>
  <c r="CB47" i="17"/>
  <c r="U48" i="17"/>
  <c r="AJ41" i="17"/>
  <c r="CU45" i="17"/>
  <c r="CX54" i="17"/>
  <c r="H52" i="17"/>
  <c r="H48" i="17"/>
  <c r="CV13" i="17"/>
  <c r="BI36" i="17"/>
  <c r="BO48" i="17"/>
  <c r="BV53" i="17"/>
  <c r="BP33" i="17"/>
  <c r="BU47" i="17"/>
  <c r="CE52" i="17"/>
  <c r="AM56" i="17"/>
  <c r="M39" i="17"/>
  <c r="M49" i="17"/>
  <c r="BX53" i="17"/>
  <c r="AB57" i="17"/>
  <c r="BZ42" i="17"/>
  <c r="Z50" i="17"/>
  <c r="AX54" i="17"/>
  <c r="CB10" i="17"/>
  <c r="CI11" i="17"/>
  <c r="AK48" i="17"/>
  <c r="BQ41" i="17"/>
  <c r="AQ9" i="17"/>
  <c r="J55" i="17"/>
  <c r="AG48" i="17"/>
  <c r="CW25" i="17"/>
  <c r="AQ37" i="17"/>
  <c r="K49" i="17"/>
  <c r="CL53" i="17"/>
  <c r="BZ34" i="17"/>
  <c r="CV47" i="17"/>
  <c r="CY52" i="17"/>
  <c r="BC56" i="17"/>
  <c r="CM39" i="17"/>
  <c r="AM49" i="17"/>
  <c r="CN53" i="17"/>
  <c r="AR57" i="17"/>
  <c r="AM43" i="17"/>
  <c r="AU50" i="17"/>
  <c r="BN54" i="17"/>
  <c r="BL36" i="17"/>
  <c r="CZ41" i="17"/>
  <c r="U51" i="17"/>
  <c r="W52" i="17"/>
  <c r="BW33" i="17"/>
  <c r="AB48" i="17"/>
  <c r="AM38" i="17"/>
  <c r="BB48" i="17"/>
  <c r="AO54" i="17"/>
  <c r="AQ50" i="17"/>
  <c r="BL51" i="17"/>
  <c r="BN52" i="17"/>
  <c r="BJ53" i="17"/>
  <c r="L31" i="17"/>
  <c r="BI46" i="17"/>
  <c r="R53" i="17"/>
  <c r="Z53" i="17"/>
  <c r="AS48" i="17"/>
  <c r="AU28" i="17"/>
  <c r="AG43" i="17"/>
  <c r="AA46" i="17"/>
  <c r="CD37" i="17"/>
  <c r="CC40" i="17"/>
  <c r="BJ30" i="17"/>
  <c r="DD31" i="17"/>
  <c r="H41" i="17"/>
  <c r="BS46" i="17"/>
  <c r="V40" i="17"/>
  <c r="DC26" i="17"/>
  <c r="F50" i="17"/>
  <c r="CD48" i="17"/>
  <c r="AE52" i="17"/>
  <c r="AR19" i="17"/>
  <c r="CD34" i="17"/>
  <c r="N28" i="17"/>
  <c r="G42" i="17"/>
  <c r="BQ43" i="17"/>
  <c r="DD34" i="17"/>
  <c r="CY35" i="17"/>
  <c r="BN44" i="17"/>
  <c r="BG48" i="17"/>
  <c r="BT43" i="17"/>
  <c r="AE34" i="17"/>
  <c r="CL51" i="17"/>
  <c r="AP29" i="17"/>
  <c r="AM23" i="17"/>
  <c r="AZ29" i="17"/>
  <c r="DA49" i="17"/>
  <c r="AP44" i="17"/>
  <c r="G36" i="17"/>
  <c r="BZ56" i="17"/>
  <c r="G54" i="17"/>
  <c r="BZ50" i="17"/>
  <c r="CN27" i="17"/>
  <c r="CZ38" i="17"/>
  <c r="AJ49" i="17"/>
  <c r="AT54" i="17"/>
  <c r="AD38" i="17"/>
  <c r="CQ48" i="17"/>
  <c r="BG53" i="17"/>
  <c r="K57" i="17"/>
  <c r="BS42" i="17"/>
  <c r="X50" i="17"/>
  <c r="AV54" i="17"/>
  <c r="AX16" i="17"/>
  <c r="R45" i="17"/>
  <c r="Y51" i="17"/>
  <c r="V55" i="17"/>
  <c r="BI45" i="17"/>
  <c r="AL55" i="17"/>
  <c r="BE36" i="17"/>
  <c r="CG46" i="17"/>
  <c r="DC55" i="17"/>
  <c r="AQ40" i="17"/>
  <c r="R55" i="17"/>
  <c r="DD49" i="17"/>
  <c r="M45" i="17"/>
  <c r="CV29" i="17"/>
  <c r="AL12" i="17"/>
  <c r="BG52" i="17"/>
  <c r="BU40" i="17"/>
  <c r="CP40" i="17"/>
  <c r="DE44" i="17"/>
  <c r="Y43" i="17"/>
  <c r="CN45" i="17"/>
  <c r="AY47" i="17"/>
  <c r="AT38" i="17"/>
  <c r="G29" i="17"/>
  <c r="AW42" i="17"/>
  <c r="E44" i="17"/>
  <c r="S52" i="17"/>
  <c r="BS40" i="17"/>
  <c r="BZ20" i="17"/>
  <c r="BG30" i="17"/>
  <c r="BI35" i="17"/>
  <c r="AV42" i="17"/>
  <c r="BY9" i="17"/>
  <c r="Y35" i="17"/>
  <c r="V36" i="17"/>
  <c r="CK44" i="17"/>
  <c r="CM48" i="17"/>
  <c r="CO43" i="17"/>
  <c r="CA34" i="17"/>
  <c r="DB51" i="17"/>
  <c r="DB29" i="17"/>
  <c r="BJ24" i="17"/>
  <c r="K30" i="17"/>
  <c r="M50" i="17"/>
  <c r="BK44" i="17"/>
  <c r="DF36" i="17"/>
  <c r="CP56" i="17"/>
  <c r="W54" i="17"/>
  <c r="CT50" i="17"/>
  <c r="AE37" i="17"/>
  <c r="CG39" i="17"/>
  <c r="U50" i="17"/>
  <c r="BJ54" i="17"/>
  <c r="F39" i="17"/>
  <c r="L49" i="17"/>
  <c r="BW53" i="17"/>
  <c r="AA57" i="17"/>
  <c r="Z43" i="17"/>
  <c r="AR50" i="17"/>
  <c r="BL54" i="17"/>
  <c r="BR21" i="17"/>
  <c r="AT51" i="17"/>
  <c r="BD33" i="17"/>
  <c r="U43" i="17"/>
  <c r="DE15" i="17"/>
  <c r="CQ46" i="17"/>
  <c r="AJ44" i="17"/>
  <c r="CZ32" i="17"/>
  <c r="BO57" i="17"/>
  <c r="AX55" i="17"/>
  <c r="R24" i="17"/>
  <c r="CB32" i="17"/>
  <c r="BC21" i="17"/>
  <c r="L52" i="17"/>
  <c r="AF39" i="17"/>
  <c r="BR47" i="17"/>
  <c r="BU36" i="17"/>
  <c r="DF53" i="17"/>
  <c r="BL29" i="17"/>
  <c r="AU25" i="17"/>
  <c r="K40" i="17"/>
  <c r="CL45" i="17"/>
  <c r="BA27" i="17"/>
  <c r="Y38" i="17"/>
  <c r="E39" i="17"/>
  <c r="CM26" i="17"/>
  <c r="BO50" i="17"/>
  <c r="O46" i="17"/>
  <c r="AC39" i="17"/>
  <c r="P23" i="17"/>
  <c r="K36" i="17"/>
  <c r="E33" i="17"/>
  <c r="W36" i="17"/>
  <c r="CC51" i="17"/>
  <c r="BN46" i="17"/>
  <c r="AR44" i="17"/>
  <c r="DB28" i="17"/>
  <c r="CM55" i="17"/>
  <c r="E53" i="17"/>
  <c r="BR39" i="17"/>
  <c r="BJ42" i="17"/>
  <c r="AP50" i="17"/>
  <c r="DF54" i="17"/>
  <c r="Z41" i="17"/>
  <c r="CI49" i="17"/>
  <c r="O54" i="17"/>
  <c r="BW57" i="17"/>
  <c r="BW44" i="17"/>
  <c r="DD50" i="17"/>
  <c r="D55" i="17"/>
  <c r="AZ28" i="17"/>
  <c r="BE46" i="17"/>
  <c r="DF51" i="17"/>
  <c r="CH55" i="17"/>
  <c r="AD24" i="17"/>
  <c r="CS51" i="17"/>
  <c r="CO44" i="17"/>
  <c r="AT30" i="17"/>
  <c r="U53" i="17"/>
  <c r="DB50" i="17"/>
  <c r="AE54" i="17"/>
  <c r="T55" i="17"/>
  <c r="CX55" i="17"/>
  <c r="CW22" i="17"/>
  <c r="G35" i="17"/>
  <c r="BR40" i="17"/>
  <c r="AC48" i="17"/>
  <c r="BQ44" i="17"/>
  <c r="BK54" i="17"/>
  <c r="AZ55" i="17"/>
  <c r="Z56" i="17"/>
  <c r="CU48" i="17"/>
  <c r="I32" i="17"/>
  <c r="G44" i="17"/>
  <c r="X46" i="17"/>
  <c r="X26" i="17"/>
  <c r="CU55" i="17"/>
  <c r="BP49" i="17"/>
  <c r="F30" i="17"/>
  <c r="CV34" i="17"/>
  <c r="BC40" i="17"/>
  <c r="N46" i="17"/>
  <c r="AN28" i="17"/>
  <c r="AV38" i="17"/>
  <c r="Z39" i="17"/>
  <c r="BQ27" i="17"/>
  <c r="CE50" i="17"/>
  <c r="AH46" i="17"/>
  <c r="BN39" i="17"/>
  <c r="BC15" i="17"/>
  <c r="AR41" i="17"/>
  <c r="R42" i="17"/>
  <c r="X43" i="17"/>
  <c r="X22" i="17"/>
  <c r="S51" i="17"/>
  <c r="CR27" i="17"/>
  <c r="BM29" i="17"/>
  <c r="BP44" i="17"/>
  <c r="CS24" i="17"/>
  <c r="CZ33" i="17"/>
  <c r="CF41" i="17"/>
  <c r="BD42" i="17"/>
  <c r="BC35" i="17"/>
  <c r="BW52" i="17"/>
  <c r="AR48" i="17"/>
  <c r="AZ43" i="17"/>
  <c r="AR33" i="17"/>
  <c r="CY40" i="17"/>
  <c r="BX38" i="17"/>
  <c r="DC40" i="17"/>
  <c r="BH23" i="17"/>
  <c r="BR48" i="17"/>
  <c r="BC48" i="17"/>
  <c r="BK41" i="17"/>
  <c r="CE57" i="17"/>
  <c r="CK54" i="17"/>
  <c r="I46" i="17"/>
  <c r="F45" i="17"/>
  <c r="BJ51" i="17"/>
  <c r="BN55" i="17"/>
  <c r="CE43" i="17"/>
  <c r="BL50" i="17"/>
  <c r="CA54" i="17"/>
  <c r="AU26" i="17"/>
  <c r="S46" i="17"/>
  <c r="CG51" i="17"/>
  <c r="BP55" i="17"/>
  <c r="CM33" i="17"/>
  <c r="BY47" i="17"/>
  <c r="CI52" i="17"/>
  <c r="AP56" i="17"/>
  <c r="CD52" i="17"/>
  <c r="AY55" i="17"/>
  <c r="BW47" i="17"/>
  <c r="AN56" i="17"/>
  <c r="CI36" i="17"/>
  <c r="L35" i="17"/>
  <c r="AZ45" i="17"/>
  <c r="BX49" i="17"/>
  <c r="BW29" i="17"/>
  <c r="AB53" i="17"/>
  <c r="P15" i="17"/>
  <c r="CT33" i="17"/>
  <c r="DD15" i="17"/>
  <c r="Y32" i="17"/>
  <c r="CM37" i="17"/>
  <c r="AC44" i="17"/>
  <c r="BZ26" i="17"/>
  <c r="T40" i="17"/>
  <c r="BR27" i="17"/>
  <c r="T50" i="17"/>
  <c r="CF45" i="17"/>
  <c r="AF38" i="17"/>
  <c r="O44" i="17"/>
  <c r="BA42" i="17"/>
  <c r="DB43" i="17"/>
  <c r="D32" i="17"/>
  <c r="CM24" i="17"/>
  <c r="CQ50" i="17"/>
  <c r="BQ46" i="17"/>
  <c r="AF35" i="17"/>
  <c r="DA54" i="17"/>
  <c r="BE14" i="17"/>
  <c r="CH45" i="17"/>
  <c r="CE51" i="17"/>
  <c r="BY20" i="17"/>
  <c r="BE45" i="17"/>
  <c r="AQ51" i="17"/>
  <c r="AI55" i="17"/>
  <c r="BU32" i="17"/>
  <c r="AS47" i="17"/>
  <c r="BL52" i="17"/>
  <c r="X56" i="17"/>
  <c r="BJ37" i="17"/>
  <c r="BU48" i="17"/>
  <c r="AT53" i="17"/>
  <c r="DB56" i="17"/>
  <c r="BN36" i="17"/>
  <c r="CN19" i="17"/>
  <c r="CU18" i="17"/>
  <c r="CO32" i="17"/>
  <c r="DG37" i="17"/>
  <c r="AS44" i="17"/>
  <c r="BK27" i="17"/>
  <c r="AZ40" i="17"/>
  <c r="AY28" i="17"/>
  <c r="AJ50" i="17"/>
  <c r="DA45" i="17"/>
  <c r="BS38" i="17"/>
  <c r="AK44" i="17"/>
  <c r="F43" i="17"/>
  <c r="R44" i="17"/>
  <c r="BP32" i="17"/>
  <c r="CX26" i="17"/>
  <c r="I51" i="17"/>
  <c r="DA46" i="17"/>
  <c r="AA36" i="17"/>
  <c r="Q56" i="17"/>
  <c r="CR23" i="17"/>
  <c r="P46" i="17"/>
  <c r="CY23" i="17"/>
  <c r="CK45" i="17"/>
  <c r="BK51" i="17"/>
  <c r="BV33" i="17"/>
  <c r="CF52" i="17"/>
  <c r="AX24" i="17"/>
  <c r="AV35" i="17"/>
  <c r="DB47" i="17"/>
  <c r="AK37" i="17"/>
  <c r="BM56" i="17"/>
  <c r="CI46" i="17"/>
  <c r="CJ56" i="17"/>
  <c r="R8" i="3"/>
  <c r="O8" i="3"/>
  <c r="Q8" i="3" s="1"/>
  <c r="R7" i="3"/>
  <c r="DK7" i="17" l="1" a="1"/>
  <c r="D123" i="17" a="1"/>
  <c r="S8" i="3"/>
  <c r="F127" i="17" l="1"/>
  <c r="DB127" i="17"/>
  <c r="AB131" i="17"/>
  <c r="AY134" i="17"/>
  <c r="BQ136" i="17"/>
  <c r="AY138" i="17"/>
  <c r="AA140" i="17"/>
  <c r="DG141" i="17"/>
  <c r="CB127" i="17"/>
  <c r="DC130" i="17"/>
  <c r="Z134" i="17"/>
  <c r="AZ136" i="17"/>
  <c r="AJ138" i="17"/>
  <c r="L140" i="17"/>
  <c r="CR141" i="17"/>
  <c r="CU126" i="17"/>
  <c r="AB130" i="17"/>
  <c r="BB133" i="17"/>
  <c r="DF135" i="17"/>
  <c r="CV137" i="17"/>
  <c r="BX139" i="17"/>
  <c r="AZ141" i="17"/>
  <c r="AS126" i="17"/>
  <c r="DF129" i="17"/>
  <c r="AE133" i="17"/>
  <c r="CQ135" i="17"/>
  <c r="CI137" i="17"/>
  <c r="BK139" i="17"/>
  <c r="AM141" i="17"/>
  <c r="CQ123" i="17"/>
  <c r="CD129" i="17"/>
  <c r="DE132" i="17"/>
  <c r="BZ135" i="17"/>
  <c r="BT137" i="17"/>
  <c r="AV139" i="17"/>
  <c r="X141" i="17"/>
  <c r="DD142" i="17"/>
  <c r="AM131" i="17"/>
  <c r="BM135" i="17"/>
  <c r="AO138" i="17"/>
  <c r="CZ140" i="17"/>
  <c r="AR143" i="17"/>
  <c r="T145" i="17"/>
  <c r="CZ146" i="17"/>
  <c r="V130" i="17"/>
  <c r="CL134" i="17"/>
  <c r="CC137" i="17"/>
  <c r="AK140" i="17"/>
  <c r="CT142" i="17"/>
  <c r="CC144" i="17"/>
  <c r="BE146" i="17"/>
  <c r="AU129" i="17"/>
  <c r="R134" i="17"/>
  <c r="AI137" i="17"/>
  <c r="CU139" i="17"/>
  <c r="BB142" i="17"/>
  <c r="AX144" i="17"/>
  <c r="Z146" i="17"/>
  <c r="CG128" i="17"/>
  <c r="BE133" i="17"/>
  <c r="CY136" i="17"/>
  <c r="BI139" i="17"/>
  <c r="P142" i="17"/>
  <c r="X144" i="17"/>
  <c r="DD145" i="17"/>
  <c r="DA127" i="17"/>
  <c r="CH132" i="17"/>
  <c r="BA136" i="17"/>
  <c r="Q139" i="17"/>
  <c r="BZ141" i="17"/>
  <c r="CW143" i="17"/>
  <c r="BY145" i="17"/>
  <c r="BA147" i="17"/>
  <c r="X131" i="17"/>
  <c r="BD135" i="17"/>
  <c r="AG138" i="17"/>
  <c r="CS140" i="17"/>
  <c r="AM143" i="17"/>
  <c r="O145" i="17"/>
  <c r="CU146" i="17"/>
  <c r="AZ133" i="17"/>
  <c r="BC138" i="17"/>
  <c r="BR142" i="17"/>
  <c r="BO145" i="17"/>
  <c r="E148" i="17"/>
  <c r="CK149" i="17"/>
  <c r="BM151" i="17"/>
  <c r="H133" i="17"/>
  <c r="M133" i="17"/>
  <c r="AH138" i="17"/>
  <c r="AV142" i="17"/>
  <c r="BC145" i="17"/>
  <c r="CZ147" i="17"/>
  <c r="CB149" i="17"/>
  <c r="BD151" i="17"/>
  <c r="BF132" i="17"/>
  <c r="DD137" i="17"/>
  <c r="N142" i="17"/>
  <c r="AD145" i="17"/>
  <c r="CK147" i="17"/>
  <c r="BM149" i="17"/>
  <c r="AO151" i="17"/>
  <c r="BS132" i="17"/>
  <c r="E138" i="17"/>
  <c r="V142" i="17"/>
  <c r="AH145" i="17"/>
  <c r="CN147" i="17"/>
  <c r="BP149" i="17"/>
  <c r="AR151" i="17"/>
  <c r="CR133" i="17"/>
  <c r="I140" i="17"/>
  <c r="CL144" i="17"/>
  <c r="O148" i="17"/>
  <c r="BC150" i="17"/>
  <c r="BD128" i="17"/>
  <c r="AT137" i="17"/>
  <c r="CY142" i="17"/>
  <c r="CG146" i="17"/>
  <c r="AM149" i="17"/>
  <c r="CA151" i="17"/>
  <c r="BG153" i="17"/>
  <c r="BT127" i="17"/>
  <c r="D137" i="17"/>
  <c r="BV131" i="17"/>
  <c r="DA138" i="17"/>
  <c r="E144" i="17"/>
  <c r="BR147" i="17"/>
  <c r="DF149" i="17"/>
  <c r="CX126" i="17"/>
  <c r="BU136" i="17"/>
  <c r="Z142" i="17"/>
  <c r="AH146" i="17"/>
  <c r="G149" i="17"/>
  <c r="AU151" i="17"/>
  <c r="AI153" i="17"/>
  <c r="K155" i="17"/>
  <c r="CR138" i="17"/>
  <c r="AG145" i="17"/>
  <c r="X149" i="17"/>
  <c r="AB152" i="17"/>
  <c r="AF154" i="17"/>
  <c r="S156" i="17"/>
  <c r="CY157" i="17"/>
  <c r="BY137" i="17"/>
  <c r="BK144" i="17"/>
  <c r="CF148" i="17"/>
  <c r="CU151" i="17"/>
  <c r="DD153" i="17"/>
  <c r="CU155" i="17"/>
  <c r="BW157" i="17"/>
  <c r="AY159" i="17"/>
  <c r="BC133" i="17"/>
  <c r="Y142" i="17"/>
  <c r="AX147" i="17"/>
  <c r="BO150" i="17"/>
  <c r="BT129" i="17"/>
  <c r="AW140" i="17"/>
  <c r="AJ146" i="17"/>
  <c r="CO149" i="17"/>
  <c r="CP134" i="17"/>
  <c r="DA142" i="17"/>
  <c r="CG147" i="17"/>
  <c r="CY150" i="17"/>
  <c r="AM153" i="17"/>
  <c r="AM155" i="17"/>
  <c r="O157" i="17"/>
  <c r="CI132" i="17"/>
  <c r="CS141" i="17"/>
  <c r="AF147" i="17"/>
  <c r="AY150" i="17"/>
  <c r="G153" i="17"/>
  <c r="J155" i="17"/>
  <c r="CQ156" i="17"/>
  <c r="BS158" i="17"/>
  <c r="BZ128" i="17"/>
  <c r="DC143" i="17"/>
  <c r="AF150" i="17"/>
  <c r="CL153" i="17"/>
  <c r="AN156" i="17"/>
  <c r="BT158" i="17"/>
  <c r="BS160" i="17"/>
  <c r="AU162" i="17"/>
  <c r="W164" i="17"/>
  <c r="DC165" i="17"/>
  <c r="CC126" i="17"/>
  <c r="AY143" i="17"/>
  <c r="DB149" i="17"/>
  <c r="BR153" i="17"/>
  <c r="V156" i="17"/>
  <c r="BE158" i="17"/>
  <c r="BF160" i="17"/>
  <c r="AH162" i="17"/>
  <c r="J164" i="17"/>
  <c r="CP165" i="17"/>
  <c r="BR167" i="17"/>
  <c r="AT169" i="17"/>
  <c r="CC141" i="17"/>
  <c r="O149" i="17"/>
  <c r="W153" i="17"/>
  <c r="CK155" i="17"/>
  <c r="U158" i="17"/>
  <c r="Y160" i="17"/>
  <c r="DG161" i="17"/>
  <c r="CH140" i="17"/>
  <c r="CC148" i="17"/>
  <c r="DD152" i="17"/>
  <c r="BQ155" i="17"/>
  <c r="DE157" i="17"/>
  <c r="H160" i="17"/>
  <c r="CX140" i="17"/>
  <c r="CM148" i="17"/>
  <c r="E153" i="17"/>
  <c r="BU155" i="17"/>
  <c r="E158" i="17"/>
  <c r="D143" i="17"/>
  <c r="BX149" i="17"/>
  <c r="BC153" i="17"/>
  <c r="I156" i="17"/>
  <c r="AS158" i="17"/>
  <c r="AV160" i="17"/>
  <c r="X162" i="17"/>
  <c r="DD163" i="17"/>
  <c r="CF165" i="17"/>
  <c r="BH167" i="17"/>
  <c r="K143" i="17"/>
  <c r="CA149" i="17"/>
  <c r="BF153" i="17"/>
  <c r="L156" i="17"/>
  <c r="AV158" i="17"/>
  <c r="AX160" i="17"/>
  <c r="Z162" i="17"/>
  <c r="DF163" i="17"/>
  <c r="CH165" i="17"/>
  <c r="BJ167" i="17"/>
  <c r="AL169" i="17"/>
  <c r="CY146" i="17"/>
  <c r="Y154" i="17"/>
  <c r="AX158" i="17"/>
  <c r="AW161" i="17"/>
  <c r="CS163" i="17"/>
  <c r="AC166" i="17"/>
  <c r="BB168" i="17"/>
  <c r="CK145" i="17"/>
  <c r="CJ153" i="17"/>
  <c r="AC140" i="17"/>
  <c r="U152" i="17"/>
  <c r="CL156" i="17"/>
  <c r="AO160" i="17"/>
  <c r="CW162" i="17"/>
  <c r="AG165" i="17"/>
  <c r="BU167" i="17"/>
  <c r="AC138" i="17"/>
  <c r="BY151" i="17"/>
  <c r="BD156" i="17"/>
  <c r="P160" i="17"/>
  <c r="CC162" i="17"/>
  <c r="M165" i="17"/>
  <c r="BA167" i="17"/>
  <c r="AA134" i="17"/>
  <c r="AB150" i="17"/>
  <c r="CH155" i="17"/>
  <c r="AE147" i="17"/>
  <c r="AH154" i="17"/>
  <c r="BH158" i="17"/>
  <c r="BD161" i="17"/>
  <c r="D131" i="17"/>
  <c r="BT149" i="17"/>
  <c r="BF155" i="17"/>
  <c r="AR159" i="17"/>
  <c r="U162" i="17"/>
  <c r="BJ164" i="17"/>
  <c r="CX166" i="17"/>
  <c r="I169" i="17"/>
  <c r="BI142" i="17"/>
  <c r="CH152" i="17"/>
  <c r="AF135" i="17"/>
  <c r="BL150" i="17"/>
  <c r="CZ155" i="17"/>
  <c r="CB159" i="17"/>
  <c r="AW162" i="17"/>
  <c r="CK164" i="17"/>
  <c r="U167" i="17"/>
  <c r="DB128" i="17"/>
  <c r="AD149" i="17"/>
  <c r="AL155" i="17"/>
  <c r="AB159" i="17"/>
  <c r="I162" i="17"/>
  <c r="AN127" i="17"/>
  <c r="AA128" i="17"/>
  <c r="BD131" i="17"/>
  <c r="BV134" i="17"/>
  <c r="CI136" i="17"/>
  <c r="BO138" i="17"/>
  <c r="AQ140" i="17"/>
  <c r="S142" i="17"/>
  <c r="DF127" i="17"/>
  <c r="AD131" i="17"/>
  <c r="AZ134" i="17"/>
  <c r="BR136" i="17"/>
  <c r="AZ138" i="17"/>
  <c r="AB140" i="17"/>
  <c r="D142" i="17"/>
  <c r="X127" i="17"/>
  <c r="BD130" i="17"/>
  <c r="CD133" i="17"/>
  <c r="T136" i="17"/>
  <c r="H138" i="17"/>
  <c r="CN139" i="17"/>
  <c r="BP141" i="17"/>
  <c r="DD126" i="17"/>
  <c r="AE130" i="17"/>
  <c r="BH133" i="17"/>
  <c r="E136" i="17"/>
  <c r="CY137" i="17"/>
  <c r="CA139" i="17"/>
  <c r="BC141" i="17"/>
  <c r="BK126" i="17"/>
  <c r="D130" i="17"/>
  <c r="AF133" i="17"/>
  <c r="CR135" i="17"/>
  <c r="CJ137" i="17"/>
  <c r="BL139" i="17"/>
  <c r="AN141" i="17"/>
  <c r="CF126" i="17"/>
  <c r="CE131" i="17"/>
  <c r="CN135" i="17"/>
  <c r="BL138" i="17"/>
  <c r="S141" i="17"/>
  <c r="BH143" i="17"/>
  <c r="AJ145" i="17"/>
  <c r="L147" i="17"/>
  <c r="BN130" i="17"/>
  <c r="K135" i="17"/>
  <c r="DA137" i="17"/>
  <c r="BF140" i="17"/>
  <c r="M143" i="17"/>
  <c r="CS144" i="17"/>
  <c r="BU146" i="17"/>
  <c r="CM129" i="17"/>
  <c r="BC134" i="17"/>
  <c r="BR127" i="17"/>
  <c r="BG128" i="17"/>
  <c r="CG131" i="17"/>
  <c r="CR134" i="17"/>
  <c r="DA136" i="17"/>
  <c r="CE138" i="17"/>
  <c r="BG140" i="17"/>
  <c r="AI142" i="17"/>
  <c r="AC128" i="17"/>
  <c r="BE131" i="17"/>
  <c r="BW134" i="17"/>
  <c r="CJ136" i="17"/>
  <c r="BP138" i="17"/>
  <c r="AR140" i="17"/>
  <c r="T142" i="17"/>
  <c r="BF127" i="17"/>
  <c r="CF130" i="17"/>
  <c r="DG133" i="17"/>
  <c r="AL136" i="17"/>
  <c r="X138" i="17"/>
  <c r="DD139" i="17"/>
  <c r="CF141" i="17"/>
  <c r="AF127" i="17"/>
  <c r="BK130" i="17"/>
  <c r="CK133" i="17"/>
  <c r="W136" i="17"/>
  <c r="K138" i="17"/>
  <c r="CQ139" i="17"/>
  <c r="BS141" i="17"/>
  <c r="DG126" i="17"/>
  <c r="AG130" i="17"/>
  <c r="BI133" i="17"/>
  <c r="F136" i="17"/>
  <c r="CZ137" i="17"/>
  <c r="CB139" i="17"/>
  <c r="BD141" i="17"/>
  <c r="AB127" i="17"/>
  <c r="P132" i="17"/>
  <c r="K136" i="17"/>
  <c r="CI138" i="17"/>
  <c r="AQ141" i="17"/>
  <c r="BX143" i="17"/>
  <c r="AZ145" i="17"/>
  <c r="AB147" i="17"/>
  <c r="DF130" i="17"/>
  <c r="AN135" i="17"/>
  <c r="R138" i="17"/>
  <c r="CD140" i="17"/>
  <c r="AC143" i="17"/>
  <c r="E145" i="17"/>
  <c r="CK146" i="17"/>
  <c r="AA130" i="17"/>
  <c r="CM134" i="17"/>
  <c r="CD137" i="17"/>
  <c r="AL140" i="17"/>
  <c r="CW142" i="17"/>
  <c r="CD144" i="17"/>
  <c r="BF146" i="17"/>
  <c r="BK129" i="17"/>
  <c r="AH134" i="17"/>
  <c r="AR137" i="17"/>
  <c r="DC139" i="17"/>
  <c r="BK142" i="17"/>
  <c r="BD144" i="17"/>
  <c r="AF146" i="17"/>
  <c r="CL128" i="17"/>
  <c r="BJ133" i="17"/>
  <c r="CZ136" i="17"/>
  <c r="BJ139" i="17"/>
  <c r="Q142" i="17"/>
  <c r="Y144" i="17"/>
  <c r="DE145" i="17"/>
  <c r="N127" i="17"/>
  <c r="D132" i="17"/>
  <c r="DG135" i="17"/>
  <c r="CB138" i="17"/>
  <c r="AI141" i="17"/>
  <c r="BS143" i="17"/>
  <c r="AU145" i="17"/>
  <c r="DB126" i="17"/>
  <c r="BT134" i="17"/>
  <c r="U139" i="17"/>
  <c r="AA143" i="17"/>
  <c r="L146" i="17"/>
  <c r="AK148" i="17"/>
  <c r="M150" i="17"/>
  <c r="E124" i="17"/>
  <c r="BG124" i="17"/>
  <c r="AR134" i="17"/>
  <c r="DE138" i="17"/>
  <c r="O143" i="17"/>
  <c r="DA145" i="17"/>
  <c r="AB148" i="17"/>
  <c r="D150" i="17"/>
  <c r="CJ151" i="17"/>
  <c r="CM133" i="17"/>
  <c r="BU138" i="17"/>
  <c r="CK142" i="17"/>
  <c r="CC145" i="17"/>
  <c r="M148" i="17"/>
  <c r="CS149" i="17"/>
  <c r="BU151" i="17"/>
  <c r="CS133" i="17"/>
  <c r="CC138" i="17"/>
  <c r="CQ142" i="17"/>
  <c r="CI145" i="17"/>
  <c r="P148" i="17"/>
  <c r="CV149" i="17"/>
  <c r="BX151" i="17"/>
  <c r="Y135" i="17"/>
  <c r="DF140" i="17"/>
  <c r="AW145" i="17"/>
  <c r="BE148" i="17"/>
  <c r="CS150" i="17"/>
  <c r="AL130" i="17"/>
  <c r="AL138" i="17"/>
  <c r="BO143" i="17"/>
  <c r="AN147" i="17"/>
  <c r="CD149" i="17"/>
  <c r="G152" i="17"/>
  <c r="CM153" i="17"/>
  <c r="BJ129" i="17"/>
  <c r="CU137" i="17"/>
  <c r="AX133" i="17"/>
  <c r="CV139" i="17"/>
  <c r="BX144" i="17"/>
  <c r="F148" i="17"/>
  <c r="AT150" i="17"/>
  <c r="DC128" i="17"/>
  <c r="BV137" i="17"/>
  <c r="Q143" i="17"/>
  <c r="CX146" i="17"/>
  <c r="AX149" i="17"/>
  <c r="CK151" i="17"/>
  <c r="BO153" i="17"/>
  <c r="M129" i="17"/>
  <c r="V140" i="17"/>
  <c r="R146" i="17"/>
  <c r="CE149" i="17"/>
  <c r="BM152" i="17"/>
  <c r="BP154" i="17"/>
  <c r="AY156" i="17"/>
  <c r="BE123" i="17"/>
  <c r="I139" i="17"/>
  <c r="AT145" i="17"/>
  <c r="AE149" i="17"/>
  <c r="AG152" i="17"/>
  <c r="AJ154" i="17"/>
  <c r="W156" i="17"/>
  <c r="DC157" i="17"/>
  <c r="CE159" i="17"/>
  <c r="BG135" i="17"/>
  <c r="AI143" i="17"/>
  <c r="DE147" i="17"/>
  <c r="R151" i="17"/>
  <c r="AD132" i="17"/>
  <c r="BU141" i="17"/>
  <c r="P147" i="17"/>
  <c r="AP150" i="17"/>
  <c r="AU136" i="17"/>
  <c r="CK143" i="17"/>
  <c r="AH148" i="17"/>
  <c r="AY151" i="17"/>
  <c r="BX153" i="17"/>
  <c r="BS155" i="17"/>
  <c r="AU157" i="17"/>
  <c r="N135" i="17"/>
  <c r="I143" i="17"/>
  <c r="CM147" i="17"/>
  <c r="DD150" i="17"/>
  <c r="AR153" i="17"/>
  <c r="AQ155" i="17"/>
  <c r="S157" i="17"/>
  <c r="CY158" i="17"/>
  <c r="CT132" i="17"/>
  <c r="AM145" i="17"/>
  <c r="N151" i="17"/>
  <c r="AD154" i="17"/>
  <c r="CD156" i="17"/>
  <c r="DD158" i="17"/>
  <c r="CU127" i="17"/>
  <c r="CJ128" i="17"/>
  <c r="F132" i="17"/>
  <c r="H135" i="17"/>
  <c r="O137" i="17"/>
  <c r="CU138" i="17"/>
  <c r="BW140" i="17"/>
  <c r="AY142" i="17"/>
  <c r="BH128" i="17"/>
  <c r="CH131" i="17"/>
  <c r="CS134" i="17"/>
  <c r="DC136" i="17"/>
  <c r="CF138" i="17"/>
  <c r="BH140" i="17"/>
  <c r="AJ142" i="17"/>
  <c r="CI127" i="17"/>
  <c r="F131" i="17"/>
  <c r="AG134" i="17"/>
  <c r="BD136" i="17"/>
  <c r="AN138" i="17"/>
  <c r="P140" i="17"/>
  <c r="CV141" i="17"/>
  <c r="BK127" i="17"/>
  <c r="CN130" i="17"/>
  <c r="J134" i="17"/>
  <c r="AO136" i="17"/>
  <c r="AA138" i="17"/>
  <c r="DG139" i="17"/>
  <c r="CI141" i="17"/>
  <c r="AH127" i="17"/>
  <c r="BL130" i="17"/>
  <c r="CL133" i="17"/>
  <c r="X136" i="17"/>
  <c r="L138" i="17"/>
  <c r="CR139" i="17"/>
  <c r="BT141" i="17"/>
  <c r="CC127" i="17"/>
  <c r="BG132" i="17"/>
  <c r="AK136" i="17"/>
  <c r="DG138" i="17"/>
  <c r="BN141" i="17"/>
  <c r="CN143" i="17"/>
  <c r="BP145" i="17"/>
  <c r="AR147" i="17"/>
  <c r="AU131" i="17"/>
  <c r="BN135" i="17"/>
  <c r="AP138" i="17"/>
  <c r="DA140" i="17"/>
  <c r="AS143" i="17"/>
  <c r="U145" i="17"/>
  <c r="DA146" i="17"/>
  <c r="BO130" i="17"/>
  <c r="L135" i="17"/>
  <c r="DB137" i="17"/>
  <c r="BI140" i="17"/>
  <c r="N143" i="17"/>
  <c r="CT144" i="17"/>
  <c r="BV146" i="17"/>
  <c r="DD129" i="17"/>
  <c r="BR134" i="17"/>
  <c r="BO137" i="17"/>
  <c r="W140" i="17"/>
  <c r="CH142" i="17"/>
  <c r="BT144" i="17"/>
  <c r="AV146" i="17"/>
  <c r="AA129" i="17"/>
  <c r="CX133" i="17"/>
  <c r="V137" i="17"/>
  <c r="CG139" i="17"/>
  <c r="AO142" i="17"/>
  <c r="AO144" i="17"/>
  <c r="Q146" i="17"/>
  <c r="BP127" i="17"/>
  <c r="AV132" i="17"/>
  <c r="AC136" i="17"/>
  <c r="CY138" i="17"/>
  <c r="BG141" i="17"/>
  <c r="CI143" i="17"/>
  <c r="BK145" i="17"/>
  <c r="BZ127" i="17"/>
  <c r="P135" i="17"/>
  <c r="BF139" i="17"/>
  <c r="BB143" i="17"/>
  <c r="AK146" i="17"/>
  <c r="BA148" i="17"/>
  <c r="AC150" i="17"/>
  <c r="W127" i="17"/>
  <c r="AO127" i="17"/>
  <c r="CQ134" i="17"/>
  <c r="AJ139" i="17"/>
  <c r="AN143" i="17"/>
  <c r="V146" i="17"/>
  <c r="AR148" i="17"/>
  <c r="T150" i="17"/>
  <c r="CA125" i="17"/>
  <c r="AS134" i="17"/>
  <c r="DF138" i="17"/>
  <c r="P143" i="17"/>
  <c r="DB145" i="17"/>
  <c r="AC148" i="17"/>
  <c r="E150" i="17"/>
  <c r="BP126" i="17"/>
  <c r="BH134" i="17"/>
  <c r="J139" i="17"/>
  <c r="S143" i="17"/>
  <c r="D146" i="17"/>
  <c r="AF148" i="17"/>
  <c r="H150" i="17"/>
  <c r="CN151" i="17"/>
  <c r="CJ135" i="17"/>
  <c r="AY141" i="17"/>
  <c r="CE145" i="17"/>
  <c r="CA148" i="17"/>
  <c r="K151" i="17"/>
  <c r="AG131" i="17"/>
  <c r="CH138" i="17"/>
  <c r="CX143" i="17"/>
  <c r="BK147" i="17"/>
  <c r="CY149" i="17"/>
  <c r="W152" i="17"/>
  <c r="DC153" i="17"/>
  <c r="AY130" i="17"/>
  <c r="AU138" i="17"/>
  <c r="AD134" i="17"/>
  <c r="AM140" i="17"/>
  <c r="DD144" i="17"/>
  <c r="Z148" i="17"/>
  <c r="BN150" i="17"/>
  <c r="CP129" i="17"/>
  <c r="N138" i="17"/>
  <c r="AX143" i="17"/>
  <c r="Z147" i="17"/>
  <c r="BS149" i="17"/>
  <c r="DB151" i="17"/>
  <c r="CE153" i="17"/>
  <c r="AT130" i="17"/>
  <c r="CI140" i="17"/>
  <c r="BI146" i="17"/>
  <c r="DE149" i="17"/>
  <c r="CE152" i="17"/>
  <c r="CH154" i="17"/>
  <c r="BO156" i="17"/>
  <c r="K128" i="17"/>
  <c r="BR139" i="17"/>
  <c r="CM145" i="17"/>
  <c r="BI149" i="17"/>
  <c r="AY152" i="17"/>
  <c r="BB154" i="17"/>
  <c r="AM156" i="17"/>
  <c r="O158" i="17"/>
  <c r="CU159" i="17"/>
  <c r="AE136" i="17"/>
  <c r="CD143" i="17"/>
  <c r="AA148" i="17"/>
  <c r="AT151" i="17"/>
  <c r="BR133" i="17"/>
  <c r="AF142" i="17"/>
  <c r="AZ147" i="17"/>
  <c r="BS150" i="17"/>
  <c r="Y137" i="17"/>
  <c r="AC144" i="17"/>
  <c r="BK148" i="17"/>
  <c r="CB151" i="17"/>
  <c r="CP153" i="17"/>
  <c r="CI155" i="17"/>
  <c r="BK157" i="17"/>
  <c r="CT135" i="17"/>
  <c r="BE143" i="17"/>
  <c r="K148" i="17"/>
  <c r="AD151" i="17"/>
  <c r="BJ153" i="17"/>
  <c r="BG155" i="17"/>
  <c r="AI157" i="17"/>
  <c r="K159" i="17"/>
  <c r="CU134" i="17"/>
  <c r="E146" i="17"/>
  <c r="BI151" i="17"/>
  <c r="BD154" i="17"/>
  <c r="CZ156" i="17"/>
  <c r="R159" i="17"/>
  <c r="K161" i="17"/>
  <c r="CQ162" i="17"/>
  <c r="BS164" i="17"/>
  <c r="AU166" i="17"/>
  <c r="AH133" i="17"/>
  <c r="AY145" i="17"/>
  <c r="AA151" i="17"/>
  <c r="AI154" i="17"/>
  <c r="CH156" i="17"/>
  <c r="D159" i="17"/>
  <c r="DB160" i="17"/>
  <c r="CD162" i="17"/>
  <c r="BF164" i="17"/>
  <c r="AH166" i="17"/>
  <c r="J168" i="17"/>
  <c r="P129" i="17"/>
  <c r="O144" i="17"/>
  <c r="AU150" i="17"/>
  <c r="CR153" i="17"/>
  <c r="AS156" i="17"/>
  <c r="BX158" i="17"/>
  <c r="BW160" i="17"/>
  <c r="I127" i="17"/>
  <c r="BF143" i="17"/>
  <c r="DD149" i="17"/>
  <c r="BU153" i="17"/>
  <c r="Y156" i="17"/>
  <c r="BG158" i="17"/>
  <c r="AZ127" i="17"/>
  <c r="BU143" i="17"/>
  <c r="I150" i="17"/>
  <c r="BZ153" i="17"/>
  <c r="AC156" i="17"/>
  <c r="CY131" i="17"/>
  <c r="J145" i="17"/>
  <c r="DB150" i="17"/>
  <c r="T154" i="17"/>
  <c r="BU156" i="17"/>
  <c r="CV158" i="17"/>
  <c r="CR160" i="17"/>
  <c r="BT162" i="17"/>
  <c r="AV164" i="17"/>
  <c r="X166" i="17"/>
  <c r="AH132" i="17"/>
  <c r="R145" i="17"/>
  <c r="DG150" i="17"/>
  <c r="X154" i="17"/>
  <c r="BX156" i="17"/>
  <c r="CX158" i="17"/>
  <c r="CT160" i="17"/>
  <c r="BV162" i="17"/>
  <c r="AX164" i="17"/>
  <c r="Z166" i="17"/>
  <c r="DF167" i="17"/>
  <c r="AH129" i="17"/>
  <c r="AP149" i="17"/>
  <c r="AN155" i="17"/>
  <c r="AD159" i="17"/>
  <c r="K162" i="17"/>
  <c r="BA164" i="17"/>
  <c r="CO166" i="17"/>
  <c r="DE168" i="17"/>
  <c r="BN148" i="17"/>
  <c r="E155" i="17"/>
  <c r="BR144" i="17"/>
  <c r="AX153" i="17"/>
  <c r="CS157" i="17"/>
  <c r="E161" i="17"/>
  <c r="BE163" i="17"/>
  <c r="CS165" i="17"/>
  <c r="T168" i="17"/>
  <c r="BK143" i="17"/>
  <c r="J153" i="17"/>
  <c r="BF157" i="17"/>
  <c r="CN160" i="17"/>
  <c r="AK163" i="17"/>
  <c r="BY165" i="17"/>
  <c r="DG167" i="17"/>
  <c r="AE140" i="17"/>
  <c r="Z152" i="17"/>
  <c r="BB130" i="17"/>
  <c r="BC149" i="17"/>
  <c r="BB155" i="17"/>
  <c r="AL159" i="17"/>
  <c r="Q162" i="17"/>
  <c r="CO138" i="17"/>
  <c r="CM151" i="17"/>
  <c r="BJ156" i="17"/>
  <c r="U160" i="17"/>
  <c r="CH162" i="17"/>
  <c r="R165" i="17"/>
  <c r="BF167" i="17"/>
  <c r="BL169" i="17"/>
  <c r="AL146" i="17"/>
  <c r="DF153" i="17"/>
  <c r="Z141" i="17"/>
  <c r="AV152" i="17"/>
  <c r="D157" i="17"/>
  <c r="BD160" i="17"/>
  <c r="E163" i="17"/>
  <c r="AS165" i="17"/>
  <c r="W128" i="17"/>
  <c r="I129" i="17"/>
  <c r="AI132" i="17"/>
  <c r="AB135" i="17"/>
  <c r="AE137" i="17"/>
  <c r="G139" i="17"/>
  <c r="CM140" i="17"/>
  <c r="BO142" i="17"/>
  <c r="CK128" i="17"/>
  <c r="H132" i="17"/>
  <c r="J135" i="17"/>
  <c r="P137" i="17"/>
  <c r="CV138" i="17"/>
  <c r="BX140" i="17"/>
  <c r="AZ142" i="17"/>
  <c r="H128" i="17"/>
  <c r="AI131" i="17"/>
  <c r="BF134" i="17"/>
  <c r="BW136" i="17"/>
  <c r="BD138" i="17"/>
  <c r="AF140" i="17"/>
  <c r="H142" i="17"/>
  <c r="CQ127" i="17"/>
  <c r="L131" i="17"/>
  <c r="AJ134" i="17"/>
  <c r="BH136" i="17"/>
  <c r="AQ138" i="17"/>
  <c r="S140" i="17"/>
  <c r="CY141" i="17"/>
  <c r="BM127" i="17"/>
  <c r="CO130" i="17"/>
  <c r="L134" i="17"/>
  <c r="AQ136" i="17"/>
  <c r="AB138" i="17"/>
  <c r="D140" i="17"/>
  <c r="CJ141" i="17"/>
  <c r="T128" i="17"/>
  <c r="CY132" i="17"/>
  <c r="BL136" i="17"/>
  <c r="Z139" i="17"/>
  <c r="CL141" i="17"/>
  <c r="DD143" i="17"/>
  <c r="CF145" i="17"/>
  <c r="CH126" i="17"/>
  <c r="CF131" i="17"/>
  <c r="CP135" i="17"/>
  <c r="BM138" i="17"/>
  <c r="U141" i="17"/>
  <c r="BI143" i="17"/>
  <c r="AK145" i="17"/>
  <c r="M147" i="17"/>
  <c r="DG130" i="17"/>
  <c r="AO135" i="17"/>
  <c r="U138" i="17"/>
  <c r="CG140" i="17"/>
  <c r="AD143" i="17"/>
  <c r="F145" i="17"/>
  <c r="CL146" i="17"/>
  <c r="AP130" i="17"/>
  <c r="CX134" i="17"/>
  <c r="CM137" i="17"/>
  <c r="AT140" i="17"/>
  <c r="DF142" i="17"/>
  <c r="CJ144" i="17"/>
  <c r="BL146" i="17"/>
  <c r="BL129" i="17"/>
  <c r="AI134" i="17"/>
  <c r="AS137" i="17"/>
  <c r="DE139" i="17"/>
  <c r="BL142" i="17"/>
  <c r="BE144" i="17"/>
  <c r="AG146" i="17"/>
  <c r="F128" i="17"/>
  <c r="CJ132" i="17"/>
  <c r="BC136" i="17"/>
  <c r="S139" i="17"/>
  <c r="CD141" i="17"/>
  <c r="CY143" i="17"/>
  <c r="CA145" i="17"/>
  <c r="AV128" i="17"/>
  <c r="BJ135" i="17"/>
  <c r="CP139" i="17"/>
  <c r="CB143" i="17"/>
  <c r="BJ146" i="17"/>
  <c r="BQ148" i="17"/>
  <c r="AS150" i="17"/>
  <c r="CW127" i="17"/>
  <c r="G128" i="17"/>
  <c r="AG135" i="17"/>
  <c r="BY139" i="17"/>
  <c r="BM143" i="17"/>
  <c r="AU146" i="17"/>
  <c r="BH148" i="17"/>
  <c r="AJ150" i="17"/>
  <c r="AP127" i="17"/>
  <c r="CT134" i="17"/>
  <c r="AO139" i="17"/>
  <c r="AO143" i="17"/>
  <c r="W146" i="17"/>
  <c r="AS148" i="17"/>
  <c r="U150" i="17"/>
  <c r="BB127" i="17"/>
  <c r="DG134" i="17"/>
  <c r="AT139" i="17"/>
  <c r="AU143" i="17"/>
  <c r="AC146" i="17"/>
  <c r="AV148" i="17"/>
  <c r="X150" i="17"/>
  <c r="DD151" i="17"/>
  <c r="AI136" i="17"/>
  <c r="CU141" i="17"/>
  <c r="K146" i="17"/>
  <c r="CV148" i="17"/>
  <c r="AF151" i="17"/>
  <c r="Z132" i="17"/>
  <c r="AD139" i="17"/>
  <c r="AB144" i="17"/>
  <c r="CF147" i="17"/>
  <c r="P150" i="17"/>
  <c r="AM152" i="17"/>
  <c r="O154" i="17"/>
  <c r="AX131" i="17"/>
  <c r="CQ138" i="17"/>
  <c r="D135" i="17"/>
  <c r="CK140" i="17"/>
  <c r="AI145" i="17"/>
  <c r="AW148" i="17"/>
  <c r="CK150" i="17"/>
  <c r="CR130" i="17"/>
  <c r="BJ138" i="17"/>
  <c r="CE143" i="17"/>
  <c r="AY147" i="17"/>
  <c r="CN149" i="17"/>
  <c r="O152" i="17"/>
  <c r="CU153" i="17"/>
  <c r="CB131" i="17"/>
  <c r="AP141" i="17"/>
  <c r="DE146" i="17"/>
  <c r="AE150" i="17"/>
  <c r="CW152" i="17"/>
  <c r="DA154" i="17"/>
  <c r="CE156" i="17"/>
  <c r="AW129" i="17"/>
  <c r="AG140" i="17"/>
  <c r="AB146" i="17"/>
  <c r="CJ149" i="17"/>
  <c r="BQ152" i="17"/>
  <c r="BU154" i="17"/>
  <c r="BC156" i="17"/>
  <c r="AE158" i="17"/>
  <c r="G160" i="17"/>
  <c r="I137" i="17"/>
  <c r="T144" i="17"/>
  <c r="BD148" i="17"/>
  <c r="BV151" i="17"/>
  <c r="CA134" i="17"/>
  <c r="CR142" i="17"/>
  <c r="CD147" i="17"/>
  <c r="CT150" i="17"/>
  <c r="CO137" i="17"/>
  <c r="BS144" i="17"/>
  <c r="CK148" i="17"/>
  <c r="CY151" i="17"/>
  <c r="D154" i="17"/>
  <c r="CY155" i="17"/>
  <c r="CA157" i="17"/>
  <c r="BT136" i="17"/>
  <c r="CZ143" i="17"/>
  <c r="AO148" i="17"/>
  <c r="BG151" i="17"/>
  <c r="CB153" i="17"/>
  <c r="BW155" i="17"/>
  <c r="AY157" i="17"/>
  <c r="AA159" i="17"/>
  <c r="I136" i="17"/>
  <c r="BR146" i="17"/>
  <c r="CS151" i="17"/>
  <c r="CB154" i="17"/>
  <c r="Q157" i="17"/>
  <c r="AK159" i="17"/>
  <c r="AA161" i="17"/>
  <c r="DG162" i="17"/>
  <c r="CI164" i="17"/>
  <c r="BK166" i="17"/>
  <c r="Q135" i="17"/>
  <c r="N146" i="17"/>
  <c r="BO151" i="17"/>
  <c r="BH154" i="17"/>
  <c r="DD156" i="17"/>
  <c r="V159" i="17"/>
  <c r="N161" i="17"/>
  <c r="CT162" i="17"/>
  <c r="BV164" i="17"/>
  <c r="AX166" i="17"/>
  <c r="Z168" i="17"/>
  <c r="AL131" i="17"/>
  <c r="CO144" i="17"/>
  <c r="CL150" i="17"/>
  <c r="L154" i="17"/>
  <c r="BN156" i="17"/>
  <c r="CP158" i="17"/>
  <c r="CM160" i="17"/>
  <c r="R129" i="17"/>
  <c r="Z144" i="17"/>
  <c r="AW150" i="17"/>
  <c r="CS153" i="17"/>
  <c r="AT156" i="17"/>
  <c r="BY158" i="17"/>
  <c r="CN129" i="17"/>
  <c r="AK144" i="17"/>
  <c r="BE150" i="17"/>
  <c r="CX153" i="17"/>
  <c r="AX156" i="17"/>
  <c r="U134" i="17"/>
  <c r="BW145" i="17"/>
  <c r="AM151" i="17"/>
  <c r="AR154" i="17"/>
  <c r="CP156" i="17"/>
  <c r="J159" i="17"/>
  <c r="D161" i="17"/>
  <c r="CJ162" i="17"/>
  <c r="BL164" i="17"/>
  <c r="AN166" i="17"/>
  <c r="AB134" i="17"/>
  <c r="CJ145" i="17"/>
  <c r="AV151" i="17"/>
  <c r="AV154" i="17"/>
  <c r="CS156" i="17"/>
  <c r="M159" i="17"/>
  <c r="F161" i="17"/>
  <c r="CL162" i="17"/>
  <c r="BN164" i="17"/>
  <c r="AP166" i="17"/>
  <c r="R168" i="17"/>
  <c r="F133" i="17"/>
  <c r="G150" i="17"/>
  <c r="CB155" i="17"/>
  <c r="BE159" i="17"/>
  <c r="AG162" i="17"/>
  <c r="BW164" i="17"/>
  <c r="G167" i="17"/>
  <c r="BV129" i="17"/>
  <c r="AQ149" i="17"/>
  <c r="AP155" i="17"/>
  <c r="CT145" i="17"/>
  <c r="CN153" i="17"/>
  <c r="Y158" i="17"/>
  <c r="AB161" i="17"/>
  <c r="CA163" i="17"/>
  <c r="K166" i="17"/>
  <c r="AL168" i="17"/>
  <c r="CA144" i="17"/>
  <c r="AZ153" i="17"/>
  <c r="CT157" i="17"/>
  <c r="G161" i="17"/>
  <c r="BF163" i="17"/>
  <c r="CT165" i="17"/>
  <c r="U168" i="17"/>
  <c r="O142" i="17"/>
  <c r="BW152" i="17"/>
  <c r="AV134" i="17"/>
  <c r="AD150" i="17"/>
  <c r="CN155" i="17"/>
  <c r="BQ159" i="17"/>
  <c r="AO162" i="17"/>
  <c r="BN140" i="17"/>
  <c r="AN152" i="17"/>
  <c r="CW156" i="17"/>
  <c r="AY160" i="17"/>
  <c r="DD162" i="17"/>
  <c r="AN165" i="17"/>
  <c r="CA167" i="17"/>
  <c r="CC169" i="17"/>
  <c r="AQ147" i="17"/>
  <c r="AT154" i="17"/>
  <c r="CX142" i="17"/>
  <c r="CR152" i="17"/>
  <c r="AZ128" i="17"/>
  <c r="AL129" i="17"/>
  <c r="BO132" i="17"/>
  <c r="AV135" i="17"/>
  <c r="AU137" i="17"/>
  <c r="W139" i="17"/>
  <c r="DC140" i="17"/>
  <c r="CE142" i="17"/>
  <c r="J129" i="17"/>
  <c r="AK132" i="17"/>
  <c r="AD135" i="17"/>
  <c r="AF137" i="17"/>
  <c r="H139" i="17"/>
  <c r="CN140" i="17"/>
  <c r="BP142" i="17"/>
  <c r="AL128" i="17"/>
  <c r="BN131" i="17"/>
  <c r="CB134" i="17"/>
  <c r="CO136" i="17"/>
  <c r="BT138" i="17"/>
  <c r="AV140" i="17"/>
  <c r="X142" i="17"/>
  <c r="N128" i="17"/>
  <c r="AN131" i="17"/>
  <c r="BJ134" i="17"/>
  <c r="BZ136" i="17"/>
  <c r="BG138" i="17"/>
  <c r="AI140" i="17"/>
  <c r="K142" i="17"/>
  <c r="CR127" i="17"/>
  <c r="N131" i="17"/>
  <c r="AK134" i="17"/>
  <c r="BI136" i="17"/>
  <c r="AR138" i="17"/>
  <c r="T140" i="17"/>
  <c r="CZ141" i="17"/>
  <c r="BL128" i="17"/>
  <c r="AJ133" i="17"/>
  <c r="CM136" i="17"/>
  <c r="AX139" i="17"/>
  <c r="E142" i="17"/>
  <c r="P144" i="17"/>
  <c r="CV145" i="17"/>
  <c r="AJ127" i="17"/>
  <c r="S132" i="17"/>
  <c r="L136" i="17"/>
  <c r="CK138" i="17"/>
  <c r="AR141" i="17"/>
  <c r="BY143" i="17"/>
  <c r="BA145" i="17"/>
  <c r="AC147" i="17"/>
  <c r="AV131" i="17"/>
  <c r="BQ135" i="17"/>
  <c r="AS138" i="17"/>
  <c r="DB140" i="17"/>
  <c r="AT143" i="17"/>
  <c r="V145" i="17"/>
  <c r="DB146" i="17"/>
  <c r="CE130" i="17"/>
  <c r="W135" i="17"/>
  <c r="F138" i="17"/>
  <c r="BR140" i="17"/>
  <c r="T143" i="17"/>
  <c r="CZ144" i="17"/>
  <c r="CB146" i="17"/>
  <c r="DE129" i="17"/>
  <c r="BS134" i="17"/>
  <c r="BQ137" i="17"/>
  <c r="X140" i="17"/>
  <c r="CI142" i="17"/>
  <c r="BU144" i="17"/>
  <c r="AW146" i="17"/>
  <c r="BA128" i="17"/>
  <c r="X133" i="17"/>
  <c r="CE136" i="17"/>
  <c r="AP139" i="17"/>
  <c r="DB141" i="17"/>
  <c r="K144" i="17"/>
  <c r="CQ145" i="17"/>
  <c r="K129" i="17"/>
  <c r="CW135" i="17"/>
  <c r="Y140" i="17"/>
  <c r="DA143" i="17"/>
  <c r="CI146" i="17"/>
  <c r="CG148" i="17"/>
  <c r="BI150" i="17"/>
  <c r="BY128" i="17"/>
  <c r="CB128" i="17"/>
  <c r="CA135" i="17"/>
  <c r="F140" i="17"/>
  <c r="CL143" i="17"/>
  <c r="BW146" i="17"/>
  <c r="BX148" i="17"/>
  <c r="AZ150" i="17"/>
  <c r="I128" i="17"/>
  <c r="AI135" i="17"/>
  <c r="BZ139" i="17"/>
  <c r="BN143" i="17"/>
  <c r="AX146" i="17"/>
  <c r="BI148" i="17"/>
  <c r="AK150" i="17"/>
  <c r="Z128" i="17"/>
  <c r="AT135" i="17"/>
  <c r="CE139" i="17"/>
  <c r="BT143" i="17"/>
  <c r="BB146" i="17"/>
  <c r="BL148" i="17"/>
  <c r="AN150" i="17"/>
  <c r="Y127" i="17"/>
  <c r="CK136" i="17"/>
  <c r="AP142" i="17"/>
  <c r="AR146" i="17"/>
  <c r="M149" i="17"/>
  <c r="BA151" i="17"/>
  <c r="J133" i="17"/>
  <c r="CC139" i="17"/>
  <c r="BJ144" i="17"/>
  <c r="DB147" i="17"/>
  <c r="AL150" i="17"/>
  <c r="BC152" i="17"/>
  <c r="AE154" i="17"/>
  <c r="AF132" i="17"/>
  <c r="AH139" i="17"/>
  <c r="BK135" i="17"/>
  <c r="AC141" i="17"/>
  <c r="BS145" i="17"/>
  <c r="BR148" i="17"/>
  <c r="DF150" i="17"/>
  <c r="BZ131" i="17"/>
  <c r="F139" i="17"/>
  <c r="L144" i="17"/>
  <c r="BV147" i="17"/>
  <c r="F150" i="17"/>
  <c r="AE152" i="17"/>
  <c r="G154" i="17"/>
  <c r="G133" i="17"/>
  <c r="DF141" i="17"/>
  <c r="AO147" i="17"/>
  <c r="BH150" i="17"/>
  <c r="L153" i="17"/>
  <c r="O155" i="17"/>
  <c r="CU156" i="17"/>
  <c r="CJ130" i="17"/>
  <c r="CY140" i="17"/>
  <c r="BS146" i="17"/>
  <c r="J150" i="17"/>
  <c r="CJ152" i="17"/>
  <c r="CM154" i="17"/>
  <c r="BS156" i="17"/>
  <c r="AU158" i="17"/>
  <c r="W160" i="17"/>
  <c r="CE137" i="17"/>
  <c r="BP144" i="17"/>
  <c r="CH148" i="17"/>
  <c r="CV151" i="17"/>
  <c r="BL135" i="17"/>
  <c r="AL143" i="17"/>
  <c r="DF147" i="17"/>
  <c r="S151" i="17"/>
  <c r="BI138" i="17"/>
  <c r="K145" i="17"/>
  <c r="K149" i="17"/>
  <c r="R152" i="17"/>
  <c r="V154" i="17"/>
  <c r="K156" i="17"/>
  <c r="CQ157" i="17"/>
  <c r="AP137" i="17"/>
  <c r="AL144" i="17"/>
  <c r="BP148" i="17"/>
  <c r="CG151" i="17"/>
  <c r="CT153" i="17"/>
  <c r="CM155" i="17"/>
  <c r="BO157" i="17"/>
  <c r="AQ159" i="17"/>
  <c r="AK137" i="17"/>
  <c r="AI147" i="17"/>
  <c r="CR124" i="17"/>
  <c r="BM129" i="17"/>
  <c r="CP132" i="17"/>
  <c r="BO135" i="17"/>
  <c r="BK137" i="17"/>
  <c r="AM139" i="17"/>
  <c r="O141" i="17"/>
  <c r="CU142" i="17"/>
  <c r="AN129" i="17"/>
  <c r="BP132" i="17"/>
  <c r="AW135" i="17"/>
  <c r="AV137" i="17"/>
  <c r="X139" i="17"/>
  <c r="DD140" i="17"/>
  <c r="CF142" i="17"/>
  <c r="BO128" i="17"/>
  <c r="CQ131" i="17"/>
  <c r="CY134" i="17"/>
  <c r="DG136" i="17"/>
  <c r="CJ138" i="17"/>
  <c r="BL140" i="17"/>
  <c r="AN142" i="17"/>
  <c r="AQ128" i="17"/>
  <c r="BQ131" i="17"/>
  <c r="CH134" i="17"/>
  <c r="CR136" i="17"/>
  <c r="BW138" i="17"/>
  <c r="AY140" i="17"/>
  <c r="AA142" i="17"/>
  <c r="P128" i="17"/>
  <c r="AP131" i="17"/>
  <c r="BK134" i="17"/>
  <c r="CA136" i="17"/>
  <c r="BH138" i="17"/>
  <c r="AJ140" i="17"/>
  <c r="L142" i="17"/>
  <c r="DD128" i="17"/>
  <c r="CA133" i="17"/>
  <c r="J137" i="17"/>
  <c r="BU139" i="17"/>
  <c r="AC142" i="17"/>
  <c r="AF144" i="17"/>
  <c r="H146" i="17"/>
  <c r="CE127" i="17"/>
  <c r="BH132" i="17"/>
  <c r="AM136" i="17"/>
  <c r="D139" i="17"/>
  <c r="BO141" i="17"/>
  <c r="CO143" i="17"/>
  <c r="BQ145" i="17"/>
  <c r="CQ126" i="17"/>
  <c r="CI131" i="17"/>
  <c r="CS135" i="17"/>
  <c r="BN138" i="17"/>
  <c r="V141" i="17"/>
  <c r="BJ143" i="17"/>
  <c r="AL145" i="17"/>
  <c r="N147" i="17"/>
  <c r="T131" i="17"/>
  <c r="AY135" i="17"/>
  <c r="AD138" i="17"/>
  <c r="CO140" i="17"/>
  <c r="AJ143" i="17"/>
  <c r="L145" i="17"/>
  <c r="CR146" i="17"/>
  <c r="AS130" i="17"/>
  <c r="CZ134" i="17"/>
  <c r="CN137" i="17"/>
  <c r="AU140" i="17"/>
  <c r="DG142" i="17"/>
  <c r="CK144" i="17"/>
  <c r="BM146" i="17"/>
  <c r="CR128" i="17"/>
  <c r="BP133" i="17"/>
  <c r="DE136" i="17"/>
  <c r="BN139" i="17"/>
  <c r="U142" i="17"/>
  <c r="AA144" i="17"/>
  <c r="DG145" i="17"/>
  <c r="CA129" i="17"/>
  <c r="AJ136" i="17"/>
  <c r="BK140" i="17"/>
  <c r="V144" i="17"/>
  <c r="F147" i="17"/>
  <c r="CW148" i="17"/>
  <c r="BY150" i="17"/>
  <c r="AE129" i="17"/>
  <c r="AJ129" i="17"/>
  <c r="P136" i="17"/>
  <c r="AO140" i="17"/>
  <c r="G144" i="17"/>
  <c r="CV146" i="17"/>
  <c r="CN148" i="17"/>
  <c r="BP150" i="17"/>
  <c r="CD128" i="17"/>
  <c r="CD135" i="17"/>
  <c r="G140" i="17"/>
  <c r="CM143" i="17"/>
  <c r="BX146" i="17"/>
  <c r="BY148" i="17"/>
  <c r="BA150" i="17"/>
  <c r="CU128" i="17"/>
  <c r="CK135" i="17"/>
  <c r="O140" i="17"/>
  <c r="CS143" i="17"/>
  <c r="CA146" i="17"/>
  <c r="CB148" i="17"/>
  <c r="BD150" i="17"/>
  <c r="AJ128" i="17"/>
  <c r="AL137" i="17"/>
  <c r="CP142" i="17"/>
  <c r="BZ146" i="17"/>
  <c r="AI149" i="17"/>
  <c r="BW151" i="17"/>
  <c r="F134" i="17"/>
  <c r="U140" i="17"/>
  <c r="CQ144" i="17"/>
  <c r="S148" i="17"/>
  <c r="BG150" i="17"/>
  <c r="BS152" i="17"/>
  <c r="AU154" i="17"/>
  <c r="AB133" i="17"/>
  <c r="CH139" i="17"/>
  <c r="H136" i="17"/>
  <c r="BX141" i="17"/>
  <c r="CY145" i="17"/>
  <c r="CL148" i="17"/>
  <c r="V151" i="17"/>
  <c r="BX132" i="17"/>
  <c r="BB139" i="17"/>
  <c r="AS144" i="17"/>
  <c r="CQ147" i="17"/>
  <c r="AA150" i="17"/>
  <c r="AU152" i="17"/>
  <c r="W154" i="17"/>
  <c r="AN134" i="17"/>
  <c r="BQ142" i="17"/>
  <c r="BQ147" i="17"/>
  <c r="CI150" i="17"/>
  <c r="AD153" i="17"/>
  <c r="AE155" i="17"/>
  <c r="G157" i="17"/>
  <c r="L132" i="17"/>
  <c r="BJ141" i="17"/>
  <c r="K147" i="17"/>
  <c r="AM150" i="17"/>
  <c r="DB152" i="17"/>
  <c r="DE154" i="17"/>
  <c r="CI156" i="17"/>
  <c r="BK158" i="17"/>
  <c r="AM160" i="17"/>
  <c r="AV138" i="17"/>
  <c r="DE144" i="17"/>
  <c r="F149" i="17"/>
  <c r="N152" i="17"/>
  <c r="AR136" i="17"/>
  <c r="CH143" i="17"/>
  <c r="AE148" i="17"/>
  <c r="CS126" i="17"/>
  <c r="V139" i="17"/>
  <c r="BF145" i="17"/>
  <c r="AN149" i="17"/>
  <c r="AK152" i="17"/>
  <c r="AO154" i="17"/>
  <c r="AA156" i="17"/>
  <c r="DG157" i="17"/>
  <c r="DF137" i="17"/>
  <c r="CF144" i="17"/>
  <c r="CT148" i="17"/>
  <c r="DF151" i="17"/>
  <c r="I154" i="17"/>
  <c r="DC155" i="17"/>
  <c r="CE157" i="17"/>
  <c r="BG159" i="17"/>
  <c r="AF138" i="17"/>
  <c r="CH147" i="17"/>
  <c r="AW152" i="17"/>
  <c r="T155" i="17"/>
  <c r="BH157" i="17"/>
  <c r="G125" i="17"/>
  <c r="CS129" i="17"/>
  <c r="O133" i="17"/>
  <c r="CG135" i="17"/>
  <c r="CA137" i="17"/>
  <c r="BC139" i="17"/>
  <c r="AE141" i="17"/>
  <c r="G143" i="17"/>
  <c r="BP129" i="17"/>
  <c r="CR132" i="17"/>
  <c r="BP135" i="17"/>
  <c r="BL137" i="17"/>
  <c r="AN139" i="17"/>
  <c r="P141" i="17"/>
  <c r="CV142" i="17"/>
  <c r="CT128" i="17"/>
  <c r="N132" i="17"/>
  <c r="O135" i="17"/>
  <c r="T137" i="17"/>
  <c r="CZ138" i="17"/>
  <c r="CB140" i="17"/>
  <c r="BD142" i="17"/>
  <c r="BT128" i="17"/>
  <c r="CW131" i="17"/>
  <c r="DC134" i="17"/>
  <c r="G137" i="17"/>
  <c r="CM138" i="17"/>
  <c r="BO140" i="17"/>
  <c r="AQ142" i="17"/>
  <c r="AR128" i="17"/>
  <c r="BS131" i="17"/>
  <c r="CI134" i="17"/>
  <c r="CT136" i="17"/>
  <c r="BX138" i="17"/>
  <c r="AZ140" i="17"/>
  <c r="AB142" i="17"/>
  <c r="AR129" i="17"/>
  <c r="P134" i="17"/>
  <c r="AG137" i="17"/>
  <c r="CS139" i="17"/>
  <c r="AX142" i="17"/>
  <c r="AV144" i="17"/>
  <c r="X146" i="17"/>
  <c r="X128" i="17"/>
  <c r="DA132" i="17"/>
  <c r="BN136" i="17"/>
  <c r="AA139" i="17"/>
  <c r="CM141" i="17"/>
  <c r="DE143" i="17"/>
  <c r="CG145" i="17"/>
  <c r="AM127" i="17"/>
  <c r="X132" i="17"/>
  <c r="M136" i="17"/>
  <c r="CL138" i="17"/>
  <c r="AS141" i="17"/>
  <c r="BZ143" i="17"/>
  <c r="BB145" i="17"/>
  <c r="BY124" i="17"/>
  <c r="BJ131" i="17"/>
  <c r="CB135" i="17"/>
  <c r="BA138" i="17"/>
  <c r="I141" i="17"/>
  <c r="AZ143" i="17"/>
  <c r="AB145" i="17"/>
  <c r="D147" i="17"/>
  <c r="CG130" i="17"/>
  <c r="X135" i="17"/>
  <c r="G138" i="17"/>
  <c r="BS140" i="17"/>
  <c r="U143" i="17"/>
  <c r="DA144" i="17"/>
  <c r="CC146" i="17"/>
  <c r="AC129" i="17"/>
  <c r="DD133" i="17"/>
  <c r="Z137" i="17"/>
  <c r="CK139" i="17"/>
  <c r="AS142" i="17"/>
  <c r="AQ144" i="17"/>
  <c r="S146" i="17"/>
  <c r="AK130" i="17"/>
  <c r="CD136" i="17"/>
  <c r="CW140" i="17"/>
  <c r="AU144" i="17"/>
  <c r="AD147" i="17"/>
  <c r="I149" i="17"/>
  <c r="CO150" i="17"/>
  <c r="CV129" i="17"/>
  <c r="CY129" i="17"/>
  <c r="BE136" i="17"/>
  <c r="BZ140" i="17"/>
  <c r="AI144" i="17"/>
  <c r="Q147" i="17"/>
  <c r="DD148" i="17"/>
  <c r="CF150" i="17"/>
  <c r="AQ129" i="17"/>
  <c r="R136" i="17"/>
  <c r="AP140" i="17"/>
  <c r="J144" i="17"/>
  <c r="CW146" i="17"/>
  <c r="CO148" i="17"/>
  <c r="BQ150" i="17"/>
  <c r="BF129" i="17"/>
  <c r="V136" i="17"/>
  <c r="BA140" i="17"/>
  <c r="N144" i="17"/>
  <c r="DC146" i="17"/>
  <c r="CR148" i="17"/>
  <c r="BT150" i="17"/>
  <c r="AB129" i="17"/>
  <c r="CH137" i="17"/>
  <c r="Z143" i="17"/>
  <c r="DG146" i="17"/>
  <c r="BD149" i="17"/>
  <c r="CQ151" i="17"/>
  <c r="CD134" i="17"/>
  <c r="BQ140" i="17"/>
  <c r="W145" i="17"/>
  <c r="AN148" i="17"/>
  <c r="CB150" i="17"/>
  <c r="CI152" i="17"/>
  <c r="BK154" i="17"/>
  <c r="S134" i="17"/>
  <c r="CR126" i="17"/>
  <c r="BS136" i="17"/>
  <c r="W142" i="17"/>
  <c r="AD146" i="17"/>
  <c r="E149" i="17"/>
  <c r="AS151" i="17"/>
  <c r="BL133" i="17"/>
  <c r="CX139" i="17"/>
  <c r="BZ144" i="17"/>
  <c r="H148" i="17"/>
  <c r="AV150" i="17"/>
  <c r="BK152" i="17"/>
  <c r="AM154" i="17"/>
  <c r="AE135" i="17"/>
  <c r="X143" i="17"/>
  <c r="CU147" i="17"/>
  <c r="G151" i="17"/>
  <c r="AV153" i="17"/>
  <c r="AU155" i="17"/>
  <c r="W157" i="17"/>
  <c r="AW133" i="17"/>
  <c r="R142" i="17"/>
  <c r="AU147" i="17"/>
  <c r="BM150" i="17"/>
  <c r="P153" i="17"/>
  <c r="S155" i="17"/>
  <c r="CY156" i="17"/>
  <c r="CA158" i="17"/>
  <c r="AA126" i="17"/>
  <c r="K139" i="17"/>
  <c r="AV145" i="17"/>
  <c r="AH149" i="17"/>
  <c r="AH152" i="17"/>
  <c r="M137" i="17"/>
  <c r="W144" i="17"/>
  <c r="BF148" i="17"/>
  <c r="AO128" i="17"/>
  <c r="CO139" i="17"/>
  <c r="CU145" i="17"/>
  <c r="BO149" i="17"/>
  <c r="BD152" i="17"/>
  <c r="BG154" i="17"/>
  <c r="AQ156" i="17"/>
  <c r="S158" i="17"/>
  <c r="BV138" i="17"/>
  <c r="X145" i="17"/>
  <c r="S149" i="17"/>
  <c r="X152" i="17"/>
  <c r="AA154" i="17"/>
  <c r="O156" i="17"/>
  <c r="CU157" i="17"/>
  <c r="BW159" i="17"/>
  <c r="BA139" i="17"/>
  <c r="V148" i="17"/>
  <c r="CO126" i="17"/>
  <c r="R130" i="17"/>
  <c r="AR133" i="17"/>
  <c r="CZ135" i="17"/>
  <c r="CQ137" i="17"/>
  <c r="BS139" i="17"/>
  <c r="AU141" i="17"/>
  <c r="Y125" i="17"/>
  <c r="CT129" i="17"/>
  <c r="P133" i="17"/>
  <c r="CI135" i="17"/>
  <c r="CB137" i="17"/>
  <c r="BD139" i="17"/>
  <c r="AF141" i="17"/>
  <c r="H143" i="17"/>
  <c r="Q129" i="17"/>
  <c r="AR132" i="17"/>
  <c r="AH135" i="17"/>
  <c r="AJ137" i="17"/>
  <c r="L139" i="17"/>
  <c r="CR140" i="17"/>
  <c r="BT142" i="17"/>
  <c r="CW128" i="17"/>
  <c r="V132" i="17"/>
  <c r="R135" i="17"/>
  <c r="W137" i="17"/>
  <c r="DC138" i="17"/>
  <c r="CE140" i="17"/>
  <c r="BG142" i="17"/>
  <c r="BV128" i="17"/>
  <c r="CX131" i="17"/>
  <c r="DD134" i="17"/>
  <c r="H137" i="17"/>
  <c r="CN138" i="17"/>
  <c r="BP140" i="17"/>
  <c r="AR142" i="17"/>
  <c r="CI129" i="17"/>
  <c r="BA134" i="17"/>
  <c r="BE137" i="17"/>
  <c r="J140" i="17"/>
  <c r="BV142" i="17"/>
  <c r="BL144" i="17"/>
  <c r="AN146" i="17"/>
  <c r="BR128" i="17"/>
  <c r="AM133" i="17"/>
  <c r="CN136" i="17"/>
  <c r="AY139" i="17"/>
  <c r="F142" i="17"/>
  <c r="Q144" i="17"/>
  <c r="CW145" i="17"/>
  <c r="CH127" i="17"/>
  <c r="BJ132" i="17"/>
  <c r="AN136" i="17"/>
  <c r="E139" i="17"/>
  <c r="BQ141" i="17"/>
  <c r="CP143" i="17"/>
  <c r="BR145" i="17"/>
  <c r="E127" i="17"/>
  <c r="CZ131" i="17"/>
  <c r="DB135" i="17"/>
  <c r="BY138" i="17"/>
  <c r="AD141" i="17"/>
  <c r="BP143" i="17"/>
  <c r="AR145" i="17"/>
  <c r="T147" i="17"/>
  <c r="U131" i="17"/>
  <c r="AZ135" i="17"/>
  <c r="AE138" i="17"/>
  <c r="CP140" i="17"/>
  <c r="AK143" i="17"/>
  <c r="M145" i="17"/>
  <c r="CS146" i="17"/>
  <c r="BU129" i="17"/>
  <c r="AQ134" i="17"/>
  <c r="AW137" i="17"/>
  <c r="E140" i="17"/>
  <c r="BN142" i="17"/>
  <c r="BG144" i="17"/>
  <c r="AI146" i="17"/>
  <c r="CW130" i="17"/>
  <c r="N137" i="17"/>
  <c r="AB141" i="17"/>
  <c r="BV144" i="17"/>
  <c r="AV147" i="17"/>
  <c r="Y149" i="17"/>
  <c r="DE150" i="17"/>
  <c r="BF130" i="17"/>
  <c r="BQ130" i="17"/>
  <c r="CV136" i="17"/>
  <c r="F141" i="17"/>
  <c r="BH144" i="17"/>
  <c r="AL147" i="17"/>
  <c r="P149" i="17"/>
  <c r="CV150" i="17"/>
  <c r="H130" i="17"/>
  <c r="BG136" i="17"/>
  <c r="CA140" i="17"/>
  <c r="AJ144" i="17"/>
  <c r="R147" i="17"/>
  <c r="DE148" i="17"/>
  <c r="CG150" i="17"/>
  <c r="M130" i="17"/>
  <c r="BP136" i="17"/>
  <c r="CJ140" i="17"/>
  <c r="AM144" i="17"/>
  <c r="W147" i="17"/>
  <c r="D149" i="17"/>
  <c r="CJ150" i="17"/>
  <c r="AC130" i="17"/>
  <c r="Z138" i="17"/>
  <c r="BG143" i="17"/>
  <c r="AH147" i="17"/>
  <c r="BY149" i="17"/>
  <c r="D152" i="17"/>
  <c r="AP135" i="17"/>
  <c r="M141" i="17"/>
  <c r="BE145" i="17"/>
  <c r="BJ148" i="17"/>
  <c r="CX150" i="17"/>
  <c r="CY152" i="17"/>
  <c r="CA154" i="17"/>
  <c r="CN134" i="17"/>
  <c r="CS127" i="17"/>
  <c r="Q137" i="17"/>
  <c r="BS142" i="17"/>
  <c r="BK146" i="17"/>
  <c r="Z149" i="17"/>
  <c r="BN151" i="17"/>
  <c r="AT134" i="17"/>
  <c r="AS140" i="17"/>
  <c r="G145" i="17"/>
  <c r="AD148" i="17"/>
  <c r="BR150" i="17"/>
  <c r="CA152" i="17"/>
  <c r="BC154" i="17"/>
  <c r="G136" i="17"/>
  <c r="BR143" i="17"/>
  <c r="T148" i="17"/>
  <c r="AK151" i="17"/>
  <c r="BN153" i="17"/>
  <c r="BK155" i="17"/>
  <c r="AM157" i="17"/>
  <c r="BP134" i="17"/>
  <c r="CD142" i="17"/>
  <c r="BZ147" i="17"/>
  <c r="CQ150" i="17"/>
  <c r="AH153" i="17"/>
  <c r="AI155" i="17"/>
  <c r="K157" i="17"/>
  <c r="CQ158" i="17"/>
  <c r="R128" i="17"/>
  <c r="CD139" i="17"/>
  <c r="CR145" i="17"/>
  <c r="BJ149" i="17"/>
  <c r="AZ152" i="17"/>
  <c r="CG137" i="17"/>
  <c r="BQ144" i="17"/>
  <c r="CI148" i="17"/>
  <c r="CB129" i="17"/>
  <c r="BC140" i="17"/>
  <c r="AM146" i="17"/>
  <c r="CQ149" i="17"/>
  <c r="BV152" i="17"/>
  <c r="BY154" i="17"/>
  <c r="BG156" i="17"/>
  <c r="V127" i="17"/>
  <c r="AQ139" i="17"/>
  <c r="BN145" i="17"/>
  <c r="AS149" i="17"/>
  <c r="AP152" i="17"/>
  <c r="AS154" i="17"/>
  <c r="AE156" i="17"/>
  <c r="G158" i="17"/>
  <c r="CM159" i="17"/>
  <c r="BD140" i="17"/>
  <c r="BO148" i="17"/>
  <c r="CV152" i="17"/>
  <c r="BJ155" i="17"/>
  <c r="CX157" i="17"/>
  <c r="DF159" i="17"/>
  <c r="CM161" i="17"/>
  <c r="BO163" i="17"/>
  <c r="AQ165" i="17"/>
  <c r="S167" i="17"/>
  <c r="BO139" i="17"/>
  <c r="AG148" i="17"/>
  <c r="CC152" i="17"/>
  <c r="AS155" i="17"/>
  <c r="CG157" i="17"/>
  <c r="CQ159" i="17"/>
  <c r="BZ161" i="17"/>
  <c r="BB163" i="17"/>
  <c r="AD165" i="17"/>
  <c r="F167" i="17"/>
  <c r="CL168" i="17"/>
  <c r="BI137" i="17"/>
  <c r="AT147" i="17"/>
  <c r="AC152" i="17"/>
  <c r="DF154" i="17"/>
  <c r="AR157" i="17"/>
  <c r="BH159" i="17"/>
  <c r="AU161" i="17"/>
  <c r="BJ136" i="17"/>
  <c r="CT146" i="17"/>
  <c r="DE151" i="17"/>
  <c r="CJ154" i="17"/>
  <c r="X157" i="17"/>
  <c r="AP159" i="17"/>
  <c r="CF136" i="17"/>
  <c r="DF146" i="17"/>
  <c r="F152" i="17"/>
  <c r="CN154" i="17"/>
  <c r="AB157" i="17"/>
  <c r="CX138" i="17"/>
  <c r="DG147" i="17"/>
  <c r="BL152" i="17"/>
  <c r="AF155" i="17"/>
  <c r="BT157" i="17"/>
  <c r="CF159" i="17"/>
  <c r="BP161" i="17"/>
  <c r="AR163" i="17"/>
  <c r="T165" i="17"/>
  <c r="CZ166" i="17"/>
  <c r="R139" i="17"/>
  <c r="I148" i="17"/>
  <c r="BO152" i="17"/>
  <c r="AH155" i="17"/>
  <c r="BV157" i="17"/>
  <c r="CH159" i="17"/>
  <c r="BR161" i="17"/>
  <c r="AT163" i="17"/>
  <c r="V165" i="17"/>
  <c r="DB166" i="17"/>
  <c r="CD168" i="17"/>
  <c r="BH141" i="17"/>
  <c r="BN152" i="17"/>
  <c r="N157" i="17"/>
  <c r="BK160" i="17"/>
  <c r="K163" i="17"/>
  <c r="AY165" i="17"/>
  <c r="CK167" i="17"/>
  <c r="Q140" i="17"/>
  <c r="S152" i="17"/>
  <c r="K130" i="17"/>
  <c r="AR149" i="17"/>
  <c r="AR155" i="17"/>
  <c r="AG159" i="17"/>
  <c r="M162" i="17"/>
  <c r="BD164" i="17"/>
  <c r="CR166" i="17"/>
  <c r="DG168" i="17"/>
  <c r="BU148" i="17"/>
  <c r="L155" i="17"/>
  <c r="G159" i="17"/>
  <c r="CU161" i="17"/>
  <c r="AJ164" i="17"/>
  <c r="BX166" i="17"/>
  <c r="CP168" i="17"/>
  <c r="AA147" i="17"/>
  <c r="AG154" i="17"/>
  <c r="AH142" i="17"/>
  <c r="BY152" i="17"/>
  <c r="Z157" i="17"/>
  <c r="BR160" i="17"/>
  <c r="R163" i="17"/>
  <c r="AA146" i="17"/>
  <c r="DE153" i="17"/>
  <c r="AG158" i="17"/>
  <c r="AI161" i="17"/>
  <c r="CG163" i="17"/>
  <c r="Q166" i="17"/>
  <c r="AR168" i="17"/>
  <c r="CG134" i="17"/>
  <c r="AX150" i="17"/>
  <c r="CV155" i="17"/>
  <c r="BO147" i="17"/>
  <c r="AZ154" i="17"/>
  <c r="BQ158" i="17"/>
  <c r="BM161" i="17"/>
  <c r="D164" i="17"/>
  <c r="AR166" i="17"/>
  <c r="BO168" i="17"/>
  <c r="BT145" i="17"/>
  <c r="CH153" i="17"/>
  <c r="Q158" i="17"/>
  <c r="D123" i="17"/>
  <c r="P127" i="17"/>
  <c r="AU130" i="17"/>
  <c r="BU133" i="17"/>
  <c r="N136" i="17"/>
  <c r="DG137" i="17"/>
  <c r="CI139" i="17"/>
  <c r="BK141" i="17"/>
  <c r="CP126" i="17"/>
  <c r="S130" i="17"/>
  <c r="AT133" i="17"/>
  <c r="DA135" i="17"/>
  <c r="CR137" i="17"/>
  <c r="BT139" i="17"/>
  <c r="AV141" i="17"/>
  <c r="AQ125" i="17"/>
  <c r="AT129" i="17"/>
  <c r="BU132" i="17"/>
  <c r="BB135" i="17"/>
  <c r="AZ137" i="17"/>
  <c r="AB139" i="17"/>
  <c r="D141" i="17"/>
  <c r="CJ142" i="17"/>
  <c r="Y129" i="17"/>
  <c r="AY132" i="17"/>
  <c r="AL135" i="17"/>
  <c r="AM137" i="17"/>
  <c r="O139" i="17"/>
  <c r="CU140" i="17"/>
  <c r="BW142" i="17"/>
  <c r="CY128" i="17"/>
  <c r="W132" i="17"/>
  <c r="T135" i="17"/>
  <c r="X137" i="17"/>
  <c r="DD138" i="17"/>
  <c r="CF140" i="17"/>
  <c r="BH142" i="17"/>
  <c r="T130" i="17"/>
  <c r="CJ134" i="17"/>
  <c r="BZ137" i="17"/>
  <c r="AH140" i="17"/>
  <c r="CS142" i="17"/>
  <c r="CB144" i="17"/>
  <c r="BD146" i="17"/>
  <c r="DF128" i="17"/>
  <c r="CB133" i="17"/>
  <c r="K137" i="17"/>
  <c r="BV139" i="17"/>
  <c r="AD142" i="17"/>
  <c r="AG144" i="17"/>
  <c r="I146" i="17"/>
  <c r="Y128" i="17"/>
  <c r="DB132" i="17"/>
  <c r="BO136" i="17"/>
  <c r="AC139" i="17"/>
  <c r="CN141" i="17"/>
  <c r="DF143" i="17"/>
  <c r="CH145" i="17"/>
  <c r="BE127" i="17"/>
  <c r="AN132" i="17"/>
  <c r="Y136" i="17"/>
  <c r="CT138" i="17"/>
  <c r="BB141" i="17"/>
  <c r="CF143" i="17"/>
  <c r="BH145" i="17"/>
  <c r="BI125" i="17"/>
  <c r="BM131" i="17"/>
  <c r="CC135" i="17"/>
  <c r="BB138" i="17"/>
  <c r="J141" i="17"/>
  <c r="BA143" i="17"/>
  <c r="AC145" i="17"/>
  <c r="E147" i="17"/>
  <c r="J130" i="17"/>
  <c r="BY134" i="17"/>
  <c r="BU137" i="17"/>
  <c r="Z140" i="17"/>
  <c r="CL142" i="17"/>
  <c r="BW144" i="17"/>
  <c r="AY146" i="17"/>
  <c r="BO131" i="17"/>
  <c r="AY137" i="17"/>
  <c r="BM141" i="17"/>
  <c r="CV144" i="17"/>
  <c r="BM147" i="17"/>
  <c r="AO149" i="17"/>
  <c r="Q151" i="17"/>
  <c r="Q131" i="17"/>
  <c r="AE131" i="17"/>
  <c r="AC137" i="17"/>
  <c r="AT141" i="17"/>
  <c r="CG144" i="17"/>
  <c r="BD147" i="17"/>
  <c r="AF149" i="17"/>
  <c r="H151" i="17"/>
  <c r="BV130" i="17"/>
  <c r="CW136" i="17"/>
  <c r="K141" i="17"/>
  <c r="BI144" i="17"/>
  <c r="AM147" i="17"/>
  <c r="Q149" i="17"/>
  <c r="CW150" i="17"/>
  <c r="CD130" i="17"/>
  <c r="DF136" i="17"/>
  <c r="Q141" i="17"/>
  <c r="BO144" i="17"/>
  <c r="AP147" i="17"/>
  <c r="T149" i="17"/>
  <c r="CZ150" i="17"/>
  <c r="J131" i="17"/>
  <c r="CA138" i="17"/>
  <c r="CR143" i="17"/>
  <c r="BG147" i="17"/>
  <c r="CU149" i="17"/>
  <c r="T152" i="17"/>
  <c r="CU135" i="17"/>
  <c r="BI141" i="17"/>
  <c r="CL145" i="17"/>
  <c r="CE148" i="17"/>
  <c r="O151" i="17"/>
  <c r="K153" i="17"/>
  <c r="CQ154" i="17"/>
  <c r="AU135" i="17"/>
  <c r="CV128" i="17"/>
  <c r="BJ137" i="17"/>
  <c r="J143" i="17"/>
  <c r="CQ146" i="17"/>
  <c r="AT149" i="17"/>
  <c r="CH151" i="17"/>
  <c r="F135" i="17"/>
  <c r="CQ140" i="17"/>
  <c r="AN145" i="17"/>
  <c r="AY148" i="17"/>
  <c r="CM150" i="17"/>
  <c r="CQ152" i="17"/>
  <c r="BS154" i="17"/>
  <c r="CH136" i="17"/>
  <c r="D144" i="17"/>
  <c r="AU148" i="17"/>
  <c r="BL151" i="17"/>
  <c r="CG153" i="17"/>
  <c r="CA155" i="17"/>
  <c r="BC157" i="17"/>
  <c r="BC135" i="17"/>
  <c r="AH143" i="17"/>
  <c r="DC147" i="17"/>
  <c r="P151" i="17"/>
  <c r="BA153" i="17"/>
  <c r="AY155" i="17"/>
  <c r="AA157" i="17"/>
  <c r="DG158" i="17"/>
  <c r="BI129" i="17"/>
  <c r="AN140" i="17"/>
  <c r="AE146" i="17"/>
  <c r="CM149" i="17"/>
  <c r="BR152" i="17"/>
  <c r="AW138" i="17"/>
  <c r="H145" i="17"/>
  <c r="H149" i="17"/>
  <c r="I131" i="17"/>
  <c r="N141" i="17"/>
  <c r="CH146" i="17"/>
  <c r="Q150" i="17"/>
  <c r="CN152" i="17"/>
  <c r="CR154" i="17"/>
  <c r="BW156" i="17"/>
  <c r="CE128" i="17"/>
  <c r="DF139" i="17"/>
  <c r="F146" i="17"/>
  <c r="BW149" i="17"/>
  <c r="BH152" i="17"/>
  <c r="BL154" i="17"/>
  <c r="AU156" i="17"/>
  <c r="W158" i="17"/>
  <c r="DC159" i="17"/>
  <c r="AX141" i="17"/>
  <c r="DF148" i="17"/>
  <c r="Q153" i="17"/>
  <c r="CF155" i="17"/>
  <c r="P158" i="17"/>
  <c r="T160" i="17"/>
  <c r="DC161" i="17"/>
  <c r="CE163" i="17"/>
  <c r="BG165" i="17"/>
  <c r="AI167" i="17"/>
  <c r="BV140" i="17"/>
  <c r="BV148" i="17"/>
  <c r="DA152" i="17"/>
  <c r="BN155" i="17"/>
  <c r="DB157" i="17"/>
  <c r="E160" i="17"/>
  <c r="CP161" i="17"/>
  <c r="BR163" i="17"/>
  <c r="AT165" i="17"/>
  <c r="V167" i="17"/>
  <c r="DB168" i="17"/>
  <c r="BR138" i="17"/>
  <c r="CR147" i="17"/>
  <c r="BE152" i="17"/>
  <c r="Y155" i="17"/>
  <c r="BM157" i="17"/>
  <c r="BZ159" i="17"/>
  <c r="BK161" i="17"/>
  <c r="BM137" i="17"/>
  <c r="BB147" i="17"/>
  <c r="AD152" i="17"/>
  <c r="D155" i="17"/>
  <c r="AS157" i="17"/>
  <c r="BI159" i="17"/>
  <c r="CT137" i="17"/>
  <c r="BJ147" i="17"/>
  <c r="AJ152" i="17"/>
  <c r="H155" i="17"/>
  <c r="AW157" i="17"/>
  <c r="H140" i="17"/>
  <c r="AT148" i="17"/>
  <c r="CL152" i="17"/>
  <c r="BA155" i="17"/>
  <c r="CO157" i="17"/>
  <c r="CX159" i="17"/>
  <c r="CF161" i="17"/>
  <c r="BH163" i="17"/>
  <c r="AJ165" i="17"/>
  <c r="L167" i="17"/>
  <c r="R140" i="17"/>
  <c r="AZ148" i="17"/>
  <c r="CO152" i="17"/>
  <c r="BD155" i="17"/>
  <c r="CR157" i="17"/>
  <c r="CZ159" i="17"/>
  <c r="CH161" i="17"/>
  <c r="BJ163" i="17"/>
  <c r="AL165" i="17"/>
  <c r="N167" i="17"/>
  <c r="CT168" i="17"/>
  <c r="AE143" i="17"/>
  <c r="DE152" i="17"/>
  <c r="BB157" i="17"/>
  <c r="CH160" i="17"/>
  <c r="AG163" i="17"/>
  <c r="BU165" i="17"/>
  <c r="DC167" i="17"/>
  <c r="CP141" i="17"/>
  <c r="BP152" i="17"/>
  <c r="CO133" i="17"/>
  <c r="V150" i="17"/>
  <c r="CD155" i="17"/>
  <c r="BK159" i="17"/>
  <c r="AK162" i="17"/>
  <c r="BY164" i="17"/>
  <c r="I167" i="17"/>
  <c r="AD130" i="17"/>
  <c r="AU149" i="17"/>
  <c r="AW155" i="17"/>
  <c r="AH159" i="17"/>
  <c r="N162" i="17"/>
  <c r="BE164" i="17"/>
  <c r="CS166" i="17"/>
  <c r="D169" i="17"/>
  <c r="G148" i="17"/>
  <c r="BX154" i="17"/>
  <c r="BW143" i="17"/>
  <c r="N153" i="17"/>
  <c r="BJ157" i="17"/>
  <c r="CP160" i="17"/>
  <c r="AN163" i="17"/>
  <c r="AJ147" i="17"/>
  <c r="AP154" i="17"/>
  <c r="BJ158" i="17"/>
  <c r="BF161" i="17"/>
  <c r="DB163" i="17"/>
  <c r="AL166" i="17"/>
  <c r="BJ168" i="17"/>
  <c r="R137" i="17"/>
  <c r="T151" i="17"/>
  <c r="AB156" i="17"/>
  <c r="AM148" i="17"/>
  <c r="CT154" i="17"/>
  <c r="CU158" i="17"/>
  <c r="CJ161" i="17"/>
  <c r="Y164" i="17"/>
  <c r="BM166" i="17"/>
  <c r="CG168" i="17"/>
  <c r="CM146" i="17"/>
  <c r="U154" i="17"/>
  <c r="AW158" i="17"/>
  <c r="AV161" i="17"/>
  <c r="S138" i="17"/>
  <c r="O136" i="17"/>
  <c r="CZ132" i="17"/>
  <c r="BB129" i="17"/>
  <c r="CM142" i="17"/>
  <c r="CV140" i="17"/>
  <c r="L143" i="17"/>
  <c r="CT139" i="17"/>
  <c r="CP136" i="17"/>
  <c r="CX145" i="17"/>
  <c r="N139" i="17"/>
  <c r="G127" i="17"/>
  <c r="AG141" i="17"/>
  <c r="AW130" i="17"/>
  <c r="E143" i="17"/>
  <c r="CK137" i="17"/>
  <c r="BE149" i="17"/>
  <c r="BN137" i="17"/>
  <c r="AV149" i="17"/>
  <c r="AW141" i="17"/>
  <c r="I151" i="17"/>
  <c r="CN144" i="17"/>
  <c r="K132" i="17"/>
  <c r="L150" i="17"/>
  <c r="O146" i="17"/>
  <c r="DG154" i="17"/>
  <c r="AV143" i="17"/>
  <c r="BS135" i="17"/>
  <c r="D151" i="17"/>
  <c r="AZ144" i="17"/>
  <c r="CQ155" i="17"/>
  <c r="Y148" i="17"/>
  <c r="AQ157" i="17"/>
  <c r="BY146" i="17"/>
  <c r="AX145" i="17"/>
  <c r="V147" i="17"/>
  <c r="CM156" i="17"/>
  <c r="CZ149" i="17"/>
  <c r="AM158" i="17"/>
  <c r="V152" i="17"/>
  <c r="AI158" i="17"/>
  <c r="BW161" i="17"/>
  <c r="CY164" i="17"/>
  <c r="H129" i="17"/>
  <c r="N149" i="17"/>
  <c r="DD154" i="17"/>
  <c r="CO158" i="17"/>
  <c r="R162" i="17"/>
  <c r="N165" i="17"/>
  <c r="AP168" i="17"/>
  <c r="BU142" i="17"/>
  <c r="CD152" i="17"/>
  <c r="DE156" i="17"/>
  <c r="BG160" i="17"/>
  <c r="CM139" i="17"/>
  <c r="BR151" i="17"/>
  <c r="BP156" i="17"/>
  <c r="Z160" i="17"/>
  <c r="CY147" i="17"/>
  <c r="AQ154" i="17"/>
  <c r="CX129" i="17"/>
  <c r="AC149" i="17"/>
  <c r="I155" i="17"/>
  <c r="AC159" i="17"/>
  <c r="AN162" i="17"/>
  <c r="AZ165" i="17"/>
  <c r="CU136" i="17"/>
  <c r="BK150" i="17"/>
  <c r="CT155" i="17"/>
  <c r="BP159" i="17"/>
  <c r="DB162" i="17"/>
  <c r="CX165" i="17"/>
  <c r="F169" i="17"/>
  <c r="BC151" i="17"/>
  <c r="DC158" i="17"/>
  <c r="BW163" i="17"/>
  <c r="BS167" i="17"/>
  <c r="R150" i="17"/>
  <c r="CT141" i="17"/>
  <c r="N156" i="17"/>
  <c r="BV161" i="17"/>
  <c r="BX165" i="17"/>
  <c r="AB136" i="17"/>
  <c r="BW154" i="17"/>
  <c r="AC161" i="17"/>
  <c r="AH165" i="17"/>
  <c r="W169" i="17"/>
  <c r="BD153" i="17"/>
  <c r="CJ148" i="17"/>
  <c r="AD158" i="17"/>
  <c r="DA162" i="17"/>
  <c r="CG152" i="17"/>
  <c r="BS159" i="17"/>
  <c r="T164" i="17"/>
  <c r="G168" i="17"/>
  <c r="S145" i="17"/>
  <c r="DD131" i="17"/>
  <c r="H154" i="17"/>
  <c r="AC160" i="17"/>
  <c r="CL163" i="17"/>
  <c r="BL167" i="17"/>
  <c r="BF141" i="17"/>
  <c r="BM154" i="17"/>
  <c r="CI159" i="17"/>
  <c r="CS162" i="17"/>
  <c r="CM152" i="17"/>
  <c r="CJ160" i="17"/>
  <c r="CW164" i="17"/>
  <c r="AC168" i="17"/>
  <c r="BD170" i="17"/>
  <c r="AF172" i="17"/>
  <c r="H174" i="17"/>
  <c r="CN175" i="17"/>
  <c r="BP177" i="17"/>
  <c r="AR179" i="17"/>
  <c r="T181" i="17"/>
  <c r="CZ182" i="17"/>
  <c r="CB184" i="17"/>
  <c r="BD186" i="17"/>
  <c r="CH149" i="17"/>
  <c r="DG159" i="17"/>
  <c r="AR164" i="17"/>
  <c r="CJ167" i="17"/>
  <c r="AA170" i="17"/>
  <c r="DG171" i="17"/>
  <c r="CI173" i="17"/>
  <c r="BK175" i="17"/>
  <c r="AM177" i="17"/>
  <c r="O179" i="17"/>
  <c r="CU180" i="17"/>
  <c r="P154" i="17"/>
  <c r="AK161" i="17"/>
  <c r="AF165" i="17"/>
  <c r="BL168" i="17"/>
  <c r="BY170" i="17"/>
  <c r="BA172" i="17"/>
  <c r="AC174" i="17"/>
  <c r="E176" i="17"/>
  <c r="CK177" i="17"/>
  <c r="BM179" i="17"/>
  <c r="AO181" i="17"/>
  <c r="Q183" i="17"/>
  <c r="CW184" i="17"/>
  <c r="BY186" i="17"/>
  <c r="AW154" i="17"/>
  <c r="AA137" i="17"/>
  <c r="Q160" i="17"/>
  <c r="AI165" i="17"/>
  <c r="Z169" i="17"/>
  <c r="BE171" i="17"/>
  <c r="BZ173" i="17"/>
  <c r="CU175" i="17"/>
  <c r="J178" i="17"/>
  <c r="AD180" i="17"/>
  <c r="AQ182" i="17"/>
  <c r="AT184" i="17"/>
  <c r="AX186" i="17"/>
  <c r="AM188" i="17"/>
  <c r="O190" i="17"/>
  <c r="CU191" i="17"/>
  <c r="AJ158" i="17"/>
  <c r="AD164" i="17"/>
  <c r="AT168" i="17"/>
  <c r="DG170" i="17"/>
  <c r="V173" i="17"/>
  <c r="AP175" i="17"/>
  <c r="BK177" i="17"/>
  <c r="CF179" i="17"/>
  <c r="CU181" i="17"/>
  <c r="CY183" i="17"/>
  <c r="DC185" i="17"/>
  <c r="CX187" i="17"/>
  <c r="CB152" i="17"/>
  <c r="AB162" i="17"/>
  <c r="CI166" i="17"/>
  <c r="N170" i="17"/>
  <c r="AG172" i="17"/>
  <c r="BA174" i="17"/>
  <c r="BV176" i="17"/>
  <c r="CQ178" i="17"/>
  <c r="F181" i="17"/>
  <c r="M183" i="17"/>
  <c r="CO155" i="17"/>
  <c r="AA163" i="17"/>
  <c r="BN167" i="17"/>
  <c r="BE170" i="17"/>
  <c r="BY172" i="17"/>
  <c r="CT174" i="17"/>
  <c r="K177" i="17"/>
  <c r="AD179" i="17"/>
  <c r="AX181" i="17"/>
  <c r="BB183" i="17"/>
  <c r="BF185" i="17"/>
  <c r="BF187" i="17"/>
  <c r="AI189" i="17"/>
  <c r="K191" i="17"/>
  <c r="AL153" i="17"/>
  <c r="AZ162" i="17"/>
  <c r="CY166" i="17"/>
  <c r="U170" i="17"/>
  <c r="AP172" i="17"/>
  <c r="BK174" i="17"/>
  <c r="CD176" i="17"/>
  <c r="CX178" i="17"/>
  <c r="O181" i="17"/>
  <c r="U183" i="17"/>
  <c r="X185" i="17"/>
  <c r="AA187" i="17"/>
  <c r="AB137" i="17"/>
  <c r="CO162" i="17"/>
  <c r="CX168" i="17"/>
  <c r="AL172" i="17"/>
  <c r="BN161" i="17"/>
  <c r="S168" i="17"/>
  <c r="CO171" i="17"/>
  <c r="F175" i="17"/>
  <c r="Y178" i="17"/>
  <c r="AR181" i="17"/>
  <c r="BR155" i="17"/>
  <c r="U165" i="17"/>
  <c r="AE170" i="17"/>
  <c r="AX173" i="17"/>
  <c r="BS176" i="17"/>
  <c r="CL179" i="17"/>
  <c r="CS182" i="17"/>
  <c r="BW185" i="17"/>
  <c r="AD188" i="17"/>
  <c r="AR190" i="17"/>
  <c r="AQ192" i="17"/>
  <c r="S194" i="17"/>
  <c r="CY195" i="17"/>
  <c r="CE161" i="17"/>
  <c r="AA168" i="17"/>
  <c r="CU171" i="17"/>
  <c r="J175" i="17"/>
  <c r="AD178" i="17"/>
  <c r="AW181" i="17"/>
  <c r="AN184" i="17"/>
  <c r="H187" i="17"/>
  <c r="AS189" i="17"/>
  <c r="AV191" i="17"/>
  <c r="AG193" i="17"/>
  <c r="I195" i="17"/>
  <c r="CO196" i="17"/>
  <c r="BQ198" i="17"/>
  <c r="AI160" i="17"/>
  <c r="AN167" i="17"/>
  <c r="AQ171" i="17"/>
  <c r="BL174" i="17"/>
  <c r="CC177" i="17"/>
  <c r="CY180" i="17"/>
  <c r="CW183" i="17"/>
  <c r="BQ186" i="17"/>
  <c r="I189" i="17"/>
  <c r="M191" i="17"/>
  <c r="DF192" i="17"/>
  <c r="CH194" i="17"/>
  <c r="BJ196" i="17"/>
  <c r="AL198" i="17"/>
  <c r="BI158" i="17"/>
  <c r="AJ166" i="17"/>
  <c r="CR170" i="17"/>
  <c r="F174" i="17"/>
  <c r="AB177" i="17"/>
  <c r="F143" i="17"/>
  <c r="Y163" i="17"/>
  <c r="U169" i="17"/>
  <c r="BD172" i="17"/>
  <c r="CK158" i="17"/>
  <c r="BE166" i="17"/>
  <c r="CY170" i="17"/>
  <c r="Q174" i="17"/>
  <c r="AI177" i="17"/>
  <c r="BE180" i="17"/>
  <c r="BF183" i="17"/>
  <c r="AD186" i="17"/>
  <c r="CG188" i="17"/>
  <c r="CM190" i="17"/>
  <c r="CF192" i="17"/>
  <c r="BH194" i="17"/>
  <c r="Y145" i="17"/>
  <c r="AQ163" i="17"/>
  <c r="AJ169" i="17"/>
  <c r="BK172" i="17"/>
  <c r="CG175" i="17"/>
  <c r="CY178" i="17"/>
  <c r="I182" i="17"/>
  <c r="CY184" i="17"/>
  <c r="BP187" i="17"/>
  <c r="CN189" i="17"/>
  <c r="CQ191" i="17"/>
  <c r="BV193" i="17"/>
  <c r="AX195" i="17"/>
  <c r="Z197" i="17"/>
  <c r="DF198" i="17"/>
  <c r="CP169" i="17"/>
  <c r="Y176" i="17"/>
  <c r="BR181" i="17"/>
  <c r="CT185" i="17"/>
  <c r="AX189" i="17"/>
  <c r="AO192" i="17"/>
  <c r="DA194" i="17"/>
  <c r="AK197" i="17"/>
  <c r="AU199" i="17"/>
  <c r="AI138" i="17"/>
  <c r="AH136" i="17"/>
  <c r="Y133" i="17"/>
  <c r="CC129" i="17"/>
  <c r="DC142" i="17"/>
  <c r="H141" i="17"/>
  <c r="AB143" i="17"/>
  <c r="M140" i="17"/>
  <c r="L137" i="17"/>
  <c r="J146" i="17"/>
  <c r="AK139" i="17"/>
  <c r="BH127" i="17"/>
  <c r="BE141" i="17"/>
  <c r="CP130" i="17"/>
  <c r="W143" i="17"/>
  <c r="P138" i="17"/>
  <c r="BU149" i="17"/>
  <c r="DC137" i="17"/>
  <c r="BL149" i="17"/>
  <c r="CG141" i="17"/>
  <c r="Y151" i="17"/>
  <c r="I145" i="17"/>
  <c r="CV132" i="17"/>
  <c r="AG150" i="17"/>
  <c r="AZ146" i="17"/>
  <c r="W124" i="17"/>
  <c r="CC143" i="17"/>
  <c r="S136" i="17"/>
  <c r="Z151" i="17"/>
  <c r="CU144" i="17"/>
  <c r="DG155" i="17"/>
  <c r="BC148" i="17"/>
  <c r="BG157" i="17"/>
  <c r="O147" i="17"/>
  <c r="CS145" i="17"/>
  <c r="BC147" i="17"/>
  <c r="DC156" i="17"/>
  <c r="W150" i="17"/>
  <c r="BC158" i="17"/>
  <c r="BX152" i="17"/>
  <c r="BA158" i="17"/>
  <c r="O162" i="17"/>
  <c r="K165" i="17"/>
  <c r="V131" i="17"/>
  <c r="BF149" i="17"/>
  <c r="X155" i="17"/>
  <c r="AN159" i="17"/>
  <c r="AX162" i="17"/>
  <c r="BJ165" i="17"/>
  <c r="BF168" i="17"/>
  <c r="BD143" i="17"/>
  <c r="DC152" i="17"/>
  <c r="V157" i="17"/>
  <c r="DC160" i="17"/>
  <c r="CK141" i="17"/>
  <c r="BF152" i="17"/>
  <c r="CK156" i="17"/>
  <c r="AR160" i="17"/>
  <c r="AQ148" i="17"/>
  <c r="BO154" i="17"/>
  <c r="BT135" i="17"/>
  <c r="O150" i="17"/>
  <c r="BV155" i="17"/>
  <c r="AU159" i="17"/>
  <c r="BD162" i="17"/>
  <c r="BP165" i="17"/>
  <c r="M138" i="17"/>
  <c r="CI151" i="17"/>
  <c r="AG156" i="17"/>
  <c r="N160" i="17"/>
  <c r="N163" i="17"/>
  <c r="J166" i="17"/>
  <c r="V169" i="17"/>
  <c r="Q152" i="17"/>
  <c r="CJ159" i="17"/>
  <c r="K164" i="17"/>
  <c r="Q168" i="17"/>
  <c r="CP150" i="17"/>
  <c r="AW143" i="17"/>
  <c r="BA156" i="17"/>
  <c r="CT161" i="17"/>
  <c r="AF166" i="17"/>
  <c r="AD140" i="17"/>
  <c r="CG155" i="17"/>
  <c r="BA161" i="17"/>
  <c r="BD165" i="17"/>
  <c r="AJ130" i="17"/>
  <c r="CV153" i="17"/>
  <c r="F151" i="17"/>
  <c r="CJ158" i="17"/>
  <c r="BI163" i="17"/>
  <c r="R153" i="17"/>
  <c r="CW159" i="17"/>
  <c r="AO164" i="17"/>
  <c r="Y168" i="17"/>
  <c r="R148" i="17"/>
  <c r="AQ137" i="17"/>
  <c r="AC155" i="17"/>
  <c r="CA160" i="17"/>
  <c r="AT164" i="17"/>
  <c r="CE167" i="17"/>
  <c r="Y143" i="17"/>
  <c r="DB154" i="17"/>
  <c r="I160" i="17"/>
  <c r="J163" i="17"/>
  <c r="CF153" i="17"/>
  <c r="U161" i="17"/>
  <c r="W165" i="17"/>
  <c r="BC168" i="17"/>
  <c r="BT170" i="17"/>
  <c r="AV172" i="17"/>
  <c r="X174" i="17"/>
  <c r="DD175" i="17"/>
  <c r="CF177" i="17"/>
  <c r="BH179" i="17"/>
  <c r="AJ181" i="17"/>
  <c r="L183" i="17"/>
  <c r="CR184" i="17"/>
  <c r="BT186" i="17"/>
  <c r="CL151" i="17"/>
  <c r="BB160" i="17"/>
  <c r="BU164" i="17"/>
  <c r="H168" i="17"/>
  <c r="AQ170" i="17"/>
  <c r="S172" i="17"/>
  <c r="CY173" i="17"/>
  <c r="CA175" i="17"/>
  <c r="BC177" i="17"/>
  <c r="AE179" i="17"/>
  <c r="G181" i="17"/>
  <c r="AB155" i="17"/>
  <c r="BY161" i="17"/>
  <c r="BL165" i="17"/>
  <c r="CK168" i="17"/>
  <c r="CO170" i="17"/>
  <c r="BQ172" i="17"/>
  <c r="AS174" i="17"/>
  <c r="U176" i="17"/>
  <c r="DA177" i="17"/>
  <c r="CC179" i="17"/>
  <c r="BE181" i="17"/>
  <c r="AG183" i="17"/>
  <c r="I185" i="17"/>
  <c r="CO186" i="17"/>
  <c r="AK155" i="17"/>
  <c r="R143" i="17"/>
  <c r="BY160" i="17"/>
  <c r="BS165" i="17"/>
  <c r="AZ169" i="17"/>
  <c r="BY171" i="17"/>
  <c r="CS173" i="17"/>
  <c r="J176" i="17"/>
  <c r="AE178" i="17"/>
  <c r="AX180" i="17"/>
  <c r="BJ182" i="17"/>
  <c r="BM184" i="17"/>
  <c r="BP186" i="17"/>
  <c r="BC188" i="17"/>
  <c r="AE190" i="17"/>
  <c r="G192" i="17"/>
  <c r="CW158" i="17"/>
  <c r="BR164" i="17"/>
  <c r="BZ168" i="17"/>
  <c r="V171" i="17"/>
  <c r="AQ173" i="17"/>
  <c r="BJ175" i="17"/>
  <c r="CD177" i="17"/>
  <c r="CY179" i="17"/>
  <c r="J182" i="17"/>
  <c r="M184" i="17"/>
  <c r="Q186" i="17"/>
  <c r="J188" i="17"/>
  <c r="Q154" i="17"/>
  <c r="BU162" i="17"/>
  <c r="Q167" i="17"/>
  <c r="AG170" i="17"/>
  <c r="BB172" i="17"/>
  <c r="BU174" i="17"/>
  <c r="CO176" i="17"/>
  <c r="F179" i="17"/>
  <c r="AA181" i="17"/>
  <c r="AE183" i="17"/>
  <c r="DA156" i="17"/>
  <c r="BT163" i="17"/>
  <c r="CU167" i="17"/>
  <c r="BZ170" i="17"/>
  <c r="CS172" i="17"/>
  <c r="I175" i="17"/>
  <c r="AD177" i="17"/>
  <c r="AY179" i="17"/>
  <c r="BQ181" i="17"/>
  <c r="BT183" i="17"/>
  <c r="BX185" i="17"/>
  <c r="BW187" i="17"/>
  <c r="AY189" i="17"/>
  <c r="AA191" i="17"/>
  <c r="CL154" i="17"/>
  <c r="CR162" i="17"/>
  <c r="AJ167" i="17"/>
  <c r="AO170" i="17"/>
  <c r="BI172" i="17"/>
  <c r="CD174" i="17"/>
  <c r="CY176" i="17"/>
  <c r="N179" i="17"/>
  <c r="AH181" i="17"/>
  <c r="AM183" i="17"/>
  <c r="AQ185" i="17"/>
  <c r="AS187" i="17"/>
  <c r="AQ145" i="17"/>
  <c r="AU163" i="17"/>
  <c r="AK169" i="17"/>
  <c r="BM172" i="17"/>
  <c r="AD162" i="17"/>
  <c r="BP168" i="17"/>
  <c r="N172" i="17"/>
  <c r="AI175" i="17"/>
  <c r="AZ178" i="17"/>
  <c r="BS181" i="17"/>
  <c r="P157" i="17"/>
  <c r="BV165" i="17"/>
  <c r="BH170" i="17"/>
  <c r="CA173" i="17"/>
  <c r="CV176" i="17"/>
  <c r="J180" i="17"/>
  <c r="P183" i="17"/>
  <c r="CU185" i="17"/>
  <c r="AO124" i="17"/>
  <c r="CY139" i="17"/>
  <c r="D138" i="17"/>
  <c r="BU135" i="17"/>
  <c r="BZ132" i="17"/>
  <c r="Z129" i="17"/>
  <c r="BX142" i="17"/>
  <c r="CR144" i="17"/>
  <c r="BA142" i="17"/>
  <c r="BG137" i="17"/>
  <c r="AP146" i="17"/>
  <c r="CF139" i="17"/>
  <c r="AS128" i="17"/>
  <c r="CX141" i="17"/>
  <c r="BP131" i="17"/>
  <c r="BC143" i="17"/>
  <c r="CP138" i="17"/>
  <c r="DA149" i="17"/>
  <c r="BS138" i="17"/>
  <c r="CR149" i="17"/>
  <c r="AW142" i="17"/>
  <c r="BE151" i="17"/>
  <c r="BG145" i="17"/>
  <c r="BQ134" i="17"/>
  <c r="BX150" i="17"/>
  <c r="J147" i="17"/>
  <c r="BJ128" i="17"/>
  <c r="AP144" i="17"/>
  <c r="S137" i="17"/>
  <c r="BP151" i="17"/>
  <c r="BZ145" i="17"/>
  <c r="AI156" i="17"/>
  <c r="DG148" i="17"/>
  <c r="CM157" i="17"/>
  <c r="CA147" i="17"/>
  <c r="CD146" i="17"/>
  <c r="D148" i="17"/>
  <c r="AE157" i="17"/>
  <c r="CC150" i="17"/>
  <c r="CI158" i="17"/>
  <c r="AO153" i="17"/>
  <c r="CL158" i="17"/>
  <c r="AE162" i="17"/>
  <c r="AA165" i="17"/>
  <c r="AS136" i="17"/>
  <c r="AQ150" i="17"/>
  <c r="CJ155" i="17"/>
  <c r="BF159" i="17"/>
  <c r="BN162" i="17"/>
  <c r="BZ165" i="17"/>
  <c r="BV168" i="17"/>
  <c r="BJ145" i="17"/>
  <c r="AU153" i="17"/>
  <c r="CH157" i="17"/>
  <c r="O161" i="17"/>
  <c r="CB142" i="17"/>
  <c r="CF152" i="17"/>
  <c r="DF156" i="17"/>
  <c r="CP131" i="17"/>
  <c r="AA149" i="17"/>
  <c r="AD155" i="17"/>
  <c r="CG136" i="17"/>
  <c r="BF150" i="17"/>
  <c r="CR155" i="17"/>
  <c r="BM159" i="17"/>
  <c r="CZ162" i="17"/>
  <c r="CV165" i="17"/>
  <c r="Y141" i="17"/>
  <c r="K152" i="17"/>
  <c r="BB156" i="17"/>
  <c r="AG160" i="17"/>
  <c r="AD163" i="17"/>
  <c r="BF166" i="17"/>
  <c r="BB169" i="17"/>
  <c r="AP153" i="17"/>
  <c r="J160" i="17"/>
  <c r="AE164" i="17"/>
  <c r="AJ168" i="17"/>
  <c r="BJ151" i="17"/>
  <c r="I147" i="17"/>
  <c r="R157" i="17"/>
  <c r="BG162" i="17"/>
  <c r="BA166" i="17"/>
  <c r="I142" i="17"/>
  <c r="P156" i="17"/>
  <c r="BX161" i="17"/>
  <c r="L166" i="17"/>
  <c r="BK136" i="17"/>
  <c r="N155" i="17"/>
  <c r="CF151" i="17"/>
  <c r="I159" i="17"/>
  <c r="U127" i="17"/>
  <c r="BK153" i="17"/>
  <c r="BU160" i="17"/>
  <c r="CF164" i="17"/>
  <c r="CB168" i="17"/>
  <c r="CY148" i="17"/>
  <c r="AI139" i="17"/>
  <c r="BM155" i="17"/>
  <c r="CX160" i="17"/>
  <c r="BP164" i="17"/>
  <c r="CW167" i="17"/>
  <c r="BA144" i="17"/>
  <c r="BZ155" i="17"/>
  <c r="AJ160" i="17"/>
  <c r="AF163" i="17"/>
  <c r="CU154" i="17"/>
  <c r="BL161" i="17"/>
  <c r="BA165" i="17"/>
  <c r="CE168" i="17"/>
  <c r="CJ170" i="17"/>
  <c r="BL172" i="17"/>
  <c r="AN174" i="17"/>
  <c r="P176" i="17"/>
  <c r="CV177" i="17"/>
  <c r="BX179" i="17"/>
  <c r="AZ181" i="17"/>
  <c r="AB183" i="17"/>
  <c r="D185" i="17"/>
  <c r="CJ186" i="17"/>
  <c r="CU152" i="17"/>
  <c r="CU160" i="17"/>
  <c r="DC164" i="17"/>
  <c r="AG168" i="17"/>
  <c r="BG170" i="17"/>
  <c r="AI172" i="17"/>
  <c r="K174" i="17"/>
  <c r="CQ175" i="17"/>
  <c r="BS177" i="17"/>
  <c r="AU179" i="17"/>
  <c r="W181" i="17"/>
  <c r="U156" i="17"/>
  <c r="G162" i="17"/>
  <c r="CO165" i="17"/>
  <c r="J169" i="17"/>
  <c r="DE170" i="17"/>
  <c r="CG172" i="17"/>
  <c r="BI174" i="17"/>
  <c r="AK176" i="17"/>
  <c r="M178" i="17"/>
  <c r="CS179" i="17"/>
  <c r="BU181" i="17"/>
  <c r="AW183" i="17"/>
  <c r="Y185" i="17"/>
  <c r="DE186" i="17"/>
  <c r="AK156" i="17"/>
  <c r="AG147" i="17"/>
  <c r="S161" i="17"/>
  <c r="DD165" i="17"/>
  <c r="BW169" i="17"/>
  <c r="CT171" i="17"/>
  <c r="I174" i="17"/>
  <c r="AC176" i="17"/>
  <c r="AX178" i="17"/>
  <c r="BS180" i="17"/>
  <c r="CB182" i="17"/>
  <c r="CE184" i="17"/>
  <c r="CH186" i="17"/>
  <c r="BS188" i="17"/>
  <c r="AU190" i="17"/>
  <c r="CJ127" i="17"/>
  <c r="BN159" i="17"/>
  <c r="DG164" i="17"/>
  <c r="DF168" i="17"/>
  <c r="AO171" i="17"/>
  <c r="BJ173" i="17"/>
  <c r="CE175" i="17"/>
  <c r="CX177" i="17"/>
  <c r="N180" i="17"/>
  <c r="AB182" i="17"/>
  <c r="AE184" i="17"/>
  <c r="AI186" i="17"/>
  <c r="Z188" i="17"/>
  <c r="BL155" i="17"/>
  <c r="Q163" i="17"/>
  <c r="BC167" i="17"/>
  <c r="AZ170" i="17"/>
  <c r="BU172" i="17"/>
  <c r="CP174" i="17"/>
  <c r="E177" i="17"/>
  <c r="Y179" i="17"/>
  <c r="AT181" i="17"/>
  <c r="AX183" i="17"/>
  <c r="CD157" i="17"/>
  <c r="E164" i="17"/>
  <c r="W168" i="17"/>
  <c r="CS170" i="17"/>
  <c r="J173" i="17"/>
  <c r="AC175" i="17"/>
  <c r="AW177" i="17"/>
  <c r="BR179" i="17"/>
  <c r="CI181" i="17"/>
  <c r="CL183" i="17"/>
  <c r="CP185" i="17"/>
  <c r="CM187" i="17"/>
  <c r="BO189" i="17"/>
  <c r="AQ191" i="17"/>
  <c r="E156" i="17"/>
  <c r="AH163" i="17"/>
  <c r="BT167" i="17"/>
  <c r="BJ170" i="17"/>
  <c r="CC172" i="17"/>
  <c r="CW174" i="17"/>
  <c r="N177" i="17"/>
  <c r="AI179" i="17"/>
  <c r="BB181" i="17"/>
  <c r="BE183" i="17"/>
  <c r="BI185" i="17"/>
  <c r="BJ187" i="17"/>
  <c r="CP149" i="17"/>
  <c r="DG163" i="17"/>
  <c r="BU169" i="17"/>
  <c r="AG139" i="17"/>
  <c r="CY162" i="17"/>
  <c r="H169" i="17"/>
  <c r="AQ172" i="17"/>
  <c r="BI175" i="17"/>
  <c r="CD178" i="17"/>
  <c r="CS181" i="17"/>
  <c r="AH158" i="17"/>
  <c r="Y166" i="17"/>
  <c r="CI170" i="17"/>
  <c r="DE173" i="17"/>
  <c r="R177" i="17"/>
  <c r="AN180" i="17"/>
  <c r="AP183" i="17"/>
  <c r="P186" i="17"/>
  <c r="BU188" i="17"/>
  <c r="CC190" i="17"/>
  <c r="BW192" i="17"/>
  <c r="BX126" i="17"/>
  <c r="K140" i="17"/>
  <c r="T138" i="17"/>
  <c r="CM135" i="17"/>
  <c r="DC132" i="17"/>
  <c r="BC129" i="17"/>
  <c r="CN142" i="17"/>
  <c r="D145" i="17"/>
  <c r="BY142" i="17"/>
  <c r="AZ139" i="17"/>
  <c r="CZ127" i="17"/>
  <c r="BY141" i="17"/>
  <c r="DA131" i="17"/>
  <c r="BQ143" i="17"/>
  <c r="DE134" i="17"/>
  <c r="CM144" i="17"/>
  <c r="DA141" i="17"/>
  <c r="AG151" i="17"/>
  <c r="CE141" i="17"/>
  <c r="X151" i="17"/>
  <c r="CH144" i="17"/>
  <c r="AW131" i="17"/>
  <c r="BH147" i="17"/>
  <c r="T139" i="17"/>
  <c r="AM123" i="17"/>
  <c r="CZ148" i="17"/>
  <c r="CY135" i="17"/>
  <c r="X147" i="17"/>
  <c r="AK141" i="17"/>
  <c r="DG152" i="17"/>
  <c r="BW148" i="17"/>
  <c r="BS157" i="17"/>
  <c r="AQ151" i="17"/>
  <c r="S159" i="17"/>
  <c r="K150" i="17"/>
  <c r="AK149" i="17"/>
  <c r="AR150" i="17"/>
  <c r="L130" i="17"/>
  <c r="BZ152" i="17"/>
  <c r="O160" i="17"/>
  <c r="BM153" i="17"/>
  <c r="BC159" i="17"/>
  <c r="BK162" i="17"/>
  <c r="BW165" i="17"/>
  <c r="BB137" i="17"/>
  <c r="CH150" i="17"/>
  <c r="DE155" i="17"/>
  <c r="BY159" i="17"/>
  <c r="F163" i="17"/>
  <c r="DF165" i="17"/>
  <c r="N169" i="17"/>
  <c r="T146" i="17"/>
  <c r="BT153" i="17"/>
  <c r="DD157" i="17"/>
  <c r="AE161" i="17"/>
  <c r="CP144" i="17"/>
  <c r="X153" i="17"/>
  <c r="BN157" i="17"/>
  <c r="DE133" i="17"/>
  <c r="BV149" i="17"/>
  <c r="AZ155" i="17"/>
  <c r="CW137" i="17"/>
  <c r="CE151" i="17"/>
  <c r="AD156" i="17"/>
  <c r="L160" i="17"/>
  <c r="L163" i="17"/>
  <c r="H166" i="17"/>
  <c r="J142" i="17"/>
  <c r="AO152" i="17"/>
  <c r="J157" i="17"/>
  <c r="BN160" i="17"/>
  <c r="BZ163" i="17"/>
  <c r="BV166" i="17"/>
  <c r="BR169" i="17"/>
  <c r="CI153" i="17"/>
  <c r="AK160" i="17"/>
  <c r="CQ164" i="17"/>
  <c r="BT168" i="17"/>
  <c r="D153" i="17"/>
  <c r="CV147" i="17"/>
  <c r="BE157" i="17"/>
  <c r="CB162" i="17"/>
  <c r="BW166" i="17"/>
  <c r="CZ145" i="17"/>
  <c r="CN156" i="17"/>
  <c r="AL162" i="17"/>
  <c r="AG166" i="17"/>
  <c r="AX138" i="17"/>
  <c r="AX155" i="17"/>
  <c r="AF152" i="17"/>
  <c r="CT159" i="17"/>
  <c r="BM134" i="17"/>
  <c r="CE154" i="17"/>
  <c r="CS160" i="17"/>
  <c r="DA164" i="17"/>
  <c r="CU168" i="17"/>
  <c r="BZ149" i="17"/>
  <c r="F144" i="17"/>
  <c r="AJ156" i="17"/>
  <c r="R161" i="17"/>
  <c r="DF164" i="17"/>
  <c r="L168" i="17"/>
  <c r="CE147" i="17"/>
  <c r="F156" i="17"/>
  <c r="BJ160" i="17"/>
  <c r="BA163" i="17"/>
  <c r="CW155" i="17"/>
  <c r="DB161" i="17"/>
  <c r="CG165" i="17"/>
  <c r="DD168" i="17"/>
  <c r="CZ170" i="17"/>
  <c r="CB172" i="17"/>
  <c r="BD174" i="17"/>
  <c r="AF176" i="17"/>
  <c r="H178" i="17"/>
  <c r="CN179" i="17"/>
  <c r="BP181" i="17"/>
  <c r="AR183" i="17"/>
  <c r="T185" i="17"/>
  <c r="CZ186" i="17"/>
  <c r="E154" i="17"/>
  <c r="AF161" i="17"/>
  <c r="AB165" i="17"/>
  <c r="BI168" i="17"/>
  <c r="BW170" i="17"/>
  <c r="AY172" i="17"/>
  <c r="AA174" i="17"/>
  <c r="DG175" i="17"/>
  <c r="CI177" i="17"/>
  <c r="BK179" i="17"/>
  <c r="AM181" i="17"/>
  <c r="CX156" i="17"/>
  <c r="AY162" i="17"/>
  <c r="S166" i="17"/>
  <c r="AF169" i="17"/>
  <c r="Q171" i="17"/>
  <c r="CW172" i="17"/>
  <c r="BY174" i="17"/>
  <c r="BA176" i="17"/>
  <c r="AC178" i="17"/>
  <c r="E180" i="17"/>
  <c r="CK181" i="17"/>
  <c r="BM183" i="17"/>
  <c r="AO185" i="17"/>
  <c r="Q187" i="17"/>
  <c r="E157" i="17"/>
  <c r="CX149" i="17"/>
  <c r="BU161" i="17"/>
  <c r="AK166" i="17"/>
  <c r="CQ169" i="17"/>
  <c r="I172" i="17"/>
  <c r="AD174" i="17"/>
  <c r="AW176" i="17"/>
  <c r="BQ178" i="17"/>
  <c r="CL180" i="17"/>
  <c r="CT182" i="17"/>
  <c r="CX184" i="17"/>
  <c r="DA186" i="17"/>
  <c r="CI188" i="17"/>
  <c r="BK190" i="17"/>
  <c r="CL137" i="17"/>
  <c r="AB160" i="17"/>
  <c r="AO165" i="17"/>
  <c r="AG169" i="17"/>
  <c r="BI171" i="17"/>
  <c r="CC173" i="17"/>
  <c r="CX175" i="17"/>
  <c r="O178" i="17"/>
  <c r="AH180" i="17"/>
  <c r="AU182" i="17"/>
  <c r="AX184" i="17"/>
  <c r="BA186" i="17"/>
  <c r="AP188" i="17"/>
  <c r="BY156" i="17"/>
  <c r="BM163" i="17"/>
  <c r="CL167" i="17"/>
  <c r="BS170" i="17"/>
  <c r="CN172" i="17"/>
  <c r="E175" i="17"/>
  <c r="Z177" i="17"/>
  <c r="AS179" i="17"/>
  <c r="BL181" i="17"/>
  <c r="BP183" i="17"/>
  <c r="AY158" i="17"/>
  <c r="AS164" i="17"/>
  <c r="BA168" i="17"/>
  <c r="H171" i="17"/>
  <c r="AC173" i="17"/>
  <c r="AX175" i="17"/>
  <c r="BQ177" i="17"/>
  <c r="CK179" i="17"/>
  <c r="DB181" i="17"/>
  <c r="DE183" i="17"/>
  <c r="D186" i="17"/>
  <c r="DC187" i="17"/>
  <c r="CE189" i="17"/>
  <c r="BG191" i="17"/>
  <c r="L157" i="17"/>
  <c r="CC163" i="17"/>
  <c r="CZ167" i="17"/>
  <c r="CC170" i="17"/>
  <c r="CX172" i="17"/>
  <c r="M175" i="17"/>
  <c r="AG177" i="17"/>
  <c r="BB179" i="17"/>
  <c r="BT181" i="17"/>
  <c r="BW183" i="17"/>
  <c r="CA185" i="17"/>
  <c r="BZ187" i="17"/>
  <c r="CX152" i="17"/>
  <c r="BH164" i="17"/>
  <c r="CZ169" i="17"/>
  <c r="BN146" i="17"/>
  <c r="BN163" i="17"/>
  <c r="AQ169" i="17"/>
  <c r="BS172" i="17"/>
  <c r="CL175" i="17"/>
  <c r="DG178" i="17"/>
  <c r="Q182" i="17"/>
  <c r="Z159" i="17"/>
  <c r="CE166" i="17"/>
  <c r="I171" i="17"/>
  <c r="AB174" i="17"/>
  <c r="AV177" i="17"/>
  <c r="BP180" i="17"/>
  <c r="BR183" i="17"/>
  <c r="AM186" i="17"/>
  <c r="CP188" i="17"/>
  <c r="CU190" i="17"/>
  <c r="CM192" i="17"/>
  <c r="BO194" i="17"/>
  <c r="BI147" i="17"/>
  <c r="BU163" i="17"/>
  <c r="AX169" i="17"/>
  <c r="BX172" i="17"/>
  <c r="CR175" i="17"/>
  <c r="H179" i="17"/>
  <c r="U182" i="17"/>
  <c r="E185" i="17"/>
  <c r="BY187" i="17"/>
  <c r="CV189" i="17"/>
  <c r="CY191" i="17"/>
  <c r="CC193" i="17"/>
  <c r="BE195" i="17"/>
  <c r="AG197" i="17"/>
  <c r="BI128" i="17"/>
  <c r="BA162" i="17"/>
  <c r="BY168" i="17"/>
  <c r="V172" i="17"/>
  <c r="AN175" i="17"/>
  <c r="BJ178" i="17"/>
  <c r="BY181" i="17"/>
  <c r="BN184" i="17"/>
  <c r="AH187" i="17"/>
  <c r="BL189" i="17"/>
  <c r="BP191" i="17"/>
  <c r="AX193" i="17"/>
  <c r="Z195" i="17"/>
  <c r="DF196" i="17"/>
  <c r="CH198" i="17"/>
  <c r="P161" i="17"/>
  <c r="CR167" i="17"/>
  <c r="BU171" i="17"/>
  <c r="CQ174" i="17"/>
  <c r="E178" i="17"/>
  <c r="AY154" i="17"/>
  <c r="CO164" i="17"/>
  <c r="O170" i="17"/>
  <c r="V143" i="17"/>
  <c r="AP161" i="17"/>
  <c r="DB167" i="17"/>
  <c r="CF171" i="17"/>
  <c r="CX174" i="17"/>
  <c r="N178" i="17"/>
  <c r="AG181" i="17"/>
  <c r="Z184" i="17"/>
  <c r="CX186" i="17"/>
  <c r="AH189" i="17"/>
  <c r="AL191" i="17"/>
  <c r="X193" i="17"/>
  <c r="DD194" i="17"/>
  <c r="CW154" i="17"/>
  <c r="G165" i="17"/>
  <c r="V170" i="17"/>
  <c r="AP173" i="17"/>
  <c r="BI176" i="17"/>
  <c r="CD179" i="17"/>
  <c r="CL182" i="17"/>
  <c r="BO185" i="17"/>
  <c r="X188" i="17"/>
  <c r="AL190" i="17"/>
  <c r="AL192" i="17"/>
  <c r="N194" i="17"/>
  <c r="CT195" i="17"/>
  <c r="BV197" i="17"/>
  <c r="M158" i="17"/>
  <c r="BZ171" i="17"/>
  <c r="BN177" i="17"/>
  <c r="CM182" i="17"/>
  <c r="CT186" i="17"/>
  <c r="V190" i="17"/>
  <c r="D193" i="17"/>
  <c r="BO195" i="17"/>
  <c r="CQ197" i="17"/>
  <c r="CQ199" i="17"/>
  <c r="BS201" i="17"/>
  <c r="AU203" i="17"/>
  <c r="W205" i="17"/>
  <c r="DC206" i="17"/>
  <c r="AQ158" i="17"/>
  <c r="CB171" i="17"/>
  <c r="BR177" i="17"/>
  <c r="CP182" i="17"/>
  <c r="CV186" i="17"/>
  <c r="X190" i="17"/>
  <c r="E193" i="17"/>
  <c r="BP195" i="17"/>
  <c r="CR197" i="17"/>
  <c r="CR199" i="17"/>
  <c r="BT201" i="17"/>
  <c r="AV203" i="17"/>
  <c r="X205" i="17"/>
  <c r="DD206" i="17"/>
  <c r="CF208" i="17"/>
  <c r="AN169" i="17"/>
  <c r="CK175" i="17"/>
  <c r="AL181" i="17"/>
  <c r="BT185" i="17"/>
  <c r="AE189" i="17"/>
  <c r="X192" i="17"/>
  <c r="CJ194" i="17"/>
  <c r="AU127" i="17"/>
  <c r="CA141" i="17"/>
  <c r="CJ139" i="17"/>
  <c r="BP137" i="17"/>
  <c r="BE135" i="17"/>
  <c r="AZ132" i="17"/>
  <c r="BM130" i="17"/>
  <c r="BT146" i="17"/>
  <c r="AW144" i="17"/>
  <c r="BW139" i="17"/>
  <c r="AP128" i="17"/>
  <c r="CW141" i="17"/>
  <c r="AO132" i="17"/>
  <c r="CG143" i="17"/>
  <c r="AA135" i="17"/>
  <c r="DC144" i="17"/>
  <c r="AG142" i="17"/>
  <c r="AW151" i="17"/>
  <c r="M142" i="17"/>
  <c r="AN151" i="17"/>
  <c r="DG144" i="17"/>
  <c r="E132" i="17"/>
  <c r="BX147" i="17"/>
  <c r="BP139" i="17"/>
  <c r="BJ127" i="17"/>
  <c r="R149" i="17"/>
  <c r="AV136" i="17"/>
  <c r="AW147" i="17"/>
  <c r="CH141" i="17"/>
  <c r="S153" i="17"/>
  <c r="DA148" i="17"/>
  <c r="CI157" i="17"/>
  <c r="BS151" i="17"/>
  <c r="AI159" i="17"/>
  <c r="AO150" i="17"/>
  <c r="BK149" i="17"/>
  <c r="BV150" i="17"/>
  <c r="AY131" i="17"/>
  <c r="CS152" i="17"/>
  <c r="AE160" i="17"/>
  <c r="F154" i="17"/>
  <c r="BU159" i="17"/>
  <c r="CA162" i="17"/>
  <c r="CM165" i="17"/>
  <c r="BQ138" i="17"/>
  <c r="DA151" i="17"/>
  <c r="AR156" i="17"/>
  <c r="X160" i="17"/>
  <c r="V163" i="17"/>
  <c r="R166" i="17"/>
  <c r="AD169" i="17"/>
  <c r="CO146" i="17"/>
  <c r="AK154" i="17"/>
  <c r="AN158" i="17"/>
  <c r="CA161" i="17"/>
  <c r="BL145" i="17"/>
  <c r="AW153" i="17"/>
  <c r="CJ157" i="17"/>
  <c r="AX135" i="17"/>
  <c r="DA150" i="17"/>
  <c r="CP155" i="17"/>
  <c r="E141" i="17"/>
  <c r="I152" i="17"/>
  <c r="AZ156" i="17"/>
  <c r="AD160" i="17"/>
  <c r="AB163" i="17"/>
  <c r="BD166" i="17"/>
  <c r="CJ143" i="17"/>
  <c r="I153" i="17"/>
  <c r="AF157" i="17"/>
  <c r="CD160" i="17"/>
  <c r="CP163" i="17"/>
  <c r="CL166" i="17"/>
  <c r="DD135" i="17"/>
  <c r="BN154" i="17"/>
  <c r="DF160" i="17"/>
  <c r="I165" i="17"/>
  <c r="CM168" i="17"/>
  <c r="AS153" i="17"/>
  <c r="BS148" i="17"/>
  <c r="AZ158" i="17"/>
  <c r="O163" i="17"/>
  <c r="AE167" i="17"/>
  <c r="Y147" i="17"/>
  <c r="T157" i="17"/>
  <c r="BH162" i="17"/>
  <c r="BB166" i="17"/>
  <c r="BL143" i="17"/>
  <c r="Q156" i="17"/>
  <c r="BH153" i="17"/>
  <c r="R160" i="17"/>
  <c r="DD136" i="17"/>
  <c r="R155" i="17"/>
  <c r="L161" i="17"/>
  <c r="BI165" i="17"/>
  <c r="AA169" i="17"/>
  <c r="CP151" i="17"/>
  <c r="AF145" i="17"/>
  <c r="BV156" i="17"/>
  <c r="AO161" i="17"/>
  <c r="X165" i="17"/>
  <c r="AD168" i="17"/>
  <c r="BG148" i="17"/>
  <c r="AP156" i="17"/>
  <c r="CG160" i="17"/>
  <c r="BV163" i="17"/>
  <c r="BZ156" i="17"/>
  <c r="AM162" i="17"/>
  <c r="F166" i="17"/>
  <c r="Y169" i="17"/>
  <c r="L171" i="17"/>
  <c r="CR172" i="17"/>
  <c r="BT174" i="17"/>
  <c r="AV176" i="17"/>
  <c r="X178" i="17"/>
  <c r="DD179" i="17"/>
  <c r="CF181" i="17"/>
  <c r="BH183" i="17"/>
  <c r="AJ185" i="17"/>
  <c r="L187" i="17"/>
  <c r="Q155" i="17"/>
  <c r="BQ161" i="17"/>
  <c r="BH165" i="17"/>
  <c r="CI168" i="17"/>
  <c r="CM170" i="17"/>
  <c r="BO172" i="17"/>
  <c r="AQ174" i="17"/>
  <c r="S176" i="17"/>
  <c r="CY177" i="17"/>
  <c r="CA179" i="17"/>
  <c r="CT127" i="17"/>
  <c r="BI157" i="17"/>
  <c r="CK162" i="17"/>
  <c r="AV166" i="17"/>
  <c r="AY169" i="17"/>
  <c r="AG171" i="17"/>
  <c r="I173" i="17"/>
  <c r="CO174" i="17"/>
  <c r="BQ176" i="17"/>
  <c r="AS178" i="17"/>
  <c r="U180" i="17"/>
  <c r="DA181" i="17"/>
  <c r="CC183" i="17"/>
  <c r="BE185" i="17"/>
  <c r="CN128" i="17"/>
  <c r="BX157" i="17"/>
  <c r="AS152" i="17"/>
  <c r="T162" i="17"/>
  <c r="BZ166" i="17"/>
  <c r="G170" i="17"/>
  <c r="AB172" i="17"/>
  <c r="AW174" i="17"/>
  <c r="BR176" i="17"/>
  <c r="CK178" i="17"/>
  <c r="DE180" i="17"/>
  <c r="H183" i="17"/>
  <c r="L185" i="17"/>
  <c r="O187" i="17"/>
  <c r="CY188" i="17"/>
  <c r="CA190" i="17"/>
  <c r="DB143" i="17"/>
  <c r="CE160" i="17"/>
  <c r="CA165" i="17"/>
  <c r="BD169" i="17"/>
  <c r="CD171" i="17"/>
  <c r="CW173" i="17"/>
  <c r="M176" i="17"/>
  <c r="AH178" i="17"/>
  <c r="BC180" i="17"/>
  <c r="BM182" i="17"/>
  <c r="BP184" i="17"/>
  <c r="BS186" i="17"/>
  <c r="BF188" i="17"/>
  <c r="BP157" i="17"/>
  <c r="DA163" i="17"/>
  <c r="O168" i="17"/>
  <c r="CN170" i="17"/>
  <c r="DG172" i="17"/>
  <c r="X175" i="17"/>
  <c r="AS177" i="17"/>
  <c r="BN179" i="17"/>
  <c r="CD181" i="17"/>
  <c r="CH183" i="17"/>
  <c r="Q159" i="17"/>
  <c r="CG164" i="17"/>
  <c r="CJ168" i="17"/>
  <c r="AA171" i="17"/>
  <c r="AV173" i="17"/>
  <c r="BQ175" i="17"/>
  <c r="CL177" i="17"/>
  <c r="DE179" i="17"/>
  <c r="P182" i="17"/>
  <c r="S184" i="17"/>
  <c r="V186" i="17"/>
  <c r="O188" i="17"/>
  <c r="CU189" i="17"/>
  <c r="BW191" i="17"/>
  <c r="CV157" i="17"/>
  <c r="O164" i="17"/>
  <c r="AB168" i="17"/>
  <c r="CV170" i="17"/>
  <c r="M173" i="17"/>
  <c r="AH175" i="17"/>
  <c r="BA177" i="17"/>
  <c r="BU179" i="17"/>
  <c r="CM181" i="17"/>
  <c r="CP183" i="17"/>
  <c r="CS185" i="17"/>
  <c r="CP187" i="17"/>
  <c r="CX154" i="17"/>
  <c r="H165" i="17"/>
  <c r="W170" i="17"/>
  <c r="BZ150" i="17"/>
  <c r="S164" i="17"/>
  <c r="BY169" i="17"/>
  <c r="CV172" i="17"/>
  <c r="K176" i="17"/>
  <c r="AF179" i="17"/>
  <c r="AP182" i="17"/>
  <c r="S160" i="17"/>
  <c r="Z167" i="17"/>
  <c r="AK171" i="17"/>
  <c r="BE174" i="17"/>
  <c r="BY177" i="17"/>
  <c r="CS180" i="17"/>
  <c r="CR183" i="17"/>
  <c r="BM186" i="17"/>
  <c r="F189" i="17"/>
  <c r="I191" i="17"/>
  <c r="DC192" i="17"/>
  <c r="CE194" i="17"/>
  <c r="AX151" i="17"/>
  <c r="X164" i="17"/>
  <c r="CF169" i="17"/>
  <c r="DA172" i="17"/>
  <c r="Q176" i="17"/>
  <c r="AK179" i="17"/>
  <c r="AW182" i="17"/>
  <c r="AC185" i="17"/>
  <c r="CT187" i="17"/>
  <c r="J190" i="17"/>
  <c r="M192" i="17"/>
  <c r="CS193" i="17"/>
  <c r="BU195" i="17"/>
  <c r="AW197" i="17"/>
  <c r="AO141" i="17"/>
  <c r="H163" i="17"/>
  <c r="Q169" i="17"/>
  <c r="AW172" i="17"/>
  <c r="BR175" i="17"/>
  <c r="CI178" i="17"/>
  <c r="CZ181" i="17"/>
  <c r="CL184" i="17"/>
  <c r="BD187" i="17"/>
  <c r="CD189" i="17"/>
  <c r="CH191" i="17"/>
  <c r="BN193" i="17"/>
  <c r="AP195" i="17"/>
  <c r="R197" i="17"/>
  <c r="CX198" i="17"/>
  <c r="CL161" i="17"/>
  <c r="AF168" i="17"/>
  <c r="CY171" i="17"/>
  <c r="N175" i="17"/>
  <c r="AG178" i="17"/>
  <c r="AH156" i="17"/>
  <c r="AR165" i="17"/>
  <c r="AP170" i="17"/>
  <c r="DB148" i="17"/>
  <c r="F162" i="17"/>
  <c r="AW168" i="17"/>
  <c r="D172" i="17"/>
  <c r="V175" i="17"/>
  <c r="AP178" i="17"/>
  <c r="BI181" i="17"/>
  <c r="AY184" i="17"/>
  <c r="T187" i="17"/>
  <c r="BA189" i="17"/>
  <c r="BD191" i="17"/>
  <c r="AN193" i="17"/>
  <c r="P195" i="17"/>
  <c r="CB156" i="17"/>
  <c r="BK165" i="17"/>
  <c r="AX170" i="17"/>
  <c r="BR173" i="17"/>
  <c r="CL176" i="17"/>
  <c r="DF179" i="17"/>
  <c r="G183" i="17"/>
  <c r="CN185" i="17"/>
  <c r="AS188" i="17"/>
  <c r="BE190" i="17"/>
  <c r="BB192" i="17"/>
  <c r="AD194" i="17"/>
  <c r="F196" i="17"/>
  <c r="CL197" i="17"/>
  <c r="AZ160" i="17"/>
  <c r="AH172" i="17"/>
  <c r="I178" i="17"/>
  <c r="Y183" i="17"/>
  <c r="Y187" i="17"/>
  <c r="AX190" i="17"/>
  <c r="AA193" i="17"/>
  <c r="CM195" i="17"/>
  <c r="H198" i="17"/>
  <c r="DG199" i="17"/>
  <c r="CI201" i="17"/>
  <c r="BK203" i="17"/>
  <c r="AM205" i="17"/>
  <c r="O207" i="17"/>
  <c r="BI160" i="17"/>
  <c r="AN172" i="17"/>
  <c r="L178" i="17"/>
  <c r="AA183" i="17"/>
  <c r="Z187" i="17"/>
  <c r="AY190" i="17"/>
  <c r="AB193" i="17"/>
  <c r="CN195" i="17"/>
  <c r="I198" i="17"/>
  <c r="D200" i="17"/>
  <c r="CJ201" i="17"/>
  <c r="BL203" i="17"/>
  <c r="AN205" i="17"/>
  <c r="P207" i="17"/>
  <c r="BF131" i="17"/>
  <c r="D170" i="17"/>
  <c r="AJ176" i="17"/>
  <c r="CE181" i="17"/>
  <c r="DE185" i="17"/>
  <c r="BE189" i="17"/>
  <c r="AV192" i="17"/>
  <c r="DG194" i="17"/>
  <c r="AO197" i="17"/>
  <c r="AY199" i="17"/>
  <c r="CA127" i="17"/>
  <c r="CQ141" i="17"/>
  <c r="CZ139" i="17"/>
  <c r="CF137" i="17"/>
  <c r="BX135" i="17"/>
  <c r="CD132" i="17"/>
  <c r="CX130" i="17"/>
  <c r="CJ146" i="17"/>
  <c r="BM144" i="17"/>
  <c r="N140" i="17"/>
  <c r="V129" i="17"/>
  <c r="AM142" i="17"/>
  <c r="Q133" i="17"/>
  <c r="I144" i="17"/>
  <c r="CE135" i="17"/>
  <c r="AE145" i="17"/>
  <c r="DB142" i="17"/>
  <c r="CC151" i="17"/>
  <c r="CG142" i="17"/>
  <c r="BT151" i="17"/>
  <c r="BD145" i="17"/>
  <c r="AG133" i="17"/>
  <c r="DD147" i="17"/>
  <c r="BJ140" i="17"/>
  <c r="BD129" i="17"/>
  <c r="BH149" i="17"/>
  <c r="BA137" i="17"/>
  <c r="CO147" i="17"/>
  <c r="CA142" i="17"/>
  <c r="AY153" i="17"/>
  <c r="BB149" i="17"/>
  <c r="K158" i="17"/>
  <c r="L152" i="17"/>
  <c r="BO159" i="17"/>
  <c r="CR150" i="17"/>
  <c r="N150" i="17"/>
  <c r="U151" i="17"/>
  <c r="H134" i="17"/>
  <c r="Y153" i="17"/>
  <c r="BW130" i="17"/>
  <c r="CZ154" i="17"/>
  <c r="CN159" i="17"/>
  <c r="S163" i="17"/>
  <c r="O166" i="17"/>
  <c r="BV141" i="17"/>
  <c r="AA152" i="17"/>
  <c r="BM156" i="17"/>
  <c r="AP160" i="17"/>
  <c r="AL163" i="17"/>
  <c r="BN166" i="17"/>
  <c r="BJ169" i="17"/>
  <c r="AI148" i="17"/>
  <c r="BI154" i="17"/>
  <c r="BF158" i="17"/>
  <c r="CQ161" i="17"/>
  <c r="U146" i="17"/>
  <c r="N154" i="17"/>
  <c r="V158" i="17"/>
  <c r="CS138" i="17"/>
  <c r="AL151" i="17"/>
  <c r="H156" i="17"/>
  <c r="DD141" i="17"/>
  <c r="AL152" i="17"/>
  <c r="H157" i="17"/>
  <c r="BL160" i="17"/>
  <c r="BX163" i="17"/>
  <c r="BT166" i="17"/>
  <c r="AY144" i="17"/>
  <c r="AG153" i="17"/>
  <c r="BA157" i="17"/>
  <c r="V161" i="17"/>
  <c r="R164" i="17"/>
  <c r="AD167" i="17"/>
  <c r="O138" i="17"/>
  <c r="DC154" i="17"/>
  <c r="Y161" i="17"/>
  <c r="AE165" i="17"/>
  <c r="Z133" i="17"/>
  <c r="Z154" i="17"/>
  <c r="CU150" i="17"/>
  <c r="CE158" i="17"/>
  <c r="AJ163" i="17"/>
  <c r="AZ167" i="17"/>
  <c r="CX147" i="17"/>
  <c r="Z158" i="17"/>
  <c r="CX162" i="17"/>
  <c r="J167" i="17"/>
  <c r="CE144" i="17"/>
  <c r="BE156" i="17"/>
  <c r="CW153" i="17"/>
  <c r="AU160" i="17"/>
  <c r="AT142" i="17"/>
  <c r="CS155" i="17"/>
  <c r="CD161" i="17"/>
  <c r="CD165" i="17"/>
  <c r="AS169" i="17"/>
  <c r="AQ152" i="17"/>
  <c r="BH146" i="17"/>
  <c r="AN157" i="17"/>
  <c r="D162" i="17"/>
  <c r="BN165" i="17"/>
  <c r="AV168" i="17"/>
  <c r="DG149" i="17"/>
  <c r="CC156" i="17"/>
  <c r="DE160" i="17"/>
  <c r="CR163" i="17"/>
  <c r="AK157" i="17"/>
  <c r="BW162" i="17"/>
  <c r="AM166" i="17"/>
  <c r="AR169" i="17"/>
  <c r="AB171" i="17"/>
  <c r="D173" i="17"/>
  <c r="CJ174" i="17"/>
  <c r="BL176" i="17"/>
  <c r="AN178" i="17"/>
  <c r="P180" i="17"/>
  <c r="CV181" i="17"/>
  <c r="BX183" i="17"/>
  <c r="AZ185" i="17"/>
  <c r="AB187" i="17"/>
  <c r="DD155" i="17"/>
  <c r="E162" i="17"/>
  <c r="CL165" i="17"/>
  <c r="G169" i="17"/>
  <c r="DC170" i="17"/>
  <c r="CE172" i="17"/>
  <c r="BG174" i="17"/>
  <c r="AI176" i="17"/>
  <c r="K178" i="17"/>
  <c r="CQ179" i="17"/>
  <c r="CQ136" i="17"/>
  <c r="N158" i="17"/>
  <c r="T163" i="17"/>
  <c r="CB166" i="17"/>
  <c r="BS169" i="17"/>
  <c r="AW171" i="17"/>
  <c r="Y173" i="17"/>
  <c r="DE174" i="17"/>
  <c r="CG176" i="17"/>
  <c r="BI178" i="17"/>
  <c r="AK180" i="17"/>
  <c r="M182" i="17"/>
  <c r="CS183" i="17"/>
  <c r="BU185" i="17"/>
  <c r="AX137" i="17"/>
  <c r="AF158" i="17"/>
  <c r="CC153" i="17"/>
  <c r="BO162" i="17"/>
  <c r="H167" i="17"/>
  <c r="AB170" i="17"/>
  <c r="AU172" i="17"/>
  <c r="BP174" i="17"/>
  <c r="CK176" i="17"/>
  <c r="DF178" i="17"/>
  <c r="U181" i="17"/>
  <c r="Z183" i="17"/>
  <c r="AD185" i="17"/>
  <c r="AG187" i="17"/>
  <c r="K189" i="17"/>
  <c r="CQ190" i="17"/>
  <c r="BY147" i="17"/>
  <c r="AH161" i="17"/>
  <c r="E166" i="17"/>
  <c r="BZ169" i="17"/>
  <c r="CW171" i="17"/>
  <c r="N174" i="17"/>
  <c r="AG176" i="17"/>
  <c r="BA178" i="17"/>
  <c r="BV180" i="17"/>
  <c r="CE182" i="17"/>
  <c r="CI184" i="17"/>
  <c r="CL186" i="17"/>
  <c r="BV188" i="17"/>
  <c r="AK158" i="17"/>
  <c r="AG164" i="17"/>
  <c r="AU168" i="17"/>
  <c r="D171" i="17"/>
  <c r="X173" i="17"/>
  <c r="AQ175" i="17"/>
  <c r="BL177" i="17"/>
  <c r="CG179" i="17"/>
  <c r="CW181" i="17"/>
  <c r="BX131" i="17"/>
  <c r="CG159" i="17"/>
  <c r="O165" i="17"/>
  <c r="O169" i="17"/>
  <c r="AV171" i="17"/>
  <c r="BO173" i="17"/>
  <c r="CJ175" i="17"/>
  <c r="DE177" i="17"/>
  <c r="V180" i="17"/>
  <c r="AH182" i="17"/>
  <c r="AL184" i="17"/>
  <c r="AO186" i="17"/>
  <c r="AE188" i="17"/>
  <c r="G190" i="17"/>
  <c r="CM191" i="17"/>
  <c r="BP158" i="17"/>
  <c r="AZ164" i="17"/>
  <c r="BK168" i="17"/>
  <c r="K171" i="17"/>
  <c r="AF173" i="17"/>
  <c r="BA175" i="17"/>
  <c r="BV177" i="17"/>
  <c r="CO179" i="17"/>
  <c r="DE181" i="17"/>
  <c r="D184" i="17"/>
  <c r="G186" i="17"/>
  <c r="DF187" i="17"/>
  <c r="CG156" i="17"/>
  <c r="BM165" i="17"/>
  <c r="BA170" i="17"/>
  <c r="BI153" i="17"/>
  <c r="BO164" i="17"/>
  <c r="DE169" i="17"/>
  <c r="S173" i="17"/>
  <c r="AO176" i="17"/>
  <c r="BF179" i="17"/>
  <c r="BQ182" i="17"/>
  <c r="DA160" i="17"/>
  <c r="CB167" i="17"/>
  <c r="BO171" i="17"/>
  <c r="CG174" i="17"/>
  <c r="DC177" i="17"/>
  <c r="Q181" i="17"/>
  <c r="L184" i="17"/>
  <c r="CK186" i="17"/>
  <c r="X189" i="17"/>
  <c r="AB191" i="17"/>
  <c r="O193" i="17"/>
  <c r="DA133" i="17"/>
  <c r="AV130" i="17"/>
  <c r="U123" i="17"/>
  <c r="T141" i="17"/>
  <c r="AE139" i="17"/>
  <c r="AN137" i="17"/>
  <c r="CX137" i="17"/>
  <c r="Q134" i="17"/>
  <c r="BS128" i="17"/>
  <c r="BZ142" i="17"/>
  <c r="CT133" i="17"/>
  <c r="AN144" i="17"/>
  <c r="CB136" i="17"/>
  <c r="CO145" i="17"/>
  <c r="BE138" i="17"/>
  <c r="G147" i="17"/>
  <c r="CP145" i="17"/>
  <c r="BT133" i="17"/>
  <c r="CB145" i="17"/>
  <c r="T133" i="17"/>
  <c r="DA147" i="17"/>
  <c r="AT138" i="17"/>
  <c r="CF149" i="17"/>
  <c r="P145" i="17"/>
  <c r="CS137" i="17"/>
  <c r="CT151" i="17"/>
  <c r="BQ132" i="17"/>
  <c r="Y150" i="17"/>
  <c r="BP146" i="17"/>
  <c r="BX127" i="17"/>
  <c r="AT152" i="17"/>
  <c r="AM138" i="17"/>
  <c r="R154" i="17"/>
  <c r="BZ134" i="17"/>
  <c r="CV130" i="17"/>
  <c r="BV135" i="17"/>
  <c r="BE153" i="17"/>
  <c r="BE142" i="17"/>
  <c r="AA155" i="17"/>
  <c r="BY144" i="17"/>
  <c r="R156" i="17"/>
  <c r="CI160" i="17"/>
  <c r="CU163" i="17"/>
  <c r="CQ166" i="17"/>
  <c r="CI144" i="17"/>
  <c r="AT153" i="17"/>
  <c r="BL157" i="17"/>
  <c r="AD161" i="17"/>
  <c r="Z164" i="17"/>
  <c r="AL167" i="17"/>
  <c r="U135" i="17"/>
  <c r="DC149" i="17"/>
  <c r="BP155" i="17"/>
  <c r="AO159" i="17"/>
  <c r="BA131" i="17"/>
  <c r="U149" i="17"/>
  <c r="Z155" i="17"/>
  <c r="F159" i="17"/>
  <c r="DE142" i="17"/>
  <c r="CK152" i="17"/>
  <c r="F157" i="17"/>
  <c r="AS146" i="17"/>
  <c r="CA153" i="17"/>
  <c r="F158" i="17"/>
  <c r="AJ161" i="17"/>
  <c r="AF164" i="17"/>
  <c r="AR167" i="17"/>
  <c r="BP147" i="17"/>
  <c r="BT154" i="17"/>
  <c r="BN158" i="17"/>
  <c r="CX161" i="17"/>
  <c r="CT164" i="17"/>
  <c r="CP167" i="17"/>
  <c r="CD145" i="17"/>
  <c r="CF156" i="17"/>
  <c r="BC162" i="17"/>
  <c r="AY166" i="17"/>
  <c r="AP143" i="17"/>
  <c r="M156" i="17"/>
  <c r="H153" i="17"/>
  <c r="M160" i="17"/>
  <c r="AI164" i="17"/>
  <c r="BD168" i="17"/>
  <c r="Y152" i="17"/>
  <c r="BL159" i="17"/>
  <c r="CW163" i="17"/>
  <c r="CN167" i="17"/>
  <c r="BA149" i="17"/>
  <c r="BB140" i="17"/>
  <c r="T156" i="17"/>
  <c r="CB161" i="17"/>
  <c r="Q148" i="17"/>
  <c r="BQ157" i="17"/>
  <c r="BM162" i="17"/>
  <c r="CC166" i="17"/>
  <c r="O131" i="17"/>
  <c r="CK154" i="17"/>
  <c r="AI151" i="17"/>
  <c r="AP158" i="17"/>
  <c r="CN162" i="17"/>
  <c r="V166" i="17"/>
  <c r="CK132" i="17"/>
  <c r="P152" i="17"/>
  <c r="CK157" i="17"/>
  <c r="CO161" i="17"/>
  <c r="AD144" i="17"/>
  <c r="DA158" i="17"/>
  <c r="CD163" i="17"/>
  <c r="X167" i="17"/>
  <c r="CV169" i="17"/>
  <c r="BX171" i="17"/>
  <c r="AZ173" i="17"/>
  <c r="AB175" i="17"/>
  <c r="D177" i="17"/>
  <c r="CJ178" i="17"/>
  <c r="BL180" i="17"/>
  <c r="AN182" i="17"/>
  <c r="P184" i="17"/>
  <c r="CV185" i="17"/>
  <c r="BW135" i="17"/>
  <c r="L158" i="17"/>
  <c r="M163" i="17"/>
  <c r="BY166" i="17"/>
  <c r="BP169" i="17"/>
  <c r="AU171" i="17"/>
  <c r="W173" i="17"/>
  <c r="DC174" i="17"/>
  <c r="CE176" i="17"/>
  <c r="BG178" i="17"/>
  <c r="AI180" i="17"/>
  <c r="N148" i="17"/>
  <c r="BR159" i="17"/>
  <c r="Q164" i="17"/>
  <c r="BM167" i="17"/>
  <c r="M170" i="17"/>
  <c r="CS171" i="17"/>
  <c r="BU173" i="17"/>
  <c r="AW175" i="17"/>
  <c r="Y177" i="17"/>
  <c r="DE178" i="17"/>
  <c r="CG180" i="17"/>
  <c r="BI182" i="17"/>
  <c r="AK184" i="17"/>
  <c r="M186" i="17"/>
  <c r="AP148" i="17"/>
  <c r="BX159" i="17"/>
  <c r="AJ157" i="17"/>
  <c r="CQ163" i="17"/>
  <c r="F168" i="17"/>
  <c r="CH170" i="17"/>
  <c r="DC172" i="17"/>
  <c r="T175" i="17"/>
  <c r="AN177" i="17"/>
  <c r="BG179" i="17"/>
  <c r="BZ181" i="17"/>
  <c r="CD183" i="17"/>
  <c r="CG185" i="17"/>
  <c r="CE187" i="17"/>
  <c r="BG189" i="17"/>
  <c r="AI191" i="17"/>
  <c r="J154" i="17"/>
  <c r="BS162" i="17"/>
  <c r="O167" i="17"/>
  <c r="AF170" i="17"/>
  <c r="AZ172" i="17"/>
  <c r="BS174" i="17"/>
  <c r="CN176" i="17"/>
  <c r="E179" i="17"/>
  <c r="Z181" i="17"/>
  <c r="AD183" i="17"/>
  <c r="AG185" i="17"/>
  <c r="AJ187" i="17"/>
  <c r="CG138" i="17"/>
  <c r="AF160" i="17"/>
  <c r="AP165" i="17"/>
  <c r="AH169" i="17"/>
  <c r="BJ171" i="17"/>
  <c r="CD173" i="17"/>
  <c r="CY175" i="17"/>
  <c r="P178" i="17"/>
  <c r="AJ180" i="17"/>
  <c r="AV182" i="17"/>
  <c r="CS148" i="17"/>
  <c r="AS161" i="17"/>
  <c r="U166" i="17"/>
  <c r="CG169" i="17"/>
  <c r="DB171" i="17"/>
  <c r="S174" i="17"/>
  <c r="AN176" i="17"/>
  <c r="BH178" i="17"/>
  <c r="CA180" i="17"/>
  <c r="CK182" i="17"/>
  <c r="CN184" i="17"/>
  <c r="CR186" i="17"/>
  <c r="CA188" i="17"/>
  <c r="BC190" i="17"/>
  <c r="AH141" i="17"/>
  <c r="BE160" i="17"/>
  <c r="BF165" i="17"/>
  <c r="AP169" i="17"/>
  <c r="BS171" i="17"/>
  <c r="CN173" i="17"/>
  <c r="D176" i="17"/>
  <c r="W178" i="17"/>
  <c r="AR180" i="17"/>
  <c r="BC182" i="17"/>
  <c r="BG184" i="17"/>
  <c r="BK186" i="17"/>
  <c r="AX188" i="17"/>
  <c r="CY159" i="17"/>
  <c r="M167" i="17"/>
  <c r="AD171" i="17"/>
  <c r="AB158" i="17"/>
  <c r="W166" i="17"/>
  <c r="CG170" i="17"/>
  <c r="DC173" i="17"/>
  <c r="Q177" i="17"/>
  <c r="AM180" i="17"/>
  <c r="AS139" i="17"/>
  <c r="DC162" i="17"/>
  <c r="K169" i="17"/>
  <c r="AR172" i="17"/>
  <c r="BN175" i="17"/>
  <c r="CF178" i="17"/>
  <c r="CT181" i="17"/>
  <c r="CH184" i="17"/>
  <c r="AZ187" i="17"/>
  <c r="CA189" i="17"/>
  <c r="CD191" i="17"/>
  <c r="BK193" i="17"/>
  <c r="AM195" i="17"/>
  <c r="AR158" i="17"/>
  <c r="AD166" i="17"/>
  <c r="CP170" i="17"/>
  <c r="D174" i="17"/>
  <c r="V177" i="17"/>
  <c r="AQ180" i="17"/>
  <c r="AT183" i="17"/>
  <c r="S186" i="17"/>
  <c r="BX188" i="17"/>
  <c r="CE190" i="17"/>
  <c r="BY192" i="17"/>
  <c r="BA194" i="17"/>
  <c r="AC196" i="17"/>
  <c r="E198" i="17"/>
  <c r="CX155" i="17"/>
  <c r="AC165" i="17"/>
  <c r="AJ170" i="17"/>
  <c r="BD173" i="17"/>
  <c r="BX176" i="17"/>
  <c r="CR179" i="17"/>
  <c r="CY182" i="17"/>
  <c r="CB185" i="17"/>
  <c r="AI188" i="17"/>
  <c r="AV190" i="17"/>
  <c r="AT192" i="17"/>
  <c r="V194" i="17"/>
  <c r="DB195" i="17"/>
  <c r="CD197" i="17"/>
  <c r="DG151" i="17"/>
  <c r="AC164" i="17"/>
  <c r="CK169" i="17"/>
  <c r="DD172" i="17"/>
  <c r="V176" i="17"/>
  <c r="AM179" i="17"/>
  <c r="BA160" i="17"/>
  <c r="AU167" i="17"/>
  <c r="AX171" i="17"/>
  <c r="BA152" i="17"/>
  <c r="AY164" i="17"/>
  <c r="CR169" i="17"/>
  <c r="K173" i="17"/>
  <c r="AB176" i="17"/>
  <c r="AX179" i="17"/>
  <c r="BG182" i="17"/>
  <c r="AN185" i="17"/>
  <c r="DD187" i="17"/>
  <c r="R190" i="17"/>
  <c r="T192" i="17"/>
  <c r="CZ193" i="17"/>
  <c r="CB195" i="17"/>
  <c r="BZ160" i="17"/>
  <c r="BP167" i="17"/>
  <c r="BD171" i="17"/>
  <c r="BZ174" i="17"/>
  <c r="CR177" i="17"/>
  <c r="J181" i="17"/>
  <c r="F184" i="17"/>
  <c r="CD186" i="17"/>
  <c r="R189" i="17"/>
  <c r="V191" i="17"/>
  <c r="J193" i="17"/>
  <c r="CP194" i="17"/>
  <c r="BR196" i="17"/>
  <c r="AT198" i="17"/>
  <c r="CY165" i="17"/>
  <c r="AK174" i="17"/>
  <c r="DA179" i="17"/>
  <c r="BO184" i="17"/>
  <c r="AR188" i="17"/>
  <c r="AU191" i="17"/>
  <c r="K194" i="17"/>
  <c r="BN196" i="17"/>
  <c r="CI198" i="17"/>
  <c r="BO200" i="17"/>
  <c r="AQ202" i="17"/>
  <c r="S204" i="17"/>
  <c r="CY205" i="17"/>
  <c r="CA207" i="17"/>
  <c r="DA165" i="17"/>
  <c r="AM174" i="17"/>
  <c r="DC179" i="17"/>
  <c r="BR184" i="17"/>
  <c r="AT188" i="17"/>
  <c r="AX191" i="17"/>
  <c r="M194" i="17"/>
  <c r="BO196" i="17"/>
  <c r="CJ198" i="17"/>
  <c r="BP200" i="17"/>
  <c r="AR202" i="17"/>
  <c r="T204" i="17"/>
  <c r="CZ205" i="17"/>
  <c r="CB207" i="17"/>
  <c r="CO160" i="17"/>
  <c r="BC172" i="17"/>
  <c r="U178" i="17"/>
  <c r="AK183" i="17"/>
  <c r="AI187" i="17"/>
  <c r="BD190" i="17"/>
  <c r="AF193" i="17"/>
  <c r="CQ195" i="17"/>
  <c r="L198" i="17"/>
  <c r="G200" i="17"/>
  <c r="X134" i="17"/>
  <c r="BZ130" i="17"/>
  <c r="CS125" i="17"/>
  <c r="AJ141" i="17"/>
  <c r="AU139" i="17"/>
  <c r="BD137" i="17"/>
  <c r="Q138" i="17"/>
  <c r="BB134" i="17"/>
  <c r="G129" i="17"/>
  <c r="R144" i="17"/>
  <c r="AX136" i="17"/>
  <c r="BX145" i="17"/>
  <c r="BZ138" i="17"/>
  <c r="U147" i="17"/>
  <c r="AX140" i="17"/>
  <c r="AC132" i="17"/>
  <c r="CC147" i="17"/>
  <c r="CR131" i="17"/>
  <c r="BT147" i="17"/>
  <c r="AD137" i="17"/>
  <c r="AG149" i="17"/>
  <c r="BA141" i="17"/>
  <c r="L151" i="17"/>
  <c r="CB147" i="17"/>
  <c r="DE141" i="17"/>
  <c r="AA153" i="17"/>
  <c r="I138" i="17"/>
  <c r="CZ151" i="17"/>
  <c r="BT148" i="17"/>
  <c r="BH137" i="17"/>
  <c r="CY153" i="17"/>
  <c r="CA143" i="17"/>
  <c r="BO155" i="17"/>
  <c r="DE140" i="17"/>
  <c r="M139" i="17"/>
  <c r="BW141" i="17"/>
  <c r="F155" i="17"/>
  <c r="BA146" i="17"/>
  <c r="BK156" i="17"/>
  <c r="AY149" i="17"/>
  <c r="BI156" i="17"/>
  <c r="CY160" i="17"/>
  <c r="G164" i="17"/>
  <c r="DG166" i="17"/>
  <c r="CN146" i="17"/>
  <c r="CQ153" i="17"/>
  <c r="T158" i="17"/>
  <c r="AT161" i="17"/>
  <c r="AP164" i="17"/>
  <c r="BB167" i="17"/>
  <c r="BB136" i="17"/>
  <c r="AC151" i="17"/>
  <c r="DF155" i="17"/>
  <c r="CR159" i="17"/>
  <c r="BS133" i="17"/>
  <c r="BN149" i="17"/>
  <c r="AV155" i="17"/>
  <c r="X159" i="17"/>
  <c r="CY144" i="17"/>
  <c r="AC153" i="17"/>
  <c r="BR157" i="17"/>
  <c r="H147" i="17"/>
  <c r="CZ153" i="17"/>
  <c r="AA158" i="17"/>
  <c r="AZ161" i="17"/>
  <c r="CB164" i="17"/>
  <c r="CL127" i="17"/>
  <c r="CU148" i="17"/>
  <c r="CS154" i="17"/>
  <c r="CF158" i="17"/>
  <c r="J162" i="17"/>
  <c r="F165" i="17"/>
  <c r="AH168" i="17"/>
  <c r="CI147" i="17"/>
  <c r="CL157" i="17"/>
  <c r="BY162" i="17"/>
  <c r="BS166" i="17"/>
  <c r="BF144" i="17"/>
  <c r="AW156" i="17"/>
  <c r="AB154" i="17"/>
  <c r="BO160" i="17"/>
  <c r="CU164" i="17"/>
  <c r="BW168" i="17"/>
  <c r="BU152" i="17"/>
  <c r="CO159" i="17"/>
  <c r="N164" i="17"/>
  <c r="AM168" i="17"/>
  <c r="E151" i="17"/>
  <c r="CW144" i="17"/>
  <c r="BF156" i="17"/>
  <c r="CY161" i="17"/>
  <c r="CX148" i="17"/>
  <c r="DA157" i="17"/>
  <c r="U163" i="17"/>
  <c r="P167" i="17"/>
  <c r="DB138" i="17"/>
  <c r="U155" i="17"/>
  <c r="CX151" i="17"/>
  <c r="T159" i="17"/>
  <c r="Z163" i="17"/>
  <c r="CH166" i="17"/>
  <c r="CV135" i="17"/>
  <c r="BI152" i="17"/>
  <c r="BZ158" i="17"/>
  <c r="AF162" i="17"/>
  <c r="BF147" i="17"/>
  <c r="AZ159" i="17"/>
  <c r="F164" i="17"/>
  <c r="BD167" i="17"/>
  <c r="H170" i="17"/>
  <c r="CN171" i="17"/>
  <c r="BP173" i="17"/>
  <c r="AR175" i="17"/>
  <c r="T177" i="17"/>
  <c r="CZ178" i="17"/>
  <c r="CB180" i="17"/>
  <c r="BD182" i="17"/>
  <c r="AF184" i="17"/>
  <c r="H186" i="17"/>
  <c r="R141" i="17"/>
  <c r="BO158" i="17"/>
  <c r="AX163" i="17"/>
  <c r="DC166" i="17"/>
  <c r="CH169" i="17"/>
  <c r="BK171" i="17"/>
  <c r="AM173" i="17"/>
  <c r="O175" i="17"/>
  <c r="CU176" i="17"/>
  <c r="BW178" i="17"/>
  <c r="AY180" i="17"/>
  <c r="CW149" i="17"/>
  <c r="K160" i="17"/>
  <c r="AU164" i="17"/>
  <c r="CO167" i="17"/>
  <c r="AC170" i="17"/>
  <c r="E172" i="17"/>
  <c r="CK173" i="17"/>
  <c r="BM175" i="17"/>
  <c r="AO177" i="17"/>
  <c r="Q179" i="17"/>
  <c r="CW180" i="17"/>
  <c r="BY182" i="17"/>
  <c r="BA184" i="17"/>
  <c r="AC186" i="17"/>
  <c r="BB150" i="17"/>
  <c r="V160" i="17"/>
  <c r="X158" i="17"/>
  <c r="AA164" i="17"/>
  <c r="AO168" i="17"/>
  <c r="DB170" i="17"/>
  <c r="AF136" i="17"/>
  <c r="CZ142" i="17"/>
  <c r="BE140" i="17"/>
  <c r="AH144" i="17"/>
  <c r="CW138" i="17"/>
  <c r="CM132" i="17"/>
  <c r="CJ147" i="17"/>
  <c r="CO141" i="17"/>
  <c r="BC142" i="17"/>
  <c r="M152" i="17"/>
  <c r="M154" i="17"/>
  <c r="BR141" i="17"/>
  <c r="W155" i="17"/>
  <c r="CT149" i="17"/>
  <c r="AM164" i="17"/>
  <c r="K154" i="17"/>
  <c r="CL164" i="17"/>
  <c r="BQ151" i="17"/>
  <c r="V135" i="17"/>
  <c r="CA159" i="17"/>
  <c r="CN157" i="17"/>
  <c r="BL158" i="17"/>
  <c r="O130" i="17"/>
  <c r="AE159" i="17"/>
  <c r="AX168" i="17"/>
  <c r="CU162" i="17"/>
  <c r="U136" i="17"/>
  <c r="L165" i="17"/>
  <c r="AS160" i="17"/>
  <c r="BZ151" i="17"/>
  <c r="BJ162" i="17"/>
  <c r="AP163" i="17"/>
  <c r="BH155" i="17"/>
  <c r="AV163" i="17"/>
  <c r="CZ152" i="17"/>
  <c r="W149" i="17"/>
  <c r="CF167" i="17"/>
  <c r="CF173" i="17"/>
  <c r="L179" i="17"/>
  <c r="AV184" i="17"/>
  <c r="L159" i="17"/>
  <c r="CY169" i="17"/>
  <c r="AE175" i="17"/>
  <c r="BO180" i="17"/>
  <c r="CA164" i="17"/>
  <c r="U172" i="17"/>
  <c r="BE177" i="17"/>
  <c r="CO182" i="17"/>
  <c r="J152" i="17"/>
  <c r="BK164" i="17"/>
  <c r="R173" i="17"/>
  <c r="CT177" i="17"/>
  <c r="BK183" i="17"/>
  <c r="G188" i="17"/>
  <c r="BU150" i="17"/>
  <c r="AX167" i="17"/>
  <c r="DF172" i="17"/>
  <c r="CP178" i="17"/>
  <c r="BO183" i="17"/>
  <c r="CL188" i="17"/>
  <c r="CB165" i="17"/>
  <c r="M172" i="17"/>
  <c r="CZ177" i="17"/>
  <c r="CF182" i="17"/>
  <c r="AW165" i="17"/>
  <c r="R172" i="17"/>
  <c r="CT176" i="17"/>
  <c r="BR182" i="17"/>
  <c r="X187" i="17"/>
  <c r="DC191" i="17"/>
  <c r="CU165" i="17"/>
  <c r="W172" i="17"/>
  <c r="D178" i="17"/>
  <c r="CN182" i="17"/>
  <c r="R188" i="17"/>
  <c r="BQ167" i="17"/>
  <c r="CV160" i="17"/>
  <c r="BY173" i="17"/>
  <c r="CQ180" i="17"/>
  <c r="V168" i="17"/>
  <c r="CO175" i="17"/>
  <c r="BS182" i="17"/>
  <c r="AP189" i="17"/>
  <c r="AE193" i="17"/>
  <c r="CI195" i="17"/>
  <c r="Z165" i="17"/>
  <c r="BR171" i="17"/>
  <c r="BW176" i="17"/>
  <c r="S181" i="17"/>
  <c r="BZ185" i="17"/>
  <c r="Z189" i="17"/>
  <c r="AS192" i="17"/>
  <c r="CW194" i="17"/>
  <c r="CC197" i="17"/>
  <c r="AS159" i="17"/>
  <c r="CI169" i="17"/>
  <c r="AI174" i="17"/>
  <c r="AL179" i="17"/>
  <c r="BV183" i="17"/>
  <c r="CV187" i="17"/>
  <c r="CX190" i="17"/>
  <c r="CT193" i="17"/>
  <c r="AT196" i="17"/>
  <c r="AL142" i="17"/>
  <c r="CN165" i="17"/>
  <c r="AX172" i="17"/>
  <c r="DB176" i="17"/>
  <c r="BU158" i="17"/>
  <c r="CH168" i="17"/>
  <c r="AE144" i="17"/>
  <c r="DB165" i="17"/>
  <c r="BH172" i="17"/>
  <c r="H177" i="17"/>
  <c r="E182" i="17"/>
  <c r="E186" i="17"/>
  <c r="CK189" i="17"/>
  <c r="BP192" i="17"/>
  <c r="AV195" i="17"/>
  <c r="CI162" i="17"/>
  <c r="DD170" i="17"/>
  <c r="BC175" i="17"/>
  <c r="BG180" i="17"/>
  <c r="BZ184" i="17"/>
  <c r="CJ188" i="17"/>
  <c r="BY191" i="17"/>
  <c r="BJ194" i="17"/>
  <c r="J197" i="17"/>
  <c r="AZ163" i="17"/>
  <c r="BY175" i="17"/>
  <c r="CZ183" i="17"/>
  <c r="W189" i="17"/>
  <c r="BU193" i="17"/>
  <c r="P197" i="17"/>
  <c r="AI200" i="17"/>
  <c r="BW202" i="17"/>
  <c r="CU204" i="17"/>
  <c r="AU207" i="17"/>
  <c r="X168" i="17"/>
  <c r="CA176" i="17"/>
  <c r="DA183" i="17"/>
  <c r="DC188" i="17"/>
  <c r="BN192" i="17"/>
  <c r="AA196" i="17"/>
  <c r="P199" i="17"/>
  <c r="AN201" i="17"/>
  <c r="CR203" i="17"/>
  <c r="AB206" i="17"/>
  <c r="AZ208" i="17"/>
  <c r="Z171" i="17"/>
  <c r="R179" i="17"/>
  <c r="DD184" i="17"/>
  <c r="DG189" i="17"/>
  <c r="BZ193" i="17"/>
  <c r="CL196" i="17"/>
  <c r="AI199" i="17"/>
  <c r="AQ201" i="17"/>
  <c r="S203" i="17"/>
  <c r="CY204" i="17"/>
  <c r="CA206" i="17"/>
  <c r="BI134" i="17"/>
  <c r="J170" i="17"/>
  <c r="AL176" i="17"/>
  <c r="CG181" i="17"/>
  <c r="DF185" i="17"/>
  <c r="BF189" i="17"/>
  <c r="AW192" i="17"/>
  <c r="D195" i="17"/>
  <c r="AQ197" i="17"/>
  <c r="I164" i="17"/>
  <c r="BM173" i="17"/>
  <c r="AA179" i="17"/>
  <c r="K184" i="17"/>
  <c r="DA187" i="17"/>
  <c r="G191" i="17"/>
  <c r="CG193" i="17"/>
  <c r="AJ196" i="17"/>
  <c r="BE198" i="17"/>
  <c r="AQ200" i="17"/>
  <c r="S202" i="17"/>
  <c r="CY203" i="17"/>
  <c r="CA205" i="17"/>
  <c r="BC207" i="17"/>
  <c r="AR161" i="17"/>
  <c r="BW172" i="17"/>
  <c r="AO178" i="17"/>
  <c r="AZ183" i="17"/>
  <c r="AU187" i="17"/>
  <c r="BO190" i="17"/>
  <c r="AO193" i="17"/>
  <c r="CZ195" i="17"/>
  <c r="S198" i="17"/>
  <c r="M200" i="17"/>
  <c r="CS201" i="17"/>
  <c r="BU203" i="17"/>
  <c r="AW205" i="17"/>
  <c r="Y207" i="17"/>
  <c r="BY157" i="17"/>
  <c r="BG171" i="17"/>
  <c r="BF177" i="17"/>
  <c r="CC182" i="17"/>
  <c r="CI186" i="17"/>
  <c r="P190" i="17"/>
  <c r="DA192" i="17"/>
  <c r="BI195" i="17"/>
  <c r="CM197" i="17"/>
  <c r="CM199" i="17"/>
  <c r="BO201" i="17"/>
  <c r="AQ203" i="17"/>
  <c r="S205" i="17"/>
  <c r="CY206" i="17"/>
  <c r="E152" i="17"/>
  <c r="BG175" i="17"/>
  <c r="BJ184" i="17"/>
  <c r="CH190" i="17"/>
  <c r="BH195" i="17"/>
  <c r="AK199" i="17"/>
  <c r="T202" i="17"/>
  <c r="D205" i="17"/>
  <c r="CP207" i="17"/>
  <c r="CV209" i="17"/>
  <c r="BX211" i="17"/>
  <c r="O159" i="17"/>
  <c r="BK176" i="17"/>
  <c r="AH185" i="17"/>
  <c r="AG191" i="17"/>
  <c r="DE195" i="17"/>
  <c r="BP199" i="17"/>
  <c r="AX202" i="17"/>
  <c r="AH205" i="17"/>
  <c r="Q208" i="17"/>
  <c r="K210" i="17"/>
  <c r="CQ211" i="17"/>
  <c r="BP162" i="17"/>
  <c r="AX177" i="17"/>
  <c r="CR185" i="17"/>
  <c r="CF191" i="17"/>
  <c r="AN196" i="17"/>
  <c r="CP199" i="17"/>
  <c r="BZ202" i="17"/>
  <c r="BA154" i="17"/>
  <c r="CI175" i="17"/>
  <c r="CF184" i="17"/>
  <c r="CT190" i="17"/>
  <c r="BR195" i="17"/>
  <c r="AS199" i="17"/>
  <c r="AC202" i="17"/>
  <c r="L205" i="17"/>
  <c r="CX207" i="17"/>
  <c r="DA209" i="17"/>
  <c r="CC211" i="17"/>
  <c r="AI173" i="17"/>
  <c r="DD182" i="17"/>
  <c r="BQ189" i="17"/>
  <c r="BE194" i="17"/>
  <c r="BS198" i="17"/>
  <c r="BI201" i="17"/>
  <c r="AR204" i="17"/>
  <c r="AB207" i="17"/>
  <c r="BF209" i="17"/>
  <c r="AH211" i="17"/>
  <c r="J213" i="17"/>
  <c r="AT173" i="17"/>
  <c r="DF182" i="17"/>
  <c r="BT189" i="17"/>
  <c r="BI194" i="17"/>
  <c r="BU198" i="17"/>
  <c r="BJ201" i="17"/>
  <c r="AT204" i="17"/>
  <c r="AC207" i="17"/>
  <c r="BG209" i="17"/>
  <c r="AI211" i="17"/>
  <c r="K213" i="17"/>
  <c r="AE174" i="17"/>
  <c r="CA183" i="17"/>
  <c r="N190" i="17"/>
  <c r="CZ194" i="17"/>
  <c r="DA198" i="17"/>
  <c r="CL201" i="17"/>
  <c r="BU204" i="17"/>
  <c r="CP172" i="17"/>
  <c r="BL182" i="17"/>
  <c r="AO189" i="17"/>
  <c r="AG194" i="17"/>
  <c r="AZ198" i="17"/>
  <c r="AT201" i="17"/>
  <c r="AD204" i="17"/>
  <c r="M207" i="17"/>
  <c r="AW209" i="17"/>
  <c r="Y211" i="17"/>
  <c r="M168" i="17"/>
  <c r="BV179" i="17"/>
  <c r="AV187" i="17"/>
  <c r="CI192" i="17"/>
  <c r="X197" i="17"/>
  <c r="BB200" i="17"/>
  <c r="AK203" i="17"/>
  <c r="BW173" i="17"/>
  <c r="AF191" i="17"/>
  <c r="AW200" i="17"/>
  <c r="AV206" i="17"/>
  <c r="J210" i="17"/>
  <c r="CK212" i="17"/>
  <c r="BX214" i="17"/>
  <c r="AI169" i="17"/>
  <c r="AM189" i="17"/>
  <c r="AN199" i="17"/>
  <c r="BY205" i="17"/>
  <c r="BQ209" i="17"/>
  <c r="AT212" i="17"/>
  <c r="AS214" i="17"/>
  <c r="BQ165" i="17"/>
  <c r="W176" i="17"/>
  <c r="BE192" i="17"/>
  <c r="R201" i="17"/>
  <c r="CX206" i="17"/>
  <c r="BR172" i="17"/>
  <c r="BT190" i="17"/>
  <c r="I200" i="17"/>
  <c r="V206" i="17"/>
  <c r="CX209" i="17"/>
  <c r="BW212" i="17"/>
  <c r="BN214" i="17"/>
  <c r="DG160" i="17"/>
  <c r="BE187" i="17"/>
  <c r="AS198" i="17"/>
  <c r="L182" i="17"/>
  <c r="AT195" i="17"/>
  <c r="CT202" i="17"/>
  <c r="R208" i="17"/>
  <c r="CZ161" i="17"/>
  <c r="CJ187" i="17"/>
  <c r="BD198" i="17"/>
  <c r="R205" i="17"/>
  <c r="AF209" i="17"/>
  <c r="O212" i="17"/>
  <c r="V214" i="17"/>
  <c r="AY136" i="17"/>
  <c r="BX123" i="17"/>
  <c r="CC140" i="17"/>
  <c r="BN144" i="17"/>
  <c r="AL139" i="17"/>
  <c r="O134" i="17"/>
  <c r="L148" i="17"/>
  <c r="BF142" i="17"/>
  <c r="AG143" i="17"/>
  <c r="E128" i="17"/>
  <c r="AX154" i="17"/>
  <c r="CO142" i="17"/>
  <c r="BC155" i="17"/>
  <c r="CA150" i="17"/>
  <c r="BC164" i="17"/>
  <c r="CF154" i="17"/>
  <c r="DB164" i="17"/>
  <c r="DC151" i="17"/>
  <c r="CD138" i="17"/>
  <c r="CS159" i="17"/>
  <c r="BQ127" i="17"/>
  <c r="CD158" i="17"/>
  <c r="CF135" i="17"/>
  <c r="AW159" i="17"/>
  <c r="BN168" i="17"/>
  <c r="BC163" i="17"/>
  <c r="Y138" i="17"/>
  <c r="BC165" i="17"/>
  <c r="BP160" i="17"/>
  <c r="M153" i="17"/>
  <c r="CF162" i="17"/>
  <c r="BL163" i="17"/>
  <c r="AI128" i="17"/>
  <c r="BQ163" i="17"/>
  <c r="AN153" i="17"/>
  <c r="AP151" i="17"/>
  <c r="D168" i="17"/>
  <c r="CV173" i="17"/>
  <c r="AB179" i="17"/>
  <c r="BL184" i="17"/>
  <c r="BJ159" i="17"/>
  <c r="K170" i="17"/>
  <c r="AU175" i="17"/>
  <c r="CE180" i="17"/>
  <c r="DE164" i="17"/>
  <c r="AK172" i="17"/>
  <c r="BU177" i="17"/>
  <c r="DE182" i="17"/>
  <c r="AJ153" i="17"/>
  <c r="CX164" i="17"/>
  <c r="AL173" i="17"/>
  <c r="U179" i="17"/>
  <c r="CV183" i="17"/>
  <c r="W188" i="17"/>
  <c r="BG152" i="17"/>
  <c r="CI167" i="17"/>
  <c r="AG174" i="17"/>
  <c r="X179" i="17"/>
  <c r="CG183" i="17"/>
  <c r="BB128" i="17"/>
  <c r="I166" i="17"/>
  <c r="AR173" i="17"/>
  <c r="AI178" i="17"/>
  <c r="CX182" i="17"/>
  <c r="CK165" i="17"/>
  <c r="AM172" i="17"/>
  <c r="T178" i="17"/>
  <c r="DC182" i="17"/>
  <c r="AO187" i="17"/>
  <c r="BY132" i="17"/>
  <c r="AA166" i="17"/>
  <c r="AY173" i="17"/>
  <c r="AR178" i="17"/>
  <c r="DG182" i="17"/>
  <c r="AH188" i="17"/>
  <c r="I168" i="17"/>
  <c r="Q165" i="17"/>
  <c r="Z174" i="17"/>
  <c r="P181" i="17"/>
  <c r="BQ168" i="17"/>
  <c r="L176" i="17"/>
  <c r="AJ184" i="17"/>
  <c r="BI189" i="17"/>
  <c r="AU193" i="17"/>
  <c r="K196" i="17"/>
  <c r="CE165" i="17"/>
  <c r="T172" i="17"/>
  <c r="CZ176" i="17"/>
  <c r="BX181" i="17"/>
  <c r="CX185" i="17"/>
  <c r="BK189" i="17"/>
  <c r="BI192" i="17"/>
  <c r="Y195" i="17"/>
  <c r="CS197" i="17"/>
  <c r="M161" i="17"/>
  <c r="F170" i="17"/>
  <c r="CL174" i="17"/>
  <c r="BP179" i="17"/>
  <c r="Q184" i="17"/>
  <c r="M188" i="17"/>
  <c r="AE191" i="17"/>
  <c r="F194" i="17"/>
  <c r="BZ196" i="17"/>
  <c r="X148" i="17"/>
  <c r="CN166" i="17"/>
  <c r="CA172" i="17"/>
  <c r="BD177" i="17"/>
  <c r="BB159" i="17"/>
  <c r="BG169" i="17"/>
  <c r="V149" i="17"/>
  <c r="D167" i="17"/>
  <c r="CK172" i="17"/>
  <c r="BM177" i="17"/>
  <c r="AG182" i="17"/>
  <c r="BB186" i="17"/>
  <c r="DD189" i="17"/>
  <c r="CV192" i="17"/>
  <c r="BL195" i="17"/>
  <c r="DE163" i="17"/>
  <c r="AC171" i="17"/>
  <c r="F176" i="17"/>
  <c r="CJ180" i="17"/>
  <c r="R185" i="17"/>
  <c r="DD188" i="17"/>
  <c r="E192" i="17"/>
  <c r="BZ194" i="17"/>
  <c r="AP197" i="17"/>
  <c r="CC164" i="17"/>
  <c r="BT176" i="17"/>
  <c r="AD184" i="17"/>
  <c r="BY189" i="17"/>
  <c r="CR193" i="17"/>
  <c r="BD197" i="17"/>
  <c r="AY200" i="17"/>
  <c r="CM202" i="17"/>
  <c r="G205" i="17"/>
  <c r="BK207" i="17"/>
  <c r="X169" i="17"/>
  <c r="P177" i="17"/>
  <c r="AG184" i="17"/>
  <c r="Y189" i="17"/>
  <c r="CK192" i="17"/>
  <c r="AV196" i="17"/>
  <c r="AF199" i="17"/>
  <c r="BD201" i="17"/>
  <c r="D204" i="17"/>
  <c r="AR206" i="17"/>
  <c r="BP208" i="17"/>
  <c r="CM171" i="17"/>
  <c r="BS179" i="17"/>
  <c r="AK185" i="17"/>
  <c r="AD190" i="17"/>
  <c r="CX193" i="17"/>
  <c r="DG196" i="17"/>
  <c r="BO199" i="17"/>
  <c r="BG201" i="17"/>
  <c r="AI203" i="17"/>
  <c r="K205" i="17"/>
  <c r="CQ206" i="17"/>
  <c r="W151" i="17"/>
  <c r="BV170" i="17"/>
  <c r="CJ176" i="17"/>
  <c r="T182" i="17"/>
  <c r="AK186" i="17"/>
  <c r="CH189" i="17"/>
  <c r="BT192" i="17"/>
  <c r="AB195" i="17"/>
  <c r="BJ197" i="17"/>
  <c r="AM165" i="17"/>
  <c r="J174" i="17"/>
  <c r="BZ179" i="17"/>
  <c r="AU184" i="17"/>
  <c r="AB188" i="17"/>
  <c r="AH191" i="17"/>
  <c r="DD193" i="17"/>
  <c r="BD196" i="17"/>
  <c r="BX198" i="17"/>
  <c r="BG200" i="17"/>
  <c r="AI202" i="17"/>
  <c r="K204" i="17"/>
  <c r="CQ205" i="17"/>
  <c r="BS207" i="17"/>
  <c r="CV162" i="17"/>
  <c r="Q173" i="17"/>
  <c r="CR178" i="17"/>
  <c r="CK183" i="17"/>
  <c r="CB187" i="17"/>
  <c r="CN190" i="17"/>
  <c r="BL193" i="17"/>
  <c r="S196" i="17"/>
  <c r="AN198" i="17"/>
  <c r="AC200" i="17"/>
  <c r="E202" i="17"/>
  <c r="CK203" i="17"/>
  <c r="BM205" i="17"/>
  <c r="AO207" i="17"/>
  <c r="CK159" i="17"/>
  <c r="Q172" i="17"/>
  <c r="CW177" i="17"/>
  <c r="N183" i="17"/>
  <c r="P187" i="17"/>
  <c r="AP190" i="17"/>
  <c r="U193" i="17"/>
  <c r="CF195" i="17"/>
  <c r="DF197" i="17"/>
  <c r="DC199" i="17"/>
  <c r="CE201" i="17"/>
  <c r="BG203" i="17"/>
  <c r="AI205" i="17"/>
  <c r="K207" i="17"/>
  <c r="BM158" i="17"/>
  <c r="AR176" i="17"/>
  <c r="V185" i="17"/>
  <c r="X191" i="17"/>
  <c r="CV195" i="17"/>
  <c r="BJ199" i="17"/>
  <c r="AT202" i="17"/>
  <c r="AC205" i="17"/>
  <c r="L208" i="17"/>
  <c r="H210" i="17"/>
  <c r="CN211" i="17"/>
  <c r="AC162" i="17"/>
  <c r="AQ177" i="17"/>
  <c r="CQ185" i="17"/>
  <c r="CA191" i="17"/>
  <c r="AK196" i="17"/>
  <c r="CO199" i="17"/>
  <c r="BY202" i="17"/>
  <c r="BH205" i="17"/>
  <c r="AP208" i="17"/>
  <c r="AA210" i="17"/>
  <c r="DG211" i="17"/>
  <c r="CP164" i="17"/>
  <c r="AJ178" i="17"/>
  <c r="BC186" i="17"/>
  <c r="U192" i="17"/>
  <c r="BV196" i="17"/>
  <c r="L200" i="17"/>
  <c r="CZ202" i="17"/>
  <c r="CC159" i="17"/>
  <c r="BN176" i="17"/>
  <c r="AP185" i="17"/>
  <c r="AM191" i="17"/>
  <c r="DG195" i="17"/>
  <c r="BR199" i="17"/>
  <c r="BB202" i="17"/>
  <c r="AK205" i="17"/>
  <c r="U208" i="17"/>
  <c r="M210" i="17"/>
  <c r="CS211" i="17"/>
  <c r="W174" i="17"/>
  <c r="BQ183" i="17"/>
  <c r="F190" i="17"/>
  <c r="CV194" i="17"/>
  <c r="CY198" i="17"/>
  <c r="CH201" i="17"/>
  <c r="BR204" i="17"/>
  <c r="BA207" i="17"/>
  <c r="BV209" i="17"/>
  <c r="AX211" i="17"/>
  <c r="Z213" i="17"/>
  <c r="Y174" i="17"/>
  <c r="BS183" i="17"/>
  <c r="L190" i="17"/>
  <c r="CY194" i="17"/>
  <c r="CZ198" i="17"/>
  <c r="CK201" i="17"/>
  <c r="BT204" i="17"/>
  <c r="BB207" i="17"/>
  <c r="BW209" i="17"/>
  <c r="AY211" i="17"/>
  <c r="BW137" i="17"/>
  <c r="S175" i="17"/>
  <c r="AH184" i="17"/>
  <c r="BH190" i="17"/>
  <c r="AL195" i="17"/>
  <c r="X199" i="17"/>
  <c r="H202" i="17"/>
  <c r="CT204" i="17"/>
  <c r="CB173" i="17"/>
  <c r="AC183" i="17"/>
  <c r="CJ189" i="17"/>
  <c r="BY194" i="17"/>
  <c r="CE198" i="17"/>
  <c r="BU201" i="17"/>
  <c r="BD204" i="17"/>
  <c r="AL207" i="17"/>
  <c r="BM209" i="17"/>
  <c r="AO211" i="17"/>
  <c r="CD169" i="17"/>
  <c r="AW180" i="17"/>
  <c r="CZ187" i="17"/>
  <c r="V193" i="17"/>
  <c r="BG197" i="17"/>
  <c r="CB200" i="17"/>
  <c r="BJ203" i="17"/>
  <c r="BU175" i="17"/>
  <c r="AK192" i="17"/>
  <c r="DB200" i="17"/>
  <c r="CL206" i="17"/>
  <c r="AJ210" i="17"/>
  <c r="DE212" i="17"/>
  <c r="CN214" i="17"/>
  <c r="BV171" i="17"/>
  <c r="AO190" i="17"/>
  <c r="CZ199" i="17"/>
  <c r="M206" i="17"/>
  <c r="CQ209" i="17"/>
  <c r="BP212" i="17"/>
  <c r="BI214" i="17"/>
  <c r="BK169" i="17"/>
  <c r="Q178" i="17"/>
  <c r="BA193" i="17"/>
  <c r="BX201" i="17"/>
  <c r="AJ207" i="17"/>
  <c r="AY174" i="17"/>
  <c r="BT191" i="17"/>
  <c r="BU200" i="17"/>
  <c r="BM206" i="17"/>
  <c r="T210" i="17"/>
  <c r="CQ212" i="17"/>
  <c r="CD214" i="17"/>
  <c r="AO166" i="17"/>
  <c r="CK188" i="17"/>
  <c r="E199" i="17"/>
  <c r="CI183" i="17"/>
  <c r="AB196" i="17"/>
  <c r="BB203" i="17"/>
  <c r="R127" i="17"/>
  <c r="BC137" i="17"/>
  <c r="AS129" i="17"/>
  <c r="CG132" i="17"/>
  <c r="AS145" i="17"/>
  <c r="Q145" i="17"/>
  <c r="AF131" i="17"/>
  <c r="AJ149" i="17"/>
  <c r="AJ151" i="17"/>
  <c r="BU145" i="17"/>
  <c r="AD136" i="17"/>
  <c r="BN126" i="17"/>
  <c r="BT140" i="17"/>
  <c r="AO155" i="17"/>
  <c r="AE166" i="17"/>
  <c r="U157" i="17"/>
  <c r="CD166" i="17"/>
  <c r="CG154" i="17"/>
  <c r="CT147" i="17"/>
  <c r="DB139" i="17"/>
  <c r="BV143" i="17"/>
  <c r="CB160" i="17"/>
  <c r="BC146" i="17"/>
  <c r="AL161" i="17"/>
  <c r="DA139" i="17"/>
  <c r="CQ165" i="17"/>
  <c r="BK151" i="17"/>
  <c r="CM167" i="17"/>
  <c r="P163" i="17"/>
  <c r="BX136" i="17"/>
  <c r="CT143" i="17"/>
  <c r="CZ165" i="17"/>
  <c r="J149" i="17"/>
  <c r="CJ165" i="17"/>
  <c r="M157" i="17"/>
  <c r="DF157" i="17"/>
  <c r="BM169" i="17"/>
  <c r="CZ174" i="17"/>
  <c r="AF180" i="17"/>
  <c r="BP185" i="17"/>
  <c r="AT162" i="17"/>
  <c r="O171" i="17"/>
  <c r="AY176" i="17"/>
  <c r="AL141" i="17"/>
  <c r="DF166" i="17"/>
  <c r="AO173" i="17"/>
  <c r="BY178" i="17"/>
  <c r="E184" i="17"/>
  <c r="CC158" i="17"/>
  <c r="AS167" i="17"/>
  <c r="BG173" i="17"/>
  <c r="AN179" i="17"/>
  <c r="J184" i="17"/>
  <c r="AA189" i="17"/>
  <c r="BI155" i="17"/>
  <c r="N168" i="17"/>
  <c r="AZ174" i="17"/>
  <c r="AQ179" i="17"/>
  <c r="DA184" i="17"/>
  <c r="DG143" i="17"/>
  <c r="AW166" i="17"/>
  <c r="BK173" i="17"/>
  <c r="BB178" i="17"/>
  <c r="BE139" i="17"/>
  <c r="BG166" i="17"/>
  <c r="BF172" i="17"/>
  <c r="AM178" i="17"/>
  <c r="R183" i="17"/>
  <c r="AU188" i="17"/>
  <c r="AT146" i="17"/>
  <c r="BL166" i="17"/>
  <c r="BT173" i="17"/>
  <c r="BL178" i="17"/>
  <c r="W184" i="17"/>
  <c r="BN188" i="17"/>
  <c r="BG168" i="17"/>
  <c r="BT165" i="17"/>
  <c r="BC174" i="17"/>
  <c r="CR182" i="17"/>
  <c r="AU169" i="17"/>
  <c r="AP176" i="17"/>
  <c r="BI184" i="17"/>
  <c r="CS189" i="17"/>
  <c r="CA193" i="17"/>
  <c r="CT140" i="17"/>
  <c r="CK166" i="17"/>
  <c r="AT172" i="17"/>
  <c r="AY177" i="17"/>
  <c r="CY181" i="17"/>
  <c r="AQ186" i="17"/>
  <c r="CC189" i="17"/>
  <c r="CO192" i="17"/>
  <c r="AO195" i="17"/>
  <c r="U198" i="17"/>
  <c r="CK161" i="17"/>
  <c r="BM170" i="17"/>
  <c r="K175" i="17"/>
  <c r="Q180" i="17"/>
  <c r="AP184" i="17"/>
  <c r="BD188" i="17"/>
  <c r="AW191" i="17"/>
  <c r="AL194" i="17"/>
  <c r="CP196" i="17"/>
  <c r="DG153" i="17"/>
  <c r="AO167" i="17"/>
  <c r="AD173" i="17"/>
  <c r="CG177" i="17"/>
  <c r="W161" i="17"/>
  <c r="CN169" i="17"/>
  <c r="CC154" i="17"/>
  <c r="BG167" i="17"/>
  <c r="AK173" i="17"/>
  <c r="CP177" i="17"/>
  <c r="CH182" i="17"/>
  <c r="CA186" i="17"/>
  <c r="AJ190" i="17"/>
  <c r="H193" i="17"/>
  <c r="CR195" i="17"/>
  <c r="BG164" i="17"/>
  <c r="CH171" i="17"/>
  <c r="AE176" i="17"/>
  <c r="AK181" i="17"/>
  <c r="AR185" i="17"/>
  <c r="AK189" i="17"/>
  <c r="V192" i="17"/>
  <c r="DF194" i="17"/>
  <c r="BF197" i="17"/>
  <c r="E167" i="17"/>
  <c r="O177" i="17"/>
  <c r="CV184" i="17"/>
  <c r="CZ189" i="17"/>
  <c r="AH194" i="17"/>
  <c r="BX197" i="17"/>
  <c r="CE200" i="17"/>
  <c r="DC202" i="17"/>
  <c r="BC205" i="17"/>
  <c r="CQ207" i="17"/>
  <c r="CT169" i="17"/>
  <c r="BN178" i="17"/>
  <c r="CZ184" i="17"/>
  <c r="AZ189" i="17"/>
  <c r="AZ193" i="17"/>
  <c r="CI196" i="17"/>
  <c r="AV199" i="17"/>
  <c r="CZ201" i="17"/>
  <c r="AJ204" i="17"/>
  <c r="BH206" i="17"/>
  <c r="BJ150" i="17"/>
  <c r="E173" i="17"/>
  <c r="H180" i="17"/>
  <c r="AJ186" i="17"/>
  <c r="CD190" i="17"/>
  <c r="Q194" i="17"/>
  <c r="V197" i="17"/>
  <c r="CE199" i="17"/>
  <c r="BW201" i="17"/>
  <c r="AY203" i="17"/>
  <c r="AA205" i="17"/>
  <c r="DG206" i="17"/>
  <c r="AL156" i="17"/>
  <c r="AH171" i="17"/>
  <c r="AF177" i="17"/>
  <c r="BH182" i="17"/>
  <c r="BV186" i="17"/>
  <c r="D190" i="17"/>
  <c r="CR192" i="17"/>
  <c r="AY195" i="17"/>
  <c r="CE197" i="17"/>
  <c r="BC166" i="17"/>
  <c r="BH174" i="17"/>
  <c r="W180" i="17"/>
  <c r="CD184" i="17"/>
  <c r="BH188" i="17"/>
  <c r="BI191" i="17"/>
  <c r="X194" i="17"/>
  <c r="BW196" i="17"/>
  <c r="CR198" i="17"/>
  <c r="BW200" i="17"/>
  <c r="AY202" i="17"/>
  <c r="AA204" i="17"/>
  <c r="DG205" i="17"/>
  <c r="CI207" i="17"/>
  <c r="AK164" i="17"/>
  <c r="BV173" i="17"/>
  <c r="AJ179" i="17"/>
  <c r="R184" i="17"/>
  <c r="DE187" i="17"/>
  <c r="J191" i="17"/>
  <c r="CI193" i="17"/>
  <c r="AM196" i="17"/>
  <c r="BG198" i="17"/>
  <c r="AS200" i="17"/>
  <c r="U202" i="17"/>
  <c r="DA203" i="17"/>
  <c r="CC205" i="17"/>
  <c r="BE207" i="17"/>
  <c r="BI161" i="17"/>
  <c r="CH172" i="17"/>
  <c r="AV178" i="17"/>
  <c r="BC183" i="17"/>
  <c r="AW187" i="17"/>
  <c r="BQ190" i="17"/>
  <c r="AR193" i="17"/>
  <c r="DD195" i="17"/>
  <c r="W198" i="17"/>
  <c r="O200" i="17"/>
  <c r="CU201" i="17"/>
  <c r="BW203" i="17"/>
  <c r="AY205" i="17"/>
  <c r="AA207" i="17"/>
  <c r="CN161" i="17"/>
  <c r="AC177" i="17"/>
  <c r="CE185" i="17"/>
  <c r="BS191" i="17"/>
  <c r="AE196" i="17"/>
  <c r="CJ199" i="17"/>
  <c r="BT202" i="17"/>
  <c r="BB205" i="17"/>
  <c r="AL208" i="17"/>
  <c r="X210" i="17"/>
  <c r="DD211" i="17"/>
  <c r="BM164" i="17"/>
  <c r="AB178" i="17"/>
  <c r="AY186" i="17"/>
  <c r="Q192" i="17"/>
  <c r="BU196" i="17"/>
  <c r="J200" i="17"/>
  <c r="CX202" i="17"/>
  <c r="CG205" i="17"/>
  <c r="BM208" i="17"/>
  <c r="AQ210" i="17"/>
  <c r="S212" i="17"/>
  <c r="DA166" i="17"/>
  <c r="P179" i="17"/>
  <c r="K187" i="17"/>
  <c r="BK192" i="17"/>
  <c r="DD196" i="17"/>
  <c r="AL200" i="17"/>
  <c r="U203" i="17"/>
  <c r="BQ162" i="17"/>
  <c r="BG177" i="17"/>
  <c r="DB185" i="17"/>
  <c r="CI191" i="17"/>
  <c r="AP196" i="17"/>
  <c r="CS199" i="17"/>
  <c r="CB202" i="17"/>
  <c r="BJ205" i="17"/>
  <c r="AT208" i="17"/>
  <c r="AC210" i="17"/>
  <c r="E212" i="17"/>
  <c r="DG174" i="17"/>
  <c r="Y184" i="17"/>
  <c r="BA190" i="17"/>
  <c r="AG195" i="17"/>
  <c r="U199" i="17"/>
  <c r="D202" i="17"/>
  <c r="CR204" i="17"/>
  <c r="BZ207" i="17"/>
  <c r="CL209" i="17"/>
  <c r="BN211" i="17"/>
  <c r="AR135" i="17"/>
  <c r="P175" i="17"/>
  <c r="AA184" i="17"/>
  <c r="BG190" i="17"/>
  <c r="AJ195" i="17"/>
  <c r="V199" i="17"/>
  <c r="F202" i="17"/>
  <c r="CS204" i="17"/>
  <c r="CC207" i="17"/>
  <c r="CM209" i="17"/>
  <c r="BO211" i="17"/>
  <c r="BT155" i="17"/>
  <c r="DB175" i="17"/>
  <c r="CS184" i="17"/>
  <c r="DC190" i="17"/>
  <c r="CA195" i="17"/>
  <c r="AX199" i="17"/>
  <c r="AG202" i="17"/>
  <c r="P205" i="17"/>
  <c r="BN174" i="17"/>
  <c r="CT183" i="17"/>
  <c r="AA190" i="17"/>
  <c r="K195" i="17"/>
  <c r="F199" i="17"/>
  <c r="CT201" i="17"/>
  <c r="CC204" i="17"/>
  <c r="BM207" i="17"/>
  <c r="CC209" i="17"/>
  <c r="BE211" i="17"/>
  <c r="CK170" i="17"/>
  <c r="X181" i="17"/>
  <c r="AW188" i="17"/>
  <c r="BJ193" i="17"/>
  <c r="CO197" i="17"/>
  <c r="DA200" i="17"/>
  <c r="CJ203" i="17"/>
  <c r="BW177" i="17"/>
  <c r="P193" i="17"/>
  <c r="BB201" i="17"/>
  <c r="U207" i="17"/>
  <c r="BL210" i="17"/>
  <c r="V213" i="17"/>
  <c r="DD214" i="17"/>
  <c r="CM173" i="17"/>
  <c r="AZ191" i="17"/>
  <c r="AX200" i="17"/>
  <c r="AX206" i="17"/>
  <c r="L210" i="17"/>
  <c r="CL212" i="17"/>
  <c r="BY214" i="17"/>
  <c r="K172" i="17"/>
  <c r="X180" i="17"/>
  <c r="AF194" i="17"/>
  <c r="X202" i="17"/>
  <c r="BX207" i="17"/>
  <c r="AM176" i="17"/>
  <c r="BV192" i="17"/>
  <c r="T201" i="17"/>
  <c r="CZ206" i="17"/>
  <c r="AV210" i="17"/>
  <c r="I213" i="17"/>
  <c r="CT214" i="17"/>
  <c r="DD169" i="17"/>
  <c r="CF189" i="17"/>
  <c r="BM199" i="17"/>
  <c r="H185" i="17"/>
  <c r="CZ196" i="17"/>
  <c r="DE203" i="17"/>
  <c r="CK208" i="17"/>
  <c r="BP170" i="17"/>
  <c r="CX189" i="17"/>
  <c r="BZ199" i="17"/>
  <c r="CV205" i="17"/>
  <c r="CE209" i="17"/>
  <c r="BG212" i="17"/>
  <c r="BB214" i="17"/>
  <c r="CT167" i="17"/>
  <c r="G189" i="17"/>
  <c r="AB199" i="17"/>
  <c r="AX127" i="17"/>
  <c r="BS137" i="17"/>
  <c r="CL129" i="17"/>
  <c r="N133" i="17"/>
  <c r="BI145" i="17"/>
  <c r="AP145" i="17"/>
  <c r="CT131" i="17"/>
  <c r="AZ149" i="17"/>
  <c r="BF151" i="17"/>
  <c r="DC145" i="17"/>
  <c r="F137" i="17"/>
  <c r="AH128" i="17"/>
  <c r="AA141" i="17"/>
  <c r="DA155" i="17"/>
  <c r="CA166" i="17"/>
  <c r="AP157" i="17"/>
  <c r="CT166" i="17"/>
  <c r="AT155" i="17"/>
  <c r="AL148" i="17"/>
  <c r="DC141" i="17"/>
  <c r="AR144" i="17"/>
  <c r="T161" i="17"/>
  <c r="S147" i="17"/>
  <c r="BB161" i="17"/>
  <c r="BC144" i="17"/>
  <c r="G166" i="17"/>
  <c r="BT152" i="17"/>
  <c r="DE167" i="17"/>
  <c r="CB163" i="17"/>
  <c r="BK138" i="17"/>
  <c r="N145" i="17"/>
  <c r="BH166" i="17"/>
  <c r="CI149" i="17"/>
  <c r="DE165" i="17"/>
  <c r="AZ157" i="17"/>
  <c r="BD158" i="17"/>
  <c r="CE169" i="17"/>
  <c r="L175" i="17"/>
  <c r="AV180" i="17"/>
  <c r="CF185" i="17"/>
  <c r="CG162" i="17"/>
  <c r="AE171" i="17"/>
  <c r="BO176" i="17"/>
  <c r="Z145" i="17"/>
  <c r="AH167" i="17"/>
  <c r="BE173" i="17"/>
  <c r="CO178" i="17"/>
  <c r="U184" i="17"/>
  <c r="Y159" i="17"/>
  <c r="CC167" i="17"/>
  <c r="CI174" i="17"/>
  <c r="CB179" i="17"/>
  <c r="AB184" i="17"/>
  <c r="AQ189" i="17"/>
  <c r="BR156" i="17"/>
  <c r="CU169" i="17"/>
  <c r="CN174" i="17"/>
  <c r="BL179" i="17"/>
  <c r="O185" i="17"/>
  <c r="W148" i="17"/>
  <c r="CA168" i="17"/>
  <c r="CX173" i="17"/>
  <c r="BV178" i="17"/>
  <c r="AO145" i="17"/>
  <c r="CP166" i="17"/>
  <c r="CJ173" i="17"/>
  <c r="CB178" i="17"/>
  <c r="AJ183" i="17"/>
  <c r="BK188" i="17"/>
  <c r="L149" i="17"/>
  <c r="CR168" i="17"/>
  <c r="DG173" i="17"/>
  <c r="CE178" i="17"/>
  <c r="AO184" i="17"/>
  <c r="CD188" i="17"/>
  <c r="CD170" i="17"/>
  <c r="BU166" i="17"/>
  <c r="CF174" i="17"/>
  <c r="O183" i="17"/>
  <c r="CB169" i="17"/>
  <c r="Z178" i="17"/>
  <c r="DE184" i="17"/>
  <c r="H190" i="17"/>
  <c r="CQ193" i="17"/>
  <c r="BY153" i="17"/>
  <c r="AM167" i="17"/>
  <c r="AA173" i="17"/>
  <c r="CB177" i="17"/>
  <c r="BW182" i="17"/>
  <c r="BO186" i="17"/>
  <c r="AB190" i="17"/>
  <c r="DE192" i="17"/>
  <c r="CK195" i="17"/>
  <c r="AK198" i="17"/>
  <c r="BY163" i="17"/>
  <c r="CQ170" i="17"/>
  <c r="CT175" i="17"/>
  <c r="AS180" i="17"/>
  <c r="G185" i="17"/>
  <c r="BY188" i="17"/>
  <c r="CZ191" i="17"/>
  <c r="BB194" i="17"/>
  <c r="AH197" i="17"/>
  <c r="DB155" i="17"/>
  <c r="CC168" i="17"/>
  <c r="BF173" i="17"/>
  <c r="BK178" i="17"/>
  <c r="CW161" i="17"/>
  <c r="BQ170" i="17"/>
  <c r="BL156" i="17"/>
  <c r="CS168" i="17"/>
  <c r="BN173" i="17"/>
  <c r="BR178" i="17"/>
  <c r="E183" i="17"/>
  <c r="AP187" i="17"/>
  <c r="BB190" i="17"/>
  <c r="BD193" i="17"/>
  <c r="D196" i="17"/>
  <c r="D166" i="17"/>
  <c r="G172" i="17"/>
  <c r="L177" i="17"/>
  <c r="BM181" i="17"/>
  <c r="I186" i="17"/>
  <c r="BC189" i="17"/>
  <c r="BR192" i="17"/>
  <c r="R195" i="17"/>
  <c r="DB197" i="17"/>
  <c r="P168" i="17"/>
  <c r="BM178" i="17"/>
  <c r="AB185" i="17"/>
  <c r="BX190" i="17"/>
  <c r="BF194" i="17"/>
  <c r="AA198" i="17"/>
  <c r="CU200" i="17"/>
  <c r="O203" i="17"/>
  <c r="BS205" i="17"/>
  <c r="DG207" i="17"/>
  <c r="BC170" i="17"/>
  <c r="G179" i="17"/>
  <c r="AF185" i="17"/>
  <c r="BZ189" i="17"/>
  <c r="BW193" i="17"/>
  <c r="DB196" i="17"/>
  <c r="BL199" i="17"/>
  <c r="L202" i="17"/>
  <c r="AZ204" i="17"/>
  <c r="BX206" i="17"/>
  <c r="AF156" i="17"/>
  <c r="BA173" i="17"/>
  <c r="BB180" i="17"/>
  <c r="BU186" i="17"/>
  <c r="DD190" i="17"/>
  <c r="AO194" i="17"/>
  <c r="BI197" i="17"/>
  <c r="CU199" i="17"/>
  <c r="CM201" i="17"/>
  <c r="BO203" i="17"/>
  <c r="AQ205" i="17"/>
  <c r="S207" i="17"/>
  <c r="CS158" i="17"/>
  <c r="CR171" i="17"/>
  <c r="CH177" i="17"/>
  <c r="DB182" i="17"/>
  <c r="DF186" i="17"/>
  <c r="AF190" i="17"/>
  <c r="K193" i="17"/>
  <c r="BW195" i="17"/>
  <c r="CX197" i="17"/>
  <c r="BW167" i="17"/>
  <c r="DF174" i="17"/>
  <c r="BM180" i="17"/>
  <c r="K185" i="17"/>
  <c r="CM188" i="17"/>
  <c r="CJ191" i="17"/>
  <c r="AU194" i="17"/>
  <c r="CR196" i="17"/>
  <c r="G199" i="17"/>
  <c r="CM200" i="17"/>
  <c r="BO202" i="17"/>
  <c r="AQ204" i="17"/>
  <c r="S206" i="17"/>
  <c r="CY207" i="17"/>
  <c r="AV165" i="17"/>
  <c r="P174" i="17"/>
  <c r="CH179" i="17"/>
  <c r="AZ184" i="17"/>
  <c r="AF188" i="17"/>
  <c r="AK191" i="17"/>
  <c r="DF193" i="17"/>
  <c r="BF196" i="17"/>
  <c r="CA198" i="17"/>
  <c r="BI200" i="17"/>
  <c r="AK202" i="17"/>
  <c r="M204" i="17"/>
  <c r="CS205" i="17"/>
  <c r="BU207" i="17"/>
  <c r="X163" i="17"/>
  <c r="AE173" i="17"/>
  <c r="CT178" i="17"/>
  <c r="CO183" i="17"/>
  <c r="CD187" i="17"/>
  <c r="CR190" i="17"/>
  <c r="BP193" i="17"/>
  <c r="U196" i="17"/>
  <c r="AP198" i="17"/>
  <c r="AE200" i="17"/>
  <c r="G202" i="17"/>
  <c r="CM203" i="17"/>
  <c r="BO205" i="17"/>
  <c r="AQ207" i="17"/>
  <c r="AQ164" i="17"/>
  <c r="G178" i="17"/>
  <c r="AL186" i="17"/>
  <c r="J192" i="17"/>
  <c r="BM196" i="17"/>
  <c r="F200" i="17"/>
  <c r="CS202" i="17"/>
  <c r="CB205" i="17"/>
  <c r="BH208" i="17"/>
  <c r="AN210" i="17"/>
  <c r="P212" i="17"/>
  <c r="CU166" i="17"/>
  <c r="M179" i="17"/>
  <c r="D187" i="17"/>
  <c r="BH192" i="17"/>
  <c r="DC196" i="17"/>
  <c r="AK200" i="17"/>
  <c r="T203" i="17"/>
  <c r="DF205" i="17"/>
  <c r="CD208" i="17"/>
  <c r="BG210" i="17"/>
  <c r="AI212" i="17"/>
  <c r="CQ168" i="17"/>
  <c r="CX179" i="17"/>
  <c r="BS187" i="17"/>
  <c r="CZ192" i="17"/>
  <c r="AJ197" i="17"/>
  <c r="BL200" i="17"/>
  <c r="AT203" i="17"/>
  <c r="CS164" i="17"/>
  <c r="AL178" i="17"/>
  <c r="BF186" i="17"/>
  <c r="W192" i="17"/>
  <c r="BX196" i="17"/>
  <c r="N200" i="17"/>
  <c r="DA202" i="17"/>
  <c r="CK205" i="17"/>
  <c r="BO208" i="17"/>
  <c r="AS210" i="17"/>
  <c r="BF154" i="17"/>
  <c r="CW175" i="17"/>
  <c r="CM184" i="17"/>
  <c r="CV190" i="17"/>
  <c r="BX195" i="17"/>
  <c r="AT199" i="17"/>
  <c r="AD202" i="17"/>
  <c r="M205" i="17"/>
  <c r="CZ207" i="17"/>
  <c r="DB209" i="17"/>
  <c r="CD211" i="17"/>
  <c r="AJ155" i="17"/>
  <c r="CZ175" i="17"/>
  <c r="CP184" i="17"/>
  <c r="DB190" i="17"/>
  <c r="BY195" i="17"/>
  <c r="AW199" i="17"/>
  <c r="AF202" i="17"/>
  <c r="N205" i="17"/>
  <c r="DB207" i="17"/>
  <c r="DC209" i="17"/>
  <c r="CE211" i="17"/>
  <c r="AA160" i="17"/>
  <c r="CM176" i="17"/>
  <c r="BA185" i="17"/>
  <c r="AS191" i="17"/>
  <c r="O196" i="17"/>
  <c r="BX199" i="17"/>
  <c r="BF202" i="17"/>
  <c r="CF146" i="17"/>
  <c r="BW133" i="17"/>
  <c r="G141" i="17"/>
  <c r="AH137" i="17"/>
  <c r="BY136" i="17"/>
  <c r="AK147" i="17"/>
  <c r="CS147" i="17"/>
  <c r="BR137" i="17"/>
  <c r="AB151" i="17"/>
  <c r="AQ153" i="17"/>
  <c r="CP148" i="17"/>
  <c r="S144" i="17"/>
  <c r="CL139" i="17"/>
  <c r="CP146" i="17"/>
  <c r="AL157" i="17"/>
  <c r="AY167" i="17"/>
  <c r="AL158" i="17"/>
  <c r="CH167" i="17"/>
  <c r="X156" i="17"/>
  <c r="CN150" i="17"/>
  <c r="BV145" i="17"/>
  <c r="BN147" i="17"/>
  <c r="CV161" i="17"/>
  <c r="AL149" i="17"/>
  <c r="AP162" i="17"/>
  <c r="BM148" i="17"/>
  <c r="AA167" i="17"/>
  <c r="BV154" i="17"/>
  <c r="CO168" i="17"/>
  <c r="BZ164" i="17"/>
  <c r="G146" i="17"/>
  <c r="AI150" i="17"/>
  <c r="AK167" i="17"/>
  <c r="AF153" i="17"/>
  <c r="DD166" i="17"/>
  <c r="DB158" i="17"/>
  <c r="DA159" i="17"/>
  <c r="X170" i="17"/>
  <c r="BH175" i="17"/>
  <c r="CR180" i="17"/>
  <c r="X186" i="17"/>
  <c r="CJ163" i="17"/>
  <c r="CA171" i="17"/>
  <c r="G177" i="17"/>
  <c r="CW151" i="17"/>
  <c r="K168" i="17"/>
  <c r="DA173" i="17"/>
  <c r="AG179" i="17"/>
  <c r="BQ184" i="17"/>
  <c r="BQ160" i="17"/>
  <c r="BS168" i="17"/>
  <c r="DD174" i="17"/>
  <c r="CV179" i="17"/>
  <c r="AV185" i="17"/>
  <c r="BW189" i="17"/>
  <c r="BD157" i="17"/>
  <c r="L170" i="17"/>
  <c r="D175" i="17"/>
  <c r="CO180" i="17"/>
  <c r="AY185" i="17"/>
  <c r="BW150" i="17"/>
  <c r="E169" i="17"/>
  <c r="O174" i="17"/>
  <c r="CZ179" i="17"/>
  <c r="AH151" i="17"/>
  <c r="Y167" i="17"/>
  <c r="DD173" i="17"/>
  <c r="CU178" i="17"/>
  <c r="BD184" i="17"/>
  <c r="CQ188" i="17"/>
  <c r="CR151" i="17"/>
  <c r="R169" i="17"/>
  <c r="V174" i="17"/>
  <c r="F180" i="17"/>
  <c r="BY184" i="17"/>
  <c r="CT188" i="17"/>
  <c r="DF170" i="17"/>
  <c r="W167" i="17"/>
  <c r="BP176" i="17"/>
  <c r="BQ146" i="17"/>
  <c r="DG169" i="17"/>
  <c r="BC178" i="17"/>
  <c r="AA185" i="17"/>
  <c r="Z190" i="17"/>
  <c r="DG193" i="17"/>
  <c r="BX155" i="17"/>
  <c r="CG167" i="17"/>
  <c r="BB173" i="17"/>
  <c r="DF177" i="17"/>
  <c r="CV182" i="17"/>
  <c r="CN186" i="17"/>
  <c r="AT190" i="17"/>
  <c r="Q193" i="17"/>
  <c r="DA195" i="17"/>
  <c r="BA198" i="17"/>
  <c r="AB164" i="17"/>
  <c r="N171" i="17"/>
  <c r="R176" i="17"/>
  <c r="BU180" i="17"/>
  <c r="AE185" i="17"/>
  <c r="CU188" i="17"/>
  <c r="N192" i="17"/>
  <c r="BR194" i="17"/>
  <c r="AX197" i="17"/>
  <c r="AO157" i="17"/>
  <c r="S169" i="17"/>
  <c r="CH173" i="17"/>
  <c r="CL178" i="17"/>
  <c r="BL162" i="17"/>
  <c r="CU170" i="17"/>
  <c r="CF157" i="17"/>
  <c r="AE169" i="17"/>
  <c r="CQ173" i="17"/>
  <c r="CV178" i="17"/>
  <c r="AF183" i="17"/>
  <c r="BM187" i="17"/>
  <c r="BU190" i="17"/>
  <c r="BT193" i="17"/>
  <c r="CL135" i="17"/>
  <c r="BJ166" i="17"/>
  <c r="AJ172" i="17"/>
  <c r="AL177" i="17"/>
  <c r="CN181" i="17"/>
  <c r="AG186" i="17"/>
  <c r="BU189" i="17"/>
  <c r="CH192" i="17"/>
  <c r="AH195" i="17"/>
  <c r="N198" i="17"/>
  <c r="T169" i="17"/>
  <c r="DD178" i="17"/>
  <c r="BK185" i="17"/>
  <c r="CZ190" i="17"/>
  <c r="CC194" i="17"/>
  <c r="AU198" i="17"/>
  <c r="G201" i="17"/>
  <c r="AE203" i="17"/>
  <c r="CI205" i="17"/>
  <c r="S208" i="17"/>
  <c r="R171" i="17"/>
  <c r="BD179" i="17"/>
  <c r="BM185" i="17"/>
  <c r="DA189" i="17"/>
  <c r="CU193" i="17"/>
  <c r="S197" i="17"/>
  <c r="CB199" i="17"/>
  <c r="AB202" i="17"/>
  <c r="BP204" i="17"/>
  <c r="CN206" i="17"/>
  <c r="CH158" i="17"/>
  <c r="CZ173" i="17"/>
  <c r="DA180" i="17"/>
  <c r="DC186" i="17"/>
  <c r="Z191" i="17"/>
  <c r="BL194" i="17"/>
  <c r="CB197" i="17"/>
  <c r="W200" i="17"/>
  <c r="DC201" i="17"/>
  <c r="CE203" i="17"/>
  <c r="BG205" i="17"/>
  <c r="AI207" i="17"/>
  <c r="CQ160" i="17"/>
  <c r="BE172" i="17"/>
  <c r="V178" i="17"/>
  <c r="AL183" i="17"/>
  <c r="AK187" i="17"/>
  <c r="BF190" i="17"/>
  <c r="AI193" i="17"/>
  <c r="CS195" i="17"/>
  <c r="M198" i="17"/>
  <c r="BR168" i="17"/>
  <c r="BB175" i="17"/>
  <c r="DF180" i="17"/>
  <c r="AT185" i="17"/>
  <c r="L189" i="17"/>
  <c r="F192" i="17"/>
  <c r="BS194" i="17"/>
  <c r="G197" i="17"/>
  <c r="W199" i="17"/>
  <c r="DC200" i="17"/>
  <c r="CE202" i="17"/>
  <c r="BG204" i="17"/>
  <c r="AI206" i="17"/>
  <c r="K208" i="17"/>
  <c r="BP166" i="17"/>
  <c r="BO174" i="17"/>
  <c r="Z180" i="17"/>
  <c r="CJ184" i="17"/>
  <c r="BJ188" i="17"/>
  <c r="BK191" i="17"/>
  <c r="Z194" i="17"/>
  <c r="CA196" i="17"/>
  <c r="CT198" i="17"/>
  <c r="BY200" i="17"/>
  <c r="BA202" i="17"/>
  <c r="AC204" i="17"/>
  <c r="E206" i="17"/>
  <c r="CK207" i="17"/>
  <c r="AW164" i="17"/>
  <c r="BX173" i="17"/>
  <c r="AP179" i="17"/>
  <c r="V184" i="17"/>
  <c r="E188" i="17"/>
  <c r="O191" i="17"/>
  <c r="CM193" i="17"/>
  <c r="AO196" i="17"/>
  <c r="BI198" i="17"/>
  <c r="AU200" i="17"/>
  <c r="W202" i="17"/>
  <c r="DC203" i="17"/>
  <c r="CE205" i="17"/>
  <c r="BG207" i="17"/>
  <c r="AZ166" i="17"/>
  <c r="CW178" i="17"/>
  <c r="CW186" i="17"/>
  <c r="AY192" i="17"/>
  <c r="CW196" i="17"/>
  <c r="AF200" i="17"/>
  <c r="N203" i="17"/>
  <c r="DB205" i="17"/>
  <c r="CA208" i="17"/>
  <c r="BD210" i="17"/>
  <c r="AF212" i="17"/>
  <c r="CF168" i="17"/>
  <c r="CW179" i="17"/>
  <c r="BL187" i="17"/>
  <c r="CW192" i="17"/>
  <c r="AI197" i="17"/>
  <c r="BJ200" i="17"/>
  <c r="AS203" i="17"/>
  <c r="AC206" i="17"/>
  <c r="CU208" i="17"/>
  <c r="BW210" i="17"/>
  <c r="AY212" i="17"/>
  <c r="Q170" i="17"/>
  <c r="CC180" i="17"/>
  <c r="Q188" i="17"/>
  <c r="AK193" i="17"/>
  <c r="BT197" i="17"/>
  <c r="CK200" i="17"/>
  <c r="BT203" i="17"/>
  <c r="DE166" i="17"/>
  <c r="V179" i="17"/>
  <c r="N187" i="17"/>
  <c r="BL192" i="17"/>
  <c r="E197" i="17"/>
  <c r="AN200" i="17"/>
  <c r="V203" i="17"/>
  <c r="F206" i="17"/>
  <c r="CG208" i="17"/>
  <c r="BI210" i="17"/>
  <c r="DB159" i="17"/>
  <c r="CC176" i="17"/>
  <c r="AS185" i="17"/>
  <c r="AP191" i="17"/>
  <c r="H196" i="17"/>
  <c r="BT199" i="17"/>
  <c r="BD202" i="17"/>
  <c r="AL205" i="17"/>
  <c r="V208" i="17"/>
  <c r="N210" i="17"/>
  <c r="CT211" i="17"/>
  <c r="DE159" i="17"/>
  <c r="CF176" i="17"/>
  <c r="AU185" i="17"/>
  <c r="AR191" i="17"/>
  <c r="I196" i="17"/>
  <c r="BV199" i="17"/>
  <c r="BE202" i="17"/>
  <c r="AO205" i="17"/>
  <c r="X208" i="17"/>
  <c r="O210" i="17"/>
  <c r="CU211" i="17"/>
  <c r="AC163" i="17"/>
  <c r="BT177" i="17"/>
  <c r="F186" i="17"/>
  <c r="CR191" i="17"/>
  <c r="AW196" i="17"/>
  <c r="CW199" i="17"/>
  <c r="CF202" i="17"/>
  <c r="CB157" i="17"/>
  <c r="AA176" i="17"/>
  <c r="J185" i="17"/>
  <c r="P191" i="17"/>
  <c r="CO195" i="17"/>
  <c r="BF199" i="17"/>
  <c r="AO202" i="17"/>
  <c r="Y205" i="17"/>
  <c r="H208" i="17"/>
  <c r="E210" i="17"/>
  <c r="CK211" i="17"/>
  <c r="CZ172" i="17"/>
  <c r="BO182" i="17"/>
  <c r="AU189" i="17"/>
  <c r="AM194" i="17"/>
  <c r="BC198" i="17"/>
  <c r="AV201" i="17"/>
  <c r="AF204" i="17"/>
  <c r="AB181" i="17"/>
  <c r="DC194" i="17"/>
  <c r="BM202" i="17"/>
  <c r="DD207" i="17"/>
  <c r="F211" i="17"/>
  <c r="BD213" i="17"/>
  <c r="AF215" i="17"/>
  <c r="CJ177" i="17"/>
  <c r="W193" i="17"/>
  <c r="BN201" i="17"/>
  <c r="X207" i="17"/>
  <c r="BM210" i="17"/>
  <c r="X213" i="17"/>
  <c r="DE214" i="17"/>
  <c r="O176" i="17"/>
  <c r="AN183" i="17"/>
  <c r="P196" i="17"/>
  <c r="AH203" i="17"/>
  <c r="AY208" i="17"/>
  <c r="AB180" i="17"/>
  <c r="AN194" i="17"/>
  <c r="AH202" i="17"/>
  <c r="CD207" i="17"/>
  <c r="CT210" i="17"/>
  <c r="AT213" i="17"/>
  <c r="V215" i="17"/>
  <c r="BB174" i="17"/>
  <c r="BZ191" i="17"/>
  <c r="CC161" i="17"/>
  <c r="CG187" i="17"/>
  <c r="AX198" i="17"/>
  <c r="F205" i="17"/>
  <c r="AE209" i="17"/>
  <c r="CR174" i="17"/>
  <c r="DA191" i="17"/>
  <c r="CG200" i="17"/>
  <c r="BU206" i="17"/>
  <c r="Z210" i="17"/>
  <c r="CW212" i="17"/>
  <c r="CH214" i="17"/>
  <c r="DB133" i="17"/>
  <c r="W141" i="17"/>
  <c r="BF137" i="17"/>
  <c r="U137" i="17"/>
  <c r="H126" i="17"/>
  <c r="U148" i="17"/>
  <c r="AK138" i="17"/>
  <c r="BH151" i="17"/>
  <c r="BW153" i="17"/>
  <c r="AB149" i="17"/>
  <c r="DB144" i="17"/>
  <c r="DG140" i="17"/>
  <c r="BL147" i="17"/>
  <c r="CC157" i="17"/>
  <c r="BO167" i="17"/>
  <c r="BW158" i="17"/>
  <c r="CX167" i="17"/>
  <c r="CJ156" i="17"/>
  <c r="AE151" i="17"/>
  <c r="AQ146" i="17"/>
  <c r="CQ148" i="17"/>
  <c r="H162" i="17"/>
  <c r="S150" i="17"/>
  <c r="BF162" i="17"/>
  <c r="CE150" i="17"/>
  <c r="AW167" i="17"/>
  <c r="G155" i="17"/>
  <c r="DC133" i="17"/>
  <c r="CV164" i="17"/>
  <c r="J148" i="17"/>
  <c r="M151" i="17"/>
  <c r="CS167" i="17"/>
  <c r="BV153" i="17"/>
  <c r="AP167" i="17"/>
  <c r="BD159" i="17"/>
  <c r="AW160" i="17"/>
  <c r="AN170" i="17"/>
  <c r="BX175" i="17"/>
  <c r="D181" i="17"/>
  <c r="AN186" i="17"/>
  <c r="L164" i="17"/>
  <c r="CQ171" i="17"/>
  <c r="W177" i="17"/>
  <c r="O153" i="17"/>
  <c r="AK168" i="17"/>
  <c r="M174" i="17"/>
  <c r="AW179" i="17"/>
  <c r="CG184" i="17"/>
  <c r="DD160" i="17"/>
  <c r="CZ168" i="17"/>
  <c r="AM175" i="17"/>
  <c r="K180" i="17"/>
  <c r="BN185" i="17"/>
  <c r="CM189" i="17"/>
  <c r="CG161" i="17"/>
  <c r="AY170" i="17"/>
  <c r="W175" i="17"/>
  <c r="E181" i="17"/>
  <c r="BR185" i="17"/>
  <c r="CZ158" i="17"/>
  <c r="BE169" i="17"/>
  <c r="AH174" i="17"/>
  <c r="O180" i="17"/>
  <c r="Z153" i="17"/>
  <c r="AM169" i="17"/>
  <c r="AL174" i="17"/>
  <c r="J179" i="17"/>
  <c r="BV184" i="17"/>
  <c r="DG188" i="17"/>
  <c r="AF159" i="17"/>
  <c r="BO169" i="17"/>
  <c r="AP174" i="17"/>
  <c r="Y180" i="17"/>
  <c r="CQ184" i="17"/>
  <c r="D158" i="17"/>
  <c r="BF171" i="17"/>
  <c r="BY167" i="17"/>
  <c r="CS176" i="17"/>
  <c r="J151" i="17"/>
  <c r="CP171" i="17"/>
  <c r="D179" i="17"/>
  <c r="AX185" i="17"/>
  <c r="BJ190" i="17"/>
  <c r="AI194" i="17"/>
  <c r="AD157" i="17"/>
  <c r="BU168" i="17"/>
  <c r="CE173" i="17"/>
  <c r="BF178" i="17"/>
  <c r="T183" i="17"/>
  <c r="AF187" i="17"/>
  <c r="BM190" i="17"/>
  <c r="AW193" i="17"/>
  <c r="M196" i="17"/>
  <c r="CG198" i="17"/>
  <c r="CH164" i="17"/>
  <c r="BT171" i="17"/>
  <c r="AT176" i="17"/>
  <c r="V181" i="17"/>
  <c r="BC185" i="17"/>
  <c r="AB189" i="17"/>
  <c r="AD192" i="17"/>
  <c r="CX194" i="17"/>
  <c r="BN197" i="17"/>
  <c r="AT159" i="17"/>
  <c r="BC169" i="17"/>
  <c r="AJ174" i="17"/>
  <c r="K179" i="17"/>
  <c r="CK163" i="17"/>
  <c r="T171" i="17"/>
  <c r="CD159" i="17"/>
  <c r="BN169" i="17"/>
  <c r="AT174" i="17"/>
  <c r="T179" i="17"/>
  <c r="CF183" i="17"/>
  <c r="CI187" i="17"/>
  <c r="DE190" i="17"/>
  <c r="CJ193" i="17"/>
  <c r="CG149" i="17"/>
  <c r="K167" i="17"/>
  <c r="CO172" i="17"/>
  <c r="BO177" i="17"/>
  <c r="AJ182" i="17"/>
  <c r="BE186" i="17"/>
  <c r="DF189" i="17"/>
  <c r="CX192" i="17"/>
  <c r="BN195" i="17"/>
  <c r="AD198" i="17"/>
  <c r="BB170" i="17"/>
  <c r="BC179" i="17"/>
  <c r="AA186" i="17"/>
  <c r="U191" i="17"/>
  <c r="T195" i="17"/>
  <c r="BN198" i="17"/>
  <c r="W201" i="17"/>
  <c r="CA203" i="17"/>
  <c r="K206" i="17"/>
  <c r="AI208" i="17"/>
  <c r="CT172" i="17"/>
  <c r="AU180" i="17"/>
  <c r="CW185" i="17"/>
  <c r="BY190" i="17"/>
  <c r="AJ194" i="17"/>
  <c r="AL197" i="17"/>
  <c r="T200" i="17"/>
  <c r="BH202" i="17"/>
  <c r="CF204" i="17"/>
  <c r="AF207" i="17"/>
  <c r="AS162" i="17"/>
  <c r="AU174" i="17"/>
  <c r="O182" i="17"/>
  <c r="BN187" i="17"/>
  <c r="BB191" i="17"/>
  <c r="AA195" i="17"/>
  <c r="CW197" i="17"/>
  <c r="AM200" i="17"/>
  <c r="O202" i="17"/>
  <c r="CU203" i="17"/>
  <c r="BW205" i="17"/>
  <c r="AY207" i="17"/>
  <c r="BI162" i="17"/>
  <c r="F173" i="17"/>
  <c r="BZ178" i="17"/>
  <c r="BZ183" i="17"/>
  <c r="BQ187" i="17"/>
  <c r="CG190" i="17"/>
  <c r="BE193" i="17"/>
  <c r="L196" i="17"/>
  <c r="AG198" i="17"/>
  <c r="BH169" i="17"/>
  <c r="DA175" i="17"/>
  <c r="BA181" i="17"/>
  <c r="CD185" i="17"/>
  <c r="AL189" i="17"/>
  <c r="AE192" i="17"/>
  <c r="CO194" i="17"/>
  <c r="AA197" i="17"/>
  <c r="AM199" i="17"/>
  <c r="O201" i="17"/>
  <c r="CU202" i="17"/>
  <c r="BW204" i="17"/>
  <c r="AY206" i="17"/>
  <c r="AA208" i="17"/>
  <c r="CD167" i="17"/>
  <c r="H175" i="17"/>
  <c r="BX180" i="17"/>
  <c r="N185" i="17"/>
  <c r="CO188" i="17"/>
  <c r="CL191" i="17"/>
  <c r="AW194" i="17"/>
  <c r="CT196" i="17"/>
  <c r="I199" i="17"/>
  <c r="CO200" i="17"/>
  <c r="BQ202" i="17"/>
  <c r="AS204" i="17"/>
  <c r="U206" i="17"/>
  <c r="DA207" i="17"/>
  <c r="BO165" i="17"/>
  <c r="U174" i="17"/>
  <c r="CM179" i="17"/>
  <c r="BE184" i="17"/>
  <c r="AK188" i="17"/>
  <c r="AO191" i="17"/>
  <c r="G194" i="17"/>
  <c r="BH196" i="17"/>
  <c r="CC198" i="17"/>
  <c r="BK200" i="17"/>
  <c r="AM202" i="17"/>
  <c r="O204" i="17"/>
  <c r="CU205" i="17"/>
  <c r="BW207" i="17"/>
  <c r="AQ168" i="17"/>
  <c r="CE179" i="17"/>
  <c r="BB187" i="17"/>
  <c r="CN192" i="17"/>
  <c r="AB197" i="17"/>
  <c r="BE200" i="17"/>
  <c r="AN203" i="17"/>
  <c r="X206" i="17"/>
  <c r="CR208" i="17"/>
  <c r="BT210" i="17"/>
  <c r="AV212" i="17"/>
  <c r="P170" i="17"/>
  <c r="BY180" i="17"/>
  <c r="K188" i="17"/>
  <c r="AJ193" i="17"/>
  <c r="BR197" i="17"/>
  <c r="CJ200" i="17"/>
  <c r="BR203" i="17"/>
  <c r="BB206" i="17"/>
  <c r="G209" i="17"/>
  <c r="CM210" i="17"/>
  <c r="BO212" i="17"/>
  <c r="X171" i="17"/>
  <c r="BC181" i="17"/>
  <c r="BR188" i="17"/>
  <c r="BY193" i="17"/>
  <c r="DC197" i="17"/>
  <c r="F201" i="17"/>
  <c r="CT203" i="17"/>
  <c r="DA168" i="17"/>
  <c r="D180" i="17"/>
  <c r="BT187" i="17"/>
  <c r="DB192" i="17"/>
  <c r="AM197" i="17"/>
  <c r="BM200" i="17"/>
  <c r="AW203" i="17"/>
  <c r="AF206" i="17"/>
  <c r="CW208" i="17"/>
  <c r="BY210" i="17"/>
  <c r="CP162" i="17"/>
  <c r="BI177" i="17"/>
  <c r="DD185" i="17"/>
  <c r="CK191" i="17"/>
  <c r="AQ196" i="17"/>
  <c r="CT199" i="17"/>
  <c r="CC202" i="17"/>
  <c r="BL205" i="17"/>
  <c r="AV208" i="17"/>
  <c r="AD210" i="17"/>
  <c r="F212" i="17"/>
  <c r="DE162" i="17"/>
  <c r="BJ177" i="17"/>
  <c r="DG185" i="17"/>
  <c r="CN191" i="17"/>
  <c r="AR196" i="17"/>
  <c r="CV199" i="17"/>
  <c r="CD202" i="17"/>
  <c r="BN205" i="17"/>
  <c r="AW208" i="17"/>
  <c r="AE210" i="17"/>
  <c r="G212" i="17"/>
  <c r="AU165" i="17"/>
  <c r="AY178" i="17"/>
  <c r="BR186" i="17"/>
  <c r="AF192" i="17"/>
  <c r="CE196" i="17"/>
  <c r="R200" i="17"/>
  <c r="DF202" i="17"/>
  <c r="AN161" i="17"/>
  <c r="J177" i="17"/>
  <c r="BS185" i="17"/>
  <c r="BJ191" i="17"/>
  <c r="X196" i="17"/>
  <c r="CF199" i="17"/>
  <c r="BN202" i="17"/>
  <c r="AX205" i="17"/>
  <c r="AG208" i="17"/>
  <c r="U210" i="17"/>
  <c r="DA211" i="17"/>
  <c r="CL173" i="17"/>
  <c r="AH183" i="17"/>
  <c r="CO189" i="17"/>
  <c r="CA194" i="17"/>
  <c r="CF198" i="17"/>
  <c r="BV201" i="17"/>
  <c r="BE204" i="17"/>
  <c r="CG182" i="17"/>
  <c r="CH195" i="17"/>
  <c r="Q203" i="17"/>
  <c r="AK208" i="17"/>
  <c r="AD211" i="17"/>
  <c r="BT213" i="17"/>
  <c r="AV215" i="17"/>
  <c r="BE179" i="17"/>
  <c r="H194" i="17"/>
  <c r="M202" i="17"/>
  <c r="BN207" i="17"/>
  <c r="CK210" i="17"/>
  <c r="AO213" i="17"/>
  <c r="Q215" i="17"/>
  <c r="F178" i="17"/>
  <c r="BT184" i="17"/>
  <c r="CK196" i="17"/>
  <c r="CO203" i="17"/>
  <c r="CB208" i="17"/>
  <c r="CL181" i="17"/>
  <c r="V195" i="17"/>
  <c r="CK202" i="17"/>
  <c r="J208" i="17"/>
  <c r="N211" i="17"/>
  <c r="BJ213" i="17"/>
  <c r="AL215" i="17"/>
  <c r="AZ176" i="17"/>
  <c r="CA192" i="17"/>
  <c r="BR166" i="17"/>
  <c r="CR188" i="17"/>
  <c r="M199" i="17"/>
  <c r="BE205" i="17"/>
  <c r="BD209" i="17"/>
  <c r="CX176" i="17"/>
  <c r="CL192" i="17"/>
  <c r="AO201" i="17"/>
  <c r="H207" i="17"/>
  <c r="AZ210" i="17"/>
  <c r="O213" i="17"/>
  <c r="CX214" i="17"/>
  <c r="Y175" i="17"/>
  <c r="BL141" i="17"/>
  <c r="AM135" i="17"/>
  <c r="Y146" i="17"/>
  <c r="CV143" i="17"/>
  <c r="CP137" i="17"/>
  <c r="CK131" i="17"/>
  <c r="BE147" i="17"/>
  <c r="U144" i="17"/>
  <c r="CF129" i="17"/>
  <c r="CI154" i="17"/>
  <c r="BS153" i="17"/>
  <c r="AP132" i="17"/>
  <c r="CD154" i="17"/>
  <c r="AL160" i="17"/>
  <c r="BM142" i="17"/>
  <c r="BV160" i="17"/>
  <c r="D127" i="17"/>
  <c r="E159" i="17"/>
  <c r="AL154" i="17"/>
  <c r="CD151" i="17"/>
  <c r="F153" i="17"/>
  <c r="CN163" i="17"/>
  <c r="CD153" i="17"/>
  <c r="AH164" i="17"/>
  <c r="J156" i="17"/>
  <c r="D136" i="17"/>
  <c r="DF158" i="17"/>
  <c r="Z150" i="17"/>
  <c r="AF167" i="17"/>
  <c r="BZ154" i="17"/>
  <c r="Z156" i="17"/>
  <c r="CS169" i="17"/>
  <c r="BZ157" i="17"/>
  <c r="CY168" i="17"/>
  <c r="X161" i="17"/>
  <c r="G163" i="17"/>
  <c r="AR171" i="17"/>
  <c r="CB176" i="17"/>
  <c r="H182" i="17"/>
  <c r="AR187" i="17"/>
  <c r="N166" i="17"/>
  <c r="CU172" i="17"/>
  <c r="AA178" i="17"/>
  <c r="BR158" i="17"/>
  <c r="CJ169" i="17"/>
  <c r="Q175" i="17"/>
  <c r="BA180" i="17"/>
  <c r="CK185" i="17"/>
  <c r="AG155" i="17"/>
  <c r="AV170" i="17"/>
  <c r="BF175" i="17"/>
  <c r="AP181" i="17"/>
  <c r="CY185" i="17"/>
  <c r="DC189" i="17"/>
  <c r="Y162" i="17"/>
  <c r="BR170" i="17"/>
  <c r="BB176" i="17"/>
  <c r="AS181" i="17"/>
  <c r="CJ185" i="17"/>
  <c r="BT159" i="17"/>
  <c r="CA169" i="17"/>
  <c r="BL175" i="17"/>
  <c r="BD180" i="17"/>
  <c r="BE154" i="17"/>
  <c r="BI169" i="17"/>
  <c r="BF174" i="17"/>
  <c r="AO180" i="17"/>
  <c r="DF184" i="17"/>
  <c r="S189" i="17"/>
  <c r="CV159" i="17"/>
  <c r="CL169" i="17"/>
  <c r="BT175" i="17"/>
  <c r="BK180" i="17"/>
  <c r="F185" i="17"/>
  <c r="DE158" i="17"/>
  <c r="CJ171" i="17"/>
  <c r="AD170" i="17"/>
  <c r="AU177" i="17"/>
  <c r="BP153" i="17"/>
  <c r="O172" i="17"/>
  <c r="AH179" i="17"/>
  <c r="E187" i="17"/>
  <c r="AT191" i="17"/>
  <c r="AY194" i="17"/>
  <c r="AM159" i="17"/>
  <c r="P169" i="17"/>
  <c r="AF174" i="17"/>
  <c r="CH178" i="17"/>
  <c r="BU183" i="17"/>
  <c r="BC187" i="17"/>
  <c r="CW190" i="17"/>
  <c r="BM193" i="17"/>
  <c r="AS196" i="17"/>
  <c r="CW198" i="17"/>
  <c r="CI165" i="17"/>
  <c r="CV171" i="17"/>
  <c r="DA176" i="17"/>
  <c r="AY181" i="17"/>
  <c r="CZ185" i="17"/>
  <c r="AT189" i="17"/>
  <c r="BJ192" i="17"/>
  <c r="J195" i="17"/>
  <c r="CT197" i="17"/>
  <c r="AN160" i="17"/>
  <c r="I170" i="17"/>
  <c r="BM174" i="17"/>
  <c r="BQ179" i="17"/>
  <c r="AN164" i="17"/>
  <c r="BW171" i="17"/>
  <c r="BT160" i="17"/>
  <c r="S170" i="17"/>
  <c r="BV174" i="17"/>
  <c r="BY179" i="17"/>
  <c r="DF183" i="17"/>
  <c r="U188" i="17"/>
  <c r="T191" i="17"/>
  <c r="L194" i="17"/>
  <c r="CT152" i="17"/>
  <c r="E168" i="17"/>
  <c r="N173" i="17"/>
  <c r="R178" i="17"/>
  <c r="BK182" i="17"/>
  <c r="DB186" i="17"/>
  <c r="T190" i="17"/>
  <c r="Z193" i="17"/>
  <c r="CD195" i="17"/>
  <c r="BJ198" i="17"/>
  <c r="J171" i="17"/>
  <c r="AT180" i="17"/>
  <c r="BJ186" i="17"/>
  <c r="BU191" i="17"/>
  <c r="AR195" i="17"/>
  <c r="DB198" i="17"/>
  <c r="AM201" i="17"/>
  <c r="CQ203" i="17"/>
  <c r="AA206" i="17"/>
  <c r="DC148" i="17"/>
  <c r="AS173" i="17"/>
  <c r="CM180" i="17"/>
  <c r="AB186" i="17"/>
  <c r="DA190" i="17"/>
  <c r="BG194" i="17"/>
  <c r="BE197" i="17"/>
  <c r="AJ200" i="17"/>
  <c r="BX202" i="17"/>
  <c r="CV204" i="17"/>
  <c r="AV207" i="17"/>
  <c r="CO163" i="17"/>
  <c r="CU174" i="17"/>
  <c r="BF182" i="17"/>
  <c r="CS187" i="17"/>
  <c r="CB191" i="17"/>
  <c r="AW195" i="17"/>
  <c r="AF198" i="17"/>
  <c r="BC200" i="17"/>
  <c r="AE202" i="17"/>
  <c r="G204" i="17"/>
  <c r="CM205" i="17"/>
  <c r="BO207" i="17"/>
  <c r="CT163" i="17"/>
  <c r="BH173" i="17"/>
  <c r="S179" i="17"/>
  <c r="G184" i="17"/>
  <c r="CW187" i="17"/>
  <c r="DF190" i="17"/>
  <c r="CB193" i="17"/>
  <c r="AG196" i="17"/>
  <c r="Y139" i="17"/>
  <c r="T170" i="17"/>
  <c r="AX176" i="17"/>
  <c r="CO181" i="17"/>
  <c r="J186" i="17"/>
  <c r="BM189" i="17"/>
  <c r="BA192" i="17"/>
  <c r="H195" i="17"/>
  <c r="AT197" i="17"/>
  <c r="BC199" i="17"/>
  <c r="AE201" i="17"/>
  <c r="G203" i="17"/>
  <c r="CM204" i="17"/>
  <c r="BO206" i="17"/>
  <c r="AQ208" i="17"/>
  <c r="CN168" i="17"/>
  <c r="BE175" i="17"/>
  <c r="K181" i="17"/>
  <c r="AW185" i="17"/>
  <c r="N189" i="17"/>
  <c r="I192" i="17"/>
  <c r="BU194" i="17"/>
  <c r="I197" i="17"/>
  <c r="Y199" i="17"/>
  <c r="DE200" i="17"/>
  <c r="CG202" i="17"/>
  <c r="BI204" i="17"/>
  <c r="AK206" i="17"/>
  <c r="M208" i="17"/>
  <c r="CF166" i="17"/>
  <c r="BR174" i="17"/>
  <c r="AE180" i="17"/>
  <c r="CO184" i="17"/>
  <c r="BP188" i="17"/>
  <c r="BQ191" i="17"/>
  <c r="AC194" i="17"/>
  <c r="CC196" i="17"/>
  <c r="CV198" i="17"/>
  <c r="CA200" i="17"/>
  <c r="BC202" i="17"/>
  <c r="AE204" i="17"/>
  <c r="G206" i="17"/>
  <c r="CM207" i="17"/>
  <c r="CO169" i="17"/>
  <c r="BI180" i="17"/>
  <c r="D188" i="17"/>
  <c r="Y193" i="17"/>
  <c r="BK197" i="17"/>
  <c r="CD200" i="17"/>
  <c r="BN203" i="17"/>
  <c r="AW206" i="17"/>
  <c r="D209" i="17"/>
  <c r="CJ210" i="17"/>
  <c r="BL212" i="17"/>
  <c r="U171" i="17"/>
  <c r="AV181" i="17"/>
  <c r="BQ188" i="17"/>
  <c r="BX193" i="17"/>
  <c r="CZ197" i="17"/>
  <c r="E201" i="17"/>
  <c r="CS203" i="17"/>
  <c r="CB206" i="17"/>
  <c r="W209" i="17"/>
  <c r="DC210" i="17"/>
  <c r="CE212" i="17"/>
  <c r="AC172" i="17"/>
  <c r="W182" i="17"/>
  <c r="O189" i="17"/>
  <c r="J194" i="17"/>
  <c r="AH198" i="17"/>
  <c r="AF201" i="17"/>
  <c r="P204" i="17"/>
  <c r="Y170" i="17"/>
  <c r="CD180" i="17"/>
  <c r="S188" i="17"/>
  <c r="AM193" i="17"/>
  <c r="BU197" i="17"/>
  <c r="CL200" i="17"/>
  <c r="BV203" i="17"/>
  <c r="BE206" i="17"/>
  <c r="I209" i="17"/>
  <c r="CO210" i="17"/>
  <c r="P165" i="17"/>
  <c r="AT178" i="17"/>
  <c r="BH186" i="17"/>
  <c r="Z192" i="17"/>
  <c r="CB196" i="17"/>
  <c r="P200" i="17"/>
  <c r="DB202" i="17"/>
  <c r="CL205" i="17"/>
  <c r="BQ208" i="17"/>
  <c r="AT210" i="17"/>
  <c r="V212" i="17"/>
  <c r="Y165" i="17"/>
  <c r="AW178" i="17"/>
  <c r="BN186" i="17"/>
  <c r="AB192" i="17"/>
  <c r="CD196" i="17"/>
  <c r="Q200" i="17"/>
  <c r="DE202" i="17"/>
  <c r="CN205" i="17"/>
  <c r="BR208" i="17"/>
  <c r="AU210" i="17"/>
  <c r="W212" i="17"/>
  <c r="BE167" i="17"/>
  <c r="AO179" i="17"/>
  <c r="W187" i="17"/>
  <c r="BU192" i="17"/>
  <c r="K197" i="17"/>
  <c r="AR200" i="17"/>
  <c r="AB203" i="17"/>
  <c r="DC163" i="17"/>
  <c r="CU177" i="17"/>
  <c r="Y186" i="17"/>
  <c r="DF191" i="17"/>
  <c r="BG196" i="17"/>
  <c r="DE199" i="17"/>
  <c r="CO202" i="17"/>
  <c r="BX205" i="17"/>
  <c r="BD208" i="17"/>
  <c r="AK210" i="17"/>
  <c r="M212" i="17"/>
  <c r="BQ174" i="17"/>
  <c r="CX183" i="17"/>
  <c r="AG190" i="17"/>
  <c r="M195" i="17"/>
  <c r="H199" i="17"/>
  <c r="CV201" i="17"/>
  <c r="CD204" i="17"/>
  <c r="AR184" i="17"/>
  <c r="BL196" i="17"/>
  <c r="CC203" i="17"/>
  <c r="BU208" i="17"/>
  <c r="BD211" i="17"/>
  <c r="CJ213" i="17"/>
  <c r="BL215" i="17"/>
  <c r="AI181" i="17"/>
  <c r="DE194" i="17"/>
  <c r="BR202" i="17"/>
  <c r="DE207" i="17"/>
  <c r="G211" i="17"/>
  <c r="BE213" i="17"/>
  <c r="AG215" i="17"/>
  <c r="CU179" i="17"/>
  <c r="O186" i="17"/>
  <c r="BH197" i="17"/>
  <c r="AW204" i="17"/>
  <c r="DC208" i="17"/>
  <c r="AY183" i="17"/>
  <c r="R196" i="17"/>
  <c r="AL203" i="17"/>
  <c r="BA208" i="17"/>
  <c r="AN211" i="17"/>
  <c r="BZ213" i="17"/>
  <c r="BB215" i="17"/>
  <c r="BE178" i="17"/>
  <c r="BG193" i="17"/>
  <c r="BK170" i="17"/>
  <c r="CQ189" i="17"/>
  <c r="BY199" i="17"/>
  <c r="CT205" i="17"/>
  <c r="CD209" i="17"/>
  <c r="CA178" i="17"/>
  <c r="BS193" i="17"/>
  <c r="CP201" i="17"/>
  <c r="AT207" i="17"/>
  <c r="CB210" i="17"/>
  <c r="AH213" i="17"/>
  <c r="J215" i="17"/>
  <c r="F177" i="17"/>
  <c r="CT192" i="17"/>
  <c r="AR201" i="17"/>
  <c r="L207" i="17"/>
  <c r="BX129" i="17"/>
  <c r="P139" i="17"/>
  <c r="AP133" i="17"/>
  <c r="CN145" i="17"/>
  <c r="BU140" i="17"/>
  <c r="BC132" i="17"/>
  <c r="AW149" i="17"/>
  <c r="CW147" i="17"/>
  <c r="BF138" i="17"/>
  <c r="W138" i="17"/>
  <c r="CE155" i="17"/>
  <c r="AK142" i="17"/>
  <c r="CA156" i="17"/>
  <c r="AQ161" i="17"/>
  <c r="AS147" i="17"/>
  <c r="BJ161" i="17"/>
  <c r="BQ139" i="17"/>
  <c r="F160" i="17"/>
  <c r="CL155" i="17"/>
  <c r="BB153" i="17"/>
  <c r="BQ154" i="17"/>
  <c r="CR164" i="17"/>
  <c r="M155" i="17"/>
  <c r="BB165" i="17"/>
  <c r="R158" i="17"/>
  <c r="DD146" i="17"/>
  <c r="CK160" i="17"/>
  <c r="CO153" i="17"/>
  <c r="BE168" i="17"/>
  <c r="CT156" i="17"/>
  <c r="CM158" i="17"/>
  <c r="CL140" i="17"/>
  <c r="AX159" i="17"/>
  <c r="DE137" i="17"/>
  <c r="BB162" i="17"/>
  <c r="AL164" i="17"/>
  <c r="DD171" i="17"/>
  <c r="AJ177" i="17"/>
  <c r="BT182" i="17"/>
  <c r="CX144" i="17"/>
  <c r="AC167" i="17"/>
  <c r="BC173" i="17"/>
  <c r="CM178" i="17"/>
  <c r="BH160" i="17"/>
  <c r="AS170" i="17"/>
  <c r="CC175" i="17"/>
  <c r="I181" i="17"/>
  <c r="AS186" i="17"/>
  <c r="CN158" i="17"/>
  <c r="S171" i="17"/>
  <c r="DD176" i="17"/>
  <c r="CR181" i="17"/>
  <c r="AF186" i="17"/>
  <c r="S191" i="17"/>
  <c r="BK163" i="17"/>
  <c r="L172" i="17"/>
  <c r="DG176" i="17"/>
  <c r="CC181" i="17"/>
  <c r="S187" i="17"/>
  <c r="AM161" i="17"/>
  <c r="W171" i="17"/>
  <c r="N176" i="17"/>
  <c r="CP180" i="17"/>
  <c r="CZ160" i="17"/>
  <c r="R170" i="17"/>
  <c r="DC175" i="17"/>
  <c r="CV180" i="17"/>
  <c r="AM185" i="17"/>
  <c r="AM190" i="17"/>
  <c r="BE161" i="17"/>
  <c r="AF171" i="17"/>
  <c r="X176" i="17"/>
  <c r="CZ180" i="17"/>
  <c r="AR186" i="17"/>
  <c r="BC161" i="17"/>
  <c r="BE155" i="17"/>
  <c r="G171" i="17"/>
  <c r="DB177" i="17"/>
  <c r="AJ162" i="17"/>
  <c r="CY172" i="17"/>
  <c r="AU181" i="17"/>
  <c r="BV187" i="17"/>
  <c r="CW191" i="17"/>
  <c r="G195" i="17"/>
  <c r="J161" i="17"/>
  <c r="AI170" i="17"/>
  <c r="CK174" i="17"/>
  <c r="CP179" i="17"/>
  <c r="O184" i="17"/>
  <c r="AG188" i="17"/>
  <c r="AD191" i="17"/>
  <c r="U194" i="17"/>
  <c r="BY196" i="17"/>
  <c r="AZ151" i="17"/>
  <c r="CM166" i="17"/>
  <c r="DB172" i="17"/>
  <c r="BB177" i="17"/>
  <c r="AX182" i="17"/>
  <c r="AT186" i="17"/>
  <c r="K190" i="17"/>
  <c r="CP192" i="17"/>
  <c r="BV195" i="17"/>
  <c r="V198" i="17"/>
  <c r="W163" i="17"/>
  <c r="BN170" i="17"/>
  <c r="BS175" i="17"/>
  <c r="BA132" i="17"/>
  <c r="AQ166" i="17"/>
  <c r="Z172" i="17"/>
  <c r="AM163" i="17"/>
  <c r="BX170" i="17"/>
  <c r="CB175" i="17"/>
  <c r="AA180" i="17"/>
  <c r="CU184" i="17"/>
  <c r="BL188" i="17"/>
  <c r="CO191" i="17"/>
  <c r="AR194" i="17"/>
  <c r="CT158" i="17"/>
  <c r="CW168" i="17"/>
  <c r="T174" i="17"/>
  <c r="BX178" i="17"/>
  <c r="BI183" i="17"/>
  <c r="AT187" i="17"/>
  <c r="CO190" i="17"/>
  <c r="BF193" i="17"/>
  <c r="AL196" i="17"/>
  <c r="CP198" i="17"/>
  <c r="AN173" i="17"/>
  <c r="AC181" i="17"/>
  <c r="CL187" i="17"/>
  <c r="R192" i="17"/>
  <c r="Z196" i="17"/>
  <c r="AE199" i="17"/>
  <c r="CY201" i="17"/>
  <c r="AI204" i="17"/>
  <c r="BG206" i="17"/>
  <c r="L162" i="17"/>
  <c r="CH174" i="17"/>
  <c r="BW181" i="17"/>
  <c r="BI187" i="17"/>
  <c r="BX191" i="17"/>
  <c r="DB194" i="17"/>
  <c r="AB198" i="17"/>
  <c r="CF200" i="17"/>
  <c r="DD202" i="17"/>
  <c r="BD205" i="17"/>
  <c r="CR207" i="17"/>
  <c r="T166" i="17"/>
  <c r="CH176" i="17"/>
  <c r="BY183" i="17"/>
  <c r="AY188" i="17"/>
  <c r="BS192" i="17"/>
  <c r="J196" i="17"/>
  <c r="BT198" i="17"/>
  <c r="CI200" i="17"/>
  <c r="BK202" i="17"/>
  <c r="AM204" i="17"/>
  <c r="O206" i="17"/>
  <c r="CU207" i="17"/>
  <c r="AB166" i="17"/>
  <c r="AX174" i="17"/>
  <c r="L180" i="17"/>
  <c r="BX184" i="17"/>
  <c r="BA188" i="17"/>
  <c r="BC191" i="17"/>
  <c r="R194" i="17"/>
  <c r="BT196" i="17"/>
  <c r="CV156" i="17"/>
  <c r="AT171" i="17"/>
  <c r="AP177" i="17"/>
  <c r="BP182" i="17"/>
  <c r="CB186" i="17"/>
  <c r="I190" i="17"/>
  <c r="CU192" i="17"/>
  <c r="BB195" i="17"/>
  <c r="CH197" i="17"/>
  <c r="CI199" i="17"/>
  <c r="BK201" i="17"/>
  <c r="AM203" i="17"/>
  <c r="O205" i="17"/>
  <c r="CU206" i="17"/>
  <c r="CC142" i="17"/>
  <c r="Z170" i="17"/>
  <c r="BD176" i="17"/>
  <c r="CQ181" i="17"/>
  <c r="L186" i="17"/>
  <c r="BP189" i="17"/>
  <c r="BD192" i="17"/>
  <c r="L195" i="17"/>
  <c r="AV197" i="17"/>
  <c r="BE199" i="17"/>
  <c r="AG201" i="17"/>
  <c r="I203" i="17"/>
  <c r="CO204" i="17"/>
  <c r="BQ206" i="17"/>
  <c r="AS208" i="17"/>
  <c r="CV168" i="17"/>
  <c r="BO175" i="17"/>
  <c r="N181" i="17"/>
  <c r="BD185" i="17"/>
  <c r="Q189" i="17"/>
  <c r="L192" i="17"/>
  <c r="BW194" i="17"/>
  <c r="L197" i="17"/>
  <c r="AA199" i="17"/>
  <c r="DG200" i="17"/>
  <c r="CI202" i="17"/>
  <c r="BK204" i="17"/>
  <c r="AM206" i="17"/>
  <c r="O208" i="17"/>
  <c r="F172" i="17"/>
  <c r="DF181" i="17"/>
  <c r="DF188" i="17"/>
  <c r="DE193" i="17"/>
  <c r="Y198" i="17"/>
  <c r="Z201" i="17"/>
  <c r="I204" i="17"/>
  <c r="CV206" i="17"/>
  <c r="AJ209" i="17"/>
  <c r="L211" i="17"/>
  <c r="CR212" i="17"/>
  <c r="Z173" i="17"/>
  <c r="CI182" i="17"/>
  <c r="BH189" i="17"/>
  <c r="AX194" i="17"/>
  <c r="BL198" i="17"/>
  <c r="BE201" i="17"/>
  <c r="AN204" i="17"/>
  <c r="V207" i="17"/>
  <c r="BC209" i="17"/>
  <c r="AE211" i="17"/>
  <c r="G213" i="17"/>
  <c r="L174" i="17"/>
  <c r="BG183" i="17"/>
  <c r="DE189" i="17"/>
  <c r="CQ194" i="17"/>
  <c r="CS198" i="17"/>
  <c r="CF201" i="17"/>
  <c r="BN204" i="17"/>
  <c r="AO172" i="17"/>
  <c r="Z182" i="17"/>
  <c r="T189" i="17"/>
  <c r="O194" i="17"/>
  <c r="AI198" i="17"/>
  <c r="AH201" i="17"/>
  <c r="Q204" i="17"/>
  <c r="DE206" i="17"/>
  <c r="AO209" i="17"/>
  <c r="Q211" i="17"/>
  <c r="DC168" i="17"/>
  <c r="G180" i="17"/>
  <c r="BX187" i="17"/>
  <c r="DD192" i="17"/>
  <c r="AN197" i="17"/>
  <c r="BN200" i="17"/>
  <c r="AX203" i="17"/>
  <c r="AG206" i="17"/>
  <c r="CX208" i="17"/>
  <c r="BZ210" i="17"/>
  <c r="BB212" i="17"/>
  <c r="L169" i="17"/>
  <c r="R180" i="17"/>
  <c r="CC187" i="17"/>
  <c r="DG192" i="17"/>
  <c r="AR197" i="17"/>
  <c r="BQ200" i="17"/>
  <c r="AZ203" i="17"/>
  <c r="AH206" i="17"/>
  <c r="CY208" i="17"/>
  <c r="CA210" i="17"/>
  <c r="BC212" i="17"/>
  <c r="AT170" i="17"/>
  <c r="CT180" i="17"/>
  <c r="AC188" i="17"/>
  <c r="AT193" i="17"/>
  <c r="CA197" i="17"/>
  <c r="CR200" i="17"/>
  <c r="BZ203" i="17"/>
  <c r="DD167" i="17"/>
  <c r="BJ179" i="17"/>
  <c r="AQ187" i="17"/>
  <c r="CG192" i="17"/>
  <c r="U197" i="17"/>
  <c r="BA200" i="17"/>
  <c r="AJ203" i="17"/>
  <c r="R206" i="17"/>
  <c r="CO208" i="17"/>
  <c r="BQ210" i="17"/>
  <c r="CP157" i="17"/>
  <c r="AD176" i="17"/>
  <c r="M185" i="17"/>
  <c r="Q191" i="17"/>
  <c r="CP195" i="17"/>
  <c r="BH199" i="17"/>
  <c r="AP202" i="17"/>
  <c r="DB156" i="17"/>
  <c r="CY186" i="17"/>
  <c r="K198" i="17"/>
  <c r="CG204" i="17"/>
  <c r="P209" i="17"/>
  <c r="DC211" i="17"/>
  <c r="L214" i="17"/>
  <c r="CR215" i="17"/>
  <c r="AS184" i="17"/>
  <c r="BP196" i="17"/>
  <c r="CD203" i="17"/>
  <c r="BV208" i="17"/>
  <c r="BF211" i="17"/>
  <c r="CK213" i="17"/>
  <c r="BM215" i="17"/>
  <c r="CC165" i="17"/>
  <c r="BI188" i="17"/>
  <c r="DE198" i="17"/>
  <c r="AT205" i="17"/>
  <c r="AX209" i="17"/>
  <c r="U186" i="17"/>
  <c r="BL197" i="17"/>
  <c r="AX204" i="17"/>
  <c r="DD208" i="17"/>
  <c r="CM211" i="17"/>
  <c r="DF213" i="17"/>
  <c r="CH215" i="17"/>
  <c r="DD181" i="17"/>
  <c r="AN195" i="17"/>
  <c r="CC174" i="17"/>
  <c r="CT191" i="17"/>
  <c r="CC200" i="17"/>
  <c r="BT206" i="17"/>
  <c r="Y210" i="17"/>
  <c r="AO182" i="17"/>
  <c r="AU195" i="17"/>
  <c r="CV202" i="17"/>
  <c r="Y208" i="17"/>
  <c r="V211" i="17"/>
  <c r="BN213" i="17"/>
  <c r="DA129" i="17"/>
  <c r="AF139" i="17"/>
  <c r="CI133" i="17"/>
  <c r="P146" i="17"/>
  <c r="L141" i="17"/>
  <c r="CJ133" i="17"/>
  <c r="CC149" i="17"/>
  <c r="AJ148" i="17"/>
  <c r="AW139" i="17"/>
  <c r="BG139" i="17"/>
  <c r="G156" i="17"/>
  <c r="AQ143" i="17"/>
  <c r="DG156" i="17"/>
  <c r="BG161" i="17"/>
  <c r="CP147" i="17"/>
  <c r="DF161" i="17"/>
  <c r="BY140" i="17"/>
  <c r="AQ160" i="17"/>
  <c r="D156" i="17"/>
  <c r="S154" i="17"/>
  <c r="CO154" i="17"/>
  <c r="D165" i="17"/>
  <c r="BY155" i="17"/>
  <c r="BR165" i="17"/>
  <c r="CB158" i="17"/>
  <c r="CL147" i="17"/>
  <c r="AY161" i="17"/>
  <c r="AC154" i="17"/>
  <c r="BX168" i="17"/>
  <c r="CW157" i="17"/>
  <c r="N159" i="17"/>
  <c r="CU143" i="17"/>
  <c r="DD159" i="17"/>
  <c r="CW139" i="17"/>
  <c r="BX162" i="17"/>
  <c r="BQ164" i="17"/>
  <c r="P172" i="17"/>
  <c r="AZ177" i="17"/>
  <c r="CJ182" i="17"/>
  <c r="BW147" i="17"/>
  <c r="BI167" i="17"/>
  <c r="BS173" i="17"/>
  <c r="DC178" i="17"/>
  <c r="CW160" i="17"/>
  <c r="BI170" i="17"/>
  <c r="CS175" i="17"/>
  <c r="Y181" i="17"/>
  <c r="BI186" i="17"/>
  <c r="AV159" i="17"/>
  <c r="AL171" i="17"/>
  <c r="S177" i="17"/>
  <c r="F182" i="17"/>
  <c r="AX187" i="17"/>
  <c r="AY191" i="17"/>
  <c r="CZ163" i="17"/>
  <c r="AE172" i="17"/>
  <c r="X177" i="17"/>
  <c r="CW182" i="17"/>
  <c r="BA187" i="17"/>
  <c r="CI161" i="17"/>
  <c r="AP171" i="17"/>
  <c r="AH176" i="17"/>
  <c r="K182" i="17"/>
  <c r="CS161" i="17"/>
  <c r="AK170" i="17"/>
  <c r="T176" i="17"/>
  <c r="L181" i="17"/>
  <c r="BG186" i="17"/>
  <c r="BS190" i="17"/>
  <c r="DD161" i="17"/>
  <c r="AZ171" i="17"/>
  <c r="AQ176" i="17"/>
  <c r="S182" i="17"/>
  <c r="CC186" i="17"/>
  <c r="V162" i="17"/>
  <c r="I157" i="17"/>
  <c r="AJ171" i="17"/>
  <c r="CJ179" i="17"/>
  <c r="BP163" i="17"/>
  <c r="U173" i="17"/>
  <c r="BV181" i="17"/>
  <c r="CR187" i="17"/>
  <c r="K192" i="17"/>
  <c r="W195" i="17"/>
  <c r="AV162" i="17"/>
  <c r="BL170" i="17"/>
  <c r="AL175" i="17"/>
  <c r="M180" i="17"/>
  <c r="BK184" i="17"/>
  <c r="BB188" i="17"/>
  <c r="BN191" i="17"/>
  <c r="AK194" i="17"/>
  <c r="DE196" i="17"/>
  <c r="DA153" i="17"/>
  <c r="CQ167" i="17"/>
  <c r="AB173" i="17"/>
  <c r="DG177" i="17"/>
  <c r="BX182" i="17"/>
  <c r="CP186" i="17"/>
  <c r="AC190" i="17"/>
  <c r="R193" i="17"/>
  <c r="CL195" i="17"/>
  <c r="BB198" i="17"/>
  <c r="CF163" i="17"/>
  <c r="P171" i="17"/>
  <c r="CV175" i="17"/>
  <c r="BB148" i="17"/>
  <c r="CV166" i="17"/>
  <c r="CF172" i="17"/>
  <c r="CY163" i="17"/>
  <c r="Y171" i="17"/>
  <c r="DE175" i="17"/>
  <c r="CH180" i="17"/>
  <c r="P185" i="17"/>
  <c r="DB188" i="17"/>
  <c r="DG191" i="17"/>
  <c r="BX194" i="17"/>
  <c r="CP159" i="17"/>
  <c r="BT169" i="17"/>
  <c r="AV174" i="17"/>
  <c r="W179" i="17"/>
  <c r="CJ183" i="17"/>
  <c r="CK187" i="17"/>
  <c r="D191" i="17"/>
  <c r="CL193" i="17"/>
  <c r="BB196" i="17"/>
  <c r="AX148" i="17"/>
  <c r="CO173" i="17"/>
  <c r="D182" i="17"/>
  <c r="N188" i="17"/>
  <c r="BM192" i="17"/>
  <c r="AU196" i="17"/>
  <c r="BK199" i="17"/>
  <c r="K202" i="17"/>
  <c r="AY204" i="17"/>
  <c r="BW206" i="17"/>
  <c r="BG163" i="17"/>
  <c r="AD175" i="17"/>
  <c r="G182" i="17"/>
  <c r="CN187" i="17"/>
  <c r="CX191" i="17"/>
  <c r="U195" i="17"/>
  <c r="AV198" i="17"/>
  <c r="CV200" i="17"/>
  <c r="P203" i="17"/>
  <c r="BT205" i="17"/>
  <c r="D208" i="17"/>
  <c r="AQ167" i="17"/>
  <c r="AE177" i="17"/>
  <c r="DG183" i="17"/>
  <c r="CE188" i="17"/>
  <c r="CQ192" i="17"/>
  <c r="AF196" i="17"/>
  <c r="CM198" i="17"/>
  <c r="CY200" i="17"/>
  <c r="CA202" i="17"/>
  <c r="BC204" i="17"/>
  <c r="AE206" i="17"/>
  <c r="G208" i="17"/>
  <c r="AV167" i="17"/>
  <c r="CV174" i="17"/>
  <c r="BF180" i="17"/>
  <c r="DG184" i="17"/>
  <c r="CF188" i="17"/>
  <c r="CC191" i="17"/>
  <c r="AP194" i="17"/>
  <c r="CM196" i="17"/>
  <c r="AJ159" i="17"/>
  <c r="DE171" i="17"/>
  <c r="CN177" i="17"/>
  <c r="D183" i="17"/>
  <c r="G187" i="17"/>
  <c r="AI190" i="17"/>
  <c r="N193" i="17"/>
  <c r="BZ195" i="17"/>
  <c r="DA197" i="17"/>
  <c r="CY199" i="17"/>
  <c r="CA201" i="17"/>
  <c r="BC203" i="17"/>
  <c r="AE205" i="17"/>
  <c r="G207" i="17"/>
  <c r="AB153" i="17"/>
  <c r="CT170" i="17"/>
  <c r="DC176" i="17"/>
  <c r="AF182" i="17"/>
  <c r="AW186" i="17"/>
  <c r="CP189" i="17"/>
  <c r="CB192" i="17"/>
  <c r="AI195" i="17"/>
  <c r="BQ197" i="17"/>
  <c r="BU199" i="17"/>
  <c r="AW201" i="17"/>
  <c r="Y203" i="17"/>
  <c r="DE204" i="17"/>
  <c r="CG206" i="17"/>
  <c r="BI208" i="17"/>
  <c r="BX169" i="17"/>
  <c r="H176" i="17"/>
  <c r="BG181" i="17"/>
  <c r="CM185" i="17"/>
  <c r="AR189" i="17"/>
  <c r="AI192" i="17"/>
  <c r="CT194" i="17"/>
  <c r="AE197" i="17"/>
  <c r="AQ199" i="17"/>
  <c r="S201" i="17"/>
  <c r="CY202" i="17"/>
  <c r="CA204" i="17"/>
  <c r="BC206" i="17"/>
  <c r="AE208" i="17"/>
  <c r="H173" i="17"/>
  <c r="CA182" i="17"/>
  <c r="AW189" i="17"/>
  <c r="AQ194" i="17"/>
  <c r="BF198" i="17"/>
  <c r="AZ201" i="17"/>
  <c r="AH204" i="17"/>
  <c r="R207" i="17"/>
  <c r="AZ209" i="17"/>
  <c r="AB211" i="17"/>
  <c r="D213" i="17"/>
  <c r="G174" i="17"/>
  <c r="BD183" i="17"/>
  <c r="DB189" i="17"/>
  <c r="CM194" i="17"/>
  <c r="CQ198" i="17"/>
  <c r="CD201" i="17"/>
  <c r="BM204" i="17"/>
  <c r="AW207" i="17"/>
  <c r="BS209" i="17"/>
  <c r="AU211" i="17"/>
  <c r="W213" i="17"/>
  <c r="CY174" i="17"/>
  <c r="T184" i="17"/>
  <c r="AW190" i="17"/>
  <c r="AC195" i="17"/>
  <c r="R199" i="17"/>
  <c r="DE201" i="17"/>
  <c r="CN204" i="17"/>
  <c r="AH173" i="17"/>
  <c r="CU182" i="17"/>
  <c r="BN189" i="17"/>
  <c r="BD194" i="17"/>
  <c r="BP198" i="17"/>
  <c r="BH201" i="17"/>
  <c r="AP204" i="17"/>
  <c r="Z207" i="17"/>
  <c r="BE209" i="17"/>
  <c r="AG211" i="17"/>
  <c r="AH170" i="17"/>
  <c r="CI180" i="17"/>
  <c r="Y188" i="17"/>
  <c r="AQ193" i="17"/>
  <c r="BW197" i="17"/>
  <c r="CN200" i="17"/>
  <c r="BX203" i="17"/>
  <c r="BF206" i="17"/>
  <c r="J209" i="17"/>
  <c r="CP210" i="17"/>
  <c r="BR212" i="17"/>
  <c r="AR170" i="17"/>
  <c r="CN180" i="17"/>
  <c r="AA188" i="17"/>
  <c r="AS193" i="17"/>
  <c r="BZ197" i="17"/>
  <c r="CP200" i="17"/>
  <c r="BY203" i="17"/>
  <c r="BI206" i="17"/>
  <c r="K209" i="17"/>
  <c r="CQ210" i="17"/>
  <c r="BS212" i="17"/>
  <c r="BC171" i="17"/>
  <c r="BO181" i="17"/>
  <c r="CH188" i="17"/>
  <c r="CK193" i="17"/>
  <c r="G198" i="17"/>
  <c r="M201" i="17"/>
  <c r="CZ203" i="17"/>
  <c r="BV169" i="17"/>
  <c r="AP180" i="17"/>
  <c r="CY187" i="17"/>
  <c r="T193" i="17"/>
  <c r="BC197" i="17"/>
  <c r="BZ200" i="17"/>
  <c r="BI203" i="17"/>
  <c r="AS206" i="17"/>
  <c r="DE208" i="17"/>
  <c r="CG210" i="17"/>
  <c r="BH161" i="17"/>
  <c r="M177" i="17"/>
  <c r="BY185" i="17"/>
  <c r="BM191" i="17"/>
  <c r="Y196" i="17"/>
  <c r="CG199" i="17"/>
  <c r="BP202" i="17"/>
  <c r="V164" i="17"/>
  <c r="AJ188" i="17"/>
  <c r="CD198" i="17"/>
  <c r="AD205" i="17"/>
  <c r="AR209" i="17"/>
  <c r="Y212" i="17"/>
  <c r="AB214" i="17"/>
  <c r="D216" i="17"/>
  <c r="CC185" i="17"/>
  <c r="AU197" i="17"/>
  <c r="AB204" i="17"/>
  <c r="CV208" i="17"/>
  <c r="CG211" i="17"/>
  <c r="DA213" i="17"/>
  <c r="CC215" i="17"/>
  <c r="CM169" i="17"/>
  <c r="BX189" i="17"/>
  <c r="BD199" i="17"/>
  <c r="CH205" i="17"/>
  <c r="BX160" i="17"/>
  <c r="AY187" i="17"/>
  <c r="AR198" i="17"/>
  <c r="DA204" i="17"/>
  <c r="AB209" i="17"/>
  <c r="J212" i="17"/>
  <c r="R214" i="17"/>
  <c r="CX215" i="17"/>
  <c r="BA183" i="17"/>
  <c r="T196" i="17"/>
  <c r="CP176" i="17"/>
  <c r="CE192" i="17"/>
  <c r="AC201" i="17"/>
  <c r="F207" i="17"/>
  <c r="AY210" i="17"/>
  <c r="CM183" i="17"/>
  <c r="AH196" i="17"/>
  <c r="BD203" i="17"/>
  <c r="BF208" i="17"/>
  <c r="AT211" i="17"/>
  <c r="CD213" i="17"/>
  <c r="BH139" i="17"/>
  <c r="CE146" i="17"/>
  <c r="CL149" i="17"/>
  <c r="AF143" i="17"/>
  <c r="BG149" i="17"/>
  <c r="AX157" i="17"/>
  <c r="CR161" i="17"/>
  <c r="CD148" i="17"/>
  <c r="BR162" i="17"/>
  <c r="AJ173" i="17"/>
  <c r="AW169" i="17"/>
  <c r="CC171" i="17"/>
  <c r="AW163" i="17"/>
  <c r="CU187" i="17"/>
  <c r="BU178" i="17"/>
  <c r="CX171" i="17"/>
  <c r="CI171" i="17"/>
  <c r="CY190" i="17"/>
  <c r="BV182" i="17"/>
  <c r="AW173" i="17"/>
  <c r="AR182" i="17"/>
  <c r="CE164" i="17"/>
  <c r="BB185" i="17"/>
  <c r="BM197" i="17"/>
  <c r="I179" i="17"/>
  <c r="CD193" i="17"/>
  <c r="X172" i="17"/>
  <c r="E135" i="17"/>
  <c r="CJ181" i="17"/>
  <c r="AF195" i="17"/>
  <c r="AC180" i="17"/>
  <c r="AT194" i="17"/>
  <c r="BL183" i="17"/>
  <c r="S200" i="17"/>
  <c r="R167" i="17"/>
  <c r="AP192" i="17"/>
  <c r="CB203" i="17"/>
  <c r="BS178" i="17"/>
  <c r="BS196" i="17"/>
  <c r="CI204" i="17"/>
  <c r="CP175" i="17"/>
  <c r="Y192" i="17"/>
  <c r="O173" i="17"/>
  <c r="CK190" i="17"/>
  <c r="AA200" i="17"/>
  <c r="AM207" i="17"/>
  <c r="I183" i="17"/>
  <c r="CC195" i="17"/>
  <c r="BE203" i="17"/>
  <c r="CX170" i="17"/>
  <c r="CR189" i="17"/>
  <c r="BW199" i="17"/>
  <c r="CI206" i="17"/>
  <c r="AK190" i="17"/>
  <c r="CH204" i="17"/>
  <c r="AK153" i="17"/>
  <c r="BM195" i="17"/>
  <c r="CV207" i="17"/>
  <c r="BM176" i="17"/>
  <c r="BQ199" i="17"/>
  <c r="X184" i="17"/>
  <c r="DF201" i="17"/>
  <c r="BM211" i="17"/>
  <c r="P194" i="17"/>
  <c r="DF206" i="17"/>
  <c r="BG172" i="17"/>
  <c r="AO198" i="17"/>
  <c r="AQ209" i="17"/>
  <c r="F183" i="17"/>
  <c r="BL201" i="17"/>
  <c r="CM186" i="17"/>
  <c r="Z200" i="17"/>
  <c r="BX208" i="17"/>
  <c r="AY175" i="17"/>
  <c r="BA195" i="17"/>
  <c r="DD204" i="17"/>
  <c r="Z204" i="17"/>
  <c r="CZ213" i="17"/>
  <c r="CJ195" i="17"/>
  <c r="AF211" i="17"/>
  <c r="BM160" i="17"/>
  <c r="CZ204" i="17"/>
  <c r="CN196" i="17"/>
  <c r="BP211" i="17"/>
  <c r="AG180" i="17"/>
  <c r="CL190" i="17"/>
  <c r="E209" i="17"/>
  <c r="M197" i="17"/>
  <c r="BH209" i="17"/>
  <c r="Z215" i="17"/>
  <c r="DB183" i="17"/>
  <c r="CP197" i="17"/>
  <c r="BP205" i="17"/>
  <c r="CH209" i="17"/>
  <c r="BI212" i="17"/>
  <c r="BD214" i="17"/>
  <c r="H184" i="17"/>
  <c r="BA196" i="17"/>
  <c r="BM203" i="17"/>
  <c r="BN208" i="17"/>
  <c r="BA211" i="17"/>
  <c r="CG213" i="17"/>
  <c r="BI215" i="17"/>
  <c r="BD195" i="17"/>
  <c r="BB208" i="17"/>
  <c r="Y213" i="17"/>
  <c r="CY215" i="17"/>
  <c r="CD217" i="17"/>
  <c r="BF219" i="17"/>
  <c r="AH221" i="17"/>
  <c r="J223" i="17"/>
  <c r="CP224" i="17"/>
  <c r="BR226" i="17"/>
  <c r="AT228" i="17"/>
  <c r="V230" i="17"/>
  <c r="BE191" i="17"/>
  <c r="E207" i="17"/>
  <c r="BM212" i="17"/>
  <c r="BE215" i="17"/>
  <c r="AY217" i="17"/>
  <c r="AA219" i="17"/>
  <c r="DG220" i="17"/>
  <c r="CI222" i="17"/>
  <c r="BK224" i="17"/>
  <c r="AM226" i="17"/>
  <c r="O228" i="17"/>
  <c r="CU229" i="17"/>
  <c r="I184" i="17"/>
  <c r="CB204" i="17"/>
  <c r="BQ211" i="17"/>
  <c r="CV214" i="17"/>
  <c r="F217" i="17"/>
  <c r="CL218" i="17"/>
  <c r="BN220" i="17"/>
  <c r="AP222" i="17"/>
  <c r="R224" i="17"/>
  <c r="CX225" i="17"/>
  <c r="BZ227" i="17"/>
  <c r="BB229" i="17"/>
  <c r="BF169" i="17"/>
  <c r="BP201" i="17"/>
  <c r="AX210" i="17"/>
  <c r="AA214" i="17"/>
  <c r="BO216" i="17"/>
  <c r="G176" i="17"/>
  <c r="BV202" i="17"/>
  <c r="CU210" i="17"/>
  <c r="BA214" i="17"/>
  <c r="CF216" i="17"/>
  <c r="U190" i="17"/>
  <c r="BJ206" i="17"/>
  <c r="AR212" i="17"/>
  <c r="AQ215" i="17"/>
  <c r="AO217" i="17"/>
  <c r="Q219" i="17"/>
  <c r="CW220" i="17"/>
  <c r="BY222" i="17"/>
  <c r="BA224" i="17"/>
  <c r="AC226" i="17"/>
  <c r="E228" i="17"/>
  <c r="CK229" i="17"/>
  <c r="AQ181" i="17"/>
  <c r="DB203" i="17"/>
  <c r="AL211" i="17"/>
  <c r="CE214" i="17"/>
  <c r="CX216" i="17"/>
  <c r="BZ218" i="17"/>
  <c r="BB220" i="17"/>
  <c r="AD222" i="17"/>
  <c r="F224" i="17"/>
  <c r="CL225" i="17"/>
  <c r="BN227" i="17"/>
  <c r="AP229" i="17"/>
  <c r="BV158" i="17"/>
  <c r="BX200" i="17"/>
  <c r="R210" i="17"/>
  <c r="G214" i="17"/>
  <c r="BC216" i="17"/>
  <c r="AE218" i="17"/>
  <c r="G220" i="17"/>
  <c r="CM221" i="17"/>
  <c r="BO223" i="17"/>
  <c r="AQ225" i="17"/>
  <c r="S227" i="17"/>
  <c r="CY228" i="17"/>
  <c r="CA230" i="17"/>
  <c r="BQ196" i="17"/>
  <c r="CM208" i="17"/>
  <c r="AP213" i="17"/>
  <c r="G216" i="17"/>
  <c r="CN217" i="17"/>
  <c r="BP219" i="17"/>
  <c r="AR221" i="17"/>
  <c r="T223" i="17"/>
  <c r="CZ224" i="17"/>
  <c r="CB226" i="17"/>
  <c r="BF135" i="17"/>
  <c r="AX132" i="17"/>
  <c r="CY154" i="17"/>
  <c r="BC160" i="17"/>
  <c r="W159" i="17"/>
  <c r="P164" i="17"/>
  <c r="V138" i="17"/>
  <c r="P155" i="17"/>
  <c r="M169" i="17"/>
  <c r="CR176" i="17"/>
  <c r="G173" i="17"/>
  <c r="AG175" i="17"/>
  <c r="BO170" i="17"/>
  <c r="DG190" i="17"/>
  <c r="BK181" i="17"/>
  <c r="CF175" i="17"/>
  <c r="CA174" i="17"/>
  <c r="H161" i="17"/>
  <c r="Z186" i="17"/>
  <c r="BX177" i="17"/>
  <c r="AD187" i="17"/>
  <c r="E170" i="17"/>
  <c r="L188" i="17"/>
  <c r="BS147" i="17"/>
  <c r="V182" i="17"/>
  <c r="BF195" i="17"/>
  <c r="AO175" i="17"/>
  <c r="BZ162" i="17"/>
  <c r="BW184" i="17"/>
  <c r="CZ157" i="17"/>
  <c r="AI183" i="17"/>
  <c r="V196" i="17"/>
  <c r="BG187" i="17"/>
  <c r="BC201" i="17"/>
  <c r="CP173" i="17"/>
  <c r="CD194" i="17"/>
  <c r="H205" i="17"/>
  <c r="DA182" i="17"/>
  <c r="AY198" i="17"/>
  <c r="DC205" i="17"/>
  <c r="BT179" i="17"/>
  <c r="CY193" i="17"/>
  <c r="CQ176" i="17"/>
  <c r="BX192" i="17"/>
  <c r="AU201" i="17"/>
  <c r="BG208" i="17"/>
  <c r="CH185" i="17"/>
  <c r="AC197" i="17"/>
  <c r="BY204" i="17"/>
  <c r="R175" i="17"/>
  <c r="CP191" i="17"/>
  <c r="CQ200" i="17"/>
  <c r="DC207" i="17"/>
  <c r="BQ193" i="17"/>
  <c r="BV206" i="17"/>
  <c r="AA172" i="17"/>
  <c r="AE198" i="17"/>
  <c r="AM209" i="17"/>
  <c r="CQ182" i="17"/>
  <c r="BF201" i="17"/>
  <c r="BT188" i="17"/>
  <c r="CV203" i="17"/>
  <c r="T167" i="17"/>
  <c r="F197" i="17"/>
  <c r="CH208" i="17"/>
  <c r="AC179" i="17"/>
  <c r="AP200" i="17"/>
  <c r="BK210" i="17"/>
  <c r="CF187" i="17"/>
  <c r="BA203" i="17"/>
  <c r="AV188" i="17"/>
  <c r="CZ200" i="17"/>
  <c r="Q209" i="17"/>
  <c r="DD177" i="17"/>
  <c r="BK196" i="17"/>
  <c r="BM168" i="17"/>
  <c r="BV205" i="17"/>
  <c r="AR214" i="17"/>
  <c r="O198" i="17"/>
  <c r="DE211" i="17"/>
  <c r="Y172" i="17"/>
  <c r="T206" i="17"/>
  <c r="D199" i="17"/>
  <c r="AE212" i="17"/>
  <c r="DB184" i="17"/>
  <c r="BR193" i="17"/>
  <c r="DE209" i="17"/>
  <c r="CI197" i="17"/>
  <c r="DF209" i="17"/>
  <c r="AP215" i="17"/>
  <c r="Z185" i="17"/>
  <c r="BK198" i="17"/>
  <c r="DA205" i="17"/>
  <c r="D210" i="17"/>
  <c r="CD212" i="17"/>
  <c r="BT214" i="17"/>
  <c r="BG185" i="17"/>
  <c r="T197" i="17"/>
  <c r="L204" i="17"/>
  <c r="CP208" i="17"/>
  <c r="BY211" i="17"/>
  <c r="CW213" i="17"/>
  <c r="BY215" i="17"/>
  <c r="AD197" i="17"/>
  <c r="DF208" i="17"/>
  <c r="AW213" i="17"/>
  <c r="N216" i="17"/>
  <c r="CT217" i="17"/>
  <c r="BV219" i="17"/>
  <c r="AX221" i="17"/>
  <c r="Z223" i="17"/>
  <c r="DF224" i="17"/>
  <c r="CH226" i="17"/>
  <c r="BJ228" i="17"/>
  <c r="AL230" i="17"/>
  <c r="BO193" i="17"/>
  <c r="CG207" i="17"/>
  <c r="CT212" i="17"/>
  <c r="CD215" i="17"/>
  <c r="BO217" i="17"/>
  <c r="AQ219" i="17"/>
  <c r="S221" i="17"/>
  <c r="CY222" i="17"/>
  <c r="CA224" i="17"/>
  <c r="BC226" i="17"/>
  <c r="AE228" i="17"/>
  <c r="G230" i="17"/>
  <c r="AC187" i="17"/>
  <c r="BU205" i="17"/>
  <c r="DF211" i="17"/>
  <c r="O215" i="17"/>
  <c r="V217" i="17"/>
  <c r="DB218" i="17"/>
  <c r="CD220" i="17"/>
  <c r="BF222" i="17"/>
  <c r="AH224" i="17"/>
  <c r="J226" i="17"/>
  <c r="CP227" i="17"/>
  <c r="BR229" i="17"/>
  <c r="BD175" i="17"/>
  <c r="BU202" i="17"/>
  <c r="CS210" i="17"/>
  <c r="AZ214" i="17"/>
  <c r="CE216" i="17"/>
  <c r="H181" i="17"/>
  <c r="CG203" i="17"/>
  <c r="AJ211" i="17"/>
  <c r="CB214" i="17"/>
  <c r="CV216" i="17"/>
  <c r="AN192" i="17"/>
  <c r="AH207" i="17"/>
  <c r="BY212" i="17"/>
  <c r="BO215" i="17"/>
  <c r="BE217" i="17"/>
  <c r="AG219" i="17"/>
  <c r="I221" i="17"/>
  <c r="CO222" i="17"/>
  <c r="BQ224" i="17"/>
  <c r="AS226" i="17"/>
  <c r="U228" i="17"/>
  <c r="DA229" i="17"/>
  <c r="BS184" i="17"/>
  <c r="DF204" i="17"/>
  <c r="BZ211" i="17"/>
  <c r="DB214" i="17"/>
  <c r="J217" i="17"/>
  <c r="CP218" i="17"/>
  <c r="BR220" i="17"/>
  <c r="AT222" i="17"/>
  <c r="V224" i="17"/>
  <c r="DB225" i="17"/>
  <c r="CD227" i="17"/>
  <c r="BF229" i="17"/>
  <c r="BL171" i="17"/>
  <c r="CN201" i="17"/>
  <c r="BN210" i="17"/>
  <c r="AG214" i="17"/>
  <c r="BS216" i="17"/>
  <c r="AU218" i="17"/>
  <c r="W220" i="17"/>
  <c r="DC221" i="17"/>
  <c r="CE223" i="17"/>
  <c r="BG225" i="17"/>
  <c r="AI227" i="17"/>
  <c r="K229" i="17"/>
  <c r="CQ230" i="17"/>
  <c r="Z198" i="17"/>
  <c r="AH209" i="17"/>
  <c r="BM213" i="17"/>
  <c r="X216" i="17"/>
  <c r="DD217" i="17"/>
  <c r="CF219" i="17"/>
  <c r="BH221" i="17"/>
  <c r="AJ223" i="17"/>
  <c r="L225" i="17"/>
  <c r="CR226" i="17"/>
  <c r="G135" i="17"/>
  <c r="DF144" i="17"/>
  <c r="CO151" i="17"/>
  <c r="AI163" i="17"/>
  <c r="S162" i="17"/>
  <c r="CJ166" i="17"/>
  <c r="BR154" i="17"/>
  <c r="I161" i="17"/>
  <c r="CD150" i="17"/>
  <c r="BD178" i="17"/>
  <c r="BW174" i="17"/>
  <c r="CW176" i="17"/>
  <c r="BP172" i="17"/>
  <c r="BO191" i="17"/>
  <c r="K183" i="17"/>
  <c r="BC176" i="17"/>
  <c r="BG176" i="17"/>
  <c r="CM164" i="17"/>
  <c r="CU186" i="17"/>
  <c r="I180" i="17"/>
  <c r="I188" i="17"/>
  <c r="M171" i="17"/>
  <c r="CS188" i="17"/>
  <c r="AH157" i="17"/>
  <c r="V183" i="17"/>
  <c r="N196" i="17"/>
  <c r="AU176" i="17"/>
  <c r="CZ164" i="17"/>
  <c r="BL185" i="17"/>
  <c r="AX161" i="17"/>
  <c r="AC184" i="17"/>
  <c r="CH196" i="17"/>
  <c r="BW188" i="17"/>
  <c r="AA202" i="17"/>
  <c r="CD175" i="17"/>
  <c r="AS195" i="17"/>
  <c r="CJ205" i="17"/>
  <c r="AM184" i="17"/>
  <c r="DG198" i="17"/>
  <c r="AU206" i="17"/>
  <c r="DB180" i="17"/>
  <c r="BM194" i="17"/>
  <c r="AK178" i="17"/>
  <c r="AL193" i="17"/>
  <c r="CQ201" i="17"/>
  <c r="Y157" i="17"/>
  <c r="CF186" i="17"/>
  <c r="CJ197" i="17"/>
  <c r="Q205" i="17"/>
  <c r="BH176" i="17"/>
  <c r="BF192" i="17"/>
  <c r="AI201" i="17"/>
  <c r="AU208" i="17"/>
  <c r="CF194" i="17"/>
  <c r="AR207" i="17"/>
  <c r="CS174" i="17"/>
  <c r="Q199" i="17"/>
  <c r="CI209" i="17"/>
  <c r="CC184" i="17"/>
  <c r="Z202" i="17"/>
  <c r="E190" i="17"/>
  <c r="BQ204" i="17"/>
  <c r="AM171" i="17"/>
  <c r="DG197" i="17"/>
  <c r="Z209" i="17"/>
  <c r="BN181" i="17"/>
  <c r="L201" i="17"/>
  <c r="DG210" i="17"/>
  <c r="AC189" i="17"/>
  <c r="V204" i="17"/>
  <c r="CX188" i="17"/>
  <c r="U201" i="17"/>
  <c r="AG209" i="17"/>
  <c r="CN178" i="17"/>
  <c r="CS196" i="17"/>
  <c r="BQ171" i="17"/>
  <c r="J206" i="17"/>
  <c r="BH214" i="17"/>
  <c r="CK198" i="17"/>
  <c r="Z212" i="17"/>
  <c r="AR174" i="17"/>
  <c r="BL206" i="17"/>
  <c r="BI199" i="17"/>
  <c r="BA212" i="17"/>
  <c r="W186" i="17"/>
  <c r="BN194" i="17"/>
  <c r="BX210" i="17"/>
  <c r="N199" i="17"/>
  <c r="CY210" i="17"/>
  <c r="BF215" i="17"/>
  <c r="BX186" i="17"/>
  <c r="CD199" i="17"/>
  <c r="AN206" i="17"/>
  <c r="AF210" i="17"/>
  <c r="DA212" i="17"/>
  <c r="CP152" i="17"/>
  <c r="CE186" i="17"/>
  <c r="CV197" i="17"/>
  <c r="BX204" i="17"/>
  <c r="M209" i="17"/>
  <c r="CY211" i="17"/>
  <c r="I214" i="17"/>
  <c r="CO215" i="17"/>
  <c r="CO198" i="17"/>
  <c r="BA209" i="17"/>
  <c r="BX213" i="17"/>
  <c r="AD216" i="17"/>
  <c r="F218" i="17"/>
  <c r="CL219" i="17"/>
  <c r="BN221" i="17"/>
  <c r="AP223" i="17"/>
  <c r="R225" i="17"/>
  <c r="CX226" i="17"/>
  <c r="BZ228" i="17"/>
  <c r="BB230" i="17"/>
  <c r="CE195" i="17"/>
  <c r="BC208" i="17"/>
  <c r="AA213" i="17"/>
  <c r="CZ215" i="17"/>
  <c r="CE217" i="17"/>
  <c r="BG219" i="17"/>
  <c r="AI221" i="17"/>
  <c r="K223" i="17"/>
  <c r="CQ224" i="17"/>
  <c r="BS226" i="17"/>
  <c r="AU228" i="17"/>
  <c r="W230" i="17"/>
  <c r="BD189" i="17"/>
  <c r="AT206" i="17"/>
  <c r="AJ212" i="17"/>
  <c r="AM215" i="17"/>
  <c r="AL217" i="17"/>
  <c r="N219" i="17"/>
  <c r="CT220" i="17"/>
  <c r="BV222" i="17"/>
  <c r="AX224" i="17"/>
  <c r="Z226" i="17"/>
  <c r="DF227" i="17"/>
  <c r="CH229" i="17"/>
  <c r="BR180" i="17"/>
  <c r="CF203" i="17"/>
  <c r="AC211" i="17"/>
  <c r="CA214" i="17"/>
  <c r="CU216" i="17"/>
  <c r="AW184" i="17"/>
  <c r="CW204" i="17"/>
  <c r="BS211" i="17"/>
  <c r="CY214" i="17"/>
  <c r="H217" i="17"/>
  <c r="AE194" i="17"/>
  <c r="F208" i="17"/>
  <c r="E213" i="17"/>
  <c r="CK215" i="17"/>
  <c r="BU217" i="17"/>
  <c r="AW219" i="17"/>
  <c r="Y221" i="17"/>
  <c r="DE222" i="17"/>
  <c r="CG224" i="17"/>
  <c r="BI226" i="17"/>
  <c r="AK228" i="17"/>
  <c r="M230" i="17"/>
  <c r="CO187" i="17"/>
  <c r="CP205" i="17"/>
  <c r="K212" i="17"/>
  <c r="U215" i="17"/>
  <c r="Z217" i="17"/>
  <c r="DF218" i="17"/>
  <c r="CH220" i="17"/>
  <c r="BJ222" i="17"/>
  <c r="AL224" i="17"/>
  <c r="AK135" i="17"/>
  <c r="AA145" i="17"/>
  <c r="H152" i="17"/>
  <c r="AY163" i="17"/>
  <c r="AI162" i="17"/>
  <c r="AB167" i="17"/>
  <c r="CC155" i="17"/>
  <c r="AG161" i="17"/>
  <c r="BB151" i="17"/>
  <c r="BT178" i="17"/>
  <c r="CM174" i="17"/>
  <c r="I177" i="17"/>
  <c r="CJ172" i="17"/>
  <c r="CE191" i="17"/>
  <c r="AV183" i="17"/>
  <c r="CE177" i="17"/>
  <c r="BZ176" i="17"/>
  <c r="S165" i="17"/>
  <c r="I187" i="17"/>
  <c r="BN180" i="17"/>
  <c r="AZ188" i="17"/>
  <c r="AN171" i="17"/>
  <c r="H189" i="17"/>
  <c r="AT158" i="17"/>
  <c r="AU183" i="17"/>
  <c r="AD196" i="17"/>
  <c r="BY176" i="17"/>
  <c r="AX165" i="17"/>
  <c r="CL185" i="17"/>
  <c r="P162" i="17"/>
  <c r="BB184" i="17"/>
  <c r="CX196" i="17"/>
  <c r="DA188" i="17"/>
  <c r="BG202" i="17"/>
  <c r="Z176" i="17"/>
  <c r="G196" i="17"/>
  <c r="L206" i="17"/>
  <c r="BU184" i="17"/>
  <c r="S199" i="17"/>
  <c r="BK206" i="17"/>
  <c r="AN181" i="17"/>
  <c r="CK194" i="17"/>
  <c r="CG178" i="17"/>
  <c r="BI193" i="17"/>
  <c r="DG201" i="17"/>
  <c r="BV159" i="17"/>
  <c r="M187" i="17"/>
  <c r="DD197" i="17"/>
  <c r="AG205" i="17"/>
  <c r="DF176" i="17"/>
  <c r="CD192" i="17"/>
  <c r="AY201" i="17"/>
  <c r="BK208" i="17"/>
  <c r="Q195" i="17"/>
  <c r="BQ207" i="17"/>
  <c r="BW175" i="17"/>
  <c r="AP199" i="17"/>
  <c r="CY209" i="17"/>
  <c r="AI185" i="17"/>
  <c r="AZ202" i="17"/>
  <c r="AZ190" i="17"/>
  <c r="CP204" i="17"/>
  <c r="AS172" i="17"/>
  <c r="AM198" i="17"/>
  <c r="AP209" i="17"/>
  <c r="AI182" i="17"/>
  <c r="AK201" i="17"/>
  <c r="S211" i="17"/>
  <c r="BV189" i="17"/>
  <c r="AV204" i="17"/>
  <c r="BV190" i="17"/>
  <c r="P202" i="17"/>
  <c r="CS209" i="17"/>
  <c r="CX181" i="17"/>
  <c r="T198" i="17"/>
  <c r="AZ179" i="17"/>
  <c r="BJ207" i="17"/>
  <c r="P215" i="17"/>
  <c r="DF200" i="17"/>
  <c r="DF212" i="17"/>
  <c r="CH181" i="17"/>
  <c r="I208" i="17"/>
  <c r="BZ201" i="17"/>
  <c r="AD213" i="17"/>
  <c r="CB190" i="17"/>
  <c r="CG197" i="17"/>
  <c r="BG146" i="17"/>
  <c r="Y200" i="17"/>
  <c r="BT211" i="17"/>
  <c r="BV215" i="17"/>
  <c r="CQ187" i="17"/>
  <c r="AG200" i="17"/>
  <c r="BZ206" i="17"/>
  <c r="BC210" i="17"/>
  <c r="Q213" i="17"/>
  <c r="AO163" i="17"/>
  <c r="DB187" i="17"/>
  <c r="BW198" i="17"/>
  <c r="V205" i="17"/>
  <c r="AK209" i="17"/>
  <c r="T212" i="17"/>
  <c r="Y214" i="17"/>
  <c r="DE215" i="17"/>
  <c r="U200" i="17"/>
  <c r="CU209" i="17"/>
  <c r="CX213" i="17"/>
  <c r="AT216" i="17"/>
  <c r="V218" i="17"/>
  <c r="DB219" i="17"/>
  <c r="CD221" i="17"/>
  <c r="BF223" i="17"/>
  <c r="AH225" i="17"/>
  <c r="J227" i="17"/>
  <c r="CP228" i="17"/>
  <c r="BR230" i="17"/>
  <c r="AY197" i="17"/>
  <c r="DG208" i="17"/>
  <c r="AY213" i="17"/>
  <c r="O216" i="17"/>
  <c r="CU217" i="17"/>
  <c r="BW219" i="17"/>
  <c r="AY221" i="17"/>
  <c r="AA223" i="17"/>
  <c r="DG224" i="17"/>
  <c r="CI226" i="17"/>
  <c r="BK228" i="17"/>
  <c r="AM230" i="17"/>
  <c r="DB191" i="17"/>
  <c r="T207" i="17"/>
  <c r="BU212" i="17"/>
  <c r="BJ215" i="17"/>
  <c r="BB217" i="17"/>
  <c r="AD219" i="17"/>
  <c r="F221" i="17"/>
  <c r="CL222" i="17"/>
  <c r="BN224" i="17"/>
  <c r="AP226" i="17"/>
  <c r="R228" i="17"/>
  <c r="CX229" i="17"/>
  <c r="AI184" i="17"/>
  <c r="CK204" i="17"/>
  <c r="BR211" i="17"/>
  <c r="CW214" i="17"/>
  <c r="G217" i="17"/>
  <c r="AL187" i="17"/>
  <c r="CD205" i="17"/>
  <c r="H212" i="17"/>
  <c r="S215" i="17"/>
  <c r="X217" i="17"/>
  <c r="AI196" i="17"/>
  <c r="BZ208" i="17"/>
  <c r="AI213" i="17"/>
  <c r="DG215" i="17"/>
  <c r="CK217" i="17"/>
  <c r="BM219" i="17"/>
  <c r="AO221" i="17"/>
  <c r="Q223" i="17"/>
  <c r="CW224" i="17"/>
  <c r="BY226" i="17"/>
  <c r="BA228" i="17"/>
  <c r="AC230" i="17"/>
  <c r="Y190" i="17"/>
  <c r="BN206" i="17"/>
  <c r="AU212" i="17"/>
  <c r="AR215" i="17"/>
  <c r="AP217" i="17"/>
  <c r="R219" i="17"/>
  <c r="CX220" i="17"/>
  <c r="BZ222" i="17"/>
  <c r="BB224" i="17"/>
  <c r="AD226" i="17"/>
  <c r="F228" i="17"/>
  <c r="CL229" i="17"/>
  <c r="CA181" i="17"/>
  <c r="DD203" i="17"/>
  <c r="AM211" i="17"/>
  <c r="CF214" i="17"/>
  <c r="CY216" i="17"/>
  <c r="CA218" i="17"/>
  <c r="BC220" i="17"/>
  <c r="AE222" i="17"/>
  <c r="G224" i="17"/>
  <c r="CM225" i="17"/>
  <c r="BO227" i="17"/>
  <c r="AQ229" i="17"/>
  <c r="Q161" i="17"/>
  <c r="CH200" i="17"/>
  <c r="S210" i="17"/>
  <c r="J214" i="17"/>
  <c r="BD216" i="17"/>
  <c r="AF218" i="17"/>
  <c r="H220" i="17"/>
  <c r="CN221" i="17"/>
  <c r="BP223" i="17"/>
  <c r="AR225" i="17"/>
  <c r="T227" i="17"/>
  <c r="AO146" i="17"/>
  <c r="BU147" i="17"/>
  <c r="CK153" i="17"/>
  <c r="M144" i="17"/>
  <c r="BJ154" i="17"/>
  <c r="DB153" i="17"/>
  <c r="CL159" i="17"/>
  <c r="AG157" i="17"/>
  <c r="BS161" i="17"/>
  <c r="X182" i="17"/>
  <c r="AQ178" i="17"/>
  <c r="BQ180" i="17"/>
  <c r="BZ175" i="17"/>
  <c r="I163" i="17"/>
  <c r="DD186" i="17"/>
  <c r="BW180" i="17"/>
  <c r="BH180" i="17"/>
  <c r="DF169" i="17"/>
  <c r="CC160" i="17"/>
  <c r="BO161" i="17"/>
  <c r="BL191" i="17"/>
  <c r="BJ174" i="17"/>
  <c r="L191" i="17"/>
  <c r="AI166" i="17"/>
  <c r="T186" i="17"/>
  <c r="F198" i="17"/>
  <c r="CT179" i="17"/>
  <c r="AU170" i="17"/>
  <c r="AQ188" i="17"/>
  <c r="AZ168" i="17"/>
  <c r="V187" i="17"/>
  <c r="BZ198" i="17"/>
  <c r="CV191" i="17"/>
  <c r="DG203" i="17"/>
  <c r="AD181" i="17"/>
  <c r="BY197" i="17"/>
  <c r="BL207" i="17"/>
  <c r="T188" i="17"/>
  <c r="BS200" i="17"/>
  <c r="CE207" i="17"/>
  <c r="AQ184" i="17"/>
  <c r="AZ196" i="17"/>
  <c r="AA182" i="17"/>
  <c r="AE195" i="17"/>
  <c r="W203" i="17"/>
  <c r="BQ169" i="17"/>
  <c r="AN189" i="17"/>
  <c r="AO199" i="17"/>
  <c r="BA206" i="17"/>
  <c r="BZ180" i="17"/>
  <c r="AZ194" i="17"/>
  <c r="BS202" i="17"/>
  <c r="DA170" i="17"/>
  <c r="CU197" i="17"/>
  <c r="T209" i="17"/>
  <c r="N182" i="17"/>
  <c r="AD201" i="17"/>
  <c r="O211" i="17"/>
  <c r="BJ189" i="17"/>
  <c r="AO204" i="17"/>
  <c r="CE193" i="17"/>
  <c r="CD206" i="17"/>
  <c r="Z179" i="17"/>
  <c r="AO200" i="17"/>
  <c r="BJ210" i="17"/>
  <c r="U187" i="17"/>
  <c r="Z203" i="17"/>
  <c r="AM212" i="17"/>
  <c r="F193" i="17"/>
  <c r="DG165" i="17"/>
  <c r="AR192" i="17"/>
  <c r="J203" i="17"/>
  <c r="BA210" i="17"/>
  <c r="BF184" i="17"/>
  <c r="AH199" i="17"/>
  <c r="BQ185" i="17"/>
  <c r="CT208" i="17"/>
  <c r="CB215" i="17"/>
  <c r="R203" i="17"/>
  <c r="BU213" i="17"/>
  <c r="AM187" i="17"/>
  <c r="X209" i="17"/>
  <c r="CP203" i="17"/>
  <c r="CP213" i="17"/>
  <c r="AS194" i="17"/>
  <c r="X200" i="17"/>
  <c r="BK167" i="17"/>
  <c r="AS202" i="17"/>
  <c r="CV211" i="17"/>
  <c r="CL215" i="17"/>
  <c r="Q190" i="17"/>
  <c r="CS200" i="17"/>
  <c r="BD207" i="17"/>
  <c r="CD210" i="17"/>
  <c r="AJ213" i="17"/>
  <c r="DA167" i="17"/>
  <c r="J189" i="17"/>
  <c r="AC199" i="17"/>
  <c r="BQ205" i="17"/>
  <c r="BK209" i="17"/>
  <c r="AP212" i="17"/>
  <c r="AO214" i="17"/>
  <c r="BI166" i="17"/>
  <c r="Y201" i="17"/>
  <c r="AM210" i="17"/>
  <c r="S214" i="17"/>
  <c r="BJ216" i="17"/>
  <c r="AL218" i="17"/>
  <c r="N220" i="17"/>
  <c r="CT221" i="17"/>
  <c r="BV223" i="17"/>
  <c r="AX225" i="17"/>
  <c r="Z227" i="17"/>
  <c r="DF228" i="17"/>
  <c r="CH230" i="17"/>
  <c r="DD198" i="17"/>
  <c r="BB209" i="17"/>
  <c r="BY213" i="17"/>
  <c r="AE216" i="17"/>
  <c r="G218" i="17"/>
  <c r="CM219" i="17"/>
  <c r="BO221" i="17"/>
  <c r="AQ223" i="17"/>
  <c r="S225" i="17"/>
  <c r="CY226" i="17"/>
  <c r="CA228" i="17"/>
  <c r="BC230" i="17"/>
  <c r="DC193" i="17"/>
  <c r="CW207" i="17"/>
  <c r="DC212" i="17"/>
  <c r="CG215" i="17"/>
  <c r="BR217" i="17"/>
  <c r="AT219" i="17"/>
  <c r="V221" i="17"/>
  <c r="DB222" i="17"/>
  <c r="CD224" i="17"/>
  <c r="BF226" i="17"/>
  <c r="AH228" i="17"/>
  <c r="J230" i="17"/>
  <c r="AE187" i="17"/>
  <c r="BZ205" i="17"/>
  <c r="D212" i="17"/>
  <c r="R215" i="17"/>
  <c r="W217" i="17"/>
  <c r="CY189" i="17"/>
  <c r="BD206" i="17"/>
  <c r="AQ212" i="17"/>
  <c r="AO215" i="17"/>
  <c r="AN217" i="17"/>
  <c r="J198" i="17"/>
  <c r="V209" i="17"/>
  <c r="BI213" i="17"/>
  <c r="U216" i="17"/>
  <c r="DA217" i="17"/>
  <c r="CC219" i="17"/>
  <c r="BE221" i="17"/>
  <c r="AG223" i="17"/>
  <c r="I225" i="17"/>
  <c r="CO226" i="17"/>
  <c r="BQ228" i="17"/>
  <c r="AS230" i="17"/>
  <c r="AX192" i="17"/>
  <c r="AN207" i="17"/>
  <c r="BZ212" i="17"/>
  <c r="BP215" i="17"/>
  <c r="BF217" i="17"/>
  <c r="AH219" i="17"/>
  <c r="J221" i="17"/>
  <c r="CP222" i="17"/>
  <c r="BR224" i="17"/>
  <c r="AT226" i="17"/>
  <c r="V228" i="17"/>
  <c r="DB229" i="17"/>
  <c r="DC184" i="17"/>
  <c r="E205" i="17"/>
  <c r="CB211" i="17"/>
  <c r="DC214" i="17"/>
  <c r="K217" i="17"/>
  <c r="CQ218" i="17"/>
  <c r="BS220" i="17"/>
  <c r="AU222" i="17"/>
  <c r="W224" i="17"/>
  <c r="DC225" i="17"/>
  <c r="CE227" i="17"/>
  <c r="BG229" i="17"/>
  <c r="CG171" i="17"/>
  <c r="CR201" i="17"/>
  <c r="BO210" i="17"/>
  <c r="AI214" i="17"/>
  <c r="BT216" i="17"/>
  <c r="AV218" i="17"/>
  <c r="X220" i="17"/>
  <c r="G142" i="17"/>
  <c r="AO137" i="17"/>
  <c r="CU130" i="17"/>
  <c r="BB152" i="17"/>
  <c r="AO158" i="17"/>
  <c r="I158" i="17"/>
  <c r="CV163" i="17"/>
  <c r="DA161" i="17"/>
  <c r="DB134" i="17"/>
  <c r="CN183" i="17"/>
  <c r="DG179" i="17"/>
  <c r="AC182" i="17"/>
  <c r="BH177" i="17"/>
  <c r="AT166" i="17"/>
  <c r="BR187" i="17"/>
  <c r="AD182" i="17"/>
  <c r="AE181" i="17"/>
  <c r="CL171" i="17"/>
  <c r="M166" i="17"/>
  <c r="U164" i="17"/>
  <c r="AA192" i="17"/>
  <c r="BP175" i="17"/>
  <c r="CG191" i="17"/>
  <c r="AE168" i="17"/>
  <c r="J187" i="17"/>
  <c r="BR198" i="17"/>
  <c r="AI152" i="17"/>
  <c r="BB171" i="17"/>
  <c r="P189" i="17"/>
  <c r="CX169" i="17"/>
  <c r="DG187" i="17"/>
  <c r="CP154" i="17"/>
  <c r="CJ192" i="17"/>
  <c r="BO204" i="17"/>
  <c r="BA182" i="17"/>
  <c r="BO198" i="17"/>
  <c r="T208" i="17"/>
  <c r="D189" i="17"/>
  <c r="K201" i="17"/>
  <c r="W208" i="17"/>
  <c r="AL185" i="17"/>
  <c r="D197" i="17"/>
  <c r="AQ183" i="17"/>
  <c r="CW195" i="17"/>
  <c r="BS203" i="17"/>
  <c r="BA171" i="17"/>
  <c r="M190" i="17"/>
  <c r="CK199" i="17"/>
  <c r="CW206" i="17"/>
  <c r="DC181" i="17"/>
  <c r="N195" i="17"/>
  <c r="K203" i="17"/>
  <c r="CR173" i="17"/>
  <c r="CL198" i="17"/>
  <c r="BP209" i="17"/>
  <c r="N184" i="17"/>
  <c r="DD201" i="17"/>
  <c r="BK211" i="17"/>
  <c r="CS190" i="17"/>
  <c r="J205" i="17"/>
  <c r="CS194" i="17"/>
  <c r="AZ207" i="17"/>
  <c r="BJ181" i="17"/>
  <c r="J201" i="17"/>
  <c r="DF210" i="17"/>
  <c r="CC188" i="17"/>
  <c r="CX203" i="17"/>
  <c r="CI212" i="17"/>
  <c r="W194" i="17"/>
  <c r="CE170" i="17"/>
  <c r="BH193" i="17"/>
  <c r="CH203" i="17"/>
  <c r="CW210" i="17"/>
  <c r="AE186" i="17"/>
  <c r="DF199" i="17"/>
  <c r="AJ189" i="17"/>
  <c r="BO209" i="17"/>
  <c r="AT157" i="17"/>
  <c r="CJ204" i="17"/>
  <c r="M214" i="17"/>
  <c r="BR190" i="17"/>
  <c r="CR165" i="17"/>
  <c r="AV205" i="17"/>
  <c r="AH214" i="17"/>
  <c r="CU196" i="17"/>
  <c r="CO201" i="17"/>
  <c r="DE172" i="17"/>
  <c r="DF203" i="17"/>
  <c r="AK212" i="17"/>
  <c r="AR152" i="17"/>
  <c r="H191" i="17"/>
  <c r="CW201" i="17"/>
  <c r="CO207" i="17"/>
  <c r="DB210" i="17"/>
  <c r="AZ213" i="17"/>
  <c r="E171" i="17"/>
  <c r="S190" i="17"/>
  <c r="CH199" i="17"/>
  <c r="DD205" i="17"/>
  <c r="CJ209" i="17"/>
  <c r="BJ212" i="17"/>
  <c r="BE214" i="17"/>
  <c r="CU173" i="17"/>
  <c r="AJ202" i="17"/>
  <c r="CF210" i="17"/>
  <c r="AT214" i="17"/>
  <c r="BZ216" i="17"/>
  <c r="BB218" i="17"/>
  <c r="AD220" i="17"/>
  <c r="F222" i="17"/>
  <c r="CL223" i="17"/>
  <c r="BN225" i="17"/>
  <c r="AP227" i="17"/>
  <c r="R229" i="17"/>
  <c r="CX230" i="17"/>
  <c r="V200" i="17"/>
  <c r="CW209" i="17"/>
  <c r="CY213" i="17"/>
  <c r="AU216" i="17"/>
  <c r="W218" i="17"/>
  <c r="DC219" i="17"/>
  <c r="CE221" i="17"/>
  <c r="BG223" i="17"/>
  <c r="AI225" i="17"/>
  <c r="K227" i="17"/>
  <c r="CQ228" i="17"/>
  <c r="BS230" i="17"/>
  <c r="CX195" i="17"/>
  <c r="BT208" i="17"/>
  <c r="AE213" i="17"/>
  <c r="DC215" i="17"/>
  <c r="CH217" i="17"/>
  <c r="BJ219" i="17"/>
  <c r="AL221" i="17"/>
  <c r="N223" i="17"/>
  <c r="CT224" i="17"/>
  <c r="BV226" i="17"/>
  <c r="AX228" i="17"/>
  <c r="Z230" i="17"/>
  <c r="CI189" i="17"/>
  <c r="AZ206" i="17"/>
  <c r="AN212" i="17"/>
  <c r="AN215" i="17"/>
  <c r="AM217" i="17"/>
  <c r="AH192" i="17"/>
  <c r="AG207" i="17"/>
  <c r="BX212" i="17"/>
  <c r="BN215" i="17"/>
  <c r="BD217" i="17"/>
  <c r="BA199" i="17"/>
  <c r="BX209" i="17"/>
  <c r="CI213" i="17"/>
  <c r="AK216" i="17"/>
  <c r="M218" i="17"/>
  <c r="CS219" i="17"/>
  <c r="BU221" i="17"/>
  <c r="AW223" i="17"/>
  <c r="Y225" i="17"/>
  <c r="DE226" i="17"/>
  <c r="CG228" i="17"/>
  <c r="BI230" i="17"/>
  <c r="AV194" i="17"/>
  <c r="N208" i="17"/>
  <c r="F213" i="17"/>
  <c r="CM215" i="17"/>
  <c r="BV217" i="17"/>
  <c r="AX219" i="17"/>
  <c r="Z221" i="17"/>
  <c r="DF222" i="17"/>
  <c r="CH224" i="17"/>
  <c r="BJ226" i="17"/>
  <c r="AL228" i="17"/>
  <c r="N230" i="17"/>
  <c r="AE142" i="17"/>
  <c r="BX137" i="17"/>
  <c r="M132" i="17"/>
  <c r="V153" i="17"/>
  <c r="CR158" i="17"/>
  <c r="AC158" i="17"/>
  <c r="M164" i="17"/>
  <c r="AR162" i="17"/>
  <c r="BM139" i="17"/>
  <c r="DD183" i="17"/>
  <c r="S180" i="17"/>
  <c r="AS182" i="17"/>
  <c r="CA177" i="17"/>
  <c r="CG166" i="17"/>
  <c r="CH187" i="17"/>
  <c r="BN182" i="17"/>
  <c r="AZ182" i="17"/>
  <c r="DF171" i="17"/>
  <c r="BO166" i="17"/>
  <c r="BX164" i="17"/>
  <c r="BG192" i="17"/>
  <c r="AS176" i="17"/>
  <c r="AC192" i="17"/>
  <c r="BA169" i="17"/>
  <c r="CA187" i="17"/>
  <c r="BH130" i="17"/>
  <c r="BU157" i="17"/>
  <c r="AD172" i="17"/>
  <c r="BS189" i="17"/>
  <c r="CB170" i="17"/>
  <c r="BO188" i="17"/>
  <c r="DE161" i="17"/>
  <c r="AY193" i="17"/>
  <c r="CE204" i="17"/>
  <c r="BN183" i="17"/>
  <c r="DC198" i="17"/>
  <c r="AJ208" i="17"/>
  <c r="CG189" i="17"/>
  <c r="AA201" i="17"/>
  <c r="AM208" i="17"/>
  <c r="BV185" i="17"/>
  <c r="W197" i="17"/>
  <c r="CE183" i="17"/>
  <c r="Q196" i="17"/>
  <c r="CI203" i="17"/>
  <c r="J172" i="17"/>
  <c r="AN190" i="17"/>
  <c r="DA199" i="17"/>
  <c r="I207" i="17"/>
  <c r="AL182" i="17"/>
  <c r="AK195" i="17"/>
  <c r="AA203" i="17"/>
  <c r="CB174" i="17"/>
  <c r="L199" i="17"/>
  <c r="CF209" i="17"/>
  <c r="CA184" i="17"/>
  <c r="Y202" i="17"/>
  <c r="CA211" i="17"/>
  <c r="AJ191" i="17"/>
  <c r="AJ205" i="17"/>
  <c r="AD195" i="17"/>
  <c r="BY207" i="17"/>
  <c r="AE182" i="17"/>
  <c r="AJ201" i="17"/>
  <c r="R211" i="17"/>
  <c r="V189" i="17"/>
  <c r="U204" i="17"/>
  <c r="CY212" i="17"/>
  <c r="BK194" i="17"/>
  <c r="CK171" i="17"/>
  <c r="CW193" i="17"/>
  <c r="E204" i="17"/>
  <c r="I211" i="17"/>
  <c r="CQ186" i="17"/>
  <c r="AB200" i="17"/>
  <c r="AH190" i="17"/>
  <c r="CP209" i="17"/>
  <c r="BB164" i="17"/>
  <c r="AF205" i="17"/>
  <c r="AC214" i="17"/>
  <c r="BR191" i="17"/>
  <c r="DB169" i="17"/>
  <c r="CO205" i="17"/>
  <c r="AX214" i="17"/>
  <c r="BP197" i="17"/>
  <c r="AN202" i="17"/>
  <c r="BJ180" i="17"/>
  <c r="BJ204" i="17"/>
  <c r="CA212" i="17"/>
  <c r="AE163" i="17"/>
  <c r="H192" i="17"/>
  <c r="AW202" i="17"/>
  <c r="AB208" i="17"/>
  <c r="X211" i="17"/>
  <c r="BP213" i="17"/>
  <c r="BI173" i="17"/>
  <c r="N191" i="17"/>
  <c r="AH200" i="17"/>
  <c r="AO206" i="17"/>
  <c r="F210" i="17"/>
  <c r="CF212" i="17"/>
  <c r="BU214" i="17"/>
  <c r="AT179" i="17"/>
  <c r="AP203" i="17"/>
  <c r="P211" i="17"/>
  <c r="BQ214" i="17"/>
  <c r="CP216" i="17"/>
  <c r="BR218" i="17"/>
  <c r="AT220" i="17"/>
  <c r="V222" i="17"/>
  <c r="DB223" i="17"/>
  <c r="CD225" i="17"/>
  <c r="BF227" i="17"/>
  <c r="AH229" i="17"/>
  <c r="BX167" i="17"/>
  <c r="AB201" i="17"/>
  <c r="AO210" i="17"/>
  <c r="T214" i="17"/>
  <c r="BK216" i="17"/>
  <c r="AM218" i="17"/>
  <c r="O220" i="17"/>
  <c r="CU221" i="17"/>
  <c r="BW223" i="17"/>
  <c r="AY225" i="17"/>
  <c r="AA227" i="17"/>
  <c r="DG228" i="17"/>
  <c r="CI230" i="17"/>
  <c r="CF197" i="17"/>
  <c r="O209" i="17"/>
  <c r="BF213" i="17"/>
  <c r="R216" i="17"/>
  <c r="CX217" i="17"/>
  <c r="BZ219" i="17"/>
  <c r="BB221" i="17"/>
  <c r="AD223" i="17"/>
  <c r="F225" i="17"/>
  <c r="CL226" i="17"/>
  <c r="BN228" i="17"/>
  <c r="AP230" i="17"/>
  <c r="P192" i="17"/>
  <c r="AD207" i="17"/>
  <c r="BV212" i="17"/>
  <c r="BK215" i="17"/>
  <c r="BC217" i="17"/>
  <c r="AA194" i="17"/>
  <c r="E208" i="17"/>
  <c r="DG212" i="17"/>
  <c r="CJ215" i="17"/>
  <c r="BQ156" i="17"/>
  <c r="BH200" i="17"/>
  <c r="P210" i="17"/>
  <c r="D214" i="17"/>
  <c r="BA216" i="17"/>
  <c r="AC218" i="17"/>
  <c r="E220" i="17"/>
  <c r="CK221" i="17"/>
  <c r="BM223" i="17"/>
  <c r="AO225" i="17"/>
  <c r="Q227" i="17"/>
  <c r="CW228" i="17"/>
  <c r="BY230" i="17"/>
  <c r="BC196" i="17"/>
  <c r="CE208" i="17"/>
  <c r="AL213" i="17"/>
  <c r="E216" i="17"/>
  <c r="CL217" i="17"/>
  <c r="BN219" i="17"/>
  <c r="H144" i="17"/>
  <c r="BB144" i="17"/>
  <c r="BZ133" i="17"/>
  <c r="CL160" i="17"/>
  <c r="BJ152" i="17"/>
  <c r="CD164" i="17"/>
  <c r="DC150" i="17"/>
  <c r="AR127" i="17"/>
  <c r="AS163" i="17"/>
  <c r="BH187" i="17"/>
  <c r="P159" i="17"/>
  <c r="DA185" i="17"/>
  <c r="BH181" i="17"/>
  <c r="CL170" i="17"/>
  <c r="CF160" i="17"/>
  <c r="AT160" i="17"/>
  <c r="U185" i="17"/>
  <c r="CM175" i="17"/>
  <c r="H172" i="17"/>
  <c r="BV172" i="17"/>
  <c r="CU194" i="17"/>
  <c r="BO179" i="17"/>
  <c r="E194" i="17"/>
  <c r="BZ172" i="17"/>
  <c r="CW189" i="17"/>
  <c r="BE162" i="17"/>
  <c r="CW165" i="17"/>
  <c r="AZ175" i="17"/>
  <c r="BV191" i="17"/>
  <c r="CT173" i="17"/>
  <c r="BW190" i="17"/>
  <c r="CQ172" i="17"/>
  <c r="E196" i="17"/>
  <c r="AQ206" i="17"/>
  <c r="BL186" i="17"/>
  <c r="AZ200" i="17"/>
  <c r="DD164" i="17"/>
  <c r="DD191" i="17"/>
  <c r="AU202" i="17"/>
  <c r="J165" i="17"/>
  <c r="V188" i="17"/>
  <c r="AX152" i="17"/>
  <c r="AU186" i="17"/>
  <c r="BO197" i="17"/>
  <c r="DC204" i="17"/>
  <c r="DF175" i="17"/>
  <c r="AG192" i="17"/>
  <c r="Q201" i="17"/>
  <c r="AC208" i="17"/>
  <c r="S185" i="17"/>
  <c r="CV196" i="17"/>
  <c r="AU204" i="17"/>
  <c r="AF181" i="17"/>
  <c r="DD200" i="17"/>
  <c r="CZ210" i="17"/>
  <c r="M189" i="17"/>
  <c r="N204" i="17"/>
  <c r="CU212" i="17"/>
  <c r="BC194" i="17"/>
  <c r="AI171" i="17"/>
  <c r="DE197" i="17"/>
  <c r="Y209" i="17"/>
  <c r="R187" i="17"/>
  <c r="X203" i="17"/>
  <c r="AL212" i="17"/>
  <c r="BQ192" i="17"/>
  <c r="I206" i="17"/>
  <c r="AB169" i="17"/>
  <c r="AS197" i="17"/>
  <c r="AV175" i="17"/>
  <c r="AZ195" i="17"/>
  <c r="DB204" i="17"/>
  <c r="BU211" i="17"/>
  <c r="CZ188" i="17"/>
  <c r="V201" i="17"/>
  <c r="D194" i="17"/>
  <c r="CI210" i="17"/>
  <c r="BV175" i="17"/>
  <c r="CO206" i="17"/>
  <c r="CO214" i="17"/>
  <c r="S195" i="17"/>
  <c r="S178" i="17"/>
  <c r="AK207" i="17"/>
  <c r="F215" i="17"/>
  <c r="M146" i="17"/>
  <c r="BF204" i="17"/>
  <c r="Q185" i="17"/>
  <c r="BF205" i="17"/>
  <c r="AX213" i="17"/>
  <c r="CW170" i="17"/>
  <c r="CO193" i="17"/>
  <c r="E203" i="17"/>
  <c r="BL208" i="17"/>
  <c r="AZ211" i="17"/>
  <c r="CF213" i="17"/>
  <c r="AF175" i="17"/>
  <c r="O192" i="17"/>
  <c r="CT200" i="17"/>
  <c r="CC206" i="17"/>
  <c r="AG210" i="17"/>
  <c r="DB212" i="17"/>
  <c r="CK214" i="17"/>
  <c r="W183" i="17"/>
  <c r="BA204" i="17"/>
  <c r="BG211" i="17"/>
  <c r="CQ214" i="17"/>
  <c r="DF216" i="17"/>
  <c r="CH218" i="17"/>
  <c r="BJ220" i="17"/>
  <c r="AL222" i="17"/>
  <c r="N224" i="17"/>
  <c r="CT225" i="17"/>
  <c r="BV227" i="17"/>
  <c r="AX229" i="17"/>
  <c r="DF173" i="17"/>
  <c r="AL202" i="17"/>
  <c r="CH210" i="17"/>
  <c r="AU214" i="17"/>
  <c r="CA216" i="17"/>
  <c r="BC218" i="17"/>
  <c r="AE220" i="17"/>
  <c r="G222" i="17"/>
  <c r="CM223" i="17"/>
  <c r="BO225" i="17"/>
  <c r="AQ227" i="17"/>
  <c r="S229" i="17"/>
  <c r="CY230" i="17"/>
  <c r="AD199" i="17"/>
  <c r="BN209" i="17"/>
  <c r="CC213" i="17"/>
  <c r="AH216" i="17"/>
  <c r="J218" i="17"/>
  <c r="CP219" i="17"/>
  <c r="BR221" i="17"/>
  <c r="AT223" i="17"/>
  <c r="V225" i="17"/>
  <c r="DB226" i="17"/>
  <c r="CD228" i="17"/>
  <c r="BF230" i="17"/>
  <c r="Y194" i="17"/>
  <c r="DF207" i="17"/>
  <c r="DD212" i="17"/>
  <c r="CI215" i="17"/>
  <c r="BS217" i="17"/>
  <c r="W196" i="17"/>
  <c r="BY208" i="17"/>
  <c r="AG213" i="17"/>
  <c r="DF215" i="17"/>
  <c r="CA170" i="17"/>
  <c r="BR201" i="17"/>
  <c r="BF210" i="17"/>
  <c r="AE214" i="17"/>
  <c r="BQ216" i="17"/>
  <c r="AS218" i="17"/>
  <c r="U220" i="17"/>
  <c r="DA221" i="17"/>
  <c r="CC223" i="17"/>
  <c r="BE225" i="17"/>
  <c r="AG227" i="17"/>
  <c r="I229" i="17"/>
  <c r="CO230" i="17"/>
  <c r="P198" i="17"/>
  <c r="AC209" i="17"/>
  <c r="BK213" i="17"/>
  <c r="V216" i="17"/>
  <c r="DB217" i="17"/>
  <c r="CD219" i="17"/>
  <c r="AR139" i="17"/>
  <c r="BO146" i="17"/>
  <c r="BQ149" i="17"/>
  <c r="AU142" i="17"/>
  <c r="BZ148" i="17"/>
  <c r="AC157" i="17"/>
  <c r="BT161" i="17"/>
  <c r="DF145" i="17"/>
  <c r="AA162" i="17"/>
  <c r="T173" i="17"/>
  <c r="AC169" i="17"/>
  <c r="BM171" i="17"/>
  <c r="DF162" i="17"/>
  <c r="BO187" i="17"/>
  <c r="AR177" i="17"/>
  <c r="CE171" i="17"/>
  <c r="BP171" i="17"/>
  <c r="CI190" i="17"/>
  <c r="AK182" i="17"/>
  <c r="BN171" i="17"/>
  <c r="R182" i="17"/>
  <c r="D163" i="17"/>
  <c r="CK184" i="17"/>
  <c r="Q197" i="17"/>
  <c r="AF178" i="17"/>
  <c r="AH193" i="17"/>
  <c r="AS171" i="17"/>
  <c r="BR132" i="17"/>
  <c r="DG180" i="17"/>
  <c r="CN194" i="17"/>
  <c r="BA179" i="17"/>
  <c r="DB193" i="17"/>
  <c r="AY182" i="17"/>
  <c r="CA199" i="17"/>
  <c r="CN164" i="17"/>
  <c r="S192" i="17"/>
  <c r="AF203" i="17"/>
  <c r="BZ177" i="17"/>
  <c r="AY196" i="17"/>
  <c r="BS204" i="17"/>
  <c r="AT175" i="17"/>
  <c r="DE191" i="17"/>
  <c r="BN172" i="17"/>
  <c r="BI190" i="17"/>
  <c r="K200" i="17"/>
  <c r="W207" i="17"/>
  <c r="BZ182" i="17"/>
  <c r="BG195" i="17"/>
  <c r="AO203" i="17"/>
  <c r="AM170" i="17"/>
  <c r="BR189" i="17"/>
  <c r="BG199" i="17"/>
  <c r="BS206" i="17"/>
  <c r="CT189" i="17"/>
  <c r="BH204" i="17"/>
  <c r="T213" i="17"/>
  <c r="X195" i="17"/>
  <c r="BV207" i="17"/>
  <c r="CH175" i="17"/>
  <c r="AR199" i="17"/>
  <c r="BJ183" i="17"/>
  <c r="CG201" i="17"/>
  <c r="AW211" i="17"/>
  <c r="CF193" i="17"/>
  <c r="CF206" i="17"/>
  <c r="AY171" i="17"/>
  <c r="D198" i="17"/>
  <c r="AA209" i="17"/>
  <c r="AM182" i="17"/>
  <c r="AL201" i="17"/>
  <c r="BC184" i="17"/>
  <c r="AG199" i="17"/>
  <c r="CL207" i="17"/>
  <c r="CZ171" i="17"/>
  <c r="DA193" i="17"/>
  <c r="F204" i="17"/>
  <c r="J202" i="17"/>
  <c r="AN213" i="17"/>
  <c r="AM192" i="17"/>
  <c r="AL210" i="17"/>
  <c r="AO174" i="17"/>
  <c r="CJ202" i="17"/>
  <c r="BB193" i="17"/>
  <c r="BS210" i="17"/>
  <c r="CD172" i="17"/>
  <c r="AP186" i="17"/>
  <c r="BE208" i="17"/>
  <c r="BP194" i="17"/>
  <c r="F209" i="17"/>
  <c r="BR214" i="17"/>
  <c r="BB182" i="17"/>
  <c r="O197" i="17"/>
  <c r="U205" i="17"/>
  <c r="BJ209" i="17"/>
  <c r="AO212" i="17"/>
  <c r="AN214" i="17"/>
  <c r="BE182" i="17"/>
  <c r="BK195" i="17"/>
  <c r="F203" i="17"/>
  <c r="AD208" i="17"/>
  <c r="Z211" i="17"/>
  <c r="BQ213" i="17"/>
  <c r="AS215" i="17"/>
  <c r="AV193" i="17"/>
  <c r="CF207" i="17"/>
  <c r="CS212" i="17"/>
  <c r="CA215" i="17"/>
  <c r="BN217" i="17"/>
  <c r="AP219" i="17"/>
  <c r="R221" i="17"/>
  <c r="CX222" i="17"/>
  <c r="BZ224" i="17"/>
  <c r="BB226" i="17"/>
  <c r="AD228" i="17"/>
  <c r="F230" i="17"/>
  <c r="AG189" i="17"/>
  <c r="Z206" i="17"/>
  <c r="AD212" i="17"/>
  <c r="AI215" i="17"/>
  <c r="AI217" i="17"/>
  <c r="K219" i="17"/>
  <c r="CQ220" i="17"/>
  <c r="BS222" i="17"/>
  <c r="AU224" i="17"/>
  <c r="W226" i="17"/>
  <c r="DC227" i="17"/>
  <c r="CE229" i="17"/>
  <c r="AL180" i="17"/>
  <c r="BQ203" i="17"/>
  <c r="AA211" i="17"/>
  <c r="BZ214" i="17"/>
  <c r="CT216" i="17"/>
  <c r="BV218" i="17"/>
  <c r="AX220" i="17"/>
  <c r="Z222" i="17"/>
  <c r="DF223" i="17"/>
  <c r="CH225" i="17"/>
  <c r="BJ227" i="17"/>
  <c r="AL229" i="17"/>
  <c r="AH150" i="17"/>
  <c r="BD200" i="17"/>
  <c r="G210" i="17"/>
  <c r="DE213" i="17"/>
  <c r="AY216" i="17"/>
  <c r="AW170" i="17"/>
  <c r="BQ201" i="17"/>
  <c r="BB210" i="17"/>
  <c r="AD214" i="17"/>
  <c r="BP216" i="17"/>
  <c r="BK187" i="17"/>
  <c r="CF205" i="17"/>
  <c r="I212" i="17"/>
  <c r="T215" i="17"/>
  <c r="Y217" i="17"/>
  <c r="DE218" i="17"/>
  <c r="CG220" i="17"/>
  <c r="BI222" i="17"/>
  <c r="AK224" i="17"/>
  <c r="M226" i="17"/>
  <c r="CS227" i="17"/>
  <c r="BU229" i="17"/>
  <c r="BE176" i="17"/>
  <c r="CL202" i="17"/>
  <c r="CX210" i="17"/>
  <c r="BF214" i="17"/>
  <c r="CH216" i="17"/>
  <c r="BJ218" i="17"/>
  <c r="AL220" i="17"/>
  <c r="J138" i="17"/>
  <c r="AE153" i="17"/>
  <c r="BH171" i="17"/>
  <c r="N186" i="17"/>
  <c r="W190" i="17"/>
  <c r="AH160" i="17"/>
  <c r="BZ192" i="17"/>
  <c r="AB194" i="17"/>
  <c r="O199" i="17"/>
  <c r="AS175" i="17"/>
  <c r="AC191" i="17"/>
  <c r="CE206" i="17"/>
  <c r="CY167" i="17"/>
  <c r="BG188" i="17"/>
  <c r="DA206" i="17"/>
  <c r="I201" i="17"/>
  <c r="AG167" i="17"/>
  <c r="BR200" i="17"/>
  <c r="P166" i="17"/>
  <c r="BN212" i="17"/>
  <c r="BT200" i="17"/>
  <c r="AZ180" i="17"/>
  <c r="AL214" i="17"/>
  <c r="AI209" i="17"/>
  <c r="CB194" i="17"/>
  <c r="BA213" i="17"/>
  <c r="BK212" i="17"/>
  <c r="DF220" i="17"/>
  <c r="N228" i="17"/>
  <c r="CW211" i="17"/>
  <c r="CA220" i="17"/>
  <c r="CM227" i="17"/>
  <c r="CR210" i="17"/>
  <c r="AH220" i="17"/>
  <c r="AT227" i="17"/>
  <c r="BR209" i="17"/>
  <c r="BF200" i="17"/>
  <c r="BH184" i="17"/>
  <c r="I217" i="17"/>
  <c r="U224" i="17"/>
  <c r="F171" i="17"/>
  <c r="BR216" i="17"/>
  <c r="N222" i="17"/>
  <c r="BV225" i="17"/>
  <c r="CX228" i="17"/>
  <c r="AQ190" i="17"/>
  <c r="AD209" i="17"/>
  <c r="AT215" i="17"/>
  <c r="DC217" i="17"/>
  <c r="CY220" i="17"/>
  <c r="AI223" i="17"/>
  <c r="AE226" i="17"/>
  <c r="BS228" i="17"/>
  <c r="CB181" i="17"/>
  <c r="AX207" i="17"/>
  <c r="CG214" i="17"/>
  <c r="BH217" i="17"/>
  <c r="BD220" i="17"/>
  <c r="CB222" i="17"/>
  <c r="AB225" i="17"/>
  <c r="BP227" i="17"/>
  <c r="AR229" i="17"/>
  <c r="CI172" i="17"/>
  <c r="I202" i="17"/>
  <c r="BR210" i="17"/>
  <c r="AK214" i="17"/>
  <c r="BV216" i="17"/>
  <c r="Y197" i="17"/>
  <c r="AE215" i="17"/>
  <c r="BA219" i="17"/>
  <c r="BP222" i="17"/>
  <c r="CG225" i="17"/>
  <c r="DA228" i="17"/>
  <c r="BA197" i="17"/>
  <c r="AJ215" i="17"/>
  <c r="BB219" i="17"/>
  <c r="BQ222" i="17"/>
  <c r="CI225" i="17"/>
  <c r="DB228" i="17"/>
  <c r="BB197" i="17"/>
  <c r="AK215" i="17"/>
  <c r="BC219" i="17"/>
  <c r="BT222" i="17"/>
  <c r="CJ225" i="17"/>
  <c r="DC228" i="17"/>
  <c r="AT221" i="17"/>
  <c r="AK204" i="17"/>
  <c r="AR216" i="17"/>
  <c r="D220" i="17"/>
  <c r="W223" i="17"/>
  <c r="AN226" i="17"/>
  <c r="BD229" i="17"/>
  <c r="K220" i="17"/>
  <c r="AX201" i="17"/>
  <c r="DB215" i="17"/>
  <c r="CI219" i="17"/>
  <c r="CZ222" i="17"/>
  <c r="L226" i="17"/>
  <c r="AE229" i="17"/>
  <c r="CB198" i="17"/>
  <c r="BA215" i="17"/>
  <c r="BH219" i="17"/>
  <c r="BX222" i="17"/>
  <c r="CQ225" i="17"/>
  <c r="D229" i="17"/>
  <c r="CO229" i="17"/>
  <c r="AA212" i="17"/>
  <c r="AB218" i="17"/>
  <c r="AU221" i="17"/>
  <c r="BL224" i="17"/>
  <c r="CB227" i="17"/>
  <c r="CU230" i="17"/>
  <c r="W211" i="17"/>
  <c r="DG217" i="17"/>
  <c r="T221" i="17"/>
  <c r="AJ224" i="17"/>
  <c r="BC227" i="17"/>
  <c r="BT230" i="17"/>
  <c r="AH210" i="17"/>
  <c r="CA217" i="17"/>
  <c r="CV220" i="17"/>
  <c r="K224" i="17"/>
  <c r="AB227" i="17"/>
  <c r="AR230" i="17"/>
  <c r="N209" i="17"/>
  <c r="AK217" i="17"/>
  <c r="BW220" i="17"/>
  <c r="CN223" i="17"/>
  <c r="DD226" i="17"/>
  <c r="S230" i="17"/>
  <c r="E229" i="17"/>
  <c r="BB211" i="17"/>
  <c r="H218" i="17"/>
  <c r="X221" i="17"/>
  <c r="AQ224" i="17"/>
  <c r="BH227" i="17"/>
  <c r="BX230" i="17"/>
  <c r="R226" i="17"/>
  <c r="AT209" i="17"/>
  <c r="AU217" i="17"/>
  <c r="BY220" i="17"/>
  <c r="CQ223" i="17"/>
  <c r="F227" i="17"/>
  <c r="U230" i="17"/>
  <c r="AD200" i="17"/>
  <c r="CE215" i="17"/>
  <c r="BU219" i="17"/>
  <c r="CM222" i="17"/>
  <c r="DF225" i="17"/>
  <c r="Q229" i="17"/>
  <c r="BF228" i="17"/>
  <c r="BH212" i="17"/>
  <c r="AO218" i="17"/>
  <c r="BI221" i="17"/>
  <c r="BX224" i="17"/>
  <c r="CO227" i="17"/>
  <c r="BL173" i="17"/>
  <c r="AU213" i="17"/>
  <c r="BT218" i="17"/>
  <c r="CJ221" i="17"/>
  <c r="DC224" i="17"/>
  <c r="P228" i="17"/>
  <c r="CL132" i="17"/>
  <c r="CB130" i="17"/>
  <c r="AK128" i="17"/>
  <c r="DF132" i="17"/>
  <c r="AS131" i="17"/>
  <c r="BW126" i="17"/>
  <c r="AX124" i="17"/>
  <c r="BM126" i="17"/>
  <c r="AW124" i="17"/>
  <c r="BT123" i="17"/>
  <c r="BE128" i="17"/>
  <c r="AP123" i="17"/>
  <c r="CQ128" i="17"/>
  <c r="AX134" i="17"/>
  <c r="G132" i="17"/>
  <c r="AJ132" i="17"/>
  <c r="Z130" i="17"/>
  <c r="CK127" i="17"/>
  <c r="BD132" i="17"/>
  <c r="CO131" i="17"/>
  <c r="AY123" i="17"/>
  <c r="I133" i="17"/>
  <c r="AO123" i="17"/>
  <c r="AC127" i="17"/>
  <c r="DD124" i="17"/>
  <c r="AZ126" i="17"/>
  <c r="BQ128" i="17"/>
  <c r="G134" i="17"/>
  <c r="BX125" i="17"/>
  <c r="BI130" i="17"/>
  <c r="AT125" i="17"/>
  <c r="K127" i="17"/>
  <c r="Z126" i="17"/>
  <c r="N124" i="17"/>
  <c r="AD125" i="17"/>
  <c r="AT126" i="17"/>
  <c r="T134" i="17"/>
  <c r="J132" i="17"/>
  <c r="BW129" i="17"/>
  <c r="AP134" i="17"/>
  <c r="Y130" i="17"/>
  <c r="AJ124" i="17"/>
  <c r="CJ125" i="17"/>
  <c r="CY127" i="17"/>
  <c r="AC123" i="17"/>
  <c r="CN124" i="17"/>
  <c r="BY129" i="17"/>
  <c r="BJ124" i="17"/>
  <c r="CM127" i="17"/>
  <c r="J128" i="17"/>
  <c r="DD125" i="17"/>
  <c r="BM123" i="17"/>
  <c r="AD128" i="17"/>
  <c r="BI135" i="17"/>
  <c r="BS124" i="17"/>
  <c r="AC134" i="17"/>
  <c r="BI124" i="17"/>
  <c r="Y126" i="17"/>
  <c r="T126" i="17"/>
  <c r="CG123" i="17"/>
  <c r="CK129" i="17"/>
  <c r="DG132" i="17"/>
  <c r="T124" i="17"/>
  <c r="D129" i="17"/>
  <c r="CT123" i="17"/>
  <c r="AU128" i="17"/>
  <c r="CS132" i="17"/>
  <c r="AU132" i="17"/>
  <c r="DB179" i="17"/>
  <c r="BA205" i="17"/>
  <c r="CM213" i="17"/>
  <c r="BD224" i="17"/>
  <c r="CO221" i="17"/>
  <c r="BC213" i="17"/>
  <c r="CM214" i="17"/>
  <c r="CS186" i="17"/>
  <c r="BV213" i="17"/>
  <c r="DA208" i="17"/>
  <c r="CS216" i="17"/>
  <c r="P220" i="17"/>
  <c r="CR219" i="17"/>
  <c r="AV220" i="17"/>
  <c r="CX219" i="17"/>
  <c r="CT218" i="17"/>
  <c r="AV209" i="17"/>
  <c r="BV210" i="17"/>
  <c r="AM227" i="17"/>
  <c r="CL123" i="17"/>
  <c r="BH124" i="17"/>
  <c r="AC126" i="17"/>
  <c r="CP125" i="17"/>
  <c r="AV125" i="17"/>
  <c r="I130" i="17"/>
  <c r="CV124" i="17"/>
  <c r="DG125" i="17"/>
  <c r="BW132" i="17"/>
  <c r="CP124" i="17"/>
  <c r="DC135" i="17"/>
  <c r="AU220" i="17"/>
  <c r="P208" i="17"/>
  <c r="BT224" i="17"/>
  <c r="O214" i="17"/>
  <c r="L222" i="17"/>
  <c r="AF225" i="17"/>
  <c r="CO225" i="17"/>
  <c r="AN188" i="17"/>
  <c r="CS220" i="17"/>
  <c r="BH207" i="17"/>
  <c r="Q220" i="17"/>
  <c r="CO223" i="17"/>
  <c r="T220" i="17"/>
  <c r="AZ225" i="17"/>
  <c r="CI211" i="17"/>
  <c r="G124" i="17"/>
  <c r="AC125" i="17"/>
  <c r="AA133" i="17"/>
  <c r="R123" i="17"/>
  <c r="AG127" i="17"/>
  <c r="BC125" i="17"/>
  <c r="BI126" i="17"/>
  <c r="BX133" i="17"/>
  <c r="H124" i="17"/>
  <c r="BW123" i="17"/>
  <c r="BQ153" i="17"/>
  <c r="BI211" i="17"/>
  <c r="H158" i="17"/>
  <c r="W215" i="17"/>
  <c r="BC228" i="17"/>
  <c r="BY206" i="17"/>
  <c r="BL222" i="17"/>
  <c r="AB229" i="17"/>
  <c r="BF216" i="17"/>
  <c r="AN222" i="17"/>
  <c r="AO222" i="17"/>
  <c r="Y219" i="17"/>
  <c r="DA215" i="17"/>
  <c r="BE219" i="17"/>
  <c r="AE219" i="17"/>
  <c r="CW226" i="17"/>
  <c r="BQ230" i="17"/>
  <c r="CU220" i="17"/>
  <c r="BV220" i="17"/>
  <c r="BP207" i="17"/>
  <c r="BA227" i="17"/>
  <c r="M224" i="17"/>
  <c r="BQ223" i="17"/>
  <c r="AS219" i="17"/>
  <c r="AE221" i="17"/>
  <c r="BJ221" i="17"/>
  <c r="AT136" i="17"/>
  <c r="AT167" i="17"/>
  <c r="CR156" i="17"/>
  <c r="BT172" i="17"/>
  <c r="BJ176" i="17"/>
  <c r="BT180" i="17"/>
  <c r="CJ164" i="17"/>
  <c r="DA174" i="17"/>
  <c r="CM206" i="17"/>
  <c r="I193" i="17"/>
  <c r="Z161" i="17"/>
  <c r="AT177" i="17"/>
  <c r="R186" i="17"/>
  <c r="BY201" i="17"/>
  <c r="AN154" i="17"/>
  <c r="BU209" i="17"/>
  <c r="CH193" i="17"/>
  <c r="CC178" i="17"/>
  <c r="BZ190" i="17"/>
  <c r="J183" i="17"/>
  <c r="CT184" i="17"/>
  <c r="AD206" i="17"/>
  <c r="P173" i="17"/>
  <c r="BW211" i="17"/>
  <c r="AS201" i="17"/>
  <c r="DA214" i="17"/>
  <c r="I215" i="17"/>
  <c r="BB222" i="17"/>
  <c r="BN229" i="17"/>
  <c r="BS214" i="17"/>
  <c r="W222" i="17"/>
  <c r="AI229" i="17"/>
  <c r="DD213" i="17"/>
  <c r="CH221" i="17"/>
  <c r="CT228" i="17"/>
  <c r="AF213" i="17"/>
  <c r="U209" i="17"/>
  <c r="CH202" i="17"/>
  <c r="BI218" i="17"/>
  <c r="BU225" i="17"/>
  <c r="BB199" i="17"/>
  <c r="N218" i="17"/>
  <c r="R223" i="17"/>
  <c r="N226" i="17"/>
  <c r="J229" i="17"/>
  <c r="BC192" i="17"/>
  <c r="CA209" i="17"/>
  <c r="BQ215" i="17"/>
  <c r="O218" i="17"/>
  <c r="K221" i="17"/>
  <c r="AY223" i="17"/>
  <c r="AU226" i="17"/>
  <c r="CI228" i="17"/>
  <c r="W185" i="17"/>
  <c r="Z208" i="17"/>
  <c r="DF214" i="17"/>
  <c r="BX217" i="17"/>
  <c r="BT220" i="17"/>
  <c r="CR222" i="17"/>
  <c r="BH225" i="17"/>
  <c r="CF227" i="17"/>
  <c r="BH229" i="17"/>
  <c r="CM177" i="17"/>
  <c r="M203" i="17"/>
  <c r="H211" i="17"/>
  <c r="BL214" i="17"/>
  <c r="CL216" i="17"/>
  <c r="D201" i="17"/>
  <c r="CU215" i="17"/>
  <c r="CA219" i="17"/>
  <c r="CT222" i="17"/>
  <c r="E226" i="17"/>
  <c r="W229" i="17"/>
  <c r="N201" i="17"/>
  <c r="CV215" i="17"/>
  <c r="CB219" i="17"/>
  <c r="CU222" i="17"/>
  <c r="H226" i="17"/>
  <c r="X229" i="17"/>
  <c r="P201" i="17"/>
  <c r="CW215" i="17"/>
  <c r="CG219" i="17"/>
  <c r="CV222" i="17"/>
  <c r="I226" i="17"/>
  <c r="AC229" i="17"/>
  <c r="AB223" i="17"/>
  <c r="CJ206" i="17"/>
  <c r="CK216" i="17"/>
  <c r="AG220" i="17"/>
  <c r="BA223" i="17"/>
  <c r="BP226" i="17"/>
  <c r="CG229" i="17"/>
  <c r="CR220" i="17"/>
  <c r="AL204" i="17"/>
  <c r="AS216" i="17"/>
  <c r="I220" i="17"/>
  <c r="X223" i="17"/>
  <c r="AO226" i="17"/>
  <c r="BI229" i="17"/>
  <c r="DB201" i="17"/>
  <c r="H216" i="17"/>
  <c r="CJ219" i="17"/>
  <c r="DA222" i="17"/>
  <c r="Q226" i="17"/>
  <c r="AF229" i="17"/>
  <c r="W162" i="17"/>
  <c r="M213" i="17"/>
  <c r="BE218" i="17"/>
  <c r="BY221" i="17"/>
  <c r="CN224" i="17"/>
  <c r="DE227" i="17"/>
  <c r="BD218" i="17"/>
  <c r="AB212" i="17"/>
  <c r="AG218" i="17"/>
  <c r="AV221" i="17"/>
  <c r="BM224" i="17"/>
  <c r="CG227" i="17"/>
  <c r="CV230" i="17"/>
  <c r="AQ211" i="17"/>
  <c r="D218" i="17"/>
  <c r="U221" i="17"/>
  <c r="AO224" i="17"/>
  <c r="BD227" i="17"/>
  <c r="BU230" i="17"/>
  <c r="AI210" i="17"/>
  <c r="CB217" i="17"/>
  <c r="DA220" i="17"/>
  <c r="L224" i="17"/>
  <c r="AC227" i="17"/>
  <c r="AW230" i="17"/>
  <c r="AN230" i="17"/>
  <c r="AZ212" i="17"/>
  <c r="AJ218" i="17"/>
  <c r="BA221" i="17"/>
  <c r="BU224" i="17"/>
  <c r="CJ227" i="17"/>
  <c r="DA230" i="17"/>
  <c r="CA227" i="17"/>
  <c r="AR210" i="17"/>
  <c r="CF217" i="17"/>
  <c r="DC220" i="17"/>
  <c r="P224" i="17"/>
  <c r="AF227" i="17"/>
  <c r="AY230" i="17"/>
  <c r="AD203" i="17"/>
  <c r="AB216" i="17"/>
  <c r="CY219" i="17"/>
  <c r="L223" i="17"/>
  <c r="AB226" i="17"/>
  <c r="AU229" i="17"/>
  <c r="L173" i="17"/>
  <c r="AS213" i="17"/>
  <c r="BQ218" i="17"/>
  <c r="CI221" i="17"/>
  <c r="DB224" i="17"/>
  <c r="M228" i="17"/>
  <c r="BH185" i="17"/>
  <c r="K214" i="17"/>
  <c r="CV218" i="17"/>
  <c r="I222" i="17"/>
  <c r="AC225" i="17"/>
  <c r="AR228" i="17"/>
  <c r="N130" i="17"/>
  <c r="D128" i="17"/>
  <c r="BP125" i="17"/>
  <c r="AH130" i="17"/>
  <c r="CG133" i="17"/>
  <c r="DA123" i="17"/>
  <c r="BK133" i="17"/>
  <c r="CS123" i="17"/>
  <c r="CK126" i="17"/>
  <c r="BU124" i="17"/>
  <c r="CK125" i="17"/>
  <c r="CN131" i="17"/>
  <c r="AA131" i="17"/>
  <c r="CD131" i="17"/>
  <c r="AM129" i="17"/>
  <c r="BN129" i="17"/>
  <c r="BD127" i="17"/>
  <c r="M125" i="17"/>
  <c r="CJ129" i="17"/>
  <c r="Y134" i="17"/>
  <c r="CF132" i="17"/>
  <c r="AN130" i="17"/>
  <c r="DF134" i="17"/>
  <c r="BQ129" i="17"/>
  <c r="DE125" i="17"/>
  <c r="CF123" i="17"/>
  <c r="CV125" i="17"/>
  <c r="E125" i="17"/>
  <c r="BY126" i="17"/>
  <c r="CN127" i="17"/>
  <c r="CQ133" i="17"/>
  <c r="AY129" i="17"/>
  <c r="BD123" i="17"/>
  <c r="BY135" i="17"/>
  <c r="O127" i="17"/>
  <c r="BZ123" i="17"/>
  <c r="AZ131" i="17"/>
  <c r="AP129" i="17"/>
  <c r="DC126" i="17"/>
  <c r="BT131" i="17"/>
  <c r="BM132" i="17"/>
  <c r="AJ125" i="17"/>
  <c r="J123" i="17"/>
  <c r="AA125" i="17"/>
  <c r="BQ125" i="17"/>
  <c r="CO125" i="17"/>
  <c r="DE126" i="17"/>
  <c r="D133" i="17"/>
  <c r="W130" i="17"/>
  <c r="AP125" i="17"/>
  <c r="AF123" i="17"/>
  <c r="AT124" i="17"/>
  <c r="BJ125" i="17"/>
  <c r="DF124" i="17"/>
  <c r="CZ133" i="17"/>
  <c r="BH131" i="17"/>
  <c r="J136" i="17"/>
  <c r="BM128" i="17"/>
  <c r="AZ123" i="17"/>
  <c r="CZ124" i="17"/>
  <c r="L127" i="17"/>
  <c r="DE123" i="17"/>
  <c r="T125" i="17"/>
  <c r="AI126" i="17"/>
  <c r="AM132" i="17"/>
  <c r="CI130" i="17"/>
  <c r="DG123" i="17"/>
  <c r="AS123" i="17"/>
  <c r="DC169" i="17"/>
  <c r="H206" i="17"/>
  <c r="DD210" i="17"/>
  <c r="G226" i="17"/>
  <c r="AS222" i="17"/>
  <c r="DF230" i="17"/>
  <c r="CQ222" i="17"/>
  <c r="L217" i="17"/>
  <c r="BH198" i="17"/>
  <c r="BR213" i="17"/>
  <c r="DD224" i="17"/>
  <c r="S228" i="17"/>
  <c r="BW213" i="17"/>
  <c r="AR222" i="17"/>
  <c r="DD218" i="17"/>
  <c r="CV221" i="17"/>
  <c r="CI223" i="17"/>
  <c r="BH223" i="17"/>
  <c r="BP229" i="17"/>
  <c r="BR207" i="17"/>
  <c r="AC203" i="17"/>
  <c r="CB183" i="17"/>
  <c r="CW223" i="17"/>
  <c r="BP124" i="17"/>
  <c r="AN124" i="17"/>
  <c r="BA130" i="17"/>
  <c r="AZ125" i="17"/>
  <c r="AH124" i="17"/>
  <c r="BG134" i="17"/>
  <c r="E130" i="17"/>
  <c r="CB125" i="17"/>
  <c r="BT126" i="17"/>
  <c r="CU125" i="17"/>
  <c r="H125" i="17"/>
  <c r="Y182" i="17"/>
  <c r="CL204" i="17"/>
  <c r="CT213" i="17"/>
  <c r="T211" i="17"/>
  <c r="CG216" i="17"/>
  <c r="CL221" i="17"/>
  <c r="AM220" i="17"/>
  <c r="CV219" i="17"/>
  <c r="CQ213" i="17"/>
  <c r="AS228" i="17"/>
  <c r="Q214" i="17"/>
  <c r="BD219" i="17"/>
  <c r="AC219" i="17"/>
  <c r="T222" i="17"/>
  <c r="X227" i="17"/>
  <c r="DA216" i="17"/>
  <c r="BQ229" i="17"/>
  <c r="BR205" i="17"/>
  <c r="P219" i="17"/>
  <c r="S224" i="17"/>
  <c r="BQ227" i="17"/>
  <c r="DG131" i="17"/>
  <c r="BH123" i="17"/>
  <c r="AI129" i="17"/>
  <c r="AD123" i="17"/>
  <c r="K123" i="17"/>
  <c r="W129" i="17"/>
  <c r="CX136" i="17"/>
  <c r="BZ167" i="17"/>
  <c r="AV157" i="17"/>
  <c r="CM172" i="17"/>
  <c r="CO177" i="17"/>
  <c r="CX180" i="17"/>
  <c r="AK165" i="17"/>
  <c r="Z175" i="17"/>
  <c r="AE207" i="17"/>
  <c r="BC193" i="17"/>
  <c r="CE162" i="17"/>
  <c r="CS177" i="17"/>
  <c r="AZ186" i="17"/>
  <c r="CX201" i="17"/>
  <c r="BA159" i="17"/>
  <c r="CK209" i="17"/>
  <c r="T194" i="17"/>
  <c r="R181" i="17"/>
  <c r="D192" i="17"/>
  <c r="DG186" i="17"/>
  <c r="BM188" i="17"/>
  <c r="AS207" i="17"/>
  <c r="DA178" i="17"/>
  <c r="CX211" i="17"/>
  <c r="DA201" i="17"/>
  <c r="M215" i="17"/>
  <c r="AH215" i="17"/>
  <c r="BR222" i="17"/>
  <c r="CD229" i="17"/>
  <c r="CR214" i="17"/>
  <c r="AM222" i="17"/>
  <c r="AY229" i="17"/>
  <c r="Z214" i="17"/>
  <c r="CX221" i="17"/>
  <c r="F229" i="17"/>
  <c r="BG213" i="17"/>
  <c r="BT209" i="17"/>
  <c r="CL203" i="17"/>
  <c r="BY218" i="17"/>
  <c r="CK225" i="17"/>
  <c r="BV200" i="17"/>
  <c r="AD218" i="17"/>
  <c r="AH223" i="17"/>
  <c r="BZ226" i="17"/>
  <c r="Z229" i="17"/>
  <c r="BT194" i="17"/>
  <c r="DA210" i="17"/>
  <c r="CN215" i="17"/>
  <c r="BK218" i="17"/>
  <c r="AA221" i="17"/>
  <c r="CU223" i="17"/>
  <c r="BK226" i="17"/>
  <c r="AA229" i="17"/>
  <c r="H188" i="17"/>
  <c r="CB209" i="17"/>
  <c r="X215" i="17"/>
  <c r="P218" i="17"/>
  <c r="CJ220" i="17"/>
  <c r="D223" i="17"/>
  <c r="BX225" i="17"/>
  <c r="CV227" i="17"/>
  <c r="BX229" i="17"/>
  <c r="AT182" i="17"/>
  <c r="Y204" i="17"/>
  <c r="AS211" i="17"/>
  <c r="CJ214" i="17"/>
  <c r="DB216" i="17"/>
  <c r="BP203" i="17"/>
  <c r="AG216" i="17"/>
  <c r="DD219" i="17"/>
  <c r="P223" i="17"/>
  <c r="AI226" i="17"/>
  <c r="AZ229" i="17"/>
  <c r="X204" i="17"/>
  <c r="AO216" i="17"/>
  <c r="DE219" i="17"/>
  <c r="U223" i="17"/>
  <c r="AJ226" i="17"/>
  <c r="BA229" i="17"/>
  <c r="AG204" i="17"/>
  <c r="AQ216" i="17"/>
  <c r="DG219" i="17"/>
  <c r="V223" i="17"/>
  <c r="AK226" i="17"/>
  <c r="BC229" i="17"/>
  <c r="CM224" i="17"/>
  <c r="BJ208" i="17"/>
  <c r="T217" i="17"/>
  <c r="BI220" i="17"/>
  <c r="CA223" i="17"/>
  <c r="CT226" i="17"/>
  <c r="E230" i="17"/>
  <c r="U222" i="17"/>
  <c r="CP206" i="17"/>
  <c r="CM216" i="17"/>
  <c r="AI220" i="17"/>
  <c r="BB223" i="17"/>
  <c r="BQ226" i="17"/>
  <c r="CI229" i="17"/>
  <c r="BL204" i="17"/>
  <c r="AV216" i="17"/>
  <c r="J220" i="17"/>
  <c r="Y223" i="17"/>
  <c r="AQ226" i="17"/>
  <c r="BJ229" i="17"/>
  <c r="BW179" i="17"/>
  <c r="CA213" i="17"/>
  <c r="CG218" i="17"/>
  <c r="CY221" i="17"/>
  <c r="N225" i="17"/>
  <c r="AC228" i="17"/>
  <c r="CI163" i="17"/>
  <c r="P213" i="17"/>
  <c r="BG218" i="17"/>
  <c r="BZ221" i="17"/>
  <c r="CO224" i="17"/>
  <c r="DG227" i="17"/>
  <c r="D224" i="17"/>
  <c r="AG212" i="17"/>
  <c r="AH218" i="17"/>
  <c r="AW221" i="17"/>
  <c r="BO224" i="17"/>
  <c r="CH227" i="17"/>
  <c r="CW230" i="17"/>
  <c r="AV211" i="17"/>
  <c r="E218" i="17"/>
  <c r="W221" i="17"/>
  <c r="AP224" i="17"/>
  <c r="BE227" i="17"/>
  <c r="BW230" i="17"/>
  <c r="AI168" i="17"/>
  <c r="AB213" i="17"/>
  <c r="BN218" i="17"/>
  <c r="CC221" i="17"/>
  <c r="CU224" i="17"/>
  <c r="J228" i="17"/>
  <c r="CN198" i="17"/>
  <c r="AG229" i="17"/>
  <c r="BC211" i="17"/>
  <c r="I218" i="17"/>
  <c r="AC221" i="17"/>
  <c r="AR224" i="17"/>
  <c r="BI227" i="17"/>
  <c r="CC230" i="17"/>
  <c r="DE205" i="17"/>
  <c r="BU216" i="17"/>
  <c r="Y220" i="17"/>
  <c r="AN223" i="17"/>
  <c r="BE226" i="17"/>
  <c r="BY229" i="17"/>
  <c r="CQ183" i="17"/>
  <c r="DC213" i="17"/>
  <c r="CU218" i="17"/>
  <c r="H222" i="17"/>
  <c r="X225" i="17"/>
  <c r="AQ228" i="17"/>
  <c r="BH191" i="17"/>
  <c r="BV214" i="17"/>
  <c r="V219" i="17"/>
  <c r="AK222" i="17"/>
  <c r="BC225" i="17"/>
  <c r="BV228" i="17"/>
  <c r="AT127" i="17"/>
  <c r="AH125" i="17"/>
  <c r="AX126" i="17"/>
  <c r="BN127" i="17"/>
  <c r="BZ125" i="17"/>
  <c r="AD133" i="17"/>
  <c r="CQ130" i="17"/>
  <c r="BA135" i="17"/>
  <c r="U129" i="17"/>
  <c r="BD125" i="17"/>
  <c r="L123" i="17"/>
  <c r="O129" i="17"/>
  <c r="BO133" i="17"/>
  <c r="F129" i="17"/>
  <c r="BQ126" i="17"/>
  <c r="CT126" i="17"/>
  <c r="CJ124" i="17"/>
  <c r="CZ125" i="17"/>
  <c r="J127" i="17"/>
  <c r="R132" i="17"/>
  <c r="F130" i="17"/>
  <c r="BS127" i="17"/>
  <c r="AL132" i="17"/>
  <c r="DE131" i="17"/>
  <c r="AG123" i="17"/>
  <c r="CU132" i="17"/>
  <c r="W123" i="17"/>
  <c r="AS127" i="17"/>
  <c r="DD123" i="17"/>
  <c r="O125" i="17"/>
  <c r="S131" i="17"/>
  <c r="CM131" i="17"/>
  <c r="BE124" i="17"/>
  <c r="K133" i="17"/>
  <c r="AS124" i="17"/>
  <c r="CQ124" i="17"/>
  <c r="CF128" i="17"/>
  <c r="BV126" i="17"/>
  <c r="AC124" i="17"/>
  <c r="CZ128" i="17"/>
  <c r="DA134" i="17"/>
  <c r="BO134" i="17"/>
  <c r="Y132" i="17"/>
  <c r="BV136" i="17"/>
  <c r="DE127" i="17"/>
  <c r="Q123" i="17"/>
  <c r="AF124" i="17"/>
  <c r="AI130" i="17"/>
  <c r="BK132" i="17"/>
  <c r="AQ126" i="17"/>
  <c r="CV134" i="17"/>
  <c r="AE126" i="17"/>
  <c r="AA123" i="17"/>
  <c r="AL133" i="17"/>
  <c r="Z131" i="17"/>
  <c r="CM128" i="17"/>
  <c r="BF133" i="17"/>
  <c r="DA130" i="17"/>
  <c r="BA124" i="17"/>
  <c r="K134" i="17"/>
  <c r="AQ124" i="17"/>
  <c r="AO126" i="17"/>
  <c r="DF125" i="17"/>
  <c r="BO123" i="17"/>
  <c r="BS129" i="17"/>
  <c r="S133" i="17"/>
  <c r="AC135" i="17"/>
  <c r="CG125" i="17"/>
  <c r="BH156" i="17"/>
  <c r="AO156" i="17"/>
  <c r="AF222" i="17"/>
  <c r="Q228" i="17"/>
  <c r="CQ221" i="17"/>
  <c r="K216" i="17"/>
  <c r="BO178" i="17"/>
  <c r="F219" i="17"/>
  <c r="Q207" i="17"/>
  <c r="BH216" i="17"/>
  <c r="Q216" i="17"/>
  <c r="DD216" i="17"/>
  <c r="AA216" i="17"/>
  <c r="DB213" i="17"/>
  <c r="BQ217" i="17"/>
  <c r="Y230" i="17"/>
  <c r="T224" i="17"/>
  <c r="AG124" i="17"/>
  <c r="AT123" i="17"/>
  <c r="L124" i="17"/>
  <c r="BG131" i="17"/>
  <c r="BL126" i="17"/>
  <c r="BB124" i="17"/>
  <c r="BG127" i="17"/>
  <c r="N134" i="17"/>
  <c r="BC130" i="17"/>
  <c r="CS136" i="17"/>
  <c r="BT156" i="17"/>
  <c r="CF211" i="17"/>
  <c r="I176" i="17"/>
  <c r="BW225" i="17"/>
  <c r="L229" i="17"/>
  <c r="CW218" i="17"/>
  <c r="AE225" i="17"/>
  <c r="AW228" i="17"/>
  <c r="DD228" i="17"/>
  <c r="AJ214" i="17"/>
  <c r="I224" i="17"/>
  <c r="Q230" i="17"/>
  <c r="BI216" i="17"/>
  <c r="BX220" i="17"/>
  <c r="BM216" i="17"/>
  <c r="AI222" i="17"/>
  <c r="BA230" i="17"/>
  <c r="CC133" i="17"/>
  <c r="CY133" i="17"/>
  <c r="BQ123" i="17"/>
  <c r="CU133" i="17"/>
  <c r="CO135" i="17"/>
  <c r="AW132" i="17"/>
  <c r="CU129" i="17"/>
  <c r="DE128" i="17"/>
  <c r="AL124" i="17"/>
  <c r="CF125" i="17"/>
  <c r="CF190" i="17"/>
  <c r="AK213" i="17"/>
  <c r="AZ199" i="17"/>
  <c r="F188" i="17"/>
  <c r="O226" i="17"/>
  <c r="AN220" i="17"/>
  <c r="BS163" i="17"/>
  <c r="CS191" i="17"/>
  <c r="BD225" i="17"/>
  <c r="BI225" i="17"/>
  <c r="AQ222" i="17"/>
  <c r="CH219" i="17"/>
  <c r="BW222" i="17"/>
  <c r="AX222" i="17"/>
  <c r="U211" i="17"/>
  <c r="AB210" i="17"/>
  <c r="J224" i="17"/>
  <c r="CK223" i="17"/>
  <c r="DC216" i="17"/>
  <c r="AP210" i="17"/>
  <c r="AE227" i="17"/>
  <c r="CF226" i="17"/>
  <c r="BM222" i="17"/>
  <c r="AV224" i="17"/>
  <c r="BY224" i="17"/>
  <c r="CC130" i="17"/>
  <c r="AV156" i="17"/>
  <c r="AS166" i="17"/>
  <c r="BU176" i="17"/>
  <c r="CF180" i="17"/>
  <c r="CU183" i="17"/>
  <c r="AL170" i="17"/>
  <c r="AU178" i="17"/>
  <c r="V155" i="17"/>
  <c r="BT195" i="17"/>
  <c r="CF170" i="17"/>
  <c r="BD181" i="17"/>
  <c r="CV188" i="17"/>
  <c r="CN203" i="17"/>
  <c r="AG173" i="17"/>
  <c r="DE210" i="17"/>
  <c r="H197" i="17"/>
  <c r="CP181" i="17"/>
  <c r="AU192" i="17"/>
  <c r="AL188" i="17"/>
  <c r="CB189" i="17"/>
  <c r="CH207" i="17"/>
  <c r="DC180" i="17"/>
  <c r="R212" i="17"/>
  <c r="BI202" i="17"/>
  <c r="AC215" i="17"/>
  <c r="BD215" i="17"/>
  <c r="CH222" i="17"/>
  <c r="CT229" i="17"/>
  <c r="K215" i="17"/>
  <c r="BC222" i="17"/>
  <c r="BO229" i="17"/>
  <c r="AY214" i="17"/>
  <c r="J222" i="17"/>
  <c r="V229" i="17"/>
  <c r="CE213" i="17"/>
  <c r="I210" i="17"/>
  <c r="CX204" i="17"/>
  <c r="CO218" i="17"/>
  <c r="DA225" i="17"/>
  <c r="CB201" i="17"/>
  <c r="AT218" i="17"/>
  <c r="AX223" i="17"/>
  <c r="CP226" i="17"/>
  <c r="BV229" i="17"/>
  <c r="BE196" i="17"/>
  <c r="L212" i="17"/>
  <c r="F216" i="17"/>
  <c r="DG218" i="17"/>
  <c r="AQ221" i="17"/>
  <c r="AM224" i="17"/>
  <c r="CA226" i="17"/>
  <c r="BW229" i="17"/>
  <c r="BL190" i="17"/>
  <c r="D211" i="17"/>
  <c r="AU215" i="17"/>
  <c r="BL218" i="17"/>
  <c r="CZ220" i="17"/>
  <c r="AZ223" i="17"/>
  <c r="CN225" i="17"/>
  <c r="H228" i="17"/>
  <c r="CN229" i="17"/>
  <c r="BJ185" i="17"/>
  <c r="AB205" i="17"/>
  <c r="CJ211" i="17"/>
  <c r="D215" i="17"/>
  <c r="N217" i="17"/>
  <c r="Q206" i="17"/>
  <c r="BY216" i="17"/>
  <c r="AB220" i="17"/>
  <c r="AS223" i="17"/>
  <c r="BM226" i="17"/>
  <c r="CB229" i="17"/>
  <c r="AL206" i="17"/>
  <c r="CB216" i="17"/>
  <c r="AC220" i="17"/>
  <c r="AU223" i="17"/>
  <c r="BN226" i="17"/>
  <c r="CC229" i="17"/>
  <c r="AP206" i="17"/>
  <c r="CC216" i="17"/>
  <c r="AF220" i="17"/>
  <c r="AV223" i="17"/>
  <c r="BO226" i="17"/>
  <c r="CF229" i="17"/>
  <c r="AR226" i="17"/>
  <c r="CR209" i="17"/>
  <c r="BL217" i="17"/>
  <c r="CM220" i="17"/>
  <c r="DD223" i="17"/>
  <c r="P227" i="17"/>
  <c r="AI230" i="17"/>
  <c r="CH223" i="17"/>
  <c r="BS208" i="17"/>
  <c r="U217" i="17"/>
  <c r="BL220" i="17"/>
  <c r="CB223" i="17"/>
  <c r="CU226" i="17"/>
  <c r="H230" i="17"/>
  <c r="CS206" i="17"/>
  <c r="CN216" i="17"/>
  <c r="AJ220" i="17"/>
  <c r="BC223" i="17"/>
  <c r="BT226" i="17"/>
  <c r="CJ229" i="17"/>
  <c r="CN188" i="17"/>
  <c r="AP214" i="17"/>
  <c r="G219" i="17"/>
  <c r="X222" i="17"/>
  <c r="AN225" i="17"/>
  <c r="BG228" i="17"/>
  <c r="CI179" i="17"/>
  <c r="CB213" i="17"/>
  <c r="CJ218" i="17"/>
  <c r="CZ221" i="17"/>
  <c r="O225" i="17"/>
  <c r="AF228" i="17"/>
  <c r="BI164" i="17"/>
  <c r="S213" i="17"/>
  <c r="BH218" i="17"/>
  <c r="CA221" i="17"/>
  <c r="CR224" i="17"/>
  <c r="D228" i="17"/>
  <c r="BU226" i="17"/>
  <c r="AH212" i="17"/>
  <c r="AI218" i="17"/>
  <c r="AZ221" i="17"/>
  <c r="BP224" i="17"/>
  <c r="CI227" i="17"/>
  <c r="CZ230" i="17"/>
  <c r="CD182" i="17"/>
  <c r="CS213" i="17"/>
  <c r="CN218" i="17"/>
  <c r="DG221" i="17"/>
  <c r="T225" i="17"/>
  <c r="AJ228" i="17"/>
  <c r="CZ212" i="17"/>
  <c r="BP230" i="17"/>
  <c r="BE212" i="17"/>
  <c r="AK218" i="17"/>
  <c r="BC221" i="17"/>
  <c r="BV224" i="17"/>
  <c r="CK227" i="17"/>
  <c r="DC230" i="17"/>
  <c r="CN207" i="17"/>
  <c r="D217" i="17"/>
  <c r="AY220" i="17"/>
  <c r="BR223" i="17"/>
  <c r="CG226" i="17"/>
  <c r="CY229" i="17"/>
  <c r="Y191" i="17"/>
  <c r="BP214" i="17"/>
  <c r="U219" i="17"/>
  <c r="AJ222" i="17"/>
  <c r="BA225" i="17"/>
  <c r="BU228" i="17"/>
  <c r="N197" i="17"/>
  <c r="AD215" i="17"/>
  <c r="AV219" i="17"/>
  <c r="BO222" i="17"/>
  <c r="CF225" i="17"/>
  <c r="CV228" i="17"/>
  <c r="BX124" i="17"/>
  <c r="CC136" i="17"/>
  <c r="CD123" i="17"/>
  <c r="CT124" i="17"/>
  <c r="BT132" i="17"/>
  <c r="BJ130" i="17"/>
  <c r="S128" i="17"/>
  <c r="CN132" i="17"/>
  <c r="BI131" i="17"/>
  <c r="BD126" i="17"/>
  <c r="AD124" i="17"/>
  <c r="AU126" i="17"/>
  <c r="BM124" i="17"/>
  <c r="AJ126" i="17"/>
  <c r="CW123" i="17"/>
  <c r="V124" i="17"/>
  <c r="AG136" i="17"/>
  <c r="Z123" i="17"/>
  <c r="AP124" i="17"/>
  <c r="AV129" i="17"/>
  <c r="AL127" i="17"/>
  <c r="CY124" i="17"/>
  <c r="BR129" i="17"/>
  <c r="AO134" i="17"/>
  <c r="BN132" i="17"/>
  <c r="U130" i="17"/>
  <c r="CO134" i="17"/>
  <c r="CG129" i="17"/>
  <c r="CL124" i="17"/>
  <c r="AH126" i="17"/>
  <c r="AY128" i="17"/>
  <c r="W134" i="17"/>
  <c r="BF125" i="17"/>
  <c r="AQ130" i="17"/>
  <c r="AB125" i="17"/>
  <c r="AA127" i="17"/>
  <c r="F126" i="17"/>
  <c r="CZ123" i="17"/>
  <c r="L125" i="17"/>
  <c r="AB126" i="17"/>
  <c r="DF133" i="17"/>
  <c r="CV131" i="17"/>
  <c r="BE129" i="17"/>
  <c r="V134" i="17"/>
  <c r="AO130" i="17"/>
  <c r="DB123" i="17"/>
  <c r="AX125" i="17"/>
  <c r="BO127" i="17"/>
  <c r="BI123" i="17"/>
  <c r="BU123" i="17"/>
  <c r="AA132" i="17"/>
  <c r="BK123" i="17"/>
  <c r="BO125" i="17"/>
  <c r="BP130" i="17"/>
  <c r="BF128" i="17"/>
  <c r="O126" i="17"/>
  <c r="CL130" i="17"/>
  <c r="AK133" i="17"/>
  <c r="CH133" i="17"/>
  <c r="AO131" i="17"/>
  <c r="CX135" i="17"/>
  <c r="CC128" i="17"/>
  <c r="AH123" i="17"/>
  <c r="CH124" i="17"/>
  <c r="CW126" i="17"/>
  <c r="Q124" i="17"/>
  <c r="BF136" i="17"/>
  <c r="J158" i="17"/>
  <c r="BS199" i="17"/>
  <c r="CL208" i="17"/>
  <c r="BR225" i="17"/>
  <c r="Z225" i="17"/>
  <c r="W228" i="17"/>
  <c r="D227" i="17"/>
  <c r="BQ173" i="17"/>
  <c r="DE224" i="17"/>
  <c r="AC193" i="17"/>
  <c r="S222" i="17"/>
  <c r="AF217" i="17"/>
  <c r="CQ229" i="17"/>
  <c r="G223" i="17"/>
  <c r="P221" i="17"/>
  <c r="E222" i="17"/>
  <c r="CO217" i="17"/>
  <c r="BW128" i="17"/>
  <c r="AY124" i="17"/>
  <c r="CA130" i="17"/>
  <c r="DB125" i="17"/>
  <c r="BE125" i="17"/>
  <c r="AJ192" i="17"/>
  <c r="CN208" i="17"/>
  <c r="CY197" i="17"/>
  <c r="DE176" i="17"/>
  <c r="DG230" i="17"/>
  <c r="CR230" i="17"/>
  <c r="AD225" i="17"/>
  <c r="DA218" i="17"/>
  <c r="AD193" i="17"/>
  <c r="AK225" i="17"/>
  <c r="AG217" i="17"/>
  <c r="CR229" i="17"/>
  <c r="AS217" i="17"/>
  <c r="BT229" i="17"/>
  <c r="BU210" i="17"/>
  <c r="AF221" i="17"/>
  <c r="DC125" i="17"/>
  <c r="BR125" i="17"/>
  <c r="DG127" i="17"/>
  <c r="Q127" i="17"/>
  <c r="AO133" i="17"/>
  <c r="DC129" i="17"/>
  <c r="BW127" i="17"/>
  <c r="AZ192" i="17"/>
  <c r="BK220" i="17"/>
  <c r="BB216" i="17"/>
  <c r="S223" i="17"/>
  <c r="AZ227" i="17"/>
  <c r="W219" i="17"/>
  <c r="CS192" i="17"/>
  <c r="M193" i="17"/>
  <c r="BJ225" i="17"/>
  <c r="K226" i="17"/>
  <c r="AZ215" i="17"/>
  <c r="CS214" i="17"/>
  <c r="CE228" i="17"/>
  <c r="BB227" i="17"/>
  <c r="AQ230" i="17"/>
  <c r="R230" i="17"/>
  <c r="DB220" i="17"/>
  <c r="AW220" i="17"/>
  <c r="CS228" i="17"/>
  <c r="CE230" i="17"/>
  <c r="CW221" i="17"/>
  <c r="DF152" i="17"/>
  <c r="BB158" i="17"/>
  <c r="BD163" i="17"/>
  <c r="BT164" i="17"/>
  <c r="U159" i="17"/>
  <c r="BQ194" i="17"/>
  <c r="CV167" i="17"/>
  <c r="AN191" i="17"/>
  <c r="P188" i="17"/>
  <c r="CQ202" i="17"/>
  <c r="AN187" i="17"/>
  <c r="CY192" i="17"/>
  <c r="AZ197" i="17"/>
  <c r="AR211" i="17"/>
  <c r="BQ195" i="17"/>
  <c r="CB188" i="17"/>
  <c r="CH206" i="17"/>
  <c r="CQ196" i="17"/>
  <c r="Q202" i="17"/>
  <c r="AN208" i="17"/>
  <c r="CC208" i="17"/>
  <c r="AV186" i="17"/>
  <c r="BV194" i="17"/>
  <c r="CV213" i="17"/>
  <c r="N207" i="17"/>
  <c r="AH186" i="17"/>
  <c r="R217" i="17"/>
  <c r="AD224" i="17"/>
  <c r="AV179" i="17"/>
  <c r="CQ216" i="17"/>
  <c r="DC223" i="17"/>
  <c r="CQ143" i="17"/>
  <c r="AX216" i="17"/>
  <c r="BJ223" i="17"/>
  <c r="BV230" i="17"/>
  <c r="DD215" i="17"/>
  <c r="BH213" i="17"/>
  <c r="CV210" i="17"/>
  <c r="AK220" i="17"/>
  <c r="AW227" i="17"/>
  <c r="BY209" i="17"/>
  <c r="CT219" i="17"/>
  <c r="BN223" i="17"/>
  <c r="DF226" i="17"/>
  <c r="AD230" i="17"/>
  <c r="X198" i="17"/>
  <c r="AW212" i="17"/>
  <c r="W216" i="17"/>
  <c r="S219" i="17"/>
  <c r="BG221" i="17"/>
  <c r="BC224" i="17"/>
  <c r="CQ226" i="17"/>
  <c r="CM229" i="17"/>
  <c r="CC192" i="17"/>
  <c r="AP211" i="17"/>
  <c r="BS215" i="17"/>
  <c r="CB218" i="17"/>
  <c r="L221" i="17"/>
  <c r="CF223" i="17"/>
  <c r="DD225" i="17"/>
  <c r="X228" i="17"/>
  <c r="DD229" i="17"/>
  <c r="AO188" i="17"/>
  <c r="D206" i="17"/>
  <c r="U212" i="17"/>
  <c r="AA215" i="17"/>
  <c r="AD217" i="17"/>
  <c r="AO208" i="17"/>
  <c r="O217" i="17"/>
  <c r="BF220" i="17"/>
  <c r="BU223" i="17"/>
  <c r="CM226" i="17"/>
  <c r="DF229" i="17"/>
  <c r="AR208" i="17"/>
  <c r="P217" i="17"/>
  <c r="BG220" i="17"/>
  <c r="BX223" i="17"/>
  <c r="CN226" i="17"/>
  <c r="DG229" i="17"/>
  <c r="AX208" i="17"/>
  <c r="Q217" i="17"/>
  <c r="BH220" i="17"/>
  <c r="BY223" i="17"/>
  <c r="CS226" i="17"/>
  <c r="D230" i="17"/>
  <c r="DD227" i="17"/>
  <c r="E211" i="17"/>
  <c r="CV217" i="17"/>
  <c r="M221" i="17"/>
  <c r="AB224" i="17"/>
  <c r="AS227" i="17"/>
  <c r="BM230" i="17"/>
  <c r="BP225" i="17"/>
  <c r="CT209" i="17"/>
  <c r="BM217" i="17"/>
  <c r="CN220" i="17"/>
  <c r="DE223" i="17"/>
  <c r="U227" i="17"/>
  <c r="AJ230" i="17"/>
  <c r="CQ208" i="17"/>
  <c r="AC217" i="17"/>
  <c r="BM220" i="17"/>
  <c r="CG223" i="17"/>
  <c r="CV226" i="17"/>
  <c r="I230" i="17"/>
  <c r="CL194" i="17"/>
  <c r="DG214" i="17"/>
  <c r="AK219" i="17"/>
  <c r="AZ222" i="17"/>
  <c r="BQ225" i="17"/>
  <c r="CK228" i="17"/>
  <c r="DE188" i="17"/>
  <c r="AQ214" i="17"/>
  <c r="H219" i="17"/>
  <c r="Y222" i="17"/>
  <c r="AS225" i="17"/>
  <c r="BH228" i="17"/>
  <c r="DG181" i="17"/>
  <c r="CO213" i="17"/>
  <c r="CK218" i="17"/>
  <c r="DE221" i="17"/>
  <c r="P225" i="17"/>
  <c r="AG228" i="17"/>
  <c r="BE165" i="17"/>
  <c r="U213" i="17"/>
  <c r="BM218" i="17"/>
  <c r="CB221" i="17"/>
  <c r="CS224" i="17"/>
  <c r="I228" i="17"/>
  <c r="CZ208" i="17"/>
  <c r="BP190" i="17"/>
  <c r="BK214" i="17"/>
  <c r="M219" i="17"/>
  <c r="AG222" i="17"/>
  <c r="AV225" i="17"/>
  <c r="BM228" i="17"/>
  <c r="CU214" i="17"/>
  <c r="BH168" i="17"/>
  <c r="AC213" i="17"/>
  <c r="BO218" i="17"/>
  <c r="CF221" i="17"/>
  <c r="CV224" i="17"/>
  <c r="K228" i="17"/>
  <c r="CS178" i="17"/>
  <c r="AU209" i="17"/>
  <c r="AV217" i="17"/>
  <c r="CB220" i="17"/>
  <c r="CR223" i="17"/>
  <c r="G227" i="17"/>
  <c r="X230" i="17"/>
  <c r="CY196" i="17"/>
  <c r="AB215" i="17"/>
  <c r="AU219" i="17"/>
  <c r="BN222" i="17"/>
  <c r="CC225" i="17"/>
  <c r="CU228" i="17"/>
  <c r="CW200" i="17"/>
  <c r="CQ215" i="17"/>
  <c r="BY219" i="17"/>
  <c r="CS222" i="17"/>
  <c r="D226" i="17"/>
  <c r="U229" i="17"/>
  <c r="BY125" i="17"/>
  <c r="AE134" i="17"/>
  <c r="BM125" i="17"/>
  <c r="CM123" i="17"/>
  <c r="CZ129" i="17"/>
  <c r="CP127" i="17"/>
  <c r="AW125" i="17"/>
  <c r="P130" i="17"/>
  <c r="CW133" i="17"/>
  <c r="CI123" i="17"/>
  <c r="AS133" i="17"/>
  <c r="CA123" i="17"/>
  <c r="DA126" i="17"/>
  <c r="BP123" i="17"/>
  <c r="CF124" i="17"/>
  <c r="W125" i="17"/>
  <c r="CF133" i="17"/>
  <c r="K125" i="17"/>
  <c r="AE124" i="17"/>
  <c r="CB126" i="17"/>
  <c r="BR124" i="17"/>
  <c r="CH125" i="17"/>
  <c r="CV126" i="17"/>
  <c r="DB131" i="17"/>
  <c r="CR129" i="17"/>
  <c r="BA127" i="17"/>
  <c r="T132" i="17"/>
  <c r="Q132" i="17"/>
  <c r="CM125" i="17"/>
  <c r="BN123" i="17"/>
  <c r="CC125" i="17"/>
  <c r="U125" i="17"/>
  <c r="BG126" i="17"/>
  <c r="BU127" i="17"/>
  <c r="BY133" i="17"/>
  <c r="BO129" i="17"/>
  <c r="AL123" i="17"/>
  <c r="BH135" i="17"/>
  <c r="CZ126" i="17"/>
  <c r="BF123" i="17"/>
  <c r="AH131" i="17"/>
  <c r="X129" i="17"/>
  <c r="CJ126" i="17"/>
  <c r="BB131" i="17"/>
  <c r="CC132" i="17"/>
  <c r="DC124" i="17"/>
  <c r="BL134" i="17"/>
  <c r="CU124" i="17"/>
  <c r="CW125" i="17"/>
  <c r="BV124" i="17"/>
  <c r="BG129" i="17"/>
  <c r="AR124" i="17"/>
  <c r="DC127" i="17"/>
  <c r="CV127" i="17"/>
  <c r="CL125" i="17"/>
  <c r="AU123" i="17"/>
  <c r="L128" i="17"/>
  <c r="R133" i="17"/>
  <c r="H131" i="17"/>
  <c r="BU128" i="17"/>
  <c r="AN133" i="17"/>
  <c r="M131" i="17"/>
  <c r="AI124" i="17"/>
  <c r="CV133" i="17"/>
  <c r="Y124" i="17"/>
  <c r="BE126" i="17"/>
  <c r="D134" i="17"/>
  <c r="BX174" i="17"/>
  <c r="U153" i="17"/>
  <c r="CG158" i="17"/>
  <c r="CM163" i="17"/>
  <c r="E165" i="17"/>
  <c r="D160" i="17"/>
  <c r="CG194" i="17"/>
  <c r="AN168" i="17"/>
  <c r="BF191" i="17"/>
  <c r="BZ188" i="17"/>
  <c r="DG202" i="17"/>
  <c r="BU187" i="17"/>
  <c r="S193" i="17"/>
  <c r="BS197" i="17"/>
  <c r="BH211" i="17"/>
  <c r="DF195" i="17"/>
  <c r="U189" i="17"/>
  <c r="D207" i="17"/>
  <c r="CN197" i="17"/>
  <c r="CP202" i="17"/>
  <c r="R209" i="17"/>
  <c r="AY209" i="17"/>
  <c r="CW188" i="17"/>
  <c r="BJ195" i="17"/>
  <c r="H214" i="17"/>
  <c r="BF207" i="17"/>
  <c r="AD189" i="17"/>
  <c r="AH217" i="17"/>
  <c r="AT224" i="17"/>
  <c r="X183" i="17"/>
  <c r="DG216" i="17"/>
  <c r="O224" i="17"/>
  <c r="AV169" i="17"/>
  <c r="BN216" i="17"/>
  <c r="BZ223" i="17"/>
  <c r="CL230" i="17"/>
  <c r="S216" i="17"/>
  <c r="CH213" i="17"/>
  <c r="AK211" i="17"/>
  <c r="BA220" i="17"/>
  <c r="BM227" i="17"/>
  <c r="Q210" i="17"/>
  <c r="F220" i="17"/>
  <c r="CD223" i="17"/>
  <c r="R227" i="17"/>
  <c r="AT230" i="17"/>
  <c r="BN199" i="17"/>
  <c r="CC212" i="17"/>
  <c r="AM216" i="17"/>
  <c r="AI219" i="17"/>
  <c r="BW221" i="17"/>
  <c r="BS224" i="17"/>
  <c r="DG226" i="17"/>
  <c r="DC229" i="17"/>
  <c r="CI194" i="17"/>
  <c r="CH211" i="17"/>
  <c r="CP215" i="17"/>
  <c r="CR218" i="17"/>
  <c r="AB221" i="17"/>
  <c r="CV223" i="17"/>
  <c r="P226" i="17"/>
  <c r="AN228" i="17"/>
  <c r="P230" i="17"/>
  <c r="CJ190" i="17"/>
  <c r="CK206" i="17"/>
  <c r="BD212" i="17"/>
  <c r="AY215" i="17"/>
  <c r="AT217" i="17"/>
  <c r="BL209" i="17"/>
  <c r="BA217" i="17"/>
  <c r="CF220" i="17"/>
  <c r="CY223" i="17"/>
  <c r="L227" i="17"/>
  <c r="AB230" i="17"/>
  <c r="CG209" i="17"/>
  <c r="BI217" i="17"/>
  <c r="CK220" i="17"/>
  <c r="CZ223" i="17"/>
  <c r="M227" i="17"/>
  <c r="AG230" i="17"/>
  <c r="CO209" i="17"/>
  <c r="BK217" i="17"/>
  <c r="CL220" i="17"/>
  <c r="DA223" i="17"/>
  <c r="O227" i="17"/>
  <c r="AH230" i="17"/>
  <c r="BK229" i="17"/>
  <c r="CZ211" i="17"/>
  <c r="U218" i="17"/>
  <c r="AM221" i="17"/>
  <c r="BF224" i="17"/>
  <c r="BU227" i="17"/>
  <c r="CM230" i="17"/>
  <c r="W227" i="17"/>
  <c r="J211" i="17"/>
  <c r="CW217" i="17"/>
  <c r="N221" i="17"/>
  <c r="AC224" i="17"/>
  <c r="AU227" i="17"/>
  <c r="BN230" i="17"/>
  <c r="CZ209" i="17"/>
  <c r="BP217" i="17"/>
  <c r="CO220" i="17"/>
  <c r="DG223" i="17"/>
  <c r="V227" i="17"/>
  <c r="AK230" i="17"/>
  <c r="J199" i="17"/>
  <c r="BG215" i="17"/>
  <c r="BK219" i="17"/>
  <c r="CD222" i="17"/>
  <c r="CS225" i="17"/>
  <c r="G229" i="17"/>
  <c r="F195" i="17"/>
  <c r="E215" i="17"/>
  <c r="AL219" i="17"/>
  <c r="BA222" i="17"/>
  <c r="BS225" i="17"/>
  <c r="CL228" i="17"/>
  <c r="AV189" i="17"/>
  <c r="AV214" i="17"/>
  <c r="I219" i="17"/>
  <c r="AA222" i="17"/>
  <c r="AT225" i="17"/>
  <c r="BI228" i="17"/>
  <c r="BU182" i="17"/>
  <c r="CR213" i="17"/>
  <c r="CM218" i="17"/>
  <c r="DF221" i="17"/>
  <c r="Q225" i="17"/>
  <c r="AI228" i="17"/>
  <c r="BC215" i="17"/>
  <c r="CG195" i="17"/>
  <c r="L215" i="17"/>
  <c r="AO219" i="17"/>
  <c r="BG222" i="17"/>
  <c r="BZ225" i="17"/>
  <c r="CO228" i="17"/>
  <c r="AW216" i="17"/>
  <c r="S183" i="17"/>
  <c r="CU213" i="17"/>
  <c r="CS218" i="17"/>
  <c r="D222" i="17"/>
  <c r="U225" i="17"/>
  <c r="AO228" i="17"/>
  <c r="CO216" i="17"/>
  <c r="BP210" i="17"/>
  <c r="CG217" i="17"/>
  <c r="DD220" i="17"/>
  <c r="Q224" i="17"/>
  <c r="AK227" i="17"/>
  <c r="AZ230" i="17"/>
  <c r="AT200" i="17"/>
  <c r="CF215" i="17"/>
  <c r="BX219" i="17"/>
  <c r="CN222" i="17"/>
  <c r="DG225" i="17"/>
  <c r="T229" i="17"/>
  <c r="BF203" i="17"/>
  <c r="AF216" i="17"/>
  <c r="DA219" i="17"/>
  <c r="O223" i="17"/>
  <c r="AH226" i="17"/>
  <c r="AW229" i="17"/>
  <c r="BZ126" i="17"/>
  <c r="BK131" i="17"/>
  <c r="AV126" i="17"/>
  <c r="W126" i="17"/>
  <c r="Z127" i="17"/>
  <c r="P125" i="17"/>
  <c r="AF126" i="17"/>
  <c r="AV127" i="17"/>
  <c r="CA126" i="17"/>
  <c r="L133" i="17"/>
  <c r="BY130" i="17"/>
  <c r="AJ135" i="17"/>
  <c r="AK129" i="17"/>
  <c r="Z135" i="17"/>
  <c r="BO126" i="17"/>
  <c r="V126" i="17"/>
  <c r="G131" i="17"/>
  <c r="CX125" i="17"/>
  <c r="BS126" i="17"/>
  <c r="D124" i="17"/>
  <c r="Q136" i="17"/>
  <c r="H123" i="17"/>
  <c r="X124" i="17"/>
  <c r="AD129" i="17"/>
  <c r="T127" i="17"/>
  <c r="CG124" i="17"/>
  <c r="AX129" i="17"/>
  <c r="BE134" i="17"/>
  <c r="O123" i="17"/>
  <c r="CB132" i="17"/>
  <c r="E123" i="17"/>
  <c r="BI127" i="17"/>
  <c r="CK123" i="17"/>
  <c r="DA124" i="17"/>
  <c r="DE130" i="17"/>
  <c r="DC131" i="17"/>
  <c r="AM124" i="17"/>
  <c r="CW132" i="17"/>
  <c r="AA124" i="17"/>
  <c r="DG124" i="17"/>
  <c r="BN128" i="17"/>
  <c r="BB126" i="17"/>
  <c r="K124" i="17"/>
  <c r="CH128" i="17"/>
  <c r="M135" i="17"/>
  <c r="AF134" i="17"/>
  <c r="CS131" i="17"/>
  <c r="AP136" i="17"/>
  <c r="AG128" i="17"/>
  <c r="BW125" i="17"/>
  <c r="CM126" i="17"/>
  <c r="CO132" i="17"/>
  <c r="AM130" i="17"/>
  <c r="X125" i="17"/>
  <c r="N123" i="17"/>
  <c r="AB124" i="17"/>
  <c r="AR125" i="17"/>
  <c r="AX130" i="17"/>
  <c r="AN128" i="17"/>
  <c r="DA125" i="17"/>
  <c r="BR130" i="17"/>
  <c r="BA133" i="17"/>
  <c r="BN133" i="17"/>
  <c r="W131" i="17"/>
  <c r="CH135" i="17"/>
  <c r="CS128" i="17"/>
  <c r="AJ131" i="17"/>
  <c r="BI179" i="17"/>
  <c r="W206" i="17"/>
  <c r="CR206" i="17"/>
  <c r="BV204" i="17"/>
  <c r="AL226" i="17"/>
  <c r="BF218" i="17"/>
  <c r="CZ214" i="17"/>
  <c r="AF214" i="17"/>
  <c r="AP207" i="17"/>
  <c r="AA225" i="17"/>
  <c r="L213" i="17"/>
  <c r="CZ228" i="17"/>
  <c r="Z216" i="17"/>
  <c r="BB213" i="17"/>
  <c r="BX218" i="17"/>
  <c r="BK225" i="17"/>
  <c r="AZ228" i="17"/>
  <c r="H225" i="17"/>
  <c r="L230" i="17"/>
  <c r="AR205" i="17"/>
  <c r="BJ202" i="17"/>
  <c r="AG224" i="17"/>
  <c r="CV229" i="17"/>
  <c r="AA226" i="17"/>
  <c r="AW217" i="17"/>
  <c r="BD230" i="17"/>
  <c r="AW136" i="17"/>
  <c r="CC124" i="17"/>
  <c r="CY126" i="17"/>
  <c r="AB132" i="17"/>
  <c r="V125" i="17"/>
  <c r="AX123" i="17"/>
  <c r="Z136" i="17"/>
  <c r="Y123" i="17"/>
  <c r="AI125" i="17"/>
  <c r="BZ186" i="17"/>
  <c r="DF219" i="17"/>
  <c r="CN213" i="17"/>
  <c r="P214" i="17"/>
  <c r="AX215" i="17"/>
  <c r="AW222" i="17"/>
  <c r="V210" i="17"/>
  <c r="CJ223" i="17"/>
  <c r="BI223" i="17"/>
  <c r="AZ226" i="17"/>
  <c r="CC222" i="17"/>
  <c r="BO214" i="17"/>
  <c r="CJ217" i="17"/>
  <c r="CF230" i="17"/>
  <c r="AO125" i="17"/>
  <c r="BR126" i="17"/>
  <c r="CR123" i="17"/>
  <c r="U126" i="17"/>
  <c r="BD133" i="17"/>
  <c r="CY123" i="17"/>
  <c r="AW134" i="17"/>
  <c r="AA136" i="17"/>
  <c r="BS195" i="17"/>
  <c r="BU170" i="17"/>
  <c r="BK205" i="17"/>
  <c r="I205" i="17"/>
  <c r="CX212" i="17"/>
  <c r="BV198" i="17"/>
  <c r="AS212" i="17"/>
  <c r="BP178" i="17"/>
  <c r="L209" i="17"/>
  <c r="CP220" i="17"/>
  <c r="AW210" i="17"/>
  <c r="AD227" i="17"/>
  <c r="CW216" i="17"/>
  <c r="BF225" i="17"/>
  <c r="CI220" i="17"/>
  <c r="AR217" i="17"/>
  <c r="N214" i="17"/>
  <c r="X219" i="17"/>
  <c r="AP201" i="17"/>
  <c r="DE228" i="17"/>
  <c r="AI224" i="17"/>
  <c r="AJ217" i="17"/>
  <c r="CD226" i="17"/>
  <c r="BT207" i="17"/>
  <c r="Y215" i="17"/>
  <c r="BL211" i="17"/>
  <c r="AQ218" i="17"/>
  <c r="CV154" i="17"/>
  <c r="BV167" i="17"/>
  <c r="DA169" i="17"/>
  <c r="CW169" i="17"/>
  <c r="BF170" i="17"/>
  <c r="BI196" i="17"/>
  <c r="DA171" i="17"/>
  <c r="AP193" i="17"/>
  <c r="W191" i="17"/>
  <c r="W204" i="17"/>
  <c r="CL189" i="17"/>
  <c r="CR194" i="17"/>
  <c r="K199" i="17"/>
  <c r="CB212" i="17"/>
  <c r="BM198" i="17"/>
  <c r="BO192" i="17"/>
  <c r="CI208" i="17"/>
  <c r="R198" i="17"/>
  <c r="L203" i="17"/>
  <c r="AS209" i="17"/>
  <c r="BZ209" i="17"/>
  <c r="E191" i="17"/>
  <c r="AX196" i="17"/>
  <c r="X214" i="17"/>
  <c r="CS207" i="17"/>
  <c r="BA191" i="17"/>
  <c r="AX217" i="17"/>
  <c r="BJ224" i="17"/>
  <c r="BW186" i="17"/>
  <c r="S217" i="17"/>
  <c r="AE224" i="17"/>
  <c r="AK175" i="17"/>
  <c r="CD216" i="17"/>
  <c r="CP223" i="17"/>
  <c r="DB230" i="17"/>
  <c r="AI216" i="17"/>
  <c r="DG213" i="17"/>
  <c r="BV211" i="17"/>
  <c r="BQ220" i="17"/>
  <c r="CC227" i="17"/>
  <c r="BH210" i="17"/>
  <c r="V220" i="17"/>
  <c r="CT223" i="17"/>
  <c r="AH227" i="17"/>
  <c r="BJ230" i="17"/>
  <c r="CR202" i="17"/>
  <c r="H213" i="17"/>
  <c r="CI216" i="17"/>
  <c r="AY219" i="17"/>
  <c r="O222" i="17"/>
  <c r="CI224" i="17"/>
  <c r="AY227" i="17"/>
  <c r="O230" i="17"/>
  <c r="CC199" i="17"/>
  <c r="N212" i="17"/>
  <c r="AN216" i="17"/>
  <c r="D219" i="17"/>
  <c r="BX221" i="17"/>
  <c r="H224" i="17"/>
  <c r="AF226" i="17"/>
  <c r="BD228" i="17"/>
  <c r="AF230" i="17"/>
  <c r="L193" i="17"/>
  <c r="BI207" i="17"/>
  <c r="CM212" i="17"/>
  <c r="BU215" i="17"/>
  <c r="BJ217" i="17"/>
  <c r="CC210" i="17"/>
  <c r="CQ217" i="17"/>
  <c r="E221" i="17"/>
  <c r="Y224" i="17"/>
  <c r="AN227" i="17"/>
  <c r="BE230" i="17"/>
  <c r="CL210" i="17"/>
  <c r="CR217" i="17"/>
  <c r="G221" i="17"/>
  <c r="Z224" i="17"/>
  <c r="AO227" i="17"/>
  <c r="BG230" i="17"/>
  <c r="CN210" i="17"/>
  <c r="CS217" i="17"/>
  <c r="H221" i="17"/>
  <c r="AA224" i="17"/>
  <c r="AR227" i="17"/>
  <c r="BH230" i="17"/>
  <c r="CT230" i="17"/>
  <c r="CO212" i="17"/>
  <c r="AY218" i="17"/>
  <c r="BP221" i="17"/>
  <c r="CF224" i="17"/>
  <c r="CY227" i="17"/>
  <c r="BE188" i="17"/>
  <c r="CF228" i="17"/>
  <c r="DB211" i="17"/>
  <c r="X218" i="17"/>
  <c r="AN221" i="17"/>
  <c r="BG224" i="17"/>
  <c r="BX227" i="17"/>
  <c r="CN230" i="17"/>
  <c r="K211" i="17"/>
  <c r="CZ217" i="17"/>
  <c r="O221" i="17"/>
  <c r="AF224" i="17"/>
  <c r="AV227" i="17"/>
  <c r="BO230" i="17"/>
  <c r="R202" i="17"/>
  <c r="L216" i="17"/>
  <c r="CN219" i="17"/>
  <c r="DD222" i="17"/>
  <c r="S226" i="17"/>
  <c r="AJ229" i="17"/>
  <c r="Z199" i="17"/>
  <c r="BH215" i="17"/>
  <c r="BL219" i="17"/>
  <c r="CE222" i="17"/>
  <c r="CV225" i="17"/>
  <c r="H229" i="17"/>
  <c r="O195" i="17"/>
  <c r="G215" i="17"/>
  <c r="AM219" i="17"/>
  <c r="BD222" i="17"/>
  <c r="BT225" i="17"/>
  <c r="CM228" i="17"/>
  <c r="BB189" i="17"/>
  <c r="AW214" i="17"/>
  <c r="L219" i="17"/>
  <c r="AB222" i="17"/>
  <c r="AU225" i="17"/>
  <c r="BL228" i="17"/>
  <c r="CF218" i="17"/>
  <c r="DD199" i="17"/>
  <c r="BX215" i="17"/>
  <c r="BS219" i="17"/>
  <c r="CJ222" i="17"/>
  <c r="CZ225" i="17"/>
  <c r="O229" i="17"/>
  <c r="AA218" i="17"/>
  <c r="F191" i="17"/>
  <c r="BM214" i="17"/>
  <c r="O219" i="17"/>
  <c r="AH222" i="17"/>
  <c r="AW225" i="17"/>
  <c r="BO228" i="17"/>
  <c r="DC222" i="17"/>
  <c r="BJ211" i="17"/>
  <c r="K218" i="17"/>
  <c r="AD221" i="17"/>
  <c r="AS224" i="17"/>
  <c r="BK227" i="17"/>
  <c r="CD230" i="17"/>
  <c r="AG203" i="17"/>
  <c r="AC216" i="17"/>
  <c r="CZ219" i="17"/>
  <c r="M223" i="17"/>
  <c r="AG226" i="17"/>
  <c r="AV229" i="17"/>
  <c r="P206" i="17"/>
  <c r="BX216" i="17"/>
  <c r="AA220" i="17"/>
  <c r="AR223" i="17"/>
  <c r="BH226" i="17"/>
  <c r="CA229" i="17"/>
  <c r="DF123" i="17"/>
  <c r="CO128" i="17"/>
  <c r="CB123" i="17"/>
  <c r="BK128" i="17"/>
  <c r="BF124" i="17"/>
  <c r="BM136" i="17"/>
  <c r="BL123" i="17"/>
  <c r="BZ124" i="17"/>
  <c r="BB132" i="17"/>
  <c r="AR130" i="17"/>
  <c r="DD127" i="17"/>
  <c r="BV132" i="17"/>
  <c r="BY131" i="17"/>
  <c r="BL132" i="17"/>
  <c r="CU123" i="17"/>
  <c r="BB123" i="17"/>
  <c r="AM128" i="17"/>
  <c r="X123" i="17"/>
  <c r="DG128" i="17"/>
  <c r="D125" i="17"/>
  <c r="BM133" i="17"/>
  <c r="CW124" i="17"/>
  <c r="AU124" i="17"/>
  <c r="BJ126" i="17"/>
  <c r="AZ124" i="17"/>
  <c r="BN125" i="17"/>
  <c r="CD126" i="17"/>
  <c r="BD134" i="17"/>
  <c r="AT132" i="17"/>
  <c r="DG129" i="17"/>
  <c r="BX134" i="17"/>
  <c r="CW129" i="17"/>
  <c r="BT124" i="17"/>
  <c r="P126" i="17"/>
  <c r="AF128" i="17"/>
  <c r="AM134" i="17"/>
  <c r="AN125" i="17"/>
  <c r="X130" i="17"/>
  <c r="J125" i="17"/>
  <c r="AQ127" i="17"/>
  <c r="CR125" i="17"/>
  <c r="CH123" i="17"/>
  <c r="CX124" i="17"/>
  <c r="J126" i="17"/>
  <c r="BV133" i="17"/>
  <c r="BL131" i="17"/>
  <c r="T129" i="17"/>
  <c r="CP133" i="17"/>
  <c r="BU130" i="17"/>
  <c r="BF126" i="17"/>
  <c r="M124" i="17"/>
  <c r="Q130" i="17"/>
  <c r="CA132" i="17"/>
  <c r="X126" i="17"/>
  <c r="CE134" i="17"/>
  <c r="M126" i="17"/>
  <c r="AQ123" i="17"/>
  <c r="CD127" i="17"/>
  <c r="BT125" i="17"/>
  <c r="AB123" i="17"/>
  <c r="CX127" i="17"/>
  <c r="DD132" i="17"/>
  <c r="CT130" i="17"/>
  <c r="BC128" i="17"/>
  <c r="V133" i="17"/>
  <c r="AC131" i="17"/>
  <c r="BP128" i="17"/>
  <c r="AQ133" i="17"/>
  <c r="I194" i="17"/>
  <c r="H159" i="17"/>
  <c r="DB206" i="17"/>
  <c r="BL202" i="17"/>
  <c r="AZ216" i="17"/>
  <c r="BV221" i="17"/>
  <c r="BG217" i="17"/>
  <c r="T205" i="17"/>
  <c r="CB230" i="17"/>
  <c r="BU218" i="17"/>
  <c r="CP221" i="17"/>
  <c r="D225" i="17"/>
  <c r="CB228" i="17"/>
  <c r="AJ225" i="17"/>
  <c r="AA228" i="17"/>
  <c r="CZ226" i="17"/>
  <c r="BX226" i="17"/>
  <c r="AY226" i="17"/>
  <c r="AN229" i="17"/>
  <c r="CE226" i="17"/>
  <c r="AT229" i="17"/>
  <c r="CC220" i="17"/>
  <c r="P123" i="17"/>
  <c r="CA128" i="17"/>
  <c r="AK126" i="17"/>
  <c r="BC131" i="17"/>
  <c r="AR126" i="17"/>
  <c r="CO129" i="17"/>
  <c r="M123" i="17"/>
  <c r="BH125" i="17"/>
  <c r="CA131" i="17"/>
  <c r="CU131" i="17"/>
  <c r="CN133" i="17"/>
  <c r="BC195" i="17"/>
  <c r="AQ198" i="17"/>
  <c r="CR211" i="17"/>
  <c r="DG209" i="17"/>
  <c r="CS223" i="17"/>
  <c r="BR228" i="17"/>
  <c r="DG222" i="17"/>
  <c r="AB217" i="17"/>
  <c r="CN209" i="17"/>
  <c r="K222" i="17"/>
  <c r="AV228" i="17"/>
  <c r="AW198" i="17"/>
  <c r="CP214" i="17"/>
  <c r="E219" i="17"/>
  <c r="BT217" i="17"/>
  <c r="BU220" i="17"/>
  <c r="AR220" i="17"/>
  <c r="AK223" i="17"/>
  <c r="T230" i="17"/>
  <c r="R191" i="17"/>
  <c r="DE220" i="17"/>
  <c r="P124" i="17"/>
  <c r="K131" i="17"/>
  <c r="R125" i="17"/>
  <c r="BR131" i="17"/>
  <c r="BA125" i="17"/>
  <c r="AW126" i="17"/>
  <c r="AL126" i="17"/>
  <c r="CQ125" i="17"/>
  <c r="CO156" i="17"/>
  <c r="AS183" i="17"/>
  <c r="DA196" i="17"/>
  <c r="AF189" i="17"/>
  <c r="DC183" i="17"/>
  <c r="T199" i="17"/>
  <c r="H164" i="17"/>
  <c r="H200" i="17"/>
  <c r="F214" i="17"/>
  <c r="CP193" i="17"/>
  <c r="DB227" i="17"/>
  <c r="BW227" i="17"/>
  <c r="R220" i="17"/>
  <c r="S209" i="17"/>
  <c r="E224" i="17"/>
  <c r="DB221" i="17"/>
  <c r="CM217" i="17"/>
  <c r="BJ214" i="17"/>
  <c r="W210" i="17"/>
  <c r="CI214" i="17"/>
  <c r="CK219" i="17"/>
  <c r="CP225" i="17"/>
  <c r="Q221" i="17"/>
  <c r="H209" i="17"/>
  <c r="BK223" i="17"/>
  <c r="BI224" i="17"/>
  <c r="CF196" i="17"/>
  <c r="AM225" i="17"/>
  <c r="BQ212" i="17"/>
  <c r="BX130" i="17"/>
  <c r="CH163" i="17"/>
  <c r="T153" i="17"/>
  <c r="BJ142" i="17"/>
  <c r="AQ162" i="17"/>
  <c r="G175" i="17"/>
  <c r="CG173" i="17"/>
  <c r="BF176" i="17"/>
  <c r="CE174" i="17"/>
  <c r="H201" i="17"/>
  <c r="AY168" i="17"/>
  <c r="Q198" i="17"/>
  <c r="BM201" i="17"/>
  <c r="CQ204" i="17"/>
  <c r="AS190" i="17"/>
  <c r="R174" i="17"/>
  <c r="CW203" i="17"/>
  <c r="BJ172" i="17"/>
  <c r="CW205" i="17"/>
  <c r="AF197" i="17"/>
  <c r="AW215" i="17"/>
  <c r="BR215" i="17"/>
  <c r="AJ206" i="17"/>
  <c r="BH203" i="17"/>
  <c r="U177" i="17"/>
  <c r="BE210" i="17"/>
  <c r="AZ205" i="17"/>
  <c r="CX218" i="17"/>
  <c r="F226" i="17"/>
  <c r="AR203" i="17"/>
  <c r="BS218" i="17"/>
  <c r="CE225" i="17"/>
  <c r="AV200" i="17"/>
  <c r="Z218" i="17"/>
  <c r="AL225" i="17"/>
  <c r="DC195" i="17"/>
  <c r="CI217" i="17"/>
  <c r="T216" i="17"/>
  <c r="BC214" i="17"/>
  <c r="M222" i="17"/>
  <c r="Y229" i="17"/>
  <c r="CL213" i="17"/>
  <c r="AP221" i="17"/>
  <c r="CX224" i="17"/>
  <c r="AX227" i="17"/>
  <c r="BZ230" i="17"/>
  <c r="CR205" i="17"/>
  <c r="AM213" i="17"/>
  <c r="AA217" i="17"/>
  <c r="BO219" i="17"/>
  <c r="BK222" i="17"/>
  <c r="CY224" i="17"/>
  <c r="CU227" i="17"/>
  <c r="AE230" i="17"/>
  <c r="D203" i="17"/>
  <c r="AX212" i="17"/>
  <c r="CJ216" i="17"/>
  <c r="T219" i="17"/>
  <c r="DD221" i="17"/>
  <c r="X224" i="17"/>
  <c r="AV226" i="17"/>
  <c r="BT228" i="17"/>
  <c r="AV230" i="17"/>
  <c r="E195" i="17"/>
  <c r="AH208" i="17"/>
  <c r="N213" i="17"/>
  <c r="CT215" i="17"/>
  <c r="BZ217" i="17"/>
  <c r="CL211" i="17"/>
  <c r="R218" i="17"/>
  <c r="AG221" i="17"/>
  <c r="AY224" i="17"/>
  <c r="BR227" i="17"/>
  <c r="CG230" i="17"/>
  <c r="CO211" i="17"/>
  <c r="S218" i="17"/>
  <c r="AJ221" i="17"/>
  <c r="AZ224" i="17"/>
  <c r="BS227" i="17"/>
  <c r="CJ230" i="17"/>
  <c r="CP211" i="17"/>
  <c r="T218" i="17"/>
  <c r="AK221" i="17"/>
  <c r="BE224" i="17"/>
  <c r="BT227" i="17"/>
  <c r="CK230" i="17"/>
  <c r="AK177" i="17"/>
  <c r="BO213" i="17"/>
  <c r="CC218" i="17"/>
  <c r="CR221" i="17"/>
  <c r="E225" i="17"/>
  <c r="Y228" i="17"/>
  <c r="DD209" i="17"/>
  <c r="K230" i="17"/>
  <c r="CP212" i="17"/>
  <c r="AZ218" i="17"/>
  <c r="BQ221" i="17"/>
  <c r="CK224" i="17"/>
  <c r="CZ227" i="17"/>
  <c r="CT206" i="17"/>
  <c r="Q212" i="17"/>
  <c r="Y218" i="17"/>
  <c r="AS221" i="17"/>
  <c r="BH224" i="17"/>
  <c r="BY227" i="17"/>
  <c r="CS230" i="17"/>
  <c r="Z205" i="17"/>
  <c r="BE216" i="17"/>
  <c r="L220" i="17"/>
  <c r="AC223" i="17"/>
  <c r="AW226" i="17"/>
  <c r="BL229" i="17"/>
  <c r="V202" i="17"/>
  <c r="M216" i="17"/>
  <c r="CO219" i="17"/>
  <c r="E223" i="17"/>
  <c r="T226" i="17"/>
  <c r="AK229" i="17"/>
  <c r="CL199" i="17"/>
  <c r="BT215" i="17"/>
  <c r="BQ219" i="17"/>
  <c r="CF222" i="17"/>
  <c r="CW225" i="17"/>
  <c r="M229" i="17"/>
  <c r="AQ195" i="17"/>
  <c r="H215" i="17"/>
  <c r="AN219" i="17"/>
  <c r="BE222" i="17"/>
  <c r="BY225" i="17"/>
  <c r="CN228" i="17"/>
  <c r="BO220" i="17"/>
  <c r="H203" i="17"/>
  <c r="Y216" i="17"/>
  <c r="CW219" i="17"/>
  <c r="H223" i="17"/>
  <c r="Y226" i="17"/>
  <c r="AS229" i="17"/>
  <c r="BI219" i="17"/>
  <c r="CU195" i="17"/>
  <c r="N215" i="17"/>
  <c r="AR219" i="17"/>
  <c r="BH222" i="17"/>
  <c r="CA225" i="17"/>
  <c r="CR228" i="17"/>
  <c r="AB228" i="17"/>
  <c r="BF212" i="17"/>
  <c r="AN218" i="17"/>
  <c r="BD221" i="17"/>
  <c r="BW224" i="17"/>
  <c r="CN227" i="17"/>
  <c r="DD230" i="17"/>
  <c r="N206" i="17"/>
  <c r="BW216" i="17"/>
  <c r="Z220" i="17"/>
  <c r="AO223" i="17"/>
  <c r="BG226" i="17"/>
  <c r="BZ229" i="17"/>
  <c r="AF208" i="17"/>
  <c r="M217" i="17"/>
  <c r="BE220" i="17"/>
  <c r="BT223" i="17"/>
  <c r="CK226" i="17"/>
  <c r="DE229" i="17"/>
  <c r="DE124" i="17"/>
  <c r="Q126" i="17"/>
  <c r="U132" i="17"/>
  <c r="CY130" i="17"/>
  <c r="BG125" i="17"/>
  <c r="M134" i="17"/>
  <c r="AU125" i="17"/>
  <c r="DC123" i="17"/>
  <c r="CH129" i="17"/>
  <c r="BV127" i="17"/>
  <c r="AE125" i="17"/>
  <c r="DB129" i="17"/>
  <c r="I134" i="17"/>
  <c r="CQ129" i="17"/>
  <c r="CD124" i="17"/>
  <c r="BC124" i="17"/>
  <c r="BS125" i="17"/>
  <c r="BU131" i="17"/>
  <c r="AQ131" i="17"/>
  <c r="D126" i="17"/>
  <c r="CS130" i="17"/>
  <c r="CD125" i="17"/>
  <c r="CI126" i="17"/>
  <c r="CP123" i="17"/>
  <c r="DE135" i="17"/>
  <c r="AY127" i="17"/>
  <c r="F124" i="17"/>
  <c r="CJ131" i="17"/>
  <c r="BZ129" i="17"/>
  <c r="AI127" i="17"/>
  <c r="DF131" i="17"/>
  <c r="AG132" i="17"/>
  <c r="BU125" i="17"/>
  <c r="AV123" i="17"/>
  <c r="BK125" i="17"/>
  <c r="AK125" i="17"/>
  <c r="AN126" i="17"/>
  <c r="BC127" i="17"/>
  <c r="BG133" i="17"/>
  <c r="CE129" i="17"/>
  <c r="T123" i="17"/>
  <c r="AQ135" i="17"/>
  <c r="CG126" i="17"/>
  <c r="AN123" i="17"/>
  <c r="DB130" i="17"/>
  <c r="CP128" i="17"/>
  <c r="AY126" i="17"/>
  <c r="R131" i="17"/>
  <c r="E133" i="17"/>
  <c r="CJ123" i="17"/>
  <c r="AF125" i="17"/>
  <c r="AW127" i="17"/>
  <c r="BY123" i="17"/>
  <c r="BC123" i="17"/>
  <c r="I132" i="17"/>
  <c r="AR123" i="17"/>
  <c r="CE125" i="17"/>
  <c r="F125" i="17"/>
  <c r="E137" i="17"/>
  <c r="J124" i="17"/>
  <c r="Z125" i="17"/>
  <c r="AF130" i="17"/>
  <c r="V128" i="17"/>
  <c r="CI125" i="17"/>
  <c r="AZ130" i="17"/>
  <c r="BQ133" i="17"/>
  <c r="CT125" i="17"/>
  <c r="CB141" i="17"/>
  <c r="AA177" i="17"/>
  <c r="CK180" i="17"/>
  <c r="CN202" i="17"/>
  <c r="DB173" i="17"/>
  <c r="CW202" i="17"/>
  <c r="BF181" i="17"/>
  <c r="T180" i="17"/>
  <c r="CX199" i="17"/>
  <c r="BM140" i="17"/>
  <c r="DD180" i="17"/>
  <c r="Z219" i="17"/>
  <c r="CY218" i="17"/>
  <c r="AJ199" i="17"/>
  <c r="BE229" i="17"/>
  <c r="BB228" i="17"/>
  <c r="CU219" i="17"/>
  <c r="BK230" i="17"/>
  <c r="AZ219" i="17"/>
  <c r="AN209" i="17"/>
  <c r="AV213" i="17"/>
  <c r="BW218" i="17"/>
  <c r="U175" i="17"/>
  <c r="T228" i="17"/>
  <c r="AB219" i="17"/>
  <c r="W214" i="17"/>
  <c r="CE218" i="17"/>
  <c r="BP220" i="17"/>
  <c r="AQ220" i="17"/>
  <c r="AF223" i="17"/>
  <c r="X226" i="17"/>
  <c r="BL223" i="17"/>
  <c r="I223" i="17"/>
  <c r="W225" i="17"/>
  <c r="H227" i="17"/>
  <c r="D221" i="17"/>
  <c r="CE126" i="17"/>
  <c r="BJ123" i="17"/>
  <c r="AI123" i="17"/>
  <c r="AK124" i="17"/>
  <c r="BL125" i="17"/>
  <c r="AL134" i="17"/>
  <c r="M128" i="17"/>
  <c r="BN124" i="17"/>
  <c r="AW128" i="17"/>
  <c r="AK123" i="17"/>
  <c r="CV123" i="17"/>
  <c r="BQ166" i="17"/>
  <c r="CG196" i="17"/>
  <c r="AS168" i="17"/>
  <c r="E189" i="17"/>
  <c r="AT144" i="17"/>
  <c r="AO183" i="17"/>
  <c r="CU198" i="17"/>
  <c r="BR149" i="17"/>
  <c r="CL172" i="17"/>
  <c r="R213" i="17"/>
  <c r="CL227" i="17"/>
  <c r="BG227" i="17"/>
  <c r="BW208" i="17"/>
  <c r="DE230" i="17"/>
  <c r="AP225" i="17"/>
  <c r="BG214" i="17"/>
  <c r="AM228" i="17"/>
  <c r="AV222" i="17"/>
  <c r="CN199" i="17"/>
  <c r="CI185" i="17"/>
  <c r="CO185" i="17"/>
  <c r="K186" i="17"/>
  <c r="AE217" i="17"/>
  <c r="DE217" i="17"/>
  <c r="CC228" i="17"/>
  <c r="BE228" i="17"/>
  <c r="AO230" i="17"/>
  <c r="DA226" i="17"/>
  <c r="AS205" i="17"/>
  <c r="CR225" i="17"/>
  <c r="E227" i="17"/>
  <c r="BD226" i="17"/>
  <c r="BP228" i="17"/>
  <c r="AL227" i="17"/>
  <c r="AW224" i="17"/>
  <c r="CM124" i="17"/>
  <c r="R124" i="17"/>
  <c r="M127" i="17"/>
  <c r="E134" i="17"/>
  <c r="BH129" i="17"/>
  <c r="AS125" i="17"/>
  <c r="I135" i="17"/>
  <c r="CK130" i="17"/>
  <c r="AE128" i="17"/>
  <c r="CW166" i="17"/>
  <c r="CH228" i="17"/>
  <c r="AD229" i="17"/>
  <c r="CS229" i="17"/>
  <c r="CZ130" i="17"/>
  <c r="CX163" i="17"/>
  <c r="BL153" i="17"/>
  <c r="BM145" i="17"/>
  <c r="CM162" i="17"/>
  <c r="AJ175" i="17"/>
  <c r="E174" i="17"/>
  <c r="CI176" i="17"/>
  <c r="AA175" i="17"/>
  <c r="X201" i="17"/>
  <c r="AO169" i="17"/>
  <c r="AJ198" i="17"/>
  <c r="CC201" i="17"/>
  <c r="DG204" i="17"/>
  <c r="CP190" i="17"/>
  <c r="DB174" i="17"/>
  <c r="R204" i="17"/>
  <c r="AU173" i="17"/>
  <c r="BR206" i="17"/>
  <c r="AL199" i="17"/>
  <c r="CS215" i="17"/>
  <c r="J216" i="17"/>
  <c r="CJ207" i="17"/>
  <c r="J204" i="17"/>
  <c r="DB178" i="17"/>
  <c r="CE210" i="17"/>
  <c r="Y206" i="17"/>
  <c r="J219" i="17"/>
  <c r="V226" i="17"/>
  <c r="BB204" i="17"/>
  <c r="CI218" i="17"/>
  <c r="CU225" i="17"/>
  <c r="BA201" i="17"/>
  <c r="AP218" i="17"/>
  <c r="BB225" i="17"/>
  <c r="CK197" i="17"/>
  <c r="CY217" i="17"/>
  <c r="AJ216" i="17"/>
  <c r="CC214" i="17"/>
  <c r="AC222" i="17"/>
  <c r="AO229" i="17"/>
  <c r="E214" i="17"/>
  <c r="BF221" i="17"/>
  <c r="J225" i="17"/>
  <c r="CT227" i="17"/>
  <c r="CP230" i="17"/>
  <c r="BP206" i="17"/>
  <c r="BL213" i="17"/>
  <c r="AQ217" i="17"/>
  <c r="CE219" i="17"/>
  <c r="CA222" i="17"/>
  <c r="K225" i="17"/>
  <c r="G228" i="17"/>
  <c r="AU230" i="17"/>
  <c r="H204" i="17"/>
  <c r="CG212" i="17"/>
  <c r="CZ216" i="17"/>
  <c r="AJ219" i="17"/>
  <c r="P222" i="17"/>
  <c r="AN224" i="17"/>
  <c r="BL226" i="17"/>
  <c r="CJ228" i="17"/>
  <c r="BL230" i="17"/>
  <c r="CJ196" i="17"/>
  <c r="CS208" i="17"/>
  <c r="AR213" i="17"/>
  <c r="I216" i="17"/>
  <c r="CP217" i="17"/>
  <c r="BT212" i="17"/>
  <c r="AR218" i="17"/>
  <c r="BK221" i="17"/>
  <c r="CB224" i="17"/>
  <c r="CR227" i="17"/>
  <c r="N202" i="17"/>
  <c r="CJ212" i="17"/>
  <c r="AW218" i="17"/>
  <c r="BL221" i="17"/>
  <c r="CC224" i="17"/>
  <c r="CW227" i="17"/>
  <c r="X212" i="17"/>
  <c r="CN212" i="17"/>
  <c r="AX218" i="17"/>
  <c r="BM221" i="17"/>
  <c r="CE224" i="17"/>
  <c r="CX227" i="17"/>
  <c r="CV193" i="17"/>
  <c r="CG186" i="17"/>
  <c r="U214" i="17"/>
  <c r="DC218" i="17"/>
  <c r="R222" i="17"/>
  <c r="AG225" i="17"/>
  <c r="AY228" i="17"/>
  <c r="AM214" i="17"/>
  <c r="CQ177" i="17"/>
  <c r="BS213" i="17"/>
  <c r="CD218" i="17"/>
  <c r="CS221" i="17"/>
  <c r="G225" i="17"/>
  <c r="Z228" i="17"/>
  <c r="M225" i="17"/>
  <c r="CV212" i="17"/>
  <c r="BA218" i="17"/>
  <c r="BS221" i="17"/>
  <c r="CL224" i="17"/>
  <c r="DA227" i="17"/>
  <c r="M211" i="17"/>
  <c r="J207" i="17"/>
  <c r="CR216" i="17"/>
  <c r="AP220" i="17"/>
  <c r="BE223" i="17"/>
  <c r="BW226" i="17"/>
  <c r="CP229" i="17"/>
  <c r="AP205" i="17"/>
  <c r="BG216" i="17"/>
  <c r="M220" i="17"/>
  <c r="AE223" i="17"/>
  <c r="AX226" i="17"/>
  <c r="BM229" i="17"/>
  <c r="AV202" i="17"/>
  <c r="P216" i="17"/>
  <c r="CQ219" i="17"/>
  <c r="F223" i="17"/>
  <c r="U226" i="17"/>
  <c r="AM229" i="17"/>
  <c r="DB199" i="17"/>
  <c r="BW215" i="17"/>
  <c r="BR219" i="17"/>
  <c r="CG222" i="17"/>
  <c r="CY225" i="17"/>
  <c r="N229" i="17"/>
  <c r="AY222" i="17"/>
  <c r="BI205" i="17"/>
  <c r="BL216" i="17"/>
  <c r="S220" i="17"/>
  <c r="AL223" i="17"/>
  <c r="BA226" i="17"/>
  <c r="BS229" i="17"/>
  <c r="AO220" i="17"/>
  <c r="E200" i="17"/>
  <c r="BZ215" i="17"/>
  <c r="BT219" i="17"/>
  <c r="CK222" i="17"/>
  <c r="DE225" i="17"/>
  <c r="P229" i="17"/>
  <c r="DC171" i="17"/>
  <c r="AQ213" i="17"/>
  <c r="BP218" i="17"/>
  <c r="CG221" i="17"/>
  <c r="DA224" i="17"/>
  <c r="L228" i="17"/>
  <c r="BZ204" i="17"/>
  <c r="CT207" i="17"/>
  <c r="E217" i="17"/>
  <c r="AZ220" i="17"/>
  <c r="BS223" i="17"/>
  <c r="CJ226" i="17"/>
  <c r="CZ229" i="17"/>
  <c r="BI209" i="17"/>
  <c r="AZ217" i="17"/>
  <c r="CE220" i="17"/>
  <c r="CX223" i="17"/>
  <c r="I227" i="17"/>
  <c r="AA230" i="17"/>
  <c r="CN125" i="17"/>
  <c r="AW123" i="17"/>
  <c r="AZ129" i="17"/>
  <c r="AI133" i="17"/>
  <c r="BH126" i="17"/>
  <c r="AR131" i="17"/>
  <c r="AD126" i="17"/>
  <c r="AM126" i="17"/>
  <c r="H127" i="17"/>
  <c r="DB124" i="17"/>
  <c r="N126" i="17"/>
  <c r="AD127" i="17"/>
  <c r="AT128" i="17"/>
  <c r="S127" i="17"/>
  <c r="W133" i="17"/>
  <c r="AL125" i="17"/>
  <c r="CL126" i="17"/>
  <c r="DA128" i="17"/>
  <c r="CE133" i="17"/>
  <c r="AJ123" i="17"/>
  <c r="U128" i="17"/>
  <c r="F123" i="17"/>
  <c r="S129" i="17"/>
  <c r="CO124" i="17"/>
  <c r="AU133" i="17"/>
  <c r="CE124" i="17"/>
  <c r="BK124" i="17"/>
  <c r="L129" i="17"/>
  <c r="DF126" i="17"/>
  <c r="BO124" i="17"/>
  <c r="AF129" i="17"/>
  <c r="BU134" i="17"/>
  <c r="CW134" i="17"/>
  <c r="BI132" i="17"/>
  <c r="DB136" i="17"/>
  <c r="BY127" i="17"/>
  <c r="BS123" i="17"/>
  <c r="CI124" i="17"/>
  <c r="CM130" i="17"/>
  <c r="O132" i="17"/>
  <c r="U124" i="17"/>
  <c r="CE132" i="17"/>
  <c r="I124" i="17"/>
  <c r="S125" i="17"/>
  <c r="AB128" i="17"/>
  <c r="R126" i="17"/>
  <c r="CE123" i="17"/>
  <c r="AX128" i="17"/>
  <c r="AS135" i="17"/>
  <c r="CK124" i="17"/>
  <c r="AU134" i="17"/>
  <c r="CB124" i="17"/>
  <c r="I126" i="17"/>
  <c r="BD124" i="17"/>
  <c r="AO129" i="17"/>
  <c r="Z124" i="17"/>
  <c r="O128" i="17"/>
  <c r="E126" i="17"/>
  <c r="BN134" i="17"/>
  <c r="CY125" i="17"/>
  <c r="BG123" i="17"/>
  <c r="BL127" i="17"/>
  <c r="BB125" i="17"/>
  <c r="I123" i="17"/>
  <c r="CF127" i="17"/>
  <c r="Q128" i="17"/>
  <c r="V123" i="17"/>
  <c r="AP228" i="17"/>
  <c r="BN190" i="17"/>
  <c r="AU205" i="17"/>
  <c r="CH212" i="17"/>
  <c r="AC198" i="17"/>
  <c r="G193" i="17"/>
  <c r="BZ220" i="17"/>
  <c r="N227" i="17"/>
  <c r="AL216" i="17"/>
  <c r="BW217" i="17"/>
  <c r="CX205" i="17"/>
  <c r="AJ227" i="17"/>
  <c r="AP216" i="17"/>
  <c r="CZ218" i="17"/>
  <c r="Q222" i="17"/>
  <c r="BU222" i="17"/>
  <c r="BL225" i="17"/>
  <c r="BD223" i="17"/>
  <c r="DB208" i="17"/>
  <c r="CC226" i="17"/>
  <c r="AL209" i="17"/>
  <c r="AM223" i="17"/>
  <c r="BT221" i="17"/>
  <c r="Q218" i="17"/>
  <c r="BU126" i="17"/>
  <c r="O124" i="17"/>
  <c r="CG127" i="17"/>
  <c r="CI128" i="17"/>
  <c r="BV123" i="17"/>
  <c r="CL131" i="17"/>
  <c r="AK127" i="17"/>
  <c r="AT131" i="17"/>
  <c r="CQ132" i="17"/>
  <c r="BE130" i="17"/>
  <c r="F187" i="17"/>
  <c r="AC212" i="17"/>
  <c r="M181" i="17"/>
  <c r="CJ208" i="17"/>
  <c r="AH177" i="17"/>
  <c r="CJ224" i="17"/>
  <c r="CX200" i="17"/>
  <c r="BW214" i="17"/>
  <c r="BW228" i="17"/>
  <c r="BX228" i="17"/>
  <c r="CL214" i="17"/>
  <c r="BY228" i="17"/>
  <c r="CW222" i="17"/>
  <c r="BY198" i="17"/>
  <c r="CN193" i="17"/>
  <c r="BM225" i="17"/>
  <c r="DF217" i="17"/>
  <c r="BY217" i="17"/>
  <c r="Y227" i="17"/>
  <c r="DC226" i="17"/>
  <c r="AS220" i="17"/>
  <c r="CC217" i="17"/>
  <c r="AX230" i="17"/>
  <c r="DE216" i="17"/>
  <c r="CW229" i="17"/>
  <c r="CB225" i="17"/>
  <c r="BL227" i="17"/>
  <c r="CQ227" i="17"/>
  <c r="AY133" i="17"/>
  <c r="S126" i="17"/>
  <c r="CX128" i="17"/>
  <c r="AE132" i="17"/>
  <c r="AE127" i="17"/>
  <c r="AP126" i="17"/>
  <c r="CX123" i="17"/>
  <c r="CN126" i="17"/>
  <c r="CN123" i="17"/>
  <c r="CO123" i="17"/>
  <c r="Y131" i="17"/>
  <c r="AS132" i="17"/>
  <c r="AM125" i="17"/>
  <c r="AF219" i="17"/>
  <c r="L126" i="17"/>
  <c r="CS124" i="17"/>
  <c r="N129" i="17"/>
  <c r="CC123" i="17"/>
  <c r="BA126" i="17"/>
  <c r="L218" i="17"/>
  <c r="AV133" i="17"/>
  <c r="CF134" i="17"/>
  <c r="AG129" i="17"/>
  <c r="K126" i="17"/>
  <c r="S124" i="17"/>
  <c r="BE132" i="17"/>
  <c r="Q125" i="17"/>
  <c r="BS130" i="17"/>
  <c r="CC134" i="17"/>
  <c r="AK131" i="17"/>
  <c r="AQ132" i="17"/>
  <c r="S123" i="17"/>
  <c r="S135" i="17"/>
  <c r="BA129" i="17"/>
  <c r="CA124" i="17"/>
  <c r="BT130" i="17"/>
  <c r="G130" i="17"/>
  <c r="AV124" i="17"/>
  <c r="BC126" i="17"/>
  <c r="CK134" i="17"/>
  <c r="AY125" i="17"/>
  <c r="CH130" i="17"/>
  <c r="E131" i="17"/>
  <c r="BX128" i="17"/>
  <c r="AG125" i="17"/>
  <c r="BR123" i="17"/>
  <c r="BL124" i="17"/>
  <c r="N125" i="17"/>
  <c r="BQ124" i="17"/>
  <c r="BR135" i="17"/>
  <c r="I125" i="17"/>
  <c r="BW131" i="17"/>
  <c r="CL136" i="17"/>
  <c r="AG126" i="17"/>
  <c r="CC131" i="17"/>
  <c r="E129" i="17"/>
  <c r="CX132" i="17"/>
  <c r="BW124" i="17"/>
  <c r="CO127" i="17"/>
  <c r="DD130" i="17"/>
  <c r="G123" i="17"/>
  <c r="BV125" i="17"/>
  <c r="BG130" i="17"/>
  <c r="AC133" i="17"/>
  <c r="BA123" i="17"/>
  <c r="U133" i="17"/>
  <c r="G126" i="17"/>
  <c r="AE123" i="17"/>
  <c r="P131" i="17"/>
  <c r="DK11" i="17"/>
  <c r="DK69" i="17"/>
  <c r="DK86" i="17"/>
  <c r="DK98" i="17"/>
  <c r="DK17" i="17"/>
  <c r="DK54" i="17"/>
  <c r="DK63" i="17"/>
  <c r="DK58" i="17"/>
  <c r="DK112" i="17"/>
  <c r="DK44" i="17"/>
  <c r="DK30" i="17"/>
  <c r="DK53" i="17"/>
  <c r="DK38" i="17"/>
  <c r="DK82" i="17"/>
  <c r="DK90" i="17"/>
  <c r="DK100" i="17"/>
  <c r="DK47" i="17"/>
  <c r="DK10" i="17"/>
  <c r="DK109" i="17"/>
  <c r="DK28" i="17"/>
  <c r="DK101" i="17"/>
  <c r="DK87" i="17"/>
  <c r="DK19" i="17"/>
  <c r="DK49" i="17"/>
  <c r="DK39" i="17"/>
  <c r="DK95" i="17"/>
  <c r="DK14" i="17"/>
  <c r="DK22" i="17"/>
  <c r="DK76" i="17"/>
  <c r="DK37" i="17"/>
  <c r="DK84" i="17"/>
  <c r="DK66" i="17"/>
  <c r="DK42" i="17"/>
  <c r="DK36" i="17"/>
  <c r="DK31" i="17"/>
  <c r="DK73" i="17"/>
  <c r="DK93" i="17"/>
  <c r="DK12" i="17"/>
  <c r="DK85" i="17"/>
  <c r="DK23" i="17"/>
  <c r="DK114" i="17"/>
  <c r="DK33" i="17"/>
  <c r="DK79" i="17"/>
  <c r="DK52" i="17"/>
  <c r="DK60" i="17"/>
  <c r="DK21" i="17"/>
  <c r="DK68" i="17"/>
  <c r="DK50" i="17"/>
  <c r="DK105" i="17"/>
  <c r="DK96" i="17"/>
  <c r="DK15" i="17"/>
  <c r="DK25" i="17"/>
  <c r="DK77" i="17"/>
  <c r="DK107" i="17"/>
  <c r="DK106" i="17"/>
  <c r="DK74" i="17"/>
  <c r="DK20" i="17"/>
  <c r="DK34" i="17"/>
  <c r="DK57" i="17"/>
  <c r="DK80" i="17"/>
  <c r="DK110" i="17"/>
  <c r="DK72" i="17"/>
  <c r="DK61" i="17"/>
  <c r="DK91" i="17"/>
  <c r="DK40" i="17"/>
  <c r="DK35" i="17"/>
  <c r="DK65" i="17"/>
  <c r="DK111" i="17"/>
  <c r="DK70" i="17"/>
  <c r="DK92" i="17"/>
  <c r="DK26" i="17"/>
  <c r="DK99" i="17"/>
  <c r="DK18" i="17"/>
  <c r="DK41" i="17"/>
  <c r="DK64" i="17"/>
  <c r="DK94" i="17"/>
  <c r="DK8" i="17"/>
  <c r="DK45" i="17"/>
  <c r="DK75" i="17"/>
  <c r="DK89" i="17"/>
  <c r="DK83" i="17"/>
  <c r="DK113" i="17"/>
  <c r="DK104" i="17"/>
  <c r="DK48" i="17"/>
  <c r="DK78" i="17"/>
  <c r="DK103" i="17"/>
  <c r="DK29" i="17"/>
  <c r="DK59" i="17"/>
  <c r="DK9" i="17"/>
  <c r="DK67" i="17"/>
  <c r="DK97" i="17"/>
  <c r="DK56" i="17"/>
  <c r="DK32" i="17"/>
  <c r="DK62" i="17"/>
  <c r="DK55" i="17"/>
  <c r="DK13" i="17"/>
  <c r="DK43" i="17"/>
  <c r="DK88" i="17"/>
  <c r="DK51" i="17"/>
  <c r="DK81" i="17"/>
  <c r="DK24" i="17"/>
  <c r="DK16" i="17"/>
  <c r="DK46" i="17"/>
  <c r="DK7" i="17"/>
  <c r="DK108" i="17"/>
  <c r="DK27" i="17"/>
  <c r="DK71" i="17"/>
  <c r="DK102" i="17"/>
  <c r="T8" i="3"/>
  <c r="AA8" i="6" s="1"/>
  <c r="G8" i="6"/>
  <c r="Y8" i="6" s="1"/>
  <c r="AB8" i="6"/>
  <c r="AF18" i="3"/>
  <c r="AH18" i="3" s="1"/>
  <c r="AB18" i="3"/>
  <c r="AD18" i="3" s="1"/>
  <c r="AF17" i="3"/>
  <c r="AH17" i="3" s="1"/>
  <c r="AB17" i="3"/>
  <c r="AD17" i="3" s="1"/>
  <c r="AB24" i="3"/>
  <c r="AD24" i="3" s="1"/>
  <c r="AF24" i="3"/>
  <c r="AH24" i="3" s="1"/>
  <c r="AB33" i="3"/>
  <c r="AD33" i="3" s="1"/>
  <c r="AF33" i="3"/>
  <c r="AH33" i="3" s="1"/>
  <c r="O7" i="3"/>
  <c r="AB23" i="3"/>
  <c r="AD23" i="3" s="1"/>
  <c r="AF23" i="3"/>
  <c r="AH23" i="3" s="1"/>
  <c r="AF39" i="3"/>
  <c r="AH39" i="3" s="1"/>
  <c r="AB39" i="3"/>
  <c r="AD39" i="3" s="1"/>
  <c r="AF20" i="3"/>
  <c r="AH20" i="3" s="1"/>
  <c r="AB20" i="3"/>
  <c r="AD20" i="3" s="1"/>
  <c r="DK6" i="17" l="1"/>
  <c r="AK7" i="3" a="1"/>
  <c r="DL7" i="17" a="1"/>
  <c r="V8" i="6"/>
  <c r="R8" i="6"/>
  <c r="X8" i="6"/>
  <c r="W8" i="6"/>
  <c r="U8" i="6"/>
  <c r="T8" i="6"/>
  <c r="S8" i="6"/>
  <c r="Q8" i="6"/>
  <c r="AC8" i="6"/>
  <c r="E8" i="6"/>
  <c r="F8" i="6" s="1"/>
  <c r="S7" i="3"/>
  <c r="Q7" i="3"/>
  <c r="AF15" i="3"/>
  <c r="AH15" i="3" s="1"/>
  <c r="AB15" i="3"/>
  <c r="AD15" i="3" s="1"/>
  <c r="AB16" i="3"/>
  <c r="AD16" i="3" s="1"/>
  <c r="AF16" i="3"/>
  <c r="AH16" i="3" s="1"/>
  <c r="AB32" i="3"/>
  <c r="AD32" i="3" s="1"/>
  <c r="AF32" i="3"/>
  <c r="AH32" i="3" s="1"/>
  <c r="AF31" i="3"/>
  <c r="AH31" i="3" s="1"/>
  <c r="AB31" i="3"/>
  <c r="AD31" i="3" s="1"/>
  <c r="AB40" i="3"/>
  <c r="AD40" i="3" s="1"/>
  <c r="AF40" i="3"/>
  <c r="AH40" i="3" s="1"/>
  <c r="AF29" i="3"/>
  <c r="AH29" i="3" s="1"/>
  <c r="AB29" i="3"/>
  <c r="AD29" i="3" s="1"/>
  <c r="AF12" i="3"/>
  <c r="AH12" i="3" s="1"/>
  <c r="AB12" i="3"/>
  <c r="AD12" i="3" s="1"/>
  <c r="AB21" i="3"/>
  <c r="AD21" i="3" s="1"/>
  <c r="AF21" i="3"/>
  <c r="AH21" i="3" s="1"/>
  <c r="AB10" i="3"/>
  <c r="AD10" i="3" s="1"/>
  <c r="AF10" i="3"/>
  <c r="AH10" i="3" s="1"/>
  <c r="AB37" i="3"/>
  <c r="AD37" i="3" s="1"/>
  <c r="AF37" i="3"/>
  <c r="AH37" i="3" s="1"/>
  <c r="AB13" i="3"/>
  <c r="AD13" i="3" s="1"/>
  <c r="AF13" i="3"/>
  <c r="AH13" i="3" s="1"/>
  <c r="AF25" i="3"/>
  <c r="AH25" i="3" s="1"/>
  <c r="AB25" i="3"/>
  <c r="AD25" i="3" s="1"/>
  <c r="AF9" i="3"/>
  <c r="AH9" i="3" s="1"/>
  <c r="AB9" i="3"/>
  <c r="AD9" i="3" s="1"/>
  <c r="AF26" i="3"/>
  <c r="AH26" i="3" s="1"/>
  <c r="AB26" i="3"/>
  <c r="AD26" i="3" s="1"/>
  <c r="AB11" i="3"/>
  <c r="AD11" i="3" s="1"/>
  <c r="AF11" i="3"/>
  <c r="AH11" i="3" s="1"/>
  <c r="AB8" i="3"/>
  <c r="AD8" i="3" s="1"/>
  <c r="AF8" i="3"/>
  <c r="AH8" i="3" s="1"/>
  <c r="AF22" i="3"/>
  <c r="AH22" i="3" s="1"/>
  <c r="AB22" i="3"/>
  <c r="AD22" i="3" s="1"/>
  <c r="AF35" i="3"/>
  <c r="AH35" i="3" s="1"/>
  <c r="AB35" i="3"/>
  <c r="AD35" i="3" s="1"/>
  <c r="AB19" i="3"/>
  <c r="AD19" i="3" s="1"/>
  <c r="AF19" i="3"/>
  <c r="AH19" i="3" s="1"/>
  <c r="AF27" i="3"/>
  <c r="AH27" i="3" s="1"/>
  <c r="AB27" i="3"/>
  <c r="AD27" i="3" s="1"/>
  <c r="DL12" i="17" l="1"/>
  <c r="DL85" i="17"/>
  <c r="DL57" i="17"/>
  <c r="DL83" i="17"/>
  <c r="DL113" i="17"/>
  <c r="DL32" i="17"/>
  <c r="DL41" i="17"/>
  <c r="DL54" i="17"/>
  <c r="DL31" i="17"/>
  <c r="DL61" i="17"/>
  <c r="DL50" i="17"/>
  <c r="DL63" i="17"/>
  <c r="DL69" i="17"/>
  <c r="DL25" i="17"/>
  <c r="DL67" i="17"/>
  <c r="DL97" i="17"/>
  <c r="DL16" i="17"/>
  <c r="DL9" i="17"/>
  <c r="DL22" i="17"/>
  <c r="DL15" i="17"/>
  <c r="DL45" i="17"/>
  <c r="DL105" i="17"/>
  <c r="DL93" i="17"/>
  <c r="DL53" i="17"/>
  <c r="DL104" i="17"/>
  <c r="DL51" i="17"/>
  <c r="DL81" i="17"/>
  <c r="DL107" i="17"/>
  <c r="DL88" i="17"/>
  <c r="DL100" i="17"/>
  <c r="DL110" i="17"/>
  <c r="DL29" i="17"/>
  <c r="DL58" i="17"/>
  <c r="DL64" i="17"/>
  <c r="DL101" i="17"/>
  <c r="DL20" i="17"/>
  <c r="DL48" i="17"/>
  <c r="DL73" i="17"/>
  <c r="DL70" i="17"/>
  <c r="DL47" i="17"/>
  <c r="DL77" i="17"/>
  <c r="DL37" i="17"/>
  <c r="DL56" i="17"/>
  <c r="DL35" i="17"/>
  <c r="DL65" i="17"/>
  <c r="DL75" i="17"/>
  <c r="DL72" i="17"/>
  <c r="DL84" i="17"/>
  <c r="DL94" i="17"/>
  <c r="DL13" i="17"/>
  <c r="DL21" i="17"/>
  <c r="DL24" i="17"/>
  <c r="DL19" i="17"/>
  <c r="DL49" i="17"/>
  <c r="DL43" i="17"/>
  <c r="DL40" i="17"/>
  <c r="DL52" i="17"/>
  <c r="DL78" i="17"/>
  <c r="DL108" i="17"/>
  <c r="DL14" i="17"/>
  <c r="DL38" i="17"/>
  <c r="DL10" i="17"/>
  <c r="DL102" i="17"/>
  <c r="DL79" i="17"/>
  <c r="DL109" i="17"/>
  <c r="DL28" i="17"/>
  <c r="DL68" i="17"/>
  <c r="DL18" i="17"/>
  <c r="DL91" i="17"/>
  <c r="DL103" i="17"/>
  <c r="DL114" i="17"/>
  <c r="DL33" i="17"/>
  <c r="DL11" i="17"/>
  <c r="DL8" i="17"/>
  <c r="DL36" i="17"/>
  <c r="DL62" i="17"/>
  <c r="DL92" i="17"/>
  <c r="DL44" i="17"/>
  <c r="DL26" i="17"/>
  <c r="DL59" i="17"/>
  <c r="DL87" i="17"/>
  <c r="DL98" i="17"/>
  <c r="DL17" i="17"/>
  <c r="DL106" i="17"/>
  <c r="DL71" i="17"/>
  <c r="DL99" i="17"/>
  <c r="DL46" i="17"/>
  <c r="DL76" i="17"/>
  <c r="DL86" i="17"/>
  <c r="DL27" i="17"/>
  <c r="DL55" i="17"/>
  <c r="DL82" i="17"/>
  <c r="DL112" i="17"/>
  <c r="DL74" i="17"/>
  <c r="DL39" i="17"/>
  <c r="DL111" i="17"/>
  <c r="DL30" i="17"/>
  <c r="DL60" i="17"/>
  <c r="DL90" i="17"/>
  <c r="DL23" i="17"/>
  <c r="DL66" i="17"/>
  <c r="DL96" i="17"/>
  <c r="DL42" i="17"/>
  <c r="DL7" i="17"/>
  <c r="DL95" i="17"/>
  <c r="DL80" i="17"/>
  <c r="DL34" i="17"/>
  <c r="DL89" i="17"/>
  <c r="AK41" i="3"/>
  <c r="AK101" i="3"/>
  <c r="AK109" i="3"/>
  <c r="AK24" i="3"/>
  <c r="AK35" i="3"/>
  <c r="AK91" i="3"/>
  <c r="AK7" i="3"/>
  <c r="AK80" i="3"/>
  <c r="AK47" i="3"/>
  <c r="AK14" i="3"/>
  <c r="AK104" i="3"/>
  <c r="AK71" i="3"/>
  <c r="AK85" i="3"/>
  <c r="AK13" i="3"/>
  <c r="AK87" i="3"/>
  <c r="AK19" i="3"/>
  <c r="AK90" i="3"/>
  <c r="AK86" i="3"/>
  <c r="AK64" i="3"/>
  <c r="AK31" i="3"/>
  <c r="AK108" i="3"/>
  <c r="AK12" i="3"/>
  <c r="AK56" i="3"/>
  <c r="AK69" i="3"/>
  <c r="AK107" i="3"/>
  <c r="AK55" i="3"/>
  <c r="AK114" i="3"/>
  <c r="AK26" i="3"/>
  <c r="AK38" i="3"/>
  <c r="AK48" i="3"/>
  <c r="AK15" i="3"/>
  <c r="AK77" i="3"/>
  <c r="AK83" i="3"/>
  <c r="AK36" i="3"/>
  <c r="AK42" i="3"/>
  <c r="AK20" i="3"/>
  <c r="AK96" i="3"/>
  <c r="AK63" i="3"/>
  <c r="AK53" i="3"/>
  <c r="AK43" i="3"/>
  <c r="AK23" i="3"/>
  <c r="AK98" i="3"/>
  <c r="AK105" i="3"/>
  <c r="AK113" i="3"/>
  <c r="AK32" i="3"/>
  <c r="AK61" i="3"/>
  <c r="AK76" i="3"/>
  <c r="AK112" i="3"/>
  <c r="AK39" i="3"/>
  <c r="AK37" i="3"/>
  <c r="AK106" i="3"/>
  <c r="AK102" i="3"/>
  <c r="AK82" i="3"/>
  <c r="AK73" i="3"/>
  <c r="AK97" i="3"/>
  <c r="AK16" i="3"/>
  <c r="AK60" i="3"/>
  <c r="AK27" i="3"/>
  <c r="AK52" i="3"/>
  <c r="AK95" i="3"/>
  <c r="AK62" i="3"/>
  <c r="AK75" i="3"/>
  <c r="AK72" i="3"/>
  <c r="AK79" i="3"/>
  <c r="AK51" i="3"/>
  <c r="AK21" i="3"/>
  <c r="AK58" i="3"/>
  <c r="AK70" i="3"/>
  <c r="AK66" i="3"/>
  <c r="AK9" i="3"/>
  <c r="AK81" i="3"/>
  <c r="AK29" i="3"/>
  <c r="AK59" i="3"/>
  <c r="AK74" i="3"/>
  <c r="AK17" i="3"/>
  <c r="AK45" i="3"/>
  <c r="AK28" i="3"/>
  <c r="AK100" i="3"/>
  <c r="AK10" i="3"/>
  <c r="AK54" i="3"/>
  <c r="AK50" i="3"/>
  <c r="AK88" i="3"/>
  <c r="AK65" i="3"/>
  <c r="AK92" i="3"/>
  <c r="AK110" i="3"/>
  <c r="AK57" i="3"/>
  <c r="AK30" i="3"/>
  <c r="AK84" i="3"/>
  <c r="AK89" i="3"/>
  <c r="AK22" i="3"/>
  <c r="AK34" i="3"/>
  <c r="AK40" i="3"/>
  <c r="AK49" i="3"/>
  <c r="AK11" i="3"/>
  <c r="AK94" i="3"/>
  <c r="AK93" i="3"/>
  <c r="AK68" i="3"/>
  <c r="AK25" i="3"/>
  <c r="AK99" i="3"/>
  <c r="AK18" i="3"/>
  <c r="AK8" i="3"/>
  <c r="AK33" i="3"/>
  <c r="AK111" i="3"/>
  <c r="AK78" i="3"/>
  <c r="AK44" i="3"/>
  <c r="AK103" i="3"/>
  <c r="AK67" i="3"/>
  <c r="AK46" i="3"/>
  <c r="P8" i="6"/>
  <c r="O8" i="6"/>
  <c r="N8" i="6"/>
  <c r="M8" i="6"/>
  <c r="L8" i="6"/>
  <c r="K8" i="6"/>
  <c r="J8" i="6"/>
  <c r="I8" i="6"/>
  <c r="H8" i="6"/>
  <c r="D4" i="27"/>
  <c r="T7" i="3"/>
  <c r="AB7" i="6"/>
  <c r="AB115" i="6" s="1"/>
  <c r="G7" i="6"/>
  <c r="AB38" i="3"/>
  <c r="AD38" i="3" s="1"/>
  <c r="AF38" i="3"/>
  <c r="AH38" i="3" s="1"/>
  <c r="AF14" i="3"/>
  <c r="AH14" i="3" s="1"/>
  <c r="AB14" i="3"/>
  <c r="AD14" i="3" s="1"/>
  <c r="AF30" i="3"/>
  <c r="AH30" i="3" s="1"/>
  <c r="AB30" i="3"/>
  <c r="AD30" i="3" s="1"/>
  <c r="AB28" i="3"/>
  <c r="AD28" i="3" s="1"/>
  <c r="AF28" i="3"/>
  <c r="AH28" i="3" s="1"/>
  <c r="AB36" i="3"/>
  <c r="AD36" i="3" s="1"/>
  <c r="AF36" i="3"/>
  <c r="AH36" i="3" s="1"/>
  <c r="DL6" i="17" l="1"/>
  <c r="DM6" i="17" s="1"/>
  <c r="AK115" i="3"/>
  <c r="Z8" i="6"/>
  <c r="AD8" i="6" s="1"/>
  <c r="I8" i="1" s="1"/>
  <c r="Y7" i="6"/>
  <c r="Y115" i="6" s="1"/>
  <c r="Y118" i="6" s="1"/>
  <c r="G115" i="6"/>
  <c r="X7" i="6"/>
  <c r="X115" i="6" s="1"/>
  <c r="X118" i="6" s="1"/>
  <c r="V7" i="6"/>
  <c r="V115" i="6" s="1"/>
  <c r="V118" i="6" s="1"/>
  <c r="U7" i="6"/>
  <c r="U115" i="6" s="1"/>
  <c r="U118" i="6" s="1"/>
  <c r="R7" i="6"/>
  <c r="R115" i="6" s="1"/>
  <c r="R118" i="6" s="1"/>
  <c r="Q7" i="6"/>
  <c r="Q115" i="6" s="1"/>
  <c r="S7" i="6"/>
  <c r="S115" i="6" s="1"/>
  <c r="S118" i="6" s="1"/>
  <c r="W7" i="6"/>
  <c r="W115" i="6" s="1"/>
  <c r="W118" i="6" s="1"/>
  <c r="T7" i="6"/>
  <c r="T115" i="6" s="1"/>
  <c r="T118" i="6" s="1"/>
  <c r="E7" i="6"/>
  <c r="E115" i="6" s="1"/>
  <c r="AA7" i="6"/>
  <c r="AA115" i="6" s="1"/>
  <c r="AF34" i="3"/>
  <c r="AH34" i="3" s="1"/>
  <c r="AB34" i="3"/>
  <c r="AD34" i="3" s="1"/>
  <c r="AF41" i="3"/>
  <c r="AH41" i="3" s="1"/>
  <c r="AB41" i="3"/>
  <c r="AD41" i="3" s="1"/>
  <c r="AF7" i="3"/>
  <c r="AH7" i="3" s="1"/>
  <c r="AB7" i="3"/>
  <c r="AD7" i="3" s="1"/>
  <c r="V7" i="3"/>
  <c r="D7" i="27" l="1"/>
  <c r="Y116" i="6"/>
  <c r="Q118" i="6"/>
  <c r="Y119" i="6" s="1"/>
  <c r="F7" i="6"/>
  <c r="AC7" i="6"/>
  <c r="AC115" i="6" s="1"/>
  <c r="Z7" i="3"/>
  <c r="Y7" i="3"/>
  <c r="P7" i="6" l="1"/>
  <c r="F115" i="6"/>
  <c r="K7" i="6"/>
  <c r="Z82" i="6" s="1"/>
  <c r="J7" i="6"/>
  <c r="Z81" i="6" s="1"/>
  <c r="I7" i="6"/>
  <c r="I115" i="6" s="1"/>
  <c r="I118" i="6" s="1"/>
  <c r="H7" i="6"/>
  <c r="L7" i="6"/>
  <c r="M7" i="6"/>
  <c r="M115" i="6" s="1"/>
  <c r="M118" i="6" s="1"/>
  <c r="O7" i="6"/>
  <c r="Z86" i="6" s="1"/>
  <c r="N7" i="6"/>
  <c r="Z85" i="6" s="1"/>
  <c r="D6" i="27"/>
  <c r="N115" i="6" l="1"/>
  <c r="N118" i="6" s="1"/>
  <c r="W123" i="6" s="1"/>
  <c r="AD85" i="6"/>
  <c r="I85" i="1" s="1"/>
  <c r="O115" i="6"/>
  <c r="AD86" i="6"/>
  <c r="I86" i="1" s="1"/>
  <c r="Z76" i="6"/>
  <c r="AD76" i="6" s="1"/>
  <c r="I76" i="1" s="1"/>
  <c r="H115" i="6"/>
  <c r="Z84" i="6"/>
  <c r="AD84" i="6" s="1"/>
  <c r="I84" i="1" s="1"/>
  <c r="L115" i="6"/>
  <c r="K115" i="6"/>
  <c r="K118" i="6" s="1"/>
  <c r="T123" i="6" s="1"/>
  <c r="AD82" i="6"/>
  <c r="I82" i="1" s="1"/>
  <c r="J115" i="6"/>
  <c r="AD81" i="6"/>
  <c r="I81" i="1" s="1"/>
  <c r="Z7" i="6"/>
  <c r="P115" i="6"/>
  <c r="Z87" i="6"/>
  <c r="AD87" i="6" s="1"/>
  <c r="I87" i="1" s="1"/>
  <c r="G120" i="6"/>
  <c r="S123" i="6" l="1"/>
  <c r="J118" i="6"/>
  <c r="Z115" i="6"/>
  <c r="P118" i="6"/>
  <c r="Y123" i="6"/>
  <c r="H118" i="6"/>
  <c r="R123" i="6"/>
  <c r="P116" i="6"/>
  <c r="L118" i="6"/>
  <c r="V123" i="6"/>
  <c r="O118" i="6"/>
  <c r="X123" i="6"/>
  <c r="AD7" i="6"/>
  <c r="P119" i="6" l="1"/>
  <c r="Z119" i="6" s="1"/>
  <c r="Y117" i="6"/>
  <c r="AD115" i="6"/>
  <c r="AE7" i="6" a="1"/>
  <c r="I7" i="1"/>
  <c r="Y120" i="6" l="1"/>
  <c r="AE7" i="6"/>
  <c r="AG7" i="6" s="1"/>
  <c r="AE50" i="6"/>
  <c r="AG50" i="6" s="1"/>
  <c r="AE18" i="6"/>
  <c r="AG18" i="6" s="1"/>
  <c r="AE56" i="6"/>
  <c r="AG56" i="6" s="1"/>
  <c r="AE98" i="6"/>
  <c r="AG98" i="6" s="1"/>
  <c r="AE71" i="6"/>
  <c r="AG71" i="6" s="1"/>
  <c r="AE23" i="6"/>
  <c r="AG23" i="6" s="1"/>
  <c r="AE87" i="6"/>
  <c r="AG87" i="6" s="1"/>
  <c r="AE74" i="6"/>
  <c r="AG74" i="6" s="1"/>
  <c r="AE37" i="6"/>
  <c r="AG37" i="6" s="1"/>
  <c r="AE9" i="6"/>
  <c r="AE10" i="6"/>
  <c r="AE106" i="6"/>
  <c r="AG106" i="6" s="1"/>
  <c r="AE90" i="6"/>
  <c r="AG90" i="6" s="1"/>
  <c r="AE62" i="6"/>
  <c r="AG62" i="6" s="1"/>
  <c r="AE29" i="6"/>
  <c r="AG29" i="6" s="1"/>
  <c r="AE46" i="6"/>
  <c r="AG46" i="6" s="1"/>
  <c r="AE84" i="6"/>
  <c r="AG84" i="6" s="1"/>
  <c r="AE54" i="6"/>
  <c r="AG54" i="6" s="1"/>
  <c r="AE111" i="6"/>
  <c r="AG111" i="6" s="1"/>
  <c r="AE82" i="6"/>
  <c r="AG82" i="6" s="1"/>
  <c r="AE80" i="6"/>
  <c r="AG80" i="6" s="1"/>
  <c r="AE89" i="6"/>
  <c r="AG89" i="6" s="1"/>
  <c r="AE58" i="6"/>
  <c r="AG58" i="6" s="1"/>
  <c r="AE92" i="6"/>
  <c r="AG92" i="6" s="1"/>
  <c r="AE100" i="6"/>
  <c r="AG100" i="6" s="1"/>
  <c r="AE69" i="6"/>
  <c r="AG69" i="6" s="1"/>
  <c r="AE19" i="6"/>
  <c r="AG19" i="6" s="1"/>
  <c r="AE17" i="6"/>
  <c r="AE26" i="6"/>
  <c r="AG26" i="6" s="1"/>
  <c r="AE49" i="6"/>
  <c r="AG49" i="6" s="1"/>
  <c r="AE81" i="6"/>
  <c r="AG81" i="6" s="1"/>
  <c r="AE42" i="6"/>
  <c r="AG42" i="6" s="1"/>
  <c r="AE99" i="6"/>
  <c r="AG99" i="6" s="1"/>
  <c r="AE40" i="6"/>
  <c r="AG40" i="6" s="1"/>
  <c r="AE70" i="6"/>
  <c r="AG70" i="6" s="1"/>
  <c r="AE72" i="6"/>
  <c r="AG72" i="6" s="1"/>
  <c r="AE51" i="6"/>
  <c r="AG51" i="6" s="1"/>
  <c r="AE44" i="6"/>
  <c r="AG44" i="6" s="1"/>
  <c r="AE53" i="6"/>
  <c r="AG53" i="6" s="1"/>
  <c r="AE114" i="6"/>
  <c r="AG114" i="6" s="1"/>
  <c r="AE108" i="6"/>
  <c r="AG108" i="6" s="1"/>
  <c r="AE22" i="6"/>
  <c r="AG22" i="6" s="1"/>
  <c r="AE16" i="6"/>
  <c r="AE43" i="6"/>
  <c r="AG43" i="6" s="1"/>
  <c r="AE64" i="6"/>
  <c r="AG64" i="6" s="1"/>
  <c r="AE67" i="6"/>
  <c r="AG67" i="6" s="1"/>
  <c r="AE13" i="6"/>
  <c r="AE83" i="6"/>
  <c r="AG83" i="6" s="1"/>
  <c r="AE8" i="6"/>
  <c r="AE39" i="6"/>
  <c r="AG39" i="6" s="1"/>
  <c r="AE21" i="6"/>
  <c r="AG21" i="6" s="1"/>
  <c r="AE47" i="6"/>
  <c r="AG47" i="6" s="1"/>
  <c r="AE41" i="6"/>
  <c r="AG41" i="6" s="1"/>
  <c r="AE11" i="6"/>
  <c r="AG11" i="6" s="1"/>
  <c r="AE30" i="6"/>
  <c r="AG30" i="6" s="1"/>
  <c r="AE105" i="6"/>
  <c r="AG105" i="6" s="1"/>
  <c r="AE57" i="6"/>
  <c r="AG57" i="6" s="1"/>
  <c r="AE20" i="6"/>
  <c r="AG20" i="6" s="1"/>
  <c r="AE76" i="6"/>
  <c r="AG76" i="6" s="1"/>
  <c r="AE33" i="6"/>
  <c r="AG33" i="6" s="1"/>
  <c r="AE66" i="6"/>
  <c r="AG66" i="6" s="1"/>
  <c r="AE63" i="6"/>
  <c r="AG63" i="6" s="1"/>
  <c r="AE95" i="6"/>
  <c r="AG95" i="6" s="1"/>
  <c r="AE27" i="6"/>
  <c r="AG27" i="6" s="1"/>
  <c r="AE86" i="6"/>
  <c r="AG86" i="6" s="1"/>
  <c r="AE88" i="6"/>
  <c r="AG88" i="6" s="1"/>
  <c r="AE32" i="6"/>
  <c r="AG32" i="6" s="1"/>
  <c r="AE12" i="6"/>
  <c r="AE113" i="6"/>
  <c r="AG113" i="6" s="1"/>
  <c r="AE79" i="6"/>
  <c r="AG79" i="6" s="1"/>
  <c r="AE93" i="6"/>
  <c r="AG93" i="6" s="1"/>
  <c r="AE25" i="6"/>
  <c r="AG25" i="6" s="1"/>
  <c r="AE101" i="6"/>
  <c r="AG101" i="6" s="1"/>
  <c r="AE34" i="6"/>
  <c r="AG34" i="6" s="1"/>
  <c r="AE61" i="6"/>
  <c r="AG61" i="6" s="1"/>
  <c r="AE60" i="6"/>
  <c r="AG60" i="6" s="1"/>
  <c r="AE102" i="6"/>
  <c r="AG102" i="6" s="1"/>
  <c r="AE28" i="6"/>
  <c r="AG28" i="6" s="1"/>
  <c r="AE97" i="6"/>
  <c r="AG97" i="6" s="1"/>
  <c r="AE52" i="6"/>
  <c r="AG52" i="6" s="1"/>
  <c r="AE73" i="6"/>
  <c r="AG73" i="6" s="1"/>
  <c r="AE48" i="6"/>
  <c r="AG48" i="6" s="1"/>
  <c r="AE75" i="6"/>
  <c r="AG75" i="6" s="1"/>
  <c r="AE107" i="6"/>
  <c r="AG107" i="6" s="1"/>
  <c r="AE14" i="6"/>
  <c r="AE85" i="6"/>
  <c r="AG85" i="6" s="1"/>
  <c r="AE104" i="6"/>
  <c r="AG104" i="6" s="1"/>
  <c r="AE15" i="6"/>
  <c r="AE55" i="6"/>
  <c r="AG55" i="6" s="1"/>
  <c r="AE31" i="6"/>
  <c r="AG31" i="6" s="1"/>
  <c r="AE109" i="6"/>
  <c r="AG109" i="6" s="1"/>
  <c r="AE77" i="6"/>
  <c r="AG77" i="6" s="1"/>
  <c r="AE38" i="6"/>
  <c r="AG38" i="6" s="1"/>
  <c r="AE45" i="6"/>
  <c r="AG45" i="6" s="1"/>
  <c r="AE36" i="6"/>
  <c r="AG36" i="6" s="1"/>
  <c r="AE24" i="6"/>
  <c r="AG24" i="6" s="1"/>
  <c r="AE96" i="6"/>
  <c r="AG96" i="6" s="1"/>
  <c r="AE94" i="6"/>
  <c r="AG94" i="6" s="1"/>
  <c r="AE68" i="6"/>
  <c r="AG68" i="6" s="1"/>
  <c r="AE91" i="6"/>
  <c r="AG91" i="6" s="1"/>
  <c r="AE110" i="6"/>
  <c r="AG110" i="6" s="1"/>
  <c r="AE78" i="6"/>
  <c r="AG78" i="6" s="1"/>
  <c r="AE103" i="6"/>
  <c r="AG103" i="6" s="1"/>
  <c r="AE35" i="6"/>
  <c r="AG35" i="6" s="1"/>
  <c r="AE65" i="6"/>
  <c r="AG65" i="6" s="1"/>
  <c r="AE59" i="6"/>
  <c r="AG59" i="6" s="1"/>
  <c r="AE112" i="6"/>
  <c r="AG112" i="6" s="1"/>
  <c r="I115" i="1"/>
  <c r="D10" i="27"/>
  <c r="D8" i="27" s="1"/>
  <c r="AF16" i="6" l="1"/>
  <c r="J16" i="1" s="1"/>
  <c r="K16" i="1" s="1"/>
  <c r="AG16" i="6"/>
  <c r="AN10" i="6"/>
  <c r="AG10" i="6"/>
  <c r="AF15" i="6"/>
  <c r="J15" i="1" s="1"/>
  <c r="K15" i="1" s="1"/>
  <c r="AG15" i="6"/>
  <c r="AF12" i="6"/>
  <c r="J12" i="1" s="1"/>
  <c r="K12" i="1" s="1"/>
  <c r="AG12" i="6"/>
  <c r="AF14" i="6"/>
  <c r="J14" i="1" s="1"/>
  <c r="K14" i="1" s="1"/>
  <c r="AG14" i="6"/>
  <c r="AF17" i="6"/>
  <c r="J17" i="1" s="1"/>
  <c r="K17" i="1" s="1"/>
  <c r="AG17" i="6"/>
  <c r="AF8" i="6"/>
  <c r="J8" i="1" s="1"/>
  <c r="K8" i="1" s="1"/>
  <c r="AG8" i="6"/>
  <c r="AF9" i="6"/>
  <c r="J9" i="1" s="1"/>
  <c r="K9" i="1" s="1"/>
  <c r="AG9" i="6"/>
  <c r="AF13" i="6"/>
  <c r="J13" i="1" s="1"/>
  <c r="K13" i="1" s="1"/>
  <c r="AG13" i="6"/>
  <c r="AN14" i="6"/>
  <c r="AN12" i="6"/>
  <c r="AE115" i="6"/>
  <c r="AF42" i="6"/>
  <c r="J42" i="1" s="1"/>
  <c r="K42" i="1" s="1"/>
  <c r="AF83" i="6"/>
  <c r="J83" i="1" s="1"/>
  <c r="K83" i="1" s="1"/>
  <c r="AK83" i="6"/>
  <c r="AN83" i="6"/>
  <c r="AF81" i="6"/>
  <c r="J81" i="1" s="1"/>
  <c r="K81" i="1" s="1"/>
  <c r="AN81" i="6"/>
  <c r="AK81" i="6"/>
  <c r="AF38" i="6"/>
  <c r="J38" i="1" s="1"/>
  <c r="K38" i="1" s="1"/>
  <c r="AF52" i="6"/>
  <c r="J52" i="1" s="1"/>
  <c r="K52" i="1" s="1"/>
  <c r="AK52" i="6"/>
  <c r="AN52" i="6"/>
  <c r="AF20" i="6"/>
  <c r="J20" i="1" s="1"/>
  <c r="K20" i="1" s="1"/>
  <c r="AF95" i="6"/>
  <c r="J95" i="1" s="1"/>
  <c r="K95" i="1" s="1"/>
  <c r="AK95" i="6"/>
  <c r="AN95" i="6"/>
  <c r="AF34" i="6"/>
  <c r="J34" i="1" s="1"/>
  <c r="K34" i="1" s="1"/>
  <c r="AK65" i="6"/>
  <c r="AN65" i="6"/>
  <c r="AF65" i="6"/>
  <c r="J65" i="1" s="1"/>
  <c r="K65" i="1" s="1"/>
  <c r="AF108" i="6"/>
  <c r="J108" i="1" s="1"/>
  <c r="K108" i="1" s="1"/>
  <c r="AN108" i="6"/>
  <c r="AK108" i="6"/>
  <c r="AF37" i="6"/>
  <c r="J37" i="1" s="1"/>
  <c r="K37" i="1" s="1"/>
  <c r="AF24" i="6"/>
  <c r="J24" i="1" s="1"/>
  <c r="K24" i="1" s="1"/>
  <c r="AF62" i="6"/>
  <c r="J62" i="1" s="1"/>
  <c r="K62" i="1" s="1"/>
  <c r="AN62" i="6"/>
  <c r="AK62" i="6"/>
  <c r="AF63" i="6"/>
  <c r="J63" i="1" s="1"/>
  <c r="K63" i="1" s="1"/>
  <c r="AN63" i="6"/>
  <c r="AK63" i="6"/>
  <c r="AK67" i="6"/>
  <c r="AF67" i="6"/>
  <c r="J67" i="1" s="1"/>
  <c r="K67" i="1" s="1"/>
  <c r="AN67" i="6"/>
  <c r="AF102" i="6"/>
  <c r="J102" i="1" s="1"/>
  <c r="K102" i="1" s="1"/>
  <c r="AK102" i="6"/>
  <c r="AN102" i="6"/>
  <c r="AF43" i="6"/>
  <c r="J43" i="1" s="1"/>
  <c r="K43" i="1" s="1"/>
  <c r="AF76" i="6"/>
  <c r="J76" i="1" s="1"/>
  <c r="K76" i="1" s="1"/>
  <c r="AK76" i="6"/>
  <c r="AN76" i="6"/>
  <c r="AF31" i="6"/>
  <c r="J31" i="1" s="1"/>
  <c r="K31" i="1" s="1"/>
  <c r="AF74" i="6"/>
  <c r="J74" i="1" s="1"/>
  <c r="K74" i="1" s="1"/>
  <c r="AK74" i="6"/>
  <c r="AN74" i="6"/>
  <c r="AF89" i="6"/>
  <c r="J89" i="1" s="1"/>
  <c r="K89" i="1" s="1"/>
  <c r="AN89" i="6"/>
  <c r="AK89" i="6"/>
  <c r="AF46" i="6"/>
  <c r="J46" i="1" s="1"/>
  <c r="K46" i="1" s="1"/>
  <c r="AF36" i="6"/>
  <c r="J36" i="1" s="1"/>
  <c r="K36" i="1" s="1"/>
  <c r="AF28" i="6"/>
  <c r="J28" i="1" s="1"/>
  <c r="K28" i="1" s="1"/>
  <c r="AF64" i="6"/>
  <c r="J64" i="1" s="1"/>
  <c r="K64" i="1" s="1"/>
  <c r="AK64" i="6"/>
  <c r="AN64" i="6"/>
  <c r="AF19" i="6"/>
  <c r="J19" i="1" s="1"/>
  <c r="K19" i="1" s="1"/>
  <c r="AN59" i="6"/>
  <c r="AK59" i="6"/>
  <c r="AF59" i="6"/>
  <c r="J59" i="1" s="1"/>
  <c r="K59" i="1" s="1"/>
  <c r="AF57" i="6"/>
  <c r="J57" i="1" s="1"/>
  <c r="K57" i="1" s="1"/>
  <c r="AK57" i="6"/>
  <c r="AN57" i="6"/>
  <c r="AK92" i="6"/>
  <c r="AF92" i="6"/>
  <c r="J92" i="1" s="1"/>
  <c r="K92" i="1" s="1"/>
  <c r="AN92" i="6"/>
  <c r="AF103" i="6"/>
  <c r="J103" i="1" s="1"/>
  <c r="K103" i="1" s="1"/>
  <c r="AN103" i="6"/>
  <c r="AK103" i="6"/>
  <c r="AF30" i="6"/>
  <c r="J30" i="1" s="1"/>
  <c r="K30" i="1" s="1"/>
  <c r="AF58" i="6"/>
  <c r="J58" i="1" s="1"/>
  <c r="K58" i="1" s="1"/>
  <c r="AK58" i="6"/>
  <c r="AN58" i="6"/>
  <c r="AF85" i="6"/>
  <c r="J85" i="1" s="1"/>
  <c r="K85" i="1" s="1"/>
  <c r="AK85" i="6"/>
  <c r="AN85" i="6"/>
  <c r="AF41" i="6"/>
  <c r="J41" i="1" s="1"/>
  <c r="K41" i="1" s="1"/>
  <c r="AF71" i="6"/>
  <c r="J71" i="1" s="1"/>
  <c r="K71" i="1" s="1"/>
  <c r="AK71" i="6"/>
  <c r="AN71" i="6"/>
  <c r="AK7" i="6"/>
  <c r="AF90" i="6"/>
  <c r="J90" i="1" s="1"/>
  <c r="K90" i="1" s="1"/>
  <c r="AK90" i="6"/>
  <c r="AN90" i="6"/>
  <c r="AF77" i="6"/>
  <c r="J77" i="1" s="1"/>
  <c r="K77" i="1" s="1"/>
  <c r="AK77" i="6"/>
  <c r="AN77" i="6"/>
  <c r="AF33" i="6"/>
  <c r="J33" i="1" s="1"/>
  <c r="K33" i="1" s="1"/>
  <c r="AF47" i="6"/>
  <c r="J47" i="1" s="1"/>
  <c r="K47" i="1" s="1"/>
  <c r="AF72" i="6"/>
  <c r="J72" i="1" s="1"/>
  <c r="K72" i="1" s="1"/>
  <c r="AK72" i="6"/>
  <c r="AN72" i="6"/>
  <c r="AF82" i="6"/>
  <c r="J82" i="1" s="1"/>
  <c r="K82" i="1" s="1"/>
  <c r="AK82" i="6"/>
  <c r="AN82" i="6"/>
  <c r="AF98" i="6"/>
  <c r="J98" i="1" s="1"/>
  <c r="K98" i="1" s="1"/>
  <c r="AN98" i="6"/>
  <c r="AK98" i="6"/>
  <c r="AF27" i="6"/>
  <c r="J27" i="1" s="1"/>
  <c r="K27" i="1" s="1"/>
  <c r="AF29" i="6"/>
  <c r="J29" i="1" s="1"/>
  <c r="K29" i="1" s="1"/>
  <c r="AF26" i="6"/>
  <c r="J26" i="1" s="1"/>
  <c r="K26" i="1" s="1"/>
  <c r="AN105" i="6"/>
  <c r="AF105" i="6"/>
  <c r="J105" i="1" s="1"/>
  <c r="K105" i="1" s="1"/>
  <c r="AK105" i="6"/>
  <c r="AK93" i="6"/>
  <c r="AN93" i="6"/>
  <c r="AF93" i="6"/>
  <c r="J93" i="1" s="1"/>
  <c r="K93" i="1" s="1"/>
  <c r="AF87" i="6"/>
  <c r="J87" i="1" s="1"/>
  <c r="K87" i="1" s="1"/>
  <c r="AN87" i="6"/>
  <c r="AK87" i="6"/>
  <c r="AF78" i="6"/>
  <c r="J78" i="1" s="1"/>
  <c r="K78" i="1" s="1"/>
  <c r="AN78" i="6"/>
  <c r="AK78" i="6"/>
  <c r="AF79" i="6"/>
  <c r="J79" i="1" s="1"/>
  <c r="K79" i="1" s="1"/>
  <c r="AN79" i="6"/>
  <c r="AK79" i="6"/>
  <c r="AF44" i="6"/>
  <c r="J44" i="1" s="1"/>
  <c r="K44" i="1" s="1"/>
  <c r="AF23" i="6"/>
  <c r="J23" i="1" s="1"/>
  <c r="K23" i="1" s="1"/>
  <c r="AF110" i="6"/>
  <c r="J110" i="1" s="1"/>
  <c r="K110" i="1" s="1"/>
  <c r="AN110" i="6"/>
  <c r="AK110" i="6"/>
  <c r="AF51" i="6"/>
  <c r="J51" i="1" s="1"/>
  <c r="K51" i="1" s="1"/>
  <c r="AK51" i="6"/>
  <c r="AN51" i="6"/>
  <c r="AN13" i="6"/>
  <c r="AF68" i="6"/>
  <c r="J68" i="1" s="1"/>
  <c r="K68" i="1" s="1"/>
  <c r="AK68" i="6"/>
  <c r="AN68" i="6"/>
  <c r="AF75" i="6"/>
  <c r="J75" i="1" s="1"/>
  <c r="K75" i="1" s="1"/>
  <c r="AK75" i="6"/>
  <c r="AN75" i="6"/>
  <c r="AF32" i="6"/>
  <c r="J32" i="1" s="1"/>
  <c r="K32" i="1" s="1"/>
  <c r="AF21" i="6"/>
  <c r="J21" i="1" s="1"/>
  <c r="K21" i="1" s="1"/>
  <c r="AF70" i="6"/>
  <c r="J70" i="1" s="1"/>
  <c r="K70" i="1" s="1"/>
  <c r="AK70" i="6"/>
  <c r="AN70" i="6"/>
  <c r="AF111" i="6"/>
  <c r="J111" i="1" s="1"/>
  <c r="K111" i="1" s="1"/>
  <c r="AK111" i="6"/>
  <c r="AN111" i="6"/>
  <c r="AN56" i="6"/>
  <c r="AF56" i="6"/>
  <c r="J56" i="1" s="1"/>
  <c r="K56" i="1" s="1"/>
  <c r="AK56" i="6"/>
  <c r="AF45" i="6"/>
  <c r="J45" i="1" s="1"/>
  <c r="K45" i="1" s="1"/>
  <c r="AN49" i="6"/>
  <c r="AK49" i="6"/>
  <c r="AF49" i="6"/>
  <c r="J49" i="1" s="1"/>
  <c r="K49" i="1" s="1"/>
  <c r="AF60" i="6"/>
  <c r="J60" i="1" s="1"/>
  <c r="K60" i="1" s="1"/>
  <c r="AN60" i="6"/>
  <c r="AK60" i="6"/>
  <c r="AF69" i="6"/>
  <c r="J69" i="1" s="1"/>
  <c r="K69" i="1" s="1"/>
  <c r="AN69" i="6"/>
  <c r="AK69" i="6"/>
  <c r="AF55" i="6"/>
  <c r="J55" i="1" s="1"/>
  <c r="K55" i="1" s="1"/>
  <c r="AK55" i="6"/>
  <c r="AN55" i="6"/>
  <c r="AF114" i="6"/>
  <c r="J114" i="1" s="1"/>
  <c r="K114" i="1" s="1"/>
  <c r="AK114" i="6"/>
  <c r="AN114" i="6"/>
  <c r="AF104" i="6"/>
  <c r="J104" i="1" s="1"/>
  <c r="K104" i="1" s="1"/>
  <c r="AK104" i="6"/>
  <c r="AN104" i="6"/>
  <c r="AF113" i="6"/>
  <c r="J113" i="1" s="1"/>
  <c r="K113" i="1" s="1"/>
  <c r="AK113" i="6"/>
  <c r="AN113" i="6"/>
  <c r="AK107" i="6"/>
  <c r="AN107" i="6"/>
  <c r="AF107" i="6"/>
  <c r="J107" i="1" s="1"/>
  <c r="K107" i="1" s="1"/>
  <c r="AK94" i="6"/>
  <c r="AN94" i="6"/>
  <c r="AF94" i="6"/>
  <c r="J94" i="1" s="1"/>
  <c r="K94" i="1" s="1"/>
  <c r="AF48" i="6"/>
  <c r="J48" i="1" s="1"/>
  <c r="K48" i="1" s="1"/>
  <c r="AK88" i="6"/>
  <c r="AF88" i="6"/>
  <c r="J88" i="1" s="1"/>
  <c r="K88" i="1" s="1"/>
  <c r="AN88" i="6"/>
  <c r="AF39" i="6"/>
  <c r="J39" i="1" s="1"/>
  <c r="K39" i="1" s="1"/>
  <c r="AF40" i="6"/>
  <c r="J40" i="1" s="1"/>
  <c r="K40" i="1" s="1"/>
  <c r="AK54" i="6"/>
  <c r="AF54" i="6"/>
  <c r="J54" i="1" s="1"/>
  <c r="K54" i="1" s="1"/>
  <c r="AN54" i="6"/>
  <c r="AF18" i="6"/>
  <c r="J18" i="1" s="1"/>
  <c r="K18" i="1" s="1"/>
  <c r="AK97" i="6"/>
  <c r="AN97" i="6"/>
  <c r="AF97" i="6"/>
  <c r="J97" i="1" s="1"/>
  <c r="K97" i="1" s="1"/>
  <c r="AF66" i="6"/>
  <c r="J66" i="1" s="1"/>
  <c r="K66" i="1" s="1"/>
  <c r="AK66" i="6"/>
  <c r="AN66" i="6"/>
  <c r="AF106" i="6"/>
  <c r="J106" i="1" s="1"/>
  <c r="K106" i="1" s="1"/>
  <c r="AK106" i="6"/>
  <c r="AN106" i="6"/>
  <c r="AK112" i="6"/>
  <c r="AF112" i="6"/>
  <c r="J112" i="1" s="1"/>
  <c r="K112" i="1" s="1"/>
  <c r="AN112" i="6"/>
  <c r="AF109" i="6"/>
  <c r="J109" i="1" s="1"/>
  <c r="K109" i="1" s="1"/>
  <c r="AK109" i="6"/>
  <c r="AN109" i="6"/>
  <c r="AF61" i="6"/>
  <c r="J61" i="1" s="1"/>
  <c r="K61" i="1" s="1"/>
  <c r="AK61" i="6"/>
  <c r="AN61" i="6"/>
  <c r="AF22" i="6"/>
  <c r="J22" i="1" s="1"/>
  <c r="K22" i="1" s="1"/>
  <c r="AF101" i="6"/>
  <c r="J101" i="1" s="1"/>
  <c r="K101" i="1" s="1"/>
  <c r="AK101" i="6"/>
  <c r="AN101" i="6"/>
  <c r="AF100" i="6"/>
  <c r="J100" i="1" s="1"/>
  <c r="K100" i="1" s="1"/>
  <c r="AK100" i="6"/>
  <c r="AN100" i="6"/>
  <c r="AF35" i="6"/>
  <c r="J35" i="1" s="1"/>
  <c r="K35" i="1" s="1"/>
  <c r="AF25" i="6"/>
  <c r="J25" i="1" s="1"/>
  <c r="K25" i="1" s="1"/>
  <c r="AN53" i="6"/>
  <c r="AF53" i="6"/>
  <c r="J53" i="1" s="1"/>
  <c r="K53" i="1" s="1"/>
  <c r="AK53" i="6"/>
  <c r="AK80" i="6"/>
  <c r="AN80" i="6"/>
  <c r="AF80" i="6"/>
  <c r="J80" i="1" s="1"/>
  <c r="K80" i="1" s="1"/>
  <c r="AF91" i="6"/>
  <c r="J91" i="1" s="1"/>
  <c r="K91" i="1" s="1"/>
  <c r="AK91" i="6"/>
  <c r="AN91" i="6"/>
  <c r="AF96" i="6"/>
  <c r="J96" i="1" s="1"/>
  <c r="K96" i="1" s="1"/>
  <c r="AN96" i="6"/>
  <c r="AK96" i="6"/>
  <c r="AF73" i="6"/>
  <c r="J73" i="1" s="1"/>
  <c r="K73" i="1" s="1"/>
  <c r="AK73" i="6"/>
  <c r="AN73" i="6"/>
  <c r="AF86" i="6"/>
  <c r="J86" i="1" s="1"/>
  <c r="K86" i="1" s="1"/>
  <c r="AK86" i="6"/>
  <c r="AN86" i="6"/>
  <c r="AK99" i="6"/>
  <c r="AF99" i="6"/>
  <c r="J99" i="1" s="1"/>
  <c r="K99" i="1" s="1"/>
  <c r="AN99" i="6"/>
  <c r="AF84" i="6"/>
  <c r="J84" i="1" s="1"/>
  <c r="K84" i="1" s="1"/>
  <c r="AK84" i="6"/>
  <c r="AN84" i="6"/>
  <c r="AF50" i="6"/>
  <c r="J50" i="1" s="1"/>
  <c r="K50" i="1" s="1"/>
  <c r="AK50" i="6"/>
  <c r="AN50" i="6"/>
  <c r="AN7" i="6"/>
  <c r="AF7" i="6"/>
  <c r="AN25" i="6"/>
  <c r="AN21" i="6"/>
  <c r="AN20" i="6"/>
  <c r="AN23" i="6"/>
  <c r="AN30" i="6"/>
  <c r="AN9" i="6"/>
  <c r="AF11" i="6"/>
  <c r="J11" i="1" s="1"/>
  <c r="AN19" i="6"/>
  <c r="AN8" i="6"/>
  <c r="AN32" i="6"/>
  <c r="AN15" i="6"/>
  <c r="AN26" i="6"/>
  <c r="AN11" i="6"/>
  <c r="AN35" i="6"/>
  <c r="AN36" i="6"/>
  <c r="AN41" i="6"/>
  <c r="AN46" i="6"/>
  <c r="AN40" i="6"/>
  <c r="AN34" i="6"/>
  <c r="AN31" i="6"/>
  <c r="AN45" i="6"/>
  <c r="AN39" i="6"/>
  <c r="AN22" i="6"/>
  <c r="AN44" i="6"/>
  <c r="AN29" i="6"/>
  <c r="AN27" i="6"/>
  <c r="AN24" i="6"/>
  <c r="AN38" i="6"/>
  <c r="AN28" i="6"/>
  <c r="AN42" i="6"/>
  <c r="AN16" i="6"/>
  <c r="AN18" i="6"/>
  <c r="AF10" i="6"/>
  <c r="J10" i="1" s="1"/>
  <c r="AN17" i="6"/>
  <c r="AN48" i="6"/>
  <c r="AN37" i="6"/>
  <c r="AN33" i="6"/>
  <c r="AN43" i="6"/>
  <c r="AN47" i="6"/>
  <c r="D12" i="27" l="1"/>
  <c r="K11" i="1"/>
  <c r="K10" i="1"/>
  <c r="J7" i="1"/>
  <c r="K7" i="1" s="1"/>
  <c r="AF115" i="6"/>
  <c r="AN115" i="6"/>
  <c r="J115" i="1" l="1"/>
  <c r="D11" i="27"/>
  <c r="K115" i="1" l="1"/>
  <c r="AK48" i="6" l="1"/>
  <c r="AK47" i="6"/>
  <c r="AK46" i="6"/>
  <c r="AK45" i="6"/>
  <c r="AK44" i="6"/>
  <c r="AK43" i="6"/>
  <c r="AK42" i="6"/>
  <c r="AK41" i="6"/>
  <c r="AK40" i="6"/>
  <c r="AK39" i="6"/>
  <c r="AK38" i="6"/>
  <c r="AK37" i="6"/>
  <c r="AK36" i="6"/>
  <c r="AK35" i="6"/>
  <c r="AK34" i="6"/>
  <c r="AK33" i="6"/>
  <c r="AK32" i="6"/>
  <c r="AK31" i="6"/>
  <c r="AK30" i="6"/>
  <c r="AK29" i="6"/>
  <c r="AK28" i="6"/>
  <c r="AK27" i="6"/>
  <c r="AK26" i="6"/>
  <c r="AK25" i="6"/>
  <c r="AK24" i="6"/>
  <c r="AK23" i="6"/>
  <c r="AK22" i="6"/>
  <c r="AK21" i="6"/>
  <c r="AK20" i="6"/>
  <c r="AK19" i="6"/>
  <c r="AK18" i="6"/>
  <c r="AK17" i="6"/>
  <c r="AK16" i="6"/>
  <c r="AK15" i="6"/>
  <c r="AK14" i="6"/>
  <c r="AK13" i="6"/>
  <c r="AK12" i="6"/>
  <c r="AK11" i="6"/>
  <c r="AK10" i="6"/>
  <c r="AK9" i="6"/>
  <c r="AK8" i="6"/>
  <c r="AG115" i="6" l="1"/>
  <c r="AK115" i="6"/>
  <c r="AH7" i="6" l="1"/>
  <c r="AG116" i="6"/>
  <c r="D14" i="27"/>
  <c r="AH115" i="6" l="1"/>
  <c r="D15" i="27" s="1"/>
  <c r="AI108" i="6"/>
  <c r="AI92" i="6"/>
  <c r="AO92" i="6" s="1"/>
  <c r="AP92" i="6" s="1"/>
  <c r="O92" i="1" s="1"/>
  <c r="AI76" i="6"/>
  <c r="AI60" i="6"/>
  <c r="AJ60" i="6" s="1"/>
  <c r="AN57" i="35" s="1"/>
  <c r="AI44" i="6"/>
  <c r="AJ44" i="6" s="1"/>
  <c r="AN41" i="35" s="1"/>
  <c r="AI28" i="6"/>
  <c r="AJ28" i="6" s="1"/>
  <c r="AN25" i="35" s="1"/>
  <c r="AI12" i="6"/>
  <c r="AJ12" i="6" s="1"/>
  <c r="AN9" i="35" s="1"/>
  <c r="AI107" i="6"/>
  <c r="AO107" i="6" s="1"/>
  <c r="AP107" i="6" s="1"/>
  <c r="O107" i="1" s="1"/>
  <c r="AI91" i="6"/>
  <c r="AL91" i="6" s="1"/>
  <c r="AM91" i="6" s="1"/>
  <c r="N91" i="1" s="1"/>
  <c r="AI75" i="6"/>
  <c r="L75" i="1" s="1"/>
  <c r="M75" i="1" s="1"/>
  <c r="AI59" i="6"/>
  <c r="L59" i="1" s="1"/>
  <c r="M59" i="1" s="1"/>
  <c r="AI43" i="6"/>
  <c r="L43" i="1" s="1"/>
  <c r="M43" i="1" s="1"/>
  <c r="AI27" i="6"/>
  <c r="AO27" i="6" s="1"/>
  <c r="AP27" i="6" s="1"/>
  <c r="O27" i="1" s="1"/>
  <c r="AI11" i="6"/>
  <c r="AJ11" i="6" s="1"/>
  <c r="AN8" i="35" s="1"/>
  <c r="AI57" i="6"/>
  <c r="AJ57" i="6" s="1"/>
  <c r="AN54" i="35" s="1"/>
  <c r="AI9" i="6"/>
  <c r="L9" i="1" s="1"/>
  <c r="M9" i="1" s="1"/>
  <c r="AI88" i="6"/>
  <c r="L88" i="1" s="1"/>
  <c r="M88" i="1" s="1"/>
  <c r="AI72" i="6"/>
  <c r="AI40" i="6"/>
  <c r="AO40" i="6" s="1"/>
  <c r="AP40" i="6" s="1"/>
  <c r="O40" i="1" s="1"/>
  <c r="AI8" i="6"/>
  <c r="L8" i="1" s="1"/>
  <c r="M8" i="1" s="1"/>
  <c r="AI87" i="6"/>
  <c r="L87" i="1" s="1"/>
  <c r="M87" i="1" s="1"/>
  <c r="AI23" i="6"/>
  <c r="AJ23" i="6" s="1"/>
  <c r="AN20" i="35" s="1"/>
  <c r="AI94" i="6"/>
  <c r="AO94" i="6" s="1"/>
  <c r="AP94" i="6" s="1"/>
  <c r="O94" i="1" s="1"/>
  <c r="AI77" i="6"/>
  <c r="AI29" i="6"/>
  <c r="AI106" i="6"/>
  <c r="L106" i="1" s="1"/>
  <c r="M106" i="1" s="1"/>
  <c r="AI90" i="6"/>
  <c r="L90" i="1" s="1"/>
  <c r="M90" i="1" s="1"/>
  <c r="AI74" i="6"/>
  <c r="AJ74" i="6" s="1"/>
  <c r="AN71" i="35" s="1"/>
  <c r="AI58" i="6"/>
  <c r="L58" i="1" s="1"/>
  <c r="M58" i="1" s="1"/>
  <c r="AI42" i="6"/>
  <c r="L42" i="1" s="1"/>
  <c r="M42" i="1" s="1"/>
  <c r="AI26" i="6"/>
  <c r="AO26" i="6" s="1"/>
  <c r="AP26" i="6" s="1"/>
  <c r="O26" i="1" s="1"/>
  <c r="AI10" i="6"/>
  <c r="AJ10" i="6" s="1"/>
  <c r="AN7" i="35" s="1"/>
  <c r="AI105" i="6"/>
  <c r="AL105" i="6" s="1"/>
  <c r="AM105" i="6" s="1"/>
  <c r="N105" i="1" s="1"/>
  <c r="AI89" i="6"/>
  <c r="L89" i="1" s="1"/>
  <c r="M89" i="1" s="1"/>
  <c r="AI73" i="6"/>
  <c r="AO73" i="6" s="1"/>
  <c r="AP73" i="6" s="1"/>
  <c r="O73" i="1" s="1"/>
  <c r="AI41" i="6"/>
  <c r="AI25" i="6"/>
  <c r="AI104" i="6"/>
  <c r="L104" i="1" s="1"/>
  <c r="M104" i="1" s="1"/>
  <c r="AI56" i="6"/>
  <c r="AJ56" i="6" s="1"/>
  <c r="AN53" i="35" s="1"/>
  <c r="AI24" i="6"/>
  <c r="L24" i="1" s="1"/>
  <c r="M24" i="1" s="1"/>
  <c r="AI103" i="6"/>
  <c r="AO103" i="6" s="1"/>
  <c r="AP103" i="6" s="1"/>
  <c r="O103" i="1" s="1"/>
  <c r="AI71" i="6"/>
  <c r="L71" i="1" s="1"/>
  <c r="M71" i="1" s="1"/>
  <c r="AI55" i="6"/>
  <c r="L55" i="1" s="1"/>
  <c r="M55" i="1" s="1"/>
  <c r="AI39" i="6"/>
  <c r="AI7" i="6"/>
  <c r="AO7" i="6" s="1"/>
  <c r="AP7" i="6" s="1"/>
  <c r="AI62" i="6"/>
  <c r="AI30" i="6"/>
  <c r="AI93" i="6"/>
  <c r="AI13" i="6"/>
  <c r="AI102" i="6"/>
  <c r="L102" i="1" s="1"/>
  <c r="M102" i="1" s="1"/>
  <c r="AI86" i="6"/>
  <c r="L86" i="1" s="1"/>
  <c r="M86" i="1" s="1"/>
  <c r="AI70" i="6"/>
  <c r="AI54" i="6"/>
  <c r="AJ54" i="6" s="1"/>
  <c r="AN51" i="35" s="1"/>
  <c r="AI38" i="6"/>
  <c r="AL38" i="6" s="1"/>
  <c r="AM38" i="6" s="1"/>
  <c r="N38" i="1" s="1"/>
  <c r="AI22" i="6"/>
  <c r="L22" i="1" s="1"/>
  <c r="M22" i="1" s="1"/>
  <c r="AI84" i="6"/>
  <c r="L84" i="1" s="1"/>
  <c r="M84" i="1" s="1"/>
  <c r="AI68" i="6"/>
  <c r="L68" i="1" s="1"/>
  <c r="M68" i="1" s="1"/>
  <c r="AI52" i="6"/>
  <c r="AL52" i="6" s="1"/>
  <c r="AM52" i="6" s="1"/>
  <c r="N52" i="1" s="1"/>
  <c r="AI20" i="6"/>
  <c r="AJ20" i="6" s="1"/>
  <c r="AN17" i="35" s="1"/>
  <c r="AI18" i="6"/>
  <c r="AO18" i="6" s="1"/>
  <c r="AP18" i="6" s="1"/>
  <c r="O18" i="1" s="1"/>
  <c r="AI81" i="6"/>
  <c r="L81" i="1" s="1"/>
  <c r="M81" i="1" s="1"/>
  <c r="AI96" i="6"/>
  <c r="AO96" i="6" s="1"/>
  <c r="AP96" i="6" s="1"/>
  <c r="O96" i="1" s="1"/>
  <c r="AI32" i="6"/>
  <c r="AL32" i="6" s="1"/>
  <c r="AM32" i="6" s="1"/>
  <c r="N32" i="1" s="1"/>
  <c r="AI79" i="6"/>
  <c r="L79" i="1" s="1"/>
  <c r="M79" i="1" s="1"/>
  <c r="AI47" i="6"/>
  <c r="L47" i="1" s="1"/>
  <c r="M47" i="1" s="1"/>
  <c r="AI46" i="6"/>
  <c r="L46" i="1" s="1"/>
  <c r="M46" i="1" s="1"/>
  <c r="AI101" i="6"/>
  <c r="AL101" i="6" s="1"/>
  <c r="AM101" i="6" s="1"/>
  <c r="N101" i="1" s="1"/>
  <c r="AI85" i="6"/>
  <c r="AI69" i="6"/>
  <c r="L69" i="1" s="1"/>
  <c r="M69" i="1" s="1"/>
  <c r="AI53" i="6"/>
  <c r="L53" i="1" s="1"/>
  <c r="M53" i="1" s="1"/>
  <c r="AI37" i="6"/>
  <c r="AJ37" i="6" s="1"/>
  <c r="AN34" i="35" s="1"/>
  <c r="AI21" i="6"/>
  <c r="AI100" i="6"/>
  <c r="AI36" i="6"/>
  <c r="L36" i="1" s="1"/>
  <c r="M36" i="1" s="1"/>
  <c r="AI50" i="6"/>
  <c r="AJ50" i="6" s="1"/>
  <c r="AN47" i="35" s="1"/>
  <c r="AI97" i="6"/>
  <c r="L97" i="1" s="1"/>
  <c r="M97" i="1" s="1"/>
  <c r="AI33" i="6"/>
  <c r="AO33" i="6" s="1"/>
  <c r="AP33" i="6" s="1"/>
  <c r="O33" i="1" s="1"/>
  <c r="AI80" i="6"/>
  <c r="L80" i="1" s="1"/>
  <c r="M80" i="1" s="1"/>
  <c r="AI48" i="6"/>
  <c r="AJ48" i="6" s="1"/>
  <c r="AN45" i="35" s="1"/>
  <c r="AI16" i="6"/>
  <c r="AJ16" i="6" s="1"/>
  <c r="AN13" i="35" s="1"/>
  <c r="AI95" i="6"/>
  <c r="L95" i="1" s="1"/>
  <c r="M95" i="1" s="1"/>
  <c r="AI31" i="6"/>
  <c r="AL31" i="6" s="1"/>
  <c r="AM31" i="6" s="1"/>
  <c r="N31" i="1" s="1"/>
  <c r="AI110" i="6"/>
  <c r="L110" i="1" s="1"/>
  <c r="M110" i="1" s="1"/>
  <c r="AI61" i="6"/>
  <c r="L61" i="1" s="1"/>
  <c r="M61" i="1" s="1"/>
  <c r="AI45" i="6"/>
  <c r="AI99" i="6"/>
  <c r="L99" i="1" s="1"/>
  <c r="M99" i="1" s="1"/>
  <c r="AI83" i="6"/>
  <c r="AJ83" i="6" s="1"/>
  <c r="AN80" i="35" s="1"/>
  <c r="AI67" i="6"/>
  <c r="L67" i="1" s="1"/>
  <c r="M67" i="1" s="1"/>
  <c r="AI51" i="6"/>
  <c r="L51" i="1" s="1"/>
  <c r="M51" i="1" s="1"/>
  <c r="AI35" i="6"/>
  <c r="AJ35" i="6" s="1"/>
  <c r="AN32" i="35" s="1"/>
  <c r="AI19" i="6"/>
  <c r="AJ19" i="6" s="1"/>
  <c r="AN16" i="35" s="1"/>
  <c r="AI114" i="6"/>
  <c r="L114" i="1" s="1"/>
  <c r="M114" i="1" s="1"/>
  <c r="AI98" i="6"/>
  <c r="AJ98" i="6" s="1"/>
  <c r="AN95" i="35" s="1"/>
  <c r="AI82" i="6"/>
  <c r="L82" i="1" s="1"/>
  <c r="M82" i="1" s="1"/>
  <c r="AI66" i="6"/>
  <c r="L66" i="1" s="1"/>
  <c r="M66" i="1" s="1"/>
  <c r="AI34" i="6"/>
  <c r="AL34" i="6" s="1"/>
  <c r="AM34" i="6" s="1"/>
  <c r="N34" i="1" s="1"/>
  <c r="AI113" i="6"/>
  <c r="AI65" i="6"/>
  <c r="AL65" i="6" s="1"/>
  <c r="AM65" i="6" s="1"/>
  <c r="N65" i="1" s="1"/>
  <c r="AI49" i="6"/>
  <c r="AO49" i="6" s="1"/>
  <c r="AP49" i="6" s="1"/>
  <c r="O49" i="1" s="1"/>
  <c r="AI17" i="6"/>
  <c r="AJ17" i="6" s="1"/>
  <c r="AN14" i="35" s="1"/>
  <c r="AI112" i="6"/>
  <c r="AL112" i="6" s="1"/>
  <c r="AM112" i="6" s="1"/>
  <c r="N112" i="1" s="1"/>
  <c r="AI64" i="6"/>
  <c r="AL64" i="6" s="1"/>
  <c r="AM64" i="6" s="1"/>
  <c r="N64" i="1" s="1"/>
  <c r="AI111" i="6"/>
  <c r="AO111" i="6" s="1"/>
  <c r="AP111" i="6" s="1"/>
  <c r="O111" i="1" s="1"/>
  <c r="AI63" i="6"/>
  <c r="L63" i="1" s="1"/>
  <c r="M63" i="1" s="1"/>
  <c r="AI15" i="6"/>
  <c r="L15" i="1" s="1"/>
  <c r="M15" i="1" s="1"/>
  <c r="AI78" i="6"/>
  <c r="L78" i="1" s="1"/>
  <c r="M78" i="1" s="1"/>
  <c r="AI14" i="6"/>
  <c r="AJ14" i="6" s="1"/>
  <c r="AN11" i="35" s="1"/>
  <c r="AI109" i="6"/>
  <c r="L109" i="1" s="1"/>
  <c r="M109" i="1" s="1"/>
  <c r="L100" i="1"/>
  <c r="M100" i="1" s="1"/>
  <c r="AJ41" i="6"/>
  <c r="AN38" i="35" s="1"/>
  <c r="AJ45" i="6"/>
  <c r="AN42" i="35" s="1"/>
  <c r="AJ25" i="6"/>
  <c r="AN22" i="35" s="1"/>
  <c r="AL13" i="6"/>
  <c r="AM13" i="6" s="1"/>
  <c r="N13" i="1" s="1"/>
  <c r="L72" i="1"/>
  <c r="M72" i="1" s="1"/>
  <c r="L93" i="1"/>
  <c r="M93" i="1" s="1"/>
  <c r="L76" i="1"/>
  <c r="M76" i="1" s="1"/>
  <c r="L108" i="1"/>
  <c r="M108" i="1" s="1"/>
  <c r="L113" i="1"/>
  <c r="M113" i="1" s="1"/>
  <c r="AO108" i="6"/>
  <c r="AP108" i="6" s="1"/>
  <c r="O108" i="1" s="1"/>
  <c r="AL108" i="6"/>
  <c r="AM108" i="6" s="1"/>
  <c r="N108" i="1" s="1"/>
  <c r="AJ108" i="6"/>
  <c r="AN105" i="35" s="1"/>
  <c r="AL100" i="6"/>
  <c r="AM100" i="6" s="1"/>
  <c r="N100" i="1" s="1"/>
  <c r="AJ100" i="6"/>
  <c r="AN97" i="35" s="1"/>
  <c r="AJ113" i="6"/>
  <c r="AN110" i="35" s="1"/>
  <c r="AO29" i="6"/>
  <c r="AP29" i="6" s="1"/>
  <c r="O29" i="1" s="1"/>
  <c r="AO25" i="6"/>
  <c r="AP25" i="6" s="1"/>
  <c r="O25" i="1" s="1"/>
  <c r="L25" i="1"/>
  <c r="M25" i="1" s="1"/>
  <c r="AL25" i="6"/>
  <c r="AM25" i="6" s="1"/>
  <c r="N25" i="1" s="1"/>
  <c r="AO60" i="6"/>
  <c r="AP60" i="6" s="1"/>
  <c r="O60" i="1" s="1"/>
  <c r="AO56" i="6"/>
  <c r="AP56" i="6" s="1"/>
  <c r="O56" i="1" s="1"/>
  <c r="AL93" i="6"/>
  <c r="AM93" i="6" s="1"/>
  <c r="N93" i="1" s="1"/>
  <c r="AJ93" i="6"/>
  <c r="AN90" i="35" s="1"/>
  <c r="AW34" i="35" l="1"/>
  <c r="AX34" i="35"/>
  <c r="AY34" i="35"/>
  <c r="AS34" i="35"/>
  <c r="AT34" i="35"/>
  <c r="AU34" i="35"/>
  <c r="AV34" i="35"/>
  <c r="AQ34" i="35"/>
  <c r="AR34" i="35"/>
  <c r="AR51" i="35"/>
  <c r="AQ51" i="35"/>
  <c r="AS51" i="35"/>
  <c r="AX51" i="35"/>
  <c r="AT51" i="35"/>
  <c r="AU51" i="35"/>
  <c r="AV51" i="35"/>
  <c r="AW51" i="35"/>
  <c r="AY51" i="35"/>
  <c r="AT41" i="35"/>
  <c r="AU41" i="35"/>
  <c r="AV41" i="35"/>
  <c r="AX41" i="35"/>
  <c r="AQ41" i="35"/>
  <c r="AY41" i="35"/>
  <c r="AS41" i="35"/>
  <c r="AW41" i="35"/>
  <c r="AR41" i="35"/>
  <c r="AR11" i="35"/>
  <c r="AQ11" i="35"/>
  <c r="AS11" i="35"/>
  <c r="AY11" i="35"/>
  <c r="AT11" i="35"/>
  <c r="AU11" i="35"/>
  <c r="AW11" i="35"/>
  <c r="AV11" i="35"/>
  <c r="AX11" i="35"/>
  <c r="AT17" i="35"/>
  <c r="AU17" i="35"/>
  <c r="AV17" i="35"/>
  <c r="AX17" i="35"/>
  <c r="AQ17" i="35"/>
  <c r="AY17" i="35"/>
  <c r="AS17" i="35"/>
  <c r="AR17" i="35"/>
  <c r="AW17" i="35"/>
  <c r="AQ20" i="35"/>
  <c r="AR20" i="35"/>
  <c r="AS20" i="35"/>
  <c r="AU20" i="35"/>
  <c r="AT20" i="35"/>
  <c r="AV20" i="35"/>
  <c r="AW20" i="35"/>
  <c r="AX20" i="35"/>
  <c r="AY20" i="35"/>
  <c r="AQ16" i="35"/>
  <c r="AR16" i="35"/>
  <c r="AS16" i="35"/>
  <c r="AU16" i="35"/>
  <c r="AT16" i="35"/>
  <c r="AV16" i="35"/>
  <c r="AW16" i="35"/>
  <c r="AX16" i="35"/>
  <c r="AY16" i="35"/>
  <c r="AT25" i="35"/>
  <c r="AU25" i="35"/>
  <c r="AV25" i="35"/>
  <c r="AX25" i="35"/>
  <c r="AQ25" i="35"/>
  <c r="AY25" i="35"/>
  <c r="AR25" i="35"/>
  <c r="AS25" i="35"/>
  <c r="AW25" i="35"/>
  <c r="AW22" i="35"/>
  <c r="AX22" i="35"/>
  <c r="AY22" i="35"/>
  <c r="AS22" i="35"/>
  <c r="AT22" i="35"/>
  <c r="AU22" i="35"/>
  <c r="AV22" i="35"/>
  <c r="AQ22" i="35"/>
  <c r="AR22" i="35"/>
  <c r="AW14" i="35"/>
  <c r="AX14" i="35"/>
  <c r="AY14" i="35"/>
  <c r="AS14" i="35"/>
  <c r="AT14" i="35"/>
  <c r="AU14" i="35"/>
  <c r="AV14" i="35"/>
  <c r="AQ14" i="35"/>
  <c r="AR14" i="35"/>
  <c r="AR71" i="35"/>
  <c r="AQ71" i="35"/>
  <c r="AS71" i="35"/>
  <c r="AT71" i="35"/>
  <c r="AU71" i="35"/>
  <c r="AV71" i="35"/>
  <c r="AW71" i="35"/>
  <c r="AX71" i="35"/>
  <c r="AY71" i="35"/>
  <c r="AT57" i="35"/>
  <c r="AU57" i="35"/>
  <c r="AV57" i="35"/>
  <c r="AX57" i="35"/>
  <c r="AQ57" i="35"/>
  <c r="AR57" i="35"/>
  <c r="AS57" i="35"/>
  <c r="AW57" i="35"/>
  <c r="AY57" i="35"/>
  <c r="AT9" i="35"/>
  <c r="AU9" i="35"/>
  <c r="AV9" i="35"/>
  <c r="AX9" i="35"/>
  <c r="AR9" i="35"/>
  <c r="AQ9" i="35"/>
  <c r="AY9" i="35"/>
  <c r="AW9" i="35"/>
  <c r="AS9" i="35"/>
  <c r="AY110" i="35"/>
  <c r="AR110" i="35"/>
  <c r="AT110" i="35"/>
  <c r="AU110" i="35"/>
  <c r="AS110" i="35"/>
  <c r="AV110" i="35"/>
  <c r="AW110" i="35"/>
  <c r="AX110" i="35"/>
  <c r="AQ110" i="35"/>
  <c r="AW42" i="35"/>
  <c r="AX42" i="35"/>
  <c r="AY42" i="35"/>
  <c r="AS42" i="35"/>
  <c r="AT42" i="35"/>
  <c r="AU42" i="35"/>
  <c r="AV42" i="35"/>
  <c r="AQ42" i="35"/>
  <c r="AR42" i="35"/>
  <c r="AQ80" i="35"/>
  <c r="AR80" i="35"/>
  <c r="AS80" i="35"/>
  <c r="AU80" i="35"/>
  <c r="AT80" i="35"/>
  <c r="AV80" i="35"/>
  <c r="AW80" i="35"/>
  <c r="AY80" i="35"/>
  <c r="AX80" i="35"/>
  <c r="AR47" i="35"/>
  <c r="AQ47" i="35"/>
  <c r="AS47" i="35"/>
  <c r="AY47" i="35"/>
  <c r="AT47" i="35"/>
  <c r="AU47" i="35"/>
  <c r="AW47" i="35"/>
  <c r="AX47" i="35"/>
  <c r="AV47" i="35"/>
  <c r="AT53" i="35"/>
  <c r="AU53" i="35"/>
  <c r="AV53" i="35"/>
  <c r="AX53" i="35"/>
  <c r="AQ53" i="35"/>
  <c r="AW53" i="35"/>
  <c r="AY53" i="35"/>
  <c r="AR53" i="35"/>
  <c r="AS53" i="35"/>
  <c r="AW54" i="35"/>
  <c r="AX54" i="35"/>
  <c r="AY54" i="35"/>
  <c r="AS54" i="35"/>
  <c r="AT54" i="35"/>
  <c r="AU54" i="35"/>
  <c r="AQ54" i="35"/>
  <c r="AR54" i="35"/>
  <c r="AV54" i="35"/>
  <c r="AR95" i="35"/>
  <c r="AV95" i="35"/>
  <c r="AW95" i="35"/>
  <c r="AX95" i="35"/>
  <c r="AQ95" i="35"/>
  <c r="AT95" i="35"/>
  <c r="AY95" i="35"/>
  <c r="AS95" i="35"/>
  <c r="AU95" i="35"/>
  <c r="AR7" i="35"/>
  <c r="AQ7" i="35"/>
  <c r="AS7" i="35"/>
  <c r="AT7" i="35"/>
  <c r="AW7" i="35"/>
  <c r="AX7" i="35"/>
  <c r="AU7" i="35"/>
  <c r="AV7" i="35"/>
  <c r="AY7" i="35"/>
  <c r="AT45" i="35"/>
  <c r="AU45" i="35"/>
  <c r="AV45" i="35"/>
  <c r="AX45" i="35"/>
  <c r="AQ45" i="35"/>
  <c r="AY45" i="35"/>
  <c r="AS45" i="35"/>
  <c r="AW45" i="35"/>
  <c r="AR45" i="35"/>
  <c r="AL71" i="6"/>
  <c r="AM71" i="6" s="1"/>
  <c r="N71" i="1" s="1"/>
  <c r="AU97" i="35"/>
  <c r="AV97" i="35"/>
  <c r="AX97" i="35"/>
  <c r="AS97" i="35"/>
  <c r="AW97" i="35"/>
  <c r="AQ97" i="35"/>
  <c r="AR97" i="35"/>
  <c r="AT97" i="35"/>
  <c r="AY97" i="35"/>
  <c r="AW38" i="35"/>
  <c r="AX38" i="35"/>
  <c r="AY38" i="35"/>
  <c r="AS38" i="35"/>
  <c r="AT38" i="35"/>
  <c r="AU38" i="35"/>
  <c r="AV38" i="35"/>
  <c r="AQ38" i="35"/>
  <c r="AR38" i="35"/>
  <c r="AQ8" i="35"/>
  <c r="AR8" i="35"/>
  <c r="AS8" i="35"/>
  <c r="AU8" i="35"/>
  <c r="AT8" i="35"/>
  <c r="AV8" i="35"/>
  <c r="AW8" i="35"/>
  <c r="AX8" i="35"/>
  <c r="AY8" i="35"/>
  <c r="AT13" i="35"/>
  <c r="AU13" i="35"/>
  <c r="AV13" i="35"/>
  <c r="AX13" i="35"/>
  <c r="AQ13" i="35"/>
  <c r="AY13" i="35"/>
  <c r="AR13" i="35"/>
  <c r="AW13" i="35"/>
  <c r="AS13" i="35"/>
  <c r="AX90" i="35"/>
  <c r="AY90" i="35"/>
  <c r="AS90" i="35"/>
  <c r="AT90" i="35"/>
  <c r="AU90" i="35"/>
  <c r="AW90" i="35"/>
  <c r="AQ90" i="35"/>
  <c r="AR90" i="35"/>
  <c r="AV90" i="35"/>
  <c r="AU105" i="35"/>
  <c r="AV105" i="35"/>
  <c r="AX105" i="35"/>
  <c r="AQ105" i="35"/>
  <c r="AR105" i="35"/>
  <c r="AS105" i="35"/>
  <c r="AT105" i="35"/>
  <c r="AW105" i="35"/>
  <c r="AY105" i="35"/>
  <c r="AQ32" i="35"/>
  <c r="AR32" i="35"/>
  <c r="AS32" i="35"/>
  <c r="AU32" i="35"/>
  <c r="AT32" i="35"/>
  <c r="AV32" i="35"/>
  <c r="AW32" i="35"/>
  <c r="AX32" i="35"/>
  <c r="AY32" i="35"/>
  <c r="L56" i="1"/>
  <c r="M56" i="1" s="1"/>
  <c r="AL56" i="6"/>
  <c r="AM56" i="6" s="1"/>
  <c r="N56" i="1" s="1"/>
  <c r="AO86" i="6"/>
  <c r="AP86" i="6" s="1"/>
  <c r="O86" i="1" s="1"/>
  <c r="AJ22" i="6"/>
  <c r="L28" i="1"/>
  <c r="M28" i="1" s="1"/>
  <c r="AL28" i="6"/>
  <c r="AM28" i="6" s="1"/>
  <c r="N28" i="1" s="1"/>
  <c r="AO28" i="6"/>
  <c r="AP28" i="6" s="1"/>
  <c r="O28" i="1" s="1"/>
  <c r="AL55" i="6"/>
  <c r="AM55" i="6" s="1"/>
  <c r="N55" i="1" s="1"/>
  <c r="AJ91" i="6"/>
  <c r="AJ111" i="6"/>
  <c r="AO34" i="6"/>
  <c r="AP34" i="6" s="1"/>
  <c r="O34" i="1" s="1"/>
  <c r="AO67" i="6"/>
  <c r="AP67" i="6" s="1"/>
  <c r="O67" i="1" s="1"/>
  <c r="AO105" i="6"/>
  <c r="AP105" i="6" s="1"/>
  <c r="O105" i="1" s="1"/>
  <c r="AJ71" i="6"/>
  <c r="AL67" i="6"/>
  <c r="AM67" i="6" s="1"/>
  <c r="N67" i="1" s="1"/>
  <c r="AJ15" i="6"/>
  <c r="AL107" i="6"/>
  <c r="AM107" i="6" s="1"/>
  <c r="N107" i="1" s="1"/>
  <c r="AO63" i="6"/>
  <c r="AP63" i="6" s="1"/>
  <c r="O63" i="1" s="1"/>
  <c r="L92" i="1"/>
  <c r="M92" i="1" s="1"/>
  <c r="AJ107" i="6"/>
  <c r="AJ87" i="6"/>
  <c r="L107" i="1"/>
  <c r="M107" i="1" s="1"/>
  <c r="L91" i="1"/>
  <c r="M91" i="1" s="1"/>
  <c r="L105" i="1"/>
  <c r="M105" i="1" s="1"/>
  <c r="AJ55" i="6"/>
  <c r="AO9" i="6"/>
  <c r="AP9" i="6" s="1"/>
  <c r="O9" i="1" s="1"/>
  <c r="AJ103" i="6"/>
  <c r="AJ67" i="6"/>
  <c r="AJ95" i="6"/>
  <c r="AL60" i="6"/>
  <c r="AM60" i="6" s="1"/>
  <c r="N60" i="1" s="1"/>
  <c r="AJ86" i="6"/>
  <c r="L60" i="1"/>
  <c r="M60" i="1" s="1"/>
  <c r="AJ105" i="6"/>
  <c r="L103" i="1"/>
  <c r="M103" i="1" s="1"/>
  <c r="AO91" i="6"/>
  <c r="AP91" i="6" s="1"/>
  <c r="O91" i="1" s="1"/>
  <c r="AO83" i="6"/>
  <c r="AP83" i="6" s="1"/>
  <c r="O83" i="1" s="1"/>
  <c r="AL95" i="6"/>
  <c r="AM95" i="6" s="1"/>
  <c r="N95" i="1" s="1"/>
  <c r="AO95" i="6"/>
  <c r="AP95" i="6" s="1"/>
  <c r="O95" i="1" s="1"/>
  <c r="L112" i="1"/>
  <c r="M112" i="1" s="1"/>
  <c r="AJ49" i="6"/>
  <c r="AR14" i="6"/>
  <c r="P14" i="1" s="1"/>
  <c r="AS14" i="6"/>
  <c r="Q14" i="1" s="1"/>
  <c r="AS16" i="6"/>
  <c r="Q16" i="1" s="1"/>
  <c r="AR16" i="6"/>
  <c r="P16" i="1" s="1"/>
  <c r="AS100" i="6"/>
  <c r="Q100" i="1" s="1"/>
  <c r="AR100" i="6"/>
  <c r="P100" i="1" s="1"/>
  <c r="AS37" i="6"/>
  <c r="Q37" i="1" s="1"/>
  <c r="AR37" i="6"/>
  <c r="P37" i="1" s="1"/>
  <c r="AS25" i="6"/>
  <c r="Q25" i="1" s="1"/>
  <c r="AR25" i="6"/>
  <c r="P25" i="1" s="1"/>
  <c r="AL83" i="6"/>
  <c r="AM83" i="6" s="1"/>
  <c r="N83" i="1" s="1"/>
  <c r="L31" i="1"/>
  <c r="M31" i="1" s="1"/>
  <c r="AS45" i="6"/>
  <c r="Q45" i="1" s="1"/>
  <c r="AR45" i="6"/>
  <c r="P45" i="1" s="1"/>
  <c r="AS98" i="6"/>
  <c r="Q98" i="1" s="1"/>
  <c r="AR98" i="6"/>
  <c r="P98" i="1" s="1"/>
  <c r="AS20" i="6"/>
  <c r="Q20" i="1" s="1"/>
  <c r="AR20" i="6"/>
  <c r="P20" i="1" s="1"/>
  <c r="L73" i="1"/>
  <c r="M73" i="1" s="1"/>
  <c r="AS28" i="6"/>
  <c r="Q28" i="1" s="1"/>
  <c r="AR28" i="6"/>
  <c r="P28" i="1" s="1"/>
  <c r="AS93" i="6"/>
  <c r="Q93" i="1" s="1"/>
  <c r="AR93" i="6"/>
  <c r="P93" i="1" s="1"/>
  <c r="AS10" i="6"/>
  <c r="Q10" i="1" s="1"/>
  <c r="AR10" i="6"/>
  <c r="P10" i="1" s="1"/>
  <c r="AS41" i="6"/>
  <c r="Q41" i="1" s="1"/>
  <c r="AR41" i="6"/>
  <c r="P41" i="1" s="1"/>
  <c r="AS19" i="6"/>
  <c r="Q19" i="1" s="1"/>
  <c r="AR19" i="6"/>
  <c r="P19" i="1" s="1"/>
  <c r="AS48" i="6"/>
  <c r="Q48" i="1" s="1"/>
  <c r="AR48" i="6"/>
  <c r="P48" i="1" s="1"/>
  <c r="AS12" i="6"/>
  <c r="Q12" i="1" s="1"/>
  <c r="AR12" i="6"/>
  <c r="P12" i="1" s="1"/>
  <c r="AS35" i="6"/>
  <c r="Q35" i="1" s="1"/>
  <c r="AR35" i="6"/>
  <c r="P35" i="1" s="1"/>
  <c r="AS23" i="6"/>
  <c r="Q23" i="1" s="1"/>
  <c r="AR23" i="6"/>
  <c r="P23" i="1" s="1"/>
  <c r="AS54" i="6"/>
  <c r="Q54" i="1" s="1"/>
  <c r="AR54" i="6"/>
  <c r="P54" i="1" s="1"/>
  <c r="AS113" i="6"/>
  <c r="Q113" i="1" s="1"/>
  <c r="AR113" i="6"/>
  <c r="P113" i="1" s="1"/>
  <c r="AJ63" i="6"/>
  <c r="AN60" i="35" s="1"/>
  <c r="AL54" i="6"/>
  <c r="AM54" i="6" s="1"/>
  <c r="N54" i="1" s="1"/>
  <c r="AS17" i="6"/>
  <c r="Q17" i="1" s="1"/>
  <c r="AR17" i="6"/>
  <c r="P17" i="1" s="1"/>
  <c r="AS74" i="6"/>
  <c r="Q74" i="1" s="1"/>
  <c r="AR74" i="6"/>
  <c r="P74" i="1" s="1"/>
  <c r="AS60" i="6"/>
  <c r="Q60" i="1" s="1"/>
  <c r="AR60" i="6"/>
  <c r="P60" i="1" s="1"/>
  <c r="AS50" i="6"/>
  <c r="Q50" i="1" s="1"/>
  <c r="AR50" i="6"/>
  <c r="P50" i="1" s="1"/>
  <c r="AR56" i="6"/>
  <c r="P56" i="1" s="1"/>
  <c r="AS56" i="6"/>
  <c r="Q56" i="1" s="1"/>
  <c r="AS57" i="6"/>
  <c r="Q57" i="1" s="1"/>
  <c r="AR57" i="6"/>
  <c r="P57" i="1" s="1"/>
  <c r="L50" i="1"/>
  <c r="M50" i="1" s="1"/>
  <c r="AL94" i="6"/>
  <c r="AM94" i="6" s="1"/>
  <c r="N94" i="1" s="1"/>
  <c r="AS83" i="6"/>
  <c r="Q83" i="1" s="1"/>
  <c r="AR83" i="6"/>
  <c r="P83" i="1" s="1"/>
  <c r="AL103" i="6"/>
  <c r="AM103" i="6" s="1"/>
  <c r="N103" i="1" s="1"/>
  <c r="AS108" i="6"/>
  <c r="Q108" i="1" s="1"/>
  <c r="AR108" i="6"/>
  <c r="P108" i="1" s="1"/>
  <c r="AS11" i="6"/>
  <c r="Q11" i="1" s="1"/>
  <c r="AR11" i="6"/>
  <c r="P11" i="1" s="1"/>
  <c r="AJ94" i="6"/>
  <c r="AN91" i="35" s="1"/>
  <c r="AJ101" i="6"/>
  <c r="AN98" i="35" s="1"/>
  <c r="AL63" i="6"/>
  <c r="AM63" i="6" s="1"/>
  <c r="N63" i="1" s="1"/>
  <c r="AO37" i="6"/>
  <c r="AP37" i="6" s="1"/>
  <c r="O37" i="1" s="1"/>
  <c r="L94" i="1"/>
  <c r="M94" i="1" s="1"/>
  <c r="AS44" i="6"/>
  <c r="Q44" i="1" s="1"/>
  <c r="AR44" i="6"/>
  <c r="P44" i="1" s="1"/>
  <c r="AO55" i="6"/>
  <c r="AP55" i="6" s="1"/>
  <c r="O55" i="1" s="1"/>
  <c r="AO50" i="6"/>
  <c r="AP50" i="6" s="1"/>
  <c r="O50" i="1" s="1"/>
  <c r="L19" i="1"/>
  <c r="M19" i="1" s="1"/>
  <c r="L101" i="1"/>
  <c r="M101" i="1" s="1"/>
  <c r="AL109" i="6"/>
  <c r="AM109" i="6" s="1"/>
  <c r="N109" i="1" s="1"/>
  <c r="L83" i="1"/>
  <c r="M83" i="1" s="1"/>
  <c r="L49" i="1"/>
  <c r="M49" i="1" s="1"/>
  <c r="AJ26" i="6"/>
  <c r="AN23" i="35" s="1"/>
  <c r="AL26" i="6"/>
  <c r="AM26" i="6" s="1"/>
  <c r="N26" i="1" s="1"/>
  <c r="L111" i="1"/>
  <c r="M111" i="1" s="1"/>
  <c r="L26" i="1"/>
  <c r="M26" i="1" s="1"/>
  <c r="AL111" i="6"/>
  <c r="AM111" i="6" s="1"/>
  <c r="N111" i="1" s="1"/>
  <c r="L57" i="1"/>
  <c r="M57" i="1" s="1"/>
  <c r="AL57" i="6"/>
  <c r="AM57" i="6" s="1"/>
  <c r="N57" i="1" s="1"/>
  <c r="AL49" i="6"/>
  <c r="AM49" i="6" s="1"/>
  <c r="N49" i="1" s="1"/>
  <c r="L37" i="1"/>
  <c r="M37" i="1" s="1"/>
  <c r="AL37" i="6"/>
  <c r="AM37" i="6" s="1"/>
  <c r="N37" i="1" s="1"/>
  <c r="AL66" i="6"/>
  <c r="AM66" i="6" s="1"/>
  <c r="N66" i="1" s="1"/>
  <c r="AL86" i="6"/>
  <c r="AM86" i="6" s="1"/>
  <c r="N86" i="1" s="1"/>
  <c r="AL50" i="6"/>
  <c r="AM50" i="6" s="1"/>
  <c r="N50" i="1" s="1"/>
  <c r="AJ7" i="6"/>
  <c r="AN4" i="35" s="1"/>
  <c r="AO19" i="6"/>
  <c r="AP19" i="6" s="1"/>
  <c r="O19" i="1" s="1"/>
  <c r="AL19" i="6"/>
  <c r="AM19" i="6" s="1"/>
  <c r="N19" i="1" s="1"/>
  <c r="AL82" i="6"/>
  <c r="AM82" i="6" s="1"/>
  <c r="N82" i="1" s="1"/>
  <c r="AL92" i="6"/>
  <c r="AM92" i="6" s="1"/>
  <c r="N92" i="1" s="1"/>
  <c r="L98" i="1"/>
  <c r="M98" i="1" s="1"/>
  <c r="L96" i="1"/>
  <c r="M96" i="1" s="1"/>
  <c r="AL11" i="6"/>
  <c r="AM11" i="6" s="1"/>
  <c r="N11" i="1" s="1"/>
  <c r="AL42" i="6"/>
  <c r="AM42" i="6" s="1"/>
  <c r="N42" i="1" s="1"/>
  <c r="AL98" i="6"/>
  <c r="AM98" i="6" s="1"/>
  <c r="N98" i="1" s="1"/>
  <c r="AJ92" i="6"/>
  <c r="AN89" i="35" s="1"/>
  <c r="AJ33" i="6"/>
  <c r="AN30" i="35" s="1"/>
  <c r="L11" i="1"/>
  <c r="M11" i="1" s="1"/>
  <c r="L33" i="1"/>
  <c r="M33" i="1" s="1"/>
  <c r="L7" i="1"/>
  <c r="M7" i="1" s="1"/>
  <c r="AO109" i="6"/>
  <c r="AP109" i="6" s="1"/>
  <c r="O109" i="1" s="1"/>
  <c r="AL33" i="6"/>
  <c r="AM33" i="6" s="1"/>
  <c r="N33" i="1" s="1"/>
  <c r="AO11" i="6"/>
  <c r="AP11" i="6" s="1"/>
  <c r="O11" i="1" s="1"/>
  <c r="AJ82" i="6"/>
  <c r="AN79" i="35" s="1"/>
  <c r="AJ109" i="6"/>
  <c r="AN106" i="35" s="1"/>
  <c r="AO82" i="6"/>
  <c r="AP82" i="6" s="1"/>
  <c r="O82" i="1" s="1"/>
  <c r="AJ97" i="6"/>
  <c r="AN94" i="35" s="1"/>
  <c r="AL15" i="6"/>
  <c r="AM15" i="6" s="1"/>
  <c r="N15" i="1" s="1"/>
  <c r="AL46" i="6"/>
  <c r="AM46" i="6" s="1"/>
  <c r="N46" i="1" s="1"/>
  <c r="AL7" i="6"/>
  <c r="AM7" i="6" s="1"/>
  <c r="N7" i="1" s="1"/>
  <c r="AL20" i="6"/>
  <c r="AM20" i="6" s="1"/>
  <c r="N20" i="1" s="1"/>
  <c r="L20" i="1"/>
  <c r="M20" i="1" s="1"/>
  <c r="AJ66" i="6"/>
  <c r="AN63" i="35" s="1"/>
  <c r="AO20" i="6"/>
  <c r="AP20" i="6" s="1"/>
  <c r="O20" i="1" s="1"/>
  <c r="L45" i="1"/>
  <c r="M45" i="1" s="1"/>
  <c r="AL88" i="6"/>
  <c r="AM88" i="6" s="1"/>
  <c r="N88" i="1" s="1"/>
  <c r="AJ46" i="6"/>
  <c r="AN43" i="35" s="1"/>
  <c r="AJ88" i="6"/>
  <c r="AN85" i="35" s="1"/>
  <c r="AO66" i="6"/>
  <c r="AP66" i="6" s="1"/>
  <c r="O66" i="1" s="1"/>
  <c r="AO46" i="6"/>
  <c r="AP46" i="6" s="1"/>
  <c r="O46" i="1" s="1"/>
  <c r="AO88" i="6"/>
  <c r="AP88" i="6" s="1"/>
  <c r="O88" i="1" s="1"/>
  <c r="AO79" i="6"/>
  <c r="AP79" i="6" s="1"/>
  <c r="O79" i="1" s="1"/>
  <c r="AJ106" i="6"/>
  <c r="AN103" i="35" s="1"/>
  <c r="AO47" i="6"/>
  <c r="AP47" i="6" s="1"/>
  <c r="O47" i="1" s="1"/>
  <c r="AL73" i="6"/>
  <c r="AM73" i="6" s="1"/>
  <c r="N73" i="1" s="1"/>
  <c r="AL106" i="6"/>
  <c r="AM106" i="6" s="1"/>
  <c r="N106" i="1" s="1"/>
  <c r="AJ112" i="6"/>
  <c r="AN109" i="35" s="1"/>
  <c r="AO15" i="6"/>
  <c r="AP15" i="6" s="1"/>
  <c r="O15" i="1" s="1"/>
  <c r="AL8" i="6"/>
  <c r="AM8" i="6" s="1"/>
  <c r="N8" i="1" s="1"/>
  <c r="AL14" i="6"/>
  <c r="AM14" i="6" s="1"/>
  <c r="N14" i="1" s="1"/>
  <c r="AL113" i="6"/>
  <c r="AM113" i="6" s="1"/>
  <c r="N113" i="1" s="1"/>
  <c r="AO13" i="6"/>
  <c r="AP13" i="6" s="1"/>
  <c r="O13" i="1" s="1"/>
  <c r="AJ13" i="6"/>
  <c r="AN10" i="35" s="1"/>
  <c r="AL61" i="6"/>
  <c r="AM61" i="6" s="1"/>
  <c r="N61" i="1" s="1"/>
  <c r="AO106" i="6"/>
  <c r="AP106" i="6" s="1"/>
  <c r="O106" i="1" s="1"/>
  <c r="AJ61" i="6"/>
  <c r="AN58" i="35" s="1"/>
  <c r="AO57" i="6"/>
  <c r="AP57" i="6" s="1"/>
  <c r="O57" i="1" s="1"/>
  <c r="L13" i="1"/>
  <c r="M13" i="1" s="1"/>
  <c r="AO61" i="6"/>
  <c r="AP61" i="6" s="1"/>
  <c r="O61" i="1" s="1"/>
  <c r="AO32" i="6"/>
  <c r="AP32" i="6" s="1"/>
  <c r="O32" i="1" s="1"/>
  <c r="AO71" i="6"/>
  <c r="AP71" i="6" s="1"/>
  <c r="O71" i="1" s="1"/>
  <c r="AJ32" i="6"/>
  <c r="AN29" i="35" s="1"/>
  <c r="L32" i="1"/>
  <c r="M32" i="1" s="1"/>
  <c r="AJ68" i="6"/>
  <c r="AN65" i="35" s="1"/>
  <c r="AO93" i="6"/>
  <c r="AP93" i="6" s="1"/>
  <c r="O93" i="1" s="1"/>
  <c r="AO113" i="6"/>
  <c r="AP113" i="6" s="1"/>
  <c r="O113" i="1" s="1"/>
  <c r="AJ73" i="6"/>
  <c r="AN70" i="35" s="1"/>
  <c r="AL80" i="6"/>
  <c r="AM80" i="6" s="1"/>
  <c r="N80" i="1" s="1"/>
  <c r="AO104" i="6"/>
  <c r="AP104" i="6" s="1"/>
  <c r="O104" i="1" s="1"/>
  <c r="AO102" i="6"/>
  <c r="AP102" i="6" s="1"/>
  <c r="O102" i="1" s="1"/>
  <c r="AL69" i="6"/>
  <c r="AM69" i="6" s="1"/>
  <c r="N69" i="1" s="1"/>
  <c r="AO24" i="6"/>
  <c r="AP24" i="6" s="1"/>
  <c r="O24" i="1" s="1"/>
  <c r="AO69" i="6"/>
  <c r="AP69" i="6" s="1"/>
  <c r="O69" i="1" s="1"/>
  <c r="AL24" i="6"/>
  <c r="AM24" i="6" s="1"/>
  <c r="N24" i="1" s="1"/>
  <c r="L14" i="1"/>
  <c r="M14" i="1" s="1"/>
  <c r="AL78" i="6"/>
  <c r="AM78" i="6" s="1"/>
  <c r="N78" i="1" s="1"/>
  <c r="AJ80" i="6"/>
  <c r="AN77" i="35" s="1"/>
  <c r="AO78" i="6"/>
  <c r="AP78" i="6" s="1"/>
  <c r="O78" i="1" s="1"/>
  <c r="AJ104" i="6"/>
  <c r="AN101" i="35" s="1"/>
  <c r="AO10" i="6"/>
  <c r="AP10" i="6" s="1"/>
  <c r="O10" i="1" s="1"/>
  <c r="L10" i="1"/>
  <c r="M10" i="1" s="1"/>
  <c r="AO80" i="6"/>
  <c r="AP80" i="6" s="1"/>
  <c r="O80" i="1" s="1"/>
  <c r="AJ24" i="6"/>
  <c r="AN21" i="35" s="1"/>
  <c r="AL10" i="6"/>
  <c r="AM10" i="6" s="1"/>
  <c r="N10" i="1" s="1"/>
  <c r="AJ69" i="6"/>
  <c r="AN66" i="35" s="1"/>
  <c r="AL104" i="6"/>
  <c r="AM104" i="6" s="1"/>
  <c r="N104" i="1" s="1"/>
  <c r="AL9" i="6"/>
  <c r="AM9" i="6" s="1"/>
  <c r="N9" i="1" s="1"/>
  <c r="AO76" i="6"/>
  <c r="AP76" i="6" s="1"/>
  <c r="O76" i="1" s="1"/>
  <c r="AO51" i="6"/>
  <c r="AP51" i="6" s="1"/>
  <c r="O51" i="1" s="1"/>
  <c r="AL99" i="6"/>
  <c r="AM99" i="6" s="1"/>
  <c r="N99" i="1" s="1"/>
  <c r="L18" i="1"/>
  <c r="M18" i="1" s="1"/>
  <c r="AJ75" i="6"/>
  <c r="AN72" i="35" s="1"/>
  <c r="AO75" i="6"/>
  <c r="AP75" i="6" s="1"/>
  <c r="O75" i="1" s="1"/>
  <c r="AL110" i="6"/>
  <c r="AM110" i="6" s="1"/>
  <c r="N110" i="1" s="1"/>
  <c r="AL59" i="6"/>
  <c r="AM59" i="6" s="1"/>
  <c r="N59" i="1" s="1"/>
  <c r="AJ53" i="6"/>
  <c r="AN50" i="35" s="1"/>
  <c r="AO112" i="6"/>
  <c r="AP112" i="6" s="1"/>
  <c r="O112" i="1" s="1"/>
  <c r="AJ9" i="6"/>
  <c r="AN6" i="35" s="1"/>
  <c r="AJ59" i="6"/>
  <c r="AN56" i="35" s="1"/>
  <c r="AJ114" i="6"/>
  <c r="AN111" i="35" s="1"/>
  <c r="AJ110" i="6"/>
  <c r="AN107" i="35" s="1"/>
  <c r="L17" i="1"/>
  <c r="M17" i="1" s="1"/>
  <c r="AL75" i="6"/>
  <c r="AM75" i="6" s="1"/>
  <c r="N75" i="1" s="1"/>
  <c r="AJ18" i="6"/>
  <c r="AN15" i="35" s="1"/>
  <c r="AO99" i="6"/>
  <c r="AP99" i="6" s="1"/>
  <c r="O99" i="1" s="1"/>
  <c r="AO59" i="6"/>
  <c r="AP59" i="6" s="1"/>
  <c r="O59" i="1" s="1"/>
  <c r="AL114" i="6"/>
  <c r="AM114" i="6" s="1"/>
  <c r="N114" i="1" s="1"/>
  <c r="AL53" i="6"/>
  <c r="AM53" i="6" s="1"/>
  <c r="N53" i="1" s="1"/>
  <c r="L48" i="1"/>
  <c r="M48" i="1" s="1"/>
  <c r="AJ51" i="6"/>
  <c r="AN48" i="35" s="1"/>
  <c r="L41" i="1"/>
  <c r="M41" i="1" s="1"/>
  <c r="AO114" i="6"/>
  <c r="AP114" i="6" s="1"/>
  <c r="O114" i="1" s="1"/>
  <c r="AO53" i="6"/>
  <c r="AP53" i="6" s="1"/>
  <c r="O53" i="1" s="1"/>
  <c r="AJ99" i="6"/>
  <c r="AN96" i="35" s="1"/>
  <c r="AJ79" i="6"/>
  <c r="AN76" i="35" s="1"/>
  <c r="AL18" i="6"/>
  <c r="AM18" i="6" s="1"/>
  <c r="N18" i="1" s="1"/>
  <c r="AO110" i="6"/>
  <c r="AP110" i="6" s="1"/>
  <c r="O110" i="1" s="1"/>
  <c r="AL51" i="6"/>
  <c r="AM51" i="6" s="1"/>
  <c r="N51" i="1" s="1"/>
  <c r="AJ76" i="6"/>
  <c r="AN73" i="35" s="1"/>
  <c r="AL79" i="6"/>
  <c r="AM79" i="6" s="1"/>
  <c r="N79" i="1" s="1"/>
  <c r="AO90" i="6"/>
  <c r="AP90" i="6" s="1"/>
  <c r="O90" i="1" s="1"/>
  <c r="L16" i="1"/>
  <c r="M16" i="1" s="1"/>
  <c r="AL68" i="6"/>
  <c r="AM68" i="6" s="1"/>
  <c r="N68" i="1" s="1"/>
  <c r="AO52" i="6"/>
  <c r="AP52" i="6" s="1"/>
  <c r="O52" i="1" s="1"/>
  <c r="L35" i="1"/>
  <c r="M35" i="1" s="1"/>
  <c r="AJ43" i="6"/>
  <c r="AN40" i="35" s="1"/>
  <c r="AL35" i="6"/>
  <c r="AM35" i="6" s="1"/>
  <c r="N35" i="1" s="1"/>
  <c r="AO97" i="6"/>
  <c r="AP97" i="6" s="1"/>
  <c r="O97" i="1" s="1"/>
  <c r="AO84" i="6"/>
  <c r="AP84" i="6" s="1"/>
  <c r="O84" i="1" s="1"/>
  <c r="AO17" i="6"/>
  <c r="AP17" i="6" s="1"/>
  <c r="O17" i="1" s="1"/>
  <c r="AO14" i="6"/>
  <c r="AP14" i="6" s="1"/>
  <c r="O14" i="1" s="1"/>
  <c r="AL84" i="6"/>
  <c r="AM84" i="6" s="1"/>
  <c r="N84" i="1" s="1"/>
  <c r="AL17" i="6"/>
  <c r="AM17" i="6" s="1"/>
  <c r="N17" i="1" s="1"/>
  <c r="AO48" i="6"/>
  <c r="AP48" i="6" s="1"/>
  <c r="O48" i="1" s="1"/>
  <c r="AJ78" i="6"/>
  <c r="AN75" i="35" s="1"/>
  <c r="AO98" i="6"/>
  <c r="AP98" i="6" s="1"/>
  <c r="O98" i="1" s="1"/>
  <c r="AL48" i="6"/>
  <c r="AM48" i="6" s="1"/>
  <c r="N48" i="1" s="1"/>
  <c r="AL87" i="6"/>
  <c r="AM87" i="6" s="1"/>
  <c r="N87" i="1" s="1"/>
  <c r="AJ72" i="6"/>
  <c r="AN69" i="35" s="1"/>
  <c r="AL97" i="6"/>
  <c r="AM97" i="6" s="1"/>
  <c r="N97" i="1" s="1"/>
  <c r="AJ58" i="6"/>
  <c r="AN55" i="35" s="1"/>
  <c r="AO87" i="6"/>
  <c r="AP87" i="6" s="1"/>
  <c r="O87" i="1" s="1"/>
  <c r="AJ96" i="6"/>
  <c r="AN93" i="35" s="1"/>
  <c r="AL72" i="6"/>
  <c r="AM72" i="6" s="1"/>
  <c r="N72" i="1" s="1"/>
  <c r="AO58" i="6"/>
  <c r="AP58" i="6" s="1"/>
  <c r="O58" i="1" s="1"/>
  <c r="AJ90" i="6"/>
  <c r="AN87" i="35" s="1"/>
  <c r="AL90" i="6"/>
  <c r="AM90" i="6" s="1"/>
  <c r="N90" i="1" s="1"/>
  <c r="AL102" i="6"/>
  <c r="AM102" i="6" s="1"/>
  <c r="N102" i="1" s="1"/>
  <c r="AL96" i="6"/>
  <c r="AM96" i="6" s="1"/>
  <c r="N96" i="1" s="1"/>
  <c r="AO72" i="6"/>
  <c r="AP72" i="6" s="1"/>
  <c r="O72" i="1" s="1"/>
  <c r="AL58" i="6"/>
  <c r="AM58" i="6" s="1"/>
  <c r="N58" i="1" s="1"/>
  <c r="AL41" i="6"/>
  <c r="AM41" i="6" s="1"/>
  <c r="N41" i="1" s="1"/>
  <c r="L44" i="1"/>
  <c r="M44" i="1" s="1"/>
  <c r="AL76" i="6"/>
  <c r="AM76" i="6" s="1"/>
  <c r="N76" i="1" s="1"/>
  <c r="L70" i="1"/>
  <c r="M70" i="1" s="1"/>
  <c r="AL70" i="6"/>
  <c r="AM70" i="6" s="1"/>
  <c r="N70" i="1" s="1"/>
  <c r="AO70" i="6"/>
  <c r="AP70" i="6" s="1"/>
  <c r="O70" i="1" s="1"/>
  <c r="AO43" i="6"/>
  <c r="AP43" i="6" s="1"/>
  <c r="O43" i="1" s="1"/>
  <c r="AL43" i="6"/>
  <c r="AM43" i="6" s="1"/>
  <c r="N43" i="1" s="1"/>
  <c r="L77" i="1"/>
  <c r="M77" i="1" s="1"/>
  <c r="AJ77" i="6"/>
  <c r="AN74" i="35" s="1"/>
  <c r="AI115" i="6"/>
  <c r="AJ40" i="6"/>
  <c r="AN37" i="35" s="1"/>
  <c r="AO38" i="6"/>
  <c r="AP38" i="6" s="1"/>
  <c r="O38" i="1" s="1"/>
  <c r="AL44" i="6"/>
  <c r="AM44" i="6" s="1"/>
  <c r="N44" i="1" s="1"/>
  <c r="L52" i="1"/>
  <c r="M52" i="1" s="1"/>
  <c r="AJ52" i="6"/>
  <c r="AN49" i="35" s="1"/>
  <c r="AO81" i="6"/>
  <c r="AP81" i="6" s="1"/>
  <c r="O81" i="1" s="1"/>
  <c r="L65" i="1"/>
  <c r="M65" i="1" s="1"/>
  <c r="AJ65" i="6"/>
  <c r="AN62" i="35" s="1"/>
  <c r="AL22" i="6"/>
  <c r="AM22" i="6" s="1"/>
  <c r="N22" i="1" s="1"/>
  <c r="AO22" i="6"/>
  <c r="AP22" i="6" s="1"/>
  <c r="O22" i="1" s="1"/>
  <c r="AJ89" i="6"/>
  <c r="AN86" i="35" s="1"/>
  <c r="AO44" i="6"/>
  <c r="AP44" i="6" s="1"/>
  <c r="O44" i="1" s="1"/>
  <c r="AO45" i="6"/>
  <c r="AP45" i="6" s="1"/>
  <c r="O45" i="1" s="1"/>
  <c r="AL27" i="6"/>
  <c r="AM27" i="6" s="1"/>
  <c r="N27" i="1" s="1"/>
  <c r="AO12" i="6"/>
  <c r="AP12" i="6" s="1"/>
  <c r="O12" i="1" s="1"/>
  <c r="AJ31" i="6"/>
  <c r="AN28" i="35" s="1"/>
  <c r="AO31" i="6"/>
  <c r="AP31" i="6" s="1"/>
  <c r="O31" i="1" s="1"/>
  <c r="L64" i="1"/>
  <c r="M64" i="1" s="1"/>
  <c r="AJ64" i="6"/>
  <c r="AN61" i="35" s="1"/>
  <c r="AJ27" i="6"/>
  <c r="AN24" i="35" s="1"/>
  <c r="AO68" i="6"/>
  <c r="AP68" i="6" s="1"/>
  <c r="O68" i="1" s="1"/>
  <c r="AO64" i="6"/>
  <c r="AP64" i="6" s="1"/>
  <c r="O64" i="1" s="1"/>
  <c r="L54" i="1"/>
  <c r="M54" i="1" s="1"/>
  <c r="AO54" i="6"/>
  <c r="AP54" i="6" s="1"/>
  <c r="O54" i="1" s="1"/>
  <c r="L62" i="1"/>
  <c r="M62" i="1" s="1"/>
  <c r="AJ62" i="6"/>
  <c r="AN59" i="35" s="1"/>
  <c r="AO62" i="6"/>
  <c r="AP62" i="6" s="1"/>
  <c r="O62" i="1" s="1"/>
  <c r="AL62" i="6"/>
  <c r="AM62" i="6" s="1"/>
  <c r="N62" i="1" s="1"/>
  <c r="AJ39" i="6"/>
  <c r="AN36" i="35" s="1"/>
  <c r="AL39" i="6"/>
  <c r="AM39" i="6" s="1"/>
  <c r="N39" i="1" s="1"/>
  <c r="AO39" i="6"/>
  <c r="AP39" i="6" s="1"/>
  <c r="O39" i="1" s="1"/>
  <c r="L23" i="1"/>
  <c r="M23" i="1" s="1"/>
  <c r="AO23" i="6"/>
  <c r="AP23" i="6" s="1"/>
  <c r="O23" i="1" s="1"/>
  <c r="L12" i="1"/>
  <c r="M12" i="1" s="1"/>
  <c r="AL77" i="6"/>
  <c r="AM77" i="6" s="1"/>
  <c r="N77" i="1" s="1"/>
  <c r="AL81" i="6"/>
  <c r="AM81" i="6" s="1"/>
  <c r="N81" i="1" s="1"/>
  <c r="AO89" i="6"/>
  <c r="AP89" i="6" s="1"/>
  <c r="O89" i="1" s="1"/>
  <c r="AO35" i="6"/>
  <c r="AP35" i="6" s="1"/>
  <c r="O35" i="1" s="1"/>
  <c r="AO77" i="6"/>
  <c r="AP77" i="6" s="1"/>
  <c r="O77" i="1" s="1"/>
  <c r="L27" i="1"/>
  <c r="M27" i="1" s="1"/>
  <c r="AL12" i="6"/>
  <c r="AM12" i="6" s="1"/>
  <c r="N12" i="1" s="1"/>
  <c r="L74" i="1"/>
  <c r="M74" i="1" s="1"/>
  <c r="AO74" i="6"/>
  <c r="AP74" i="6" s="1"/>
  <c r="O74" i="1" s="1"/>
  <c r="AJ30" i="6"/>
  <c r="AN27" i="35" s="1"/>
  <c r="AL30" i="6"/>
  <c r="AM30" i="6" s="1"/>
  <c r="N30" i="1" s="1"/>
  <c r="AO30" i="6"/>
  <c r="AP30" i="6" s="1"/>
  <c r="O30" i="1" s="1"/>
  <c r="AJ38" i="6"/>
  <c r="AN35" i="35" s="1"/>
  <c r="AL89" i="6"/>
  <c r="AM89" i="6" s="1"/>
  <c r="N89" i="1" s="1"/>
  <c r="L30" i="1"/>
  <c r="M30" i="1" s="1"/>
  <c r="AJ42" i="6"/>
  <c r="AN39" i="35" s="1"/>
  <c r="AO42" i="6"/>
  <c r="AP42" i="6" s="1"/>
  <c r="O42" i="1" s="1"/>
  <c r="AL29" i="6"/>
  <c r="AM29" i="6" s="1"/>
  <c r="N29" i="1" s="1"/>
  <c r="AJ29" i="6"/>
  <c r="AN26" i="35" s="1"/>
  <c r="L29" i="1"/>
  <c r="M29" i="1" s="1"/>
  <c r="AL23" i="6"/>
  <c r="AM23" i="6" s="1"/>
  <c r="N23" i="1" s="1"/>
  <c r="AJ8" i="6"/>
  <c r="AN5" i="35" s="1"/>
  <c r="AL47" i="6"/>
  <c r="AM47" i="6" s="1"/>
  <c r="N47" i="1" s="1"/>
  <c r="AL74" i="6"/>
  <c r="AM74" i="6" s="1"/>
  <c r="N74" i="1" s="1"/>
  <c r="AL16" i="6"/>
  <c r="AM16" i="6" s="1"/>
  <c r="N16" i="1" s="1"/>
  <c r="AO101" i="6"/>
  <c r="AP101" i="6" s="1"/>
  <c r="O101" i="1" s="1"/>
  <c r="AO41" i="6"/>
  <c r="AP41" i="6" s="1"/>
  <c r="O41" i="1" s="1"/>
  <c r="AO21" i="6"/>
  <c r="AP21" i="6" s="1"/>
  <c r="O21" i="1" s="1"/>
  <c r="AL21" i="6"/>
  <c r="AM21" i="6" s="1"/>
  <c r="N21" i="1" s="1"/>
  <c r="L21" i="1"/>
  <c r="M21" i="1" s="1"/>
  <c r="AJ21" i="6"/>
  <c r="AN18" i="35" s="1"/>
  <c r="L39" i="1"/>
  <c r="M39" i="1" s="1"/>
  <c r="L38" i="1"/>
  <c r="M38" i="1" s="1"/>
  <c r="AO8" i="6"/>
  <c r="AP8" i="6" s="1"/>
  <c r="O8" i="1" s="1"/>
  <c r="AO65" i="6"/>
  <c r="AP65" i="6" s="1"/>
  <c r="O65" i="1" s="1"/>
  <c r="AO16" i="6"/>
  <c r="AP16" i="6" s="1"/>
  <c r="O16" i="1" s="1"/>
  <c r="AO100" i="6"/>
  <c r="AP100" i="6" s="1"/>
  <c r="O100" i="1" s="1"/>
  <c r="AJ102" i="6"/>
  <c r="AN99" i="35" s="1"/>
  <c r="L34" i="1"/>
  <c r="M34" i="1" s="1"/>
  <c r="AJ34" i="6"/>
  <c r="AN31" i="35" s="1"/>
  <c r="L85" i="1"/>
  <c r="M85" i="1" s="1"/>
  <c r="AO85" i="6"/>
  <c r="AP85" i="6" s="1"/>
  <c r="O85" i="1" s="1"/>
  <c r="AJ85" i="6"/>
  <c r="AN82" i="35" s="1"/>
  <c r="AL85" i="6"/>
  <c r="AM85" i="6" s="1"/>
  <c r="N85" i="1" s="1"/>
  <c r="L40" i="1"/>
  <c r="M40" i="1" s="1"/>
  <c r="AL40" i="6"/>
  <c r="AM40" i="6" s="1"/>
  <c r="N40" i="1" s="1"/>
  <c r="AJ81" i="6"/>
  <c r="AN78" i="35" s="1"/>
  <c r="AJ47" i="6"/>
  <c r="AN44" i="35" s="1"/>
  <c r="AJ84" i="6"/>
  <c r="AN81" i="35" s="1"/>
  <c r="AL45" i="6"/>
  <c r="AM45" i="6" s="1"/>
  <c r="N45" i="1" s="1"/>
  <c r="AJ70" i="6"/>
  <c r="AN67" i="35" s="1"/>
  <c r="AJ36" i="6"/>
  <c r="AN33" i="35" s="1"/>
  <c r="AL36" i="6"/>
  <c r="AM36" i="6" s="1"/>
  <c r="N36" i="1" s="1"/>
  <c r="AO36" i="6"/>
  <c r="AP36" i="6" s="1"/>
  <c r="O36" i="1" s="1"/>
  <c r="O7" i="1"/>
  <c r="AR71" i="6" l="1"/>
  <c r="P71" i="1" s="1"/>
  <c r="AN68" i="35"/>
  <c r="AR96" i="35"/>
  <c r="AS96" i="35"/>
  <c r="AU96" i="35"/>
  <c r="AQ96" i="35"/>
  <c r="AT96" i="35"/>
  <c r="AY96" i="35"/>
  <c r="AV96" i="35"/>
  <c r="AX96" i="35"/>
  <c r="AW96" i="35"/>
  <c r="AT77" i="35"/>
  <c r="AU77" i="35"/>
  <c r="AV77" i="35"/>
  <c r="AX77" i="35"/>
  <c r="AQ77" i="35"/>
  <c r="AW77" i="35"/>
  <c r="AY77" i="35"/>
  <c r="AS77" i="35"/>
  <c r="AR77" i="35"/>
  <c r="AW30" i="35"/>
  <c r="AX30" i="35"/>
  <c r="AY30" i="35"/>
  <c r="AS30" i="35"/>
  <c r="AT30" i="35"/>
  <c r="AU30" i="35"/>
  <c r="AV30" i="35"/>
  <c r="AQ30" i="35"/>
  <c r="AR30" i="35"/>
  <c r="AX98" i="35"/>
  <c r="AY98" i="35"/>
  <c r="AQ98" i="35"/>
  <c r="AR98" i="35"/>
  <c r="AU98" i="35"/>
  <c r="AV98" i="35"/>
  <c r="AW98" i="35"/>
  <c r="AS98" i="35"/>
  <c r="AT98" i="35"/>
  <c r="AR75" i="35"/>
  <c r="AQ75" i="35"/>
  <c r="AS75" i="35"/>
  <c r="AY75" i="35"/>
  <c r="AT75" i="35"/>
  <c r="AX75" i="35"/>
  <c r="AU75" i="35"/>
  <c r="AW75" i="35"/>
  <c r="AV75" i="35"/>
  <c r="AS91" i="6"/>
  <c r="Q91" i="1" s="1"/>
  <c r="AN88" i="35"/>
  <c r="AT5" i="35"/>
  <c r="AU5" i="35"/>
  <c r="AV5" i="35"/>
  <c r="AX5" i="35"/>
  <c r="AR5" i="35"/>
  <c r="AQ5" i="35"/>
  <c r="AS5" i="35"/>
  <c r="AW5" i="35"/>
  <c r="AY5" i="35"/>
  <c r="AQ24" i="35"/>
  <c r="AR24" i="35"/>
  <c r="AS24" i="35"/>
  <c r="AU24" i="35"/>
  <c r="AT24" i="35"/>
  <c r="AV24" i="35"/>
  <c r="AW24" i="35"/>
  <c r="AX24" i="35"/>
  <c r="AY24" i="35"/>
  <c r="AW62" i="35"/>
  <c r="AX62" i="35"/>
  <c r="AY62" i="35"/>
  <c r="AS62" i="35"/>
  <c r="AT62" i="35"/>
  <c r="AU62" i="35"/>
  <c r="AR62" i="35"/>
  <c r="AV62" i="35"/>
  <c r="AQ62" i="35"/>
  <c r="AR87" i="35"/>
  <c r="AQ87" i="35"/>
  <c r="AS87" i="35"/>
  <c r="AV87" i="35"/>
  <c r="AW87" i="35"/>
  <c r="AX87" i="35"/>
  <c r="AT87" i="35"/>
  <c r="AU87" i="35"/>
  <c r="AY87" i="35"/>
  <c r="AQ48" i="35"/>
  <c r="AR48" i="35"/>
  <c r="AS48" i="35"/>
  <c r="AU48" i="35"/>
  <c r="AT48" i="35"/>
  <c r="AV48" i="35"/>
  <c r="AW48" i="35"/>
  <c r="AX48" i="35"/>
  <c r="AY48" i="35"/>
  <c r="AW6" i="35"/>
  <c r="AX6" i="35"/>
  <c r="AY6" i="35"/>
  <c r="AS6" i="35"/>
  <c r="AT6" i="35"/>
  <c r="AU6" i="35"/>
  <c r="AV6" i="35"/>
  <c r="AQ6" i="35"/>
  <c r="AR6" i="35"/>
  <c r="AT29" i="35"/>
  <c r="AU29" i="35"/>
  <c r="AV29" i="35"/>
  <c r="AX29" i="35"/>
  <c r="AQ29" i="35"/>
  <c r="AY29" i="35"/>
  <c r="AR29" i="35"/>
  <c r="AS29" i="35"/>
  <c r="AW29" i="35"/>
  <c r="AT85" i="35"/>
  <c r="AU85" i="35"/>
  <c r="AV85" i="35"/>
  <c r="AX85" i="35"/>
  <c r="AQ85" i="35"/>
  <c r="AR85" i="35"/>
  <c r="AS85" i="35"/>
  <c r="AW85" i="35"/>
  <c r="AY85" i="35"/>
  <c r="AR107" i="6"/>
  <c r="P107" i="1" s="1"/>
  <c r="AN104" i="35"/>
  <c r="AT33" i="35"/>
  <c r="AU33" i="35"/>
  <c r="AV33" i="35"/>
  <c r="AX33" i="35"/>
  <c r="AQ33" i="35"/>
  <c r="AY33" i="35"/>
  <c r="AW33" i="35"/>
  <c r="AR33" i="35"/>
  <c r="AS33" i="35"/>
  <c r="AR59" i="35"/>
  <c r="AQ59" i="35"/>
  <c r="AS59" i="35"/>
  <c r="AY59" i="35"/>
  <c r="AT59" i="35"/>
  <c r="AW59" i="35"/>
  <c r="AX59" i="35"/>
  <c r="AU59" i="35"/>
  <c r="AV59" i="35"/>
  <c r="AQ72" i="35"/>
  <c r="AR72" i="35"/>
  <c r="AS72" i="35"/>
  <c r="AU72" i="35"/>
  <c r="AT72" i="35"/>
  <c r="AV72" i="35"/>
  <c r="AW72" i="35"/>
  <c r="AY72" i="35"/>
  <c r="AX72" i="35"/>
  <c r="AQ76" i="35"/>
  <c r="AR76" i="35"/>
  <c r="AS76" i="35"/>
  <c r="AU76" i="35"/>
  <c r="AT76" i="35"/>
  <c r="AV76" i="35"/>
  <c r="AW76" i="35"/>
  <c r="AY76" i="35"/>
  <c r="AX76" i="35"/>
  <c r="AR103" i="35"/>
  <c r="AQ103" i="35"/>
  <c r="AT103" i="35"/>
  <c r="AU103" i="35"/>
  <c r="AY103" i="35"/>
  <c r="AX103" i="35"/>
  <c r="AS103" i="35"/>
  <c r="AV103" i="35"/>
  <c r="AW103" i="35"/>
  <c r="AR107" i="35"/>
  <c r="AY107" i="35"/>
  <c r="AQ107" i="35"/>
  <c r="AV107" i="35"/>
  <c r="AT107" i="35"/>
  <c r="AW107" i="35"/>
  <c r="AX107" i="35"/>
  <c r="AS107" i="35"/>
  <c r="AU107" i="35"/>
  <c r="AW10" i="35"/>
  <c r="AX10" i="35"/>
  <c r="AY10" i="35"/>
  <c r="AS10" i="35"/>
  <c r="AT10" i="35"/>
  <c r="AU10" i="35"/>
  <c r="AV10" i="35"/>
  <c r="AQ10" i="35"/>
  <c r="AR10" i="35"/>
  <c r="AT89" i="35"/>
  <c r="AU89" i="35"/>
  <c r="AV89" i="35"/>
  <c r="AX89" i="35"/>
  <c r="AQ89" i="35"/>
  <c r="AY89" i="35"/>
  <c r="AW89" i="35"/>
  <c r="AS89" i="35"/>
  <c r="AR89" i="35"/>
  <c r="AQ56" i="35"/>
  <c r="AR56" i="35"/>
  <c r="AS56" i="35"/>
  <c r="AU56" i="35"/>
  <c r="AT56" i="35"/>
  <c r="AV56" i="35"/>
  <c r="AW56" i="35"/>
  <c r="AY56" i="35"/>
  <c r="AX56" i="35"/>
  <c r="AR91" i="35"/>
  <c r="AY91" i="35"/>
  <c r="AQ91" i="35"/>
  <c r="AS91" i="35"/>
  <c r="AT91" i="35"/>
  <c r="AU91" i="35"/>
  <c r="AV91" i="35"/>
  <c r="AW91" i="35"/>
  <c r="AX91" i="35"/>
  <c r="AS105" i="6"/>
  <c r="Q105" i="1" s="1"/>
  <c r="AN102" i="35"/>
  <c r="AR27" i="35"/>
  <c r="AQ27" i="35"/>
  <c r="AS27" i="35"/>
  <c r="AY27" i="35"/>
  <c r="AT27" i="35"/>
  <c r="AW27" i="35"/>
  <c r="AX27" i="35"/>
  <c r="AU27" i="35"/>
  <c r="AV27" i="35"/>
  <c r="AT61" i="35"/>
  <c r="AU61" i="35"/>
  <c r="AV61" i="35"/>
  <c r="AX61" i="35"/>
  <c r="AQ61" i="35"/>
  <c r="AR61" i="35"/>
  <c r="AS61" i="35"/>
  <c r="AW61" i="35"/>
  <c r="AY61" i="35"/>
  <c r="AW66" i="35"/>
  <c r="AX66" i="35"/>
  <c r="AY66" i="35"/>
  <c r="AS66" i="35"/>
  <c r="AT66" i="35"/>
  <c r="AU66" i="35"/>
  <c r="AV66" i="35"/>
  <c r="AR66" i="35"/>
  <c r="AQ66" i="35"/>
  <c r="AR43" i="35"/>
  <c r="AQ43" i="35"/>
  <c r="AS43" i="35"/>
  <c r="AW43" i="35"/>
  <c r="AX43" i="35"/>
  <c r="AY43" i="35"/>
  <c r="AT43" i="35"/>
  <c r="AU43" i="35"/>
  <c r="AV43" i="35"/>
  <c r="AX106" i="35"/>
  <c r="AY106" i="35"/>
  <c r="AS106" i="35"/>
  <c r="AU106" i="35"/>
  <c r="AW106" i="35"/>
  <c r="AT106" i="35"/>
  <c r="AV106" i="35"/>
  <c r="AR106" i="35"/>
  <c r="AQ106" i="35"/>
  <c r="AR86" i="6"/>
  <c r="P86" i="1" s="1"/>
  <c r="AN83" i="35"/>
  <c r="AR39" i="35"/>
  <c r="AQ39" i="35"/>
  <c r="AS39" i="35"/>
  <c r="AT39" i="35"/>
  <c r="AY39" i="35"/>
  <c r="AU39" i="35"/>
  <c r="AV39" i="35"/>
  <c r="AW39" i="35"/>
  <c r="AX39" i="35"/>
  <c r="AT69" i="35"/>
  <c r="AU69" i="35"/>
  <c r="AV69" i="35"/>
  <c r="AX69" i="35"/>
  <c r="AQ69" i="35"/>
  <c r="AW69" i="35"/>
  <c r="AY69" i="35"/>
  <c r="AR69" i="35"/>
  <c r="AS69" i="35"/>
  <c r="AW70" i="35"/>
  <c r="AX70" i="35"/>
  <c r="AY70" i="35"/>
  <c r="AS70" i="35"/>
  <c r="AT70" i="35"/>
  <c r="AU70" i="35"/>
  <c r="AV70" i="35"/>
  <c r="AQ70" i="35"/>
  <c r="AR70" i="35"/>
  <c r="AR23" i="35"/>
  <c r="AQ23" i="35"/>
  <c r="AS23" i="35"/>
  <c r="AW23" i="35"/>
  <c r="AX23" i="35"/>
  <c r="AT23" i="35"/>
  <c r="AU23" i="35"/>
  <c r="AY23" i="35"/>
  <c r="AV23" i="35"/>
  <c r="AR111" i="35"/>
  <c r="AU111" i="35"/>
  <c r="AW111" i="35"/>
  <c r="AY111" i="35"/>
  <c r="AV111" i="35"/>
  <c r="AQ111" i="35"/>
  <c r="AS111" i="35"/>
  <c r="AT111" i="35"/>
  <c r="AX111" i="35"/>
  <c r="AQ60" i="35"/>
  <c r="AR60" i="35"/>
  <c r="AS60" i="35"/>
  <c r="AU60" i="35"/>
  <c r="AT60" i="35"/>
  <c r="AV60" i="35"/>
  <c r="AW60" i="35"/>
  <c r="AY60" i="35"/>
  <c r="AX60" i="35"/>
  <c r="AS87" i="6"/>
  <c r="Q87" i="1" s="1"/>
  <c r="AN84" i="35"/>
  <c r="AW50" i="35"/>
  <c r="AX50" i="35"/>
  <c r="AY50" i="35"/>
  <c r="AS50" i="35"/>
  <c r="AT50" i="35"/>
  <c r="AU50" i="35"/>
  <c r="AV50" i="35"/>
  <c r="AQ50" i="35"/>
  <c r="AR50" i="35"/>
  <c r="AR79" i="35"/>
  <c r="AQ79" i="35"/>
  <c r="AS79" i="35"/>
  <c r="AV79" i="35"/>
  <c r="AY79" i="35"/>
  <c r="AW79" i="35"/>
  <c r="AT79" i="35"/>
  <c r="AU79" i="35"/>
  <c r="AX79" i="35"/>
  <c r="AT37" i="35"/>
  <c r="AU37" i="35"/>
  <c r="AV37" i="35"/>
  <c r="AX37" i="35"/>
  <c r="AQ37" i="35"/>
  <c r="AY37" i="35"/>
  <c r="AS37" i="35"/>
  <c r="AW37" i="35"/>
  <c r="AR37" i="35"/>
  <c r="AR99" i="35"/>
  <c r="AS99" i="35"/>
  <c r="AU99" i="35"/>
  <c r="AW99" i="35"/>
  <c r="AX99" i="35"/>
  <c r="AV99" i="35"/>
  <c r="AQ99" i="35"/>
  <c r="AY99" i="35"/>
  <c r="AT99" i="35"/>
  <c r="AT81" i="35"/>
  <c r="AU81" i="35"/>
  <c r="AV81" i="35"/>
  <c r="AX81" i="35"/>
  <c r="AQ81" i="35"/>
  <c r="AR81" i="35"/>
  <c r="AS81" i="35"/>
  <c r="AW81" i="35"/>
  <c r="AY81" i="35"/>
  <c r="AW86" i="35"/>
  <c r="AX86" i="35"/>
  <c r="AY86" i="35"/>
  <c r="AS86" i="35"/>
  <c r="AU86" i="35"/>
  <c r="AR86" i="35"/>
  <c r="AT86" i="35"/>
  <c r="AV86" i="35"/>
  <c r="AQ86" i="35"/>
  <c r="AW18" i="35"/>
  <c r="AX18" i="35"/>
  <c r="AY18" i="35"/>
  <c r="AS18" i="35"/>
  <c r="AT18" i="35"/>
  <c r="AU18" i="35"/>
  <c r="AV18" i="35"/>
  <c r="AQ18" i="35"/>
  <c r="AR18" i="35"/>
  <c r="AT49" i="35"/>
  <c r="AU49" i="35"/>
  <c r="AV49" i="35"/>
  <c r="AX49" i="35"/>
  <c r="AQ49" i="35"/>
  <c r="AY49" i="35"/>
  <c r="AR49" i="35"/>
  <c r="AS49" i="35"/>
  <c r="AW49" i="35"/>
  <c r="AU93" i="35"/>
  <c r="AV93" i="35"/>
  <c r="AX93" i="35"/>
  <c r="AY93" i="35"/>
  <c r="AW93" i="35"/>
  <c r="AR93" i="35"/>
  <c r="AS93" i="35"/>
  <c r="AQ93" i="35"/>
  <c r="AT93" i="35"/>
  <c r="AT73" i="35"/>
  <c r="AU73" i="35"/>
  <c r="AV73" i="35"/>
  <c r="AX73" i="35"/>
  <c r="AQ73" i="35"/>
  <c r="AS73" i="35"/>
  <c r="AW73" i="35"/>
  <c r="AR73" i="35"/>
  <c r="AY73" i="35"/>
  <c r="AT21" i="35"/>
  <c r="AU21" i="35"/>
  <c r="AV21" i="35"/>
  <c r="AX21" i="35"/>
  <c r="AQ21" i="35"/>
  <c r="AY21" i="35"/>
  <c r="AS21" i="35"/>
  <c r="AW21" i="35"/>
  <c r="AR21" i="35"/>
  <c r="AU109" i="35"/>
  <c r="AV109" i="35"/>
  <c r="AX109" i="35"/>
  <c r="AY109" i="35"/>
  <c r="AQ109" i="35"/>
  <c r="AT109" i="35"/>
  <c r="AW109" i="35"/>
  <c r="AR109" i="35"/>
  <c r="AS109" i="35"/>
  <c r="AS95" i="6"/>
  <c r="Q95" i="1" s="1"/>
  <c r="AN92" i="35"/>
  <c r="AR15" i="35"/>
  <c r="AQ15" i="35"/>
  <c r="AS15" i="35"/>
  <c r="AX15" i="35"/>
  <c r="AT15" i="35"/>
  <c r="AU15" i="35"/>
  <c r="AW15" i="35"/>
  <c r="AV15" i="35"/>
  <c r="AY15" i="35"/>
  <c r="AR67" i="35"/>
  <c r="AQ67" i="35"/>
  <c r="AS67" i="35"/>
  <c r="AU67" i="35"/>
  <c r="AT67" i="35"/>
  <c r="AV67" i="35"/>
  <c r="AW67" i="35"/>
  <c r="AX67" i="35"/>
  <c r="AY67" i="35"/>
  <c r="AS55" i="6"/>
  <c r="Q55" i="1" s="1"/>
  <c r="AN52" i="35"/>
  <c r="AT4" i="35"/>
  <c r="AV4" i="35"/>
  <c r="AR4" i="35"/>
  <c r="AX4" i="35"/>
  <c r="AY4" i="35"/>
  <c r="AQ4" i="35"/>
  <c r="AS4" i="35"/>
  <c r="AW4" i="35"/>
  <c r="AU4" i="35"/>
  <c r="AR35" i="35"/>
  <c r="AQ35" i="35"/>
  <c r="AS35" i="35"/>
  <c r="AW35" i="35"/>
  <c r="AX35" i="35"/>
  <c r="AT35" i="35"/>
  <c r="AU35" i="35"/>
  <c r="AV35" i="35"/>
  <c r="AY35" i="35"/>
  <c r="AT65" i="35"/>
  <c r="AU65" i="35"/>
  <c r="AV65" i="35"/>
  <c r="AX65" i="35"/>
  <c r="AQ65" i="35"/>
  <c r="AR65" i="35"/>
  <c r="AS65" i="35"/>
  <c r="AW65" i="35"/>
  <c r="AY65" i="35"/>
  <c r="AS111" i="6"/>
  <c r="Q111" i="1" s="1"/>
  <c r="AN108" i="35"/>
  <c r="AW82" i="35"/>
  <c r="AX82" i="35"/>
  <c r="AY82" i="35"/>
  <c r="AS82" i="35"/>
  <c r="AT82" i="35"/>
  <c r="AU82" i="35"/>
  <c r="AQ82" i="35"/>
  <c r="AV82" i="35"/>
  <c r="AR82" i="35"/>
  <c r="AQ36" i="35"/>
  <c r="AR36" i="35"/>
  <c r="AS36" i="35"/>
  <c r="AU36" i="35"/>
  <c r="AT36" i="35"/>
  <c r="AV36" i="35"/>
  <c r="AW36" i="35"/>
  <c r="AX36" i="35"/>
  <c r="AY36" i="35"/>
  <c r="AQ28" i="35"/>
  <c r="AR28" i="35"/>
  <c r="AS28" i="35"/>
  <c r="AU28" i="35"/>
  <c r="AT28" i="35"/>
  <c r="AV28" i="35"/>
  <c r="AW28" i="35"/>
  <c r="AX28" i="35"/>
  <c r="AY28" i="35"/>
  <c r="AR49" i="6"/>
  <c r="P49" i="1" s="1"/>
  <c r="AN46" i="35"/>
  <c r="AS67" i="6"/>
  <c r="Q67" i="1" s="1"/>
  <c r="AN64" i="35"/>
  <c r="AS15" i="6"/>
  <c r="Q15" i="1" s="1"/>
  <c r="AN12" i="35"/>
  <c r="AS22" i="6"/>
  <c r="Q22" i="1" s="1"/>
  <c r="AN19" i="35"/>
  <c r="AR31" i="35"/>
  <c r="AQ31" i="35"/>
  <c r="AS31" i="35"/>
  <c r="AX31" i="35"/>
  <c r="AY31" i="35"/>
  <c r="AT31" i="35"/>
  <c r="AU31" i="35"/>
  <c r="AW31" i="35"/>
  <c r="AV31" i="35"/>
  <c r="AW58" i="35"/>
  <c r="AX58" i="35"/>
  <c r="AY58" i="35"/>
  <c r="AS58" i="35"/>
  <c r="AT58" i="35"/>
  <c r="AU58" i="35"/>
  <c r="AQ58" i="35"/>
  <c r="AR58" i="35"/>
  <c r="AV58" i="35"/>
  <c r="AU101" i="35"/>
  <c r="AV101" i="35"/>
  <c r="AX101" i="35"/>
  <c r="AR101" i="35"/>
  <c r="AT101" i="35"/>
  <c r="AW101" i="35"/>
  <c r="AQ101" i="35"/>
  <c r="AS101" i="35"/>
  <c r="AY101" i="35"/>
  <c r="AQ40" i="35"/>
  <c r="AR40" i="35"/>
  <c r="AS40" i="35"/>
  <c r="AU40" i="35"/>
  <c r="AT40" i="35"/>
  <c r="AV40" i="35"/>
  <c r="AW40" i="35"/>
  <c r="AX40" i="35"/>
  <c r="AY40" i="35"/>
  <c r="AW74" i="35"/>
  <c r="AX74" i="35"/>
  <c r="AY74" i="35"/>
  <c r="AS74" i="35"/>
  <c r="AT74" i="35"/>
  <c r="AU74" i="35"/>
  <c r="AQ74" i="35"/>
  <c r="AR74" i="35"/>
  <c r="AV74" i="35"/>
  <c r="AQ44" i="35"/>
  <c r="AR44" i="35"/>
  <c r="AS44" i="35"/>
  <c r="AU44" i="35"/>
  <c r="AT44" i="35"/>
  <c r="AV44" i="35"/>
  <c r="AW44" i="35"/>
  <c r="AX44" i="35"/>
  <c r="AY44" i="35"/>
  <c r="AW78" i="35"/>
  <c r="AX78" i="35"/>
  <c r="AY78" i="35"/>
  <c r="AS78" i="35"/>
  <c r="AT78" i="35"/>
  <c r="AU78" i="35"/>
  <c r="AQ78" i="35"/>
  <c r="AR78" i="35"/>
  <c r="AV78" i="35"/>
  <c r="AX94" i="35"/>
  <c r="AY94" i="35"/>
  <c r="AQ94" i="35"/>
  <c r="AR94" i="35"/>
  <c r="AT94" i="35"/>
  <c r="AU94" i="35"/>
  <c r="AS94" i="35"/>
  <c r="AV94" i="35"/>
  <c r="AW94" i="35"/>
  <c r="AW26" i="35"/>
  <c r="AX26" i="35"/>
  <c r="AY26" i="35"/>
  <c r="AS26" i="35"/>
  <c r="AT26" i="35"/>
  <c r="AU26" i="35"/>
  <c r="AV26" i="35"/>
  <c r="AQ26" i="35"/>
  <c r="AR26" i="35"/>
  <c r="AR55" i="35"/>
  <c r="AQ55" i="35"/>
  <c r="AS55" i="35"/>
  <c r="AW55" i="35"/>
  <c r="AV55" i="35"/>
  <c r="AU55" i="35"/>
  <c r="AX55" i="35"/>
  <c r="AT55" i="35"/>
  <c r="AY55" i="35"/>
  <c r="AR63" i="35"/>
  <c r="AQ63" i="35"/>
  <c r="AS63" i="35"/>
  <c r="AW63" i="35"/>
  <c r="AX63" i="35"/>
  <c r="AU63" i="35"/>
  <c r="AV63" i="35"/>
  <c r="AY63" i="35"/>
  <c r="AT63" i="35"/>
  <c r="AS103" i="6"/>
  <c r="Q103" i="1" s="1"/>
  <c r="AN100" i="35"/>
  <c r="AR22" i="6"/>
  <c r="P22" i="1" s="1"/>
  <c r="D16" i="27"/>
  <c r="D25" i="27" s="1"/>
  <c r="AI119" i="6"/>
  <c r="AS71" i="6"/>
  <c r="Q71" i="1" s="1"/>
  <c r="AR91" i="6"/>
  <c r="P91" i="1" s="1"/>
  <c r="AR111" i="6"/>
  <c r="P111" i="1" s="1"/>
  <c r="AR95" i="6"/>
  <c r="P95" i="1" s="1"/>
  <c r="AR103" i="6"/>
  <c r="P103" i="1" s="1"/>
  <c r="AR105" i="6"/>
  <c r="P105" i="1" s="1"/>
  <c r="AS107" i="6"/>
  <c r="Q107" i="1" s="1"/>
  <c r="AR15" i="6"/>
  <c r="P15" i="1" s="1"/>
  <c r="AS86" i="6"/>
  <c r="Q86" i="1" s="1"/>
  <c r="AR87" i="6"/>
  <c r="P87" i="1" s="1"/>
  <c r="AS49" i="6"/>
  <c r="Q49" i="1" s="1"/>
  <c r="AR67" i="6"/>
  <c r="P67" i="1" s="1"/>
  <c r="AR55" i="6"/>
  <c r="P55" i="1" s="1"/>
  <c r="AS43" i="6"/>
  <c r="Q43" i="1" s="1"/>
  <c r="AR43" i="6"/>
  <c r="P43" i="1" s="1"/>
  <c r="AS68" i="6"/>
  <c r="Q68" i="1" s="1"/>
  <c r="AR68" i="6"/>
  <c r="P68" i="1" s="1"/>
  <c r="AS92" i="6"/>
  <c r="Q92" i="1" s="1"/>
  <c r="AR92" i="6"/>
  <c r="P92" i="1" s="1"/>
  <c r="AS101" i="6"/>
  <c r="Q101" i="1" s="1"/>
  <c r="AR101" i="6"/>
  <c r="P101" i="1" s="1"/>
  <c r="AS97" i="6"/>
  <c r="Q97" i="1" s="1"/>
  <c r="AR97" i="6"/>
  <c r="P97" i="1" s="1"/>
  <c r="AS30" i="6"/>
  <c r="Q30" i="1" s="1"/>
  <c r="AR30" i="6"/>
  <c r="P30" i="1" s="1"/>
  <c r="AS27" i="6"/>
  <c r="Q27" i="1" s="1"/>
  <c r="AR27" i="6"/>
  <c r="P27" i="1" s="1"/>
  <c r="AS90" i="6"/>
  <c r="Q90" i="1" s="1"/>
  <c r="AR90" i="6"/>
  <c r="P90" i="1" s="1"/>
  <c r="AS51" i="6"/>
  <c r="Q51" i="1" s="1"/>
  <c r="AR51" i="6"/>
  <c r="P51" i="1" s="1"/>
  <c r="AS9" i="6"/>
  <c r="Q9" i="1" s="1"/>
  <c r="AR9" i="6"/>
  <c r="P9" i="1" s="1"/>
  <c r="AR32" i="6"/>
  <c r="P32" i="1" s="1"/>
  <c r="AS32" i="6"/>
  <c r="Q32" i="1" s="1"/>
  <c r="AS88" i="6"/>
  <c r="Q88" i="1" s="1"/>
  <c r="AR88" i="6"/>
  <c r="P88" i="1" s="1"/>
  <c r="AR38" i="6"/>
  <c r="P38" i="1" s="1"/>
  <c r="AS38" i="6"/>
  <c r="Q38" i="1" s="1"/>
  <c r="AS77" i="6"/>
  <c r="Q77" i="1" s="1"/>
  <c r="AR77" i="6"/>
  <c r="P77" i="1" s="1"/>
  <c r="AS33" i="6"/>
  <c r="Q33" i="1" s="1"/>
  <c r="AR33" i="6"/>
  <c r="P33" i="1" s="1"/>
  <c r="AS47" i="6"/>
  <c r="Q47" i="1" s="1"/>
  <c r="AR47" i="6"/>
  <c r="P47" i="1" s="1"/>
  <c r="AS81" i="6"/>
  <c r="Q81" i="1" s="1"/>
  <c r="AR81" i="6"/>
  <c r="P81" i="1" s="1"/>
  <c r="AS78" i="6"/>
  <c r="Q78" i="1" s="1"/>
  <c r="AR78" i="6"/>
  <c r="P78" i="1" s="1"/>
  <c r="AS59" i="6"/>
  <c r="Q59" i="1" s="1"/>
  <c r="AR59" i="6"/>
  <c r="P59" i="1" s="1"/>
  <c r="AS64" i="6"/>
  <c r="Q64" i="1" s="1"/>
  <c r="AR64" i="6"/>
  <c r="P64" i="1" s="1"/>
  <c r="AS69" i="6"/>
  <c r="Q69" i="1" s="1"/>
  <c r="AR69" i="6"/>
  <c r="P69" i="1" s="1"/>
  <c r="AS46" i="6"/>
  <c r="Q46" i="1" s="1"/>
  <c r="AR46" i="6"/>
  <c r="P46" i="1" s="1"/>
  <c r="AS109" i="6"/>
  <c r="Q109" i="1" s="1"/>
  <c r="AR109" i="6"/>
  <c r="P109" i="1" s="1"/>
  <c r="AS94" i="6"/>
  <c r="Q94" i="1" s="1"/>
  <c r="AR94" i="6"/>
  <c r="P94" i="1" s="1"/>
  <c r="AS53" i="6"/>
  <c r="Q53" i="1" s="1"/>
  <c r="AR53" i="6"/>
  <c r="P53" i="1" s="1"/>
  <c r="AS82" i="6"/>
  <c r="Q82" i="1" s="1"/>
  <c r="AR82" i="6"/>
  <c r="P82" i="1" s="1"/>
  <c r="AS84" i="6"/>
  <c r="Q84" i="1" s="1"/>
  <c r="AR84" i="6"/>
  <c r="P84" i="1" s="1"/>
  <c r="AS89" i="6"/>
  <c r="Q89" i="1" s="1"/>
  <c r="AR89" i="6"/>
  <c r="P89" i="1" s="1"/>
  <c r="AS26" i="6"/>
  <c r="Q26" i="1" s="1"/>
  <c r="AR26" i="6"/>
  <c r="P26" i="1" s="1"/>
  <c r="AR8" i="6"/>
  <c r="P8" i="1" s="1"/>
  <c r="AS8" i="6"/>
  <c r="Q8" i="1" s="1"/>
  <c r="AS65" i="6"/>
  <c r="Q65" i="1" s="1"/>
  <c r="AR65" i="6"/>
  <c r="P65" i="1" s="1"/>
  <c r="AS85" i="6"/>
  <c r="Q85" i="1" s="1"/>
  <c r="AR85" i="6"/>
  <c r="P85" i="1" s="1"/>
  <c r="AS21" i="6"/>
  <c r="Q21" i="1" s="1"/>
  <c r="AR21" i="6"/>
  <c r="P21" i="1" s="1"/>
  <c r="AS29" i="6"/>
  <c r="Q29" i="1" s="1"/>
  <c r="AR29" i="6"/>
  <c r="P29" i="1" s="1"/>
  <c r="AS39" i="6"/>
  <c r="Q39" i="1" s="1"/>
  <c r="AR39" i="6"/>
  <c r="P39" i="1" s="1"/>
  <c r="AS52" i="6"/>
  <c r="Q52" i="1" s="1"/>
  <c r="AR52" i="6"/>
  <c r="P52" i="1" s="1"/>
  <c r="AS96" i="6"/>
  <c r="Q96" i="1" s="1"/>
  <c r="AR96" i="6"/>
  <c r="P96" i="1" s="1"/>
  <c r="AS76" i="6"/>
  <c r="Q76" i="1" s="1"/>
  <c r="AR76" i="6"/>
  <c r="P76" i="1" s="1"/>
  <c r="AS24" i="6"/>
  <c r="Q24" i="1" s="1"/>
  <c r="AR24" i="6"/>
  <c r="P24" i="1" s="1"/>
  <c r="AS112" i="6"/>
  <c r="Q112" i="1" s="1"/>
  <c r="AR112" i="6"/>
  <c r="P112" i="1" s="1"/>
  <c r="AS7" i="6"/>
  <c r="AR7" i="6"/>
  <c r="AS110" i="6"/>
  <c r="Q110" i="1" s="1"/>
  <c r="AR110" i="6"/>
  <c r="P110" i="1" s="1"/>
  <c r="AR80" i="6"/>
  <c r="P80" i="1" s="1"/>
  <c r="AS80" i="6"/>
  <c r="Q80" i="1" s="1"/>
  <c r="AS13" i="6"/>
  <c r="Q13" i="1" s="1"/>
  <c r="AR13" i="6"/>
  <c r="P13" i="1" s="1"/>
  <c r="AS31" i="6"/>
  <c r="Q31" i="1" s="1"/>
  <c r="AR31" i="6"/>
  <c r="P31" i="1" s="1"/>
  <c r="AS102" i="6"/>
  <c r="Q102" i="1" s="1"/>
  <c r="AR102" i="6"/>
  <c r="P102" i="1" s="1"/>
  <c r="AS58" i="6"/>
  <c r="Q58" i="1" s="1"/>
  <c r="AR58" i="6"/>
  <c r="P58" i="1" s="1"/>
  <c r="AS66" i="6"/>
  <c r="Q66" i="1" s="1"/>
  <c r="AR66" i="6"/>
  <c r="P66" i="1" s="1"/>
  <c r="AS99" i="6"/>
  <c r="Q99" i="1" s="1"/>
  <c r="AR99" i="6"/>
  <c r="P99" i="1" s="1"/>
  <c r="AS36" i="6"/>
  <c r="Q36" i="1" s="1"/>
  <c r="AR36" i="6"/>
  <c r="P36" i="1" s="1"/>
  <c r="AS34" i="6"/>
  <c r="Q34" i="1" s="1"/>
  <c r="AR34" i="6"/>
  <c r="P34" i="1" s="1"/>
  <c r="AS42" i="6"/>
  <c r="Q42" i="1" s="1"/>
  <c r="AR42" i="6"/>
  <c r="P42" i="1" s="1"/>
  <c r="AR62" i="6"/>
  <c r="P62" i="1" s="1"/>
  <c r="AS62" i="6"/>
  <c r="Q62" i="1" s="1"/>
  <c r="AS18" i="6"/>
  <c r="Q18" i="1" s="1"/>
  <c r="AR18" i="6"/>
  <c r="P18" i="1" s="1"/>
  <c r="AS75" i="6"/>
  <c r="Q75" i="1" s="1"/>
  <c r="AR75" i="6"/>
  <c r="P75" i="1" s="1"/>
  <c r="AS61" i="6"/>
  <c r="Q61" i="1" s="1"/>
  <c r="AR61" i="6"/>
  <c r="P61" i="1" s="1"/>
  <c r="AS63" i="6"/>
  <c r="Q63" i="1" s="1"/>
  <c r="AR63" i="6"/>
  <c r="P63" i="1" s="1"/>
  <c r="AS114" i="6"/>
  <c r="Q114" i="1" s="1"/>
  <c r="AR114" i="6"/>
  <c r="P114" i="1" s="1"/>
  <c r="AS70" i="6"/>
  <c r="Q70" i="1" s="1"/>
  <c r="AR70" i="6"/>
  <c r="P70" i="1" s="1"/>
  <c r="AS40" i="6"/>
  <c r="Q40" i="1" s="1"/>
  <c r="AR40" i="6"/>
  <c r="P40" i="1" s="1"/>
  <c r="AS72" i="6"/>
  <c r="Q72" i="1" s="1"/>
  <c r="AR72" i="6"/>
  <c r="P72" i="1" s="1"/>
  <c r="AS79" i="6"/>
  <c r="Q79" i="1" s="1"/>
  <c r="AR79" i="6"/>
  <c r="P79" i="1" s="1"/>
  <c r="AR104" i="6"/>
  <c r="P104" i="1" s="1"/>
  <c r="AS104" i="6"/>
  <c r="Q104" i="1" s="1"/>
  <c r="AS73" i="6"/>
  <c r="Q73" i="1" s="1"/>
  <c r="AR73" i="6"/>
  <c r="P73" i="1" s="1"/>
  <c r="AS106" i="6"/>
  <c r="Q106" i="1" s="1"/>
  <c r="AR106" i="6"/>
  <c r="P106" i="1" s="1"/>
  <c r="AJ115" i="6"/>
  <c r="AN112" i="35" s="1"/>
  <c r="AL115" i="6"/>
  <c r="AM115" i="6"/>
  <c r="D20" i="27" s="1"/>
  <c r="AO115" i="6"/>
  <c r="AP115" i="6"/>
  <c r="O115" i="1" s="1"/>
  <c r="L115" i="1"/>
  <c r="M115" i="1" s="1"/>
  <c r="AR83" i="35" l="1"/>
  <c r="AQ83" i="35"/>
  <c r="AS83" i="35"/>
  <c r="AY83" i="35"/>
  <c r="AX83" i="35"/>
  <c r="AT83" i="35"/>
  <c r="AW83" i="35"/>
  <c r="AU83" i="35"/>
  <c r="AV83" i="35"/>
  <c r="AR108" i="35"/>
  <c r="AS108" i="35"/>
  <c r="AU108" i="35"/>
  <c r="AT108" i="35"/>
  <c r="AW108" i="35"/>
  <c r="AX108" i="35"/>
  <c r="AQ108" i="35"/>
  <c r="AV108" i="35"/>
  <c r="AY108" i="35"/>
  <c r="AR19" i="35"/>
  <c r="AQ19" i="35"/>
  <c r="AS19" i="35"/>
  <c r="AY19" i="35"/>
  <c r="AT19" i="35"/>
  <c r="AU19" i="35"/>
  <c r="AX19" i="35"/>
  <c r="AV19" i="35"/>
  <c r="AW19" i="35"/>
  <c r="AQ12" i="35"/>
  <c r="AR12" i="35"/>
  <c r="AS12" i="35"/>
  <c r="AU12" i="35"/>
  <c r="AT12" i="35"/>
  <c r="AV12" i="35"/>
  <c r="AW12" i="35"/>
  <c r="AX12" i="35"/>
  <c r="AX112" i="35" s="1"/>
  <c r="AY12" i="35"/>
  <c r="AY112" i="35" s="1"/>
  <c r="AQ84" i="35"/>
  <c r="AR84" i="35"/>
  <c r="AS84" i="35"/>
  <c r="AU84" i="35"/>
  <c r="AT84" i="35"/>
  <c r="AV84" i="35"/>
  <c r="AW84" i="35"/>
  <c r="AY84" i="35"/>
  <c r="AX84" i="35"/>
  <c r="AQ64" i="35"/>
  <c r="AR64" i="35"/>
  <c r="AS64" i="35"/>
  <c r="AU64" i="35"/>
  <c r="AT64" i="35"/>
  <c r="AV64" i="35"/>
  <c r="AW64" i="35"/>
  <c r="AY64" i="35"/>
  <c r="AX64" i="35"/>
  <c r="AQ52" i="35"/>
  <c r="AR52" i="35"/>
  <c r="AS52" i="35"/>
  <c r="AU52" i="35"/>
  <c r="AT52" i="35"/>
  <c r="AV52" i="35"/>
  <c r="AW52" i="35"/>
  <c r="AY52" i="35"/>
  <c r="AX52" i="35"/>
  <c r="AR104" i="35"/>
  <c r="AS104" i="35"/>
  <c r="AU104" i="35"/>
  <c r="AV104" i="35"/>
  <c r="AX104" i="35"/>
  <c r="AY104" i="35"/>
  <c r="AQ104" i="35"/>
  <c r="AT104" i="35"/>
  <c r="AW104" i="35"/>
  <c r="AW46" i="35"/>
  <c r="AX46" i="35"/>
  <c r="AY46" i="35"/>
  <c r="AS46" i="35"/>
  <c r="AT46" i="35"/>
  <c r="AU46" i="35"/>
  <c r="AV46" i="35"/>
  <c r="AQ46" i="35"/>
  <c r="AR46" i="35"/>
  <c r="AQ68" i="35"/>
  <c r="AR68" i="35"/>
  <c r="AS68" i="35"/>
  <c r="AU68" i="35"/>
  <c r="AT68" i="35"/>
  <c r="AV68" i="35"/>
  <c r="AW68" i="35"/>
  <c r="AY68" i="35"/>
  <c r="AX68" i="35"/>
  <c r="AX102" i="35"/>
  <c r="AY102" i="35"/>
  <c r="AV102" i="35"/>
  <c r="AS102" i="35"/>
  <c r="AR102" i="35"/>
  <c r="AT102" i="35"/>
  <c r="AQ102" i="35"/>
  <c r="AU102" i="35"/>
  <c r="AW102" i="35"/>
  <c r="AR92" i="35"/>
  <c r="AS92" i="35"/>
  <c r="AU92" i="35"/>
  <c r="AQ92" i="35"/>
  <c r="AT92" i="35"/>
  <c r="AW92" i="35"/>
  <c r="AX92" i="35"/>
  <c r="AY92" i="35"/>
  <c r="AV92" i="35"/>
  <c r="AR100" i="35"/>
  <c r="AS100" i="35"/>
  <c r="AU100" i="35"/>
  <c r="AY100" i="35"/>
  <c r="AQ100" i="35"/>
  <c r="AT100" i="35"/>
  <c r="AV100" i="35"/>
  <c r="AX100" i="35"/>
  <c r="AW100" i="35"/>
  <c r="AQ88" i="35"/>
  <c r="AR88" i="35"/>
  <c r="AS88" i="35"/>
  <c r="AU88" i="35"/>
  <c r="AT88" i="35"/>
  <c r="AV88" i="35"/>
  <c r="AW88" i="35"/>
  <c r="AY88" i="35"/>
  <c r="AX88" i="35"/>
  <c r="P7" i="1"/>
  <c r="AR115" i="6"/>
  <c r="Q7" i="1"/>
  <c r="AS115" i="6"/>
  <c r="D22" i="27"/>
  <c r="D18" i="27"/>
  <c r="D24" i="27" s="1"/>
  <c r="AJ117" i="6"/>
  <c r="N115" i="1"/>
  <c r="AW112" i="35" l="1"/>
  <c r="AR112" i="35"/>
  <c r="AT112" i="35"/>
  <c r="AU112" i="35"/>
  <c r="AV112" i="35"/>
  <c r="AS112" i="35"/>
  <c r="AQ112" i="35"/>
  <c r="D28" i="27"/>
  <c r="Q115" i="1"/>
  <c r="D27" i="27"/>
  <c r="P115" i="1"/>
</calcChain>
</file>

<file path=xl/sharedStrings.xml><?xml version="1.0" encoding="utf-8"?>
<sst xmlns="http://schemas.openxmlformats.org/spreadsheetml/2006/main" count="21482" uniqueCount="2035">
  <si>
    <t>はん用機械</t>
  </si>
  <si>
    <t>生産用機械</t>
  </si>
  <si>
    <t>業務用機械</t>
  </si>
  <si>
    <t>その他の製造工業製品</t>
  </si>
  <si>
    <t>水道</t>
  </si>
  <si>
    <t>廃棄物処理</t>
  </si>
  <si>
    <t>金融・保険</t>
  </si>
  <si>
    <t>公務</t>
  </si>
  <si>
    <t>合計</t>
    <rPh sb="0" eb="1">
      <t>ゴウケイ</t>
    </rPh>
    <phoneticPr fontId="2"/>
  </si>
  <si>
    <t>(注）</t>
    <rPh sb="1" eb="2">
      <t>チュウ</t>
    </rPh>
    <phoneticPr fontId="1"/>
  </si>
  <si>
    <t>生産者価格は生産者が出荷するときの価格、購入者価格は消費者が実際に購入する価格です。</t>
  </si>
  <si>
    <t>（１）</t>
    <phoneticPr fontId="2"/>
  </si>
  <si>
    <t>（２）</t>
    <phoneticPr fontId="2"/>
  </si>
  <si>
    <t>生産者価格には流通コスト（商業マージン＋運輸マージン）を含みません。</t>
    <rPh sb="0" eb="3">
      <t>セイサンシャ</t>
    </rPh>
    <rPh sb="2" eb="4">
      <t>カカク</t>
    </rPh>
    <rPh sb="6" eb="8">
      <t>リュウツウ</t>
    </rPh>
    <rPh sb="12" eb="14">
      <t>ショウギョウ</t>
    </rPh>
    <rPh sb="20" eb="22">
      <t>ウンユ</t>
    </rPh>
    <rPh sb="27" eb="28">
      <t>フク</t>
    </rPh>
    <phoneticPr fontId="1"/>
  </si>
  <si>
    <t>生産者価格＋商業マージン＋運輸マージン＝購入者価格</t>
    <rPh sb="0" eb="3">
      <t>セイサンシャ</t>
    </rPh>
    <rPh sb="1" eb="3">
      <t>カカク</t>
    </rPh>
    <rPh sb="6" eb="8">
      <t>ショウギョウ</t>
    </rPh>
    <rPh sb="13" eb="15">
      <t>ウンユ</t>
    </rPh>
    <rPh sb="20" eb="23">
      <t>コウニュウシャ</t>
    </rPh>
    <rPh sb="23" eb="25">
      <t>カカク</t>
    </rPh>
    <phoneticPr fontId="1"/>
  </si>
  <si>
    <t>商業マージン</t>
  </si>
  <si>
    <t>運輸マージン</t>
  </si>
  <si>
    <t>雇用係数</t>
  </si>
  <si>
    <t>就業係数</t>
  </si>
  <si>
    <t>粗付加価値率</t>
  </si>
  <si>
    <t>雇用者所得率</t>
  </si>
  <si>
    <t>県内自給率</t>
  </si>
  <si>
    <t>在庫純増</t>
  </si>
  <si>
    <t>輸出</t>
  </si>
  <si>
    <t>最終需要計</t>
  </si>
  <si>
    <t>内生部門計</t>
  </si>
  <si>
    <t>家計外消費支出（行）</t>
  </si>
  <si>
    <t>雇用者所得</t>
  </si>
  <si>
    <t>営業余剰</t>
  </si>
  <si>
    <t>資本減耗引当</t>
  </si>
  <si>
    <t>（控除）経常補助金</t>
  </si>
  <si>
    <t>粗付加価値部門計</t>
  </si>
  <si>
    <t>需要合計</t>
  </si>
  <si>
    <t>民間消費支出</t>
  </si>
  <si>
    <t>合計</t>
    <rPh sb="0" eb="2">
      <t>ゴウケイ</t>
    </rPh>
    <phoneticPr fontId="2"/>
  </si>
  <si>
    <t>消費転換率</t>
    <rPh sb="0" eb="2">
      <t>ショウヒ</t>
    </rPh>
    <rPh sb="2" eb="5">
      <t>テンカンリツ</t>
    </rPh>
    <phoneticPr fontId="2"/>
  </si>
  <si>
    <t>商業</t>
  </si>
  <si>
    <t>県内生産額</t>
  </si>
  <si>
    <t>従業者総数</t>
  </si>
  <si>
    <t>個人業主</t>
  </si>
  <si>
    <t>家族従業者</t>
  </si>
  <si>
    <t>雇用者</t>
  </si>
  <si>
    <t>有給役員</t>
  </si>
  <si>
    <t>他に分類されない会員制団体</t>
  </si>
  <si>
    <t>雇用者取得額</t>
    <rPh sb="0" eb="3">
      <t>コヨウシャ</t>
    </rPh>
    <rPh sb="3" eb="5">
      <t>シュトク</t>
    </rPh>
    <rPh sb="5" eb="6">
      <t>ガク</t>
    </rPh>
    <phoneticPr fontId="2"/>
  </si>
  <si>
    <t>各産業部門別民間最終消費</t>
    <phoneticPr fontId="2"/>
  </si>
  <si>
    <t>雇用者所得率</t>
    <phoneticPr fontId="2"/>
  </si>
  <si>
    <t>粗付加価値率</t>
    <phoneticPr fontId="2"/>
  </si>
  <si>
    <t>入力欄 ↓</t>
    <rPh sb="2" eb="3">
      <t>ラン</t>
    </rPh>
    <phoneticPr fontId="2"/>
  </si>
  <si>
    <t>総務省「家計調査」</t>
    <rPh sb="0" eb="3">
      <t>ソウムショウ</t>
    </rPh>
    <rPh sb="4" eb="6">
      <t>カケイ</t>
    </rPh>
    <rPh sb="6" eb="8">
      <t>チョウサ</t>
    </rPh>
    <phoneticPr fontId="4"/>
  </si>
  <si>
    <t>生産額に占める粗付加価値額の割合を示す。県の取引基本表の粗付加価値部門計／県内生産額により算出。</t>
  </si>
  <si>
    <t>生産額に占める雇用者所得額の割合を示す。県の取引基本表の雇用者所得／県内生産額により算出。</t>
  </si>
  <si>
    <t>各産業が生産した財・サービスのうち，最終的に民間消費に回された金額の産業別構成比。（各産業部門別民間最終消費／民間最終消費支出の総額）</t>
  </si>
  <si>
    <t>民間消費支出構成比</t>
    <phoneticPr fontId="2"/>
  </si>
  <si>
    <t>各産業が生産を1単位増加したときに，新たな就業者が何人必要になるかを示す係数。従業者総数/各部門の県内生産額により算出。</t>
    <phoneticPr fontId="2"/>
  </si>
  <si>
    <t>列和</t>
    <rPh sb="0" eb="1">
      <t>レツ</t>
    </rPh>
    <rPh sb="1" eb="2">
      <t>ワ</t>
    </rPh>
    <phoneticPr fontId="9"/>
  </si>
  <si>
    <t>就業係数</t>
    <phoneticPr fontId="2"/>
  </si>
  <si>
    <t>|移輸入計|</t>
    <phoneticPr fontId="2"/>
  </si>
  <si>
    <t>移輸入率</t>
  </si>
  <si>
    <t>県内生産額</t>
    <rPh sb="0" eb="1">
      <t>ケン</t>
    </rPh>
    <phoneticPr fontId="2"/>
  </si>
  <si>
    <t>雇用係数</t>
    <rPh sb="0" eb="2">
      <t>コヨウ</t>
    </rPh>
    <phoneticPr fontId="2"/>
  </si>
  <si>
    <t>常用雇用者</t>
    <rPh sb="4" eb="5">
      <t>シャ</t>
    </rPh>
    <phoneticPr fontId="2"/>
  </si>
  <si>
    <t>正職員</t>
    <rPh sb="0" eb="3">
      <t>セイショクイン</t>
    </rPh>
    <phoneticPr fontId="3"/>
  </si>
  <si>
    <t>正職員以外</t>
    <rPh sb="0" eb="3">
      <t>セイショクイン</t>
    </rPh>
    <rPh sb="3" eb="5">
      <t>イガイ</t>
    </rPh>
    <phoneticPr fontId="3"/>
  </si>
  <si>
    <t>臨時雇用者</t>
    <rPh sb="0" eb="2">
      <t>リンジ</t>
    </rPh>
    <phoneticPr fontId="2"/>
  </si>
  <si>
    <t>有給役員雇用者</t>
  </si>
  <si>
    <t>計</t>
    <rPh sb="0" eb="1">
      <t>ケイ</t>
    </rPh>
    <phoneticPr fontId="10"/>
  </si>
  <si>
    <t>購入者価格</t>
    <rPh sb="0" eb="2">
      <t>コウニュウ</t>
    </rPh>
    <rPh sb="2" eb="3">
      <t>モノ</t>
    </rPh>
    <rPh sb="3" eb="5">
      <t>カカク</t>
    </rPh>
    <phoneticPr fontId="2"/>
  </si>
  <si>
    <t>生産者価格</t>
    <rPh sb="0" eb="3">
      <t>セイサンシャ</t>
    </rPh>
    <rPh sb="3" eb="5">
      <t>カカク</t>
    </rPh>
    <phoneticPr fontId="2"/>
  </si>
  <si>
    <t>A1</t>
    <phoneticPr fontId="2"/>
  </si>
  <si>
    <t>B1</t>
    <phoneticPr fontId="2"/>
  </si>
  <si>
    <t>A2</t>
    <phoneticPr fontId="3"/>
  </si>
  <si>
    <t>B2</t>
    <phoneticPr fontId="3"/>
  </si>
  <si>
    <t>移輸入分
新規需要</t>
    <rPh sb="0" eb="3">
      <t>イユニュウ</t>
    </rPh>
    <rPh sb="3" eb="4">
      <t>ブン</t>
    </rPh>
    <rPh sb="5" eb="7">
      <t>シンキ</t>
    </rPh>
    <rPh sb="7" eb="9">
      <t>ジュヨウ</t>
    </rPh>
    <phoneticPr fontId="2"/>
  </si>
  <si>
    <t>|輸入計|</t>
    <phoneticPr fontId="2"/>
  </si>
  <si>
    <t>輸入率</t>
    <phoneticPr fontId="2"/>
  </si>
  <si>
    <t>自給分
新規需要</t>
    <rPh sb="0" eb="2">
      <t>ジキュウ</t>
    </rPh>
    <rPh sb="2" eb="3">
      <t>ブン</t>
    </rPh>
    <rPh sb="4" eb="6">
      <t>シンキ</t>
    </rPh>
    <rPh sb="6" eb="8">
      <t>ジュヨウ</t>
    </rPh>
    <phoneticPr fontId="2"/>
  </si>
  <si>
    <t>昼間就業者</t>
    <rPh sb="0" eb="2">
      <t>チュウカン</t>
    </rPh>
    <rPh sb="2" eb="5">
      <t>シュウギョウシャ</t>
    </rPh>
    <phoneticPr fontId="11"/>
  </si>
  <si>
    <t>都外からの流入通勤者</t>
    <rPh sb="0" eb="1">
      <t>ト</t>
    </rPh>
    <rPh sb="1" eb="2">
      <t>ガイ</t>
    </rPh>
    <rPh sb="5" eb="7">
      <t>リュウニュウ</t>
    </rPh>
    <rPh sb="7" eb="10">
      <t>ツウキンシャ</t>
    </rPh>
    <phoneticPr fontId="11"/>
  </si>
  <si>
    <t>家計消費支出生産誘発係数</t>
    <phoneticPr fontId="2"/>
  </si>
  <si>
    <t>単位：人</t>
    <rPh sb="0" eb="2">
      <t>タンイ</t>
    </rPh>
    <rPh sb="3" eb="4">
      <t>ニン</t>
    </rPh>
    <phoneticPr fontId="2"/>
  </si>
  <si>
    <t>小計</t>
    <rPh sb="0" eb="2">
      <t>ショウケイ</t>
    </rPh>
    <phoneticPr fontId="2"/>
  </si>
  <si>
    <t>単位：100万円</t>
    <phoneticPr fontId="2"/>
  </si>
  <si>
    <t>人</t>
    <rPh sb="0" eb="1">
      <t>ニン</t>
    </rPh>
    <phoneticPr fontId="2"/>
  </si>
  <si>
    <t>　　　</t>
    <phoneticPr fontId="11"/>
  </si>
  <si>
    <t>新規需要合計
A1 + A2</t>
    <phoneticPr fontId="2"/>
  </si>
  <si>
    <t>B1 × 移輸入率</t>
    <rPh sb="5" eb="6">
      <t>ウツ</t>
    </rPh>
    <rPh sb="6" eb="8">
      <t>ユニュウ</t>
    </rPh>
    <rPh sb="8" eb="9">
      <t>リツ</t>
    </rPh>
    <phoneticPr fontId="2"/>
  </si>
  <si>
    <t>B'</t>
    <phoneticPr fontId="2"/>
  </si>
  <si>
    <t>B' + B2</t>
    <phoneticPr fontId="2"/>
  </si>
  <si>
    <t>A1'</t>
    <phoneticPr fontId="2"/>
  </si>
  <si>
    <t>AA</t>
    <phoneticPr fontId="2"/>
  </si>
  <si>
    <t>生産者価格分の計算</t>
    <phoneticPr fontId="2"/>
  </si>
  <si>
    <t>購入者価格入力分の計算</t>
    <phoneticPr fontId="2"/>
  </si>
  <si>
    <t>プラスチック製品</t>
  </si>
  <si>
    <t>ゴム製品</t>
  </si>
  <si>
    <t>陶磁器</t>
  </si>
  <si>
    <t>その他の窯業・土石製品</t>
  </si>
  <si>
    <t>一般政府
消費支出</t>
  </si>
  <si>
    <t>生産波及
総合</t>
    <rPh sb="0" eb="2">
      <t>セイサン</t>
    </rPh>
    <rPh sb="2" eb="4">
      <t>ハキュウ</t>
    </rPh>
    <rPh sb="5" eb="7">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</si>
  <si>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</si>
  <si>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2"/>
  </si>
  <si>
    <t>生産波及
間接２次</t>
    <rPh sb="0" eb="2">
      <t>セイサン</t>
    </rPh>
    <rPh sb="2" eb="4">
      <t>ハキュウ</t>
    </rPh>
    <rPh sb="5" eb="7">
      <t>カンセツ</t>
    </rPh>
    <rPh sb="7" eb="9">
      <t>ニジ</t>
    </rPh>
    <phoneticPr fontId="2"/>
  </si>
  <si>
    <t>粗付加価値
波及　総合</t>
    <rPh sb="0" eb="1">
      <t>ソ</t>
    </rPh>
    <rPh sb="1" eb="3">
      <t>フカ</t>
    </rPh>
    <rPh sb="3" eb="5">
      <t>カチ</t>
    </rPh>
    <rPh sb="6" eb="8">
      <t>ハキュウ</t>
    </rPh>
    <rPh sb="9" eb="11">
      <t>ソウゴウ</t>
    </rPh>
    <phoneticPr fontId="2"/>
  </si>
  <si>
    <t>就業者
波及　総合</t>
    <rPh sb="0" eb="2">
      <t>シュウギョウ</t>
    </rPh>
    <rPh sb="2" eb="3">
      <t>モノ</t>
    </rPh>
    <rPh sb="4" eb="6">
      <t>ハキュウ</t>
    </rPh>
    <rPh sb="7" eb="9">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</si>
  <si>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</si>
  <si>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11"/>
  </si>
  <si>
    <t>生産波及　直接+間接１次</t>
    <rPh sb="0" eb="2">
      <t>セイサン</t>
    </rPh>
    <rPh sb="2" eb="4">
      <t>ハキュウ</t>
    </rPh>
    <rPh sb="5" eb="7">
      <t>チョクセツ</t>
    </rPh>
    <rPh sb="8" eb="10">
      <t>カンセツ</t>
    </rPh>
    <rPh sb="10" eb="12">
      <t>イチジ</t>
    </rPh>
    <phoneticPr fontId="2"/>
  </si>
  <si>
    <t>雇用者所得　波及</t>
    <rPh sb="0" eb="3">
      <t>コヨウシャ</t>
    </rPh>
    <rPh sb="3" eb="5">
      <t>ショトク</t>
    </rPh>
    <rPh sb="6" eb="8">
      <t>ハキュウ</t>
    </rPh>
    <phoneticPr fontId="2"/>
  </si>
  <si>
    <t>消費支出　波及</t>
    <rPh sb="0" eb="2">
      <t>ショウヒ</t>
    </rPh>
    <rPh sb="2" eb="4">
      <t>シシュツ</t>
    </rPh>
    <rPh sb="5" eb="7">
      <t>ハキュウ</t>
    </rPh>
    <phoneticPr fontId="2"/>
  </si>
  <si>
    <t>生産波及　間接２次</t>
    <rPh sb="0" eb="2">
      <t>セイサン</t>
    </rPh>
    <rPh sb="2" eb="4">
      <t>ハキュウ</t>
    </rPh>
    <rPh sb="5" eb="7">
      <t>カンセツ</t>
    </rPh>
    <rPh sb="7" eb="9">
      <t>ニジ</t>
    </rPh>
    <phoneticPr fontId="2"/>
  </si>
  <si>
    <t>生産波及　総合</t>
    <rPh sb="0" eb="2">
      <t>セイサン</t>
    </rPh>
    <rPh sb="2" eb="4">
      <t>ハキュウ</t>
    </rPh>
    <rPh sb="5" eb="7">
      <t>ソウゴウ</t>
    </rPh>
    <phoneticPr fontId="2"/>
  </si>
  <si>
    <t>粗付加価値　波及</t>
    <rPh sb="0" eb="1">
      <t>ソ</t>
    </rPh>
    <rPh sb="1" eb="3">
      <t>フカ</t>
    </rPh>
    <rPh sb="3" eb="5">
      <t>カチ</t>
    </rPh>
    <rPh sb="6" eb="8">
      <t>ハキュウ</t>
    </rPh>
    <phoneticPr fontId="2"/>
  </si>
  <si>
    <t>就業者　波及</t>
    <rPh sb="0" eb="2">
      <t>シュウギョウ</t>
    </rPh>
    <rPh sb="2" eb="3">
      <t>シャ</t>
    </rPh>
    <rPh sb="4" eb="6">
      <t>ハキュウ</t>
    </rPh>
    <phoneticPr fontId="2"/>
  </si>
  <si>
    <t>生産波及総合 ÷ 生産波及直接</t>
    <rPh sb="0" eb="2">
      <t>セイサン</t>
    </rPh>
    <rPh sb="2" eb="4">
      <t>ハキュウ</t>
    </rPh>
    <rPh sb="4" eb="6">
      <t>ソウゴウ</t>
    </rPh>
    <rPh sb="9" eb="11">
      <t>セイサン</t>
    </rPh>
    <rPh sb="11" eb="13">
      <t>ハキュウ</t>
    </rPh>
    <rPh sb="13" eb="15">
      <t>チョクセツ</t>
    </rPh>
    <phoneticPr fontId="11"/>
  </si>
  <si>
    <t>100万円</t>
    <rPh sb="3" eb="5">
      <t>マンエン</t>
    </rPh>
    <phoneticPr fontId="11"/>
  </si>
  <si>
    <t>生産波及　直接
購入者価格分</t>
    <rPh sb="0" eb="2">
      <t>セイサン</t>
    </rPh>
    <rPh sb="2" eb="4">
      <t>ハキュウ</t>
    </rPh>
    <rPh sb="5" eb="7">
      <t>チョクセツ</t>
    </rPh>
    <rPh sb="8" eb="11">
      <t>コウニュウシャ</t>
    </rPh>
    <rPh sb="11" eb="13">
      <t>カカク</t>
    </rPh>
    <rPh sb="13" eb="14">
      <t>ブン</t>
    </rPh>
    <phoneticPr fontId="3"/>
  </si>
  <si>
    <t>生産波及　直接
生産者価格分</t>
    <rPh sb="0" eb="2">
      <t>セイサン</t>
    </rPh>
    <rPh sb="2" eb="4">
      <t>ハキュウ</t>
    </rPh>
    <rPh sb="5" eb="7">
      <t>チョクセツ</t>
    </rPh>
    <rPh sb="8" eb="11">
      <t>セイサンシャ</t>
    </rPh>
    <rPh sb="11" eb="13">
      <t>カカク</t>
    </rPh>
    <rPh sb="13" eb="14">
      <t>ブン</t>
    </rPh>
    <phoneticPr fontId="2"/>
  </si>
  <si>
    <t>生産波及　直接</t>
    <rPh sb="0" eb="2">
      <t>セイサン</t>
    </rPh>
    <rPh sb="2" eb="4">
      <t>ハキュウ</t>
    </rPh>
    <phoneticPr fontId="2"/>
  </si>
  <si>
    <t>生産波及
直接+間接1次</t>
    <rPh sb="0" eb="2">
      <t>セイサン</t>
    </rPh>
    <rPh sb="2" eb="4">
      <t>ハキュウ</t>
    </rPh>
    <rPh sb="10" eb="12">
      <t>イチジ</t>
    </rPh>
    <phoneticPr fontId="2"/>
  </si>
  <si>
    <t>生産波及
間接1次</t>
    <rPh sb="0" eb="2">
      <t>セイサン</t>
    </rPh>
    <rPh sb="2" eb="4">
      <t>ハキュウ</t>
    </rPh>
    <rPh sb="7" eb="9">
      <t>イチジ</t>
    </rPh>
    <phoneticPr fontId="2"/>
  </si>
  <si>
    <t>生産波及
間接2次</t>
    <rPh sb="0" eb="2">
      <t>セイサン</t>
    </rPh>
    <rPh sb="2" eb="4">
      <t>ハキュウ</t>
    </rPh>
    <rPh sb="5" eb="7">
      <t>カンセツ</t>
    </rPh>
    <rPh sb="7" eb="9">
      <t>ニジ</t>
    </rPh>
    <phoneticPr fontId="2"/>
  </si>
  <si>
    <t>粗付加価値　波及</t>
    <rPh sb="0" eb="1">
      <t>ソ</t>
    </rPh>
    <rPh sb="1" eb="3">
      <t>フカ</t>
    </rPh>
    <rPh sb="3" eb="5">
      <t>カチ</t>
    </rPh>
    <rPh sb="6" eb="8">
      <t>ハキュウ</t>
    </rPh>
    <phoneticPr fontId="11"/>
  </si>
  <si>
    <t>生産波及
直接＋間接1次</t>
    <rPh sb="0" eb="2">
      <t>セイサン</t>
    </rPh>
    <rPh sb="2" eb="4">
      <t>ハキュウ</t>
    </rPh>
    <rPh sb="5" eb="7">
      <t>チョクセツ</t>
    </rPh>
    <rPh sb="8" eb="10">
      <t>カンセツ</t>
    </rPh>
    <rPh sb="10" eb="12">
      <t>イチジ</t>
    </rPh>
    <phoneticPr fontId="11"/>
  </si>
  <si>
    <t>生産波及
間接2次</t>
    <rPh sb="0" eb="2">
      <t>セイサン</t>
    </rPh>
    <rPh sb="2" eb="4">
      <t>ハキュウ</t>
    </rPh>
    <rPh sb="7" eb="9">
      <t>ニジ</t>
    </rPh>
    <phoneticPr fontId="11"/>
  </si>
  <si>
    <t>生産波及
総合</t>
    <rPh sb="0" eb="2">
      <t>セイサン</t>
    </rPh>
    <rPh sb="2" eb="4">
      <t>ハキュウ</t>
    </rPh>
    <rPh sb="5" eb="7">
      <t>ソウゴウ</t>
    </rPh>
    <phoneticPr fontId="11"/>
  </si>
  <si>
    <t>就業者　波及</t>
    <rPh sb="0" eb="2">
      <t>シュウギョウ</t>
    </rPh>
    <rPh sb="2" eb="3">
      <t>モノ</t>
    </rPh>
    <rPh sb="4" eb="6">
      <t>ハキュウ</t>
    </rPh>
    <phoneticPr fontId="11"/>
  </si>
  <si>
    <t>当表は、全国産業連関表の需要合計を用いて計算したマージン率を使っています。</t>
    <rPh sb="0" eb="1">
      <t>トウ</t>
    </rPh>
    <rPh sb="1" eb="2">
      <t>ヒョウ</t>
    </rPh>
    <rPh sb="4" eb="6">
      <t>ゼンコク</t>
    </rPh>
    <rPh sb="6" eb="8">
      <t>サンギョウ</t>
    </rPh>
    <rPh sb="8" eb="11">
      <t>レンカンヒョウ</t>
    </rPh>
    <rPh sb="12" eb="14">
      <t>ジュヨウ</t>
    </rPh>
    <rPh sb="14" eb="16">
      <t>ゴウケイ</t>
    </rPh>
    <rPh sb="17" eb="18">
      <t>モチ</t>
    </rPh>
    <rPh sb="20" eb="22">
      <t>ケイサン</t>
    </rPh>
    <rPh sb="28" eb="29">
      <t>リツ</t>
    </rPh>
    <rPh sb="30" eb="31">
      <t>ツカ</t>
    </rPh>
    <phoneticPr fontId="1"/>
  </si>
  <si>
    <t xml:space="preserve"> 新規需要を賄うため県外生産物の流通で発生するマージンのうち県内流通・運輸事業者分</t>
    <rPh sb="1" eb="3">
      <t>シンキ</t>
    </rPh>
    <rPh sb="3" eb="5">
      <t>ジュヨウ</t>
    </rPh>
    <rPh sb="6" eb="7">
      <t>マカナ</t>
    </rPh>
    <rPh sb="11" eb="12">
      <t>ガイ</t>
    </rPh>
    <rPh sb="12" eb="14">
      <t>セイサン</t>
    </rPh>
    <rPh sb="14" eb="15">
      <t>モノ</t>
    </rPh>
    <rPh sb="16" eb="18">
      <t>リュウツウ</t>
    </rPh>
    <rPh sb="19" eb="21">
      <t>ハッセイ</t>
    </rPh>
    <phoneticPr fontId="2"/>
  </si>
  <si>
    <t xml:space="preserve"> 県内生産に伴い発生するマージン及び新規需要を賄うため県外生産物の流通で発生するマージンのうち県外流通・運輸事業者分</t>
    <rPh sb="31" eb="32">
      <t>モノ</t>
    </rPh>
    <phoneticPr fontId="11"/>
  </si>
  <si>
    <t>従業者数</t>
    <rPh sb="0" eb="3">
      <t>ジュウギョウシャ</t>
    </rPh>
    <rPh sb="3" eb="4">
      <t>スウ</t>
    </rPh>
    <phoneticPr fontId="2"/>
  </si>
  <si>
    <t>雇用者数</t>
    <rPh sb="0" eb="3">
      <t>コヨウシャ</t>
    </rPh>
    <rPh sb="3" eb="4">
      <t>スウ</t>
    </rPh>
    <phoneticPr fontId="2"/>
  </si>
  <si>
    <t>各産業が生産を1単位増加したときに，新たな雇用者が何人必要になるかを示す係数。県の雇用表と取引基本表の（有給役員数＋常用雇用者数＋臨時・日雇雇用者数）／県内。</t>
    <phoneticPr fontId="2"/>
  </si>
  <si>
    <t>生産場所が不明な場合</t>
    <rPh sb="0" eb="2">
      <t>セイサン</t>
    </rPh>
    <rPh sb="2" eb="4">
      <t>バショ</t>
    </rPh>
    <rPh sb="5" eb="7">
      <t>フメイ</t>
    </rPh>
    <rPh sb="8" eb="10">
      <t>バアイ</t>
    </rPh>
    <phoneticPr fontId="3"/>
  </si>
  <si>
    <t>011</t>
  </si>
  <si>
    <t>耕種農業</t>
  </si>
  <si>
    <t>012</t>
  </si>
  <si>
    <t>畜産</t>
  </si>
  <si>
    <t>013</t>
  </si>
  <si>
    <t>農業サービス</t>
  </si>
  <si>
    <t>015</t>
  </si>
  <si>
    <t>林業</t>
  </si>
  <si>
    <t>017</t>
  </si>
  <si>
    <t>漁業</t>
  </si>
  <si>
    <t>061</t>
  </si>
  <si>
    <t>石炭・原油・天然ガス</t>
  </si>
  <si>
    <t>062</t>
  </si>
  <si>
    <t>その他の鉱業</t>
  </si>
  <si>
    <t>111</t>
  </si>
  <si>
    <t>食料品</t>
  </si>
  <si>
    <t>112</t>
  </si>
  <si>
    <t>飲料</t>
  </si>
  <si>
    <t>113</t>
  </si>
  <si>
    <t>飼料・有機質肥料（別掲を除く。）</t>
  </si>
  <si>
    <t>114</t>
  </si>
  <si>
    <t>たばこ</t>
  </si>
  <si>
    <t>151</t>
  </si>
  <si>
    <t>繊維工業製品</t>
  </si>
  <si>
    <t>152</t>
  </si>
  <si>
    <t>衣服・その他の繊維既製品</t>
  </si>
  <si>
    <t>161</t>
  </si>
  <si>
    <t>木材・木製品</t>
  </si>
  <si>
    <t>162</t>
  </si>
  <si>
    <t>家具・装備品</t>
  </si>
  <si>
    <t>163</t>
  </si>
  <si>
    <t>パルプ・紙・板紙・加工紙</t>
  </si>
  <si>
    <t>164</t>
  </si>
  <si>
    <t>紙加工品</t>
  </si>
  <si>
    <t>191</t>
  </si>
  <si>
    <t>印刷・製版・製本</t>
  </si>
  <si>
    <t>201</t>
  </si>
  <si>
    <t>化学肥料</t>
  </si>
  <si>
    <t>202</t>
  </si>
  <si>
    <t>無機化学工業製品</t>
  </si>
  <si>
    <t>203</t>
  </si>
  <si>
    <t>石油化学系基礎製品</t>
  </si>
  <si>
    <t>204</t>
  </si>
  <si>
    <t>有機化学工業製品（石油化学系基礎製品・合成樹脂を除く。）</t>
  </si>
  <si>
    <t>205</t>
  </si>
  <si>
    <t>合成樹脂</t>
  </si>
  <si>
    <t>206</t>
  </si>
  <si>
    <t>化学繊維</t>
  </si>
  <si>
    <t>207</t>
  </si>
  <si>
    <t>医薬品</t>
  </si>
  <si>
    <t>208</t>
  </si>
  <si>
    <t>化学最終製品（医薬品を除く。）</t>
  </si>
  <si>
    <t>211</t>
  </si>
  <si>
    <t>石油製品</t>
  </si>
  <si>
    <t>212</t>
  </si>
  <si>
    <t>石炭製品</t>
  </si>
  <si>
    <t>221</t>
  </si>
  <si>
    <t>222</t>
  </si>
  <si>
    <t>231</t>
  </si>
  <si>
    <t>なめし革・革製品・毛皮</t>
  </si>
  <si>
    <t>251</t>
  </si>
  <si>
    <t>ガラス・ガラス製品</t>
  </si>
  <si>
    <t>252</t>
  </si>
  <si>
    <t>セメント・セメント製品</t>
  </si>
  <si>
    <t>253</t>
  </si>
  <si>
    <t>259</t>
  </si>
  <si>
    <t>261</t>
  </si>
  <si>
    <t>銑鉄・粗鋼</t>
  </si>
  <si>
    <t>262</t>
  </si>
  <si>
    <t>鋼材</t>
  </si>
  <si>
    <t>263</t>
  </si>
  <si>
    <t>鋳鍛造品（鉄）</t>
  </si>
  <si>
    <t>269</t>
  </si>
  <si>
    <t>その他の鉄鋼製品</t>
  </si>
  <si>
    <t>271</t>
  </si>
  <si>
    <t>非鉄金属製錬・精製</t>
  </si>
  <si>
    <t>272</t>
  </si>
  <si>
    <t>非鉄金属加工製品</t>
  </si>
  <si>
    <t>281</t>
  </si>
  <si>
    <t>建設用・建築用金属製品</t>
  </si>
  <si>
    <t>289</t>
  </si>
  <si>
    <t>その他の金属製品</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</si>
  <si>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</si>
  <si>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</si>
  <si>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</si>
  <si>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</si>
  <si>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</si>
  <si>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</si>
  <si>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</si>
  <si>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</si>
  <si>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</si>
  <si>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</si>
  <si>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</si>
  <si>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</si>
  <si>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</si>
  <si>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</si>
  <si>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</si>
  <si>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</si>
  <si>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</si>
  <si>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</si>
  <si>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</si>
  <si>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</si>
  <si>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</si>
  <si>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</si>
  <si>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</si>
  <si>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</si>
  <si>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自動車部品・同附属品</t>
  </si>
  <si>
    <t>354</t>
  </si>
  <si>
    <t>船舶・同修理</t>
  </si>
  <si>
    <t>359</t>
  </si>
  <si>
    <t>その他の輸送機械・同修理</t>
  </si>
  <si>
    <t>391</t>
  </si>
  <si>
    <t>392</t>
  </si>
  <si>
    <t>再生資源回収・加工処理</t>
  </si>
  <si>
    <t>411</t>
  </si>
  <si>
    <t>建築</t>
  </si>
  <si>
    <t>412</t>
  </si>
  <si>
    <t>建設補修</t>
  </si>
  <si>
    <t>413</t>
  </si>
  <si>
    <t>公共事業</t>
  </si>
  <si>
    <t>419</t>
  </si>
  <si>
    <t>その他の土木建設</t>
  </si>
  <si>
    <t>461</t>
  </si>
  <si>
    <t>電気</t>
  </si>
  <si>
    <t>462</t>
  </si>
  <si>
    <t>ガス・熱供給</t>
  </si>
  <si>
    <t>471</t>
  </si>
  <si>
    <t>481</t>
  </si>
  <si>
    <t>511</t>
  </si>
  <si>
    <t>531</t>
  </si>
  <si>
    <t>551</t>
  </si>
  <si>
    <t>不動産仲介及び賃貸</t>
  </si>
  <si>
    <t>552</t>
  </si>
  <si>
    <t>住宅賃貸料</t>
  </si>
  <si>
    <t>553</t>
  </si>
  <si>
    <t>住宅賃貸料（帰属家賃）</t>
  </si>
  <si>
    <t>571</t>
  </si>
  <si>
    <t>鉄道輸送</t>
  </si>
  <si>
    <t>572</t>
  </si>
  <si>
    <t>道路輸送（自家輸送を除く。）</t>
  </si>
  <si>
    <t>573</t>
  </si>
  <si>
    <t>自家輸送</t>
  </si>
  <si>
    <t>574</t>
  </si>
  <si>
    <t>水運</t>
  </si>
  <si>
    <t>575</t>
  </si>
  <si>
    <t>航空輸送</t>
  </si>
  <si>
    <t>576</t>
  </si>
  <si>
    <t>貨物利用運送</t>
  </si>
  <si>
    <t>577</t>
  </si>
  <si>
    <t>倉庫</t>
  </si>
  <si>
    <t>578</t>
  </si>
  <si>
    <t>運輸附帯サービス</t>
  </si>
  <si>
    <t>579</t>
  </si>
  <si>
    <t>郵便・信書便</t>
  </si>
  <si>
    <t>591</t>
  </si>
  <si>
    <t>通信</t>
  </si>
  <si>
    <t>592</t>
  </si>
  <si>
    <t>放送</t>
  </si>
  <si>
    <t>593</t>
  </si>
  <si>
    <t>情報サービス</t>
  </si>
  <si>
    <t>594</t>
  </si>
  <si>
    <t>インターネット附随サービス</t>
  </si>
  <si>
    <t>595</t>
  </si>
  <si>
    <t>映像・音声・文字情報制作</t>
  </si>
  <si>
    <t>611</t>
  </si>
  <si>
    <t>631</t>
  </si>
  <si>
    <t>教育</t>
  </si>
  <si>
    <t>632</t>
  </si>
  <si>
    <t>研究</t>
  </si>
  <si>
    <t>641</t>
  </si>
  <si>
    <t>医療</t>
  </si>
  <si>
    <t>642</t>
  </si>
  <si>
    <t>保健衛生</t>
  </si>
  <si>
    <t>643</t>
  </si>
  <si>
    <t>社会保険・社会福祉</t>
  </si>
  <si>
    <t>644</t>
  </si>
  <si>
    <t>介護</t>
  </si>
  <si>
    <t>659</t>
  </si>
  <si>
    <t>661</t>
  </si>
  <si>
    <t>物品賃貸サービス</t>
  </si>
  <si>
    <t>662</t>
  </si>
  <si>
    <t>広告</t>
  </si>
  <si>
    <t>663</t>
  </si>
  <si>
    <t>自動車整備・機械修理</t>
  </si>
  <si>
    <t>669</t>
  </si>
  <si>
    <t>その他の対事業所サービス</t>
  </si>
  <si>
    <t>671</t>
  </si>
  <si>
    <t>宿泊業</t>
  </si>
  <si>
    <t>672</t>
  </si>
  <si>
    <t>飲食サービス</t>
  </si>
  <si>
    <t>673</t>
  </si>
  <si>
    <t>洗濯・理容・美容・浴場業</t>
  </si>
  <si>
    <t>674</t>
  </si>
  <si>
    <t>娯楽サービス</t>
  </si>
  <si>
    <t>675</t>
  </si>
  <si>
    <t>獣医業</t>
  </si>
  <si>
    <t>679</t>
  </si>
  <si>
    <t>その他の対個人サービス</t>
  </si>
  <si>
    <t>681</t>
  </si>
  <si>
    <t>事務用品</t>
  </si>
  <si>
    <t>691</t>
  </si>
  <si>
    <t>分類不明</t>
  </si>
  <si>
    <t>生産者価格評価表　108部門</t>
    <phoneticPr fontId="5"/>
  </si>
  <si>
    <t>011</t>
    <phoneticPr fontId="10"/>
  </si>
  <si>
    <t>雇用表 108部門</t>
    <phoneticPr fontId="10"/>
  </si>
  <si>
    <t>108部門</t>
    <rPh sb="3" eb="5">
      <t>ブモン</t>
    </rPh>
    <phoneticPr fontId="2"/>
  </si>
  <si>
    <t>011</t>
    <phoneticPr fontId="6"/>
  </si>
  <si>
    <t>波及推計表
108部門</t>
    <rPh sb="0" eb="2">
      <t>ハキュウ</t>
    </rPh>
    <rPh sb="2" eb="4">
      <t>スイケイ</t>
    </rPh>
    <rPh sb="4" eb="5">
      <t>ヒョウ</t>
    </rPh>
    <phoneticPr fontId="5"/>
  </si>
  <si>
    <t>投入係数表 108部門</t>
    <rPh sb="0" eb="2">
      <t>トウニュウ</t>
    </rPh>
    <rPh sb="2" eb="4">
      <t>ケイスウ</t>
    </rPh>
    <phoneticPr fontId="5"/>
  </si>
  <si>
    <t>単位行列表 108部門</t>
    <rPh sb="0" eb="2">
      <t>タンイ</t>
    </rPh>
    <rPh sb="2" eb="4">
      <t>ギョ_x0000__x0000__x0002_</t>
    </rPh>
    <rPh sb="4" eb="5">
      <t>_x0003__x0002__x0002_</t>
    </rPh>
    <rPh sb="9" eb="11">
      <t/>
    </rPh>
    <phoneticPr fontId="9"/>
  </si>
  <si>
    <t>卸売</t>
  </si>
  <si>
    <t>小売</t>
  </si>
  <si>
    <t>鉄道</t>
  </si>
  <si>
    <t>道路</t>
  </si>
  <si>
    <t>沿海</t>
  </si>
  <si>
    <t>港湾</t>
  </si>
  <si>
    <t>航空</t>
  </si>
  <si>
    <t>利用運送</t>
  </si>
  <si>
    <t>各種係数表 108部門</t>
    <phoneticPr fontId="5"/>
  </si>
  <si>
    <t>域内需要合計</t>
    <rPh sb="0" eb="1">
      <t>イキ</t>
    </rPh>
    <phoneticPr fontId="2"/>
  </si>
  <si>
    <t>0</t>
  </si>
  <si>
    <t>Ḿ 輸入率対角行列 108部門</t>
    <rPh sb="13" eb="15">
      <t>ブモン</t>
    </rPh>
    <phoneticPr fontId="9"/>
  </si>
  <si>
    <t>9111</t>
  </si>
  <si>
    <t>賃金・俸給</t>
  </si>
  <si>
    <t>0111</t>
  </si>
  <si>
    <t>穀類</t>
  </si>
  <si>
    <t>0112</t>
  </si>
  <si>
    <t>いも・豆類</t>
  </si>
  <si>
    <t>0113</t>
  </si>
  <si>
    <t>野菜</t>
  </si>
  <si>
    <t>0114</t>
  </si>
  <si>
    <t>果実</t>
  </si>
  <si>
    <t>0115</t>
  </si>
  <si>
    <t>その他の食用作物</t>
  </si>
  <si>
    <t>0116</t>
  </si>
  <si>
    <t>非食用作物</t>
  </si>
  <si>
    <t>0121</t>
  </si>
  <si>
    <t>0131</t>
  </si>
  <si>
    <t>0151</t>
  </si>
  <si>
    <t>育林</t>
  </si>
  <si>
    <t>0152</t>
  </si>
  <si>
    <t>素材</t>
  </si>
  <si>
    <t>0153</t>
  </si>
  <si>
    <t>特用林産物</t>
  </si>
  <si>
    <t>0171</t>
  </si>
  <si>
    <t>海面漁業</t>
  </si>
  <si>
    <t>0172</t>
  </si>
  <si>
    <t>内水面漁業</t>
  </si>
  <si>
    <t>0611</t>
  </si>
  <si>
    <t>0621</t>
  </si>
  <si>
    <t>砂利・採石</t>
  </si>
  <si>
    <t>0629</t>
  </si>
  <si>
    <t>その他の鉱物</t>
  </si>
  <si>
    <t>1111</t>
  </si>
  <si>
    <t>畜産食料品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</si>
  <si>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</si>
  <si>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</si>
  <si>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</si>
  <si>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</si>
  <si>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</si>
  <si>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</si>
  <si>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</si>
  <si>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</si>
  <si>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</si>
  <si>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</si>
  <si>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</si>
  <si>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</si>
  <si>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</si>
  <si>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</si>
  <si>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1129</t>
  </si>
  <si>
    <t>その他の飲料</t>
  </si>
  <si>
    <t>1131</t>
  </si>
  <si>
    <t>1141</t>
  </si>
  <si>
    <t>1511</t>
  </si>
  <si>
    <t>紡績糸</t>
  </si>
  <si>
    <t>1512</t>
  </si>
  <si>
    <t>織物</t>
  </si>
  <si>
    <t>1513</t>
  </si>
  <si>
    <t>ニット生地</t>
  </si>
  <si>
    <t>1514</t>
  </si>
  <si>
    <t>染色整理</t>
  </si>
  <si>
    <t>1519</t>
  </si>
  <si>
    <t>その他の繊維工業製品</t>
  </si>
  <si>
    <t>1521</t>
  </si>
  <si>
    <t>織物製・ニット製衣服</t>
  </si>
  <si>
    <t>1522</t>
  </si>
  <si>
    <t>その他の衣服・身の回り品</t>
  </si>
  <si>
    <t>1529</t>
  </si>
  <si>
    <t>その他の繊維既製品</t>
  </si>
  <si>
    <t>1611</t>
  </si>
  <si>
    <t>木材</t>
  </si>
  <si>
    <t>1619</t>
  </si>
  <si>
    <t>その他の木製品</t>
  </si>
  <si>
    <t>1621</t>
  </si>
  <si>
    <t>1631</t>
  </si>
  <si>
    <t>パルプ</t>
  </si>
  <si>
    <t>1632</t>
  </si>
  <si>
    <t>紙・板紙</t>
  </si>
  <si>
    <t>1633</t>
  </si>
  <si>
    <t>加工紙</t>
  </si>
  <si>
    <t>1641</t>
  </si>
  <si>
    <t>紙製容器</t>
  </si>
  <si>
    <t>1649</t>
  </si>
  <si>
    <t>その他の紙加工品</t>
  </si>
  <si>
    <t>1911</t>
  </si>
  <si>
    <t>2011</t>
  </si>
  <si>
    <t>2021</t>
  </si>
  <si>
    <t>ソーダ工業製品</t>
  </si>
  <si>
    <t>2029</t>
  </si>
  <si>
    <t>その他の無機化学工業製品</t>
  </si>
  <si>
    <t>2031</t>
  </si>
  <si>
    <t>2041</t>
  </si>
  <si>
    <t>脂肪族中間物・環式中間物・合成染料・有機顔料</t>
  </si>
  <si>
    <t>2042</t>
  </si>
  <si>
    <t>合成ゴム</t>
  </si>
  <si>
    <t>2049</t>
  </si>
  <si>
    <t>その他の有機化学工業製品</t>
  </si>
  <si>
    <t>2051</t>
  </si>
  <si>
    <t>2061</t>
  </si>
  <si>
    <t>2071</t>
  </si>
  <si>
    <t>2081</t>
  </si>
  <si>
    <t>油脂加工製品・界面活性剤</t>
  </si>
  <si>
    <t>2082</t>
  </si>
  <si>
    <t>化粧品・歯磨</t>
  </si>
  <si>
    <t>2083</t>
  </si>
  <si>
    <t>塗料・印刷インキ</t>
  </si>
  <si>
    <t>2084</t>
  </si>
  <si>
    <t>農薬</t>
  </si>
  <si>
    <t>2089</t>
  </si>
  <si>
    <t>その他の化学最終製品</t>
  </si>
  <si>
    <t>2111</t>
  </si>
  <si>
    <t>2121</t>
  </si>
  <si>
    <t>2211</t>
  </si>
  <si>
    <t>2221</t>
  </si>
  <si>
    <t>タイヤ・チューブ</t>
  </si>
  <si>
    <t>2229</t>
  </si>
  <si>
    <t>その他のゴム製品</t>
  </si>
  <si>
    <t>2311</t>
  </si>
  <si>
    <t>革製履物</t>
  </si>
  <si>
    <t>2312</t>
  </si>
  <si>
    <t>なめし革・革製品・毛皮（革製履物を除く。）</t>
  </si>
  <si>
    <t>2511</t>
  </si>
  <si>
    <t>2521</t>
  </si>
  <si>
    <t>2531</t>
  </si>
  <si>
    <t>2591</t>
  </si>
  <si>
    <t>建設用土石製品</t>
  </si>
  <si>
    <t>2599</t>
  </si>
  <si>
    <t>2611</t>
  </si>
  <si>
    <t>2612</t>
  </si>
  <si>
    <t>鉄屑</t>
  </si>
  <si>
    <t>2621</t>
  </si>
  <si>
    <t>熱間圧延鋼材</t>
  </si>
  <si>
    <t>2622</t>
  </si>
  <si>
    <t>鋼管</t>
  </si>
  <si>
    <t>2623</t>
  </si>
  <si>
    <t>冷延・めっき鋼材</t>
  </si>
  <si>
    <t>2631</t>
  </si>
  <si>
    <t>2699</t>
  </si>
  <si>
    <t>2711</t>
  </si>
  <si>
    <t>2712</t>
  </si>
  <si>
    <t>非鉄金属屑</t>
  </si>
  <si>
    <t>2721</t>
  </si>
  <si>
    <t>電線・ケーブル</t>
  </si>
  <si>
    <t>2729</t>
  </si>
  <si>
    <t>その他の非鉄金属製品</t>
  </si>
  <si>
    <t>2811</t>
  </si>
  <si>
    <t>建設用金属製品</t>
  </si>
  <si>
    <t>2812</t>
  </si>
  <si>
    <t>建築用金属製品</t>
  </si>
  <si>
    <t>2891</t>
  </si>
  <si>
    <t>ガス・石油機器・暖房・調理装置</t>
  </si>
  <si>
    <t>2899</t>
  </si>
  <si>
    <t>2911</t>
  </si>
  <si>
    <t>ボイラ・原動機</t>
  </si>
  <si>
    <t>2912</t>
  </si>
  <si>
    <t>ポンプ・圧縮機</t>
  </si>
  <si>
    <t>2913</t>
  </si>
  <si>
    <t>運搬機械</t>
  </si>
  <si>
    <t>2914</t>
  </si>
  <si>
    <t>冷凍機・温湿調整装置</t>
  </si>
  <si>
    <t>2919</t>
  </si>
  <si>
    <t>その他のはん用機械</t>
  </si>
  <si>
    <t>3011</t>
  </si>
  <si>
    <t>農業用機械</t>
  </si>
  <si>
    <t>3012</t>
  </si>
  <si>
    <t>建設・鉱山機械</t>
  </si>
  <si>
    <t>3013</t>
  </si>
  <si>
    <t>繊維機械</t>
  </si>
  <si>
    <t>3014</t>
  </si>
  <si>
    <t>生活関連産業用機械</t>
  </si>
  <si>
    <t>3015</t>
  </si>
  <si>
    <t>基礎素材産業用機械</t>
  </si>
  <si>
    <t>3016</t>
  </si>
  <si>
    <t>金属加工機械</t>
  </si>
  <si>
    <t>3017</t>
  </si>
  <si>
    <t>半導体製造装置</t>
  </si>
  <si>
    <t>3019</t>
  </si>
  <si>
    <t>その他の生産用機械</t>
  </si>
  <si>
    <t>3111</t>
  </si>
  <si>
    <t>事務用機械</t>
  </si>
  <si>
    <t>3112</t>
  </si>
  <si>
    <t>サービス用・娯楽用機器</t>
  </si>
  <si>
    <t>3113</t>
  </si>
  <si>
    <t>計測機器</t>
  </si>
  <si>
    <t>3114</t>
  </si>
  <si>
    <t>医療用機械器具</t>
  </si>
  <si>
    <t>3115</t>
  </si>
  <si>
    <t>光学機械・レンズ</t>
  </si>
  <si>
    <t>3116</t>
  </si>
  <si>
    <t>武器</t>
  </si>
  <si>
    <t>3211</t>
  </si>
  <si>
    <t>3299</t>
  </si>
  <si>
    <t>3311</t>
  </si>
  <si>
    <t>3321</t>
  </si>
  <si>
    <t>3331</t>
  </si>
  <si>
    <t>電子応用装置</t>
  </si>
  <si>
    <t>3332</t>
  </si>
  <si>
    <t>電気計測器</t>
  </si>
  <si>
    <t>3399</t>
  </si>
  <si>
    <t>3411</t>
  </si>
  <si>
    <t>通信機器</t>
  </si>
  <si>
    <t>3412</t>
  </si>
  <si>
    <t>映像・音響機器</t>
  </si>
  <si>
    <t>3421</t>
  </si>
  <si>
    <t>3511</t>
  </si>
  <si>
    <t>3521</t>
  </si>
  <si>
    <t>トラック・バス・その他の自動車</t>
  </si>
  <si>
    <t>3522</t>
  </si>
  <si>
    <t>二輪自動車</t>
  </si>
  <si>
    <t>3531</t>
  </si>
  <si>
    <t>3541</t>
  </si>
  <si>
    <t>3591</t>
  </si>
  <si>
    <t>鉄道車両・同修理</t>
  </si>
  <si>
    <t>3592</t>
  </si>
  <si>
    <t>航空機・同修理</t>
  </si>
  <si>
    <t>3599</t>
  </si>
  <si>
    <t>その他の輸送機械</t>
  </si>
  <si>
    <t>3911</t>
  </si>
  <si>
    <t>がん具・運動用品</t>
  </si>
  <si>
    <t>3919</t>
  </si>
  <si>
    <t>3921</t>
  </si>
  <si>
    <t>4111</t>
  </si>
  <si>
    <t>住宅建築</t>
  </si>
  <si>
    <t>4112</t>
  </si>
  <si>
    <t>非住宅建築</t>
  </si>
  <si>
    <t>4121</t>
  </si>
  <si>
    <t>4131</t>
  </si>
  <si>
    <t>4191</t>
  </si>
  <si>
    <t>4611</t>
  </si>
  <si>
    <t>4621</t>
  </si>
  <si>
    <t>都市ガス</t>
  </si>
  <si>
    <t>4622</t>
  </si>
  <si>
    <t>熱供給業</t>
  </si>
  <si>
    <t>4711</t>
  </si>
  <si>
    <t>4811</t>
  </si>
  <si>
    <t>5111</t>
  </si>
  <si>
    <t>5112</t>
  </si>
  <si>
    <t>5311</t>
  </si>
  <si>
    <t>金融</t>
  </si>
  <si>
    <t>5312</t>
  </si>
  <si>
    <t>保険</t>
  </si>
  <si>
    <t>5511</t>
  </si>
  <si>
    <t>5521</t>
  </si>
  <si>
    <t>5531</t>
  </si>
  <si>
    <t>5711</t>
  </si>
  <si>
    <t>鉄道旅客輸送</t>
  </si>
  <si>
    <t>5712</t>
  </si>
  <si>
    <t>鉄道貨物輸送</t>
  </si>
  <si>
    <t>5721</t>
  </si>
  <si>
    <t>道路旅客輸送</t>
  </si>
  <si>
    <t>5722</t>
  </si>
  <si>
    <t>道路貨物輸送（自家輸送を除く。）</t>
  </si>
  <si>
    <t>5731</t>
  </si>
  <si>
    <t>自家輸送（旅客自動車）</t>
  </si>
  <si>
    <t>5732</t>
  </si>
  <si>
    <t>自家輸送（貨物自動車）</t>
  </si>
  <si>
    <t>5741</t>
  </si>
  <si>
    <t>外洋輸送</t>
  </si>
  <si>
    <t>5742</t>
  </si>
  <si>
    <t>沿海・内水面輸送</t>
  </si>
  <si>
    <t>5743</t>
  </si>
  <si>
    <t>港湾運送</t>
  </si>
  <si>
    <t>5751</t>
  </si>
  <si>
    <t>5761</t>
  </si>
  <si>
    <t>5771</t>
  </si>
  <si>
    <t>5781</t>
  </si>
  <si>
    <t>こん包</t>
  </si>
  <si>
    <t>5789</t>
  </si>
  <si>
    <t>その他の運輸附帯サービス</t>
  </si>
  <si>
    <t>5791</t>
  </si>
  <si>
    <t>5911</t>
  </si>
  <si>
    <t>5921</t>
  </si>
  <si>
    <t>5931</t>
  </si>
  <si>
    <t>5941</t>
  </si>
  <si>
    <t>5951</t>
  </si>
  <si>
    <t>6111</t>
  </si>
  <si>
    <t>公務（中央）</t>
  </si>
  <si>
    <t>6112</t>
  </si>
  <si>
    <t>公務（地方）</t>
  </si>
  <si>
    <t>6311</t>
  </si>
  <si>
    <t>学校教育</t>
  </si>
  <si>
    <t>6312</t>
  </si>
  <si>
    <t>社会教育・その他の教育</t>
  </si>
  <si>
    <t>6321</t>
  </si>
  <si>
    <t>学術研究機関</t>
  </si>
  <si>
    <t>6322</t>
  </si>
  <si>
    <t>企業内研究開発</t>
  </si>
  <si>
    <t>6411</t>
  </si>
  <si>
    <t>6421</t>
  </si>
  <si>
    <t>6431</t>
  </si>
  <si>
    <t>6441</t>
  </si>
  <si>
    <t>6599</t>
  </si>
  <si>
    <t>6611</t>
  </si>
  <si>
    <t>物品賃貸業（貸自動車業を除く。）</t>
  </si>
  <si>
    <t>6612</t>
  </si>
  <si>
    <t>貸自動車業</t>
  </si>
  <si>
    <t>6621</t>
  </si>
  <si>
    <t>6631</t>
  </si>
  <si>
    <t>自動車整備</t>
  </si>
  <si>
    <t>6632</t>
  </si>
  <si>
    <t>機械修理</t>
  </si>
  <si>
    <t>6699</t>
  </si>
  <si>
    <t>6711</t>
  </si>
  <si>
    <t>6721</t>
  </si>
  <si>
    <t>6731</t>
  </si>
  <si>
    <t>6741</t>
  </si>
  <si>
    <t>6751</t>
  </si>
  <si>
    <t>6799</t>
  </si>
  <si>
    <t>6811</t>
  </si>
  <si>
    <t>6911</t>
  </si>
  <si>
    <t>生産場所が域内</t>
    <rPh sb="0" eb="2">
      <t>セイサン</t>
    </rPh>
    <rPh sb="2" eb="4">
      <t>バショ</t>
    </rPh>
    <rPh sb="5" eb="7">
      <t>イキナイ</t>
    </rPh>
    <phoneticPr fontId="3"/>
  </si>
  <si>
    <t>波及計算結果</t>
    <rPh sb="0" eb="2">
      <t>ハキュウ</t>
    </rPh>
    <rPh sb="2" eb="4">
      <t>ケイサン</t>
    </rPh>
    <rPh sb="4" eb="6">
      <t>ケッカ</t>
    </rPh>
    <phoneticPr fontId="2"/>
  </si>
  <si>
    <t>域内自給率</t>
    <rPh sb="0" eb="1">
      <t>イキ</t>
    </rPh>
    <phoneticPr fontId="2"/>
  </si>
  <si>
    <t>国勢調査による昼間人口（従業地・通学地による人口）</t>
    <rPh sb="0" eb="2">
      <t>コクセイ</t>
    </rPh>
    <phoneticPr fontId="2"/>
  </si>
  <si>
    <t>域内需要入力合計額</t>
    <rPh sb="0" eb="2">
      <t>イキナイ</t>
    </rPh>
    <rPh sb="2" eb="4">
      <t>ジュヨウ</t>
    </rPh>
    <rPh sb="4" eb="6">
      <t>ニュウリョク</t>
    </rPh>
    <rPh sb="6" eb="8">
      <t>ゴウケイ</t>
    </rPh>
    <rPh sb="8" eb="9">
      <t>ガク</t>
    </rPh>
    <phoneticPr fontId="11"/>
  </si>
  <si>
    <t>域内生産分</t>
    <rPh sb="0" eb="2">
      <t>イキナイ</t>
    </rPh>
    <rPh sb="2" eb="5">
      <t>セイサンブン</t>
    </rPh>
    <phoneticPr fontId="2"/>
  </si>
  <si>
    <t>域内雇用者割合</t>
    <rPh sb="0" eb="1">
      <t>イキ</t>
    </rPh>
    <phoneticPr fontId="2"/>
  </si>
  <si>
    <t>域内生産額</t>
    <rPh sb="0" eb="1">
      <t>イキ</t>
    </rPh>
    <phoneticPr fontId="6"/>
  </si>
  <si>
    <t>7211</t>
  </si>
  <si>
    <t>7212</t>
  </si>
  <si>
    <t>家計消費支出</t>
  </si>
  <si>
    <t>対家計民間非営利団体消費支出</t>
  </si>
  <si>
    <t>7000</t>
  </si>
  <si>
    <t>域外商業・運輸マージン（控除）</t>
    <rPh sb="0" eb="1">
      <t>イキ</t>
    </rPh>
    <rPh sb="1" eb="2">
      <t>ガイ</t>
    </rPh>
    <rPh sb="2" eb="4">
      <t>ショウギョウ</t>
    </rPh>
    <rPh sb="5" eb="7">
      <t>ウンユ</t>
    </rPh>
    <phoneticPr fontId="2"/>
  </si>
  <si>
    <t>消費に向けられる割合を設定します。</t>
    <rPh sb="0" eb="2">
      <t>ショウヒ</t>
    </rPh>
    <rPh sb="3" eb="4">
      <t>ム</t>
    </rPh>
    <rPh sb="8" eb="10">
      <t>ワリアイ</t>
    </rPh>
    <rPh sb="11" eb="13">
      <t>セッテイ</t>
    </rPh>
    <phoneticPr fontId="2"/>
  </si>
  <si>
    <t>部門別原単位一覧（生産者価格基準）</t>
    <rPh sb="0" eb="2">
      <t>ブモン</t>
    </rPh>
    <rPh sb="2" eb="3">
      <t>ベツ</t>
    </rPh>
    <rPh sb="3" eb="6">
      <t>ゲンタンイ</t>
    </rPh>
    <rPh sb="6" eb="8">
      <t>イチラン</t>
    </rPh>
    <rPh sb="9" eb="12">
      <t>セイサンシャ</t>
    </rPh>
    <rPh sb="12" eb="14">
      <t>カカク</t>
    </rPh>
    <rPh sb="14" eb="16">
      <t>キジュン</t>
    </rPh>
    <phoneticPr fontId="12"/>
  </si>
  <si>
    <t>項目</t>
    <rPh sb="0" eb="2">
      <t>コウモク</t>
    </rPh>
    <phoneticPr fontId="12"/>
  </si>
  <si>
    <t>国内生産額</t>
    <rPh sb="0" eb="2">
      <t>コクナイ</t>
    </rPh>
    <rPh sb="2" eb="4">
      <t>セイサン</t>
    </rPh>
    <rPh sb="4" eb="5">
      <t>ガク</t>
    </rPh>
    <phoneticPr fontId="12"/>
  </si>
  <si>
    <t>直接エネルギー消費量</t>
    <rPh sb="0" eb="2">
      <t>チョクセツ</t>
    </rPh>
    <rPh sb="7" eb="9">
      <t>ショウヒ</t>
    </rPh>
    <rPh sb="9" eb="10">
      <t>リョウ</t>
    </rPh>
    <phoneticPr fontId="12"/>
  </si>
  <si>
    <t>直接HFCs排出量</t>
    <rPh sb="0" eb="2">
      <t>チョクセツ</t>
    </rPh>
    <rPh sb="6" eb="8">
      <t>ハイシュツ</t>
    </rPh>
    <rPh sb="8" eb="9">
      <t>リョウ</t>
    </rPh>
    <phoneticPr fontId="12"/>
  </si>
  <si>
    <t>直接PFCs排出量</t>
    <rPh sb="0" eb="2">
      <t>チョクセツ</t>
    </rPh>
    <rPh sb="6" eb="8">
      <t>ハイシュツ</t>
    </rPh>
    <rPh sb="8" eb="9">
      <t>リョウ</t>
    </rPh>
    <phoneticPr fontId="12"/>
  </si>
  <si>
    <t>直接GHG排出量</t>
    <rPh sb="0" eb="2">
      <t>チョクセツ</t>
    </rPh>
    <rPh sb="5" eb="7">
      <t>ハイシュツ</t>
    </rPh>
    <rPh sb="7" eb="8">
      <t>リョウ</t>
    </rPh>
    <phoneticPr fontId="12"/>
  </si>
  <si>
    <t>単位直接エネルギー消費量</t>
    <rPh sb="0" eb="2">
      <t>タンイ</t>
    </rPh>
    <rPh sb="2" eb="4">
      <t>チョクセツ</t>
    </rPh>
    <rPh sb="9" eb="11">
      <t>ショウヒ</t>
    </rPh>
    <rPh sb="11" eb="12">
      <t>リョウ</t>
    </rPh>
    <phoneticPr fontId="12"/>
  </si>
  <si>
    <t>単位直接HFCs排出量</t>
    <rPh sb="0" eb="2">
      <t>タンイ</t>
    </rPh>
    <rPh sb="2" eb="4">
      <t>チョクセツ</t>
    </rPh>
    <rPh sb="8" eb="10">
      <t>ハイシュツ</t>
    </rPh>
    <rPh sb="10" eb="11">
      <t>リョウ</t>
    </rPh>
    <phoneticPr fontId="12"/>
  </si>
  <si>
    <t>単位直接PFCs排出量</t>
    <rPh sb="0" eb="2">
      <t>タンイ</t>
    </rPh>
    <rPh sb="2" eb="4">
      <t>チョクセツ</t>
    </rPh>
    <rPh sb="8" eb="10">
      <t>ハイシュツ</t>
    </rPh>
    <rPh sb="10" eb="11">
      <t>リョウ</t>
    </rPh>
    <phoneticPr fontId="12"/>
  </si>
  <si>
    <t>単位直接GHG排出量</t>
    <rPh sb="0" eb="2">
      <t>タンイ</t>
    </rPh>
    <rPh sb="2" eb="4">
      <t>チョクセツ</t>
    </rPh>
    <rPh sb="7" eb="9">
      <t>ハイシュツ</t>
    </rPh>
    <rPh sb="9" eb="10">
      <t>リョウ</t>
    </rPh>
    <phoneticPr fontId="12"/>
  </si>
  <si>
    <t>列コード</t>
    <rPh sb="0" eb="1">
      <t>レツ</t>
    </rPh>
    <phoneticPr fontId="12"/>
  </si>
  <si>
    <t>部門名</t>
    <rPh sb="0" eb="2">
      <t>ブモン</t>
    </rPh>
    <rPh sb="2" eb="3">
      <t>メイ</t>
    </rPh>
    <phoneticPr fontId="12"/>
  </si>
  <si>
    <t>単位（生産者価格ベース）</t>
    <rPh sb="0" eb="2">
      <t>タンイ</t>
    </rPh>
    <rPh sb="3" eb="5">
      <t>セイサン</t>
    </rPh>
    <rPh sb="5" eb="6">
      <t>シャ</t>
    </rPh>
    <rPh sb="6" eb="8">
      <t>カカク</t>
    </rPh>
    <phoneticPr fontId="12"/>
  </si>
  <si>
    <t>百万円</t>
    <rPh sb="0" eb="3">
      <t>ヒャクマンエン</t>
    </rPh>
    <phoneticPr fontId="12"/>
  </si>
  <si>
    <t>GJ</t>
    <phoneticPr fontId="13"/>
  </si>
  <si>
    <t>GJ/百万円</t>
    <rPh sb="3" eb="6">
      <t>ヒャクマンエン</t>
    </rPh>
    <phoneticPr fontId="12"/>
  </si>
  <si>
    <t>011101</t>
  </si>
  <si>
    <t>米</t>
  </si>
  <si>
    <t>011102</t>
  </si>
  <si>
    <t>麦類</t>
  </si>
  <si>
    <t>011201</t>
  </si>
  <si>
    <t>いも類</t>
  </si>
  <si>
    <t>011202</t>
  </si>
  <si>
    <t>豆類</t>
  </si>
  <si>
    <t>011301</t>
  </si>
  <si>
    <t>011401</t>
  </si>
  <si>
    <t>011501</t>
  </si>
  <si>
    <t>砂糖原料作物</t>
  </si>
  <si>
    <t>011502</t>
  </si>
  <si>
    <t>飲料用作物</t>
  </si>
  <si>
    <t>011509</t>
  </si>
  <si>
    <t>その他の食用耕種作物</t>
  </si>
  <si>
    <t>011601</t>
  </si>
  <si>
    <t>飼料作物</t>
  </si>
  <si>
    <t>011602</t>
  </si>
  <si>
    <t>種苗</t>
  </si>
  <si>
    <t>011603</t>
  </si>
  <si>
    <t>花き・花木類</t>
  </si>
  <si>
    <t>011609</t>
  </si>
  <si>
    <t>その他の非食用耕種作物</t>
  </si>
  <si>
    <t>012101</t>
  </si>
  <si>
    <t>酪農</t>
  </si>
  <si>
    <t>012102</t>
  </si>
  <si>
    <t>肉用牛</t>
  </si>
  <si>
    <t>012103</t>
  </si>
  <si>
    <t>豚</t>
  </si>
  <si>
    <t>012104</t>
  </si>
  <si>
    <t>鶏卵</t>
  </si>
  <si>
    <t>012105</t>
  </si>
  <si>
    <t>肉鶏</t>
  </si>
  <si>
    <t>012109</t>
  </si>
  <si>
    <t>その他の畜産</t>
  </si>
  <si>
    <t>013101</t>
  </si>
  <si>
    <t>015101</t>
  </si>
  <si>
    <t>015201</t>
  </si>
  <si>
    <t>015301</t>
  </si>
  <si>
    <t>特用林産物（狩猟業を含む。）</t>
  </si>
  <si>
    <t>017101</t>
  </si>
  <si>
    <t>017102</t>
  </si>
  <si>
    <t>海面養殖業</t>
  </si>
  <si>
    <t>017201</t>
  </si>
  <si>
    <t>内水面漁業・養殖業</t>
  </si>
  <si>
    <t>061101</t>
  </si>
  <si>
    <t>062101</t>
  </si>
  <si>
    <t>062909</t>
  </si>
  <si>
    <t>111101</t>
  </si>
  <si>
    <t>食肉</t>
  </si>
  <si>
    <t>111102</t>
  </si>
  <si>
    <t>酪農品</t>
  </si>
  <si>
    <t>111109</t>
  </si>
  <si>
    <t>その他の畜産食料品</t>
  </si>
  <si>
    <t>111201</t>
  </si>
  <si>
    <t>冷凍魚介類</t>
  </si>
  <si>
    <t>111202</t>
  </si>
  <si>
    <t>塩・干・くん製品</t>
  </si>
  <si>
    <t>111203</t>
  </si>
  <si>
    <t>水産びん・かん詰</t>
  </si>
  <si>
    <t>111204</t>
  </si>
  <si>
    <t>ねり製品</t>
  </si>
  <si>
    <t>111209</t>
  </si>
  <si>
    <t>その他の水産食料品</t>
  </si>
  <si>
    <t>111301</t>
  </si>
  <si>
    <t>精穀</t>
  </si>
  <si>
    <t>111302</t>
  </si>
  <si>
    <t>製粉</t>
  </si>
  <si>
    <t>111401</t>
  </si>
  <si>
    <t>めん類</t>
  </si>
  <si>
    <t>111402</t>
  </si>
  <si>
    <t>パン類</t>
  </si>
  <si>
    <t>111403</t>
  </si>
  <si>
    <t>菓子類</t>
  </si>
  <si>
    <t>111501</t>
  </si>
  <si>
    <t>111601</t>
  </si>
  <si>
    <t>砂糖</t>
  </si>
  <si>
    <t>111602</t>
  </si>
  <si>
    <t>でん粉</t>
  </si>
  <si>
    <t>111603</t>
  </si>
  <si>
    <t>ぶどう糖・水あめ・異性化糖</t>
  </si>
  <si>
    <t>111604</t>
  </si>
  <si>
    <t>動植物油脂</t>
  </si>
  <si>
    <t>111605</t>
  </si>
  <si>
    <t>調味料</t>
  </si>
  <si>
    <t>111901</t>
  </si>
  <si>
    <t>冷凍調理食品</t>
  </si>
  <si>
    <t>111902</t>
  </si>
  <si>
    <t>レトルト食品</t>
  </si>
  <si>
    <t>111903</t>
  </si>
  <si>
    <t>そう菜・すし・弁当</t>
  </si>
  <si>
    <t>111909</t>
  </si>
  <si>
    <t>112101</t>
  </si>
  <si>
    <t>清酒</t>
  </si>
  <si>
    <t>112102</t>
  </si>
  <si>
    <t>ビール類</t>
  </si>
  <si>
    <t>112103</t>
  </si>
  <si>
    <t>ウイスキー類</t>
  </si>
  <si>
    <t>112109</t>
  </si>
  <si>
    <t>その他の酒類</t>
  </si>
  <si>
    <t>112901</t>
  </si>
  <si>
    <t>茶・コーヒー</t>
  </si>
  <si>
    <t>112902</t>
  </si>
  <si>
    <t>清涼飲料</t>
  </si>
  <si>
    <t>112903</t>
  </si>
  <si>
    <t>製氷</t>
  </si>
  <si>
    <t>113101</t>
  </si>
  <si>
    <t>飼料</t>
  </si>
  <si>
    <t>113102</t>
  </si>
  <si>
    <t>有機質肥料（別掲を除く。）</t>
  </si>
  <si>
    <t>114101</t>
  </si>
  <si>
    <t>151101</t>
  </si>
  <si>
    <t>151201</t>
  </si>
  <si>
    <t>綿・スフ織物（合繊短繊維織物を含む。）</t>
  </si>
  <si>
    <t>151202</t>
  </si>
  <si>
    <t>絹・人絹織物（合繊長繊維織物を含む。）</t>
  </si>
  <si>
    <t>151209</t>
  </si>
  <si>
    <t>その他の織物</t>
  </si>
  <si>
    <t>151301</t>
  </si>
  <si>
    <t>151401</t>
  </si>
  <si>
    <t>151909</t>
  </si>
  <si>
    <t>152101</t>
  </si>
  <si>
    <t>織物製衣服</t>
  </si>
  <si>
    <t>152102</t>
  </si>
  <si>
    <t>ニット製衣服</t>
  </si>
  <si>
    <t>152209</t>
  </si>
  <si>
    <t>152901</t>
  </si>
  <si>
    <t>寝具</t>
  </si>
  <si>
    <t>152902</t>
  </si>
  <si>
    <t>じゅうたん・床敷物</t>
  </si>
  <si>
    <t>152909</t>
  </si>
  <si>
    <t>161101</t>
  </si>
  <si>
    <t>製材</t>
  </si>
  <si>
    <t>161102</t>
  </si>
  <si>
    <t>合板・集成材</t>
  </si>
  <si>
    <t>161103</t>
  </si>
  <si>
    <t>木材チップ</t>
  </si>
  <si>
    <t>161909</t>
  </si>
  <si>
    <t>162101</t>
  </si>
  <si>
    <t>木製家具</t>
  </si>
  <si>
    <t>162102</t>
  </si>
  <si>
    <t>金属製家具</t>
  </si>
  <si>
    <t>162103</t>
  </si>
  <si>
    <t>木製建具</t>
  </si>
  <si>
    <t>162109</t>
  </si>
  <si>
    <t>その他の家具・装備品</t>
  </si>
  <si>
    <t>163101</t>
  </si>
  <si>
    <t>163201</t>
  </si>
  <si>
    <t>洋紙・和紙</t>
  </si>
  <si>
    <t>163202</t>
  </si>
  <si>
    <t>板紙</t>
  </si>
  <si>
    <t>163301</t>
  </si>
  <si>
    <t>段ボール</t>
  </si>
  <si>
    <t>163302</t>
  </si>
  <si>
    <t>塗工紙・建設用加工紙</t>
  </si>
  <si>
    <t>164101</t>
  </si>
  <si>
    <t>段ボール箱</t>
  </si>
  <si>
    <t>164109</t>
  </si>
  <si>
    <t>その他の紙製容器</t>
  </si>
  <si>
    <t>164901</t>
  </si>
  <si>
    <t>紙製衛生材料・用品</t>
  </si>
  <si>
    <t>164909</t>
  </si>
  <si>
    <t>その他のパルプ・紙・紙加工品</t>
  </si>
  <si>
    <t>191101</t>
  </si>
  <si>
    <t>201101</t>
  </si>
  <si>
    <t>202101</t>
  </si>
  <si>
    <t>202901</t>
  </si>
  <si>
    <t>無機顔料</t>
  </si>
  <si>
    <t>202902</t>
  </si>
  <si>
    <t>圧縮ガス・液化ガス</t>
  </si>
  <si>
    <t>202903</t>
  </si>
  <si>
    <t>塩</t>
  </si>
  <si>
    <t>202909</t>
  </si>
  <si>
    <t>203101</t>
  </si>
  <si>
    <t>石油化学基礎製品</t>
  </si>
  <si>
    <t>203102</t>
  </si>
  <si>
    <t>石油化学系芳香族製品</t>
  </si>
  <si>
    <t>204101</t>
  </si>
  <si>
    <t>脂肪族中間物</t>
  </si>
  <si>
    <t>204102</t>
  </si>
  <si>
    <t>環式中間物・合成染料・有機顔料</t>
  </si>
  <si>
    <t>204201</t>
  </si>
  <si>
    <t>204901</t>
  </si>
  <si>
    <t>メタン誘導品</t>
  </si>
  <si>
    <t>204902</t>
  </si>
  <si>
    <t>可塑剤</t>
  </si>
  <si>
    <t>204909</t>
  </si>
  <si>
    <t>205101</t>
  </si>
  <si>
    <t>熱硬化性樹脂</t>
  </si>
  <si>
    <t>205102</t>
  </si>
  <si>
    <t>熱可塑性樹脂</t>
  </si>
  <si>
    <t>205103</t>
  </si>
  <si>
    <t>高機能性樹脂</t>
  </si>
  <si>
    <t>205109</t>
  </si>
  <si>
    <t>その他の合成樹脂</t>
  </si>
  <si>
    <t>206101</t>
  </si>
  <si>
    <t>207101</t>
  </si>
  <si>
    <t>208101</t>
  </si>
  <si>
    <t>208201</t>
  </si>
  <si>
    <t>208301</t>
  </si>
  <si>
    <t>塗料</t>
  </si>
  <si>
    <t>208302</t>
  </si>
  <si>
    <t>印刷インキ</t>
  </si>
  <si>
    <t>208401</t>
  </si>
  <si>
    <t>208901</t>
  </si>
  <si>
    <t>ゼラチン・接着剤</t>
  </si>
  <si>
    <t>208902</t>
  </si>
  <si>
    <t>写真感光材料</t>
  </si>
  <si>
    <t>208909</t>
  </si>
  <si>
    <t>211101</t>
  </si>
  <si>
    <t>212101</t>
  </si>
  <si>
    <t>212102</t>
  </si>
  <si>
    <t>舗装材料</t>
  </si>
  <si>
    <t>221101</t>
  </si>
  <si>
    <t>222101</t>
  </si>
  <si>
    <t>222909</t>
  </si>
  <si>
    <t>231101</t>
  </si>
  <si>
    <t>231201</t>
  </si>
  <si>
    <t>251101</t>
  </si>
  <si>
    <t>板ガラス・安全ガラス</t>
  </si>
  <si>
    <t>251102</t>
  </si>
  <si>
    <t>ガラス繊維・同製品</t>
  </si>
  <si>
    <t>251109</t>
  </si>
  <si>
    <t>その他のガラス製品</t>
  </si>
  <si>
    <t>252101</t>
  </si>
  <si>
    <t>セメント</t>
  </si>
  <si>
    <t>252102</t>
  </si>
  <si>
    <t>生コンクリート</t>
  </si>
  <si>
    <t>252103</t>
  </si>
  <si>
    <t>セメント製品</t>
  </si>
  <si>
    <t>253101</t>
  </si>
  <si>
    <t>259101</t>
  </si>
  <si>
    <t>耐火物</t>
  </si>
  <si>
    <t>259109</t>
  </si>
  <si>
    <t>その他の建設用土石製品</t>
  </si>
  <si>
    <t>259901</t>
  </si>
  <si>
    <t>炭素・黒鉛製品</t>
  </si>
  <si>
    <t>259902</t>
  </si>
  <si>
    <t>研磨材</t>
  </si>
  <si>
    <t>259909</t>
  </si>
  <si>
    <t>261101</t>
  </si>
  <si>
    <t>銑鉄</t>
  </si>
  <si>
    <t>261102</t>
  </si>
  <si>
    <t>フェロアロイ</t>
  </si>
  <si>
    <t>261103</t>
  </si>
  <si>
    <t>粗鋼（転炉）</t>
  </si>
  <si>
    <t>261104</t>
  </si>
  <si>
    <t>粗鋼（電気炉）</t>
  </si>
  <si>
    <t>261211</t>
  </si>
  <si>
    <t>262101</t>
  </si>
  <si>
    <t>262201</t>
  </si>
  <si>
    <t>262301</t>
  </si>
  <si>
    <t>冷間仕上鋼材</t>
  </si>
  <si>
    <t>262302</t>
  </si>
  <si>
    <t>めっき鋼材</t>
  </si>
  <si>
    <t>263101</t>
  </si>
  <si>
    <t>鋳鍛鋼</t>
  </si>
  <si>
    <t>263102</t>
  </si>
  <si>
    <t>鋳鉄管</t>
  </si>
  <si>
    <t>263103</t>
  </si>
  <si>
    <t>鋳鉄品・鍛工品（鉄）</t>
  </si>
  <si>
    <t>269901</t>
  </si>
  <si>
    <t>鉄鋼シャースリット業</t>
  </si>
  <si>
    <t>269909</t>
  </si>
  <si>
    <t>271101</t>
  </si>
  <si>
    <t>銅</t>
  </si>
  <si>
    <t>271102</t>
  </si>
  <si>
    <t>鉛・亜鉛（再生を含む。）</t>
  </si>
  <si>
    <t>271103</t>
  </si>
  <si>
    <t>アルミニウム（再生を含む。）</t>
  </si>
  <si>
    <t>271109</t>
  </si>
  <si>
    <t>その他の非鉄金属地金</t>
  </si>
  <si>
    <t>271211</t>
  </si>
  <si>
    <t>272101</t>
  </si>
  <si>
    <t>272102</t>
  </si>
  <si>
    <t>光ファイバケーブル</t>
  </si>
  <si>
    <t>272901</t>
  </si>
  <si>
    <t>伸銅品</t>
  </si>
  <si>
    <t>272902</t>
  </si>
  <si>
    <t>アルミ圧延製品</t>
  </si>
  <si>
    <t>272903</t>
  </si>
  <si>
    <t>非鉄金属素形材</t>
  </si>
  <si>
    <t>272904</t>
  </si>
  <si>
    <t>核燃料</t>
  </si>
  <si>
    <t>272909</t>
  </si>
  <si>
    <t>281101</t>
  </si>
  <si>
    <t>281201</t>
  </si>
  <si>
    <t>289101</t>
  </si>
  <si>
    <t>289901</t>
  </si>
  <si>
    <t>ボルト・ナット・リベット・スプリング</t>
  </si>
  <si>
    <t>289902</t>
  </si>
  <si>
    <t>金属製容器・製缶板金製品</t>
  </si>
  <si>
    <t>289903</t>
  </si>
  <si>
    <t>配管工事附属品・粉末や金製品・道具類</t>
  </si>
  <si>
    <t>289909</t>
  </si>
  <si>
    <t>291101</t>
  </si>
  <si>
    <t>ボイラ</t>
  </si>
  <si>
    <t>291102</t>
  </si>
  <si>
    <t>タービン</t>
  </si>
  <si>
    <t>291103</t>
  </si>
  <si>
    <t>原動機</t>
  </si>
  <si>
    <t>291201</t>
  </si>
  <si>
    <t>291301</t>
  </si>
  <si>
    <t>291401</t>
  </si>
  <si>
    <t>291901</t>
  </si>
  <si>
    <t>ベアリング</t>
  </si>
  <si>
    <t>291909</t>
  </si>
  <si>
    <t>301101</t>
  </si>
  <si>
    <t>301201</t>
  </si>
  <si>
    <t>301301</t>
  </si>
  <si>
    <t>301401</t>
  </si>
  <si>
    <t>301501</t>
  </si>
  <si>
    <t>化学機械</t>
  </si>
  <si>
    <t>301502</t>
  </si>
  <si>
    <t>鋳造装置・プラスチック加工機械</t>
  </si>
  <si>
    <t>301601</t>
  </si>
  <si>
    <t>金属工作機械</t>
  </si>
  <si>
    <t>301602</t>
  </si>
  <si>
    <t>301603</t>
  </si>
  <si>
    <t>機械工具</t>
  </si>
  <si>
    <t>301701</t>
  </si>
  <si>
    <t>301901</t>
  </si>
  <si>
    <t>金型</t>
  </si>
  <si>
    <t>301902</t>
  </si>
  <si>
    <t>真空装置・真空機器</t>
  </si>
  <si>
    <t>301903</t>
  </si>
  <si>
    <t>ロボット</t>
  </si>
  <si>
    <t>301909</t>
  </si>
  <si>
    <t>311101</t>
  </si>
  <si>
    <t>複写機</t>
  </si>
  <si>
    <t>311109</t>
  </si>
  <si>
    <t>その他の事務用機械</t>
  </si>
  <si>
    <t>311201</t>
  </si>
  <si>
    <t>311301</t>
  </si>
  <si>
    <t>311401</t>
  </si>
  <si>
    <t>311501</t>
  </si>
  <si>
    <t>311601</t>
  </si>
  <si>
    <t>321101</t>
  </si>
  <si>
    <t>半導体素子</t>
  </si>
  <si>
    <t>321102</t>
  </si>
  <si>
    <t>集積回路</t>
  </si>
  <si>
    <t>321103</t>
  </si>
  <si>
    <t>液晶パネル</t>
  </si>
  <si>
    <t>321104</t>
  </si>
  <si>
    <t>フラットパネル・電子管</t>
  </si>
  <si>
    <t>329901</t>
  </si>
  <si>
    <t>記録メディア</t>
  </si>
  <si>
    <t>329902</t>
  </si>
  <si>
    <t>電子回路</t>
  </si>
  <si>
    <t>329909</t>
  </si>
  <si>
    <t>331101</t>
  </si>
  <si>
    <t>回転電気機械</t>
  </si>
  <si>
    <t>331102</t>
  </si>
  <si>
    <t>変圧器・変成器</t>
  </si>
  <si>
    <t>331103</t>
  </si>
  <si>
    <t>開閉制御装置・配電盤</t>
  </si>
  <si>
    <t>331104</t>
  </si>
  <si>
    <t>配線器具</t>
  </si>
  <si>
    <t>331105</t>
  </si>
  <si>
    <t>内燃機関電装品</t>
  </si>
  <si>
    <t>331109</t>
  </si>
  <si>
    <t>その他の産業用電気機器</t>
  </si>
  <si>
    <t>332101</t>
  </si>
  <si>
    <t>民生用エアコンディショナ</t>
  </si>
  <si>
    <t>332102</t>
  </si>
  <si>
    <t>民生用電気機器（エアコンを除く。）</t>
  </si>
  <si>
    <t>333101</t>
  </si>
  <si>
    <t>333201</t>
  </si>
  <si>
    <t>339901</t>
  </si>
  <si>
    <t>電球類</t>
  </si>
  <si>
    <t>339902</t>
  </si>
  <si>
    <t>電気照明器具</t>
  </si>
  <si>
    <t>339903</t>
  </si>
  <si>
    <t>電池</t>
  </si>
  <si>
    <t>339909</t>
  </si>
  <si>
    <t>その他の電気機械器具</t>
  </si>
  <si>
    <t>341101</t>
  </si>
  <si>
    <t>有線電気通信機器</t>
  </si>
  <si>
    <t>341102</t>
  </si>
  <si>
    <t>携帯電話機</t>
  </si>
  <si>
    <t>341103</t>
  </si>
  <si>
    <t>無線電気通信機器（携帯電話機を除く。）</t>
  </si>
  <si>
    <t>341104</t>
  </si>
  <si>
    <t>ラジオ・テレビ受信機</t>
  </si>
  <si>
    <t>341109</t>
  </si>
  <si>
    <t>その他の電気通信機器</t>
  </si>
  <si>
    <t>341201</t>
  </si>
  <si>
    <t>ビデオ機器・デジタルカメラ</t>
  </si>
  <si>
    <t>341202</t>
  </si>
  <si>
    <t>電気音響機器</t>
  </si>
  <si>
    <t>342101</t>
  </si>
  <si>
    <t>パーソナルコンピュータ</t>
  </si>
  <si>
    <t>342102</t>
  </si>
  <si>
    <t>電子計算機本体（パソコンを除く。）</t>
  </si>
  <si>
    <t>342103</t>
  </si>
  <si>
    <t>電子計算機附属装置</t>
  </si>
  <si>
    <t>351101</t>
  </si>
  <si>
    <t>乗用車（ハイブリッド車）</t>
  </si>
  <si>
    <t>351102</t>
  </si>
  <si>
    <t>乗用車（ハイブリッド車を除く。）</t>
  </si>
  <si>
    <t>352101</t>
  </si>
  <si>
    <t>352201</t>
  </si>
  <si>
    <t>353101</t>
  </si>
  <si>
    <t>自動車用内燃機関</t>
  </si>
  <si>
    <t>353102</t>
  </si>
  <si>
    <t>自動車部品</t>
  </si>
  <si>
    <t>354101</t>
  </si>
  <si>
    <t>鋼船</t>
  </si>
  <si>
    <t>354102</t>
  </si>
  <si>
    <t>その他の船舶</t>
  </si>
  <si>
    <t>354103</t>
  </si>
  <si>
    <t>舶用内燃機関</t>
  </si>
  <si>
    <t>354110</t>
  </si>
  <si>
    <t>船舶修理</t>
  </si>
  <si>
    <t>359101</t>
  </si>
  <si>
    <t>鉄道車両</t>
  </si>
  <si>
    <t>359110</t>
  </si>
  <si>
    <t>鉄道車両修理</t>
  </si>
  <si>
    <t>359201</t>
  </si>
  <si>
    <t>航空機</t>
  </si>
  <si>
    <t>359210</t>
  </si>
  <si>
    <t>航空機修理</t>
  </si>
  <si>
    <t>359901</t>
  </si>
  <si>
    <t>自転車</t>
  </si>
  <si>
    <t>359909</t>
  </si>
  <si>
    <t>391101</t>
  </si>
  <si>
    <t>がん具</t>
  </si>
  <si>
    <t>391102</t>
  </si>
  <si>
    <t>運動用品</t>
  </si>
  <si>
    <t>391901</t>
  </si>
  <si>
    <t>身辺細貨品</t>
  </si>
  <si>
    <t>391902</t>
  </si>
  <si>
    <t>時計</t>
  </si>
  <si>
    <t>391903</t>
  </si>
  <si>
    <t>楽器</t>
  </si>
  <si>
    <t>391904</t>
  </si>
  <si>
    <t>筆記具・文具</t>
  </si>
  <si>
    <t>391905</t>
  </si>
  <si>
    <t>畳・わら加工品</t>
  </si>
  <si>
    <t>391906</t>
  </si>
  <si>
    <t>情報記録物</t>
  </si>
  <si>
    <t>391909</t>
  </si>
  <si>
    <t>392101</t>
  </si>
  <si>
    <t>411101</t>
  </si>
  <si>
    <t>住宅建築（木造）</t>
  </si>
  <si>
    <t>411102</t>
  </si>
  <si>
    <t>住宅建築（非木造）</t>
  </si>
  <si>
    <t>411201</t>
  </si>
  <si>
    <t>非住宅建築（木造）</t>
  </si>
  <si>
    <t>411202</t>
  </si>
  <si>
    <t>非住宅建築（非木造）</t>
  </si>
  <si>
    <t>412101</t>
  </si>
  <si>
    <t>413101</t>
  </si>
  <si>
    <t>道路関係公共事業</t>
  </si>
  <si>
    <t>413102</t>
  </si>
  <si>
    <t>河川・下水道・その他の公共事業</t>
  </si>
  <si>
    <t>413103</t>
  </si>
  <si>
    <t>農林関係公共事業</t>
  </si>
  <si>
    <t>419101</t>
  </si>
  <si>
    <t>鉄道軌道建設</t>
  </si>
  <si>
    <t>419102</t>
  </si>
  <si>
    <t>電力施設建設</t>
  </si>
  <si>
    <t>419103</t>
  </si>
  <si>
    <t>電気通信施設建設</t>
  </si>
  <si>
    <t>419109</t>
  </si>
  <si>
    <t>461101</t>
  </si>
  <si>
    <t>462101</t>
  </si>
  <si>
    <t>462201</t>
  </si>
  <si>
    <t>471101</t>
  </si>
  <si>
    <t>上水道・簡易水道</t>
  </si>
  <si>
    <t>471102</t>
  </si>
  <si>
    <t>工業用水</t>
  </si>
  <si>
    <t>471103</t>
  </si>
  <si>
    <t>下水道★★</t>
  </si>
  <si>
    <t>481101</t>
  </si>
  <si>
    <t>廃棄物処理（公営）★★</t>
  </si>
  <si>
    <t>481102</t>
  </si>
  <si>
    <t>511101</t>
  </si>
  <si>
    <t>511201</t>
  </si>
  <si>
    <t>531101</t>
  </si>
  <si>
    <t>531201</t>
  </si>
  <si>
    <t>生命保険</t>
  </si>
  <si>
    <t>531202</t>
  </si>
  <si>
    <t>損害保険</t>
  </si>
  <si>
    <t>551101</t>
  </si>
  <si>
    <t>不動産仲介・管理業</t>
  </si>
  <si>
    <t>551102</t>
  </si>
  <si>
    <t>不動産賃貸業</t>
  </si>
  <si>
    <t>552101</t>
  </si>
  <si>
    <t>553101</t>
  </si>
  <si>
    <t>571101</t>
  </si>
  <si>
    <t>571201</t>
  </si>
  <si>
    <t>572101</t>
  </si>
  <si>
    <t>バス</t>
  </si>
  <si>
    <t>572102</t>
  </si>
  <si>
    <t>ハイヤー・タクシー</t>
  </si>
  <si>
    <t>572201</t>
  </si>
  <si>
    <t>573101</t>
  </si>
  <si>
    <t>573201</t>
  </si>
  <si>
    <t>574101</t>
  </si>
  <si>
    <t>574201</t>
  </si>
  <si>
    <t>574301</t>
  </si>
  <si>
    <t>575101</t>
  </si>
  <si>
    <t>576101</t>
  </si>
  <si>
    <t>577101</t>
  </si>
  <si>
    <t>578101</t>
  </si>
  <si>
    <t>578901</t>
  </si>
  <si>
    <t>道路輸送施設提供</t>
  </si>
  <si>
    <t>578902</t>
  </si>
  <si>
    <t>水運施設管理（国公営）★★</t>
  </si>
  <si>
    <t>578903</t>
  </si>
  <si>
    <t>水運施設管理</t>
  </si>
  <si>
    <t>578904</t>
  </si>
  <si>
    <t>水運附帯サービス</t>
  </si>
  <si>
    <t>578905</t>
  </si>
  <si>
    <t>航空施設管理（公営）★★</t>
  </si>
  <si>
    <t>578906</t>
  </si>
  <si>
    <t>航空施設管理</t>
  </si>
  <si>
    <t>578907</t>
  </si>
  <si>
    <t>航空附帯サービス</t>
  </si>
  <si>
    <t>578909</t>
  </si>
  <si>
    <t>旅行・その他の運輸附帯サービス</t>
  </si>
  <si>
    <t>579101</t>
  </si>
  <si>
    <t>591101</t>
  </si>
  <si>
    <t>固定電気通信</t>
  </si>
  <si>
    <t>591102</t>
  </si>
  <si>
    <t>移動電気通信</t>
  </si>
  <si>
    <t>591103</t>
  </si>
  <si>
    <t>電気通信に附帯するサービス</t>
  </si>
  <si>
    <t>592101</t>
  </si>
  <si>
    <t>公共放送</t>
  </si>
  <si>
    <t>592102</t>
  </si>
  <si>
    <t>民間放送</t>
  </si>
  <si>
    <t>592103</t>
  </si>
  <si>
    <t>有線放送</t>
  </si>
  <si>
    <t>593101</t>
  </si>
  <si>
    <t>594101</t>
  </si>
  <si>
    <t>595101</t>
  </si>
  <si>
    <t>映像・音声・文字情報制作（新聞・出版を除く。）</t>
  </si>
  <si>
    <t>595102</t>
  </si>
  <si>
    <t>新聞</t>
  </si>
  <si>
    <t>595103</t>
  </si>
  <si>
    <t>出版</t>
  </si>
  <si>
    <t>611101</t>
  </si>
  <si>
    <t>公務（中央）★★</t>
  </si>
  <si>
    <t>611201</t>
  </si>
  <si>
    <t>公務（地方）★★</t>
  </si>
  <si>
    <t>631101</t>
  </si>
  <si>
    <t>学校教育（国公立）★★</t>
  </si>
  <si>
    <t>631102</t>
  </si>
  <si>
    <t>学校教育（私立）★</t>
  </si>
  <si>
    <t>631103</t>
  </si>
  <si>
    <t>学校給食（国公立）★★</t>
  </si>
  <si>
    <t>631104</t>
  </si>
  <si>
    <t>学校給食（私立）★</t>
  </si>
  <si>
    <t>631201</t>
  </si>
  <si>
    <t>社会教育（国公立）★★</t>
  </si>
  <si>
    <t>631202</t>
  </si>
  <si>
    <t>社会教育（非営利）★</t>
  </si>
  <si>
    <t>631203</t>
  </si>
  <si>
    <t>その他の教育訓練機関（国公立）★★</t>
  </si>
  <si>
    <t>631204</t>
  </si>
  <si>
    <t>その他の教育訓練機関</t>
  </si>
  <si>
    <t>632101</t>
  </si>
  <si>
    <t>自然科学研究機関（国公立）★★</t>
  </si>
  <si>
    <t>632102</t>
  </si>
  <si>
    <t>人文・社会科学研究機関（国公立）★★</t>
  </si>
  <si>
    <t>632103</t>
  </si>
  <si>
    <t>自然科学研究機関（非営利）★</t>
  </si>
  <si>
    <t>632104</t>
  </si>
  <si>
    <t>人文・社会科学研究機関（非営利）★</t>
  </si>
  <si>
    <t>632105</t>
  </si>
  <si>
    <t>自然科学研究機関</t>
  </si>
  <si>
    <t>632106</t>
  </si>
  <si>
    <t>人文・社会科学研究機関</t>
  </si>
  <si>
    <t>632201</t>
  </si>
  <si>
    <t>641101</t>
  </si>
  <si>
    <t>医療（病院）</t>
  </si>
  <si>
    <t>641102</t>
  </si>
  <si>
    <t>医療（一般診療所）</t>
  </si>
  <si>
    <t>641103</t>
  </si>
  <si>
    <t>医療（歯科診療）</t>
  </si>
  <si>
    <t>641104</t>
  </si>
  <si>
    <t>医療（調剤）</t>
  </si>
  <si>
    <t>641105</t>
  </si>
  <si>
    <t>医療（その他の医療サービス）</t>
  </si>
  <si>
    <t>642101</t>
  </si>
  <si>
    <t>保健衛生（国公立）★★</t>
  </si>
  <si>
    <t>642102</t>
  </si>
  <si>
    <t>643101</t>
  </si>
  <si>
    <t>社会保険事業★★</t>
  </si>
  <si>
    <t>643102</t>
  </si>
  <si>
    <t>社会福祉（国公立）★★</t>
  </si>
  <si>
    <t>643103</t>
  </si>
  <si>
    <t>社会福祉（非営利）★</t>
  </si>
  <si>
    <t>643104</t>
  </si>
  <si>
    <t>社会福祉</t>
  </si>
  <si>
    <t>643105</t>
  </si>
  <si>
    <t>保育所</t>
  </si>
  <si>
    <t>644101</t>
  </si>
  <si>
    <t>介護（施設サービス）</t>
  </si>
  <si>
    <t>644102</t>
  </si>
  <si>
    <t>介護（施設サービスを除く。）</t>
  </si>
  <si>
    <t>659901</t>
  </si>
  <si>
    <t>会員制企業団体</t>
  </si>
  <si>
    <t>659902</t>
  </si>
  <si>
    <t>対家計民間非営利団体（別掲を除く。）★</t>
  </si>
  <si>
    <t>661101</t>
  </si>
  <si>
    <t>物品賃貸業（貸自動車を除く。）</t>
  </si>
  <si>
    <t>661201</t>
  </si>
  <si>
    <t>662101</t>
  </si>
  <si>
    <t>663110</t>
  </si>
  <si>
    <t>663210</t>
  </si>
  <si>
    <t>669901</t>
  </si>
  <si>
    <t>法務・財務・会計サービス</t>
  </si>
  <si>
    <t>669902</t>
  </si>
  <si>
    <t>土木建築サービス</t>
  </si>
  <si>
    <t>669903</t>
  </si>
  <si>
    <t>労働者派遣サービス</t>
  </si>
  <si>
    <t>669904</t>
  </si>
  <si>
    <t>建物サービス</t>
  </si>
  <si>
    <t>669905</t>
  </si>
  <si>
    <t>警備業</t>
  </si>
  <si>
    <t>669906</t>
  </si>
  <si>
    <t>と畜場(公営)★★</t>
  </si>
  <si>
    <t>669907</t>
  </si>
  <si>
    <t>と畜場</t>
  </si>
  <si>
    <t>669909</t>
  </si>
  <si>
    <t>671101</t>
  </si>
  <si>
    <t>672101</t>
  </si>
  <si>
    <t>飲食店</t>
  </si>
  <si>
    <t>672102</t>
  </si>
  <si>
    <t>持ち帰り・配達飲食サービス</t>
  </si>
  <si>
    <t>673101</t>
  </si>
  <si>
    <t>洗濯業</t>
  </si>
  <si>
    <t>673102</t>
  </si>
  <si>
    <t>理容業</t>
  </si>
  <si>
    <t>673103</t>
  </si>
  <si>
    <t>美容業</t>
  </si>
  <si>
    <t>673104</t>
  </si>
  <si>
    <t>浴場業</t>
  </si>
  <si>
    <t>673109</t>
  </si>
  <si>
    <t>その他の洗濯・理容・美容・浴場業</t>
  </si>
  <si>
    <t>674101</t>
  </si>
  <si>
    <t>映画館</t>
  </si>
  <si>
    <t>674102</t>
  </si>
  <si>
    <t>興行場（映画館を除く。）・興行団</t>
  </si>
  <si>
    <t>674103</t>
  </si>
  <si>
    <t>競輪・競馬等の競走場・競技団</t>
  </si>
  <si>
    <t>674104</t>
  </si>
  <si>
    <t>スポーツ施設提供業・公園・遊園地</t>
  </si>
  <si>
    <t>674105</t>
  </si>
  <si>
    <t>遊戯場・その他の娯楽</t>
  </si>
  <si>
    <t>675101</t>
  </si>
  <si>
    <t>679901</t>
  </si>
  <si>
    <t>写真業</t>
  </si>
  <si>
    <t>679902</t>
  </si>
  <si>
    <t>冠婚葬祭業</t>
  </si>
  <si>
    <t>679903</t>
  </si>
  <si>
    <t>個人教授業</t>
  </si>
  <si>
    <t>679904</t>
  </si>
  <si>
    <t>各種修理業（別掲を除く。）</t>
  </si>
  <si>
    <t>679909</t>
  </si>
  <si>
    <t>681100</t>
  </si>
  <si>
    <t>691100</t>
  </si>
  <si>
    <t>700000</t>
  </si>
  <si>
    <t>711100</t>
  </si>
  <si>
    <t>家計外消費支出（列）</t>
  </si>
  <si>
    <t>721100</t>
  </si>
  <si>
    <t>970000</t>
    <phoneticPr fontId="13"/>
  </si>
  <si>
    <t>国内生産額</t>
  </si>
  <si>
    <t>第１章　部　門　分　類　表　</t>
    <rPh sb="0" eb="1">
      <t>ダイ</t>
    </rPh>
    <rPh sb="2" eb="3">
      <t>ショウ</t>
    </rPh>
    <rPh sb="4" eb="5">
      <t>ブ</t>
    </rPh>
    <rPh sb="6" eb="7">
      <t>モン</t>
    </rPh>
    <rPh sb="8" eb="9">
      <t>ブン</t>
    </rPh>
    <rPh sb="10" eb="11">
      <t>タグイ</t>
    </rPh>
    <rPh sb="12" eb="13">
      <t>ヒョウ</t>
    </rPh>
    <phoneticPr fontId="2"/>
  </si>
  <si>
    <t>１　内生部門</t>
    <rPh sb="2" eb="4">
      <t>ナイセイ</t>
    </rPh>
    <rPh sb="4" eb="6">
      <t>ブモン</t>
    </rPh>
    <phoneticPr fontId="2"/>
  </si>
  <si>
    <t>基本分類　（行445部門×列391部門）</t>
    <rPh sb="0" eb="2">
      <t>キホン</t>
    </rPh>
    <rPh sb="2" eb="4">
      <t>ブンルイ</t>
    </rPh>
    <rPh sb="6" eb="7">
      <t>ギョウ</t>
    </rPh>
    <rPh sb="10" eb="12">
      <t>ブモン</t>
    </rPh>
    <rPh sb="13" eb="14">
      <t>レツ</t>
    </rPh>
    <rPh sb="17" eb="19">
      <t>ブモン</t>
    </rPh>
    <phoneticPr fontId="9"/>
  </si>
  <si>
    <t>統合小分類　（188部門）</t>
    <rPh sb="0" eb="2">
      <t>トウゴウ</t>
    </rPh>
    <rPh sb="2" eb="5">
      <t>ショウブンルイ</t>
    </rPh>
    <rPh sb="10" eb="12">
      <t>ブモン</t>
    </rPh>
    <phoneticPr fontId="9"/>
  </si>
  <si>
    <t>統合中分類　（108部門）</t>
    <rPh sb="0" eb="2">
      <t>トウゴウ</t>
    </rPh>
    <rPh sb="2" eb="5">
      <t>チュウブンルイ</t>
    </rPh>
    <rPh sb="10" eb="12">
      <t>ブモン</t>
    </rPh>
    <phoneticPr fontId="9"/>
  </si>
  <si>
    <t>統合大分類　（37部門）</t>
    <rPh sb="0" eb="2">
      <t>トウゴウ</t>
    </rPh>
    <rPh sb="2" eb="5">
      <t>ダイブンルイ</t>
    </rPh>
    <rPh sb="9" eb="11">
      <t>ブモン</t>
    </rPh>
    <phoneticPr fontId="9"/>
  </si>
  <si>
    <t>分類コード</t>
    <rPh sb="0" eb="2">
      <t>ブンルイ</t>
    </rPh>
    <phoneticPr fontId="2"/>
  </si>
  <si>
    <t>部　門　名</t>
    <rPh sb="0" eb="1">
      <t>ブ</t>
    </rPh>
    <rPh sb="2" eb="3">
      <t>モン</t>
    </rPh>
    <rPh sb="4" eb="5">
      <t>メイ</t>
    </rPh>
    <phoneticPr fontId="2"/>
  </si>
  <si>
    <t>分類
コード</t>
    <rPh sb="0" eb="2">
      <t>ブンルイ</t>
    </rPh>
    <phoneticPr fontId="2"/>
  </si>
  <si>
    <t>列部門</t>
    <rPh sb="0" eb="1">
      <t>レツ</t>
    </rPh>
    <rPh sb="1" eb="3">
      <t>ブモン</t>
    </rPh>
    <phoneticPr fontId="2"/>
  </si>
  <si>
    <t>行部門</t>
    <rPh sb="0" eb="1">
      <t>ギョウ</t>
    </rPh>
    <rPh sb="1" eb="3">
      <t>ブモン</t>
    </rPh>
    <phoneticPr fontId="2"/>
  </si>
  <si>
    <t>01</t>
  </si>
  <si>
    <t>米</t>
    <rPh sb="0" eb="1">
      <t>コメ</t>
    </rPh>
    <phoneticPr fontId="9"/>
  </si>
  <si>
    <t>農林漁業</t>
    <phoneticPr fontId="9"/>
  </si>
  <si>
    <t>0111</t>
    <phoneticPr fontId="2"/>
  </si>
  <si>
    <t>011</t>
    <phoneticPr fontId="2"/>
  </si>
  <si>
    <t>米</t>
    <rPh sb="0" eb="1">
      <t>コメ</t>
    </rPh>
    <phoneticPr fontId="2"/>
  </si>
  <si>
    <t>稲わら</t>
    <rPh sb="0" eb="1">
      <t>イナ</t>
    </rPh>
    <phoneticPr fontId="9"/>
  </si>
  <si>
    <t>0111</t>
    <phoneticPr fontId="9"/>
  </si>
  <si>
    <t>02</t>
  </si>
  <si>
    <t>021</t>
  </si>
  <si>
    <t>麦類</t>
    <rPh sb="0" eb="2">
      <t>ムギルイ</t>
    </rPh>
    <phoneticPr fontId="9"/>
  </si>
  <si>
    <t>豆類</t>
    <phoneticPr fontId="9"/>
  </si>
  <si>
    <t>011</t>
    <phoneticPr fontId="9"/>
  </si>
  <si>
    <t>09</t>
  </si>
  <si>
    <t>099</t>
  </si>
  <si>
    <t>03</t>
  </si>
  <si>
    <t>031</t>
  </si>
  <si>
    <t>091</t>
  </si>
  <si>
    <t>葉たばこ</t>
  </si>
  <si>
    <t>092</t>
  </si>
  <si>
    <t>生ゴム（輸入）</t>
  </si>
  <si>
    <t>093</t>
  </si>
  <si>
    <t>綿花（輸入）</t>
  </si>
  <si>
    <t>他に分類されない非食用耕種作物</t>
    <rPh sb="0" eb="1">
      <t>タ</t>
    </rPh>
    <rPh sb="2" eb="4">
      <t>ブンルイ</t>
    </rPh>
    <rPh sb="8" eb="9">
      <t>ヒ</t>
    </rPh>
    <rPh sb="9" eb="11">
      <t>ショクヨウ</t>
    </rPh>
    <rPh sb="11" eb="13">
      <t>コウシュ</t>
    </rPh>
    <rPh sb="13" eb="15">
      <t>サクモツ</t>
    </rPh>
    <phoneticPr fontId="9"/>
  </si>
  <si>
    <t>生乳</t>
    <phoneticPr fontId="9"/>
  </si>
  <si>
    <t>019</t>
  </si>
  <si>
    <t>その他の酪農生産物</t>
  </si>
  <si>
    <t>02</t>
    <phoneticPr fontId="9"/>
  </si>
  <si>
    <t>021</t>
    <phoneticPr fontId="9"/>
  </si>
  <si>
    <t>03</t>
    <phoneticPr fontId="9"/>
  </si>
  <si>
    <t>031</t>
    <phoneticPr fontId="9"/>
  </si>
  <si>
    <t>04</t>
    <phoneticPr fontId="9"/>
  </si>
  <si>
    <t>041</t>
    <phoneticPr fontId="9"/>
  </si>
  <si>
    <t>05</t>
    <phoneticPr fontId="9"/>
  </si>
  <si>
    <t>051</t>
    <phoneticPr fontId="9"/>
  </si>
  <si>
    <t>099</t>
    <phoneticPr fontId="9"/>
  </si>
  <si>
    <t>01</t>
    <phoneticPr fontId="2"/>
  </si>
  <si>
    <t>農業サービス</t>
    <phoneticPr fontId="9"/>
  </si>
  <si>
    <t>0151</t>
    <phoneticPr fontId="2"/>
  </si>
  <si>
    <t>0152</t>
    <phoneticPr fontId="2"/>
  </si>
  <si>
    <t>0153</t>
    <phoneticPr fontId="2"/>
  </si>
  <si>
    <t>特用林産物（狩猟業を含む。）</t>
    <phoneticPr fontId="9"/>
  </si>
  <si>
    <t>0171</t>
    <phoneticPr fontId="2"/>
  </si>
  <si>
    <t>海面漁業</t>
    <rPh sb="0" eb="2">
      <t>カイメン</t>
    </rPh>
    <rPh sb="2" eb="4">
      <t>ギョギョウ</t>
    </rPh>
    <phoneticPr fontId="9"/>
  </si>
  <si>
    <t>0172</t>
    <phoneticPr fontId="2"/>
  </si>
  <si>
    <t>001</t>
  </si>
  <si>
    <t>内水面養殖業</t>
  </si>
  <si>
    <t>0611</t>
    <phoneticPr fontId="2"/>
  </si>
  <si>
    <t>石炭・原油・天然ガス</t>
    <phoneticPr fontId="2"/>
  </si>
  <si>
    <t>06</t>
  </si>
  <si>
    <t>鉱業</t>
  </si>
  <si>
    <t>石炭</t>
    <rPh sb="0" eb="2">
      <t>セキタン</t>
    </rPh>
    <phoneticPr fontId="2"/>
  </si>
  <si>
    <t>012</t>
    <phoneticPr fontId="2"/>
  </si>
  <si>
    <t>原油</t>
  </si>
  <si>
    <t>013</t>
    <phoneticPr fontId="2"/>
  </si>
  <si>
    <t>天然ガス</t>
  </si>
  <si>
    <t>0621</t>
    <phoneticPr fontId="2"/>
  </si>
  <si>
    <t>砂利・採石</t>
    <phoneticPr fontId="2"/>
  </si>
  <si>
    <t>0629</t>
    <phoneticPr fontId="2"/>
  </si>
  <si>
    <t>09</t>
    <phoneticPr fontId="2"/>
  </si>
  <si>
    <t>その他の鉱物</t>
    <rPh sb="2" eb="3">
      <t>タ</t>
    </rPh>
    <rPh sb="4" eb="6">
      <t>コウブツ</t>
    </rPh>
    <phoneticPr fontId="2"/>
  </si>
  <si>
    <t>鉄鉱石</t>
  </si>
  <si>
    <t>非鉄金属鉱物</t>
  </si>
  <si>
    <t>石灰石</t>
  </si>
  <si>
    <t>094</t>
  </si>
  <si>
    <t>窯業原料鉱物（石灰石を除く。）</t>
    <rPh sb="7" eb="10">
      <t>セッカイセキ</t>
    </rPh>
    <rPh sb="11" eb="12">
      <t>ノゾ</t>
    </rPh>
    <phoneticPr fontId="2"/>
  </si>
  <si>
    <t>他に分類されない鉱物</t>
    <rPh sb="0" eb="1">
      <t>タ</t>
    </rPh>
    <rPh sb="2" eb="4">
      <t>ブンルイ</t>
    </rPh>
    <phoneticPr fontId="2"/>
  </si>
  <si>
    <t>食肉</t>
    <rPh sb="0" eb="2">
      <t>ショクニク</t>
    </rPh>
    <phoneticPr fontId="9"/>
  </si>
  <si>
    <t>11</t>
  </si>
  <si>
    <t>飲食料品</t>
    <phoneticPr fontId="9"/>
  </si>
  <si>
    <t>1111</t>
    <phoneticPr fontId="9"/>
  </si>
  <si>
    <t>02</t>
    <phoneticPr fontId="2"/>
  </si>
  <si>
    <t>021</t>
    <phoneticPr fontId="2"/>
  </si>
  <si>
    <t>09</t>
    <phoneticPr fontId="9"/>
  </si>
  <si>
    <t>1112</t>
    <phoneticPr fontId="9"/>
  </si>
  <si>
    <t>04</t>
  </si>
  <si>
    <t>041</t>
  </si>
  <si>
    <t>その他の水産食料品</t>
    <rPh sb="6" eb="9">
      <t>ショクリョウヒン</t>
    </rPh>
    <phoneticPr fontId="9"/>
  </si>
  <si>
    <t>1113</t>
    <phoneticPr fontId="9"/>
  </si>
  <si>
    <t>111</t>
    <phoneticPr fontId="2"/>
  </si>
  <si>
    <t>（続き）食料品</t>
    <rPh sb="1" eb="2">
      <t>ツヅ</t>
    </rPh>
    <rPh sb="4" eb="7">
      <t>ショクリョウヒン</t>
    </rPh>
    <phoneticPr fontId="9"/>
  </si>
  <si>
    <t>11</t>
    <phoneticPr fontId="2"/>
  </si>
  <si>
    <t>（続き）飲食料品</t>
    <rPh sb="1" eb="2">
      <t>ツヅ</t>
    </rPh>
    <phoneticPr fontId="9"/>
  </si>
  <si>
    <t>1114</t>
    <phoneticPr fontId="9"/>
  </si>
  <si>
    <t>1115</t>
    <phoneticPr fontId="9"/>
  </si>
  <si>
    <t>農産保存食料品</t>
    <phoneticPr fontId="9"/>
  </si>
  <si>
    <t>1116</t>
    <phoneticPr fontId="9"/>
  </si>
  <si>
    <t>砂糖</t>
    <phoneticPr fontId="9"/>
  </si>
  <si>
    <t>動植物油脂</t>
    <rPh sb="0" eb="1">
      <t>ウゴ</t>
    </rPh>
    <phoneticPr fontId="9"/>
  </si>
  <si>
    <t>植物油脂</t>
  </si>
  <si>
    <t>042</t>
    <phoneticPr fontId="9"/>
  </si>
  <si>
    <t>動物油脂</t>
    <rPh sb="0" eb="2">
      <t>ドウブツ</t>
    </rPh>
    <rPh sb="2" eb="4">
      <t>ユシ</t>
    </rPh>
    <phoneticPr fontId="9"/>
  </si>
  <si>
    <t>043</t>
    <phoneticPr fontId="9"/>
  </si>
  <si>
    <t>加工油脂</t>
  </si>
  <si>
    <t>044</t>
    <phoneticPr fontId="9"/>
  </si>
  <si>
    <t>植物原油かす</t>
  </si>
  <si>
    <t>05</t>
    <phoneticPr fontId="2"/>
  </si>
  <si>
    <t>051</t>
    <phoneticPr fontId="2"/>
  </si>
  <si>
    <t>ビール類</t>
    <rPh sb="3" eb="4">
      <t>ルイ</t>
    </rPh>
    <phoneticPr fontId="2"/>
  </si>
  <si>
    <t>03</t>
    <phoneticPr fontId="2"/>
  </si>
  <si>
    <t>031</t>
    <phoneticPr fontId="2"/>
  </si>
  <si>
    <t>ウイスキー類</t>
    <phoneticPr fontId="9"/>
  </si>
  <si>
    <t>有機質肥料（別掲を除く。）</t>
    <phoneticPr fontId="9"/>
  </si>
  <si>
    <t>1511</t>
    <phoneticPr fontId="2"/>
  </si>
  <si>
    <t>紡績糸</t>
    <phoneticPr fontId="2"/>
  </si>
  <si>
    <t>紡績糸</t>
    <rPh sb="2" eb="3">
      <t>イト</t>
    </rPh>
    <phoneticPr fontId="9"/>
  </si>
  <si>
    <t>15</t>
  </si>
  <si>
    <t>繊維製品</t>
  </si>
  <si>
    <t>綿・スフ織物（合繊短繊維織物を含む。）</t>
    <phoneticPr fontId="9"/>
  </si>
  <si>
    <t>絹・人絹織物（合繊長繊維織物を含む。）</t>
    <phoneticPr fontId="9"/>
  </si>
  <si>
    <t>その他の織物</t>
    <phoneticPr fontId="9"/>
  </si>
  <si>
    <t>1519</t>
    <phoneticPr fontId="2"/>
  </si>
  <si>
    <t>099</t>
    <phoneticPr fontId="2"/>
  </si>
  <si>
    <t>1529</t>
    <phoneticPr fontId="2"/>
  </si>
  <si>
    <t>16</t>
  </si>
  <si>
    <t>パルプ・紙・木製品</t>
  </si>
  <si>
    <t>合板・集成材</t>
    <rPh sb="3" eb="6">
      <t>シュウセイザイ</t>
    </rPh>
    <phoneticPr fontId="9"/>
  </si>
  <si>
    <t>1621</t>
    <phoneticPr fontId="2"/>
  </si>
  <si>
    <t>木製家具</t>
    <phoneticPr fontId="2"/>
  </si>
  <si>
    <t>金属製家具</t>
    <phoneticPr fontId="2"/>
  </si>
  <si>
    <t>その他の家具・装備品</t>
    <rPh sb="2" eb="3">
      <t>タ</t>
    </rPh>
    <phoneticPr fontId="2"/>
  </si>
  <si>
    <t>1631</t>
    <phoneticPr fontId="2"/>
  </si>
  <si>
    <t>021P</t>
    <phoneticPr fontId="2"/>
  </si>
  <si>
    <t>古紙</t>
  </si>
  <si>
    <t>1632</t>
    <phoneticPr fontId="2"/>
  </si>
  <si>
    <t>1633</t>
    <phoneticPr fontId="2"/>
  </si>
  <si>
    <t>加工紙</t>
    <rPh sb="0" eb="2">
      <t>カコウ</t>
    </rPh>
    <rPh sb="2" eb="3">
      <t>カミ</t>
    </rPh>
    <phoneticPr fontId="9"/>
  </si>
  <si>
    <t>1641</t>
    <phoneticPr fontId="2"/>
  </si>
  <si>
    <t>1649</t>
    <phoneticPr fontId="9"/>
  </si>
  <si>
    <t>01</t>
    <phoneticPr fontId="9"/>
  </si>
  <si>
    <t>1649</t>
    <phoneticPr fontId="2"/>
  </si>
  <si>
    <t>紙製衛生材料・用品</t>
    <phoneticPr fontId="9"/>
  </si>
  <si>
    <t>その他のパルプ・紙・紙加工品</t>
    <rPh sb="2" eb="3">
      <t>タ</t>
    </rPh>
    <rPh sb="8" eb="9">
      <t>カミ</t>
    </rPh>
    <rPh sb="10" eb="11">
      <t>カミ</t>
    </rPh>
    <rPh sb="11" eb="14">
      <t>カコウヒン</t>
    </rPh>
    <phoneticPr fontId="2"/>
  </si>
  <si>
    <t>39</t>
    <phoneticPr fontId="2"/>
  </si>
  <si>
    <t>その他の製造工業製品
（１／３）</t>
    <phoneticPr fontId="2"/>
  </si>
  <si>
    <t>20</t>
  </si>
  <si>
    <t>化学製品</t>
  </si>
  <si>
    <t>（続き）無機化学工業製品</t>
    <rPh sb="1" eb="2">
      <t>ツヅ</t>
    </rPh>
    <phoneticPr fontId="9"/>
  </si>
  <si>
    <t>（続き）化学製品</t>
    <rPh sb="1" eb="2">
      <t>ツヅ</t>
    </rPh>
    <phoneticPr fontId="9"/>
  </si>
  <si>
    <t>原塩</t>
  </si>
  <si>
    <t>032</t>
  </si>
  <si>
    <t>石油化学系基礎製品</t>
    <phoneticPr fontId="9"/>
  </si>
  <si>
    <t>脂肪族中間物・環式中間物・合成染料・有機顔料</t>
    <phoneticPr fontId="9"/>
  </si>
  <si>
    <t>有機化学工業製品（石油化学系基礎製品・合成樹脂を除く。）</t>
    <phoneticPr fontId="9"/>
  </si>
  <si>
    <t>2041</t>
    <phoneticPr fontId="2"/>
  </si>
  <si>
    <t>環式中間物・合成染料・有機顔料</t>
    <rPh sb="6" eb="8">
      <t>ゴウセイ</t>
    </rPh>
    <rPh sb="8" eb="10">
      <t>センリョウ</t>
    </rPh>
    <rPh sb="11" eb="13">
      <t>ユウキ</t>
    </rPh>
    <rPh sb="13" eb="15">
      <t>ガンリョウ</t>
    </rPh>
    <phoneticPr fontId="9"/>
  </si>
  <si>
    <t>2042</t>
    <phoneticPr fontId="2"/>
  </si>
  <si>
    <t>2049</t>
    <phoneticPr fontId="2"/>
  </si>
  <si>
    <t>その他の有機化学工業製品</t>
    <phoneticPr fontId="2"/>
  </si>
  <si>
    <t>2051</t>
    <phoneticPr fontId="2"/>
  </si>
  <si>
    <t>2061</t>
    <phoneticPr fontId="2"/>
  </si>
  <si>
    <t>化学繊維</t>
    <rPh sb="0" eb="2">
      <t>カガク</t>
    </rPh>
    <rPh sb="2" eb="4">
      <t>センイ</t>
    </rPh>
    <phoneticPr fontId="9"/>
  </si>
  <si>
    <t>2071</t>
    <phoneticPr fontId="2"/>
  </si>
  <si>
    <t>2081</t>
    <phoneticPr fontId="2"/>
  </si>
  <si>
    <t>油脂加工製品・界面活性剤</t>
    <phoneticPr fontId="2"/>
  </si>
  <si>
    <t>油脂加工製品</t>
    <phoneticPr fontId="2"/>
  </si>
  <si>
    <t>石けん・合成洗剤</t>
  </si>
  <si>
    <t>界面活性剤（石けん・合成洗剤を除く。）</t>
    <phoneticPr fontId="9"/>
  </si>
  <si>
    <t>2082</t>
    <phoneticPr fontId="9"/>
  </si>
  <si>
    <t>2083</t>
    <phoneticPr fontId="2"/>
  </si>
  <si>
    <t>印刷インキ</t>
    <phoneticPr fontId="2"/>
  </si>
  <si>
    <t>2084</t>
    <phoneticPr fontId="2"/>
  </si>
  <si>
    <t>2089</t>
    <phoneticPr fontId="2"/>
  </si>
  <si>
    <t>触媒</t>
  </si>
  <si>
    <t>他に分類されない化学最終製品</t>
    <rPh sb="0" eb="1">
      <t>タ</t>
    </rPh>
    <rPh sb="2" eb="4">
      <t>ブンルイ</t>
    </rPh>
    <rPh sb="8" eb="10">
      <t>カガク</t>
    </rPh>
    <rPh sb="10" eb="12">
      <t>サイシュウ</t>
    </rPh>
    <rPh sb="12" eb="14">
      <t>セイヒン</t>
    </rPh>
    <phoneticPr fontId="9"/>
  </si>
  <si>
    <t>21</t>
  </si>
  <si>
    <t>石油・石炭製品</t>
  </si>
  <si>
    <t>ガソリン</t>
    <phoneticPr fontId="2"/>
  </si>
  <si>
    <t>ジェット燃料油</t>
  </si>
  <si>
    <t>灯油</t>
  </si>
  <si>
    <t>014</t>
  </si>
  <si>
    <t>軽油</t>
  </si>
  <si>
    <t>Ａ重油</t>
  </si>
  <si>
    <t>016</t>
  </si>
  <si>
    <t>Ｂ重油・Ｃ重油</t>
  </si>
  <si>
    <t>ナフサ</t>
  </si>
  <si>
    <t>018</t>
  </si>
  <si>
    <t>液化石油ガス</t>
  </si>
  <si>
    <t>その他の石油製品</t>
  </si>
  <si>
    <t>コークス</t>
  </si>
  <si>
    <t>その他の石炭製品</t>
  </si>
  <si>
    <t>22</t>
  </si>
  <si>
    <t>プラスチック・ゴム製品</t>
    <phoneticPr fontId="9"/>
  </si>
  <si>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</si>
  <si>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</si>
  <si>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</si>
  <si>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</si>
  <si>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</si>
  <si>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</si>
  <si>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</si>
  <si>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</si>
  <si>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2221</t>
    <phoneticPr fontId="2"/>
  </si>
  <si>
    <t>2229</t>
    <phoneticPr fontId="2"/>
  </si>
  <si>
    <t>2229</t>
    <phoneticPr fontId="9"/>
  </si>
  <si>
    <t>091</t>
    <phoneticPr fontId="9"/>
  </si>
  <si>
    <t>ゴム製・プラスチック製履物</t>
  </si>
  <si>
    <t>他に分類されないゴム製品</t>
    <rPh sb="0" eb="1">
      <t>ホカ</t>
    </rPh>
    <rPh sb="2" eb="4">
      <t>ブンルイ</t>
    </rPh>
    <rPh sb="10" eb="12">
      <t>セイヒン</t>
    </rPh>
    <phoneticPr fontId="9"/>
  </si>
  <si>
    <t>2311</t>
    <phoneticPr fontId="2"/>
  </si>
  <si>
    <t>なめし革・革製品・毛皮</t>
    <phoneticPr fontId="9"/>
  </si>
  <si>
    <t>その他の製造工業製品
（２／３）</t>
    <phoneticPr fontId="2"/>
  </si>
  <si>
    <t>2312</t>
    <phoneticPr fontId="9"/>
  </si>
  <si>
    <t>なめし革・革製品・毛皮（革製履物を除く。）</t>
    <phoneticPr fontId="9"/>
  </si>
  <si>
    <t>25</t>
  </si>
  <si>
    <t>窯業・土石製品</t>
  </si>
  <si>
    <t>2511</t>
    <phoneticPr fontId="2"/>
  </si>
  <si>
    <t>ガラス製加工素材</t>
  </si>
  <si>
    <t>他に分類されないガラス製品</t>
    <rPh sb="0" eb="1">
      <t>タ</t>
    </rPh>
    <rPh sb="2" eb="4">
      <t>ブンルイ</t>
    </rPh>
    <rPh sb="11" eb="13">
      <t>セイヒン</t>
    </rPh>
    <phoneticPr fontId="9"/>
  </si>
  <si>
    <t>2521</t>
    <phoneticPr fontId="2"/>
  </si>
  <si>
    <t>建設用陶磁器</t>
  </si>
  <si>
    <t>工業用陶磁器</t>
  </si>
  <si>
    <t>日用陶磁器</t>
  </si>
  <si>
    <t>2591</t>
    <phoneticPr fontId="2"/>
  </si>
  <si>
    <t>炭素・黒鉛製品</t>
    <phoneticPr fontId="9"/>
  </si>
  <si>
    <t>26</t>
  </si>
  <si>
    <t>鉄鋼</t>
  </si>
  <si>
    <t>011P</t>
  </si>
  <si>
    <t>鉄屑</t>
    <phoneticPr fontId="9"/>
  </si>
  <si>
    <t>2612</t>
    <phoneticPr fontId="2"/>
  </si>
  <si>
    <t>鋳鍛造品（鉄）</t>
    <phoneticPr fontId="9"/>
  </si>
  <si>
    <t>鋳鉄品・鍛工品（鉄）</t>
    <phoneticPr fontId="9"/>
  </si>
  <si>
    <t>2699</t>
    <phoneticPr fontId="2"/>
  </si>
  <si>
    <t>27</t>
  </si>
  <si>
    <t>非鉄金属</t>
  </si>
  <si>
    <t>鉛・亜鉛（再生を含む。）</t>
    <phoneticPr fontId="9"/>
  </si>
  <si>
    <t>アルミニウム（再生を含む。）</t>
    <phoneticPr fontId="9"/>
  </si>
  <si>
    <t>011P</t>
    <phoneticPr fontId="2"/>
  </si>
  <si>
    <t>2712</t>
    <phoneticPr fontId="2"/>
  </si>
  <si>
    <t>2729</t>
    <phoneticPr fontId="2"/>
  </si>
  <si>
    <t>建設用・建築用金属製品</t>
    <phoneticPr fontId="9"/>
  </si>
  <si>
    <t>28</t>
  </si>
  <si>
    <t>金属製品</t>
  </si>
  <si>
    <t>ガス・石油機器・暖房・調理装置</t>
    <rPh sb="8" eb="10">
      <t>ダンボウ</t>
    </rPh>
    <rPh sb="11" eb="13">
      <t>チョウリ</t>
    </rPh>
    <rPh sb="13" eb="15">
      <t>ソウチ</t>
    </rPh>
    <phoneticPr fontId="2"/>
  </si>
  <si>
    <t>ガス・石油機器・暖房・調理装置</t>
    <phoneticPr fontId="9"/>
  </si>
  <si>
    <t>ボルト・ナット・リベット・スプリング</t>
    <phoneticPr fontId="2"/>
  </si>
  <si>
    <t>金属製容器・製缶板金製品</t>
    <phoneticPr fontId="2"/>
  </si>
  <si>
    <t>配管工事附属品・粉末や金製品・道具類</t>
    <rPh sb="4" eb="6">
      <t>フゾク</t>
    </rPh>
    <phoneticPr fontId="2"/>
  </si>
  <si>
    <t>配管工事附属品</t>
    <rPh sb="4" eb="6">
      <t>フゾク</t>
    </rPh>
    <phoneticPr fontId="9"/>
  </si>
  <si>
    <t>粉末や金製品</t>
    <phoneticPr fontId="2"/>
  </si>
  <si>
    <t>033</t>
  </si>
  <si>
    <t>刃物・道具類</t>
    <phoneticPr fontId="2"/>
  </si>
  <si>
    <t>2911</t>
    <phoneticPr fontId="2"/>
  </si>
  <si>
    <t>29</t>
  </si>
  <si>
    <t>2912</t>
    <phoneticPr fontId="2"/>
  </si>
  <si>
    <t>ポンプ・圧縮機</t>
    <phoneticPr fontId="2"/>
  </si>
  <si>
    <t>2913</t>
    <phoneticPr fontId="2"/>
  </si>
  <si>
    <t>2914</t>
    <phoneticPr fontId="2"/>
  </si>
  <si>
    <t>2919</t>
    <phoneticPr fontId="2"/>
  </si>
  <si>
    <t>その他のはん用機械</t>
    <rPh sb="2" eb="3">
      <t>タ</t>
    </rPh>
    <rPh sb="6" eb="7">
      <t>ヨウ</t>
    </rPh>
    <rPh sb="7" eb="9">
      <t>キカイ</t>
    </rPh>
    <phoneticPr fontId="2"/>
  </si>
  <si>
    <t>3011</t>
    <phoneticPr fontId="2"/>
  </si>
  <si>
    <t>農業用機械</t>
    <rPh sb="2" eb="3">
      <t>ヨウ</t>
    </rPh>
    <phoneticPr fontId="2"/>
  </si>
  <si>
    <t>30</t>
  </si>
  <si>
    <t>3012</t>
    <phoneticPr fontId="2"/>
  </si>
  <si>
    <t>建設・鉱山機械</t>
    <rPh sb="0" eb="2">
      <t>ケンセツ</t>
    </rPh>
    <rPh sb="3" eb="5">
      <t>コウザン</t>
    </rPh>
    <phoneticPr fontId="2"/>
  </si>
  <si>
    <t>3013</t>
    <phoneticPr fontId="2"/>
  </si>
  <si>
    <t>3014</t>
    <phoneticPr fontId="2"/>
  </si>
  <si>
    <t>生活関連産業用機械</t>
    <rPh sb="7" eb="9">
      <t>キカイ</t>
    </rPh>
    <phoneticPr fontId="2"/>
  </si>
  <si>
    <t>3015</t>
    <phoneticPr fontId="2"/>
  </si>
  <si>
    <t>鋳造装置・プラスチック加工機械</t>
    <phoneticPr fontId="2"/>
  </si>
  <si>
    <t>3016</t>
    <phoneticPr fontId="2"/>
  </si>
  <si>
    <t>3017</t>
    <phoneticPr fontId="2"/>
  </si>
  <si>
    <t>3019</t>
    <phoneticPr fontId="2"/>
  </si>
  <si>
    <t>真空装置・真空機器</t>
    <rPh sb="0" eb="2">
      <t>シンクウ</t>
    </rPh>
    <rPh sb="2" eb="4">
      <t>ソウチ</t>
    </rPh>
    <rPh sb="5" eb="7">
      <t>シンクウ</t>
    </rPh>
    <rPh sb="7" eb="9">
      <t>キキ</t>
    </rPh>
    <phoneticPr fontId="2"/>
  </si>
  <si>
    <t>ロボット</t>
    <phoneticPr fontId="9"/>
  </si>
  <si>
    <t>その他の生産用機械</t>
    <rPh sb="4" eb="7">
      <t>セイサンヨウ</t>
    </rPh>
    <rPh sb="7" eb="9">
      <t>キカイ</t>
    </rPh>
    <phoneticPr fontId="2"/>
  </si>
  <si>
    <t>31</t>
  </si>
  <si>
    <t>3111</t>
    <phoneticPr fontId="2"/>
  </si>
  <si>
    <t>サービス用・娯楽用機器</t>
    <rPh sb="6" eb="9">
      <t>ゴラクヨウ</t>
    </rPh>
    <phoneticPr fontId="9"/>
  </si>
  <si>
    <t>3113</t>
    <phoneticPr fontId="2"/>
  </si>
  <si>
    <t>計測機器</t>
    <rPh sb="0" eb="2">
      <t>ケイソク</t>
    </rPh>
    <rPh sb="2" eb="4">
      <t>キキ</t>
    </rPh>
    <phoneticPr fontId="2"/>
  </si>
  <si>
    <t>3114</t>
    <phoneticPr fontId="2"/>
  </si>
  <si>
    <t>3115</t>
    <phoneticPr fontId="2"/>
  </si>
  <si>
    <t>光学機械・レンズ</t>
    <rPh sb="0" eb="2">
      <t>コウガク</t>
    </rPh>
    <rPh sb="2" eb="4">
      <t>キカイ</t>
    </rPh>
    <phoneticPr fontId="2"/>
  </si>
  <si>
    <t>3116</t>
    <phoneticPr fontId="2"/>
  </si>
  <si>
    <t>3211</t>
    <phoneticPr fontId="2"/>
  </si>
  <si>
    <t>32</t>
  </si>
  <si>
    <t>電子部品</t>
  </si>
  <si>
    <t>液晶パネル</t>
    <phoneticPr fontId="2"/>
  </si>
  <si>
    <t>3211</t>
    <phoneticPr fontId="9"/>
  </si>
  <si>
    <t>フラットパネル・電子管</t>
    <rPh sb="8" eb="11">
      <t>デンシカン</t>
    </rPh>
    <phoneticPr fontId="9"/>
  </si>
  <si>
    <t>3299</t>
    <phoneticPr fontId="9"/>
  </si>
  <si>
    <t>記録メディア</t>
    <rPh sb="0" eb="2">
      <t>キロク</t>
    </rPh>
    <phoneticPr fontId="9"/>
  </si>
  <si>
    <t>3299</t>
    <phoneticPr fontId="2"/>
  </si>
  <si>
    <t>電子回路</t>
    <rPh sb="0" eb="2">
      <t>デンシ</t>
    </rPh>
    <rPh sb="2" eb="4">
      <t>カイロ</t>
    </rPh>
    <phoneticPr fontId="2"/>
  </si>
  <si>
    <t>その他の電子部品</t>
    <rPh sb="6" eb="7">
      <t>ブ</t>
    </rPh>
    <phoneticPr fontId="2"/>
  </si>
  <si>
    <t>3311</t>
    <phoneticPr fontId="2"/>
  </si>
  <si>
    <t>33</t>
  </si>
  <si>
    <t>電気機械</t>
  </si>
  <si>
    <t>発電機器</t>
  </si>
  <si>
    <t>電動機</t>
  </si>
  <si>
    <t>開閉制御装置・配電盤</t>
    <phoneticPr fontId="2"/>
  </si>
  <si>
    <t>04</t>
    <phoneticPr fontId="2"/>
  </si>
  <si>
    <t>041</t>
    <phoneticPr fontId="2"/>
  </si>
  <si>
    <t>配線器具</t>
    <rPh sb="0" eb="2">
      <t>ハイセン</t>
    </rPh>
    <rPh sb="2" eb="4">
      <t>キグ</t>
    </rPh>
    <phoneticPr fontId="2"/>
  </si>
  <si>
    <t>内燃機関電装品</t>
    <rPh sb="0" eb="2">
      <t>ナイネン</t>
    </rPh>
    <rPh sb="2" eb="4">
      <t>キカン</t>
    </rPh>
    <rPh sb="4" eb="7">
      <t>デンソウヒン</t>
    </rPh>
    <phoneticPr fontId="2"/>
  </si>
  <si>
    <t>その他の産業用電気機器</t>
    <rPh sb="7" eb="9">
      <t>デンキ</t>
    </rPh>
    <rPh sb="9" eb="11">
      <t>キキ</t>
    </rPh>
    <phoneticPr fontId="2"/>
  </si>
  <si>
    <t>3321</t>
    <phoneticPr fontId="2"/>
  </si>
  <si>
    <t>民生用エアコンディショナ</t>
    <rPh sb="0" eb="2">
      <t>ミンセイ</t>
    </rPh>
    <rPh sb="2" eb="3">
      <t>ヨウ</t>
    </rPh>
    <phoneticPr fontId="2"/>
  </si>
  <si>
    <t>民生用電気機器（エアコンを除く。）</t>
    <rPh sb="0" eb="2">
      <t>ミンセイ</t>
    </rPh>
    <rPh sb="2" eb="3">
      <t>ヨウ</t>
    </rPh>
    <rPh sb="3" eb="5">
      <t>デンキ</t>
    </rPh>
    <rPh sb="5" eb="7">
      <t>キキ</t>
    </rPh>
    <phoneticPr fontId="2"/>
  </si>
  <si>
    <t>3331</t>
    <phoneticPr fontId="2"/>
  </si>
  <si>
    <t>3332</t>
    <phoneticPr fontId="2"/>
  </si>
  <si>
    <t>3399</t>
    <phoneticPr fontId="2"/>
  </si>
  <si>
    <t>3411</t>
    <phoneticPr fontId="2"/>
  </si>
  <si>
    <t>34</t>
  </si>
  <si>
    <t>情報通信機器</t>
  </si>
  <si>
    <t>携帯電話機</t>
    <rPh sb="0" eb="2">
      <t>ケイタイ</t>
    </rPh>
    <rPh sb="2" eb="4">
      <t>デンワ</t>
    </rPh>
    <rPh sb="4" eb="5">
      <t>キ</t>
    </rPh>
    <phoneticPr fontId="2"/>
  </si>
  <si>
    <t>無線電気通信機器（携帯電話機を除く。）</t>
    <rPh sb="9" eb="11">
      <t>ケイタイ</t>
    </rPh>
    <rPh sb="11" eb="13">
      <t>デンワ</t>
    </rPh>
    <rPh sb="13" eb="14">
      <t>キ</t>
    </rPh>
    <phoneticPr fontId="2"/>
  </si>
  <si>
    <t>3411</t>
    <phoneticPr fontId="9"/>
  </si>
  <si>
    <t>3412</t>
    <phoneticPr fontId="9"/>
  </si>
  <si>
    <t>3421</t>
    <phoneticPr fontId="2"/>
  </si>
  <si>
    <t>パーソナルコンピュータ</t>
    <phoneticPr fontId="2"/>
  </si>
  <si>
    <t>電子計算機本体（パソコンを除く。）</t>
    <rPh sb="0" eb="2">
      <t>デンシ</t>
    </rPh>
    <rPh sb="2" eb="5">
      <t>ケイサンキ</t>
    </rPh>
    <rPh sb="5" eb="7">
      <t>ホンタイ</t>
    </rPh>
    <phoneticPr fontId="2"/>
  </si>
  <si>
    <t>電子計算機附属装置</t>
    <rPh sb="5" eb="7">
      <t>フゾク</t>
    </rPh>
    <phoneticPr fontId="2"/>
  </si>
  <si>
    <t>3511</t>
    <phoneticPr fontId="2"/>
  </si>
  <si>
    <t>35</t>
  </si>
  <si>
    <t>輸送機械</t>
  </si>
  <si>
    <t>乗用車（ハイブリッド車を除く。）</t>
    <phoneticPr fontId="2"/>
  </si>
  <si>
    <t>3521</t>
    <phoneticPr fontId="2"/>
  </si>
  <si>
    <t>3522</t>
    <phoneticPr fontId="2"/>
  </si>
  <si>
    <t>3531</t>
    <phoneticPr fontId="2"/>
  </si>
  <si>
    <t>自動車用内燃機関</t>
    <phoneticPr fontId="2"/>
  </si>
  <si>
    <t>3541</t>
    <phoneticPr fontId="2"/>
  </si>
  <si>
    <t>10</t>
  </si>
  <si>
    <t>101</t>
  </si>
  <si>
    <t>3591</t>
    <phoneticPr fontId="2"/>
  </si>
  <si>
    <t>3592</t>
    <phoneticPr fontId="2"/>
  </si>
  <si>
    <t>3599</t>
    <phoneticPr fontId="2"/>
  </si>
  <si>
    <t>がん具</t>
    <phoneticPr fontId="2"/>
  </si>
  <si>
    <t>39</t>
  </si>
  <si>
    <t>その他の製造工業製品
（３／３）</t>
    <phoneticPr fontId="2"/>
  </si>
  <si>
    <t>3919</t>
    <phoneticPr fontId="2"/>
  </si>
  <si>
    <t>051</t>
  </si>
  <si>
    <t>06</t>
    <phoneticPr fontId="2"/>
  </si>
  <si>
    <t>061</t>
    <phoneticPr fontId="2"/>
  </si>
  <si>
    <t>3921</t>
    <phoneticPr fontId="2"/>
  </si>
  <si>
    <t>再生資源回収・加工処理</t>
    <rPh sb="0" eb="2">
      <t>サイセイ</t>
    </rPh>
    <rPh sb="2" eb="4">
      <t>シゲン</t>
    </rPh>
    <rPh sb="4" eb="6">
      <t>カイシュウ</t>
    </rPh>
    <rPh sb="7" eb="9">
      <t>カコウ</t>
    </rPh>
    <rPh sb="9" eb="11">
      <t>ショリ</t>
    </rPh>
    <phoneticPr fontId="2"/>
  </si>
  <si>
    <t>41</t>
  </si>
  <si>
    <t>建設</t>
  </si>
  <si>
    <t>4191</t>
    <phoneticPr fontId="2"/>
  </si>
  <si>
    <t>鉄道軌道建設</t>
    <phoneticPr fontId="9"/>
  </si>
  <si>
    <t>4611</t>
    <phoneticPr fontId="9"/>
  </si>
  <si>
    <t>電気</t>
    <rPh sb="0" eb="2">
      <t>デンキ</t>
    </rPh>
    <phoneticPr fontId="9"/>
  </si>
  <si>
    <t>電気</t>
    <phoneticPr fontId="2"/>
  </si>
  <si>
    <t>46</t>
  </si>
  <si>
    <t>電気・ガス・熱供給</t>
    <rPh sb="0" eb="2">
      <t>デンキ</t>
    </rPh>
    <phoneticPr fontId="2"/>
  </si>
  <si>
    <t>電気（火力（バイオマス・廃棄物を含む。））</t>
    <phoneticPr fontId="2"/>
  </si>
  <si>
    <t>電気（原子力）</t>
  </si>
  <si>
    <t>電気（水力、地熱、太陽光、風力等）</t>
  </si>
  <si>
    <t>4621</t>
    <phoneticPr fontId="9"/>
  </si>
  <si>
    <t>4622</t>
    <phoneticPr fontId="9"/>
  </si>
  <si>
    <t>4711</t>
    <phoneticPr fontId="9"/>
  </si>
  <si>
    <t>47</t>
  </si>
  <si>
    <t>下水道★★</t>
    <phoneticPr fontId="9"/>
  </si>
  <si>
    <t>4811</t>
    <phoneticPr fontId="2"/>
  </si>
  <si>
    <t>48</t>
  </si>
  <si>
    <t>51</t>
  </si>
  <si>
    <t>5311</t>
    <phoneticPr fontId="9"/>
  </si>
  <si>
    <t>53</t>
  </si>
  <si>
    <t>公的金融（ＦＩＳＩＭ）</t>
    <phoneticPr fontId="2"/>
  </si>
  <si>
    <t>民間金融（ＦＩＳＩＭ）</t>
    <phoneticPr fontId="2"/>
  </si>
  <si>
    <t>公的金融（手数料）</t>
  </si>
  <si>
    <t>民間金融（手数料）</t>
  </si>
  <si>
    <t>5312</t>
    <phoneticPr fontId="9"/>
  </si>
  <si>
    <t>5511</t>
    <phoneticPr fontId="9"/>
  </si>
  <si>
    <t>55</t>
  </si>
  <si>
    <t>不動産</t>
  </si>
  <si>
    <t>住宅賃貸料</t>
    <phoneticPr fontId="2"/>
  </si>
  <si>
    <t>住宅賃貸料（帰属家賃）</t>
    <rPh sb="0" eb="2">
      <t>ジュウタク</t>
    </rPh>
    <rPh sb="2" eb="5">
      <t>チンタイリョウ</t>
    </rPh>
    <rPh sb="6" eb="8">
      <t>キゾク</t>
    </rPh>
    <rPh sb="8" eb="10">
      <t>ヤチン</t>
    </rPh>
    <phoneticPr fontId="2"/>
  </si>
  <si>
    <t>5711</t>
    <phoneticPr fontId="2"/>
  </si>
  <si>
    <t>57</t>
  </si>
  <si>
    <t>運輸・郵便</t>
  </si>
  <si>
    <t>5712</t>
    <phoneticPr fontId="9"/>
  </si>
  <si>
    <t>5721</t>
    <phoneticPr fontId="9"/>
  </si>
  <si>
    <t>5722</t>
    <phoneticPr fontId="9"/>
  </si>
  <si>
    <t>道路貨物輸送（自家輸送を除く。）</t>
    <rPh sb="7" eb="9">
      <t>ジカ</t>
    </rPh>
    <rPh sb="9" eb="11">
      <t>ユソウ</t>
    </rPh>
    <phoneticPr fontId="2"/>
  </si>
  <si>
    <t>5731</t>
    <phoneticPr fontId="9"/>
  </si>
  <si>
    <t>01P</t>
  </si>
  <si>
    <t>自家輸送（旅客自動車）</t>
    <rPh sb="2" eb="4">
      <t>ユソウ</t>
    </rPh>
    <rPh sb="7" eb="10">
      <t>ジドウシャ</t>
    </rPh>
    <phoneticPr fontId="2"/>
  </si>
  <si>
    <t>（続き）運輸・郵便</t>
    <rPh sb="1" eb="2">
      <t>ツヅ</t>
    </rPh>
    <phoneticPr fontId="9"/>
  </si>
  <si>
    <t>5732</t>
    <phoneticPr fontId="9"/>
  </si>
  <si>
    <t>自家輸送（貨物自動車）</t>
    <rPh sb="2" eb="4">
      <t>ユソウ</t>
    </rPh>
    <rPh sb="7" eb="10">
      <t>ジドウシャ</t>
    </rPh>
    <phoneticPr fontId="2"/>
  </si>
  <si>
    <t>5741</t>
    <phoneticPr fontId="9"/>
  </si>
  <si>
    <t>5742</t>
    <phoneticPr fontId="9"/>
  </si>
  <si>
    <t>沿海・内水面旅客輸送</t>
  </si>
  <si>
    <t>沿海・内水面貨物輸送</t>
  </si>
  <si>
    <t>5743</t>
    <phoneticPr fontId="9"/>
  </si>
  <si>
    <t>5751</t>
    <phoneticPr fontId="9"/>
  </si>
  <si>
    <t>国際航空輸送</t>
  </si>
  <si>
    <t>国内航空旅客輸送</t>
  </si>
  <si>
    <t>国内航空貨物輸送</t>
  </si>
  <si>
    <t>航空機使用事業</t>
  </si>
  <si>
    <t>5761</t>
    <phoneticPr fontId="9"/>
  </si>
  <si>
    <t>貨物利用運送</t>
    <rPh sb="2" eb="4">
      <t>リヨウ</t>
    </rPh>
    <rPh sb="4" eb="6">
      <t>ウンソウ</t>
    </rPh>
    <phoneticPr fontId="2"/>
  </si>
  <si>
    <t>5771</t>
    <phoneticPr fontId="9"/>
  </si>
  <si>
    <t>5781</t>
    <phoneticPr fontId="9"/>
  </si>
  <si>
    <t>水運施設管理（国公営）★★</t>
    <rPh sb="7" eb="10">
      <t>コッコウエイ</t>
    </rPh>
    <phoneticPr fontId="9"/>
  </si>
  <si>
    <t>水運施設管理</t>
    <rPh sb="0" eb="2">
      <t>スイウン</t>
    </rPh>
    <rPh sb="2" eb="4">
      <t>シセツ</t>
    </rPh>
    <rPh sb="4" eb="6">
      <t>カンリ</t>
    </rPh>
    <phoneticPr fontId="9"/>
  </si>
  <si>
    <t>水運附帯サービス</t>
    <rPh sb="2" eb="4">
      <t>フタイ</t>
    </rPh>
    <phoneticPr fontId="2"/>
  </si>
  <si>
    <t>05</t>
  </si>
  <si>
    <t>航空施設管理（公営）★★</t>
    <phoneticPr fontId="9"/>
  </si>
  <si>
    <t>航空施設管理</t>
    <phoneticPr fontId="9"/>
  </si>
  <si>
    <t>07</t>
  </si>
  <si>
    <t>071</t>
  </si>
  <si>
    <t>航空附帯サービス</t>
    <rPh sb="2" eb="4">
      <t>フタイ</t>
    </rPh>
    <phoneticPr fontId="2"/>
  </si>
  <si>
    <t>5789</t>
    <phoneticPr fontId="9"/>
  </si>
  <si>
    <t>旅行・その他の運輸附帯サービス</t>
    <rPh sb="9" eb="11">
      <t>フタイ</t>
    </rPh>
    <phoneticPr fontId="2"/>
  </si>
  <si>
    <t>5791</t>
    <phoneticPr fontId="2"/>
  </si>
  <si>
    <t>郵便・信書便</t>
    <rPh sb="3" eb="5">
      <t>シンショ</t>
    </rPh>
    <rPh sb="5" eb="6">
      <t>ビン</t>
    </rPh>
    <phoneticPr fontId="2"/>
  </si>
  <si>
    <t>5911</t>
    <phoneticPr fontId="9"/>
  </si>
  <si>
    <t>固定電気通信</t>
    <rPh sb="0" eb="2">
      <t>コテイ</t>
    </rPh>
    <rPh sb="2" eb="4">
      <t>デンキ</t>
    </rPh>
    <rPh sb="4" eb="6">
      <t>ツウシン</t>
    </rPh>
    <phoneticPr fontId="9"/>
  </si>
  <si>
    <t>通信</t>
    <phoneticPr fontId="9"/>
  </si>
  <si>
    <t>59</t>
  </si>
  <si>
    <t>情報通信</t>
  </si>
  <si>
    <t>5911</t>
    <phoneticPr fontId="2"/>
  </si>
  <si>
    <t>移動電気通信</t>
    <rPh sb="0" eb="2">
      <t>イドウ</t>
    </rPh>
    <rPh sb="2" eb="4">
      <t>デンキ</t>
    </rPh>
    <rPh sb="4" eb="6">
      <t>ツウシン</t>
    </rPh>
    <phoneticPr fontId="2"/>
  </si>
  <si>
    <t>電気通信に附帯するサービス</t>
    <rPh sb="0" eb="2">
      <t>デンキ</t>
    </rPh>
    <rPh sb="2" eb="4">
      <t>ツウシン</t>
    </rPh>
    <rPh sb="5" eb="7">
      <t>フタイ</t>
    </rPh>
    <phoneticPr fontId="9"/>
  </si>
  <si>
    <t>5921</t>
    <phoneticPr fontId="9"/>
  </si>
  <si>
    <t>5931</t>
    <phoneticPr fontId="2"/>
  </si>
  <si>
    <t>情報サービス</t>
    <phoneticPr fontId="9"/>
  </si>
  <si>
    <t>ソフトウェア業</t>
  </si>
  <si>
    <t>情報処理・提供サービス</t>
  </si>
  <si>
    <t>5941</t>
    <phoneticPr fontId="2"/>
  </si>
  <si>
    <t>インターネット附随サービス</t>
    <rPh sb="7" eb="9">
      <t>フズイ</t>
    </rPh>
    <phoneticPr fontId="2"/>
  </si>
  <si>
    <t>5951</t>
    <phoneticPr fontId="2"/>
  </si>
  <si>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2"/>
  </si>
  <si>
    <t>新聞</t>
    <rPh sb="0" eb="2">
      <t>シンブン</t>
    </rPh>
    <phoneticPr fontId="2"/>
  </si>
  <si>
    <t>出版</t>
    <rPh sb="0" eb="2">
      <t>シュッパン</t>
    </rPh>
    <phoneticPr fontId="2"/>
  </si>
  <si>
    <t>61</t>
  </si>
  <si>
    <t>6311</t>
    <phoneticPr fontId="9"/>
  </si>
  <si>
    <t>63</t>
  </si>
  <si>
    <t>教育・研究</t>
  </si>
  <si>
    <t>学校給食（国公立）★★</t>
    <rPh sb="2" eb="4">
      <t>キュウショク</t>
    </rPh>
    <phoneticPr fontId="9"/>
  </si>
  <si>
    <t>学校給食（私立）★</t>
    <rPh sb="2" eb="4">
      <t>キュウショク</t>
    </rPh>
    <phoneticPr fontId="9"/>
  </si>
  <si>
    <t>その他の教育訓練機関（国公立）★★</t>
    <phoneticPr fontId="2"/>
  </si>
  <si>
    <t>632</t>
    <phoneticPr fontId="2"/>
  </si>
  <si>
    <t>研究</t>
    <rPh sb="0" eb="2">
      <t>ケンキュウ</t>
    </rPh>
    <phoneticPr fontId="9"/>
  </si>
  <si>
    <t>人文・社会科学研究機関（国公立）★★</t>
    <rPh sb="3" eb="5">
      <t>シャカイ</t>
    </rPh>
    <phoneticPr fontId="9"/>
  </si>
  <si>
    <t>人文・社会科学研究機関（非営利）★</t>
    <rPh sb="3" eb="5">
      <t>シャカイ</t>
    </rPh>
    <phoneticPr fontId="9"/>
  </si>
  <si>
    <t>人文・社会科学研究機関</t>
    <rPh sb="3" eb="5">
      <t>シャカイ</t>
    </rPh>
    <phoneticPr fontId="9"/>
  </si>
  <si>
    <t>6322</t>
    <phoneticPr fontId="9"/>
  </si>
  <si>
    <t>医療（病院）</t>
    <rPh sb="3" eb="5">
      <t>ビョウイン</t>
    </rPh>
    <phoneticPr fontId="2"/>
  </si>
  <si>
    <t>64</t>
  </si>
  <si>
    <t>医療・福祉</t>
  </si>
  <si>
    <t>医療（一般診療所）</t>
    <rPh sb="3" eb="7">
      <t>イッパンシンリョウ</t>
    </rPh>
    <rPh sb="7" eb="8">
      <t>ショ</t>
    </rPh>
    <phoneticPr fontId="2"/>
  </si>
  <si>
    <t>医療（歯科診療）</t>
    <rPh sb="3" eb="5">
      <t>シカ</t>
    </rPh>
    <rPh sb="5" eb="7">
      <t>シンリョウ</t>
    </rPh>
    <phoneticPr fontId="2"/>
  </si>
  <si>
    <t>6411</t>
    <phoneticPr fontId="9"/>
  </si>
  <si>
    <t>医療（調剤）</t>
    <rPh sb="0" eb="2">
      <t>イリョウ</t>
    </rPh>
    <rPh sb="3" eb="5">
      <t>チョウザイ</t>
    </rPh>
    <phoneticPr fontId="9"/>
  </si>
  <si>
    <t>医療（その他の医療サービス）</t>
    <rPh sb="0" eb="2">
      <t>イリョウ</t>
    </rPh>
    <rPh sb="5" eb="6">
      <t>タ</t>
    </rPh>
    <rPh sb="7" eb="9">
      <t>イリョウ</t>
    </rPh>
    <phoneticPr fontId="2"/>
  </si>
  <si>
    <t>社会保険事業★★</t>
    <phoneticPr fontId="9"/>
  </si>
  <si>
    <t>社会福祉</t>
    <phoneticPr fontId="2"/>
  </si>
  <si>
    <t>6431</t>
    <phoneticPr fontId="9"/>
  </si>
  <si>
    <t>保育所</t>
    <rPh sb="0" eb="3">
      <t>ホイクショ</t>
    </rPh>
    <phoneticPr fontId="9"/>
  </si>
  <si>
    <t>介護（施設サービス）</t>
    <rPh sb="0" eb="2">
      <t>カイゴ</t>
    </rPh>
    <rPh sb="3" eb="5">
      <t>シセツ</t>
    </rPh>
    <phoneticPr fontId="2"/>
  </si>
  <si>
    <t>介護（施設サービスを除く。）</t>
    <rPh sb="0" eb="2">
      <t>カイゴ</t>
    </rPh>
    <rPh sb="3" eb="5">
      <t>シセツ</t>
    </rPh>
    <rPh sb="10" eb="11">
      <t>ノゾ</t>
    </rPh>
    <phoneticPr fontId="2"/>
  </si>
  <si>
    <t>会員制企業団体</t>
    <rPh sb="0" eb="3">
      <t>カイインセイ</t>
    </rPh>
    <rPh sb="3" eb="5">
      <t>キギョウ</t>
    </rPh>
    <rPh sb="5" eb="7">
      <t>ダンタイ</t>
    </rPh>
    <phoneticPr fontId="9"/>
  </si>
  <si>
    <t>他に分類されない会員制団体</t>
    <phoneticPr fontId="9"/>
  </si>
  <si>
    <t>65</t>
  </si>
  <si>
    <t>6599</t>
    <phoneticPr fontId="9"/>
  </si>
  <si>
    <t>対家計民間非営利団体（別掲を除く。）★</t>
    <phoneticPr fontId="9"/>
  </si>
  <si>
    <t>物品賃貸業（貸自動車を除く。）</t>
    <phoneticPr fontId="9"/>
  </si>
  <si>
    <t>66</t>
  </si>
  <si>
    <t>対事業所サービス</t>
  </si>
  <si>
    <t>産業用機械器具（建設機械器具を除く。）賃貸業</t>
    <phoneticPr fontId="9"/>
  </si>
  <si>
    <t>建設機械器具賃貸業</t>
  </si>
  <si>
    <t>電子計算機・同関連機器賃貸業</t>
  </si>
  <si>
    <t>事務用機械器具（電算機等を除く。）賃貸業</t>
    <phoneticPr fontId="9"/>
  </si>
  <si>
    <t>スポーツ・娯楽用品・その他の物品賃貸業</t>
  </si>
  <si>
    <t>（続き）対事業所サービス</t>
    <rPh sb="1" eb="2">
      <t>ツヅ</t>
    </rPh>
    <phoneticPr fontId="9"/>
  </si>
  <si>
    <t>テレビ・ラジオ広告</t>
  </si>
  <si>
    <t>新聞・雑誌・その他の広告</t>
  </si>
  <si>
    <t>自動車整備</t>
    <rPh sb="0" eb="3">
      <t>ジドウシャ</t>
    </rPh>
    <rPh sb="3" eb="5">
      <t>セイビ</t>
    </rPh>
    <phoneticPr fontId="9"/>
  </si>
  <si>
    <t>法務・財務・会計サービス</t>
    <phoneticPr fontId="9"/>
  </si>
  <si>
    <t>その他の対事業所サービス</t>
    <phoneticPr fontId="2"/>
  </si>
  <si>
    <t>警備業</t>
    <rPh sb="0" eb="3">
      <t>ケイビギョウ</t>
    </rPh>
    <phoneticPr fontId="2"/>
  </si>
  <si>
    <t>宿泊業</t>
    <rPh sb="0" eb="2">
      <t>シュクハク</t>
    </rPh>
    <rPh sb="2" eb="3">
      <t>ギョウ</t>
    </rPh>
    <phoneticPr fontId="2"/>
  </si>
  <si>
    <t>67</t>
  </si>
  <si>
    <t>対個人サービス</t>
  </si>
  <si>
    <t>洗濯業</t>
    <phoneticPr fontId="2"/>
  </si>
  <si>
    <t>その他の洗濯・理容・美容・浴場業</t>
    <rPh sb="2" eb="3">
      <t>タ</t>
    </rPh>
    <rPh sb="4" eb="6">
      <t>センタク</t>
    </rPh>
    <rPh sb="7" eb="9">
      <t>リヨウ</t>
    </rPh>
    <rPh sb="10" eb="12">
      <t>ビヨウ</t>
    </rPh>
    <rPh sb="13" eb="15">
      <t>ヨクジョウ</t>
    </rPh>
    <rPh sb="15" eb="16">
      <t>ギョウ</t>
    </rPh>
    <phoneticPr fontId="2"/>
  </si>
  <si>
    <t>興行場（映画館を除く。）・興行団</t>
    <rPh sb="0" eb="2">
      <t>コウギョウ</t>
    </rPh>
    <rPh sb="2" eb="3">
      <t>ジョウ</t>
    </rPh>
    <rPh sb="4" eb="7">
      <t>エイガカン</t>
    </rPh>
    <rPh sb="13" eb="15">
      <t>コウギョウ</t>
    </rPh>
    <rPh sb="15" eb="16">
      <t>ダン</t>
    </rPh>
    <phoneticPr fontId="2"/>
  </si>
  <si>
    <t>遊戯場・その他の娯楽</t>
    <phoneticPr fontId="2"/>
  </si>
  <si>
    <t>個人教授業</t>
    <rPh sb="4" eb="5">
      <t>ギョウ</t>
    </rPh>
    <phoneticPr fontId="2"/>
  </si>
  <si>
    <t>各種修理業（別掲を除く。）</t>
    <phoneticPr fontId="9"/>
  </si>
  <si>
    <t>その他の対個人サービス</t>
    <phoneticPr fontId="9"/>
  </si>
  <si>
    <t>6811</t>
    <phoneticPr fontId="9"/>
  </si>
  <si>
    <t>00P</t>
  </si>
  <si>
    <t>000P</t>
  </si>
  <si>
    <t>6811</t>
    <phoneticPr fontId="2"/>
  </si>
  <si>
    <t>事務用品</t>
    <rPh sb="0" eb="2">
      <t>ジム</t>
    </rPh>
    <rPh sb="2" eb="4">
      <t>ヨウヒン</t>
    </rPh>
    <phoneticPr fontId="2"/>
  </si>
  <si>
    <t>681</t>
    <phoneticPr fontId="2"/>
  </si>
  <si>
    <t>68</t>
    <phoneticPr fontId="2"/>
  </si>
  <si>
    <t>6911</t>
    <phoneticPr fontId="9"/>
  </si>
  <si>
    <t>00</t>
  </si>
  <si>
    <t>000</t>
  </si>
  <si>
    <t>分類不明</t>
    <phoneticPr fontId="2"/>
  </si>
  <si>
    <t>6911</t>
    <phoneticPr fontId="2"/>
  </si>
  <si>
    <t>分類不明</t>
    <rPh sb="0" eb="2">
      <t>ブンルイ</t>
    </rPh>
    <rPh sb="2" eb="4">
      <t>フメイ</t>
    </rPh>
    <phoneticPr fontId="2"/>
  </si>
  <si>
    <t>691</t>
    <phoneticPr fontId="2"/>
  </si>
  <si>
    <t>69</t>
    <phoneticPr fontId="2"/>
  </si>
  <si>
    <t>7000</t>
    <phoneticPr fontId="9"/>
  </si>
  <si>
    <t>7000</t>
    <phoneticPr fontId="2"/>
  </si>
  <si>
    <t>700</t>
    <phoneticPr fontId="9"/>
  </si>
  <si>
    <t>70</t>
    <phoneticPr fontId="9"/>
  </si>
  <si>
    <t>エネルギー消費量(PJ)</t>
  </si>
  <si>
    <t>CO2発生量(万t-CO2)</t>
    <rPh sb="3" eb="5">
      <t>ハッセイ</t>
    </rPh>
    <rPh sb="5" eb="6">
      <t>リョウ</t>
    </rPh>
    <rPh sb="7" eb="8">
      <t>マン</t>
    </rPh>
    <phoneticPr fontId="3"/>
  </si>
  <si>
    <t>エネルギー消費量（GJ/百万円）</t>
    <phoneticPr fontId="11"/>
  </si>
  <si>
    <t>CO2発生量（t-CO2/百万円）</t>
    <phoneticPr fontId="11"/>
  </si>
  <si>
    <t>エネルギー消費量
(PJ)</t>
    <phoneticPr fontId="2"/>
  </si>
  <si>
    <t>CO2発生量
(万t-CO2)</t>
    <rPh sb="3" eb="5">
      <t>ハッセイ</t>
    </rPh>
    <rPh sb="5" eb="6">
      <t>リョウ</t>
    </rPh>
    <rPh sb="8" eb="9">
      <t>マン</t>
    </rPh>
    <phoneticPr fontId="3"/>
  </si>
  <si>
    <t>https://3eid.nies.go.jp/index.html</t>
    <phoneticPr fontId="2"/>
  </si>
  <si>
    <t>産業連関表による環境負荷原単位データベース（3EID）を使用しています</t>
    <rPh sb="28" eb="30">
      <t>シヨウ</t>
    </rPh>
    <phoneticPr fontId="2"/>
  </si>
  <si>
    <t>概要</t>
    <rPh sb="0" eb="2">
      <t>ガイヨウ</t>
    </rPh>
    <phoneticPr fontId="8"/>
  </si>
  <si>
    <t>まとめ</t>
    <phoneticPr fontId="8"/>
  </si>
  <si>
    <t>環境</t>
    <rPh sb="0" eb="2">
      <t>カンキョウ</t>
    </rPh>
    <phoneticPr fontId="8"/>
  </si>
  <si>
    <t>部門</t>
    <rPh sb="0" eb="2">
      <t>ブモン</t>
    </rPh>
    <phoneticPr fontId="8"/>
  </si>
  <si>
    <t>利用の手引</t>
    <rPh sb="0" eb="2">
      <t>リヨウ</t>
    </rPh>
    <rPh sb="3" eb="5">
      <t>テビ</t>
    </rPh>
    <phoneticPr fontId="2"/>
  </si>
  <si>
    <t>１　はじめに</t>
    <phoneticPr fontId="2"/>
  </si>
  <si>
    <t>２　利用方法</t>
    <rPh sb="2" eb="4">
      <t>リヨウ</t>
    </rPh>
    <rPh sb="4" eb="6">
      <t>ホウホウ</t>
    </rPh>
    <phoneticPr fontId="2"/>
  </si>
  <si>
    <t>②　「3消費転換率」のシートで生産波及間接２次を推計するための消費転換率を設定して下さい。</t>
    <rPh sb="4" eb="6">
      <t>ショウヒ</t>
    </rPh>
    <rPh sb="6" eb="9">
      <t>テンカンリツ</t>
    </rPh>
    <rPh sb="15" eb="17">
      <t>セイサン</t>
    </rPh>
    <rPh sb="17" eb="19">
      <t>ハキュウ</t>
    </rPh>
    <rPh sb="19" eb="21">
      <t>カンセツ</t>
    </rPh>
    <rPh sb="22" eb="23">
      <t>ジ</t>
    </rPh>
    <rPh sb="24" eb="26">
      <t>スイケイ</t>
    </rPh>
    <rPh sb="31" eb="33">
      <t>ショウヒ</t>
    </rPh>
    <rPh sb="33" eb="36">
      <t>テンカンリツ</t>
    </rPh>
    <rPh sb="37" eb="39">
      <t>セッテイ</t>
    </rPh>
    <rPh sb="41" eb="42">
      <t>クダ</t>
    </rPh>
    <phoneticPr fontId="2"/>
  </si>
  <si>
    <t>③　推計結果は　「４まとめ」、「２入力と結果」の各シートに出力されます。</t>
    <rPh sb="2" eb="4">
      <t>スイケイ</t>
    </rPh>
    <rPh sb="4" eb="6">
      <t>ケッカ</t>
    </rPh>
    <rPh sb="17" eb="19">
      <t>ニュウリョク</t>
    </rPh>
    <rPh sb="20" eb="22">
      <t>ケッカ</t>
    </rPh>
    <rPh sb="24" eb="25">
      <t>カク</t>
    </rPh>
    <rPh sb="29" eb="31">
      <t>シュツリョク</t>
    </rPh>
    <phoneticPr fontId="2"/>
  </si>
  <si>
    <t>２　留意事項</t>
    <phoneticPr fontId="2"/>
  </si>
  <si>
    <t>　生産波及推計はあくまで経済モデル分析の一つであり、下記のような仮定や前提条件があります。</t>
    <rPh sb="12" eb="14">
      <t>ケイザイ</t>
    </rPh>
    <rPh sb="17" eb="19">
      <t>ブンセキ</t>
    </rPh>
    <rPh sb="20" eb="21">
      <t>ヒト</t>
    </rPh>
    <rPh sb="26" eb="28">
      <t>カキ</t>
    </rPh>
    <rPh sb="32" eb="34">
      <t>カテイ</t>
    </rPh>
    <rPh sb="35" eb="37">
      <t>ゼンテイ</t>
    </rPh>
    <rPh sb="37" eb="39">
      <t>ジョウケン</t>
    </rPh>
    <phoneticPr fontId="2"/>
  </si>
  <si>
    <t>①　全ての生産は最終需要を満たすために行われるものとします。</t>
    <rPh sb="2" eb="3">
      <t>スベ</t>
    </rPh>
    <rPh sb="5" eb="7">
      <t>セイサン</t>
    </rPh>
    <rPh sb="8" eb="10">
      <t>サイシュウ</t>
    </rPh>
    <rPh sb="10" eb="12">
      <t>ジュヨウ</t>
    </rPh>
    <rPh sb="13" eb="14">
      <t>ミ</t>
    </rPh>
    <rPh sb="19" eb="20">
      <t>オコナ</t>
    </rPh>
    <phoneticPr fontId="2"/>
  </si>
  <si>
    <t>②　生産を行う上での制約条件は一切ないものとします。</t>
    <rPh sb="2" eb="4">
      <t>セイサン</t>
    </rPh>
    <rPh sb="5" eb="6">
      <t>オコナ</t>
    </rPh>
    <rPh sb="7" eb="8">
      <t>ウエ</t>
    </rPh>
    <rPh sb="10" eb="12">
      <t>セイヤク</t>
    </rPh>
    <rPh sb="12" eb="14">
      <t>ジョウケン</t>
    </rPh>
    <rPh sb="15" eb="17">
      <t>イッサイ</t>
    </rPh>
    <phoneticPr fontId="2"/>
  </si>
  <si>
    <t>③　産業連関表対象年と推計対象時点での産業構造は完全には一致しませんが、短期的には変化せず一定であるものとします。</t>
    <rPh sb="2" eb="4">
      <t>サンギョウ</t>
    </rPh>
    <rPh sb="4" eb="7">
      <t>レンカンヒョウ</t>
    </rPh>
    <rPh sb="7" eb="9">
      <t>タイショウ</t>
    </rPh>
    <rPh sb="9" eb="10">
      <t>ネン</t>
    </rPh>
    <rPh sb="11" eb="13">
      <t>スイケイ</t>
    </rPh>
    <rPh sb="13" eb="15">
      <t>タイショウ</t>
    </rPh>
    <rPh sb="15" eb="17">
      <t>ジテン</t>
    </rPh>
    <rPh sb="19" eb="21">
      <t>サンギョウ</t>
    </rPh>
    <rPh sb="21" eb="23">
      <t>コウゾウ</t>
    </rPh>
    <rPh sb="24" eb="26">
      <t>カンゼン</t>
    </rPh>
    <rPh sb="28" eb="30">
      <t>イッチ</t>
    </rPh>
    <rPh sb="36" eb="39">
      <t>タンキテキ</t>
    </rPh>
    <rPh sb="41" eb="43">
      <t>ヘンカ</t>
    </rPh>
    <phoneticPr fontId="2"/>
  </si>
  <si>
    <t>④　規模に関して収穫は一定である（投入額と生産額に線形的な比例関係がある）ものとします。</t>
    <rPh sb="2" eb="4">
      <t>キボ</t>
    </rPh>
    <rPh sb="5" eb="6">
      <t>カン</t>
    </rPh>
    <rPh sb="8" eb="10">
      <t>シュウカク</t>
    </rPh>
    <rPh sb="11" eb="13">
      <t>イッテイ</t>
    </rPh>
    <rPh sb="17" eb="19">
      <t>トウニュウ</t>
    </rPh>
    <rPh sb="19" eb="20">
      <t>ガク</t>
    </rPh>
    <rPh sb="21" eb="24">
      <t>セイサンガク</t>
    </rPh>
    <rPh sb="25" eb="28">
      <t>センケイテキ</t>
    </rPh>
    <rPh sb="29" eb="31">
      <t>ヒレイ</t>
    </rPh>
    <rPh sb="31" eb="33">
      <t>カンケイ</t>
    </rPh>
    <phoneticPr fontId="2"/>
  </si>
  <si>
    <t>⑤　生産波及は途中で中断することなく、最後まで波及するものとします。追加需要の増加には全て生産増で対応し、在庫の取り崩し等による波及の中断がないものとします。</t>
    <rPh sb="2" eb="4">
      <t>セイサン</t>
    </rPh>
    <rPh sb="4" eb="6">
      <t>ハキュウ</t>
    </rPh>
    <rPh sb="7" eb="9">
      <t>トチュウ</t>
    </rPh>
    <rPh sb="10" eb="12">
      <t>チュウダン</t>
    </rPh>
    <rPh sb="19" eb="21">
      <t>サイゴ</t>
    </rPh>
    <rPh sb="23" eb="25">
      <t>ハキュウ</t>
    </rPh>
    <phoneticPr fontId="2"/>
  </si>
  <si>
    <t>⑥　各部門が生産活動を個別に行った効果の和は、それらの部門が同時に行ったときの総効果に等しいものとします。</t>
    <rPh sb="2" eb="5">
      <t>カクブモン</t>
    </rPh>
    <rPh sb="6" eb="8">
      <t>セイサン</t>
    </rPh>
    <rPh sb="8" eb="10">
      <t>カツドウ</t>
    </rPh>
    <rPh sb="11" eb="13">
      <t>コベツ</t>
    </rPh>
    <rPh sb="14" eb="15">
      <t>オコナ</t>
    </rPh>
    <rPh sb="17" eb="19">
      <t>コウカ</t>
    </rPh>
    <rPh sb="20" eb="21">
      <t>ワ</t>
    </rPh>
    <rPh sb="27" eb="29">
      <t>ブモン</t>
    </rPh>
    <rPh sb="30" eb="32">
      <t>ドウジ</t>
    </rPh>
    <rPh sb="33" eb="34">
      <t>オコナ</t>
    </rPh>
    <rPh sb="39" eb="40">
      <t>ソウ</t>
    </rPh>
    <rPh sb="40" eb="42">
      <t>コウカ</t>
    </rPh>
    <rPh sb="43" eb="44">
      <t>ヒト</t>
    </rPh>
    <phoneticPr fontId="2"/>
  </si>
  <si>
    <t>⑦　価格は産業連関表対象年の価格により、分析対象時点の価格を考慮しません。</t>
    <rPh sb="2" eb="4">
      <t>カカク</t>
    </rPh>
    <rPh sb="5" eb="7">
      <t>サンギョウ</t>
    </rPh>
    <rPh sb="7" eb="10">
      <t>レンカンヒョウ</t>
    </rPh>
    <rPh sb="10" eb="12">
      <t>タイショウ</t>
    </rPh>
    <rPh sb="12" eb="13">
      <t>ネン</t>
    </rPh>
    <rPh sb="14" eb="16">
      <t>カカク</t>
    </rPh>
    <rPh sb="20" eb="22">
      <t>ブンセキ</t>
    </rPh>
    <rPh sb="22" eb="24">
      <t>タイショウ</t>
    </rPh>
    <rPh sb="24" eb="26">
      <t>ジテン</t>
    </rPh>
    <rPh sb="27" eb="29">
      <t>カカク</t>
    </rPh>
    <rPh sb="30" eb="32">
      <t>コウリョ</t>
    </rPh>
    <phoneticPr fontId="2"/>
  </si>
  <si>
    <t>⑧　生産波及が達成される期間は不明です。</t>
    <rPh sb="2" eb="4">
      <t>セイサン</t>
    </rPh>
    <rPh sb="4" eb="6">
      <t>ハキュウ</t>
    </rPh>
    <rPh sb="7" eb="9">
      <t>タッセイ</t>
    </rPh>
    <rPh sb="12" eb="14">
      <t>キカン</t>
    </rPh>
    <rPh sb="15" eb="17">
      <t>フメイ</t>
    </rPh>
    <phoneticPr fontId="2"/>
  </si>
  <si>
    <t>⑨　推計方法の見直し、データ更新等により、生産波及推計ツールの内容を予告なく変更することがあります。変更した場合は最終更新日を更新します。</t>
    <rPh sb="2" eb="4">
      <t>スイケイ</t>
    </rPh>
    <phoneticPr fontId="2"/>
  </si>
  <si>
    <t>　この生産波及推計ツールは、2020産業連関表の係数等を用いて県内の消費、投資等の需要増加がもたらす県内への生産波及を推計するものです。
　該当する産業部門にその需要増加額を入力することで、生産波及を推計できます。</t>
    <rPh sb="18" eb="20">
      <t>サンギョウ</t>
    </rPh>
    <rPh sb="20" eb="23">
      <t>レンカンヒョウ</t>
    </rPh>
    <rPh sb="24" eb="26">
      <t>ケイスウ</t>
    </rPh>
    <rPh sb="26" eb="27">
      <t>ナド</t>
    </rPh>
    <rPh sb="28" eb="29">
      <t>モチ</t>
    </rPh>
    <rPh sb="31" eb="33">
      <t>ケンナイ</t>
    </rPh>
    <rPh sb="34" eb="36">
      <t>ショウヒ</t>
    </rPh>
    <rPh sb="37" eb="39">
      <t>トウシ</t>
    </rPh>
    <rPh sb="39" eb="40">
      <t>トウ</t>
    </rPh>
    <rPh sb="70" eb="72">
      <t>ガイトウ</t>
    </rPh>
    <rPh sb="97" eb="99">
      <t>ハキュウ</t>
    </rPh>
    <rPh sb="100" eb="102">
      <t>スイケイ</t>
    </rPh>
    <phoneticPr fontId="2"/>
  </si>
  <si>
    <r>
      <t xml:space="preserve">新規需要A1
× </t>
    </r>
    <r>
      <rPr>
        <sz val="9"/>
        <color rgb="FFC00000"/>
        <rFont val="UD Digi Kyokasho NK-R"/>
        <family val="1"/>
        <charset val="128"/>
        <scheme val="major"/>
      </rPr>
      <t>域内自給率</t>
    </r>
    <rPh sb="0" eb="2">
      <t>シンキ</t>
    </rPh>
    <rPh sb="2" eb="4">
      <t>ジュヨウ</t>
    </rPh>
    <rPh sb="9" eb="11">
      <t>イキナイ</t>
    </rPh>
    <rPh sb="11" eb="13">
      <t>ジキュウ</t>
    </rPh>
    <rPh sb="13" eb="14">
      <t>リツ</t>
    </rPh>
    <phoneticPr fontId="2"/>
  </si>
  <si>
    <r>
      <t xml:space="preserve">新規需要A1
× </t>
    </r>
    <r>
      <rPr>
        <sz val="9"/>
        <color rgb="FFC00000"/>
        <rFont val="UD Digi Kyokasho NK-R"/>
        <family val="1"/>
        <charset val="128"/>
        <scheme val="major"/>
      </rPr>
      <t>域内自給率</t>
    </r>
    <r>
      <rPr>
        <sz val="9"/>
        <color theme="1" tint="0.34998626667073579"/>
        <rFont val="UD Digi Kyokasho NK-R"/>
        <family val="1"/>
        <charset val="128"/>
        <scheme val="major"/>
      </rPr>
      <t xml:space="preserve">
＋ A2</t>
    </r>
    <rPh sb="0" eb="2">
      <t>シンキ</t>
    </rPh>
    <rPh sb="2" eb="4">
      <t>ジュヨウ</t>
    </rPh>
    <rPh sb="9" eb="11">
      <t>イキナイ</t>
    </rPh>
    <rPh sb="11" eb="13">
      <t>ジキュウ</t>
    </rPh>
    <rPh sb="13" eb="14">
      <t>リツ</t>
    </rPh>
    <phoneticPr fontId="2"/>
  </si>
  <si>
    <r>
      <t xml:space="preserve">B1 × </t>
    </r>
    <r>
      <rPr>
        <sz val="9"/>
        <color rgb="FFC00000"/>
        <rFont val="UD Digi Kyokasho NK-R"/>
        <family val="1"/>
        <charset val="128"/>
        <scheme val="major"/>
      </rPr>
      <t>域内自給率</t>
    </r>
    <rPh sb="5" eb="7">
      <t>イキナイ</t>
    </rPh>
    <rPh sb="7" eb="10">
      <t>ジキュウリツ</t>
    </rPh>
    <phoneticPr fontId="2"/>
  </si>
  <si>
    <r>
      <t xml:space="preserve"> (I - ( I -  Ḿ )A )</t>
    </r>
    <r>
      <rPr>
        <b/>
        <vertAlign val="superscript"/>
        <sz val="9"/>
        <color theme="1" tint="0.34998626667073579"/>
        <rFont val="UD Digi Kyokasho NK-R"/>
        <family val="1"/>
        <charset val="128"/>
        <scheme val="major"/>
      </rPr>
      <t xml:space="preserve">-1 </t>
    </r>
    <r>
      <rPr>
        <b/>
        <sz val="9"/>
        <color theme="1" tint="0.34998626667073579"/>
        <rFont val="UD Digi Kyokasho NK-R"/>
        <family val="1"/>
        <charset val="128"/>
        <scheme val="major"/>
      </rPr>
      <t xml:space="preserve">
逆行列係数表 108部門</t>
    </r>
    <rPh sb="33" eb="35">
      <t>ブモン</t>
    </rPh>
    <phoneticPr fontId="9"/>
  </si>
  <si>
    <r>
      <t xml:space="preserve"> ( I - ( I -  Ḿ )A )</t>
    </r>
    <r>
      <rPr>
        <b/>
        <vertAlign val="superscript"/>
        <sz val="9"/>
        <color theme="1" tint="0.34998626667073579"/>
        <rFont val="UD Digi Kyokasho NK-R"/>
        <family val="1"/>
        <charset val="128"/>
        <scheme val="major"/>
      </rPr>
      <t>-1</t>
    </r>
    <r>
      <rPr>
        <b/>
        <sz val="9"/>
        <color theme="1" tint="0.34998626667073579"/>
        <rFont val="UD Digi Kyokasho NK-R"/>
        <family val="1"/>
        <charset val="128"/>
        <scheme val="major"/>
      </rPr>
      <t xml:space="preserve"> (I -  Ḿ)
逆行列係数表 108部門</t>
    </r>
    <rPh sb="42" eb="44">
      <t>ブモン</t>
    </rPh>
    <phoneticPr fontId="9"/>
  </si>
  <si>
    <r>
      <t>直接CO</t>
    </r>
    <r>
      <rPr>
        <vertAlign val="subscript"/>
        <sz val="9"/>
        <rFont val="UD Digi Kyokasho NK-R"/>
        <family val="1"/>
        <charset val="128"/>
        <scheme val="major"/>
      </rPr>
      <t>2</t>
    </r>
    <r>
      <rPr>
        <sz val="9"/>
        <rFont val="UD Digi Kyokasho NK-R"/>
        <family val="1"/>
        <charset val="128"/>
        <scheme val="major"/>
      </rPr>
      <t>排出量（エネルギー起源）</t>
    </r>
  </si>
  <si>
    <r>
      <t>直接CO</t>
    </r>
    <r>
      <rPr>
        <vertAlign val="subscript"/>
        <sz val="9"/>
        <rFont val="UD Digi Kyokasho NK-R"/>
        <family val="1"/>
        <charset val="128"/>
        <scheme val="major"/>
      </rPr>
      <t>2</t>
    </r>
    <r>
      <rPr>
        <sz val="9"/>
        <rFont val="UD Digi Kyokasho NK-R"/>
        <family val="1"/>
        <charset val="128"/>
        <scheme val="major"/>
      </rPr>
      <t>排出量（非エネルギー起源）</t>
    </r>
  </si>
  <si>
    <r>
      <t>直接CH</t>
    </r>
    <r>
      <rPr>
        <vertAlign val="subscript"/>
        <sz val="9"/>
        <rFont val="UD Digi Kyokasho NK-R"/>
        <family val="1"/>
        <charset val="128"/>
        <scheme val="major"/>
      </rPr>
      <t>4</t>
    </r>
    <r>
      <rPr>
        <sz val="9"/>
        <rFont val="UD Digi Kyokasho NK-R"/>
        <family val="1"/>
        <charset val="128"/>
        <scheme val="major"/>
      </rPr>
      <t>排出量</t>
    </r>
  </si>
  <si>
    <r>
      <t>直接N</t>
    </r>
    <r>
      <rPr>
        <vertAlign val="subscript"/>
        <sz val="9"/>
        <rFont val="UD Digi Kyokasho NK-R"/>
        <family val="1"/>
        <charset val="128"/>
        <scheme val="major"/>
      </rPr>
      <t>2</t>
    </r>
    <r>
      <rPr>
        <sz val="9"/>
        <rFont val="UD Digi Kyokasho NK-R"/>
        <family val="1"/>
        <charset val="128"/>
        <scheme val="major"/>
      </rPr>
      <t>O排出量</t>
    </r>
  </si>
  <si>
    <r>
      <t>直接SF</t>
    </r>
    <r>
      <rPr>
        <vertAlign val="subscript"/>
        <sz val="9"/>
        <rFont val="UD Digi Kyokasho NK-R"/>
        <family val="1"/>
        <charset val="128"/>
        <scheme val="major"/>
      </rPr>
      <t>6</t>
    </r>
    <r>
      <rPr>
        <sz val="9"/>
        <rFont val="UD Digi Kyokasho NK-R"/>
        <family val="1"/>
        <charset val="128"/>
        <scheme val="major"/>
      </rPr>
      <t>排出量</t>
    </r>
  </si>
  <si>
    <r>
      <t>直接NF</t>
    </r>
    <r>
      <rPr>
        <vertAlign val="subscript"/>
        <sz val="9"/>
        <rFont val="UD Digi Kyokasho NK-R"/>
        <family val="1"/>
        <charset val="128"/>
        <scheme val="major"/>
      </rPr>
      <t>3</t>
    </r>
    <r>
      <rPr>
        <sz val="9"/>
        <rFont val="UD Digi Kyokasho NK-R"/>
        <family val="1"/>
        <charset val="128"/>
        <scheme val="major"/>
      </rPr>
      <t>排出量</t>
    </r>
  </si>
  <si>
    <r>
      <t>単位直接CO</t>
    </r>
    <r>
      <rPr>
        <vertAlign val="subscript"/>
        <sz val="9"/>
        <rFont val="UD Digi Kyokasho NK-R"/>
        <family val="1"/>
        <charset val="128"/>
        <scheme val="major"/>
      </rPr>
      <t>2</t>
    </r>
    <r>
      <rPr>
        <sz val="9"/>
        <rFont val="UD Digi Kyokasho NK-R"/>
        <family val="1"/>
        <charset val="128"/>
        <scheme val="major"/>
      </rPr>
      <t>排出量（エネルギー起源）</t>
    </r>
  </si>
  <si>
    <r>
      <t>単位直接CO</t>
    </r>
    <r>
      <rPr>
        <vertAlign val="subscript"/>
        <sz val="9"/>
        <rFont val="UD Digi Kyokasho NK-R"/>
        <family val="1"/>
        <charset val="128"/>
        <scheme val="major"/>
      </rPr>
      <t>2</t>
    </r>
    <r>
      <rPr>
        <sz val="9"/>
        <rFont val="UD Digi Kyokasho NK-R"/>
        <family val="1"/>
        <charset val="128"/>
        <scheme val="major"/>
      </rPr>
      <t>排出量（非エネルギー起源）</t>
    </r>
  </si>
  <si>
    <r>
      <t>単位直接CH</t>
    </r>
    <r>
      <rPr>
        <vertAlign val="subscript"/>
        <sz val="9"/>
        <rFont val="UD Digi Kyokasho NK-R"/>
        <family val="1"/>
        <charset val="128"/>
        <scheme val="major"/>
      </rPr>
      <t>4</t>
    </r>
    <r>
      <rPr>
        <sz val="9"/>
        <rFont val="UD Digi Kyokasho NK-R"/>
        <family val="1"/>
        <charset val="128"/>
        <scheme val="major"/>
      </rPr>
      <t>排出量</t>
    </r>
  </si>
  <si>
    <r>
      <t>単位直接N</t>
    </r>
    <r>
      <rPr>
        <vertAlign val="subscript"/>
        <sz val="9"/>
        <rFont val="UD Digi Kyokasho NK-R"/>
        <family val="1"/>
        <charset val="128"/>
        <scheme val="major"/>
      </rPr>
      <t>2</t>
    </r>
    <r>
      <rPr>
        <sz val="9"/>
        <rFont val="UD Digi Kyokasho NK-R"/>
        <family val="1"/>
        <charset val="128"/>
        <scheme val="major"/>
      </rPr>
      <t>O排出量</t>
    </r>
  </si>
  <si>
    <r>
      <t>単位直接SF</t>
    </r>
    <r>
      <rPr>
        <vertAlign val="subscript"/>
        <sz val="9"/>
        <rFont val="UD Digi Kyokasho NK-R"/>
        <family val="1"/>
        <charset val="128"/>
        <scheme val="major"/>
      </rPr>
      <t>6</t>
    </r>
    <r>
      <rPr>
        <sz val="9"/>
        <rFont val="UD Digi Kyokasho NK-R"/>
        <family val="1"/>
        <charset val="128"/>
        <scheme val="major"/>
      </rPr>
      <t>排出量</t>
    </r>
  </si>
  <si>
    <r>
      <t>単位直接NF</t>
    </r>
    <r>
      <rPr>
        <vertAlign val="subscript"/>
        <sz val="9"/>
        <rFont val="UD Digi Kyokasho NK-R"/>
        <family val="1"/>
        <charset val="128"/>
        <scheme val="major"/>
      </rPr>
      <t>3</t>
    </r>
    <r>
      <rPr>
        <sz val="9"/>
        <rFont val="UD Digi Kyokasho NK-R"/>
        <family val="1"/>
        <charset val="128"/>
        <scheme val="major"/>
      </rPr>
      <t>排出量</t>
    </r>
  </si>
  <si>
    <r>
      <t>エネルギー原単位(I-A)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</si>
  <si>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</si>
  <si>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</si>
  <si>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</si>
  <si>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-1</t>
    </r>
  </si>
  <si>
    <r>
      <t>HFCs排出原単位(I-A)</t>
    </r>
    <r>
      <rPr>
        <vertAlign val="superscript"/>
        <sz val="9"/>
        <rFont val="UD Digi Kyokasho NK-R"/>
        <family val="1"/>
        <charset val="128"/>
        <scheme val="major"/>
      </rPr>
      <t>-1</t>
    </r>
  </si>
  <si>
    <r>
      <t>PFCs排出原単位(I-A)</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</si>
  <si>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</si>
  <si>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-1</t>
    </r>
  </si>
  <si>
    <r>
      <t>GHG排出原単位(I-A)</t>
    </r>
    <r>
      <rPr>
        <vertAlign val="superscript"/>
        <sz val="9"/>
        <rFont val="UD Digi Kyokasho NK-R"/>
        <family val="1"/>
        <charset val="128"/>
        <scheme val="major"/>
      </rPr>
      <t>-1</t>
    </r>
  </si>
  <si>
    <r>
      <t>エネルギー原単位(I-A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</si>
  <si>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</si>
  <si>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</si>
  <si>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</si>
  <si>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</si>
  <si>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HFCs排出原単位(I-A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</si>
  <si>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PFCs排出原単位(I-A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</si>
  <si>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</si>
  <si>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</si>
  <si>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GHG排出原単位(I-A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</si>
  <si>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t-CO</t>
    </r>
    <r>
      <rPr>
        <vertAlign val="subscript"/>
        <sz val="9"/>
        <rFont val="UD Digi Kyokasho NK-R"/>
        <family val="1"/>
        <charset val="128"/>
        <scheme val="major"/>
      </rPr>
      <t>2</t>
    </r>
  </si>
  <si>
    <r>
      <t>t-CO</t>
    </r>
    <r>
      <rPr>
        <vertAlign val="subscript"/>
        <sz val="9"/>
        <rFont val="UD Digi Kyokasho NK-R"/>
        <family val="1"/>
        <charset val="128"/>
        <scheme val="major"/>
      </rPr>
      <t>2</t>
    </r>
    <r>
      <rPr>
        <sz val="9"/>
        <rFont val="UD Digi Kyokasho NK-R"/>
        <family val="1"/>
        <charset val="128"/>
        <scheme val="major"/>
      </rPr>
      <t>eq</t>
    </r>
  </si>
  <si>
    <r>
      <t>t-CO</t>
    </r>
    <r>
      <rPr>
        <vertAlign val="subscript"/>
        <sz val="9"/>
        <rFont val="UD Digi Kyokasho NK-R"/>
        <family val="1"/>
        <charset val="128"/>
        <scheme val="major"/>
      </rPr>
      <t>2</t>
    </r>
    <r>
      <rPr>
        <sz val="9"/>
        <rFont val="UD Digi Kyokasho NK-R"/>
        <family val="1"/>
        <charset val="128"/>
        <scheme val="major"/>
      </rPr>
      <t>/百万円</t>
    </r>
    <phoneticPr fontId="13"/>
  </si>
  <si>
    <r>
      <t>t-CO</t>
    </r>
    <r>
      <rPr>
        <vertAlign val="subscript"/>
        <sz val="9"/>
        <rFont val="UD Digi Kyokasho NK-R"/>
        <family val="1"/>
        <charset val="128"/>
        <scheme val="major"/>
      </rPr>
      <t>2</t>
    </r>
    <r>
      <rPr>
        <sz val="9"/>
        <rFont val="UD Digi Kyokasho NK-R"/>
        <family val="1"/>
        <charset val="128"/>
        <scheme val="major"/>
      </rPr>
      <t>/百万円</t>
    </r>
  </si>
  <si>
    <r>
      <t>t-CO</t>
    </r>
    <r>
      <rPr>
        <vertAlign val="subscript"/>
        <sz val="9"/>
        <rFont val="UD Digi Kyokasho NK-R"/>
        <family val="1"/>
        <charset val="128"/>
        <scheme val="major"/>
      </rPr>
      <t>2</t>
    </r>
    <r>
      <rPr>
        <sz val="9"/>
        <rFont val="UD Digi Kyokasho NK-R"/>
        <family val="1"/>
        <charset val="128"/>
        <scheme val="major"/>
      </rPr>
      <t>eq/百万円</t>
    </r>
  </si>
  <si>
    <t>環境係数</t>
    <rPh sb="0" eb="2">
      <t>カンキョウ</t>
    </rPh>
    <rPh sb="2" eb="4">
      <t>ケイスウ</t>
    </rPh>
    <phoneticPr fontId="8"/>
  </si>
  <si>
    <t>入力と結果</t>
    <phoneticPr fontId="8"/>
  </si>
  <si>
    <t>消費転換率</t>
    <phoneticPr fontId="8"/>
  </si>
  <si>
    <t>波及推計</t>
    <rPh sb="2" eb="4">
      <t>スイケイ</t>
    </rPh>
    <phoneticPr fontId="8"/>
  </si>
  <si>
    <t>7211</t>
    <phoneticPr fontId="8"/>
  </si>
  <si>
    <t>生産者価格評価表</t>
    <phoneticPr fontId="8"/>
  </si>
  <si>
    <t>投入係数表</t>
    <phoneticPr fontId="8"/>
  </si>
  <si>
    <t>雇用表</t>
    <phoneticPr fontId="8"/>
  </si>
  <si>
    <t xml:space="preserve"> I（単位行列表）</t>
    <phoneticPr fontId="8"/>
  </si>
  <si>
    <r>
      <rPr>
        <sz val="12"/>
        <color theme="1" tint="0.34998626667073579"/>
        <rFont val="Calibri"/>
        <family val="1"/>
      </rPr>
      <t>Ḿ</t>
    </r>
    <r>
      <rPr>
        <sz val="12"/>
        <color theme="1" tint="0.34998626667073579"/>
        <rFont val="UD デジタル 教科書体 NK-R"/>
        <family val="1"/>
        <charset val="128"/>
      </rPr>
      <t xml:space="preserve">（輸入率対角行列） </t>
    </r>
    <phoneticPr fontId="8"/>
  </si>
  <si>
    <t>消費転換率</t>
    <rPh sb="0" eb="2">
      <t>ショウヒ</t>
    </rPh>
    <rPh sb="2" eb="4">
      <t>テンカン</t>
    </rPh>
    <rPh sb="4" eb="5">
      <t>リツ</t>
    </rPh>
    <phoneticPr fontId="66"/>
  </si>
  <si>
    <t>実収入</t>
    <phoneticPr fontId="9"/>
  </si>
  <si>
    <t>消費支出</t>
    <phoneticPr fontId="9"/>
  </si>
  <si>
    <t>https://www.e-stat.go.jp/stat-search/files?page=1&amp;layout=datalist&amp;toukei=00200561&amp;tstat=000000330001&amp;cycle=7&amp;tclass1=000000330001&amp;tclass2=000000330004&amp;tclass3=000000330006&amp;tclass4val=0</t>
    <phoneticPr fontId="2"/>
  </si>
  <si>
    <t>シート名</t>
    <rPh sb="3" eb="4">
      <t>メイ</t>
    </rPh>
    <phoneticPr fontId="8"/>
  </si>
  <si>
    <t>手引</t>
    <phoneticPr fontId="8"/>
  </si>
  <si>
    <t>係数表</t>
    <phoneticPr fontId="8"/>
  </si>
  <si>
    <t>賃金</t>
    <rPh sb="0" eb="1">
      <t>チンギン</t>
    </rPh>
    <phoneticPr fontId="8"/>
  </si>
  <si>
    <t>2020年　産業連関表 生産波及推計ツール 108部門</t>
    <rPh sb="4" eb="5">
      <t>ネン</t>
    </rPh>
    <rPh sb="6" eb="8">
      <t>サンギョウ</t>
    </rPh>
    <rPh sb="8" eb="11">
      <t>レンカンヒョウ</t>
    </rPh>
    <phoneticPr fontId="8"/>
  </si>
  <si>
    <t>商業・運輸マージン（輸入分）</t>
    <rPh sb="0" eb="2">
      <t>ショウギョウ</t>
    </rPh>
    <rPh sb="3" eb="5">
      <t>ウンユ</t>
    </rPh>
    <rPh sb="10" eb="12">
      <t>ユニュウ</t>
    </rPh>
    <rPh sb="12" eb="13">
      <t>ブン</t>
    </rPh>
    <phoneticPr fontId="2"/>
  </si>
  <si>
    <t>A1 × 輸入率</t>
    <rPh sb="5" eb="7">
      <t>ユニュウ</t>
    </rPh>
    <rPh sb="7" eb="8">
      <t>リツ</t>
    </rPh>
    <phoneticPr fontId="2"/>
  </si>
  <si>
    <t>域内生産額</t>
  </si>
  <si>
    <t>マージン</t>
    <phoneticPr fontId="2"/>
  </si>
  <si>
    <t>⑩　環境係数は国立環境研究所「産業連関表による環境負荷原単位データブック(3EID)」のデータから作成した一例です。　https://3eid.nies.go.jp/</t>
    <rPh sb="2" eb="4">
      <t>カンキョウ</t>
    </rPh>
    <rPh sb="4" eb="6">
      <t>ケイスウ</t>
    </rPh>
    <rPh sb="49" eb="51">
      <t>サクセイ</t>
    </rPh>
    <rPh sb="53" eb="55">
      <t>イチレイ</t>
    </rPh>
    <phoneticPr fontId="2"/>
  </si>
  <si>
    <t>波及計算結果</t>
    <rPh sb="2" eb="4">
      <t>ケイサン</t>
    </rPh>
    <rPh sb="4" eb="5">
      <t>ケツ</t>
    </rPh>
    <rPh sb="5" eb="6">
      <t>ハテ</t>
    </rPh>
    <phoneticPr fontId="2"/>
  </si>
  <si>
    <t>生産波及 間接２次 ÷　生産波及 直接+間接１次</t>
    <phoneticPr fontId="11"/>
  </si>
  <si>
    <t>賃金俸給
波及</t>
    <rPh sb="0" eb="2">
      <t>チンギン</t>
    </rPh>
    <rPh sb="2" eb="4">
      <t>ホウキュウ</t>
    </rPh>
    <rPh sb="5" eb="7">
      <t>ハキュウ</t>
    </rPh>
    <phoneticPr fontId="2"/>
  </si>
  <si>
    <t>消費支出
波及</t>
    <rPh sb="0" eb="2">
      <t>ショウヒ</t>
    </rPh>
    <rPh sb="2" eb="4">
      <t>シシュツ</t>
    </rPh>
    <rPh sb="5" eb="7">
      <t>ハキュウ</t>
    </rPh>
    <phoneticPr fontId="2"/>
  </si>
  <si>
    <t>係数</t>
    <rPh sb="0" eb="2">
      <t>ケイスウ</t>
    </rPh>
    <phoneticPr fontId="8"/>
  </si>
  <si>
    <t>711</t>
  </si>
  <si>
    <t>911</t>
  </si>
  <si>
    <t>921</t>
  </si>
  <si>
    <t>931</t>
  </si>
  <si>
    <t>932</t>
  </si>
  <si>
    <t>資本減耗引当（社会資本等減耗分）</t>
  </si>
  <si>
    <t>941</t>
  </si>
  <si>
    <t>間接税（関税・輸入品商品税を除く。）</t>
  </si>
  <si>
    <t>951</t>
  </si>
  <si>
    <t>960</t>
  </si>
  <si>
    <t>970</t>
  </si>
  <si>
    <t>721</t>
  </si>
  <si>
    <t>家計外消費支出</t>
  </si>
  <si>
    <t>741</t>
  </si>
  <si>
    <t>751</t>
  </si>
  <si>
    <t>761</t>
  </si>
  <si>
    <t>780</t>
  </si>
  <si>
    <t>790</t>
  </si>
  <si>
    <t>国内総固定資本形成（公的）</t>
  </si>
  <si>
    <t>国内総固定資本形成（民間）</t>
  </si>
  <si>
    <t>801</t>
  </si>
  <si>
    <t>移出</t>
    <rPh sb="0" eb="2">
      <t>イシュツ</t>
    </rPh>
    <phoneticPr fontId="2"/>
  </si>
  <si>
    <t>移輸出計</t>
    <rPh sb="0" eb="1">
      <t>イ</t>
    </rPh>
    <phoneticPr fontId="2"/>
  </si>
  <si>
    <t>（控除）輸入計</t>
  </si>
  <si>
    <t>移入</t>
    <rPh sb="0" eb="2">
      <t>イニュウ</t>
    </rPh>
    <phoneticPr fontId="2"/>
  </si>
  <si>
    <t>移輸入計</t>
    <rPh sb="0" eb="1">
      <t>ウツ</t>
    </rPh>
    <phoneticPr fontId="2"/>
  </si>
  <si>
    <t>880</t>
  </si>
  <si>
    <t>最終需要部門計</t>
  </si>
  <si>
    <t>国内生産額</t>
    <rPh sb="0" eb="1">
      <t>クニ</t>
    </rPh>
    <phoneticPr fontId="2"/>
  </si>
  <si>
    <t>国内需要合計</t>
    <rPh sb="0" eb="1">
      <t>クニ</t>
    </rPh>
    <phoneticPr fontId="2"/>
  </si>
  <si>
    <t>国内最終需要計</t>
    <rPh sb="0" eb="1">
      <t>クニ</t>
    </rPh>
    <phoneticPr fontId="2"/>
  </si>
  <si>
    <r>
      <t>直接CO</t>
    </r>
    <r>
      <rPr>
        <vertAlign val="subscript"/>
        <sz val="9"/>
        <rFont val="Meiryo"/>
        <family val="3"/>
        <charset val="128"/>
      </rPr>
      <t>2</t>
    </r>
    <r>
      <rPr>
        <sz val="9"/>
        <rFont val="Meiryo"/>
        <family val="3"/>
        <charset val="128"/>
      </rPr>
      <t>排出量（エネルギー起源）</t>
    </r>
  </si>
  <si>
    <r>
      <t>直接CO</t>
    </r>
    <r>
      <rPr>
        <vertAlign val="subscript"/>
        <sz val="9"/>
        <rFont val="Meiryo"/>
        <family val="3"/>
        <charset val="128"/>
      </rPr>
      <t>2</t>
    </r>
    <r>
      <rPr>
        <sz val="9"/>
        <rFont val="Meiryo"/>
        <family val="3"/>
        <charset val="128"/>
      </rPr>
      <t>排出量（非エネルギー起源）</t>
    </r>
  </si>
  <si>
    <r>
      <t>直接CH</t>
    </r>
    <r>
      <rPr>
        <vertAlign val="subscript"/>
        <sz val="9"/>
        <rFont val="Meiryo"/>
        <family val="3"/>
        <charset val="128"/>
      </rPr>
      <t>4</t>
    </r>
    <r>
      <rPr>
        <sz val="9"/>
        <rFont val="Meiryo"/>
        <family val="3"/>
        <charset val="128"/>
      </rPr>
      <t>排出量</t>
    </r>
  </si>
  <si>
    <r>
      <t>直接N</t>
    </r>
    <r>
      <rPr>
        <vertAlign val="subscript"/>
        <sz val="9"/>
        <rFont val="Meiryo"/>
        <family val="3"/>
        <charset val="128"/>
      </rPr>
      <t>2</t>
    </r>
    <r>
      <rPr>
        <sz val="9"/>
        <rFont val="Meiryo"/>
        <family val="3"/>
        <charset val="128"/>
      </rPr>
      <t>O排出量</t>
    </r>
  </si>
  <si>
    <r>
      <t>直接SF</t>
    </r>
    <r>
      <rPr>
        <vertAlign val="subscript"/>
        <sz val="9"/>
        <rFont val="Meiryo"/>
        <family val="3"/>
        <charset val="128"/>
      </rPr>
      <t>6</t>
    </r>
    <r>
      <rPr>
        <sz val="9"/>
        <rFont val="Meiryo"/>
        <family val="3"/>
        <charset val="128"/>
      </rPr>
      <t>排出量</t>
    </r>
  </si>
  <si>
    <r>
      <t>直接NF</t>
    </r>
    <r>
      <rPr>
        <vertAlign val="subscript"/>
        <sz val="9"/>
        <rFont val="Meiryo"/>
        <family val="3"/>
        <charset val="128"/>
      </rPr>
      <t>3</t>
    </r>
    <r>
      <rPr>
        <sz val="9"/>
        <rFont val="Meiryo"/>
        <family val="3"/>
        <charset val="128"/>
      </rPr>
      <t>排出量</t>
    </r>
  </si>
  <si>
    <r>
      <t xml:space="preserve">①　あらかじめ需要増加額と各部門の内訳を設定し、「２入力と結果」のシートの入力欄に入力して下さい。（単位：100万円）
</t>
    </r>
    <r>
      <rPr>
        <sz val="12"/>
        <color rgb="FFC00000"/>
        <rFont val="UD デジタル 教科書体 NK-R"/>
        <family val="1"/>
        <charset val="128"/>
      </rPr>
      <t>　生産者価格で各部門全て民間消費支出が5%増加した場合の数値を入力した状態になっています。</t>
    </r>
    <rPh sb="7" eb="9">
      <t>ジュヨウ</t>
    </rPh>
    <rPh sb="9" eb="12">
      <t>ゾウカガク</t>
    </rPh>
    <rPh sb="13" eb="16">
      <t>カクブモン</t>
    </rPh>
    <rPh sb="17" eb="19">
      <t>ウチワケ</t>
    </rPh>
    <rPh sb="20" eb="22">
      <t>セッテイ</t>
    </rPh>
    <rPh sb="26" eb="28">
      <t>ニュウリョク</t>
    </rPh>
    <rPh sb="29" eb="31">
      <t>ケッカ</t>
    </rPh>
    <rPh sb="37" eb="40">
      <t>ニュウリョクラン</t>
    </rPh>
    <phoneticPr fontId="2"/>
  </si>
  <si>
    <t>最終更新日　2026年2月20日</t>
    <rPh sb="0" eb="2">
      <t>サイシュウ</t>
    </rPh>
    <rPh sb="2" eb="5">
      <t>コウシンビ</t>
    </rPh>
    <rPh sb="10" eb="11">
      <t>ネン</t>
    </rPh>
    <rPh sb="12" eb="13">
      <t>ガツ</t>
    </rPh>
    <rPh sb="15" eb="16">
      <t>ニチ</t>
    </rPh>
    <phoneticPr fontId="2"/>
  </si>
  <si>
    <t>逆行列係数表</t>
    <rPh sb="5" eb="6">
      <t>ヒョウ</t>
    </rPh>
    <phoneticPr fontId="8"/>
  </si>
  <si>
    <t>国</t>
    <rPh sb="0" eb="1">
      <t>クニ</t>
    </rPh>
    <phoneticPr fontId="8"/>
  </si>
  <si>
    <t>農林漁業</t>
  </si>
  <si>
    <t>飲食料品</t>
  </si>
  <si>
    <t>プラスチック・ゴム製品</t>
  </si>
  <si>
    <t>68</t>
  </si>
  <si>
    <t>69</t>
  </si>
  <si>
    <t>その他の製造工業製品</t>
    <phoneticPr fontId="8"/>
  </si>
  <si>
    <t>39(19)</t>
    <phoneticPr fontId="8"/>
  </si>
  <si>
    <t>39(23)</t>
    <phoneticPr fontId="8"/>
  </si>
  <si>
    <t>列部門に対する最終需要１単位によって引き起こされる産業全体に対する生産波及の大きさを表す各部門の列和比較</t>
    <rPh sb="0" eb="1">
      <t>レツ</t>
    </rPh>
    <rPh sb="1" eb="3">
      <t>ブモン</t>
    </rPh>
    <rPh sb="4" eb="5">
      <t>タイ</t>
    </rPh>
    <rPh sb="7" eb="9">
      <t>サイシュウ</t>
    </rPh>
    <rPh sb="9" eb="11">
      <t>ジュヨウ</t>
    </rPh>
    <rPh sb="12" eb="14">
      <t>タンイ</t>
    </rPh>
    <rPh sb="18" eb="19">
      <t>ヒ</t>
    </rPh>
    <rPh sb="20" eb="21">
      <t>オ</t>
    </rPh>
    <rPh sb="25" eb="27">
      <t>サンギョウ</t>
    </rPh>
    <rPh sb="27" eb="29">
      <t>ゼンタイ</t>
    </rPh>
    <rPh sb="30" eb="31">
      <t>タイ</t>
    </rPh>
    <rPh sb="33" eb="35">
      <t>セイサン</t>
    </rPh>
    <rPh sb="35" eb="37">
      <t>ハキュウ</t>
    </rPh>
    <rPh sb="38" eb="39">
      <t>オオ</t>
    </rPh>
    <rPh sb="42" eb="43">
      <t>アラワ</t>
    </rPh>
    <rPh sb="44" eb="45">
      <t>カク</t>
    </rPh>
    <rPh sb="45" eb="47">
      <t>ブモン</t>
    </rPh>
    <rPh sb="48" eb="49">
      <t>レツ</t>
    </rPh>
    <rPh sb="49" eb="50">
      <t>ワ</t>
    </rPh>
    <rPh sb="50" eb="52">
      <t>ヒカク</t>
    </rPh>
    <phoneticPr fontId="8"/>
  </si>
  <si>
    <t>S</t>
    <phoneticPr fontId="8"/>
  </si>
  <si>
    <t>このファイルは、19シートあり、生産波及推計ツールのため数式等が入力されたセルがあります。</t>
    <rPh sb="16" eb="18">
      <t>セイサン</t>
    </rPh>
    <rPh sb="18" eb="20">
      <t>ハキュウ</t>
    </rPh>
    <rPh sb="20" eb="22">
      <t>スイケイ</t>
    </rPh>
    <rPh sb="28" eb="30">
      <t>スウシキ</t>
    </rPh>
    <rPh sb="30" eb="31">
      <t>ナド</t>
    </rPh>
    <rPh sb="32" eb="34">
      <t>ニュウリョク</t>
    </rPh>
    <phoneticPr fontId="8"/>
  </si>
  <si>
    <t>購入者価格と生産者価格との差額のうち，商業部門に投入された金額及びその割合。国の産業連関表の商業マージン額／総需要により推計。</t>
    <phoneticPr fontId="2"/>
  </si>
  <si>
    <t>購入者価格と生産者価格との差額のうち，運輸部門に投入された金額及びその割合。国の産業連関表の商業マージン額／総需要により推計。</t>
    <phoneticPr fontId="2"/>
  </si>
  <si>
    <t>域内で発生した需要のうち，移輸入分を含まず，域内で生産された財・サービスのみによって賄われる割合。産業連関表から算出（１－（移輸入／県内需要合計））。</t>
    <rPh sb="0" eb="1">
      <t>イキ</t>
    </rPh>
    <rPh sb="22" eb="23">
      <t>イキ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</si>
</sst>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76" formatCode="#,##0_ "/>
    <numFmt numFmtId="177" formatCode="0.0_);[Red]\(0.0\)"/>
    <numFmt numFmtId="178" formatCode="#,##0.00000;&quot;▲ &quot;#,##0.00000"/>
    <numFmt numFmtId="179" formatCode="#,##0;&quot;▲ &quot;#,##0"/>
    <numFmt numFmtId="180" formatCode="0.000_ "/>
    <numFmt numFmtId="181" formatCode="#,##0_ ;[Red]\-#,##0\ "/>
    <numFmt numFmtId="182" formatCode="0.000000_ "/>
    <numFmt numFmtId="183" formatCode="#,##0.0000_ ;[Red]\-#,##0.0000\ "/>
    <numFmt numFmtId="184" formatCode="0.0000_ ;[Red]\-0.0000\ "/>
    <numFmt numFmtId="185" formatCode="#,##0.000_ ;[Red]\-#,##0.000\ "/>
    <numFmt numFmtId="186" formatCode="0.0_ ;[Red]\-0.0\ "/>
    <numFmt numFmtId="187" formatCode="#,##0;&quot;△ &quot;#,##0"/>
    <numFmt numFmtId="188" formatCode="0.0%"/>
    <numFmt numFmtId="189" formatCode="#,##0.000_ "/>
    <numFmt numFmtId="190" formatCode="0_);[Red]\(0\)"/>
    <numFmt numFmtId="191" formatCode="#,##0.0"/>
    <numFmt numFmtId="192" formatCode="#,##0.0000_ "/>
    <numFmt numFmtId="193" formatCode="0.000"/>
    <numFmt numFmtId="194" formatCode="0_ "/>
    <numFmt numFmtId="195" formatCode="0.00_ "/>
    <numFmt numFmtId="196" formatCode="0.0_ "/>
    <numFmt numFmtId="197" formatCode="0.0E+00"/>
    <numFmt numFmtId="198" formatCode="\-@"/>
    <numFmt numFmtId="199" formatCode="#,##0.0000"/>
    <numFmt numFmtId="200" formatCode="#,##0.0000;&quot;▲ &quot;#,##0.0000"/>
    <numFmt numFmtId="201" formatCode="#,##0.000;&quot;▲ &quot;#,##0.000"/>
    <numFmt numFmtId="202" formatCode="0;&quot;▲ &quot;0"/>
  </numFmts>
  <fonts count="89">
    <font>
      <sz val="11"/>
      <color theme="1"/>
      <name val="UD Digi Kyokasho NK-R"/>
      <family val="3"/>
      <charset val="128"/>
      <scheme val="minor"/>
    </font>
    <font>
      <b/>
      <sz val="15"/>
      <color indexed="5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11"/>
      <color theme="1"/>
      <name val="UD Digi Kyokasho NK-R"/>
      <family val="3"/>
      <charset val="128"/>
      <scheme val="minor"/>
    </font>
    <font>
      <sz val="6"/>
      <name val="UD Digi Kyokasho NK-R"/>
      <family val="3"/>
      <charset val="128"/>
      <scheme val="minor"/>
    </font>
    <font>
      <sz val="6"/>
      <name val="UD Digi Kyokasho NK-R"/>
      <family val="2"/>
      <charset val="128"/>
      <scheme val="minor"/>
    </font>
    <font>
      <sz val="12"/>
      <name val="ＭＳ Ｐゴシック"/>
      <family val="3"/>
    </font>
    <font>
      <sz val="11"/>
      <color indexed="62"/>
      <name val="ＭＳ Ｐゴシック"/>
      <family val="3"/>
      <charset val="128"/>
    </font>
    <font>
      <b/>
      <sz val="11"/>
      <name val="Meiryo"/>
      <family val="2"/>
      <charset val="128"/>
    </font>
    <font>
      <b/>
      <sz val="18"/>
      <name val="Meiryo"/>
      <family val="2"/>
      <charset val="128"/>
    </font>
    <font>
      <sz val="9"/>
      <color theme="1"/>
      <name val="UD Digi Kyokasho NK-R"/>
      <family val="1"/>
      <charset val="128"/>
    </font>
    <font>
      <u/>
      <sz val="11"/>
      <color theme="10"/>
      <name val="UD Digi Kyokasho NK-R"/>
      <family val="3"/>
      <charset val="128"/>
      <scheme val="minor"/>
    </font>
    <font>
      <sz val="11"/>
      <color theme="1"/>
      <name val="UD Digi Kyokasho NK-R"/>
      <family val="1"/>
      <charset val="128"/>
    </font>
    <font>
      <sz val="12"/>
      <color theme="1"/>
      <name val="UD Digi Kyokasho NK-R"/>
      <family val="1"/>
      <charset val="128"/>
    </font>
    <font>
      <sz val="12"/>
      <color theme="1" tint="0.34998626667073579"/>
      <name val="UD デジタル 教科書体 NK-R"/>
      <family val="1"/>
      <charset val="128"/>
    </font>
    <font>
      <b/>
      <sz val="14"/>
      <color theme="1" tint="0.34998626667073579"/>
      <name val="UD デジタル 教科書体 NK-R"/>
      <family val="1"/>
      <charset val="128"/>
    </font>
    <font>
      <b/>
      <sz val="12"/>
      <color theme="1" tint="0.34998626667073579"/>
      <name val="UD デジタル 教科書体 NK-R"/>
      <family val="1"/>
      <charset val="128"/>
    </font>
    <font>
      <sz val="10"/>
      <color theme="1"/>
      <name val="UD Digi Kyokasho NK-R"/>
      <family val="1"/>
      <charset val="128"/>
    </font>
    <font>
      <sz val="10"/>
      <color theme="0" tint="-0.34998626667073579"/>
      <name val="UD Digi Kyokasho NK-R"/>
      <family val="1"/>
      <charset val="128"/>
    </font>
    <font>
      <sz val="10"/>
      <color theme="1" tint="0.34998626667073579"/>
      <name val="UD Digi Kyokasho NK-R"/>
      <family val="1"/>
      <charset val="128"/>
    </font>
    <font>
      <sz val="10"/>
      <color theme="1" tint="0.499984740745262"/>
      <name val="UD Digi Kyokasho NK-R"/>
      <family val="1"/>
      <charset val="128"/>
    </font>
    <font>
      <b/>
      <sz val="10"/>
      <color theme="1" tint="0.34998626667073579"/>
      <name val="UD Digi Kyokasho NK-R"/>
      <family val="1"/>
      <charset val="128"/>
    </font>
    <font>
      <b/>
      <sz val="12"/>
      <color theme="1" tint="0.34998626667073579"/>
      <name val="UD Digi Kyokasho NK-R"/>
      <family val="1"/>
      <charset val="128"/>
    </font>
    <font>
      <u/>
      <sz val="11"/>
      <color theme="10"/>
      <name val="UD Digi Kyokasho NK-R"/>
      <family val="1"/>
      <charset val="128"/>
    </font>
    <font>
      <sz val="10"/>
      <color rgb="FF0070C0"/>
      <name val="UD Digi Kyokasho NK-R"/>
      <family val="1"/>
      <charset val="128"/>
    </font>
    <font>
      <sz val="10"/>
      <name val="UD Digi Kyokasho NK-R"/>
      <family val="1"/>
      <charset val="128"/>
    </font>
    <font>
      <sz val="10"/>
      <color theme="6" tint="-0.249977111117893"/>
      <name val="UD Digi Kyokasho NK-R"/>
      <family val="1"/>
      <charset val="128"/>
    </font>
    <font>
      <sz val="11"/>
      <color theme="1" tint="0.34998626667073579"/>
      <name val="UD Digi Kyokasho NK-R"/>
      <family val="1"/>
      <charset val="128"/>
    </font>
    <font>
      <sz val="11"/>
      <color theme="6" tint="-0.249977111117893"/>
      <name val="UD Digi Kyokasho NK-R"/>
      <family val="1"/>
      <charset val="128"/>
    </font>
    <font>
      <sz val="11"/>
      <color theme="1" tint="0.499984740745262"/>
      <name val="UD Digi Kyokasho NK-R"/>
      <family val="1"/>
      <charset val="128"/>
    </font>
    <font>
      <b/>
      <sz val="14"/>
      <color theme="1" tint="0.34998626667073579"/>
      <name val="UD Digi Kyokasho NK-R"/>
      <family val="1"/>
      <charset val="128"/>
    </font>
    <font>
      <b/>
      <sz val="14"/>
      <color theme="1"/>
      <name val="UD Digi Kyokasho NK-R"/>
      <family val="1"/>
      <charset val="128"/>
    </font>
    <font>
      <sz val="12"/>
      <color theme="1" tint="0.34998626667073579"/>
      <name val="UD Digi Kyokasho NK-R"/>
      <family val="1"/>
      <charset val="128"/>
    </font>
    <font>
      <sz val="14"/>
      <color theme="1"/>
      <name val="UD Digi Kyokasho NK-R"/>
      <family val="1"/>
      <charset val="128"/>
    </font>
    <font>
      <sz val="8"/>
      <color theme="1" tint="0.34998626667073579"/>
      <name val="UD Digi Kyokasho NK-R"/>
      <family val="1"/>
      <charset val="128"/>
    </font>
    <font>
      <sz val="12"/>
      <name val="UD Digi Kyokasho NK-R"/>
      <family val="1"/>
      <charset val="128"/>
    </font>
    <font>
      <sz val="12"/>
      <color theme="0"/>
      <name val="UD Digi Kyokasho NK-R"/>
      <family val="1"/>
      <charset val="128"/>
    </font>
    <font>
      <sz val="9"/>
      <color theme="1" tint="0.34998626667073579"/>
      <name val="UD Digi Kyokasho NK-R"/>
      <family val="1"/>
      <charset val="128"/>
      <scheme val="major"/>
    </font>
    <font>
      <b/>
      <sz val="9"/>
      <color theme="1" tint="0.34998626667073579"/>
      <name val="UD Digi Kyokasho NK-R"/>
      <family val="1"/>
      <charset val="128"/>
      <scheme val="major"/>
    </font>
    <font>
      <sz val="11"/>
      <name val="UD Digi Kyokasho NK-R"/>
      <family val="1"/>
      <charset val="128"/>
      <scheme val="major"/>
    </font>
    <font>
      <sz val="9"/>
      <color rgb="FFC00000"/>
      <name val="UD Digi Kyokasho NK-R"/>
      <family val="1"/>
      <charset val="128"/>
      <scheme val="major"/>
    </font>
    <font>
      <b/>
      <sz val="9"/>
      <color theme="1"/>
      <name val="UD Digi Kyokasho NK-R"/>
      <family val="1"/>
      <charset val="128"/>
      <scheme val="major"/>
    </font>
    <font>
      <sz val="9"/>
      <color theme="1"/>
      <name val="UD Digi Kyokasho NK-R"/>
      <family val="1"/>
      <charset val="128"/>
      <scheme val="major"/>
    </font>
    <font>
      <sz val="9"/>
      <name val="UD Digi Kyokasho NK-R"/>
      <family val="1"/>
      <charset val="128"/>
      <scheme val="major"/>
    </font>
    <font>
      <b/>
      <sz val="9"/>
      <name val="UD Digi Kyokasho NK-R"/>
      <family val="1"/>
      <charset val="128"/>
      <scheme val="major"/>
    </font>
    <font>
      <sz val="11"/>
      <color theme="1"/>
      <name val="UD Digi Kyokasho NK-R"/>
      <family val="1"/>
      <charset val="128"/>
      <scheme val="major"/>
    </font>
    <font>
      <sz val="9"/>
      <color theme="0" tint="-0.34998626667073579"/>
      <name val="UD Digi Kyokasho NK-R"/>
      <family val="1"/>
      <charset val="128"/>
      <scheme val="major"/>
    </font>
    <font>
      <sz val="9"/>
      <color theme="1" tint="0.249977111117893"/>
      <name val="UD Digi Kyokasho NK-R"/>
      <family val="1"/>
      <charset val="128"/>
      <scheme val="major"/>
    </font>
    <font>
      <sz val="10"/>
      <color theme="1" tint="0.34998626667073579"/>
      <name val="UD Digi Kyokasho NK-R"/>
      <family val="1"/>
      <charset val="128"/>
      <scheme val="major"/>
    </font>
    <font>
      <sz val="12"/>
      <color theme="1" tint="0.34998626667073579"/>
      <name val="UD Digi Kyokasho NK-R"/>
      <family val="1"/>
      <charset val="128"/>
      <scheme val="major"/>
    </font>
    <font>
      <b/>
      <sz val="14"/>
      <color theme="1" tint="0.34998626667073579"/>
      <name val="UD Digi Kyokasho NK-R"/>
      <family val="1"/>
      <charset val="128"/>
      <scheme val="major"/>
    </font>
    <font>
      <sz val="12"/>
      <color theme="1"/>
      <name val="UD Digi Kyokasho NK-R"/>
      <family val="1"/>
      <charset val="128"/>
      <scheme val="major"/>
    </font>
    <font>
      <sz val="10"/>
      <name val="UD Digi Kyokasho NK-R"/>
      <family val="1"/>
      <charset val="128"/>
      <scheme val="major"/>
    </font>
    <font>
      <b/>
      <vertAlign val="superscript"/>
      <sz val="9"/>
      <color theme="1" tint="0.34998626667073579"/>
      <name val="UD Digi Kyokasho NK-R"/>
      <family val="1"/>
      <charset val="128"/>
      <scheme val="major"/>
    </font>
    <font>
      <sz val="9"/>
      <color theme="1" tint="0.499984740745262"/>
      <name val="UD Digi Kyokasho NK-R"/>
      <family val="1"/>
      <charset val="128"/>
      <scheme val="major"/>
    </font>
    <font>
      <sz val="10"/>
      <color theme="1" tint="0.249977111117893"/>
      <name val="UD Digi Kyokasho NK-R"/>
      <family val="1"/>
      <charset val="128"/>
      <scheme val="major"/>
    </font>
    <font>
      <b/>
      <sz val="14"/>
      <color theme="1" tint="0.249977111117893"/>
      <name val="UD Digi Kyokasho NK-R"/>
      <family val="1"/>
      <charset val="128"/>
      <scheme val="major"/>
    </font>
    <font>
      <sz val="12"/>
      <color theme="1" tint="0.249977111117893"/>
      <name val="UD Digi Kyokasho NK-R"/>
      <family val="1"/>
      <charset val="128"/>
      <scheme val="major"/>
    </font>
    <font>
      <sz val="9"/>
      <color rgb="FF002060"/>
      <name val="UD Digi Kyokasho NK-R"/>
      <family val="1"/>
      <charset val="128"/>
      <scheme val="major"/>
    </font>
    <font>
      <sz val="9"/>
      <color indexed="9"/>
      <name val="UD Digi Kyokasho NK-R"/>
      <family val="1"/>
      <charset val="128"/>
      <scheme val="major"/>
    </font>
    <font>
      <vertAlign val="subscript"/>
      <sz val="9"/>
      <name val="UD Digi Kyokasho NK-R"/>
      <family val="1"/>
      <charset val="128"/>
      <scheme val="major"/>
    </font>
    <font>
      <vertAlign val="superscript"/>
      <sz val="9"/>
      <name val="UD Digi Kyokasho NK-R"/>
      <family val="1"/>
      <charset val="128"/>
      <scheme val="major"/>
    </font>
    <font>
      <b/>
      <sz val="11"/>
      <color theme="0"/>
      <name val="UD Digi Kyokasho NK-R"/>
      <family val="2"/>
      <charset val="128"/>
      <scheme val="minor"/>
    </font>
    <font>
      <sz val="11"/>
      <name val="UD デジタル 教科書体 NK-R"/>
      <family val="1"/>
      <charset val="128"/>
    </font>
    <font>
      <sz val="12"/>
      <color theme="1" tint="0.34998626667073579"/>
      <name val="Calibri"/>
      <family val="1"/>
    </font>
    <font>
      <b/>
      <sz val="12"/>
      <color theme="1"/>
      <name val="UD Digi Kyokasho NK-R"/>
      <family val="1"/>
      <charset val="128"/>
    </font>
    <font>
      <sz val="11"/>
      <color theme="1" tint="0.34998626667073579"/>
      <name val="UD デジタル 教科書体 NK-R"/>
      <family val="1"/>
      <charset val="128"/>
    </font>
    <font>
      <b/>
      <sz val="12"/>
      <color rgb="FFC00000"/>
      <name val="UD デジタル 教科書体 NK-R"/>
      <family val="1"/>
      <charset val="128"/>
    </font>
    <font>
      <sz val="12"/>
      <color theme="0" tint="-0.499984740745262"/>
      <name val="UD Digi Kyokasho NK-R"/>
      <family val="1"/>
      <charset val="128"/>
    </font>
    <font>
      <sz val="12"/>
      <color theme="9" tint="-0.499984740745262"/>
      <name val="UD Digi Kyokasho NK-R"/>
      <family val="1"/>
      <charset val="128"/>
    </font>
    <font>
      <sz val="12"/>
      <color rgb="FF0070C0"/>
      <name val="UD Digi Kyokasho NK-R"/>
      <family val="1"/>
      <charset val="128"/>
    </font>
    <font>
      <sz val="9"/>
      <color rgb="FF0070C0"/>
      <name val="UD Digi Kyokasho NK-R"/>
      <family val="1"/>
      <charset val="128"/>
      <scheme val="major"/>
    </font>
    <font>
      <b/>
      <sz val="9"/>
      <color rgb="FF0070C0"/>
      <name val="UD Digi Kyokasho NK-R"/>
      <family val="1"/>
      <charset val="128"/>
      <scheme val="major"/>
    </font>
    <font>
      <b/>
      <sz val="12"/>
      <name val="UD Digi Kyokasho NK-R"/>
      <family val="1"/>
      <charset val="128"/>
    </font>
    <font>
      <sz val="9"/>
      <name val="Meiryo"/>
      <family val="3"/>
      <charset val="128"/>
    </font>
    <font>
      <vertAlign val="subscript"/>
      <sz val="9"/>
      <name val="Meiryo"/>
      <family val="3"/>
      <charset val="128"/>
    </font>
    <font>
      <sz val="8"/>
      <name val="UD Digi Kyokasho NK-R"/>
      <family val="1"/>
      <charset val="128"/>
    </font>
    <font>
      <sz val="9"/>
      <color rgb="FF0070C0"/>
      <name val="Meiryo"/>
      <family val="3"/>
      <charset val="128"/>
    </font>
    <font>
      <sz val="12"/>
      <color rgb="FFC00000"/>
      <name val="UD デジタル 教科書体 NK-R"/>
      <family val="1"/>
      <charset val="128"/>
    </font>
    <font>
      <sz val="11"/>
      <color theme="0" tint="-0.249977111117893"/>
      <name val="UD Digi Kyokasho NK-R"/>
      <family val="3"/>
      <charset val="128"/>
      <scheme val="minor"/>
    </font>
    <font>
      <sz val="9"/>
      <color theme="0" tint="-0.249977111117893"/>
      <name val="UD Digi Kyokasho NK-R"/>
      <family val="3"/>
      <charset val="128"/>
      <scheme val="minor"/>
    </font>
    <font>
      <sz val="9"/>
      <color theme="1" tint="0.34998626667073579"/>
      <name val="UD Digi Kyokasho NK-R"/>
      <family val="1"/>
      <charset val="128"/>
      <scheme val="minor"/>
    </font>
    <font>
      <sz val="10"/>
      <color theme="1" tint="0.499984740745262"/>
      <name val="UD Digi Kyokasho NK-R"/>
      <family val="1"/>
      <charset val="128"/>
      <scheme val="minor"/>
    </font>
    <font>
      <sz val="9"/>
      <color theme="0"/>
      <name val="UD Digi Kyokasho NK-R"/>
      <family val="1"/>
      <charset val="128"/>
      <scheme val="minor"/>
    </font>
    <font>
      <sz val="12"/>
      <color theme="1" tint="0.249977111117893"/>
      <name val="UD Digi Kyokasho NK-R"/>
      <family val="1"/>
      <charset val="128"/>
    </font>
  </fonts>
  <fills count="15">
    <fill>
      <patternFill patternType="none"/>
    </fill>
    <fill>
      <patternFill patternType="gray125"/>
    </fill>
    <fill>
      <patternFill patternType="solid">
        <fgColor rgb="FFFFFFCC"/>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right/>
      <top/>
      <bottom style="thick">
        <color auto="1"/>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hair">
        <color indexed="64"/>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right/>
      <top style="hair">
        <color indexed="64"/>
      </top>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7">
    <xf numFmtId="0" fontId="0" fillId="0" borderId="0">
      <alignment vertical="center"/>
    </xf>
    <xf numFmtId="38" fontId="7" fillId="0" borderId="0" applyFont="0" applyFill="0" applyBorder="0" applyAlignment="0" applyProtection="0">
      <alignment vertical="center"/>
    </xf>
    <xf numFmtId="0" fontId="4" fillId="0" borderId="0"/>
    <xf numFmtId="0" fontId="7" fillId="0" borderId="0">
      <alignment vertical="center"/>
    </xf>
    <xf numFmtId="9" fontId="7" fillId="0" borderId="0" applyFont="0" applyFill="0" applyBorder="0" applyAlignment="0" applyProtection="0">
      <alignment vertical="center"/>
    </xf>
    <xf numFmtId="0" fontId="4" fillId="0" borderId="0"/>
    <xf numFmtId="0" fontId="15" fillId="0" borderId="0" applyNumberFormat="0" applyFill="0" applyBorder="0" applyAlignment="0" applyProtection="0">
      <alignment vertical="center"/>
    </xf>
  </cellStyleXfs>
  <cellXfs count="1072">
    <xf numFmtId="0" fontId="0" fillId="0" borderId="0" xfId="0">
      <alignment vertical="center"/>
    </xf>
    <xf numFmtId="0" fontId="17" fillId="0" borderId="0" xfId="0" applyFont="1">
      <alignment vertical="center"/>
    </xf>
    <xf numFmtId="0" fontId="18" fillId="0" borderId="0" xfId="0" applyFont="1" applyAlignment="1">
      <alignment vertical="top" wrapText="1"/>
    </xf>
    <xf numFmtId="0" fontId="18" fillId="0" borderId="0" xfId="0" applyFont="1">
      <alignment vertical="center"/>
    </xf>
    <xf numFmtId="0" fontId="19"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20" fillId="0" borderId="0" xfId="0" applyFont="1" applyAlignment="1">
      <alignment horizontal="left" vertical="top" wrapText="1"/>
    </xf>
    <xf numFmtId="0" fontId="18" fillId="0" borderId="0" xfId="0" applyFont="1" applyProtection="1">
      <alignment vertical="center"/>
      <protection locked="0"/>
    </xf>
    <xf numFmtId="0" fontId="20" fillId="0" borderId="0" xfId="0" applyFont="1" applyAlignment="1">
      <alignment vertical="top" wrapText="1"/>
    </xf>
    <xf numFmtId="0" fontId="20" fillId="0" borderId="0" xfId="0" applyFont="1" applyAlignment="1" applyProtection="1">
      <alignment vertical="top" wrapText="1"/>
      <protection locked="0"/>
    </xf>
    <xf numFmtId="0" fontId="18" fillId="0" borderId="0" xfId="0" applyFont="1" applyAlignment="1" applyProtection="1">
      <alignment vertical="top" wrapText="1"/>
      <protection locked="0"/>
    </xf>
    <xf numFmtId="0" fontId="18" fillId="0" borderId="0" xfId="0" applyFont="1" applyAlignment="1" applyProtection="1">
      <alignment horizontal="center" wrapText="1"/>
      <protection locked="0"/>
    </xf>
    <xf numFmtId="0" fontId="22" fillId="0" borderId="0" xfId="0" applyFont="1" applyAlignment="1">
      <alignment horizontal="center" vertical="center"/>
    </xf>
    <xf numFmtId="0" fontId="23" fillId="0" borderId="0" xfId="0" applyFont="1">
      <alignment vertical="center"/>
    </xf>
    <xf numFmtId="0" fontId="24" fillId="0" borderId="0" xfId="0" applyFont="1">
      <alignment vertical="center"/>
    </xf>
    <xf numFmtId="0" fontId="25" fillId="0" borderId="0" xfId="0" applyFont="1" applyAlignment="1" applyProtection="1">
      <alignment horizontal="center" vertical="center"/>
      <protection locked="0"/>
    </xf>
    <xf numFmtId="0" fontId="25" fillId="2" borderId="0" xfId="0" applyFont="1" applyFill="1" applyAlignment="1" applyProtection="1">
      <alignment horizontal="right" vertical="center"/>
      <protection locked="0"/>
    </xf>
    <xf numFmtId="0" fontId="23" fillId="2" borderId="0" xfId="0" applyFont="1" applyFill="1" applyProtection="1">
      <alignment vertical="center"/>
      <protection locked="0"/>
    </xf>
    <xf numFmtId="0" fontId="25" fillId="0" borderId="0" xfId="0" applyFont="1">
      <alignment vertical="center"/>
    </xf>
    <xf numFmtId="0" fontId="23" fillId="0" borderId="0" xfId="0" applyFont="1" applyProtection="1">
      <alignment vertical="center"/>
      <protection locked="0"/>
    </xf>
    <xf numFmtId="0" fontId="23" fillId="0" borderId="0" xfId="0" applyFont="1" applyAlignment="1">
      <alignment horizontal="right" vertical="center"/>
    </xf>
    <xf numFmtId="0" fontId="23" fillId="0" borderId="0" xfId="0" applyFont="1" applyAlignment="1" applyProtection="1">
      <alignment horizontal="right" vertical="center"/>
      <protection locked="0"/>
    </xf>
    <xf numFmtId="0" fontId="27" fillId="0" borderId="0" xfId="6" applyFont="1">
      <alignment vertical="center"/>
    </xf>
    <xf numFmtId="0" fontId="23" fillId="0" borderId="13" xfId="0" applyFont="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3" fillId="0" borderId="0" xfId="0" applyFont="1" applyAlignment="1">
      <alignment vertical="center" shrinkToFit="1"/>
    </xf>
    <xf numFmtId="0" fontId="24" fillId="0" borderId="0" xfId="0" applyFont="1" applyAlignment="1">
      <alignment vertical="center" shrinkToFit="1"/>
    </xf>
    <xf numFmtId="0" fontId="23" fillId="0" borderId="0" xfId="0" applyFont="1" applyAlignment="1">
      <alignment horizontal="right" shrinkToFit="1"/>
    </xf>
    <xf numFmtId="0" fontId="23" fillId="0" borderId="16" xfId="0" applyFont="1" applyBorder="1" applyProtection="1">
      <alignment vertical="center"/>
      <protection locked="0"/>
    </xf>
    <xf numFmtId="0" fontId="25" fillId="0" borderId="15" xfId="0" applyFont="1" applyBorder="1" applyProtection="1">
      <alignment vertical="center"/>
      <protection locked="0"/>
    </xf>
    <xf numFmtId="0" fontId="23" fillId="0" borderId="51" xfId="0" applyFont="1" applyBorder="1" applyAlignment="1">
      <alignment horizontal="center" vertical="center"/>
    </xf>
    <xf numFmtId="0" fontId="23" fillId="0" borderId="47" xfId="0" applyFont="1" applyBorder="1" applyAlignment="1">
      <alignment horizontal="center" vertical="center" wrapText="1"/>
    </xf>
    <xf numFmtId="0" fontId="23" fillId="0" borderId="6" xfId="0" applyFont="1" applyBorder="1" applyAlignment="1">
      <alignment horizontal="center" vertical="center"/>
    </xf>
    <xf numFmtId="0" fontId="23" fillId="0" borderId="30" xfId="0" applyFont="1" applyBorder="1" applyAlignment="1">
      <alignment horizontal="center" vertical="center" wrapText="1"/>
    </xf>
    <xf numFmtId="0" fontId="23" fillId="0" borderId="31" xfId="0" applyFont="1" applyBorder="1" applyAlignment="1">
      <alignment horizontal="center" vertical="center" wrapText="1"/>
    </xf>
    <xf numFmtId="0" fontId="24" fillId="0" borderId="31"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10" xfId="0" applyFont="1" applyBorder="1" applyAlignment="1">
      <alignment horizontal="center" vertical="center" wrapText="1"/>
    </xf>
    <xf numFmtId="0" fontId="28" fillId="0" borderId="0" xfId="0" applyFont="1" applyAlignment="1">
      <alignment horizontal="center" vertical="center"/>
    </xf>
    <xf numFmtId="0" fontId="28" fillId="0" borderId="25" xfId="0" applyFont="1" applyBorder="1" applyProtection="1">
      <alignment vertical="center"/>
      <protection locked="0"/>
    </xf>
    <xf numFmtId="0" fontId="28" fillId="0" borderId="26" xfId="0" applyFont="1" applyBorder="1" applyAlignment="1" applyProtection="1">
      <alignment horizontal="right" vertical="center"/>
      <protection locked="0"/>
    </xf>
    <xf numFmtId="0" fontId="28" fillId="0" borderId="52" xfId="0" applyFont="1" applyBorder="1" applyAlignment="1">
      <alignment horizontal="center" vertical="center"/>
    </xf>
    <xf numFmtId="0" fontId="28" fillId="0" borderId="49" xfId="0" applyFont="1" applyBorder="1" applyAlignment="1">
      <alignment horizontal="center" vertical="center" wrapText="1"/>
    </xf>
    <xf numFmtId="0" fontId="28" fillId="0" borderId="33" xfId="0" applyFont="1" applyBorder="1" applyAlignment="1">
      <alignment horizontal="center" vertical="center"/>
    </xf>
    <xf numFmtId="0" fontId="28" fillId="0" borderId="31" xfId="0" applyFont="1" applyBorder="1">
      <alignment vertical="center"/>
    </xf>
    <xf numFmtId="0" fontId="28" fillId="0" borderId="0" xfId="0" applyFont="1">
      <alignment vertical="center"/>
    </xf>
    <xf numFmtId="0" fontId="29" fillId="6" borderId="16" xfId="0" quotePrefix="1" applyFont="1" applyFill="1" applyBorder="1" applyAlignment="1">
      <alignment horizontal="center" vertical="center" shrinkToFit="1"/>
    </xf>
    <xf numFmtId="0" fontId="29" fillId="6" borderId="15" xfId="0" applyFont="1" applyFill="1" applyBorder="1" applyAlignment="1">
      <alignment vertical="center" shrinkToFit="1"/>
    </xf>
    <xf numFmtId="181" fontId="23" fillId="2" borderId="35" xfId="0" applyNumberFormat="1" applyFont="1" applyFill="1" applyBorder="1" applyAlignment="1" applyProtection="1">
      <alignment vertical="center" shrinkToFit="1"/>
      <protection locked="0"/>
    </xf>
    <xf numFmtId="181" fontId="23" fillId="2" borderId="36" xfId="0" applyNumberFormat="1" applyFont="1" applyFill="1" applyBorder="1" applyAlignment="1">
      <alignment vertical="center" shrinkToFit="1"/>
    </xf>
    <xf numFmtId="181" fontId="23" fillId="2" borderId="36" xfId="0" applyNumberFormat="1" applyFont="1" applyFill="1" applyBorder="1" applyAlignment="1" applyProtection="1">
      <alignment vertical="center" shrinkToFit="1"/>
      <protection locked="0"/>
    </xf>
    <xf numFmtId="181" fontId="23" fillId="2" borderId="37" xfId="0" applyNumberFormat="1" applyFont="1" applyFill="1" applyBorder="1" applyAlignment="1">
      <alignment vertical="center" shrinkToFit="1"/>
    </xf>
    <xf numFmtId="181" fontId="30" fillId="0" borderId="35" xfId="0" applyNumberFormat="1" applyFont="1" applyBorder="1" applyAlignment="1">
      <alignment vertical="center" shrinkToFit="1"/>
    </xf>
    <xf numFmtId="181" fontId="30" fillId="0" borderId="36" xfId="0" applyNumberFormat="1" applyFont="1" applyBorder="1">
      <alignment vertical="center"/>
    </xf>
    <xf numFmtId="181" fontId="24" fillId="0" borderId="36" xfId="0" applyNumberFormat="1" applyFont="1" applyBorder="1">
      <alignment vertical="center"/>
    </xf>
    <xf numFmtId="181" fontId="23" fillId="0" borderId="36" xfId="0" applyNumberFormat="1" applyFont="1" applyBorder="1">
      <alignment vertical="center"/>
    </xf>
    <xf numFmtId="181" fontId="30" fillId="0" borderId="37" xfId="0" applyNumberFormat="1" applyFont="1" applyBorder="1">
      <alignment vertical="center"/>
    </xf>
    <xf numFmtId="181" fontId="30" fillId="0" borderId="13" xfId="0" applyNumberFormat="1" applyFont="1" applyBorder="1">
      <alignment vertical="center"/>
    </xf>
    <xf numFmtId="181" fontId="23" fillId="0" borderId="14" xfId="0" applyNumberFormat="1" applyFont="1" applyBorder="1">
      <alignment vertical="center"/>
    </xf>
    <xf numFmtId="0" fontId="29" fillId="6" borderId="16" xfId="0" applyFont="1" applyFill="1" applyBorder="1" applyAlignment="1">
      <alignment horizontal="center" vertical="center" shrinkToFit="1"/>
    </xf>
    <xf numFmtId="181" fontId="23" fillId="2" borderId="38" xfId="0" applyNumberFormat="1" applyFont="1" applyFill="1" applyBorder="1" applyAlignment="1" applyProtection="1">
      <alignment vertical="center" shrinkToFit="1"/>
      <protection locked="0"/>
    </xf>
    <xf numFmtId="181" fontId="23" fillId="2" borderId="12" xfId="0" applyNumberFormat="1" applyFont="1" applyFill="1" applyBorder="1" applyAlignment="1">
      <alignment vertical="center" shrinkToFit="1"/>
    </xf>
    <xf numFmtId="181" fontId="23" fillId="2" borderId="12" xfId="0" applyNumberFormat="1" applyFont="1" applyFill="1" applyBorder="1" applyAlignment="1" applyProtection="1">
      <alignment vertical="center" shrinkToFit="1"/>
      <protection locked="0"/>
    </xf>
    <xf numFmtId="181" fontId="23" fillId="2" borderId="39" xfId="0" applyNumberFormat="1" applyFont="1" applyFill="1" applyBorder="1" applyAlignment="1">
      <alignment vertical="center" shrinkToFit="1"/>
    </xf>
    <xf numFmtId="181" fontId="30" fillId="0" borderId="38" xfId="0" applyNumberFormat="1" applyFont="1" applyBorder="1" applyAlignment="1">
      <alignment vertical="center" shrinkToFit="1"/>
    </xf>
    <xf numFmtId="181" fontId="30" fillId="0" borderId="12" xfId="0" applyNumberFormat="1" applyFont="1" applyBorder="1">
      <alignment vertical="center"/>
    </xf>
    <xf numFmtId="181" fontId="24" fillId="0" borderId="12" xfId="0" applyNumberFormat="1" applyFont="1" applyBorder="1">
      <alignment vertical="center"/>
    </xf>
    <xf numFmtId="181" fontId="23" fillId="0" borderId="12" xfId="0" applyNumberFormat="1" applyFont="1" applyBorder="1">
      <alignment vertical="center"/>
    </xf>
    <xf numFmtId="181" fontId="30" fillId="0" borderId="39" xfId="0" applyNumberFormat="1" applyFont="1" applyBorder="1">
      <alignment vertical="center"/>
    </xf>
    <xf numFmtId="181" fontId="23" fillId="0" borderId="16" xfId="0" applyNumberFormat="1" applyFont="1" applyBorder="1">
      <alignment vertical="center"/>
    </xf>
    <xf numFmtId="181" fontId="23" fillId="0" borderId="15" xfId="0" applyNumberFormat="1" applyFont="1" applyBorder="1">
      <alignment vertical="center"/>
    </xf>
    <xf numFmtId="181" fontId="23" fillId="2" borderId="38" xfId="0" applyNumberFormat="1" applyFont="1" applyFill="1" applyBorder="1" applyAlignment="1">
      <alignment vertical="center" shrinkToFit="1"/>
    </xf>
    <xf numFmtId="181" fontId="30" fillId="0" borderId="104" xfId="0" applyNumberFormat="1" applyFont="1" applyBorder="1" applyAlignment="1">
      <alignment vertical="center" shrinkToFit="1"/>
    </xf>
    <xf numFmtId="181" fontId="30" fillId="0" borderId="103" xfId="0" applyNumberFormat="1" applyFont="1" applyBorder="1">
      <alignment vertical="center"/>
    </xf>
    <xf numFmtId="181" fontId="24" fillId="0" borderId="103" xfId="0" applyNumberFormat="1" applyFont="1" applyBorder="1">
      <alignment vertical="center"/>
    </xf>
    <xf numFmtId="181" fontId="23" fillId="0" borderId="103" xfId="0" applyNumberFormat="1" applyFont="1" applyBorder="1">
      <alignment vertical="center"/>
    </xf>
    <xf numFmtId="181" fontId="30" fillId="0" borderId="105" xfId="0" applyNumberFormat="1" applyFont="1" applyBorder="1">
      <alignment vertical="center"/>
    </xf>
    <xf numFmtId="181" fontId="23" fillId="0" borderId="25" xfId="0" applyNumberFormat="1" applyFont="1" applyBorder="1">
      <alignment vertical="center"/>
    </xf>
    <xf numFmtId="181" fontId="23" fillId="0" borderId="26" xfId="0" applyNumberFormat="1" applyFont="1" applyBorder="1">
      <alignment vertical="center"/>
    </xf>
    <xf numFmtId="0" fontId="31" fillId="0" borderId="0" xfId="0" applyFont="1">
      <alignment vertical="center"/>
    </xf>
    <xf numFmtId="181" fontId="31" fillId="0" borderId="98" xfId="0" applyNumberFormat="1" applyFont="1" applyBorder="1" applyAlignment="1">
      <alignment vertical="center" shrinkToFit="1"/>
    </xf>
    <xf numFmtId="181" fontId="31" fillId="0" borderId="84" xfId="0" applyNumberFormat="1" applyFont="1" applyBorder="1" applyAlignment="1">
      <alignment vertical="center" shrinkToFit="1"/>
    </xf>
    <xf numFmtId="181" fontId="31" fillId="0" borderId="85" xfId="0" applyNumberFormat="1" applyFont="1" applyBorder="1" applyAlignment="1">
      <alignment vertical="center" shrinkToFit="1"/>
    </xf>
    <xf numFmtId="181" fontId="32" fillId="0" borderId="88" xfId="0" applyNumberFormat="1" applyFont="1" applyBorder="1" applyAlignment="1">
      <alignment vertical="center" shrinkToFit="1"/>
    </xf>
    <xf numFmtId="181" fontId="32" fillId="0" borderId="89" xfId="0" applyNumberFormat="1" applyFont="1" applyBorder="1">
      <alignment vertical="center"/>
    </xf>
    <xf numFmtId="181" fontId="33" fillId="0" borderId="89" xfId="0" applyNumberFormat="1" applyFont="1" applyBorder="1">
      <alignment vertical="center"/>
    </xf>
    <xf numFmtId="181" fontId="31" fillId="0" borderId="89" xfId="0" applyNumberFormat="1" applyFont="1" applyBorder="1">
      <alignment vertical="center"/>
    </xf>
    <xf numFmtId="181" fontId="32" fillId="0" borderId="90" xfId="0" applyNumberFormat="1" applyFont="1" applyBorder="1">
      <alignment vertical="center"/>
    </xf>
    <xf numFmtId="0" fontId="23" fillId="0" borderId="0" xfId="0" quotePrefix="1" applyFont="1">
      <alignment vertical="center"/>
    </xf>
    <xf numFmtId="0" fontId="36" fillId="0" borderId="0" xfId="0" applyFont="1" applyAlignment="1" applyProtection="1">
      <protection locked="0"/>
    </xf>
    <xf numFmtId="0" fontId="36" fillId="0" borderId="0" xfId="0" applyFont="1">
      <alignment vertical="center"/>
    </xf>
    <xf numFmtId="0" fontId="26" fillId="0" borderId="0" xfId="0" applyFont="1" applyAlignment="1" applyProtection="1">
      <alignment horizontal="center" vertical="center"/>
      <protection locked="0"/>
    </xf>
    <xf numFmtId="0" fontId="26" fillId="0" borderId="0" xfId="0" applyFont="1" applyAlignment="1">
      <alignment horizontal="center" vertical="center"/>
    </xf>
    <xf numFmtId="0" fontId="36" fillId="0" borderId="0" xfId="0" applyFont="1" applyAlignment="1">
      <alignment horizontal="right" vertical="center"/>
    </xf>
    <xf numFmtId="0" fontId="26" fillId="2" borderId="0" xfId="0" applyFont="1" applyFill="1" applyAlignment="1" applyProtection="1">
      <alignment horizontal="center" vertical="center"/>
      <protection locked="0"/>
    </xf>
    <xf numFmtId="0" fontId="36" fillId="0" borderId="0" xfId="0" applyFont="1" applyProtection="1">
      <alignment vertical="center"/>
      <protection locked="0"/>
    </xf>
    <xf numFmtId="0" fontId="36" fillId="0" borderId="0" xfId="0" applyFont="1" applyAlignment="1">
      <alignment horizontal="center"/>
    </xf>
    <xf numFmtId="0" fontId="36" fillId="0" borderId="0" xfId="0" applyFont="1" applyAlignment="1">
      <alignment horizontal="center" vertical="center"/>
    </xf>
    <xf numFmtId="177" fontId="36" fillId="0" borderId="0" xfId="1" applyNumberFormat="1" applyFont="1" applyFill="1" applyAlignment="1" applyProtection="1">
      <protection locked="0"/>
    </xf>
    <xf numFmtId="177" fontId="36" fillId="0" borderId="0" xfId="1" applyNumberFormat="1" applyFont="1" applyFill="1" applyAlignment="1" applyProtection="1">
      <alignment horizontal="center"/>
      <protection locked="0"/>
    </xf>
    <xf numFmtId="180" fontId="36" fillId="0" borderId="0" xfId="0" applyNumberFormat="1" applyFont="1">
      <alignment vertical="center"/>
    </xf>
    <xf numFmtId="0" fontId="37" fillId="0" borderId="0" xfId="0" applyFont="1">
      <alignment vertical="center"/>
    </xf>
    <xf numFmtId="0" fontId="17" fillId="0" borderId="0" xfId="0" applyFont="1" applyAlignment="1"/>
    <xf numFmtId="0" fontId="17" fillId="0" borderId="0" xfId="0" applyFont="1" applyAlignment="1">
      <alignment horizontal="right" vertical="center"/>
    </xf>
    <xf numFmtId="0" fontId="38" fillId="0" borderId="27" xfId="0" applyFont="1" applyBorder="1" applyAlignment="1">
      <alignment horizontal="right"/>
    </xf>
    <xf numFmtId="38" fontId="17" fillId="0" borderId="0" xfId="1" applyFont="1" applyFill="1" applyBorder="1" applyAlignment="1">
      <alignment vertical="center"/>
    </xf>
    <xf numFmtId="176" fontId="17" fillId="0" borderId="0" xfId="1" applyNumberFormat="1" applyFont="1" applyFill="1" applyBorder="1" applyAlignment="1"/>
    <xf numFmtId="38" fontId="17" fillId="0" borderId="0" xfId="1" applyFont="1" applyFill="1" applyBorder="1">
      <alignment vertical="center"/>
    </xf>
    <xf numFmtId="1" fontId="17" fillId="0" borderId="0" xfId="0" applyNumberFormat="1" applyFont="1">
      <alignment vertical="center"/>
    </xf>
    <xf numFmtId="38" fontId="39" fillId="0" borderId="0" xfId="1" applyFont="1" applyFill="1" applyBorder="1">
      <alignment vertical="center"/>
    </xf>
    <xf numFmtId="1" fontId="39" fillId="0" borderId="0" xfId="0" applyNumberFormat="1" applyFont="1">
      <alignment vertical="center"/>
    </xf>
    <xf numFmtId="38" fontId="39" fillId="0" borderId="0" xfId="1" applyFont="1" applyFill="1" applyBorder="1" applyAlignment="1">
      <alignment vertical="center"/>
    </xf>
    <xf numFmtId="0" fontId="23" fillId="0" borderId="0" xfId="0" applyFont="1" applyAlignment="1">
      <alignment vertical="center" wrapText="1"/>
    </xf>
    <xf numFmtId="0" fontId="39" fillId="0" borderId="0" xfId="0" applyFont="1">
      <alignment vertical="center"/>
    </xf>
    <xf numFmtId="38" fontId="17" fillId="0" borderId="27" xfId="1" applyFont="1" applyFill="1" applyBorder="1">
      <alignment vertical="center"/>
    </xf>
    <xf numFmtId="38" fontId="17" fillId="0" borderId="0" xfId="0" applyNumberFormat="1" applyFont="1">
      <alignment vertical="center"/>
    </xf>
    <xf numFmtId="38" fontId="17" fillId="0" borderId="31" xfId="1" applyFont="1" applyFill="1" applyBorder="1">
      <alignment vertical="center"/>
    </xf>
    <xf numFmtId="176" fontId="17" fillId="0" borderId="0" xfId="0" applyNumberFormat="1" applyFont="1" applyAlignment="1"/>
    <xf numFmtId="38" fontId="17" fillId="0" borderId="79" xfId="1" applyFont="1" applyFill="1" applyBorder="1">
      <alignment vertical="center"/>
    </xf>
    <xf numFmtId="38" fontId="14" fillId="0" borderId="0" xfId="1" applyFont="1" applyFill="1" applyBorder="1" applyAlignment="1">
      <alignment horizontal="center"/>
    </xf>
    <xf numFmtId="38" fontId="21" fillId="0" borderId="0" xfId="1" applyFont="1" applyFill="1" applyBorder="1">
      <alignment vertical="center"/>
    </xf>
    <xf numFmtId="0" fontId="40" fillId="0" borderId="0" xfId="0" applyFont="1" applyAlignment="1">
      <alignment horizontal="center"/>
    </xf>
    <xf numFmtId="0" fontId="40" fillId="0" borderId="0" xfId="0" applyFont="1" applyAlignment="1">
      <alignment horizontal="center" vertical="center"/>
    </xf>
    <xf numFmtId="0" fontId="40" fillId="0" borderId="0" xfId="0" applyFont="1">
      <alignment vertical="center"/>
    </xf>
    <xf numFmtId="188" fontId="17" fillId="0" borderId="0" xfId="4" applyNumberFormat="1" applyFont="1" applyFill="1" applyBorder="1" applyAlignment="1"/>
    <xf numFmtId="188" fontId="17" fillId="0" borderId="0" xfId="0" applyNumberFormat="1" applyFont="1">
      <alignment vertical="center"/>
    </xf>
    <xf numFmtId="188" fontId="39" fillId="0" borderId="0" xfId="0" applyNumberFormat="1" applyFont="1">
      <alignment vertical="center"/>
    </xf>
    <xf numFmtId="0" fontId="41" fillId="0" borderId="0" xfId="0" applyFont="1" applyAlignment="1">
      <alignment horizontal="center" vertical="center" shrinkToFit="1"/>
    </xf>
    <xf numFmtId="0" fontId="41" fillId="0" borderId="0" xfId="0" applyFont="1" applyAlignment="1" applyProtection="1">
      <alignment horizontal="center" vertical="center" shrinkToFit="1"/>
      <protection locked="0"/>
    </xf>
    <xf numFmtId="0" fontId="42" fillId="0" borderId="0" xfId="0" applyFont="1" applyAlignment="1" applyProtection="1">
      <alignment horizontal="left" vertical="center" shrinkToFit="1"/>
      <protection locked="0"/>
    </xf>
    <xf numFmtId="0" fontId="41" fillId="0" borderId="0" xfId="0" applyFont="1" applyProtection="1">
      <alignment vertical="center"/>
      <protection locked="0"/>
    </xf>
    <xf numFmtId="0" fontId="42" fillId="0" borderId="0" xfId="0" quotePrefix="1" applyFont="1" applyProtection="1">
      <alignment vertical="center"/>
      <protection locked="0"/>
    </xf>
    <xf numFmtId="0" fontId="41" fillId="0" borderId="0" xfId="0" applyFont="1">
      <alignment vertical="center"/>
    </xf>
    <xf numFmtId="0" fontId="43" fillId="0" borderId="0" xfId="0" quotePrefix="1" applyFont="1" applyProtection="1">
      <alignment vertical="center"/>
      <protection locked="0"/>
    </xf>
    <xf numFmtId="0" fontId="41" fillId="0" borderId="0" xfId="0" applyFont="1" applyAlignment="1" applyProtection="1">
      <alignment horizontal="left" vertical="center" shrinkToFit="1"/>
      <protection locked="0"/>
    </xf>
    <xf numFmtId="0" fontId="42" fillId="0" borderId="0" xfId="0" applyFont="1" applyAlignment="1">
      <alignment horizontal="left" vertical="center" shrinkToFit="1"/>
    </xf>
    <xf numFmtId="0" fontId="44" fillId="0" borderId="0" xfId="0" applyFont="1">
      <alignment vertical="center"/>
    </xf>
    <xf numFmtId="0" fontId="41" fillId="0" borderId="31" xfId="0" applyFont="1" applyBorder="1" applyAlignment="1" applyProtection="1">
      <alignment horizontal="center" vertical="center" wrapText="1"/>
      <protection locked="0"/>
    </xf>
    <xf numFmtId="0" fontId="46" fillId="0" borderId="31" xfId="0" applyFont="1" applyBorder="1" applyAlignment="1">
      <alignment horizontal="center" vertical="center" wrapText="1"/>
    </xf>
    <xf numFmtId="0" fontId="41" fillId="0" borderId="29" xfId="0" applyFont="1" applyBorder="1" applyAlignment="1" applyProtection="1">
      <alignment vertical="center" wrapText="1"/>
      <protection locked="0"/>
    </xf>
    <xf numFmtId="0" fontId="41" fillId="5" borderId="29" xfId="0" applyFont="1" applyFill="1" applyBorder="1" applyAlignment="1" applyProtection="1">
      <alignment vertical="center" wrapText="1"/>
      <protection locked="0"/>
    </xf>
    <xf numFmtId="0" fontId="41" fillId="0" borderId="4" xfId="0" applyFont="1" applyBorder="1" applyAlignment="1" applyProtection="1">
      <alignment horizontal="center" vertical="center" wrapText="1"/>
      <protection locked="0"/>
    </xf>
    <xf numFmtId="0" fontId="41" fillId="3" borderId="29" xfId="0" applyFont="1" applyFill="1" applyBorder="1" applyAlignment="1" applyProtection="1">
      <alignment horizontal="center" vertical="center" wrapText="1"/>
      <protection locked="0"/>
    </xf>
    <xf numFmtId="0" fontId="41" fillId="0" borderId="44" xfId="0" applyFont="1" applyBorder="1" applyAlignment="1" applyProtection="1">
      <alignment horizontal="center" vertical="center" wrapText="1"/>
      <protection locked="0"/>
    </xf>
    <xf numFmtId="0" fontId="41" fillId="0" borderId="53" xfId="0" applyFont="1" applyBorder="1">
      <alignment vertical="center"/>
    </xf>
    <xf numFmtId="0" fontId="41" fillId="3" borderId="29" xfId="0" applyFont="1" applyFill="1" applyBorder="1">
      <alignment vertical="center"/>
    </xf>
    <xf numFmtId="0" fontId="41" fillId="5" borderId="29" xfId="0" applyFont="1" applyFill="1" applyBorder="1">
      <alignment vertical="center"/>
    </xf>
    <xf numFmtId="0" fontId="41" fillId="0" borderId="13" xfId="0" applyFont="1" applyBorder="1">
      <alignment vertical="center"/>
    </xf>
    <xf numFmtId="0" fontId="41" fillId="0" borderId="14" xfId="0" applyFont="1" applyBorder="1">
      <alignment vertical="center"/>
    </xf>
    <xf numFmtId="0" fontId="41" fillId="0" borderId="35" xfId="0" applyFont="1" applyBorder="1" applyAlignment="1" applyProtection="1">
      <alignment horizontal="center" vertical="center" wrapText="1"/>
      <protection locked="0"/>
    </xf>
    <xf numFmtId="0" fontId="41" fillId="0" borderId="36" xfId="0" applyFont="1" applyBorder="1" applyAlignment="1" applyProtection="1">
      <alignment horizontal="center" vertical="center" wrapText="1"/>
      <protection locked="0"/>
    </xf>
    <xf numFmtId="0" fontId="41" fillId="0" borderId="37" xfId="0" applyFont="1" applyBorder="1" applyAlignment="1" applyProtection="1">
      <alignment horizontal="center" vertical="center" wrapText="1"/>
      <protection locked="0"/>
    </xf>
    <xf numFmtId="0" fontId="41" fillId="0" borderId="13" xfId="0" applyFont="1" applyBorder="1" applyAlignment="1" applyProtection="1">
      <alignment horizontal="center" vertical="center" wrapText="1"/>
      <protection locked="0"/>
    </xf>
    <xf numFmtId="0" fontId="41" fillId="0" borderId="51" xfId="0" applyFont="1" applyBorder="1" applyAlignment="1">
      <alignment horizontal="center" vertical="center"/>
    </xf>
    <xf numFmtId="0" fontId="41" fillId="0" borderId="6" xfId="0" applyFont="1" applyBorder="1" applyAlignment="1">
      <alignment horizontal="center" vertical="center"/>
    </xf>
    <xf numFmtId="0" fontId="41" fillId="11" borderId="38" xfId="0" applyFont="1" applyFill="1" applyBorder="1" applyAlignment="1" applyProtection="1">
      <alignment horizontal="center" vertical="center" wrapText="1"/>
      <protection locked="0"/>
    </xf>
    <xf numFmtId="0" fontId="41" fillId="11" borderId="12" xfId="0" applyFont="1" applyFill="1" applyBorder="1" applyAlignment="1" applyProtection="1">
      <alignment horizontal="center" vertical="center" wrapText="1"/>
      <protection locked="0"/>
    </xf>
    <xf numFmtId="0" fontId="41" fillId="11" borderId="39" xfId="0" applyFont="1" applyFill="1" applyBorder="1" applyAlignment="1" applyProtection="1">
      <alignment horizontal="center" vertical="center" wrapText="1"/>
      <protection locked="0"/>
    </xf>
    <xf numFmtId="0" fontId="41" fillId="10" borderId="16" xfId="0" applyFont="1" applyFill="1" applyBorder="1" applyAlignment="1" applyProtection="1">
      <alignment horizontal="center" vertical="center" wrapText="1"/>
      <protection locked="0"/>
    </xf>
    <xf numFmtId="0" fontId="41" fillId="10" borderId="0" xfId="0" applyFont="1" applyFill="1" applyAlignment="1" applyProtection="1">
      <alignment horizontal="center" vertical="center" wrapText="1"/>
      <protection locked="0"/>
    </xf>
    <xf numFmtId="0" fontId="41" fillId="0" borderId="74" xfId="0" applyFont="1" applyBorder="1" applyAlignment="1">
      <alignment horizontal="center" vertical="center"/>
    </xf>
    <xf numFmtId="0" fontId="41" fillId="0" borderId="57" xfId="0" applyFont="1" applyBorder="1" applyAlignment="1">
      <alignment horizontal="center" vertical="center"/>
    </xf>
    <xf numFmtId="0" fontId="41" fillId="0" borderId="58" xfId="0" applyFont="1" applyBorder="1" applyAlignment="1">
      <alignment horizontal="center" vertical="center"/>
    </xf>
    <xf numFmtId="0" fontId="41" fillId="0" borderId="41" xfId="0" applyFont="1" applyBorder="1" applyAlignment="1">
      <alignment horizontal="center" vertical="center"/>
    </xf>
    <xf numFmtId="0" fontId="41" fillId="0" borderId="42" xfId="0" applyFont="1" applyBorder="1" applyAlignment="1">
      <alignment horizontal="center" vertical="center"/>
    </xf>
    <xf numFmtId="0" fontId="41" fillId="0" borderId="43" xfId="0" applyFont="1" applyBorder="1" applyAlignment="1">
      <alignment horizontal="center" vertical="center"/>
    </xf>
    <xf numFmtId="0" fontId="41" fillId="0" borderId="78" xfId="0" applyFont="1" applyBorder="1" applyAlignment="1">
      <alignment horizontal="center" vertical="center"/>
    </xf>
    <xf numFmtId="0" fontId="41" fillId="0" borderId="77" xfId="0" applyFont="1" applyBorder="1" applyAlignment="1">
      <alignment horizontal="center" vertical="center"/>
    </xf>
    <xf numFmtId="0" fontId="41" fillId="0" borderId="77" xfId="0" applyFont="1" applyBorder="1" applyAlignment="1">
      <alignment horizontal="center" vertical="center" shrinkToFit="1"/>
    </xf>
    <xf numFmtId="0" fontId="41" fillId="0" borderId="77" xfId="0" applyFont="1" applyBorder="1" applyAlignment="1">
      <alignment horizontal="center" vertical="center" wrapText="1"/>
    </xf>
    <xf numFmtId="0" fontId="41" fillId="0" borderId="73" xfId="0" applyFont="1" applyBorder="1" applyAlignment="1">
      <alignment horizontal="center" vertical="center"/>
    </xf>
    <xf numFmtId="0" fontId="41" fillId="0" borderId="59" xfId="0" applyFont="1" applyBorder="1" applyAlignment="1">
      <alignment horizontal="center" vertical="center"/>
    </xf>
    <xf numFmtId="0" fontId="41" fillId="5" borderId="73" xfId="0" applyFont="1" applyFill="1" applyBorder="1" applyAlignment="1">
      <alignment horizontal="center" vertical="center"/>
    </xf>
    <xf numFmtId="0" fontId="42" fillId="0" borderId="77" xfId="0" applyFont="1" applyBorder="1" applyAlignment="1">
      <alignment horizontal="center" vertical="center"/>
    </xf>
    <xf numFmtId="0" fontId="41" fillId="3" borderId="73" xfId="0" applyFont="1" applyFill="1" applyBorder="1" applyAlignment="1">
      <alignment horizontal="center" vertical="center"/>
    </xf>
    <xf numFmtId="0" fontId="42" fillId="0" borderId="59" xfId="0" applyFont="1" applyBorder="1" applyAlignment="1">
      <alignment horizontal="center" vertical="center"/>
    </xf>
    <xf numFmtId="0" fontId="41" fillId="0" borderId="75" xfId="0" applyFont="1" applyBorder="1">
      <alignment vertical="center"/>
    </xf>
    <xf numFmtId="0" fontId="41" fillId="3" borderId="73" xfId="0" applyFont="1" applyFill="1" applyBorder="1">
      <alignment vertical="center"/>
    </xf>
    <xf numFmtId="0" fontId="41" fillId="5" borderId="73" xfId="0" applyFont="1" applyFill="1" applyBorder="1">
      <alignment vertical="center"/>
    </xf>
    <xf numFmtId="0" fontId="41" fillId="0" borderId="78" xfId="0" applyFont="1" applyBorder="1">
      <alignment vertical="center"/>
    </xf>
    <xf numFmtId="0" fontId="41" fillId="0" borderId="77" xfId="0" applyFont="1" applyBorder="1">
      <alignment vertical="center"/>
    </xf>
    <xf numFmtId="0" fontId="41" fillId="0" borderId="76" xfId="0" applyFont="1" applyBorder="1">
      <alignment vertical="center"/>
    </xf>
    <xf numFmtId="0" fontId="41" fillId="0" borderId="25" xfId="0" applyFont="1" applyBorder="1">
      <alignment vertical="center"/>
    </xf>
    <xf numFmtId="0" fontId="41" fillId="0" borderId="26" xfId="0" applyFont="1" applyBorder="1">
      <alignment vertical="center"/>
    </xf>
    <xf numFmtId="0" fontId="47" fillId="6" borderId="16" xfId="0" quotePrefix="1" applyFont="1" applyFill="1" applyBorder="1" applyAlignment="1">
      <alignment horizontal="center" vertical="center" shrinkToFit="1"/>
    </xf>
    <xf numFmtId="0" fontId="47" fillId="6" borderId="15" xfId="0" applyFont="1" applyFill="1" applyBorder="1" applyAlignment="1">
      <alignment vertical="center" shrinkToFit="1"/>
    </xf>
    <xf numFmtId="181" fontId="47" fillId="0" borderId="0" xfId="0" applyNumberFormat="1" applyFont="1">
      <alignment vertical="center"/>
    </xf>
    <xf numFmtId="0" fontId="47" fillId="0" borderId="0" xfId="0" applyFont="1">
      <alignment vertical="center"/>
    </xf>
    <xf numFmtId="0" fontId="47" fillId="6" borderId="16" xfId="0" applyFont="1" applyFill="1" applyBorder="1" applyAlignment="1">
      <alignment horizontal="center" vertical="center" shrinkToFit="1"/>
    </xf>
    <xf numFmtId="181" fontId="47" fillId="0" borderId="15" xfId="0" applyNumberFormat="1" applyFont="1" applyBorder="1" applyAlignment="1">
      <alignment vertical="center" shrinkToFit="1"/>
    </xf>
    <xf numFmtId="0" fontId="47" fillId="10" borderId="16" xfId="0" applyFont="1" applyFill="1" applyBorder="1" applyAlignment="1">
      <alignment horizontal="center" vertical="center" shrinkToFit="1"/>
    </xf>
    <xf numFmtId="0" fontId="47" fillId="10" borderId="15" xfId="0" applyFont="1" applyFill="1" applyBorder="1" applyAlignment="1">
      <alignment vertical="center" shrinkToFit="1"/>
    </xf>
    <xf numFmtId="181" fontId="47" fillId="0" borderId="31" xfId="0" applyNumberFormat="1" applyFont="1" applyBorder="1" applyAlignment="1">
      <alignment vertical="center" shrinkToFit="1"/>
    </xf>
    <xf numFmtId="0" fontId="47" fillId="0" borderId="0" xfId="0" applyFont="1" applyAlignment="1" applyProtection="1">
      <alignment vertical="center" shrinkToFit="1"/>
      <protection locked="0"/>
    </xf>
    <xf numFmtId="0" fontId="47" fillId="0" borderId="0" xfId="0" applyFont="1" applyProtection="1">
      <alignment vertical="center"/>
      <protection locked="0"/>
    </xf>
    <xf numFmtId="0" fontId="47" fillId="0" borderId="0" xfId="0" applyFont="1" applyAlignment="1">
      <alignment vertical="center" shrinkToFit="1"/>
    </xf>
    <xf numFmtId="176" fontId="47" fillId="0" borderId="0" xfId="0" applyNumberFormat="1" applyFont="1">
      <alignment vertical="center"/>
    </xf>
    <xf numFmtId="0" fontId="41" fillId="0" borderId="0" xfId="0" applyFont="1" applyAlignment="1">
      <alignment vertical="center" shrinkToFit="1"/>
    </xf>
    <xf numFmtId="0" fontId="50" fillId="0" borderId="0" xfId="0" applyFont="1">
      <alignment vertical="center"/>
    </xf>
    <xf numFmtId="0" fontId="48" fillId="0" borderId="0" xfId="0" applyFont="1" applyAlignment="1" applyProtection="1">
      <alignment horizontal="center" vertical="center"/>
      <protection locked="0"/>
    </xf>
    <xf numFmtId="0" fontId="48" fillId="0" borderId="0" xfId="0" applyFont="1" applyAlignment="1" applyProtection="1">
      <alignment horizontal="left" vertical="center"/>
      <protection locked="0"/>
    </xf>
    <xf numFmtId="0" fontId="47" fillId="0" borderId="0" xfId="0" applyFont="1" applyAlignment="1"/>
    <xf numFmtId="0" fontId="47" fillId="0" borderId="0" xfId="0" applyFont="1" applyAlignment="1" applyProtection="1">
      <alignment horizontal="center" vertical="center"/>
      <protection locked="0"/>
    </xf>
    <xf numFmtId="0" fontId="47" fillId="0" borderId="0" xfId="0" applyFont="1" applyAlignment="1">
      <alignment shrinkToFit="1"/>
    </xf>
    <xf numFmtId="0" fontId="48" fillId="0" borderId="0" xfId="0" applyFont="1">
      <alignment vertical="center"/>
    </xf>
    <xf numFmtId="0" fontId="47" fillId="0" borderId="35" xfId="0" applyFont="1" applyBorder="1" applyAlignment="1" applyProtection="1">
      <alignment horizontal="center" vertical="center"/>
      <protection locked="0"/>
    </xf>
    <xf numFmtId="0" fontId="47" fillId="0" borderId="37" xfId="0" applyFont="1" applyBorder="1" applyAlignment="1" applyProtection="1">
      <alignment horizontal="center" vertical="center"/>
      <protection locked="0"/>
    </xf>
    <xf numFmtId="0" fontId="47" fillId="0" borderId="36" xfId="0" applyFont="1" applyBorder="1" applyAlignment="1" applyProtection="1">
      <alignment horizontal="center" vertical="center"/>
      <protection locked="0"/>
    </xf>
    <xf numFmtId="0" fontId="47" fillId="0" borderId="15" xfId="0" applyFont="1" applyBorder="1" applyAlignment="1" applyProtection="1">
      <alignment horizontal="center" vertical="center" wrapText="1"/>
      <protection locked="0"/>
    </xf>
    <xf numFmtId="0" fontId="47" fillId="0" borderId="50" xfId="0" applyFont="1" applyBorder="1" applyAlignment="1">
      <alignment horizontal="center"/>
    </xf>
    <xf numFmtId="0" fontId="47" fillId="0" borderId="4" xfId="0" applyFont="1" applyBorder="1" applyAlignment="1">
      <alignment horizontal="center"/>
    </xf>
    <xf numFmtId="0" fontId="47" fillId="0" borderId="45" xfId="0" applyFont="1" applyBorder="1" applyAlignment="1">
      <alignment horizontal="center"/>
    </xf>
    <xf numFmtId="0" fontId="47" fillId="0" borderId="45" xfId="0" applyFont="1" applyBorder="1" applyAlignment="1"/>
    <xf numFmtId="0" fontId="47" fillId="0" borderId="14" xfId="0" applyFont="1" applyBorder="1" applyAlignment="1"/>
    <xf numFmtId="0" fontId="47" fillId="0" borderId="13" xfId="0" applyFont="1" applyBorder="1" applyAlignment="1">
      <alignment horizontal="center"/>
    </xf>
    <xf numFmtId="0" fontId="47" fillId="0" borderId="44" xfId="0" applyFont="1" applyBorder="1" applyAlignment="1">
      <alignment horizontal="center"/>
    </xf>
    <xf numFmtId="0" fontId="47" fillId="0" borderId="14" xfId="0" applyFont="1" applyBorder="1" applyAlignment="1">
      <alignment horizontal="center"/>
    </xf>
    <xf numFmtId="0" fontId="47" fillId="0" borderId="0" xfId="0" applyFont="1" applyAlignment="1" applyProtection="1">
      <alignment horizontal="center" vertical="center" wrapText="1"/>
      <protection locked="0"/>
    </xf>
    <xf numFmtId="0" fontId="47" fillId="0" borderId="38" xfId="0" applyFont="1" applyBorder="1" applyAlignment="1" applyProtection="1">
      <alignment horizontal="center" vertical="center" wrapText="1"/>
      <protection locked="0"/>
    </xf>
    <xf numFmtId="0" fontId="47" fillId="0" borderId="39" xfId="0" applyFont="1" applyBorder="1" applyAlignment="1" applyProtection="1">
      <alignment horizontal="center" vertical="center"/>
      <protection locked="0"/>
    </xf>
    <xf numFmtId="0" fontId="47" fillId="0" borderId="38" xfId="0" applyFont="1" applyBorder="1" applyAlignment="1" applyProtection="1">
      <alignment horizontal="center" vertical="center"/>
      <protection locked="0"/>
    </xf>
    <xf numFmtId="0" fontId="47" fillId="0" borderId="12" xfId="0" applyFont="1" applyBorder="1" applyAlignment="1" applyProtection="1">
      <alignment horizontal="center" vertical="center"/>
      <protection locked="0"/>
    </xf>
    <xf numFmtId="0" fontId="47" fillId="0" borderId="51" xfId="0" applyFont="1" applyBorder="1" applyAlignment="1">
      <alignment horizontal="center" vertical="center" wrapText="1"/>
    </xf>
    <xf numFmtId="0" fontId="47" fillId="0" borderId="0" xfId="0" applyFont="1" applyAlignment="1">
      <alignment horizontal="center" vertical="center" wrapText="1"/>
    </xf>
    <xf numFmtId="0" fontId="47" fillId="0" borderId="5"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5" xfId="0" applyFont="1" applyBorder="1" applyAlignment="1">
      <alignment horizontal="center" vertical="center" wrapText="1"/>
    </xf>
    <xf numFmtId="0" fontId="47" fillId="0" borderId="16" xfId="0" applyFont="1" applyBorder="1" applyAlignment="1">
      <alignment horizontal="center" vertical="center" wrapText="1"/>
    </xf>
    <xf numFmtId="38" fontId="47" fillId="0" borderId="5" xfId="1" applyFont="1" applyFill="1" applyBorder="1" applyAlignment="1">
      <alignment horizontal="center" vertical="center"/>
    </xf>
    <xf numFmtId="38" fontId="47" fillId="0" borderId="6" xfId="1" applyFont="1" applyFill="1" applyBorder="1" applyAlignment="1">
      <alignment horizontal="center" vertical="center"/>
    </xf>
    <xf numFmtId="0" fontId="47" fillId="0" borderId="47" xfId="0" applyFont="1" applyBorder="1" applyAlignment="1">
      <alignment horizontal="center" vertical="center" wrapText="1"/>
    </xf>
    <xf numFmtId="0" fontId="47" fillId="0" borderId="0" xfId="0" applyFont="1" applyAlignment="1">
      <alignment vertical="center" wrapText="1"/>
    </xf>
    <xf numFmtId="0" fontId="47" fillId="0" borderId="15" xfId="0" applyFont="1" applyBorder="1" applyAlignment="1">
      <alignment horizontal="center" vertical="center" wrapText="1"/>
    </xf>
    <xf numFmtId="0" fontId="47" fillId="0" borderId="41" xfId="0" applyFont="1" applyBorder="1" applyAlignment="1">
      <alignment horizontal="center" vertical="center"/>
    </xf>
    <xf numFmtId="0" fontId="47" fillId="0" borderId="43" xfId="0" applyFont="1" applyBorder="1" applyAlignment="1">
      <alignment horizontal="center" vertical="center"/>
    </xf>
    <xf numFmtId="0" fontId="47" fillId="0" borderId="42" xfId="0" applyFont="1" applyBorder="1" applyAlignment="1">
      <alignment horizontal="center" vertical="center"/>
    </xf>
    <xf numFmtId="0" fontId="47" fillId="0" borderId="52" xfId="0" applyFont="1" applyBorder="1" applyAlignment="1">
      <alignment horizontal="center"/>
    </xf>
    <xf numFmtId="0" fontId="47" fillId="0" borderId="27" xfId="0" applyFont="1" applyBorder="1" applyAlignment="1">
      <alignment horizontal="center"/>
    </xf>
    <xf numFmtId="0" fontId="47" fillId="0" borderId="48" xfId="0" applyFont="1" applyBorder="1" applyAlignment="1">
      <alignment horizontal="center"/>
    </xf>
    <xf numFmtId="0" fontId="47" fillId="0" borderId="26" xfId="0" applyFont="1" applyBorder="1" applyAlignment="1">
      <alignment horizontal="center"/>
    </xf>
    <xf numFmtId="0" fontId="47" fillId="0" borderId="0" xfId="0" applyFont="1" applyAlignment="1">
      <alignment horizontal="center"/>
    </xf>
    <xf numFmtId="0" fontId="47" fillId="0" borderId="25" xfId="0" applyFont="1" applyBorder="1" applyAlignment="1">
      <alignment horizontal="center"/>
    </xf>
    <xf numFmtId="0" fontId="47" fillId="0" borderId="33" xfId="0" applyFont="1" applyBorder="1" applyAlignment="1">
      <alignment horizontal="center"/>
    </xf>
    <xf numFmtId="0" fontId="47" fillId="0" borderId="49" xfId="0" applyFont="1" applyBorder="1" applyAlignment="1">
      <alignment horizontal="center"/>
    </xf>
    <xf numFmtId="0" fontId="47" fillId="0" borderId="55" xfId="0" applyFont="1" applyBorder="1" applyAlignment="1">
      <alignment horizontal="center" vertical="center" wrapText="1"/>
    </xf>
    <xf numFmtId="0" fontId="47" fillId="0" borderId="62" xfId="0" applyFont="1" applyBorder="1" applyAlignment="1">
      <alignment horizontal="center" vertical="center" wrapText="1"/>
    </xf>
    <xf numFmtId="0" fontId="50" fillId="0" borderId="0" xfId="0" applyFont="1" applyAlignment="1">
      <alignment horizontal="center" vertical="center"/>
    </xf>
    <xf numFmtId="0" fontId="47" fillId="0" borderId="16" xfId="0" applyFont="1" applyBorder="1" applyAlignment="1">
      <alignment vertical="center" shrinkToFit="1"/>
    </xf>
    <xf numFmtId="183" fontId="47" fillId="0" borderId="93" xfId="0" applyNumberFormat="1" applyFont="1" applyBorder="1" applyAlignment="1">
      <alignment vertical="center" shrinkToFit="1"/>
    </xf>
    <xf numFmtId="183" fontId="47" fillId="0" borderId="40" xfId="0" applyNumberFormat="1" applyFont="1" applyBorder="1" applyAlignment="1">
      <alignment vertical="center" shrinkToFit="1"/>
    </xf>
    <xf numFmtId="183" fontId="47" fillId="0" borderId="20" xfId="0" applyNumberFormat="1" applyFont="1" applyBorder="1" applyAlignment="1">
      <alignment vertical="center" shrinkToFit="1"/>
    </xf>
    <xf numFmtId="178" fontId="47" fillId="0" borderId="15" xfId="0" applyNumberFormat="1" applyFont="1" applyBorder="1" applyAlignment="1">
      <alignment vertical="center" shrinkToFit="1"/>
    </xf>
    <xf numFmtId="38" fontId="47" fillId="0" borderId="35" xfId="1" applyFont="1" applyFill="1" applyBorder="1" applyAlignment="1">
      <alignment shrinkToFit="1"/>
    </xf>
    <xf numFmtId="38" fontId="47" fillId="0" borderId="36" xfId="1" applyFont="1" applyFill="1" applyBorder="1" applyAlignment="1">
      <alignment shrinkToFit="1"/>
    </xf>
    <xf numFmtId="184" fontId="47" fillId="0" borderId="36" xfId="0" applyNumberFormat="1" applyFont="1" applyBorder="1" applyAlignment="1">
      <alignment shrinkToFit="1"/>
    </xf>
    <xf numFmtId="184" fontId="47" fillId="0" borderId="37" xfId="0" applyNumberFormat="1" applyFont="1" applyBorder="1" applyAlignment="1">
      <alignment shrinkToFit="1"/>
    </xf>
    <xf numFmtId="182" fontId="47" fillId="0" borderId="0" xfId="0" applyNumberFormat="1" applyFont="1" applyAlignment="1">
      <alignment shrinkToFit="1"/>
    </xf>
    <xf numFmtId="179" fontId="47" fillId="0" borderId="35" xfId="0" applyNumberFormat="1" applyFont="1" applyBorder="1" applyAlignment="1">
      <alignment shrinkToFit="1"/>
    </xf>
    <xf numFmtId="179" fontId="47" fillId="0" borderId="36" xfId="0" applyNumberFormat="1" applyFont="1" applyBorder="1" applyAlignment="1">
      <alignment shrinkToFit="1"/>
    </xf>
    <xf numFmtId="181" fontId="51" fillId="0" borderId="36" xfId="0" applyNumberFormat="1" applyFont="1" applyBorder="1">
      <alignment vertical="center"/>
    </xf>
    <xf numFmtId="183" fontId="47" fillId="0" borderId="36" xfId="1" applyNumberFormat="1" applyFont="1" applyFill="1" applyBorder="1" applyAlignment="1">
      <alignment shrinkToFit="1"/>
    </xf>
    <xf numFmtId="183" fontId="47" fillId="0" borderId="37" xfId="1" applyNumberFormat="1" applyFont="1" applyFill="1" applyBorder="1" applyAlignment="1">
      <alignment shrinkToFit="1"/>
    </xf>
    <xf numFmtId="181" fontId="47" fillId="0" borderId="36" xfId="0" applyNumberFormat="1" applyFont="1" applyBorder="1">
      <alignment vertical="center"/>
    </xf>
    <xf numFmtId="183" fontId="47" fillId="0" borderId="37" xfId="0" applyNumberFormat="1" applyFont="1" applyBorder="1" applyAlignment="1" applyProtection="1">
      <alignment vertical="center" shrinkToFit="1"/>
      <protection locked="0"/>
    </xf>
    <xf numFmtId="181" fontId="47" fillId="0" borderId="36" xfId="0" applyNumberFormat="1" applyFont="1" applyBorder="1" applyAlignment="1" applyProtection="1">
      <alignment vertical="center" shrinkToFit="1"/>
      <protection locked="0"/>
    </xf>
    <xf numFmtId="178" fontId="47" fillId="0" borderId="0" xfId="0" applyNumberFormat="1" applyFont="1" applyAlignment="1" applyProtection="1">
      <alignment vertical="center" shrinkToFit="1"/>
      <protection locked="0"/>
    </xf>
    <xf numFmtId="181" fontId="47" fillId="0" borderId="100" xfId="0" applyNumberFormat="1" applyFont="1" applyBorder="1" applyAlignment="1" applyProtection="1">
      <alignment vertical="center" shrinkToFit="1"/>
      <protection locked="0"/>
    </xf>
    <xf numFmtId="183" fontId="47" fillId="0" borderId="101" xfId="0" applyNumberFormat="1" applyFont="1" applyBorder="1" applyAlignment="1" applyProtection="1">
      <alignment vertical="center" shrinkToFit="1"/>
      <protection locked="0"/>
    </xf>
    <xf numFmtId="187" fontId="47" fillId="0" borderId="83" xfId="0" applyNumberFormat="1" applyFont="1" applyBorder="1" applyAlignment="1">
      <alignment horizontal="right" vertical="center"/>
    </xf>
    <xf numFmtId="187" fontId="47" fillId="0" borderId="84" xfId="0" applyNumberFormat="1" applyFont="1" applyBorder="1" applyAlignment="1">
      <alignment horizontal="right" vertical="center"/>
    </xf>
    <xf numFmtId="184" fontId="48" fillId="0" borderId="85" xfId="0" applyNumberFormat="1" applyFont="1" applyBorder="1">
      <alignment vertical="center"/>
    </xf>
    <xf numFmtId="183" fontId="47" fillId="0" borderId="38" xfId="0" applyNumberFormat="1" applyFont="1" applyBorder="1" applyAlignment="1">
      <alignment vertical="center" shrinkToFit="1"/>
    </xf>
    <xf numFmtId="183" fontId="47" fillId="0" borderId="39" xfId="0" applyNumberFormat="1" applyFont="1" applyBorder="1" applyAlignment="1">
      <alignment vertical="center" shrinkToFit="1"/>
    </xf>
    <xf numFmtId="183" fontId="47" fillId="0" borderId="12" xfId="0" applyNumberFormat="1" applyFont="1" applyBorder="1" applyAlignment="1">
      <alignment vertical="center" shrinkToFit="1"/>
    </xf>
    <xf numFmtId="38" fontId="47" fillId="0" borderId="38" xfId="1" applyFont="1" applyFill="1" applyBorder="1" applyAlignment="1">
      <alignment shrinkToFit="1"/>
    </xf>
    <xf numFmtId="38" fontId="47" fillId="0" borderId="12" xfId="1" applyFont="1" applyFill="1" applyBorder="1" applyAlignment="1">
      <alignment shrinkToFit="1"/>
    </xf>
    <xf numFmtId="184" fontId="47" fillId="0" borderId="12" xfId="0" applyNumberFormat="1" applyFont="1" applyBorder="1" applyAlignment="1">
      <alignment shrinkToFit="1"/>
    </xf>
    <xf numFmtId="184" fontId="47" fillId="0" borderId="39" xfId="0" applyNumberFormat="1" applyFont="1" applyBorder="1" applyAlignment="1">
      <alignment shrinkToFit="1"/>
    </xf>
    <xf numFmtId="179" fontId="47" fillId="0" borderId="38" xfId="0" applyNumberFormat="1" applyFont="1" applyBorder="1" applyAlignment="1">
      <alignment shrinkToFit="1"/>
    </xf>
    <xf numFmtId="179" fontId="47" fillId="0" borderId="12" xfId="0" applyNumberFormat="1" applyFont="1" applyBorder="1" applyAlignment="1">
      <alignment shrinkToFit="1"/>
    </xf>
    <xf numFmtId="181" fontId="51" fillId="0" borderId="12" xfId="0" applyNumberFormat="1" applyFont="1" applyBorder="1">
      <alignment vertical="center"/>
    </xf>
    <xf numFmtId="183" fontId="47" fillId="0" borderId="12" xfId="1" applyNumberFormat="1" applyFont="1" applyFill="1" applyBorder="1" applyAlignment="1">
      <alignment shrinkToFit="1"/>
    </xf>
    <xf numFmtId="183" fontId="47" fillId="0" borderId="39" xfId="1" applyNumberFormat="1" applyFont="1" applyFill="1" applyBorder="1" applyAlignment="1">
      <alignment shrinkToFit="1"/>
    </xf>
    <xf numFmtId="181" fontId="47" fillId="0" borderId="12" xfId="0" applyNumberFormat="1" applyFont="1" applyBorder="1">
      <alignment vertical="center"/>
    </xf>
    <xf numFmtId="183" fontId="47" fillId="0" borderId="39" xfId="0" applyNumberFormat="1" applyFont="1" applyBorder="1" applyAlignment="1" applyProtection="1">
      <alignment vertical="center" shrinkToFit="1"/>
      <protection locked="0"/>
    </xf>
    <xf numFmtId="181" fontId="47" fillId="0" borderId="12" xfId="0" applyNumberFormat="1" applyFont="1" applyBorder="1" applyAlignment="1" applyProtection="1">
      <alignment vertical="center" shrinkToFit="1"/>
      <protection locked="0"/>
    </xf>
    <xf numFmtId="181" fontId="47" fillId="0" borderId="61" xfId="0" applyNumberFormat="1" applyFont="1" applyBorder="1" applyAlignment="1" applyProtection="1">
      <alignment vertical="center" shrinkToFit="1"/>
      <protection locked="0"/>
    </xf>
    <xf numFmtId="183" fontId="47" fillId="0" borderId="102" xfId="0" applyNumberFormat="1" applyFont="1" applyBorder="1" applyAlignment="1" applyProtection="1">
      <alignment vertical="center" shrinkToFit="1"/>
      <protection locked="0"/>
    </xf>
    <xf numFmtId="178" fontId="47" fillId="0" borderId="0" xfId="0" applyNumberFormat="1" applyFont="1" applyAlignment="1">
      <alignment vertical="center" shrinkToFit="1"/>
    </xf>
    <xf numFmtId="183" fontId="47" fillId="9" borderId="38" xfId="0" applyNumberFormat="1" applyFont="1" applyFill="1" applyBorder="1" applyAlignment="1">
      <alignment vertical="center" shrinkToFit="1"/>
    </xf>
    <xf numFmtId="183" fontId="47" fillId="9" borderId="39" xfId="0" applyNumberFormat="1" applyFont="1" applyFill="1" applyBorder="1" applyAlignment="1">
      <alignment vertical="center" shrinkToFit="1"/>
    </xf>
    <xf numFmtId="183" fontId="47" fillId="9" borderId="12" xfId="0" applyNumberFormat="1" applyFont="1" applyFill="1" applyBorder="1" applyAlignment="1">
      <alignment vertical="center" shrinkToFit="1"/>
    </xf>
    <xf numFmtId="181" fontId="47" fillId="7" borderId="61" xfId="0" applyNumberFormat="1" applyFont="1" applyFill="1" applyBorder="1" applyAlignment="1" applyProtection="1">
      <alignment vertical="center" shrinkToFit="1"/>
      <protection locked="0"/>
    </xf>
    <xf numFmtId="0" fontId="47" fillId="6" borderId="25" xfId="0" applyFont="1" applyFill="1" applyBorder="1" applyAlignment="1">
      <alignment horizontal="center" vertical="center" shrinkToFit="1"/>
    </xf>
    <xf numFmtId="0" fontId="47" fillId="6" borderId="26" xfId="0" applyFont="1" applyFill="1" applyBorder="1" applyAlignment="1">
      <alignment vertical="center" shrinkToFit="1"/>
    </xf>
    <xf numFmtId="183" fontId="47" fillId="0" borderId="41" xfId="0" applyNumberFormat="1" applyFont="1" applyBorder="1" applyAlignment="1">
      <alignment vertical="center" shrinkToFit="1"/>
    </xf>
    <xf numFmtId="183" fontId="47" fillId="0" borderId="43" xfId="0" applyNumberFormat="1" applyFont="1" applyBorder="1" applyAlignment="1">
      <alignment vertical="center" shrinkToFit="1"/>
    </xf>
    <xf numFmtId="183" fontId="47" fillId="0" borderId="42" xfId="0" applyNumberFormat="1" applyFont="1" applyBorder="1" applyAlignment="1">
      <alignment vertical="center" shrinkToFit="1"/>
    </xf>
    <xf numFmtId="38" fontId="47" fillId="0" borderId="41" xfId="1" applyFont="1" applyFill="1" applyBorder="1" applyAlignment="1">
      <alignment shrinkToFit="1"/>
    </xf>
    <xf numFmtId="38" fontId="47" fillId="0" borderId="42" xfId="1" applyFont="1" applyFill="1" applyBorder="1" applyAlignment="1">
      <alignment shrinkToFit="1"/>
    </xf>
    <xf numFmtId="184" fontId="47" fillId="0" borderId="42" xfId="0" applyNumberFormat="1" applyFont="1" applyBorder="1" applyAlignment="1">
      <alignment shrinkToFit="1"/>
    </xf>
    <xf numFmtId="184" fontId="47" fillId="0" borderId="43" xfId="0" applyNumberFormat="1" applyFont="1" applyBorder="1" applyAlignment="1">
      <alignment shrinkToFit="1"/>
    </xf>
    <xf numFmtId="179" fontId="47" fillId="0" borderId="41" xfId="0" applyNumberFormat="1" applyFont="1" applyBorder="1" applyAlignment="1">
      <alignment shrinkToFit="1"/>
    </xf>
    <xf numFmtId="179" fontId="47" fillId="0" borderId="42" xfId="0" applyNumberFormat="1" applyFont="1" applyBorder="1" applyAlignment="1">
      <alignment shrinkToFit="1"/>
    </xf>
    <xf numFmtId="181" fontId="51" fillId="0" borderId="42" xfId="0" applyNumberFormat="1" applyFont="1" applyBorder="1">
      <alignment vertical="center"/>
    </xf>
    <xf numFmtId="183" fontId="47" fillId="0" borderId="42" xfId="1" applyNumberFormat="1" applyFont="1" applyFill="1" applyBorder="1" applyAlignment="1">
      <alignment shrinkToFit="1"/>
    </xf>
    <xf numFmtId="183" fontId="47" fillId="0" borderId="43" xfId="1" applyNumberFormat="1" applyFont="1" applyFill="1" applyBorder="1" applyAlignment="1">
      <alignment shrinkToFit="1"/>
    </xf>
    <xf numFmtId="181" fontId="47" fillId="0" borderId="42" xfId="0" applyNumberFormat="1" applyFont="1" applyBorder="1">
      <alignment vertical="center"/>
    </xf>
    <xf numFmtId="183" fontId="47" fillId="0" borderId="43" xfId="0" applyNumberFormat="1" applyFont="1" applyBorder="1" applyAlignment="1" applyProtection="1">
      <alignment vertical="center" shrinkToFit="1"/>
      <protection locked="0"/>
    </xf>
    <xf numFmtId="181" fontId="47" fillId="0" borderId="42" xfId="0" applyNumberFormat="1" applyFont="1" applyBorder="1" applyAlignment="1" applyProtection="1">
      <alignment vertical="center" shrinkToFit="1"/>
      <protection locked="0"/>
    </xf>
    <xf numFmtId="181" fontId="47" fillId="0" borderId="74" xfId="0" applyNumberFormat="1" applyFont="1" applyBorder="1" applyAlignment="1" applyProtection="1">
      <alignment vertical="center" shrinkToFit="1"/>
      <protection locked="0"/>
    </xf>
    <xf numFmtId="183" fontId="47" fillId="0" borderId="58" xfId="0" applyNumberFormat="1" applyFont="1" applyBorder="1" applyAlignment="1" applyProtection="1">
      <alignment vertical="center" shrinkToFit="1"/>
      <protection locked="0"/>
    </xf>
    <xf numFmtId="0" fontId="47" fillId="0" borderId="0" xfId="0" applyFont="1" applyAlignment="1">
      <alignment horizontal="center" vertical="center"/>
    </xf>
    <xf numFmtId="181" fontId="47" fillId="0" borderId="10" xfId="0" applyNumberFormat="1" applyFont="1" applyBorder="1" applyAlignment="1" applyProtection="1">
      <alignment vertical="center" shrinkToFit="1"/>
      <protection locked="0"/>
    </xf>
    <xf numFmtId="183" fontId="47" fillId="0" borderId="10" xfId="0" applyNumberFormat="1" applyFont="1" applyBorder="1" applyAlignment="1" applyProtection="1">
      <alignment vertical="center" shrinkToFit="1"/>
      <protection locked="0"/>
    </xf>
    <xf numFmtId="181" fontId="47" fillId="13" borderId="0" xfId="0" applyNumberFormat="1" applyFont="1" applyFill="1">
      <alignment vertical="center"/>
    </xf>
    <xf numFmtId="0" fontId="46" fillId="0" borderId="0" xfId="0" applyFont="1" applyAlignment="1">
      <alignment horizontal="center" vertical="center"/>
    </xf>
    <xf numFmtId="0" fontId="46" fillId="0" borderId="0" xfId="0" applyFont="1">
      <alignment vertical="center"/>
    </xf>
    <xf numFmtId="0" fontId="46" fillId="0" borderId="13" xfId="0" applyFont="1" applyBorder="1" applyAlignment="1">
      <alignment horizontal="center" vertical="center"/>
    </xf>
    <xf numFmtId="0" fontId="46" fillId="0" borderId="4" xfId="0" applyFont="1" applyBorder="1">
      <alignment vertical="center"/>
    </xf>
    <xf numFmtId="0" fontId="46" fillId="0" borderId="14" xfId="0" applyFont="1" applyBorder="1">
      <alignment vertical="center"/>
    </xf>
    <xf numFmtId="0" fontId="46" fillId="0" borderId="25" xfId="0" applyFont="1" applyBorder="1" applyAlignment="1">
      <alignment horizontal="center" vertical="center"/>
    </xf>
    <xf numFmtId="0" fontId="46" fillId="0" borderId="27" xfId="0" applyFont="1" applyBorder="1">
      <alignment vertical="center"/>
    </xf>
    <xf numFmtId="0" fontId="46" fillId="7" borderId="26" xfId="0" applyFont="1" applyFill="1" applyBorder="1">
      <alignment vertical="center"/>
    </xf>
    <xf numFmtId="0" fontId="46" fillId="7" borderId="0" xfId="0" applyFont="1" applyFill="1">
      <alignment vertical="center"/>
    </xf>
    <xf numFmtId="0" fontId="46" fillId="7" borderId="14" xfId="0" applyFont="1" applyFill="1" applyBorder="1">
      <alignment vertical="center"/>
    </xf>
    <xf numFmtId="0" fontId="46" fillId="0" borderId="26" xfId="0" applyFont="1" applyBorder="1">
      <alignment vertical="center"/>
    </xf>
    <xf numFmtId="0" fontId="46" fillId="0" borderId="30" xfId="0" applyFont="1" applyBorder="1" applyAlignment="1">
      <alignment horizontal="center" vertical="center"/>
    </xf>
    <xf numFmtId="0" fontId="46" fillId="0" borderId="31" xfId="0" applyFont="1" applyBorder="1">
      <alignment vertical="center"/>
    </xf>
    <xf numFmtId="0" fontId="46" fillId="7" borderId="32" xfId="0" applyFont="1" applyFill="1" applyBorder="1">
      <alignment vertical="center"/>
    </xf>
    <xf numFmtId="184" fontId="46" fillId="0" borderId="0" xfId="0" applyNumberFormat="1" applyFont="1">
      <alignment vertical="center"/>
    </xf>
    <xf numFmtId="0" fontId="46" fillId="2" borderId="0" xfId="0" applyFont="1" applyFill="1" applyAlignment="1">
      <alignment horizontal="center" vertical="center" wrapText="1"/>
    </xf>
    <xf numFmtId="191" fontId="46" fillId="0" borderId="0" xfId="0" applyNumberFormat="1" applyFont="1">
      <alignment vertical="center"/>
    </xf>
    <xf numFmtId="181" fontId="47" fillId="0" borderId="28" xfId="0" applyNumberFormat="1" applyFont="1" applyBorder="1" applyAlignment="1">
      <alignment vertical="center" shrinkToFit="1"/>
    </xf>
    <xf numFmtId="49" fontId="47" fillId="0" borderId="0" xfId="2" applyNumberFormat="1" applyFont="1" applyAlignment="1">
      <alignment vertical="center"/>
    </xf>
    <xf numFmtId="176" fontId="47" fillId="0" borderId="0" xfId="2" applyNumberFormat="1" applyFont="1" applyAlignment="1">
      <alignment horizontal="distributed" vertical="center"/>
    </xf>
    <xf numFmtId="176" fontId="47" fillId="0" borderId="0" xfId="2" applyNumberFormat="1" applyFont="1" applyAlignment="1">
      <alignment vertical="center"/>
    </xf>
    <xf numFmtId="49" fontId="47" fillId="0" borderId="0" xfId="2" applyNumberFormat="1" applyFont="1" applyAlignment="1" applyProtection="1">
      <alignment vertical="center"/>
      <protection locked="0"/>
    </xf>
    <xf numFmtId="0" fontId="47" fillId="0" borderId="0" xfId="2" applyFont="1" applyAlignment="1">
      <alignment vertical="center"/>
    </xf>
    <xf numFmtId="0" fontId="47" fillId="0" borderId="0" xfId="2" applyFont="1" applyAlignment="1" applyProtection="1">
      <alignment vertical="center"/>
      <protection locked="0"/>
    </xf>
    <xf numFmtId="176" fontId="48" fillId="0" borderId="0" xfId="2" applyNumberFormat="1" applyFont="1" applyAlignment="1" applyProtection="1">
      <alignment vertical="center"/>
      <protection locked="0"/>
    </xf>
    <xf numFmtId="176" fontId="47" fillId="0" borderId="0" xfId="2" applyNumberFormat="1" applyFont="1" applyAlignment="1" applyProtection="1">
      <alignment vertical="center"/>
      <protection locked="0"/>
    </xf>
    <xf numFmtId="176" fontId="47" fillId="0" borderId="0" xfId="2" quotePrefix="1" applyNumberFormat="1" applyFont="1" applyAlignment="1" applyProtection="1">
      <alignment horizontal="right" vertical="center"/>
      <protection locked="0"/>
    </xf>
    <xf numFmtId="176" fontId="47" fillId="12" borderId="0" xfId="2" applyNumberFormat="1" applyFont="1" applyFill="1" applyAlignment="1" applyProtection="1">
      <alignment vertical="center"/>
      <protection locked="0"/>
    </xf>
    <xf numFmtId="0" fontId="47" fillId="6" borderId="4" xfId="0" applyFont="1" applyFill="1" applyBorder="1" applyAlignment="1">
      <alignment horizontal="center" vertical="center"/>
    </xf>
    <xf numFmtId="0" fontId="47" fillId="0" borderId="29" xfId="0" applyFont="1" applyBorder="1" applyAlignment="1">
      <alignment horizontal="center" vertical="center"/>
    </xf>
    <xf numFmtId="0" fontId="47" fillId="0" borderId="4" xfId="0" applyFont="1" applyBorder="1" applyAlignment="1">
      <alignment horizontal="center" vertical="center"/>
    </xf>
    <xf numFmtId="0" fontId="47" fillId="0" borderId="44" xfId="0" applyFont="1" applyBorder="1" applyAlignment="1">
      <alignment horizontal="center" vertical="center"/>
    </xf>
    <xf numFmtId="0" fontId="48" fillId="0" borderId="4" xfId="0" applyFont="1" applyBorder="1" applyAlignment="1">
      <alignment horizontal="center" vertical="center"/>
    </xf>
    <xf numFmtId="0" fontId="47" fillId="0" borderId="14" xfId="0" applyFont="1" applyBorder="1" applyAlignment="1">
      <alignment horizontal="center" vertical="center"/>
    </xf>
    <xf numFmtId="176" fontId="47" fillId="0" borderId="0" xfId="2" applyNumberFormat="1" applyFont="1" applyAlignment="1">
      <alignment horizontal="center" vertical="center"/>
    </xf>
    <xf numFmtId="0" fontId="47" fillId="6" borderId="27" xfId="0" applyFont="1" applyFill="1" applyBorder="1" applyAlignment="1">
      <alignment vertical="center" wrapText="1"/>
    </xf>
    <xf numFmtId="0" fontId="47" fillId="0" borderId="34" xfId="0" applyFont="1" applyBorder="1" applyAlignment="1">
      <alignment vertical="center" wrapText="1"/>
    </xf>
    <xf numFmtId="0" fontId="47" fillId="0" borderId="27" xfId="0" applyFont="1" applyBorder="1" applyAlignment="1">
      <alignment vertical="center" wrapText="1"/>
    </xf>
    <xf numFmtId="0" fontId="47" fillId="0" borderId="33" xfId="0" applyFont="1" applyBorder="1" applyAlignment="1">
      <alignment horizontal="center" vertical="center" wrapText="1"/>
    </xf>
    <xf numFmtId="0" fontId="48" fillId="0" borderId="27" xfId="0" applyFont="1" applyBorder="1" applyAlignment="1">
      <alignment horizontal="center" vertical="center" wrapText="1"/>
    </xf>
    <xf numFmtId="0" fontId="47" fillId="0" borderId="26" xfId="0" applyFont="1" applyBorder="1" applyAlignment="1">
      <alignment vertical="center" wrapText="1"/>
    </xf>
    <xf numFmtId="176" fontId="47" fillId="0" borderId="0" xfId="2" applyNumberFormat="1" applyFont="1" applyAlignment="1">
      <alignment vertical="center" wrapText="1"/>
    </xf>
    <xf numFmtId="181" fontId="47" fillId="8" borderId="0" xfId="0" applyNumberFormat="1" applyFont="1" applyFill="1" applyAlignment="1">
      <alignment vertical="center" shrinkToFit="1"/>
    </xf>
    <xf numFmtId="181" fontId="47" fillId="8" borderId="6" xfId="0" applyNumberFormat="1" applyFont="1" applyFill="1" applyBorder="1" applyAlignment="1">
      <alignment vertical="center" shrinkToFit="1"/>
    </xf>
    <xf numFmtId="181" fontId="47" fillId="0" borderId="0" xfId="0" applyNumberFormat="1" applyFont="1" applyAlignment="1">
      <alignment vertical="center" shrinkToFit="1"/>
    </xf>
    <xf numFmtId="0" fontId="47" fillId="0" borderId="30" xfId="0" applyFont="1" applyBorder="1" applyAlignment="1">
      <alignment horizontal="center" vertical="center"/>
    </xf>
    <xf numFmtId="0" fontId="47" fillId="0" borderId="32" xfId="0" applyFont="1" applyBorder="1" applyAlignment="1">
      <alignment vertical="center" wrapText="1"/>
    </xf>
    <xf numFmtId="181" fontId="47" fillId="0" borderId="10" xfId="0" applyNumberFormat="1" applyFont="1" applyBorder="1" applyAlignment="1">
      <alignment vertical="center" shrinkToFit="1"/>
    </xf>
    <xf numFmtId="181" fontId="47" fillId="2" borderId="32" xfId="0" applyNumberFormat="1" applyFont="1" applyFill="1" applyBorder="1" applyAlignment="1">
      <alignment vertical="center" shrinkToFit="1"/>
    </xf>
    <xf numFmtId="0" fontId="47" fillId="0" borderId="16" xfId="0" applyFont="1" applyBorder="1" applyAlignment="1">
      <alignment horizontal="center" vertical="center"/>
    </xf>
    <xf numFmtId="0" fontId="47" fillId="0" borderId="15" xfId="0" applyFont="1" applyBorder="1" applyAlignment="1">
      <alignment vertical="center" wrapText="1"/>
    </xf>
    <xf numFmtId="0" fontId="47" fillId="0" borderId="25" xfId="0" applyFont="1" applyBorder="1" applyAlignment="1">
      <alignment horizontal="center" vertical="center"/>
    </xf>
    <xf numFmtId="0" fontId="47" fillId="0" borderId="26" xfId="0" applyFont="1" applyBorder="1">
      <alignment vertical="center"/>
    </xf>
    <xf numFmtId="181" fontId="47" fillId="2" borderId="1" xfId="0" applyNumberFormat="1" applyFont="1" applyFill="1" applyBorder="1" applyAlignment="1">
      <alignment vertical="center" shrinkToFit="1"/>
    </xf>
    <xf numFmtId="0" fontId="47" fillId="0" borderId="0" xfId="2" applyFont="1" applyAlignment="1" applyProtection="1">
      <alignment horizontal="distributed" vertical="center"/>
      <protection locked="0"/>
    </xf>
    <xf numFmtId="176" fontId="52" fillId="0" borderId="0" xfId="2" applyNumberFormat="1" applyFont="1" applyAlignment="1">
      <alignment vertical="center"/>
    </xf>
    <xf numFmtId="176" fontId="52" fillId="0" borderId="0" xfId="2" applyNumberFormat="1" applyFont="1" applyAlignment="1">
      <alignment horizontal="distributed" vertical="center"/>
    </xf>
    <xf numFmtId="0" fontId="52" fillId="0" borderId="0" xfId="2" applyFont="1" applyAlignment="1">
      <alignment vertical="center"/>
    </xf>
    <xf numFmtId="0" fontId="52" fillId="0" borderId="0" xfId="2" applyFont="1" applyAlignment="1" applyProtection="1">
      <alignment vertical="center"/>
      <protection locked="0"/>
    </xf>
    <xf numFmtId="0" fontId="53" fillId="0" borderId="0" xfId="2" applyFont="1" applyAlignment="1">
      <alignment vertical="center"/>
    </xf>
    <xf numFmtId="176" fontId="52" fillId="0" borderId="0" xfId="2" applyNumberFormat="1" applyFont="1" applyAlignment="1" applyProtection="1">
      <alignment vertical="center"/>
      <protection locked="0"/>
    </xf>
    <xf numFmtId="176" fontId="54" fillId="0" borderId="0" xfId="2" applyNumberFormat="1" applyFont="1" applyAlignment="1" applyProtection="1">
      <alignment vertical="center"/>
      <protection locked="0"/>
    </xf>
    <xf numFmtId="176" fontId="52" fillId="0" borderId="0" xfId="2" applyNumberFormat="1" applyFont="1" applyAlignment="1">
      <alignment horizontal="center" vertical="center"/>
    </xf>
    <xf numFmtId="0" fontId="56" fillId="6" borderId="4" xfId="0" applyFont="1" applyFill="1" applyBorder="1" applyAlignment="1">
      <alignment horizontal="center" vertical="center"/>
    </xf>
    <xf numFmtId="176" fontId="52" fillId="0" borderId="0" xfId="2" applyNumberFormat="1" applyFont="1" applyAlignment="1">
      <alignment vertical="center" wrapText="1"/>
    </xf>
    <xf numFmtId="0" fontId="56" fillId="6" borderId="27" xfId="0" applyFont="1" applyFill="1" applyBorder="1" applyAlignment="1">
      <alignment vertical="center" wrapText="1"/>
    </xf>
    <xf numFmtId="0" fontId="50" fillId="0" borderId="0" xfId="0" applyFont="1" applyAlignment="1">
      <alignment horizontal="center"/>
    </xf>
    <xf numFmtId="0" fontId="56" fillId="6" borderId="13" xfId="0" quotePrefix="1" applyFont="1" applyFill="1" applyBorder="1" applyAlignment="1">
      <alignment horizontal="center" vertical="center" shrinkToFit="1"/>
    </xf>
    <xf numFmtId="0" fontId="56" fillId="6" borderId="14" xfId="0" applyFont="1" applyFill="1" applyBorder="1" applyAlignment="1">
      <alignment vertical="center" shrinkToFit="1"/>
    </xf>
    <xf numFmtId="184" fontId="52" fillId="0" borderId="35" xfId="0" applyNumberFormat="1" applyFont="1" applyBorder="1">
      <alignment vertical="center"/>
    </xf>
    <xf numFmtId="184" fontId="52" fillId="0" borderId="36" xfId="0" applyNumberFormat="1" applyFont="1" applyBorder="1">
      <alignment vertical="center"/>
    </xf>
    <xf numFmtId="184" fontId="52" fillId="0" borderId="36" xfId="2" applyNumberFormat="1" applyFont="1" applyBorder="1" applyAlignment="1">
      <alignment vertical="center"/>
    </xf>
    <xf numFmtId="184" fontId="52" fillId="0" borderId="37" xfId="2" applyNumberFormat="1" applyFont="1" applyBorder="1" applyAlignment="1">
      <alignment vertical="center"/>
    </xf>
    <xf numFmtId="0" fontId="56" fillId="6" borderId="16" xfId="0" applyFont="1" applyFill="1" applyBorder="1" applyAlignment="1">
      <alignment horizontal="center" vertical="center" shrinkToFit="1"/>
    </xf>
    <xf numFmtId="0" fontId="56" fillId="6" borderId="15" xfId="0" applyFont="1" applyFill="1" applyBorder="1" applyAlignment="1">
      <alignment vertical="center" shrinkToFit="1"/>
    </xf>
    <xf numFmtId="184" fontId="52" fillId="0" borderId="38" xfId="0" applyNumberFormat="1" applyFont="1" applyBorder="1">
      <alignment vertical="center"/>
    </xf>
    <xf numFmtId="184" fontId="52" fillId="0" borderId="12" xfId="0" applyNumberFormat="1" applyFont="1" applyBorder="1">
      <alignment vertical="center"/>
    </xf>
    <xf numFmtId="184" fontId="52" fillId="0" borderId="12" xfId="2" applyNumberFormat="1" applyFont="1" applyBorder="1" applyAlignment="1">
      <alignment vertical="center"/>
    </xf>
    <xf numFmtId="184" fontId="52" fillId="0" borderId="39" xfId="2" applyNumberFormat="1" applyFont="1" applyBorder="1" applyAlignment="1">
      <alignment vertical="center"/>
    </xf>
    <xf numFmtId="0" fontId="56" fillId="6" borderId="25" xfId="0" applyFont="1" applyFill="1" applyBorder="1" applyAlignment="1">
      <alignment horizontal="center" vertical="center" shrinkToFit="1"/>
    </xf>
    <xf numFmtId="0" fontId="56" fillId="6" borderId="26" xfId="0" applyFont="1" applyFill="1" applyBorder="1" applyAlignment="1">
      <alignment vertical="center" shrinkToFit="1"/>
    </xf>
    <xf numFmtId="184" fontId="52" fillId="0" borderId="41" xfId="0" applyNumberFormat="1" applyFont="1" applyBorder="1">
      <alignment vertical="center"/>
    </xf>
    <xf numFmtId="184" fontId="52" fillId="0" borderId="42" xfId="0" applyNumberFormat="1" applyFont="1" applyBorder="1">
      <alignment vertical="center"/>
    </xf>
    <xf numFmtId="184" fontId="52" fillId="0" borderId="42" xfId="2" applyNumberFormat="1" applyFont="1" applyBorder="1" applyAlignment="1">
      <alignment vertical="center"/>
    </xf>
    <xf numFmtId="184" fontId="52" fillId="0" borderId="43" xfId="2" applyNumberFormat="1" applyFont="1" applyBorder="1" applyAlignment="1">
      <alignment vertical="center"/>
    </xf>
    <xf numFmtId="176" fontId="41" fillId="0" borderId="0" xfId="2" applyNumberFormat="1" applyFont="1" applyAlignment="1">
      <alignment shrinkToFit="1"/>
    </xf>
    <xf numFmtId="176" fontId="41" fillId="0" borderId="0" xfId="2" applyNumberFormat="1" applyFont="1"/>
    <xf numFmtId="176" fontId="41" fillId="0" borderId="0" xfId="2" applyNumberFormat="1" applyFont="1" applyAlignment="1">
      <alignment horizontal="distributed"/>
    </xf>
    <xf numFmtId="176" fontId="41" fillId="0" borderId="0" xfId="2" quotePrefix="1" applyNumberFormat="1" applyFont="1"/>
    <xf numFmtId="176" fontId="41" fillId="0" borderId="0" xfId="2" quotePrefix="1" applyNumberFormat="1" applyFont="1" applyAlignment="1">
      <alignment vertical="center"/>
    </xf>
    <xf numFmtId="0" fontId="41" fillId="0" borderId="0" xfId="2" applyFont="1" applyAlignment="1" applyProtection="1">
      <alignment shrinkToFit="1"/>
      <protection locked="0"/>
    </xf>
    <xf numFmtId="0" fontId="41" fillId="0" borderId="0" xfId="2" applyFont="1" applyProtection="1">
      <protection locked="0"/>
    </xf>
    <xf numFmtId="0" fontId="47" fillId="0" borderId="0" xfId="0" applyFont="1" applyAlignment="1">
      <alignment horizontal="left" vertical="center"/>
    </xf>
    <xf numFmtId="0" fontId="41" fillId="0" borderId="0" xfId="2" applyFont="1"/>
    <xf numFmtId="176" fontId="41" fillId="0" borderId="0" xfId="2" applyNumberFormat="1" applyFont="1" applyAlignment="1" applyProtection="1">
      <alignment shrinkToFit="1"/>
      <protection locked="0"/>
    </xf>
    <xf numFmtId="176" fontId="41" fillId="0" borderId="0" xfId="2" applyNumberFormat="1" applyFont="1" applyProtection="1">
      <protection locked="0"/>
    </xf>
    <xf numFmtId="176" fontId="42" fillId="0" borderId="0" xfId="2" applyNumberFormat="1" applyFont="1" applyAlignment="1" applyProtection="1">
      <alignment vertical="center"/>
      <protection locked="0"/>
    </xf>
    <xf numFmtId="176" fontId="41" fillId="0" borderId="0" xfId="2" applyNumberFormat="1" applyFont="1" applyAlignment="1" applyProtection="1">
      <alignment horizontal="center" shrinkToFit="1"/>
      <protection locked="0"/>
    </xf>
    <xf numFmtId="0" fontId="47" fillId="6" borderId="14" xfId="0" applyFont="1" applyFill="1" applyBorder="1" applyAlignment="1">
      <alignment horizontal="center" vertical="center"/>
    </xf>
    <xf numFmtId="176" fontId="41" fillId="0" borderId="13" xfId="2" applyNumberFormat="1" applyFont="1" applyBorder="1" applyAlignment="1">
      <alignment horizontal="center"/>
    </xf>
    <xf numFmtId="176" fontId="41" fillId="0" borderId="14" xfId="2" applyNumberFormat="1" applyFont="1" applyBorder="1" applyAlignment="1">
      <alignment horizontal="center"/>
    </xf>
    <xf numFmtId="176" fontId="41" fillId="0" borderId="0" xfId="2" applyNumberFormat="1" applyFont="1" applyAlignment="1">
      <alignment horizontal="center"/>
    </xf>
    <xf numFmtId="176" fontId="41" fillId="0" borderId="0" xfId="2" applyNumberFormat="1" applyFont="1" applyAlignment="1" applyProtection="1">
      <alignment vertical="center" shrinkToFit="1"/>
      <protection locked="0"/>
    </xf>
    <xf numFmtId="0" fontId="47" fillId="6" borderId="26" xfId="0" applyFont="1" applyFill="1" applyBorder="1" applyAlignment="1">
      <alignment vertical="center" wrapText="1"/>
    </xf>
    <xf numFmtId="176" fontId="41" fillId="0" borderId="25" xfId="2" applyNumberFormat="1" applyFont="1" applyBorder="1" applyAlignment="1">
      <alignment vertical="center" wrapText="1"/>
    </xf>
    <xf numFmtId="176" fontId="41" fillId="0" borderId="26" xfId="2" applyNumberFormat="1" applyFont="1" applyBorder="1" applyAlignment="1">
      <alignment vertical="center" wrapText="1"/>
    </xf>
    <xf numFmtId="176" fontId="41" fillId="0" borderId="0" xfId="2" applyNumberFormat="1" applyFont="1" applyAlignment="1">
      <alignment vertical="center" wrapText="1"/>
    </xf>
    <xf numFmtId="192" fontId="41" fillId="0" borderId="0" xfId="2" applyNumberFormat="1" applyFont="1" applyAlignment="1">
      <alignment vertical="center" wrapText="1"/>
    </xf>
    <xf numFmtId="0" fontId="50" fillId="0" borderId="0" xfId="0" applyFont="1" applyAlignment="1">
      <alignment horizontal="center" shrinkToFit="1"/>
    </xf>
    <xf numFmtId="0" fontId="47" fillId="6" borderId="0" xfId="0" applyFont="1" applyFill="1" applyAlignment="1">
      <alignment vertical="center" shrinkToFit="1"/>
    </xf>
    <xf numFmtId="183" fontId="41" fillId="0" borderId="13" xfId="2" applyNumberFormat="1" applyFont="1" applyBorder="1"/>
    <xf numFmtId="183" fontId="41" fillId="0" borderId="4" xfId="2" applyNumberFormat="1" applyFont="1" applyBorder="1"/>
    <xf numFmtId="183" fontId="41" fillId="0" borderId="14" xfId="2" applyNumberFormat="1" applyFont="1" applyBorder="1"/>
    <xf numFmtId="176" fontId="41" fillId="0" borderId="15" xfId="2" applyNumberFormat="1" applyFont="1" applyBorder="1"/>
    <xf numFmtId="183" fontId="41" fillId="0" borderId="16" xfId="2" applyNumberFormat="1" applyFont="1" applyBorder="1"/>
    <xf numFmtId="183" fontId="41" fillId="0" borderId="0" xfId="2" applyNumberFormat="1" applyFont="1"/>
    <xf numFmtId="183" fontId="41" fillId="0" borderId="15" xfId="2" applyNumberFormat="1" applyFont="1" applyBorder="1"/>
    <xf numFmtId="183" fontId="41" fillId="0" borderId="25" xfId="2" applyNumberFormat="1" applyFont="1" applyBorder="1"/>
    <xf numFmtId="183" fontId="41" fillId="0" borderId="27" xfId="2" applyNumberFormat="1" applyFont="1" applyBorder="1"/>
    <xf numFmtId="183" fontId="41" fillId="0" borderId="26" xfId="2" applyNumberFormat="1" applyFont="1" applyBorder="1"/>
    <xf numFmtId="0" fontId="41" fillId="0" borderId="13" xfId="0" applyFont="1" applyBorder="1" applyAlignment="1">
      <alignment horizontal="center" vertical="center"/>
    </xf>
    <xf numFmtId="0" fontId="41" fillId="0" borderId="4" xfId="0" applyFont="1" applyBorder="1">
      <alignment vertical="center"/>
    </xf>
    <xf numFmtId="0" fontId="41" fillId="0" borderId="25" xfId="0" applyFont="1" applyBorder="1" applyAlignment="1">
      <alignment horizontal="center" vertical="center"/>
    </xf>
    <xf numFmtId="0" fontId="41" fillId="0" borderId="27" xfId="0" applyFont="1" applyBorder="1" applyAlignment="1">
      <alignment vertical="center" wrapText="1"/>
    </xf>
    <xf numFmtId="176" fontId="41" fillId="0" borderId="27" xfId="2" applyNumberFormat="1" applyFont="1" applyBorder="1"/>
    <xf numFmtId="176" fontId="41" fillId="0" borderId="26" xfId="2" applyNumberFormat="1" applyFont="1" applyBorder="1"/>
    <xf numFmtId="176" fontId="41" fillId="0" borderId="16" xfId="2" applyNumberFormat="1" applyFont="1" applyBorder="1"/>
    <xf numFmtId="176" fontId="41" fillId="0" borderId="16" xfId="2" applyNumberFormat="1" applyFont="1" applyBorder="1" applyProtection="1">
      <protection locked="0"/>
    </xf>
    <xf numFmtId="0" fontId="58" fillId="0" borderId="0" xfId="0" applyFont="1">
      <alignment vertical="center"/>
    </xf>
    <xf numFmtId="0" fontId="59" fillId="0" borderId="0" xfId="0" applyFont="1">
      <alignment vertical="center"/>
    </xf>
    <xf numFmtId="0" fontId="59" fillId="0" borderId="0" xfId="0" applyFont="1" applyAlignment="1">
      <alignment vertical="center" shrinkToFit="1"/>
    </xf>
    <xf numFmtId="0" fontId="51" fillId="0" borderId="0" xfId="0" applyFont="1">
      <alignment vertical="center"/>
    </xf>
    <xf numFmtId="0" fontId="52" fillId="0" borderId="0" xfId="0" applyFont="1">
      <alignment vertical="center"/>
    </xf>
    <xf numFmtId="0" fontId="60" fillId="0" borderId="0" xfId="0" applyFont="1" applyAlignment="1">
      <alignment vertical="center" shrinkToFit="1"/>
    </xf>
    <xf numFmtId="37" fontId="51" fillId="7" borderId="44" xfId="0" applyNumberFormat="1" applyFont="1" applyFill="1" applyBorder="1" applyAlignment="1" applyProtection="1">
      <alignment horizontal="center" vertical="center" wrapText="1"/>
      <protection locked="0"/>
    </xf>
    <xf numFmtId="37" fontId="51" fillId="0" borderId="45" xfId="0" applyNumberFormat="1" applyFont="1" applyBorder="1" applyAlignment="1" applyProtection="1">
      <alignment horizontal="center" vertical="center" wrapText="1"/>
      <protection locked="0"/>
    </xf>
    <xf numFmtId="37" fontId="51" fillId="7" borderId="45" xfId="0" applyNumberFormat="1" applyFont="1" applyFill="1" applyBorder="1" applyAlignment="1" applyProtection="1">
      <alignment horizontal="center" vertical="center" wrapText="1"/>
      <protection locked="0"/>
    </xf>
    <xf numFmtId="37" fontId="51" fillId="0" borderId="45" xfId="0" applyNumberFormat="1" applyFont="1" applyBorder="1" applyAlignment="1">
      <alignment horizontal="center" vertical="center" wrapText="1"/>
    </xf>
    <xf numFmtId="37" fontId="51" fillId="0" borderId="46" xfId="0" applyNumberFormat="1" applyFont="1" applyBorder="1" applyAlignment="1" applyProtection="1">
      <alignment horizontal="center" vertical="center" wrapText="1"/>
      <protection locked="0"/>
    </xf>
    <xf numFmtId="0" fontId="59" fillId="6" borderId="16" xfId="0" quotePrefix="1" applyFont="1" applyFill="1" applyBorder="1" applyAlignment="1">
      <alignment horizontal="center" vertical="center"/>
    </xf>
    <xf numFmtId="0" fontId="59" fillId="6" borderId="15" xfId="0" applyFont="1" applyFill="1" applyBorder="1" applyAlignment="1">
      <alignment vertical="center" shrinkToFit="1"/>
    </xf>
    <xf numFmtId="181" fontId="51" fillId="0" borderId="35" xfId="0" applyNumberFormat="1" applyFont="1" applyBorder="1">
      <alignment vertical="center"/>
    </xf>
    <xf numFmtId="181" fontId="51" fillId="0" borderId="37" xfId="0" applyNumberFormat="1" applyFont="1" applyBorder="1">
      <alignment vertical="center"/>
    </xf>
    <xf numFmtId="0" fontId="59" fillId="6" borderId="16" xfId="0" applyFont="1" applyFill="1" applyBorder="1" applyAlignment="1">
      <alignment horizontal="center" vertical="center"/>
    </xf>
    <xf numFmtId="181" fontId="51" fillId="0" borderId="38" xfId="0" applyNumberFormat="1" applyFont="1" applyBorder="1">
      <alignment vertical="center"/>
    </xf>
    <xf numFmtId="181" fontId="51" fillId="0" borderId="39" xfId="0" applyNumberFormat="1" applyFont="1" applyBorder="1">
      <alignment vertical="center"/>
    </xf>
    <xf numFmtId="0" fontId="58" fillId="0" borderId="0" xfId="0" applyFont="1" applyAlignment="1">
      <alignment horizontal="center" vertical="center"/>
    </xf>
    <xf numFmtId="181" fontId="51" fillId="0" borderId="38" xfId="0" applyNumberFormat="1" applyFont="1" applyBorder="1" applyProtection="1">
      <alignment vertical="center"/>
      <protection locked="0"/>
    </xf>
    <xf numFmtId="176" fontId="62" fillId="0" borderId="0" xfId="0" applyNumberFormat="1" applyFont="1">
      <alignment vertical="center"/>
    </xf>
    <xf numFmtId="189" fontId="62" fillId="0" borderId="0" xfId="0" applyNumberFormat="1" applyFont="1">
      <alignment vertical="center"/>
    </xf>
    <xf numFmtId="0" fontId="62" fillId="0" borderId="0" xfId="0" applyFont="1" applyAlignment="1">
      <alignment horizontal="center" vertical="center"/>
    </xf>
    <xf numFmtId="0" fontId="62" fillId="0" borderId="0" xfId="0" applyFont="1">
      <alignment vertical="center"/>
    </xf>
    <xf numFmtId="37" fontId="62" fillId="0" borderId="19" xfId="0" applyNumberFormat="1" applyFont="1" applyBorder="1" applyProtection="1">
      <alignment vertical="center"/>
      <protection locked="0"/>
    </xf>
    <xf numFmtId="37" fontId="62" fillId="0" borderId="19" xfId="0" applyNumberFormat="1" applyFont="1" applyBorder="1">
      <alignment vertical="center"/>
    </xf>
    <xf numFmtId="37" fontId="62" fillId="0" borderId="65" xfId="0" applyNumberFormat="1" applyFont="1" applyBorder="1">
      <alignment vertical="center"/>
    </xf>
    <xf numFmtId="181" fontId="51" fillId="0" borderId="41" xfId="0" applyNumberFormat="1" applyFont="1" applyBorder="1">
      <alignment vertical="center"/>
    </xf>
    <xf numFmtId="181" fontId="51" fillId="0" borderId="43" xfId="0" applyNumberFormat="1" applyFont="1" applyBorder="1">
      <alignment vertical="center"/>
    </xf>
    <xf numFmtId="49" fontId="59" fillId="0" borderId="30" xfId="0" applyNumberFormat="1" applyFont="1" applyBorder="1" applyAlignment="1">
      <alignment horizontal="left" vertical="center"/>
    </xf>
    <xf numFmtId="49" fontId="61" fillId="0" borderId="32" xfId="0" applyNumberFormat="1" applyFont="1" applyBorder="1" applyAlignment="1">
      <alignment horizontal="center" vertical="center" shrinkToFit="1"/>
    </xf>
    <xf numFmtId="181" fontId="51" fillId="0" borderId="88" xfId="0" applyNumberFormat="1" applyFont="1" applyBorder="1" applyAlignment="1">
      <alignment vertical="center" shrinkToFit="1"/>
    </xf>
    <xf numFmtId="181" fontId="51" fillId="0" borderId="89" xfId="0" applyNumberFormat="1" applyFont="1" applyBorder="1" applyAlignment="1">
      <alignment vertical="center" shrinkToFit="1"/>
    </xf>
    <xf numFmtId="181" fontId="51" fillId="0" borderId="90" xfId="0" applyNumberFormat="1" applyFont="1" applyBorder="1" applyAlignment="1">
      <alignment vertical="center" shrinkToFit="1"/>
    </xf>
    <xf numFmtId="190" fontId="41" fillId="0" borderId="0" xfId="2" applyNumberFormat="1" applyFont="1" applyAlignment="1">
      <alignment vertical="center" shrinkToFit="1"/>
    </xf>
    <xf numFmtId="190" fontId="41" fillId="0" borderId="0" xfId="2" applyNumberFormat="1" applyFont="1" applyAlignment="1">
      <alignment vertical="center"/>
    </xf>
    <xf numFmtId="190" fontId="41" fillId="0" borderId="0" xfId="2" applyNumberFormat="1" applyFont="1" applyAlignment="1">
      <alignment horizontal="distributed" vertical="center"/>
    </xf>
    <xf numFmtId="190" fontId="41" fillId="0" borderId="0" xfId="2" applyNumberFormat="1" applyFont="1" applyAlignment="1">
      <alignment horizontal="center" vertical="center" shrinkToFit="1"/>
    </xf>
    <xf numFmtId="0" fontId="47" fillId="6" borderId="13" xfId="0" applyFont="1" applyFill="1" applyBorder="1" applyAlignment="1">
      <alignment horizontal="center" vertical="center"/>
    </xf>
    <xf numFmtId="0" fontId="47" fillId="6" borderId="25" xfId="0" applyFont="1" applyFill="1" applyBorder="1" applyAlignment="1">
      <alignment vertical="center" wrapText="1"/>
    </xf>
    <xf numFmtId="190" fontId="41" fillId="0" borderId="0" xfId="0" applyNumberFormat="1" applyFont="1" applyAlignment="1">
      <alignment horizontal="center" shrinkToFit="1"/>
    </xf>
    <xf numFmtId="0" fontId="47" fillId="6" borderId="13" xfId="0" quotePrefix="1" applyFont="1" applyFill="1" applyBorder="1" applyAlignment="1">
      <alignment horizontal="center" vertical="center" shrinkToFit="1"/>
    </xf>
    <xf numFmtId="0" fontId="47" fillId="6" borderId="14" xfId="0" applyFont="1" applyFill="1" applyBorder="1" applyAlignment="1">
      <alignment vertical="center" shrinkToFit="1"/>
    </xf>
    <xf numFmtId="186" fontId="47" fillId="0" borderId="35" xfId="0" applyNumberFormat="1" applyFont="1" applyBorder="1" applyAlignment="1">
      <alignment horizontal="center" vertical="center" shrinkToFit="1"/>
    </xf>
    <xf numFmtId="186" fontId="47" fillId="0" borderId="36" xfId="0" applyNumberFormat="1" applyFont="1" applyBorder="1" applyAlignment="1">
      <alignment horizontal="center" vertical="center" shrinkToFit="1"/>
    </xf>
    <xf numFmtId="186" fontId="47" fillId="0" borderId="37" xfId="0" applyNumberFormat="1" applyFont="1" applyBorder="1" applyAlignment="1">
      <alignment horizontal="center" vertical="center" shrinkToFit="1"/>
    </xf>
    <xf numFmtId="186" fontId="47" fillId="0" borderId="38" xfId="0" applyNumberFormat="1" applyFont="1" applyBorder="1" applyAlignment="1">
      <alignment horizontal="center" vertical="center" shrinkToFit="1"/>
    </xf>
    <xf numFmtId="186" fontId="47" fillId="0" borderId="12" xfId="0" applyNumberFormat="1" applyFont="1" applyBorder="1" applyAlignment="1">
      <alignment horizontal="center" vertical="center" shrinkToFit="1"/>
    </xf>
    <xf numFmtId="186" fontId="47" fillId="0" borderId="39" xfId="0" applyNumberFormat="1" applyFont="1" applyBorder="1" applyAlignment="1">
      <alignment horizontal="center" vertical="center" shrinkToFit="1"/>
    </xf>
    <xf numFmtId="186" fontId="47" fillId="0" borderId="41" xfId="0" applyNumberFormat="1" applyFont="1" applyBorder="1" applyAlignment="1">
      <alignment horizontal="center" vertical="center" shrinkToFit="1"/>
    </xf>
    <xf numFmtId="186" fontId="47" fillId="0" borderId="42" xfId="0" applyNumberFormat="1" applyFont="1" applyBorder="1" applyAlignment="1">
      <alignment horizontal="center" vertical="center" shrinkToFit="1"/>
    </xf>
    <xf numFmtId="186" fontId="47" fillId="0" borderId="43" xfId="0" applyNumberFormat="1" applyFont="1" applyBorder="1" applyAlignment="1">
      <alignment horizontal="center" vertical="center" shrinkToFit="1"/>
    </xf>
    <xf numFmtId="176" fontId="56" fillId="0" borderId="0" xfId="2" quotePrefix="1" applyNumberFormat="1" applyFont="1" applyAlignment="1">
      <alignment vertical="center"/>
    </xf>
    <xf numFmtId="176" fontId="47" fillId="0" borderId="0" xfId="2" quotePrefix="1" applyNumberFormat="1" applyFont="1" applyAlignment="1">
      <alignment vertical="center"/>
    </xf>
    <xf numFmtId="0" fontId="47" fillId="0" borderId="0" xfId="2" applyFont="1" applyAlignment="1" applyProtection="1">
      <alignment horizontal="center" vertical="center"/>
      <protection locked="0"/>
    </xf>
    <xf numFmtId="184" fontId="47" fillId="6" borderId="35" xfId="0" applyNumberFormat="1" applyFont="1" applyFill="1" applyBorder="1" applyAlignment="1">
      <alignment vertical="center" shrinkToFit="1"/>
    </xf>
    <xf numFmtId="184" fontId="47" fillId="0" borderId="36" xfId="0" applyNumberFormat="1" applyFont="1" applyBorder="1" applyAlignment="1">
      <alignment vertical="center" shrinkToFit="1"/>
    </xf>
    <xf numFmtId="184" fontId="47" fillId="0" borderId="37" xfId="0" applyNumberFormat="1" applyFont="1" applyBorder="1" applyAlignment="1">
      <alignment vertical="center" shrinkToFit="1"/>
    </xf>
    <xf numFmtId="184" fontId="47" fillId="0" borderId="38" xfId="0" applyNumberFormat="1" applyFont="1" applyBorder="1" applyAlignment="1">
      <alignment vertical="center" shrinkToFit="1"/>
    </xf>
    <xf numFmtId="184" fontId="47" fillId="6" borderId="12" xfId="0" applyNumberFormat="1" applyFont="1" applyFill="1" applyBorder="1" applyAlignment="1">
      <alignment vertical="center" shrinkToFit="1"/>
    </xf>
    <xf numFmtId="184" fontId="47" fillId="0" borderId="12" xfId="0" applyNumberFormat="1" applyFont="1" applyBorder="1" applyAlignment="1">
      <alignment vertical="center" shrinkToFit="1"/>
    </xf>
    <xf numFmtId="184" fontId="47" fillId="0" borderId="39" xfId="0" applyNumberFormat="1" applyFont="1" applyBorder="1" applyAlignment="1">
      <alignment vertical="center" shrinkToFit="1"/>
    </xf>
    <xf numFmtId="184" fontId="47" fillId="0" borderId="12" xfId="2" applyNumberFormat="1" applyFont="1" applyBorder="1" applyAlignment="1">
      <alignment vertical="center" shrinkToFit="1"/>
    </xf>
    <xf numFmtId="184" fontId="47" fillId="0" borderId="39" xfId="2" applyNumberFormat="1" applyFont="1" applyBorder="1" applyAlignment="1">
      <alignment vertical="center" shrinkToFit="1"/>
    </xf>
    <xf numFmtId="184" fontId="47" fillId="0" borderId="41" xfId="0" applyNumberFormat="1" applyFont="1" applyBorder="1" applyAlignment="1">
      <alignment vertical="center" shrinkToFit="1"/>
    </xf>
    <xf numFmtId="184" fontId="47" fillId="0" borderId="42" xfId="0" applyNumberFormat="1" applyFont="1" applyBorder="1" applyAlignment="1">
      <alignment vertical="center" shrinkToFit="1"/>
    </xf>
    <xf numFmtId="184" fontId="47" fillId="6" borderId="43" xfId="0" applyNumberFormat="1" applyFont="1" applyFill="1" applyBorder="1" applyAlignment="1">
      <alignment vertical="center" shrinkToFit="1"/>
    </xf>
    <xf numFmtId="0" fontId="47" fillId="0" borderId="0" xfId="5" applyFont="1" applyFill="1" applyBorder="1" applyAlignment="1">
      <alignment horizontal="center"/>
    </xf>
    <xf numFmtId="0" fontId="47" fillId="0" borderId="0" xfId="5" applyFont="1" applyFill="1" applyBorder="1"/>
    <xf numFmtId="181" fontId="47" fillId="0" borderId="0" xfId="5" applyNumberFormat="1" applyFont="1" applyFill="1" applyBorder="1"/>
    <xf numFmtId="0" fontId="47" fillId="0" borderId="4" xfId="5" applyFont="1" applyFill="1" applyBorder="1" applyAlignment="1">
      <alignment vertical="top" wrapText="1"/>
    </xf>
    <xf numFmtId="0" fontId="47" fillId="0" borderId="13" xfId="5" applyFont="1" applyFill="1" applyBorder="1" applyAlignment="1">
      <alignment vertical="top" wrapText="1"/>
    </xf>
    <xf numFmtId="0" fontId="47" fillId="0" borderId="14" xfId="5" applyFont="1" applyFill="1" applyBorder="1" applyAlignment="1">
      <alignment vertical="top" wrapText="1"/>
    </xf>
    <xf numFmtId="0" fontId="47" fillId="0" borderId="30" xfId="5" applyFont="1" applyFill="1" applyBorder="1" applyAlignment="1">
      <alignment vertical="top" wrapText="1"/>
    </xf>
    <xf numFmtId="0" fontId="47" fillId="0" borderId="31" xfId="5" applyFont="1" applyFill="1" applyBorder="1" applyAlignment="1">
      <alignment vertical="top" wrapText="1"/>
    </xf>
    <xf numFmtId="0" fontId="47" fillId="0" borderId="32" xfId="5" applyFont="1" applyFill="1" applyBorder="1" applyAlignment="1">
      <alignment vertical="top" wrapText="1"/>
    </xf>
    <xf numFmtId="0" fontId="47" fillId="0" borderId="27" xfId="5" applyFont="1" applyFill="1" applyBorder="1"/>
    <xf numFmtId="0" fontId="47" fillId="0" borderId="25" xfId="5" applyFont="1" applyFill="1" applyBorder="1"/>
    <xf numFmtId="38" fontId="47" fillId="0" borderId="27" xfId="5" applyNumberFormat="1" applyFont="1" applyFill="1" applyBorder="1"/>
    <xf numFmtId="38" fontId="47" fillId="0" borderId="26" xfId="5" applyNumberFormat="1" applyFont="1" applyFill="1" applyBorder="1"/>
    <xf numFmtId="0" fontId="46" fillId="0" borderId="16" xfId="0" applyFont="1" applyBorder="1" applyAlignment="1">
      <alignment horizontal="center" vertical="center"/>
    </xf>
    <xf numFmtId="0" fontId="48" fillId="0" borderId="13" xfId="5" applyFont="1" applyFill="1" applyBorder="1" applyAlignment="1">
      <alignment horizontal="center" vertical="top" wrapText="1"/>
    </xf>
    <xf numFmtId="0" fontId="63" fillId="0" borderId="4" xfId="5" applyFont="1" applyFill="1" applyBorder="1" applyAlignment="1">
      <alignment horizontal="left" vertical="top" wrapText="1"/>
    </xf>
    <xf numFmtId="0" fontId="47" fillId="0" borderId="4" xfId="5" applyFont="1" applyFill="1" applyBorder="1" applyAlignment="1">
      <alignment horizontal="right" vertical="top" wrapText="1"/>
    </xf>
    <xf numFmtId="0" fontId="47" fillId="0" borderId="0" xfId="5" applyFont="1" applyFill="1" applyAlignment="1">
      <alignment horizontal="center" vertical="top" wrapText="1"/>
    </xf>
    <xf numFmtId="0" fontId="47" fillId="0" borderId="0" xfId="5" applyFont="1" applyFill="1" applyAlignment="1">
      <alignment vertical="top" wrapText="1"/>
    </xf>
    <xf numFmtId="0" fontId="47" fillId="0" borderId="25" xfId="5" applyFont="1" applyFill="1" applyBorder="1" applyAlignment="1">
      <alignment horizontal="center"/>
    </xf>
    <xf numFmtId="0" fontId="47" fillId="0" borderId="27" xfId="5" applyFont="1" applyFill="1" applyBorder="1" applyAlignment="1">
      <alignment horizontal="right"/>
    </xf>
    <xf numFmtId="0" fontId="47" fillId="0" borderId="0" xfId="5" applyFont="1" applyFill="1" applyAlignment="1">
      <alignment horizontal="center"/>
    </xf>
    <xf numFmtId="0" fontId="46" fillId="0" borderId="0" xfId="0" applyFont="1" applyFill="1" applyAlignment="1">
      <alignment horizontal="center" vertical="center"/>
    </xf>
    <xf numFmtId="0" fontId="46" fillId="0" borderId="0" xfId="0" applyFont="1" applyFill="1">
      <alignment vertical="center"/>
    </xf>
    <xf numFmtId="181" fontId="46" fillId="0" borderId="0" xfId="0" applyNumberFormat="1" applyFont="1" applyFill="1">
      <alignment vertical="center"/>
    </xf>
    <xf numFmtId="0" fontId="47" fillId="0" borderId="0" xfId="5" applyFont="1" applyFill="1"/>
    <xf numFmtId="0" fontId="47" fillId="0" borderId="16" xfId="0" applyFont="1" applyFill="1" applyBorder="1" applyAlignment="1">
      <alignment horizontal="center" vertical="center"/>
    </xf>
    <xf numFmtId="0" fontId="47" fillId="0" borderId="0" xfId="0" quotePrefix="1" applyFont="1" applyFill="1" applyBorder="1" applyAlignment="1"/>
    <xf numFmtId="1" fontId="47" fillId="0" borderId="0" xfId="5" applyNumberFormat="1" applyFont="1" applyFill="1" applyBorder="1"/>
    <xf numFmtId="1" fontId="47" fillId="0" borderId="15" xfId="5" applyNumberFormat="1" applyFont="1" applyFill="1" applyBorder="1"/>
    <xf numFmtId="0" fontId="46" fillId="0" borderId="13" xfId="0" applyFont="1" applyFill="1" applyBorder="1" applyAlignment="1">
      <alignment horizontal="center" vertical="center"/>
    </xf>
    <xf numFmtId="0" fontId="46" fillId="0" borderId="4" xfId="0" applyFont="1" applyFill="1" applyBorder="1">
      <alignment vertical="center"/>
    </xf>
    <xf numFmtId="181" fontId="46" fillId="0" borderId="13" xfId="0" applyNumberFormat="1" applyFont="1" applyFill="1" applyBorder="1">
      <alignment vertical="center"/>
    </xf>
    <xf numFmtId="181" fontId="46" fillId="0" borderId="4" xfId="0" applyNumberFormat="1" applyFont="1" applyFill="1" applyBorder="1">
      <alignment vertical="center"/>
    </xf>
    <xf numFmtId="181" fontId="46" fillId="0" borderId="14" xfId="0" applyNumberFormat="1" applyFont="1" applyFill="1" applyBorder="1">
      <alignment vertical="center"/>
    </xf>
    <xf numFmtId="184" fontId="47" fillId="0" borderId="35" xfId="5" applyNumberFormat="1" applyFont="1" applyFill="1" applyBorder="1"/>
    <xf numFmtId="184" fontId="47" fillId="0" borderId="37" xfId="5" applyNumberFormat="1" applyFont="1" applyFill="1" applyBorder="1"/>
    <xf numFmtId="184" fontId="47" fillId="0" borderId="120" xfId="5" applyNumberFormat="1" applyFont="1" applyFill="1" applyBorder="1"/>
    <xf numFmtId="184" fontId="47" fillId="0" borderId="36" xfId="5" applyNumberFormat="1" applyFont="1" applyFill="1" applyBorder="1"/>
    <xf numFmtId="0" fontId="47" fillId="0" borderId="0" xfId="0" quotePrefix="1" applyFont="1" applyFill="1" applyAlignment="1"/>
    <xf numFmtId="1" fontId="47" fillId="0" borderId="0" xfId="5" applyNumberFormat="1" applyFont="1" applyFill="1"/>
    <xf numFmtId="0" fontId="46" fillId="0" borderId="16" xfId="0" applyFont="1" applyFill="1" applyBorder="1" applyAlignment="1">
      <alignment horizontal="center" vertical="center"/>
    </xf>
    <xf numFmtId="0" fontId="46" fillId="0" borderId="0" xfId="0" applyFont="1" applyFill="1" applyBorder="1">
      <alignment vertical="center"/>
    </xf>
    <xf numFmtId="181" fontId="46" fillId="0" borderId="16" xfId="0" applyNumberFormat="1" applyFont="1" applyFill="1" applyBorder="1">
      <alignment vertical="center"/>
    </xf>
    <xf numFmtId="181" fontId="46" fillId="0" borderId="0" xfId="0" applyNumberFormat="1" applyFont="1" applyFill="1" applyBorder="1">
      <alignment vertical="center"/>
    </xf>
    <xf numFmtId="181" fontId="46" fillId="0" borderId="15" xfId="0" applyNumberFormat="1" applyFont="1" applyFill="1" applyBorder="1">
      <alignment vertical="center"/>
    </xf>
    <xf numFmtId="184" fontId="47" fillId="0" borderId="38" xfId="5" applyNumberFormat="1" applyFont="1" applyFill="1" applyBorder="1"/>
    <xf numFmtId="184" fontId="47" fillId="0" borderId="39" xfId="5" applyNumberFormat="1" applyFont="1" applyFill="1" applyBorder="1"/>
    <xf numFmtId="184" fontId="47" fillId="0" borderId="121" xfId="5" applyNumberFormat="1" applyFont="1" applyFill="1" applyBorder="1"/>
    <xf numFmtId="184" fontId="47" fillId="0" borderId="12" xfId="5" applyNumberFormat="1" applyFont="1" applyFill="1" applyBorder="1"/>
    <xf numFmtId="0" fontId="46" fillId="0" borderId="25" xfId="0" applyFont="1" applyFill="1" applyBorder="1" applyAlignment="1">
      <alignment horizontal="center" vertical="center"/>
    </xf>
    <xf numFmtId="0" fontId="46" fillId="0" borderId="27" xfId="0" applyFont="1" applyFill="1" applyBorder="1">
      <alignment vertical="center"/>
    </xf>
    <xf numFmtId="181" fontId="46" fillId="0" borderId="25" xfId="0" applyNumberFormat="1" applyFont="1" applyFill="1" applyBorder="1">
      <alignment vertical="center"/>
    </xf>
    <xf numFmtId="181" fontId="46" fillId="0" borderId="27" xfId="0" applyNumberFormat="1" applyFont="1" applyFill="1" applyBorder="1">
      <alignment vertical="center"/>
    </xf>
    <xf numFmtId="181" fontId="46" fillId="0" borderId="26" xfId="0" applyNumberFormat="1" applyFont="1" applyFill="1" applyBorder="1">
      <alignment vertical="center"/>
    </xf>
    <xf numFmtId="184" fontId="47" fillId="0" borderId="41" xfId="5" applyNumberFormat="1" applyFont="1" applyFill="1" applyBorder="1"/>
    <xf numFmtId="184" fontId="47" fillId="0" borderId="43" xfId="5" applyNumberFormat="1" applyFont="1" applyFill="1" applyBorder="1"/>
    <xf numFmtId="184" fontId="47" fillId="0" borderId="122" xfId="5" applyNumberFormat="1" applyFont="1" applyFill="1" applyBorder="1"/>
    <xf numFmtId="184" fontId="47" fillId="0" borderId="42" xfId="5" applyNumberFormat="1" applyFont="1" applyFill="1" applyBorder="1"/>
    <xf numFmtId="0" fontId="47" fillId="0" borderId="25" xfId="0" applyFont="1" applyFill="1" applyBorder="1" applyAlignment="1">
      <alignment horizontal="center" vertical="center"/>
    </xf>
    <xf numFmtId="0" fontId="47" fillId="0" borderId="27" xfId="0" quotePrefix="1" applyFont="1" applyFill="1" applyBorder="1" applyAlignment="1"/>
    <xf numFmtId="1" fontId="47" fillId="0" borderId="27" xfId="5" applyNumberFormat="1" applyFont="1" applyFill="1" applyBorder="1"/>
    <xf numFmtId="1" fontId="47" fillId="0" borderId="26" xfId="5" applyNumberFormat="1" applyFont="1" applyFill="1" applyBorder="1"/>
    <xf numFmtId="0" fontId="47" fillId="0" borderId="0" xfId="0" applyFont="1" applyFill="1" applyAlignment="1">
      <alignment horizontal="center" vertical="center"/>
    </xf>
    <xf numFmtId="0" fontId="47" fillId="0" borderId="0" xfId="0" quotePrefix="1" applyFont="1" applyFill="1" applyAlignment="1">
      <alignment horizontal="center"/>
    </xf>
    <xf numFmtId="194" fontId="47" fillId="0" borderId="0" xfId="5" applyNumberFormat="1" applyFont="1" applyFill="1"/>
    <xf numFmtId="0" fontId="56" fillId="6" borderId="14" xfId="0" applyFont="1" applyFill="1" applyBorder="1" applyAlignment="1">
      <alignment horizontal="center" vertical="center"/>
    </xf>
    <xf numFmtId="0" fontId="56" fillId="6" borderId="26" xfId="0" applyFont="1" applyFill="1" applyBorder="1" applyAlignment="1">
      <alignment vertical="center" wrapText="1"/>
    </xf>
    <xf numFmtId="176" fontId="50" fillId="0" borderId="0" xfId="2" applyNumberFormat="1" applyFont="1" applyAlignment="1">
      <alignment horizontal="center" vertical="center"/>
    </xf>
    <xf numFmtId="49" fontId="50" fillId="0" borderId="0" xfId="2" applyNumberFormat="1" applyFont="1" applyAlignment="1">
      <alignment vertical="center"/>
    </xf>
    <xf numFmtId="176" fontId="50" fillId="0" borderId="0" xfId="2" applyNumberFormat="1" applyFont="1" applyAlignment="1">
      <alignment horizontal="distributed" vertical="center"/>
    </xf>
    <xf numFmtId="176" fontId="50" fillId="0" borderId="0" xfId="2" applyNumberFormat="1" applyFont="1" applyAlignment="1">
      <alignment vertical="center"/>
    </xf>
    <xf numFmtId="0" fontId="50" fillId="0" borderId="0" xfId="2" applyFont="1" applyAlignment="1">
      <alignment horizontal="center" vertical="center"/>
    </xf>
    <xf numFmtId="176" fontId="50" fillId="0" borderId="0" xfId="2" applyNumberFormat="1" applyFont="1" applyAlignment="1">
      <alignment horizontal="center" vertical="center" wrapText="1"/>
    </xf>
    <xf numFmtId="0" fontId="46" fillId="0" borderId="15" xfId="0" applyFont="1" applyBorder="1">
      <alignment vertical="center"/>
    </xf>
    <xf numFmtId="181" fontId="47" fillId="0" borderId="29" xfId="0" applyNumberFormat="1" applyFont="1" applyBorder="1" applyAlignment="1">
      <alignment vertical="center" shrinkToFit="1"/>
    </xf>
    <xf numFmtId="181" fontId="47" fillId="0" borderId="34" xfId="0" applyNumberFormat="1" applyFont="1" applyBorder="1" applyAlignment="1">
      <alignment vertical="center" shrinkToFit="1"/>
    </xf>
    <xf numFmtId="0" fontId="46" fillId="0" borderId="4" xfId="0" applyFont="1" applyBorder="1" applyAlignment="1">
      <alignment vertical="center" wrapText="1"/>
    </xf>
    <xf numFmtId="191" fontId="46" fillId="0" borderId="4" xfId="0" applyNumberFormat="1" applyFont="1" applyBorder="1">
      <alignment vertical="center"/>
    </xf>
    <xf numFmtId="0" fontId="46" fillId="0" borderId="14" xfId="0" applyFont="1" applyBorder="1" applyAlignment="1">
      <alignment horizontal="center" vertical="center"/>
    </xf>
    <xf numFmtId="0" fontId="46" fillId="0" borderId="0" xfId="0" applyFont="1" applyBorder="1" applyAlignment="1">
      <alignment vertical="center" wrapText="1"/>
    </xf>
    <xf numFmtId="191" fontId="46" fillId="0" borderId="0" xfId="0" applyNumberFormat="1" applyFont="1" applyBorder="1">
      <alignment vertical="center"/>
    </xf>
    <xf numFmtId="0" fontId="46" fillId="0" borderId="15" xfId="0" applyFont="1" applyBorder="1" applyAlignment="1">
      <alignment horizontal="center" vertical="center"/>
    </xf>
    <xf numFmtId="0" fontId="46" fillId="0" borderId="27" xfId="0" applyFont="1" applyBorder="1" applyAlignment="1">
      <alignment vertical="center" wrapText="1"/>
    </xf>
    <xf numFmtId="191" fontId="46" fillId="0" borderId="27" xfId="0" applyNumberFormat="1" applyFont="1" applyBorder="1">
      <alignment vertical="center"/>
    </xf>
    <xf numFmtId="0" fontId="46" fillId="0" borderId="26" xfId="0" applyFont="1" applyBorder="1" applyAlignment="1">
      <alignment horizontal="center" vertical="center"/>
    </xf>
    <xf numFmtId="0" fontId="67" fillId="0" borderId="12" xfId="0" applyFont="1" applyBorder="1" applyAlignment="1">
      <alignment horizontal="center" vertical="center"/>
    </xf>
    <xf numFmtId="0" fontId="18" fillId="0" borderId="12" xfId="0" applyFont="1" applyBorder="1" applyAlignment="1">
      <alignment horizontal="left" vertical="center"/>
    </xf>
    <xf numFmtId="0" fontId="18" fillId="0" borderId="12" xfId="0" applyFont="1" applyBorder="1">
      <alignment vertical="center"/>
    </xf>
    <xf numFmtId="0" fontId="20" fillId="0" borderId="12" xfId="0" applyFont="1" applyBorder="1">
      <alignment vertical="center"/>
    </xf>
    <xf numFmtId="0" fontId="18" fillId="0" borderId="12" xfId="0" applyFont="1" applyBorder="1" applyAlignment="1">
      <alignment vertical="center" wrapText="1"/>
    </xf>
    <xf numFmtId="0" fontId="18" fillId="0" borderId="12" xfId="0" quotePrefix="1" applyFont="1" applyBorder="1">
      <alignment vertical="center"/>
    </xf>
    <xf numFmtId="184" fontId="26" fillId="2" borderId="10" xfId="0" applyNumberFormat="1" applyFont="1" applyFill="1" applyBorder="1">
      <alignment vertical="center"/>
    </xf>
    <xf numFmtId="0" fontId="69" fillId="0" borderId="1" xfId="0" applyFont="1" applyBorder="1" applyAlignment="1">
      <alignment horizontal="center" vertical="center" shrinkToFit="1"/>
    </xf>
    <xf numFmtId="199" fontId="69" fillId="0" borderId="1" xfId="0" applyNumberFormat="1" applyFont="1" applyBorder="1" applyAlignment="1">
      <alignment horizontal="center" vertical="center" shrinkToFit="1"/>
    </xf>
    <xf numFmtId="0" fontId="17" fillId="0" borderId="1" xfId="0" applyFont="1" applyBorder="1" applyAlignment="1" applyProtection="1">
      <alignment horizontal="center" vertical="center" shrinkToFit="1"/>
      <protection locked="0"/>
    </xf>
    <xf numFmtId="38" fontId="17" fillId="0" borderId="1" xfId="0" applyNumberFormat="1" applyFont="1" applyBorder="1" applyAlignment="1">
      <alignment vertical="center" shrinkToFit="1"/>
    </xf>
    <xf numFmtId="0" fontId="70" fillId="0" borderId="0" xfId="0" applyFont="1">
      <alignment vertical="center"/>
    </xf>
    <xf numFmtId="0" fontId="70" fillId="0" borderId="0" xfId="0" applyFont="1" applyAlignment="1">
      <alignment vertical="center" shrinkToFit="1"/>
    </xf>
    <xf numFmtId="0" fontId="20" fillId="0" borderId="0" xfId="0" applyFont="1" applyAlignment="1">
      <alignment horizontal="center" vertical="center"/>
    </xf>
    <xf numFmtId="14" fontId="71" fillId="0" borderId="0" xfId="0" applyNumberFormat="1" applyFont="1" applyAlignment="1">
      <alignment horizontal="center" vertical="center"/>
    </xf>
    <xf numFmtId="0" fontId="70" fillId="0" borderId="0" xfId="0" applyFont="1" applyAlignment="1">
      <alignment horizontal="center" vertical="center"/>
    </xf>
    <xf numFmtId="0" fontId="14" fillId="0" borderId="0" xfId="0" applyFont="1" applyAlignment="1">
      <alignment horizontal="center" vertical="center"/>
    </xf>
    <xf numFmtId="0" fontId="47" fillId="0" borderId="0" xfId="5" applyFont="1" applyFill="1" applyBorder="1" applyAlignment="1">
      <alignment vertical="top" wrapText="1"/>
    </xf>
    <xf numFmtId="181" fontId="46" fillId="0" borderId="0" xfId="0" applyNumberFormat="1" applyFont="1" applyFill="1" applyAlignment="1">
      <alignment horizontal="center" vertical="center"/>
    </xf>
    <xf numFmtId="0" fontId="72" fillId="0" borderId="0" xfId="0" applyFont="1">
      <alignment vertical="center"/>
    </xf>
    <xf numFmtId="176" fontId="72" fillId="0" borderId="0" xfId="0" applyNumberFormat="1" applyFont="1">
      <alignment vertical="center"/>
    </xf>
    <xf numFmtId="0" fontId="46" fillId="2" borderId="0" xfId="0" applyFont="1" applyFill="1" applyAlignment="1">
      <alignment horizontal="center" vertical="center"/>
    </xf>
    <xf numFmtId="0" fontId="47" fillId="0" borderId="15" xfId="0" applyFont="1" applyBorder="1" applyAlignment="1">
      <alignment vertical="center" wrapText="1"/>
    </xf>
    <xf numFmtId="176" fontId="52" fillId="0" borderId="16" xfId="2" applyNumberFormat="1" applyFont="1" applyBorder="1" applyAlignment="1">
      <alignment horizontal="center" vertical="center"/>
    </xf>
    <xf numFmtId="176" fontId="52" fillId="0" borderId="0" xfId="2" applyNumberFormat="1" applyFont="1" applyBorder="1" applyAlignment="1">
      <alignment vertical="center"/>
    </xf>
    <xf numFmtId="176" fontId="52" fillId="0" borderId="25" xfId="2" applyNumberFormat="1" applyFont="1" applyBorder="1" applyAlignment="1">
      <alignment horizontal="center" vertical="center"/>
    </xf>
    <xf numFmtId="176" fontId="52" fillId="0" borderId="27" xfId="2" applyNumberFormat="1" applyFont="1" applyBorder="1" applyAlignment="1">
      <alignment vertical="center"/>
    </xf>
    <xf numFmtId="184" fontId="52" fillId="0" borderId="93" xfId="0" applyNumberFormat="1" applyFont="1" applyBorder="1">
      <alignment vertical="center"/>
    </xf>
    <xf numFmtId="184" fontId="52" fillId="0" borderId="20" xfId="0" applyNumberFormat="1" applyFont="1" applyBorder="1">
      <alignment vertical="center"/>
    </xf>
    <xf numFmtId="184" fontId="52" fillId="0" borderId="20" xfId="2" applyNumberFormat="1" applyFont="1" applyBorder="1" applyAlignment="1">
      <alignment vertical="center"/>
    </xf>
    <xf numFmtId="184" fontId="52" fillId="0" borderId="40" xfId="2" applyNumberFormat="1" applyFont="1" applyBorder="1" applyAlignment="1">
      <alignment vertical="center"/>
    </xf>
    <xf numFmtId="176" fontId="52" fillId="0" borderId="30" xfId="2" applyNumberFormat="1" applyFont="1" applyBorder="1" applyAlignment="1">
      <alignment horizontal="center" vertical="center"/>
    </xf>
    <xf numFmtId="176" fontId="52" fillId="0" borderId="31" xfId="2" applyNumberFormat="1" applyFont="1" applyBorder="1" applyAlignment="1">
      <alignment vertical="center"/>
    </xf>
    <xf numFmtId="184" fontId="52" fillId="0" borderId="88" xfId="0" applyNumberFormat="1" applyFont="1" applyBorder="1">
      <alignment vertical="center"/>
    </xf>
    <xf numFmtId="184" fontId="52" fillId="0" borderId="89" xfId="0" applyNumberFormat="1" applyFont="1" applyBorder="1">
      <alignment vertical="center"/>
    </xf>
    <xf numFmtId="184" fontId="52" fillId="0" borderId="89" xfId="2" applyNumberFormat="1" applyFont="1" applyBorder="1" applyAlignment="1">
      <alignment vertical="center"/>
    </xf>
    <xf numFmtId="184" fontId="52" fillId="0" borderId="90" xfId="2" applyNumberFormat="1" applyFont="1" applyBorder="1" applyAlignment="1">
      <alignment vertical="center"/>
    </xf>
    <xf numFmtId="184" fontId="52" fillId="0" borderId="123" xfId="0" applyNumberFormat="1" applyFont="1" applyBorder="1">
      <alignment vertical="center"/>
    </xf>
    <xf numFmtId="184" fontId="52" fillId="0" borderId="124" xfId="0" applyNumberFormat="1" applyFont="1" applyBorder="1">
      <alignment vertical="center"/>
    </xf>
    <xf numFmtId="184" fontId="52" fillId="0" borderId="124" xfId="2" applyNumberFormat="1" applyFont="1" applyBorder="1" applyAlignment="1">
      <alignment vertical="center"/>
    </xf>
    <xf numFmtId="184" fontId="52" fillId="0" borderId="125" xfId="2" applyNumberFormat="1" applyFont="1" applyBorder="1" applyAlignment="1">
      <alignment vertical="center"/>
    </xf>
    <xf numFmtId="185" fontId="74" fillId="0" borderId="0" xfId="0" applyNumberFormat="1" applyFont="1">
      <alignment vertical="center"/>
    </xf>
    <xf numFmtId="176" fontId="73" fillId="0" borderId="27" xfId="1" applyNumberFormat="1" applyFont="1" applyFill="1" applyBorder="1" applyAlignment="1"/>
    <xf numFmtId="176" fontId="73" fillId="0" borderId="31" xfId="1" applyNumberFormat="1" applyFont="1" applyFill="1" applyBorder="1" applyAlignment="1"/>
    <xf numFmtId="176" fontId="73" fillId="0" borderId="0" xfId="1" applyNumberFormat="1" applyFont="1" applyFill="1" applyBorder="1" applyAlignment="1"/>
    <xf numFmtId="176" fontId="73" fillId="0" borderId="79" xfId="1" applyNumberFormat="1" applyFont="1" applyFill="1" applyBorder="1" applyAlignment="1"/>
    <xf numFmtId="176" fontId="73" fillId="0" borderId="0" xfId="0" applyNumberFormat="1" applyFont="1" applyAlignment="1">
      <alignment vertical="center"/>
    </xf>
    <xf numFmtId="176" fontId="74" fillId="0" borderId="27" xfId="1" applyNumberFormat="1" applyFont="1" applyFill="1" applyBorder="1" applyAlignment="1"/>
    <xf numFmtId="176" fontId="74" fillId="0" borderId="0" xfId="1" applyNumberFormat="1" applyFont="1" applyFill="1" applyBorder="1" applyAlignment="1"/>
    <xf numFmtId="176" fontId="74" fillId="0" borderId="0" xfId="1" applyNumberFormat="1" applyFont="1" applyFill="1" applyBorder="1" applyAlignment="1">
      <alignment vertical="center"/>
    </xf>
    <xf numFmtId="0" fontId="75" fillId="0" borderId="0" xfId="0" applyFont="1">
      <alignment vertical="center"/>
    </xf>
    <xf numFmtId="176" fontId="75" fillId="0" borderId="60" xfId="0" applyNumberFormat="1" applyFont="1" applyBorder="1" applyAlignment="1">
      <alignment vertical="center" shrinkToFit="1"/>
    </xf>
    <xf numFmtId="176" fontId="75" fillId="0" borderId="23" xfId="0" applyNumberFormat="1" applyFont="1" applyBorder="1" applyAlignment="1">
      <alignment vertical="center" shrinkToFit="1"/>
    </xf>
    <xf numFmtId="176" fontId="75" fillId="0" borderId="64" xfId="0" applyNumberFormat="1" applyFont="1" applyBorder="1" applyAlignment="1">
      <alignment vertical="center" shrinkToFit="1"/>
    </xf>
    <xf numFmtId="176" fontId="75" fillId="0" borderId="24" xfId="0" applyNumberFormat="1" applyFont="1" applyBorder="1" applyAlignment="1">
      <alignment vertical="center" shrinkToFit="1"/>
    </xf>
    <xf numFmtId="176" fontId="75" fillId="0" borderId="93" xfId="0" applyNumberFormat="1" applyFont="1" applyBorder="1" applyAlignment="1">
      <alignment vertical="center" shrinkToFit="1"/>
    </xf>
    <xf numFmtId="176" fontId="75" fillId="0" borderId="20" xfId="0" applyNumberFormat="1" applyFont="1" applyBorder="1" applyAlignment="1">
      <alignment vertical="center" shrinkToFit="1"/>
    </xf>
    <xf numFmtId="176" fontId="75" fillId="0" borderId="40" xfId="0" applyNumberFormat="1" applyFont="1" applyBorder="1" applyAlignment="1">
      <alignment vertical="center" shrinkToFit="1"/>
    </xf>
    <xf numFmtId="176" fontId="75" fillId="0" borderId="35" xfId="0" applyNumberFormat="1" applyFont="1" applyBorder="1" applyAlignment="1">
      <alignment vertical="center" shrinkToFit="1"/>
    </xf>
    <xf numFmtId="176" fontId="75" fillId="0" borderId="36" xfId="0" applyNumberFormat="1" applyFont="1" applyBorder="1" applyAlignment="1">
      <alignment vertical="center" shrinkToFit="1"/>
    </xf>
    <xf numFmtId="176" fontId="75" fillId="0" borderId="37" xfId="0" applyNumberFormat="1" applyFont="1" applyBorder="1" applyAlignment="1">
      <alignment vertical="center" shrinkToFit="1"/>
    </xf>
    <xf numFmtId="176" fontId="75" fillId="0" borderId="21" xfId="0" applyNumberFormat="1" applyFont="1" applyBorder="1" applyAlignment="1">
      <alignment vertical="center" shrinkToFit="1"/>
    </xf>
    <xf numFmtId="176" fontId="75" fillId="0" borderId="22" xfId="0" applyNumberFormat="1" applyFont="1" applyBorder="1" applyAlignment="1">
      <alignment vertical="center" shrinkToFit="1"/>
    </xf>
    <xf numFmtId="176" fontId="75" fillId="0" borderId="54" xfId="0" applyNumberFormat="1" applyFont="1" applyBorder="1" applyAlignment="1">
      <alignment vertical="center" shrinkToFit="1"/>
    </xf>
    <xf numFmtId="176" fontId="76" fillId="0" borderId="64" xfId="0" applyNumberFormat="1" applyFont="1" applyBorder="1" applyAlignment="1">
      <alignment vertical="center" shrinkToFit="1"/>
    </xf>
    <xf numFmtId="176" fontId="76" fillId="0" borderId="0" xfId="0" applyNumberFormat="1" applyFont="1">
      <alignment vertical="center"/>
    </xf>
    <xf numFmtId="176" fontId="75" fillId="0" borderId="28" xfId="0" applyNumberFormat="1" applyFont="1" applyBorder="1">
      <alignment vertical="center"/>
    </xf>
    <xf numFmtId="176" fontId="75" fillId="0" borderId="16" xfId="0" applyNumberFormat="1" applyFont="1" applyBorder="1">
      <alignment vertical="center"/>
    </xf>
    <xf numFmtId="176" fontId="75" fillId="0" borderId="0" xfId="0" applyNumberFormat="1" applyFont="1">
      <alignment vertical="center"/>
    </xf>
    <xf numFmtId="176" fontId="75" fillId="0" borderId="15" xfId="0" applyNumberFormat="1" applyFont="1" applyBorder="1">
      <alignment vertical="center"/>
    </xf>
    <xf numFmtId="176" fontId="75" fillId="0" borderId="61" xfId="0" applyNumberFormat="1" applyFont="1" applyBorder="1" applyAlignment="1">
      <alignment vertical="center" shrinkToFit="1"/>
    </xf>
    <xf numFmtId="176" fontId="75" fillId="0" borderId="18" xfId="0" applyNumberFormat="1" applyFont="1" applyBorder="1" applyAlignment="1">
      <alignment vertical="center" shrinkToFit="1"/>
    </xf>
    <xf numFmtId="176" fontId="75" fillId="0" borderId="65" xfId="0" applyNumberFormat="1" applyFont="1" applyBorder="1" applyAlignment="1">
      <alignment vertical="center" shrinkToFit="1"/>
    </xf>
    <xf numFmtId="176" fontId="75" fillId="0" borderId="19" xfId="0" applyNumberFormat="1" applyFont="1" applyBorder="1" applyAlignment="1">
      <alignment vertical="center" shrinkToFit="1"/>
    </xf>
    <xf numFmtId="176" fontId="75" fillId="0" borderId="38" xfId="0" applyNumberFormat="1" applyFont="1" applyBorder="1" applyAlignment="1">
      <alignment vertical="center" shrinkToFit="1"/>
    </xf>
    <xf numFmtId="176" fontId="75" fillId="0" borderId="12" xfId="0" applyNumberFormat="1" applyFont="1" applyBorder="1" applyAlignment="1">
      <alignment vertical="center" shrinkToFit="1"/>
    </xf>
    <xf numFmtId="176" fontId="75" fillId="0" borderId="39" xfId="0" applyNumberFormat="1" applyFont="1" applyBorder="1" applyAlignment="1">
      <alignment vertical="center" shrinkToFit="1"/>
    </xf>
    <xf numFmtId="176" fontId="75" fillId="0" borderId="7" xfId="0" applyNumberFormat="1" applyFont="1" applyBorder="1" applyAlignment="1">
      <alignment vertical="center" shrinkToFit="1"/>
    </xf>
    <xf numFmtId="176" fontId="75" fillId="0" borderId="17" xfId="0" applyNumberFormat="1" applyFont="1" applyBorder="1" applyAlignment="1">
      <alignment vertical="center" shrinkToFit="1"/>
    </xf>
    <xf numFmtId="176" fontId="75" fillId="0" borderId="11" xfId="0" applyNumberFormat="1" applyFont="1" applyBorder="1" applyAlignment="1">
      <alignment vertical="center" shrinkToFit="1"/>
    </xf>
    <xf numFmtId="176" fontId="76" fillId="0" borderId="65" xfId="0" applyNumberFormat="1" applyFont="1" applyBorder="1" applyAlignment="1">
      <alignment vertical="center" shrinkToFit="1"/>
    </xf>
    <xf numFmtId="176" fontId="75" fillId="0" borderId="15" xfId="0" applyNumberFormat="1" applyFont="1" applyBorder="1" applyAlignment="1">
      <alignment vertical="center" shrinkToFit="1"/>
    </xf>
    <xf numFmtId="176" fontId="75" fillId="0" borderId="0" xfId="0" applyNumberFormat="1" applyFont="1" applyAlignment="1">
      <alignment vertical="center" shrinkToFit="1"/>
    </xf>
    <xf numFmtId="176" fontId="75" fillId="9" borderId="38" xfId="0" applyNumberFormat="1" applyFont="1" applyFill="1" applyBorder="1" applyAlignment="1">
      <alignment vertical="center" shrinkToFit="1"/>
    </xf>
    <xf numFmtId="176" fontId="75" fillId="9" borderId="12" xfId="0" applyNumberFormat="1" applyFont="1" applyFill="1" applyBorder="1" applyAlignment="1">
      <alignment vertical="center" shrinkToFit="1"/>
    </xf>
    <xf numFmtId="176" fontId="75" fillId="7" borderId="15" xfId="0" applyNumberFormat="1" applyFont="1" applyFill="1" applyBorder="1" applyAlignment="1">
      <alignment vertical="center" shrinkToFit="1"/>
    </xf>
    <xf numFmtId="176" fontId="75" fillId="9" borderId="39" xfId="0" applyNumberFormat="1" applyFont="1" applyFill="1" applyBorder="1" applyAlignment="1">
      <alignment vertical="center" shrinkToFit="1"/>
    </xf>
    <xf numFmtId="176" fontId="75" fillId="0" borderId="94" xfId="0" applyNumberFormat="1" applyFont="1" applyBorder="1" applyAlignment="1">
      <alignment vertical="center" shrinkToFit="1"/>
    </xf>
    <xf numFmtId="176" fontId="75" fillId="0" borderId="95" xfId="0" applyNumberFormat="1" applyFont="1" applyBorder="1" applyAlignment="1">
      <alignment vertical="center" shrinkToFit="1"/>
    </xf>
    <xf numFmtId="176" fontId="75" fillId="0" borderId="96" xfId="0" applyNumberFormat="1" applyFont="1" applyBorder="1" applyAlignment="1">
      <alignment vertical="center" shrinkToFit="1"/>
    </xf>
    <xf numFmtId="176" fontId="75" fillId="0" borderId="97" xfId="0" applyNumberFormat="1" applyFont="1" applyBorder="1" applyAlignment="1">
      <alignment vertical="center" shrinkToFit="1"/>
    </xf>
    <xf numFmtId="176" fontId="75" fillId="0" borderId="41" xfId="0" applyNumberFormat="1" applyFont="1" applyBorder="1" applyAlignment="1">
      <alignment vertical="center" shrinkToFit="1"/>
    </xf>
    <xf numFmtId="176" fontId="75" fillId="0" borderId="42" xfId="0" applyNumberFormat="1" applyFont="1" applyBorder="1" applyAlignment="1">
      <alignment vertical="center" shrinkToFit="1"/>
    </xf>
    <xf numFmtId="176" fontId="75" fillId="0" borderId="43" xfId="0" applyNumberFormat="1" applyFont="1" applyBorder="1" applyAlignment="1">
      <alignment vertical="center" shrinkToFit="1"/>
    </xf>
    <xf numFmtId="176" fontId="75" fillId="0" borderId="83" xfId="0" applyNumberFormat="1" applyFont="1" applyBorder="1" applyAlignment="1">
      <alignment vertical="center" shrinkToFit="1"/>
    </xf>
    <xf numFmtId="176" fontId="76" fillId="0" borderId="98" xfId="0" applyNumberFormat="1" applyFont="1" applyBorder="1" applyAlignment="1">
      <alignment vertical="center" shrinkToFit="1"/>
    </xf>
    <xf numFmtId="176" fontId="75" fillId="10" borderId="32" xfId="0" applyNumberFormat="1" applyFont="1" applyFill="1" applyBorder="1" applyAlignment="1">
      <alignment vertical="center" shrinkToFit="1"/>
    </xf>
    <xf numFmtId="176" fontId="75" fillId="0" borderId="32" xfId="0" applyNumberFormat="1" applyFont="1" applyBorder="1" applyAlignment="1">
      <alignment vertical="center" shrinkToFit="1"/>
    </xf>
    <xf numFmtId="176" fontId="75" fillId="0" borderId="30" xfId="0" applyNumberFormat="1" applyFont="1" applyBorder="1" applyAlignment="1">
      <alignment vertical="center" shrinkToFit="1"/>
    </xf>
    <xf numFmtId="176" fontId="75" fillId="0" borderId="31" xfId="0" applyNumberFormat="1" applyFont="1" applyBorder="1" applyAlignment="1">
      <alignment vertical="center" shrinkToFit="1"/>
    </xf>
    <xf numFmtId="176" fontId="75" fillId="0" borderId="72" xfId="0" applyNumberFormat="1" applyFont="1" applyBorder="1" applyAlignment="1">
      <alignment vertical="center" shrinkToFit="1"/>
    </xf>
    <xf numFmtId="176" fontId="75" fillId="0" borderId="55" xfId="0" applyNumberFormat="1" applyFont="1" applyBorder="1" applyAlignment="1">
      <alignment vertical="center" shrinkToFit="1"/>
    </xf>
    <xf numFmtId="176" fontId="75" fillId="0" borderId="62" xfId="0" applyNumberFormat="1" applyFont="1" applyBorder="1" applyAlignment="1">
      <alignment vertical="center" shrinkToFit="1"/>
    </xf>
    <xf numFmtId="176" fontId="75" fillId="0" borderId="63" xfId="0" applyNumberFormat="1" applyFont="1" applyBorder="1" applyAlignment="1">
      <alignment vertical="center" shrinkToFit="1"/>
    </xf>
    <xf numFmtId="176" fontId="76" fillId="0" borderId="10" xfId="0" applyNumberFormat="1" applyFont="1" applyBorder="1" applyAlignment="1">
      <alignment vertical="center" shrinkToFit="1"/>
    </xf>
    <xf numFmtId="176" fontId="76" fillId="0" borderId="2" xfId="0" applyNumberFormat="1" applyFont="1" applyBorder="1" applyAlignment="1">
      <alignment vertical="center" shrinkToFit="1"/>
    </xf>
    <xf numFmtId="176" fontId="75" fillId="0" borderId="10" xfId="0" applyNumberFormat="1" applyFont="1" applyBorder="1" applyAlignment="1">
      <alignment vertical="center" shrinkToFit="1"/>
    </xf>
    <xf numFmtId="176" fontId="75" fillId="0" borderId="2" xfId="0" applyNumberFormat="1" applyFont="1" applyBorder="1" applyAlignment="1">
      <alignment vertical="center" shrinkToFit="1"/>
    </xf>
    <xf numFmtId="176" fontId="75" fillId="0" borderId="71" xfId="0" applyNumberFormat="1" applyFont="1" applyBorder="1" applyAlignment="1">
      <alignment vertical="center" shrinkToFit="1"/>
    </xf>
    <xf numFmtId="176" fontId="75" fillId="0" borderId="0" xfId="0" applyNumberFormat="1" applyFont="1" applyProtection="1">
      <alignment vertical="center"/>
      <protection locked="0"/>
    </xf>
    <xf numFmtId="176" fontId="75" fillId="10" borderId="0" xfId="0" applyNumberFormat="1" applyFont="1" applyFill="1" applyProtection="1">
      <alignment vertical="center"/>
      <protection locked="0"/>
    </xf>
    <xf numFmtId="176" fontId="75" fillId="2" borderId="0" xfId="0" applyNumberFormat="1" applyFont="1" applyFill="1" applyProtection="1">
      <alignment vertical="center"/>
      <protection locked="0"/>
    </xf>
    <xf numFmtId="176" fontId="75" fillId="0" borderId="10" xfId="0" applyNumberFormat="1" applyFont="1" applyBorder="1">
      <alignment vertical="center"/>
    </xf>
    <xf numFmtId="176" fontId="75" fillId="0" borderId="86" xfId="0" applyNumberFormat="1" applyFont="1" applyBorder="1">
      <alignment vertical="center"/>
    </xf>
    <xf numFmtId="176" fontId="75" fillId="0" borderId="8" xfId="0" applyNumberFormat="1" applyFont="1" applyBorder="1">
      <alignment vertical="center"/>
    </xf>
    <xf numFmtId="176" fontId="75" fillId="0" borderId="99" xfId="0" applyNumberFormat="1" applyFont="1" applyBorder="1">
      <alignment vertical="center"/>
    </xf>
    <xf numFmtId="176" fontId="75" fillId="0" borderId="87" xfId="0" applyNumberFormat="1" applyFont="1" applyBorder="1">
      <alignment vertical="center"/>
    </xf>
    <xf numFmtId="176" fontId="75" fillId="0" borderId="91" xfId="0" applyNumberFormat="1" applyFont="1" applyBorder="1">
      <alignment vertical="center"/>
    </xf>
    <xf numFmtId="176" fontId="75" fillId="10" borderId="9" xfId="0" applyNumberFormat="1" applyFont="1" applyFill="1" applyBorder="1" applyProtection="1">
      <alignment vertical="center"/>
      <protection locked="0"/>
    </xf>
    <xf numFmtId="176" fontId="75" fillId="10" borderId="0" xfId="0" applyNumberFormat="1" applyFont="1" applyFill="1">
      <alignment vertical="center"/>
    </xf>
    <xf numFmtId="176" fontId="75" fillId="4" borderId="0" xfId="0" applyNumberFormat="1" applyFont="1" applyFill="1">
      <alignment vertical="center"/>
    </xf>
    <xf numFmtId="176" fontId="75" fillId="2" borderId="0" xfId="0" applyNumberFormat="1" applyFont="1" applyFill="1">
      <alignment vertical="center"/>
    </xf>
    <xf numFmtId="189" fontId="75" fillId="0" borderId="0" xfId="0" applyNumberFormat="1" applyFont="1">
      <alignment vertical="center"/>
    </xf>
    <xf numFmtId="176" fontId="58" fillId="0" borderId="0" xfId="2" applyNumberFormat="1" applyFont="1" applyAlignment="1">
      <alignment vertical="center"/>
    </xf>
    <xf numFmtId="181" fontId="47" fillId="0" borderId="10" xfId="5" applyNumberFormat="1" applyFont="1" applyFill="1" applyBorder="1"/>
    <xf numFmtId="0" fontId="77" fillId="0" borderId="10" xfId="0" applyFont="1" applyBorder="1" applyAlignment="1">
      <alignment horizontal="center" vertical="center" wrapText="1"/>
    </xf>
    <xf numFmtId="0" fontId="78" fillId="0" borderId="30" xfId="5" applyFont="1" applyBorder="1" applyAlignment="1">
      <alignment horizontal="center" vertical="top" wrapText="1"/>
    </xf>
    <xf numFmtId="0" fontId="78" fillId="0" borderId="31" xfId="5" applyFont="1" applyBorder="1" applyAlignment="1">
      <alignment vertical="top" wrapText="1"/>
    </xf>
    <xf numFmtId="0" fontId="78" fillId="0" borderId="30" xfId="5" applyFont="1" applyBorder="1" applyAlignment="1">
      <alignment vertical="top" wrapText="1"/>
    </xf>
    <xf numFmtId="0" fontId="78" fillId="0" borderId="32" xfId="5" applyFont="1" applyBorder="1" applyAlignment="1">
      <alignment vertical="top" wrapText="1"/>
    </xf>
    <xf numFmtId="0" fontId="77" fillId="0" borderId="0" xfId="0" applyFont="1">
      <alignment vertical="center"/>
    </xf>
    <xf numFmtId="0" fontId="78" fillId="0" borderId="0" xfId="5" applyFont="1" applyAlignment="1">
      <alignment horizontal="center"/>
    </xf>
    <xf numFmtId="0" fontId="78" fillId="0" borderId="0" xfId="5" applyFont="1"/>
    <xf numFmtId="0" fontId="80" fillId="0" borderId="0" xfId="5" applyFont="1"/>
    <xf numFmtId="176" fontId="75" fillId="0" borderId="29" xfId="0" applyNumberFormat="1" applyFont="1" applyBorder="1">
      <alignment vertical="center"/>
    </xf>
    <xf numFmtId="0" fontId="47" fillId="0" borderId="16" xfId="0" applyFont="1" applyFill="1" applyBorder="1" applyAlignment="1">
      <alignment horizontal="center" vertical="center" shrinkToFit="1"/>
    </xf>
    <xf numFmtId="181" fontId="81" fillId="0" borderId="35" xfId="5" applyNumberFormat="1" applyFont="1" applyBorder="1" applyAlignment="1">
      <alignment shrinkToFit="1"/>
    </xf>
    <xf numFmtId="181" fontId="81" fillId="0" borderId="36" xfId="5" applyNumberFormat="1" applyFont="1" applyBorder="1" applyAlignment="1">
      <alignment shrinkToFit="1"/>
    </xf>
    <xf numFmtId="181" fontId="81" fillId="0" borderId="37" xfId="5" applyNumberFormat="1" applyFont="1" applyBorder="1" applyAlignment="1">
      <alignment shrinkToFit="1"/>
    </xf>
    <xf numFmtId="181" fontId="81" fillId="0" borderId="38" xfId="5" applyNumberFormat="1" applyFont="1" applyBorder="1" applyAlignment="1">
      <alignment shrinkToFit="1"/>
    </xf>
    <xf numFmtId="181" fontId="81" fillId="0" borderId="12" xfId="5" applyNumberFormat="1" applyFont="1" applyBorder="1" applyAlignment="1">
      <alignment shrinkToFit="1"/>
    </xf>
    <xf numFmtId="181" fontId="81" fillId="0" borderId="39" xfId="5" applyNumberFormat="1" applyFont="1" applyBorder="1" applyAlignment="1">
      <alignment shrinkToFit="1"/>
    </xf>
    <xf numFmtId="181" fontId="81" fillId="0" borderId="41" xfId="5" applyNumberFormat="1" applyFont="1" applyBorder="1" applyAlignment="1">
      <alignment shrinkToFit="1"/>
    </xf>
    <xf numFmtId="181" fontId="81" fillId="0" borderId="42" xfId="5" applyNumberFormat="1" applyFont="1" applyBorder="1" applyAlignment="1">
      <alignment shrinkToFit="1"/>
    </xf>
    <xf numFmtId="181" fontId="81" fillId="0" borderId="43" xfId="5" applyNumberFormat="1" applyFont="1" applyBorder="1" applyAlignment="1">
      <alignment shrinkToFit="1"/>
    </xf>
    <xf numFmtId="0" fontId="47" fillId="0" borderId="13" xfId="0" quotePrefix="1" applyFont="1" applyFill="1" applyBorder="1" applyAlignment="1">
      <alignment horizontal="center" vertical="center" shrinkToFit="1"/>
    </xf>
    <xf numFmtId="0" fontId="47" fillId="0" borderId="25" xfId="0" applyFont="1" applyFill="1" applyBorder="1" applyAlignment="1">
      <alignment horizontal="center" vertical="center" shrinkToFit="1"/>
    </xf>
    <xf numFmtId="0" fontId="47" fillId="0" borderId="4" xfId="0" applyFont="1" applyFill="1" applyBorder="1" applyAlignment="1">
      <alignment vertical="center" shrinkToFit="1"/>
    </xf>
    <xf numFmtId="0" fontId="47" fillId="0" borderId="0" xfId="0" applyFont="1" applyFill="1" applyBorder="1" applyAlignment="1">
      <alignment vertical="center" shrinkToFit="1"/>
    </xf>
    <xf numFmtId="0" fontId="47" fillId="0" borderId="27" xfId="0" applyFont="1" applyFill="1" applyBorder="1" applyAlignment="1">
      <alignment vertical="center" shrinkToFit="1"/>
    </xf>
    <xf numFmtId="181" fontId="81" fillId="0" borderId="120" xfId="5" applyNumberFormat="1" applyFont="1" applyBorder="1" applyAlignment="1">
      <alignment shrinkToFit="1"/>
    </xf>
    <xf numFmtId="181" fontId="81" fillId="0" borderId="121" xfId="5" applyNumberFormat="1" applyFont="1" applyBorder="1" applyAlignment="1">
      <alignment shrinkToFit="1"/>
    </xf>
    <xf numFmtId="181" fontId="81" fillId="0" borderId="122" xfId="5" applyNumberFormat="1" applyFont="1" applyBorder="1" applyAlignment="1">
      <alignment shrinkToFit="1"/>
    </xf>
    <xf numFmtId="181" fontId="47" fillId="0" borderId="25" xfId="5" applyNumberFormat="1" applyFont="1" applyFill="1" applyBorder="1"/>
    <xf numFmtId="181" fontId="47" fillId="0" borderId="26" xfId="5" applyNumberFormat="1" applyFont="1" applyFill="1" applyBorder="1"/>
    <xf numFmtId="181" fontId="47" fillId="0" borderId="30" xfId="5" applyNumberFormat="1" applyFont="1" applyFill="1" applyBorder="1"/>
    <xf numFmtId="181" fontId="47" fillId="0" borderId="31" xfId="5" applyNumberFormat="1" applyFont="1" applyFill="1" applyBorder="1"/>
    <xf numFmtId="181" fontId="47" fillId="0" borderId="32" xfId="5" applyNumberFormat="1" applyFont="1" applyFill="1" applyBorder="1"/>
    <xf numFmtId="0" fontId="29" fillId="4" borderId="16" xfId="0" applyFont="1" applyFill="1" applyBorder="1" applyAlignment="1">
      <alignment horizontal="center" vertical="center" shrinkToFit="1"/>
    </xf>
    <xf numFmtId="0" fontId="29" fillId="4" borderId="15" xfId="0" applyFont="1" applyFill="1" applyBorder="1" applyAlignment="1">
      <alignment vertical="center" shrinkToFit="1"/>
    </xf>
    <xf numFmtId="181" fontId="23" fillId="4" borderId="38" xfId="0" applyNumberFormat="1" applyFont="1" applyFill="1" applyBorder="1" applyAlignment="1" applyProtection="1">
      <alignment vertical="center" shrinkToFit="1"/>
      <protection locked="0"/>
    </xf>
    <xf numFmtId="181" fontId="23" fillId="4" borderId="12" xfId="0" applyNumberFormat="1" applyFont="1" applyFill="1" applyBorder="1" applyAlignment="1">
      <alignment vertical="center" shrinkToFit="1"/>
    </xf>
    <xf numFmtId="181" fontId="23" fillId="4" borderId="12" xfId="0" applyNumberFormat="1" applyFont="1" applyFill="1" applyBorder="1" applyAlignment="1" applyProtection="1">
      <alignment vertical="center" shrinkToFit="1"/>
      <protection locked="0"/>
    </xf>
    <xf numFmtId="181" fontId="23" fillId="4" borderId="39" xfId="0" applyNumberFormat="1" applyFont="1" applyFill="1" applyBorder="1" applyAlignment="1">
      <alignment vertical="center" shrinkToFit="1"/>
    </xf>
    <xf numFmtId="181" fontId="23" fillId="4" borderId="104" xfId="0" applyNumberFormat="1" applyFont="1" applyFill="1" applyBorder="1" applyAlignment="1" applyProtection="1">
      <alignment vertical="center" shrinkToFit="1"/>
      <protection locked="0"/>
    </xf>
    <xf numFmtId="181" fontId="23" fillId="4" borderId="103" xfId="0" applyNumberFormat="1" applyFont="1" applyFill="1" applyBorder="1" applyAlignment="1">
      <alignment vertical="center" shrinkToFit="1"/>
    </xf>
    <xf numFmtId="181" fontId="23" fillId="4" borderId="103" xfId="0" applyNumberFormat="1" applyFont="1" applyFill="1" applyBorder="1" applyAlignment="1" applyProtection="1">
      <alignment vertical="center" shrinkToFit="1"/>
      <protection locked="0"/>
    </xf>
    <xf numFmtId="181" fontId="23" fillId="4" borderId="105" xfId="0" applyNumberFormat="1" applyFont="1" applyFill="1" applyBorder="1" applyAlignment="1">
      <alignment vertical="center" shrinkToFit="1"/>
    </xf>
    <xf numFmtId="176" fontId="47" fillId="0" borderId="0" xfId="2" applyNumberFormat="1" applyFont="1" applyAlignment="1">
      <alignment horizontal="left" vertical="center"/>
    </xf>
    <xf numFmtId="0" fontId="48" fillId="0" borderId="0" xfId="5" applyFont="1" applyFill="1" applyAlignment="1">
      <alignment horizontal="center" vertical="center" wrapText="1"/>
    </xf>
    <xf numFmtId="0" fontId="63" fillId="0" borderId="0" xfId="5" applyFont="1" applyFill="1" applyAlignment="1">
      <alignment horizontal="left" vertical="center" wrapText="1"/>
    </xf>
    <xf numFmtId="0" fontId="47" fillId="0" borderId="0" xfId="5" applyFont="1" applyFill="1" applyAlignment="1">
      <alignment horizontal="right" vertical="center" wrapText="1"/>
    </xf>
    <xf numFmtId="0" fontId="47" fillId="0" borderId="0" xfId="5" applyFont="1" applyFill="1" applyAlignment="1">
      <alignment vertical="center" wrapText="1"/>
    </xf>
    <xf numFmtId="0" fontId="47" fillId="0" borderId="91" xfId="5" applyFont="1" applyFill="1" applyBorder="1" applyAlignment="1">
      <alignment horizontal="center"/>
    </xf>
    <xf numFmtId="0" fontId="47" fillId="0" borderId="91" xfId="5" applyFont="1" applyFill="1" applyBorder="1"/>
    <xf numFmtId="0" fontId="47" fillId="0" borderId="91" xfId="5" applyFont="1" applyFill="1" applyBorder="1" applyAlignment="1">
      <alignment horizontal="right"/>
    </xf>
    <xf numFmtId="38" fontId="47" fillId="0" borderId="91" xfId="5" applyNumberFormat="1" applyFont="1" applyFill="1" applyBorder="1"/>
    <xf numFmtId="193" fontId="47" fillId="0" borderId="0" xfId="5" applyNumberFormat="1" applyFont="1" applyFill="1"/>
    <xf numFmtId="2" fontId="47" fillId="0" borderId="0" xfId="5" applyNumberFormat="1" applyFont="1" applyFill="1"/>
    <xf numFmtId="180" fontId="47" fillId="0" borderId="0" xfId="5" applyNumberFormat="1" applyFont="1" applyFill="1"/>
    <xf numFmtId="195" fontId="47" fillId="0" borderId="0" xfId="5" applyNumberFormat="1" applyFont="1" applyFill="1"/>
    <xf numFmtId="196" fontId="47" fillId="0" borderId="0" xfId="5" applyNumberFormat="1" applyFont="1" applyFill="1"/>
    <xf numFmtId="197" fontId="47" fillId="0" borderId="0" xfId="5" applyNumberFormat="1" applyFont="1" applyFill="1"/>
    <xf numFmtId="11" fontId="47" fillId="0" borderId="0" xfId="5" applyNumberFormat="1" applyFont="1" applyFill="1"/>
    <xf numFmtId="0" fontId="43" fillId="0" borderId="0" xfId="0" applyFont="1" applyFill="1" applyAlignment="1">
      <alignment horizontal="left" vertical="center"/>
    </xf>
    <xf numFmtId="0" fontId="43" fillId="0" borderId="0" xfId="0" applyFont="1" applyFill="1" applyAlignment="1">
      <alignment horizontal="center" vertical="center"/>
    </xf>
    <xf numFmtId="0" fontId="47" fillId="0" borderId="0" xfId="0" applyFont="1" applyFill="1" applyAlignment="1"/>
    <xf numFmtId="0" fontId="47" fillId="0" borderId="0" xfId="0" applyFont="1" applyFill="1" applyAlignment="1">
      <alignment horizontal="center"/>
    </xf>
    <xf numFmtId="0" fontId="47" fillId="0" borderId="0" xfId="0" applyFont="1" applyFill="1">
      <alignment vertical="center"/>
    </xf>
    <xf numFmtId="0" fontId="47" fillId="0" borderId="0" xfId="0" applyFont="1" applyFill="1" applyAlignment="1">
      <alignment vertical="center" shrinkToFit="1"/>
    </xf>
    <xf numFmtId="49" fontId="47" fillId="0" borderId="86" xfId="2" applyNumberFormat="1" applyFont="1" applyFill="1" applyBorder="1" applyAlignment="1">
      <alignment horizontal="right" vertical="center"/>
    </xf>
    <xf numFmtId="198" fontId="47" fillId="0" borderId="8" xfId="2" applyNumberFormat="1" applyFont="1" applyFill="1" applyBorder="1" applyAlignment="1">
      <alignment vertical="center"/>
    </xf>
    <xf numFmtId="198" fontId="47" fillId="0" borderId="8" xfId="2" applyNumberFormat="1" applyFont="1" applyFill="1" applyBorder="1" applyAlignment="1">
      <alignment vertical="center" shrinkToFit="1"/>
    </xf>
    <xf numFmtId="0" fontId="47" fillId="0" borderId="108" xfId="2" applyFont="1" applyFill="1" applyBorder="1" applyAlignment="1">
      <alignment vertical="center" shrinkToFit="1"/>
    </xf>
    <xf numFmtId="0" fontId="47" fillId="0" borderId="99" xfId="2" applyFont="1" applyFill="1" applyBorder="1" applyAlignment="1">
      <alignment horizontal="center" vertical="center"/>
    </xf>
    <xf numFmtId="0" fontId="47" fillId="0" borderId="108" xfId="2" applyFont="1" applyFill="1" applyBorder="1" applyAlignment="1">
      <alignment vertical="center"/>
    </xf>
    <xf numFmtId="0" fontId="47" fillId="0" borderId="108" xfId="2" applyFont="1" applyFill="1" applyBorder="1" applyAlignment="1">
      <alignment vertical="top"/>
    </xf>
    <xf numFmtId="49" fontId="47" fillId="0" borderId="3" xfId="2" applyNumberFormat="1" applyFont="1" applyFill="1" applyBorder="1" applyAlignment="1">
      <alignment horizontal="right" vertical="center"/>
    </xf>
    <xf numFmtId="198" fontId="47" fillId="0" borderId="0" xfId="2" applyNumberFormat="1" applyFont="1" applyFill="1" applyAlignment="1">
      <alignment vertical="center"/>
    </xf>
    <xf numFmtId="198" fontId="47" fillId="0" borderId="0" xfId="2" applyNumberFormat="1" applyFont="1" applyFill="1" applyAlignment="1">
      <alignment vertical="center" shrinkToFit="1"/>
    </xf>
    <xf numFmtId="0" fontId="47" fillId="0" borderId="5" xfId="2" applyFont="1" applyFill="1" applyBorder="1" applyAlignment="1">
      <alignment vertical="center" shrinkToFit="1"/>
    </xf>
    <xf numFmtId="0" fontId="47" fillId="0" borderId="6" xfId="2" applyFont="1" applyFill="1" applyBorder="1" applyAlignment="1">
      <alignment horizontal="center" vertical="center"/>
    </xf>
    <xf numFmtId="0" fontId="47" fillId="0" borderId="5" xfId="2" applyFont="1" applyFill="1" applyBorder="1" applyAlignment="1">
      <alignment vertical="center"/>
    </xf>
    <xf numFmtId="0" fontId="47" fillId="0" borderId="5" xfId="2" applyFont="1" applyFill="1" applyBorder="1" applyAlignment="1">
      <alignment vertical="top"/>
    </xf>
    <xf numFmtId="0" fontId="47" fillId="0" borderId="0" xfId="0" applyFont="1" applyFill="1" applyAlignment="1">
      <alignment vertical="top"/>
    </xf>
    <xf numFmtId="49" fontId="47" fillId="0" borderId="22" xfId="2" applyNumberFormat="1" applyFont="1" applyFill="1" applyBorder="1" applyAlignment="1">
      <alignment horizontal="right" vertical="center"/>
    </xf>
    <xf numFmtId="198" fontId="47" fillId="0" borderId="24" xfId="2" applyNumberFormat="1" applyFont="1" applyFill="1" applyBorder="1" applyAlignment="1">
      <alignment vertical="center" shrinkToFit="1"/>
    </xf>
    <xf numFmtId="0" fontId="47" fillId="0" borderId="21" xfId="2" applyFont="1" applyFill="1" applyBorder="1" applyAlignment="1">
      <alignment vertical="center" shrinkToFit="1"/>
    </xf>
    <xf numFmtId="49" fontId="47" fillId="0" borderId="110" xfId="2" applyNumberFormat="1" applyFont="1" applyFill="1" applyBorder="1" applyAlignment="1">
      <alignment horizontal="right" vertical="center"/>
    </xf>
    <xf numFmtId="198" fontId="47" fillId="0" borderId="97" xfId="2" applyNumberFormat="1" applyFont="1" applyFill="1" applyBorder="1" applyAlignment="1">
      <alignment vertical="center"/>
    </xf>
    <xf numFmtId="49" fontId="47" fillId="0" borderId="87" xfId="2" applyNumberFormat="1" applyFont="1" applyFill="1" applyBorder="1" applyAlignment="1">
      <alignment horizontal="right" vertical="center"/>
    </xf>
    <xf numFmtId="198" fontId="47" fillId="0" borderId="9" xfId="2" applyNumberFormat="1" applyFont="1" applyFill="1" applyBorder="1" applyAlignment="1">
      <alignment vertical="center" shrinkToFit="1"/>
    </xf>
    <xf numFmtId="49" fontId="47" fillId="0" borderId="111" xfId="2" applyNumberFormat="1" applyFont="1" applyFill="1" applyBorder="1" applyAlignment="1">
      <alignment horizontal="right" vertical="center"/>
    </xf>
    <xf numFmtId="198" fontId="47" fillId="0" borderId="112" xfId="2" applyNumberFormat="1" applyFont="1" applyFill="1" applyBorder="1" applyAlignment="1">
      <alignment vertical="center"/>
    </xf>
    <xf numFmtId="198" fontId="47" fillId="0" borderId="113" xfId="2" applyNumberFormat="1" applyFont="1" applyFill="1" applyBorder="1" applyAlignment="1">
      <alignment vertical="center" shrinkToFit="1"/>
    </xf>
    <xf numFmtId="0" fontId="47" fillId="0" borderId="114" xfId="2" applyFont="1" applyFill="1" applyBorder="1" applyAlignment="1">
      <alignment vertical="center" shrinkToFit="1"/>
    </xf>
    <xf numFmtId="198" fontId="47" fillId="0" borderId="99" xfId="2" applyNumberFormat="1" applyFont="1" applyFill="1" applyBorder="1" applyAlignment="1">
      <alignment vertical="center" shrinkToFit="1"/>
    </xf>
    <xf numFmtId="0" fontId="47" fillId="0" borderId="107" xfId="2" applyFont="1" applyFill="1" applyBorder="1" applyAlignment="1">
      <alignment horizontal="center" vertical="center"/>
    </xf>
    <xf numFmtId="0" fontId="47" fillId="0" borderId="1" xfId="2" applyFont="1" applyFill="1" applyBorder="1" applyAlignment="1">
      <alignment vertical="center"/>
    </xf>
    <xf numFmtId="198" fontId="47" fillId="0" borderId="112" xfId="2" applyNumberFormat="1" applyFont="1" applyFill="1" applyBorder="1" applyAlignment="1">
      <alignment vertical="center" shrinkToFit="1"/>
    </xf>
    <xf numFmtId="0" fontId="47" fillId="0" borderId="115" xfId="2" applyFont="1" applyFill="1" applyBorder="1" applyAlignment="1">
      <alignment vertical="center" shrinkToFit="1"/>
    </xf>
    <xf numFmtId="49" fontId="47" fillId="0" borderId="17" xfId="2" applyNumberFormat="1" applyFont="1" applyFill="1" applyBorder="1" applyAlignment="1">
      <alignment horizontal="right" vertical="center"/>
    </xf>
    <xf numFmtId="198" fontId="47" fillId="0" borderId="19" xfId="2" applyNumberFormat="1" applyFont="1" applyFill="1" applyBorder="1" applyAlignment="1">
      <alignment vertical="center"/>
    </xf>
    <xf numFmtId="198" fontId="47" fillId="0" borderId="18" xfId="2" applyNumberFormat="1" applyFont="1" applyFill="1" applyBorder="1" applyAlignment="1">
      <alignment vertical="center" shrinkToFit="1"/>
    </xf>
    <xf numFmtId="198" fontId="47" fillId="0" borderId="91" xfId="2" applyNumberFormat="1" applyFont="1" applyFill="1" applyBorder="1" applyAlignment="1">
      <alignment vertical="center" shrinkToFit="1"/>
    </xf>
    <xf numFmtId="0" fontId="47" fillId="0" borderId="116" xfId="2" applyFont="1" applyFill="1" applyBorder="1" applyAlignment="1">
      <alignment vertical="center" shrinkToFit="1"/>
    </xf>
    <xf numFmtId="198" fontId="47" fillId="0" borderId="19" xfId="2" applyNumberFormat="1" applyFont="1" applyFill="1" applyBorder="1" applyAlignment="1">
      <alignment vertical="center" shrinkToFit="1"/>
    </xf>
    <xf numFmtId="0" fontId="47" fillId="0" borderId="7" xfId="2" applyFont="1" applyFill="1" applyBorder="1" applyAlignment="1">
      <alignment vertical="center" shrinkToFit="1"/>
    </xf>
    <xf numFmtId="198" fontId="47" fillId="0" borderId="91" xfId="2" applyNumberFormat="1" applyFont="1" applyFill="1" applyBorder="1" applyAlignment="1">
      <alignment vertical="center"/>
    </xf>
    <xf numFmtId="0" fontId="47" fillId="0" borderId="109" xfId="2" applyFont="1" applyFill="1" applyBorder="1" applyAlignment="1">
      <alignment vertical="center" shrinkToFit="1"/>
    </xf>
    <xf numFmtId="0" fontId="47" fillId="0" borderId="9" xfId="2" applyFont="1" applyFill="1" applyBorder="1" applyAlignment="1">
      <alignment horizontal="center" vertical="center"/>
    </xf>
    <xf numFmtId="0" fontId="47" fillId="0" borderId="109" xfId="2" applyFont="1" applyFill="1" applyBorder="1" applyAlignment="1">
      <alignment vertical="center"/>
    </xf>
    <xf numFmtId="198" fontId="47" fillId="0" borderId="24" xfId="2" applyNumberFormat="1" applyFont="1" applyFill="1" applyBorder="1" applyAlignment="1">
      <alignment vertical="center"/>
    </xf>
    <xf numFmtId="49" fontId="47" fillId="0" borderId="117" xfId="2" applyNumberFormat="1" applyFont="1" applyFill="1" applyBorder="1" applyAlignment="1">
      <alignment horizontal="right" vertical="center"/>
    </xf>
    <xf numFmtId="198" fontId="47" fillId="0" borderId="118" xfId="2" applyNumberFormat="1" applyFont="1" applyFill="1" applyBorder="1" applyAlignment="1">
      <alignment vertical="center"/>
    </xf>
    <xf numFmtId="198" fontId="47" fillId="0" borderId="118" xfId="2" applyNumberFormat="1" applyFont="1" applyFill="1" applyBorder="1" applyAlignment="1">
      <alignment vertical="center" shrinkToFit="1"/>
    </xf>
    <xf numFmtId="0" fontId="47" fillId="0" borderId="109" xfId="2" applyFont="1" applyFill="1" applyBorder="1" applyAlignment="1">
      <alignment vertical="top"/>
    </xf>
    <xf numFmtId="49" fontId="47" fillId="0" borderId="106" xfId="2" applyNumberFormat="1" applyFont="1" applyFill="1" applyBorder="1" applyAlignment="1">
      <alignment horizontal="right" vertical="center"/>
    </xf>
    <xf numFmtId="198" fontId="47" fillId="0" borderId="2" xfId="2" applyNumberFormat="1" applyFont="1" applyFill="1" applyBorder="1" applyAlignment="1">
      <alignment vertical="center"/>
    </xf>
    <xf numFmtId="198" fontId="47" fillId="0" borderId="2" xfId="2" applyNumberFormat="1" applyFont="1" applyFill="1" applyBorder="1" applyAlignment="1">
      <alignment vertical="center" shrinkToFit="1"/>
    </xf>
    <xf numFmtId="0" fontId="47" fillId="0" borderId="1" xfId="2" applyFont="1" applyFill="1" applyBorder="1" applyAlignment="1">
      <alignment vertical="center" shrinkToFit="1"/>
    </xf>
    <xf numFmtId="198" fontId="47" fillId="0" borderId="107" xfId="2" applyNumberFormat="1" applyFont="1" applyFill="1" applyBorder="1" applyAlignment="1">
      <alignment vertical="center" shrinkToFit="1"/>
    </xf>
    <xf numFmtId="198" fontId="47" fillId="0" borderId="6" xfId="2" applyNumberFormat="1" applyFont="1" applyFill="1" applyBorder="1" applyAlignment="1">
      <alignment vertical="center" shrinkToFit="1"/>
    </xf>
    <xf numFmtId="198" fontId="47" fillId="0" borderId="9" xfId="2" applyNumberFormat="1" applyFont="1" applyFill="1" applyBorder="1" applyAlignment="1">
      <alignment vertical="center"/>
    </xf>
    <xf numFmtId="198" fontId="47" fillId="0" borderId="97" xfId="2" applyNumberFormat="1" applyFont="1" applyFill="1" applyBorder="1" applyAlignment="1">
      <alignment vertical="center" shrinkToFit="1"/>
    </xf>
    <xf numFmtId="0" fontId="47" fillId="0" borderId="99" xfId="2" quotePrefix="1" applyFont="1" applyFill="1" applyBorder="1" applyAlignment="1">
      <alignment horizontal="center" vertical="center"/>
    </xf>
    <xf numFmtId="0" fontId="47" fillId="0" borderId="1" xfId="2" applyFont="1" applyFill="1" applyBorder="1" applyAlignment="1">
      <alignment vertical="top"/>
    </xf>
    <xf numFmtId="0" fontId="47" fillId="0" borderId="109" xfId="2" applyFont="1" applyFill="1" applyBorder="1" applyAlignment="1">
      <alignment horizontal="center" vertical="center"/>
    </xf>
    <xf numFmtId="49" fontId="47" fillId="0" borderId="86" xfId="2" applyNumberFormat="1" applyFont="1" applyFill="1" applyBorder="1" applyAlignment="1">
      <alignment horizontal="right" vertical="top"/>
    </xf>
    <xf numFmtId="198" fontId="47" fillId="0" borderId="8" xfId="2" applyNumberFormat="1" applyFont="1" applyFill="1" applyBorder="1" applyAlignment="1">
      <alignment vertical="top"/>
    </xf>
    <xf numFmtId="198" fontId="47" fillId="0" borderId="8" xfId="2" applyNumberFormat="1" applyFont="1" applyFill="1" applyBorder="1" applyAlignment="1">
      <alignment vertical="top" shrinkToFit="1"/>
    </xf>
    <xf numFmtId="0" fontId="47" fillId="0" borderId="1" xfId="2" applyFont="1" applyFill="1" applyBorder="1" applyAlignment="1">
      <alignment vertical="top" shrinkToFit="1"/>
    </xf>
    <xf numFmtId="0" fontId="47" fillId="0" borderId="107" xfId="2" applyFont="1" applyFill="1" applyBorder="1" applyAlignment="1">
      <alignment horizontal="center" vertical="top"/>
    </xf>
    <xf numFmtId="49" fontId="47" fillId="0" borderId="107" xfId="2" applyNumberFormat="1" applyFont="1" applyFill="1" applyBorder="1" applyAlignment="1">
      <alignment horizontal="center" vertical="top"/>
    </xf>
    <xf numFmtId="0" fontId="47" fillId="0" borderId="1" xfId="2" applyFont="1" applyFill="1" applyBorder="1" applyAlignment="1">
      <alignment horizontal="left" vertical="top" wrapText="1" shrinkToFit="1"/>
    </xf>
    <xf numFmtId="0" fontId="47" fillId="0" borderId="108" xfId="2" applyFont="1" applyFill="1" applyBorder="1" applyAlignment="1">
      <alignment horizontal="left" vertical="top" wrapText="1"/>
    </xf>
    <xf numFmtId="0" fontId="47" fillId="0" borderId="108" xfId="2" applyFont="1" applyFill="1" applyBorder="1" applyAlignment="1">
      <alignment vertical="top" wrapText="1"/>
    </xf>
    <xf numFmtId="0" fontId="47" fillId="0" borderId="5" xfId="2" applyFont="1" applyFill="1" applyBorder="1" applyAlignment="1">
      <alignment vertical="top" wrapText="1"/>
    </xf>
    <xf numFmtId="0" fontId="47" fillId="0" borderId="108" xfId="2" applyFont="1" applyFill="1" applyBorder="1" applyAlignment="1">
      <alignment vertical="top" shrinkToFit="1"/>
    </xf>
    <xf numFmtId="0" fontId="47" fillId="0" borderId="99" xfId="2" applyFont="1" applyFill="1" applyBorder="1" applyAlignment="1">
      <alignment horizontal="center" vertical="top"/>
    </xf>
    <xf numFmtId="0" fontId="47" fillId="0" borderId="8" xfId="2" applyFont="1" applyFill="1" applyBorder="1" applyAlignment="1">
      <alignment vertical="top"/>
    </xf>
    <xf numFmtId="0" fontId="47" fillId="0" borderId="108" xfId="2" applyFont="1" applyFill="1" applyBorder="1" applyAlignment="1">
      <alignment horizontal="center" vertical="top"/>
    </xf>
    <xf numFmtId="0" fontId="47" fillId="0" borderId="5" xfId="2" applyFont="1" applyFill="1" applyBorder="1" applyAlignment="1">
      <alignment vertical="top" shrinkToFit="1"/>
    </xf>
    <xf numFmtId="0" fontId="47" fillId="0" borderId="6" xfId="2" applyFont="1" applyFill="1" applyBorder="1" applyAlignment="1">
      <alignment horizontal="center" vertical="top"/>
    </xf>
    <xf numFmtId="0" fontId="47" fillId="0" borderId="0" xfId="2" applyFont="1" applyFill="1" applyAlignment="1">
      <alignment vertical="top"/>
    </xf>
    <xf numFmtId="0" fontId="47" fillId="0" borderId="5" xfId="2" applyFont="1" applyFill="1" applyBorder="1" applyAlignment="1">
      <alignment horizontal="center" vertical="top"/>
    </xf>
    <xf numFmtId="49" fontId="47" fillId="0" borderId="3" xfId="2" applyNumberFormat="1" applyFont="1" applyFill="1" applyBorder="1" applyAlignment="1">
      <alignment horizontal="center" vertical="top"/>
    </xf>
    <xf numFmtId="198" fontId="47" fillId="0" borderId="0" xfId="2" applyNumberFormat="1" applyFont="1" applyFill="1" applyAlignment="1">
      <alignment horizontal="center" vertical="top"/>
    </xf>
    <xf numFmtId="49" fontId="47" fillId="0" borderId="99" xfId="2" applyNumberFormat="1" applyFont="1" applyFill="1" applyBorder="1" applyAlignment="1">
      <alignment horizontal="center" vertical="center"/>
    </xf>
    <xf numFmtId="0" fontId="47" fillId="0" borderId="108" xfId="2" applyFont="1" applyFill="1" applyBorder="1" applyAlignment="1">
      <alignment horizontal="left" vertical="center" wrapText="1"/>
    </xf>
    <xf numFmtId="0" fontId="47" fillId="0" borderId="107" xfId="2" quotePrefix="1" applyFont="1" applyFill="1" applyBorder="1" applyAlignment="1">
      <alignment horizontal="center" vertical="center"/>
    </xf>
    <xf numFmtId="49" fontId="47" fillId="0" borderId="106" xfId="2" applyNumberFormat="1" applyFont="1" applyFill="1" applyBorder="1" applyAlignment="1">
      <alignment horizontal="right" vertical="top"/>
    </xf>
    <xf numFmtId="198" fontId="47" fillId="0" borderId="2" xfId="2" applyNumberFormat="1" applyFont="1" applyFill="1" applyBorder="1" applyAlignment="1">
      <alignment vertical="top"/>
    </xf>
    <xf numFmtId="198" fontId="47" fillId="0" borderId="2" xfId="2" applyNumberFormat="1" applyFont="1" applyFill="1" applyBorder="1" applyAlignment="1">
      <alignment vertical="top" shrinkToFit="1"/>
    </xf>
    <xf numFmtId="0" fontId="47" fillId="0" borderId="1" xfId="2" applyFont="1" applyFill="1" applyBorder="1" applyAlignment="1">
      <alignment vertical="top" wrapText="1"/>
    </xf>
    <xf numFmtId="198" fontId="47" fillId="0" borderId="119" xfId="2" applyNumberFormat="1" applyFont="1" applyFill="1" applyBorder="1" applyAlignment="1">
      <alignment vertical="center" shrinkToFit="1"/>
    </xf>
    <xf numFmtId="0" fontId="47" fillId="0" borderId="22" xfId="2" applyFont="1" applyFill="1" applyBorder="1" applyAlignment="1">
      <alignment horizontal="right" vertical="center"/>
    </xf>
    <xf numFmtId="0" fontId="47" fillId="0" borderId="0" xfId="2" applyFont="1" applyFill="1" applyAlignment="1">
      <alignment vertical="center"/>
    </xf>
    <xf numFmtId="198" fontId="47" fillId="0" borderId="23" xfId="2" applyNumberFormat="1" applyFont="1" applyFill="1" applyBorder="1" applyAlignment="1">
      <alignment vertical="center" shrinkToFit="1"/>
    </xf>
    <xf numFmtId="198" fontId="47" fillId="0" borderId="95" xfId="2" applyNumberFormat="1" applyFont="1" applyFill="1" applyBorder="1" applyAlignment="1">
      <alignment vertical="center" shrinkToFit="1"/>
    </xf>
    <xf numFmtId="198" fontId="47" fillId="0" borderId="99" xfId="2" applyNumberFormat="1" applyFont="1" applyFill="1" applyBorder="1" applyAlignment="1">
      <alignment vertical="top" shrinkToFit="1"/>
    </xf>
    <xf numFmtId="0" fontId="47" fillId="0" borderId="1" xfId="2" applyFont="1" applyFill="1" applyBorder="1" applyAlignment="1">
      <alignment vertical="center" wrapText="1"/>
    </xf>
    <xf numFmtId="49" fontId="47" fillId="0" borderId="2" xfId="2" applyNumberFormat="1" applyFont="1" applyFill="1" applyBorder="1" applyAlignment="1">
      <alignment horizontal="center" vertical="center"/>
    </xf>
    <xf numFmtId="49" fontId="47" fillId="0" borderId="91" xfId="2" applyNumberFormat="1" applyFont="1" applyFill="1" applyBorder="1" applyAlignment="1">
      <alignment horizontal="center" vertical="center"/>
    </xf>
    <xf numFmtId="0" fontId="47" fillId="0" borderId="1" xfId="2" applyFont="1" applyFill="1" applyBorder="1" applyAlignment="1">
      <alignment horizontal="left" vertical="top" wrapText="1"/>
    </xf>
    <xf numFmtId="49" fontId="47" fillId="0" borderId="87" xfId="2" applyNumberFormat="1" applyFont="1" applyFill="1" applyBorder="1" applyAlignment="1">
      <alignment horizontal="right" vertical="top"/>
    </xf>
    <xf numFmtId="198" fontId="47" fillId="0" borderId="91" xfId="2" applyNumberFormat="1" applyFont="1" applyFill="1" applyBorder="1" applyAlignment="1">
      <alignment vertical="top"/>
    </xf>
    <xf numFmtId="198" fontId="47" fillId="0" borderId="91" xfId="2" applyNumberFormat="1" applyFont="1" applyFill="1" applyBorder="1" applyAlignment="1">
      <alignment vertical="top" shrinkToFit="1"/>
    </xf>
    <xf numFmtId="0" fontId="47" fillId="0" borderId="1" xfId="2" applyFont="1" applyFill="1" applyBorder="1" applyAlignment="1">
      <alignment vertical="top" wrapText="1" shrinkToFit="1"/>
    </xf>
    <xf numFmtId="198" fontId="47" fillId="0" borderId="113" xfId="2" applyNumberFormat="1" applyFont="1" applyFill="1" applyBorder="1" applyAlignment="1">
      <alignment vertical="center"/>
    </xf>
    <xf numFmtId="198" fontId="47" fillId="0" borderId="18" xfId="2" applyNumberFormat="1" applyFont="1" applyFill="1" applyBorder="1" applyAlignment="1">
      <alignment vertical="center"/>
    </xf>
    <xf numFmtId="198" fontId="47" fillId="0" borderId="119" xfId="2" applyNumberFormat="1" applyFont="1" applyFill="1" applyBorder="1" applyAlignment="1">
      <alignment vertical="center"/>
    </xf>
    <xf numFmtId="0" fontId="47" fillId="0" borderId="5" xfId="2" applyFont="1" applyFill="1" applyBorder="1" applyAlignment="1">
      <alignment horizontal="center" vertical="center"/>
    </xf>
    <xf numFmtId="0" fontId="47" fillId="0" borderId="1" xfId="2" applyFont="1" applyFill="1" applyBorder="1" applyAlignment="1">
      <alignment horizontal="center" vertical="center"/>
    </xf>
    <xf numFmtId="49" fontId="47" fillId="0" borderId="107" xfId="2" applyNumberFormat="1" applyFont="1" applyFill="1" applyBorder="1" applyAlignment="1">
      <alignment horizontal="center" vertical="center"/>
    </xf>
    <xf numFmtId="49" fontId="47" fillId="0" borderId="0" xfId="0" applyNumberFormat="1" applyFont="1" applyFill="1" applyAlignment="1">
      <alignment horizontal="center"/>
    </xf>
    <xf numFmtId="0" fontId="47" fillId="0" borderId="0" xfId="0" applyFont="1" applyFill="1" applyAlignment="1">
      <alignment shrinkToFit="1"/>
    </xf>
    <xf numFmtId="0" fontId="83" fillId="0" borderId="0" xfId="0" applyFont="1">
      <alignment vertical="center"/>
    </xf>
    <xf numFmtId="200" fontId="41" fillId="0" borderId="0" xfId="2" applyNumberFormat="1" applyFont="1"/>
    <xf numFmtId="0" fontId="85" fillId="0" borderId="0" xfId="0" applyFont="1" applyAlignment="1">
      <alignment horizontal="center" vertical="center"/>
    </xf>
    <xf numFmtId="0" fontId="85" fillId="0" borderId="0" xfId="0" applyFont="1">
      <alignment vertical="center"/>
    </xf>
    <xf numFmtId="201" fontId="85" fillId="0" borderId="0" xfId="0" applyNumberFormat="1" applyFont="1">
      <alignment vertical="center"/>
    </xf>
    <xf numFmtId="0" fontId="83" fillId="0" borderId="0" xfId="0" applyFont="1" applyAlignment="1">
      <alignment vertical="center" shrinkToFit="1"/>
    </xf>
    <xf numFmtId="0" fontId="85" fillId="0" borderId="0" xfId="0" applyFont="1" applyAlignment="1">
      <alignment horizontal="center" vertical="center" shrinkToFit="1"/>
    </xf>
    <xf numFmtId="0" fontId="85" fillId="0" borderId="0" xfId="0" applyFont="1" applyAlignment="1">
      <alignment vertical="center" shrinkToFit="1"/>
    </xf>
    <xf numFmtId="0" fontId="0" fillId="0" borderId="0" xfId="0" applyAlignment="1">
      <alignment vertical="center" shrinkToFit="1"/>
    </xf>
    <xf numFmtId="0" fontId="84" fillId="0" borderId="0" xfId="0" applyFont="1" applyAlignment="1">
      <alignment vertical="center" shrinkToFit="1"/>
    </xf>
    <xf numFmtId="0" fontId="85" fillId="0" borderId="86" xfId="0" applyFont="1" applyBorder="1" applyAlignment="1">
      <alignment horizontal="center" vertical="center" shrinkToFit="1"/>
    </xf>
    <xf numFmtId="0" fontId="85" fillId="0" borderId="8" xfId="0" applyFont="1" applyBorder="1" applyAlignment="1">
      <alignment vertical="center" shrinkToFit="1"/>
    </xf>
    <xf numFmtId="201" fontId="85" fillId="0" borderId="8" xfId="0" applyNumberFormat="1" applyFont="1" applyBorder="1" applyAlignment="1">
      <alignment vertical="center" shrinkToFit="1"/>
    </xf>
    <xf numFmtId="0" fontId="85" fillId="0" borderId="3" xfId="0" applyFont="1" applyBorder="1" applyAlignment="1">
      <alignment horizontal="center" vertical="center" shrinkToFit="1"/>
    </xf>
    <xf numFmtId="0" fontId="85" fillId="0" borderId="0" xfId="0" applyFont="1" applyBorder="1" applyAlignment="1">
      <alignment vertical="center" shrinkToFit="1"/>
    </xf>
    <xf numFmtId="201" fontId="85" fillId="0" borderId="0" xfId="0" applyNumberFormat="1" applyFont="1" applyBorder="1" applyAlignment="1">
      <alignment vertical="center" shrinkToFit="1"/>
    </xf>
    <xf numFmtId="0" fontId="85" fillId="0" borderId="87" xfId="0" applyFont="1" applyBorder="1" applyAlignment="1">
      <alignment horizontal="center" vertical="center" shrinkToFit="1"/>
    </xf>
    <xf numFmtId="0" fontId="85" fillId="0" borderId="91" xfId="0" applyFont="1" applyBorder="1" applyAlignment="1">
      <alignment vertical="center" shrinkToFit="1"/>
    </xf>
    <xf numFmtId="201" fontId="85" fillId="0" borderId="91" xfId="0" applyNumberFormat="1" applyFont="1" applyBorder="1" applyAlignment="1">
      <alignment vertical="center" shrinkToFit="1"/>
    </xf>
    <xf numFmtId="0" fontId="85" fillId="0" borderId="106" xfId="0" applyFont="1" applyBorder="1" applyAlignment="1">
      <alignment horizontal="center" vertical="center" shrinkToFit="1"/>
    </xf>
    <xf numFmtId="0" fontId="85" fillId="0" borderId="2" xfId="0" applyFont="1" applyBorder="1" applyAlignment="1">
      <alignment vertical="center" shrinkToFit="1"/>
    </xf>
    <xf numFmtId="201" fontId="85" fillId="0" borderId="2" xfId="0" applyNumberFormat="1" applyFont="1" applyBorder="1" applyAlignment="1">
      <alignment vertical="center" shrinkToFit="1"/>
    </xf>
    <xf numFmtId="0" fontId="86" fillId="0" borderId="0" xfId="0" applyFont="1">
      <alignment vertical="center"/>
    </xf>
    <xf numFmtId="0" fontId="86" fillId="0" borderId="0" xfId="0" applyFont="1" applyAlignment="1">
      <alignment horizontal="center" vertical="center" shrinkToFit="1"/>
    </xf>
    <xf numFmtId="0" fontId="86" fillId="0" borderId="0" xfId="0" applyFont="1" applyAlignment="1">
      <alignment vertical="center" shrinkToFit="1"/>
    </xf>
    <xf numFmtId="0" fontId="86" fillId="0" borderId="8" xfId="0" applyFont="1" applyBorder="1" applyAlignment="1">
      <alignment vertical="center" shrinkToFit="1"/>
    </xf>
    <xf numFmtId="0" fontId="86" fillId="0" borderId="99" xfId="0" applyFont="1" applyBorder="1" applyAlignment="1">
      <alignment vertical="center" shrinkToFit="1"/>
    </xf>
    <xf numFmtId="0" fontId="86" fillId="0" borderId="0" xfId="0" applyFont="1" applyBorder="1" applyAlignment="1">
      <alignment vertical="center" shrinkToFit="1"/>
    </xf>
    <xf numFmtId="0" fontId="86" fillId="0" borderId="6" xfId="0" applyFont="1" applyBorder="1" applyAlignment="1">
      <alignment vertical="center" shrinkToFit="1"/>
    </xf>
    <xf numFmtId="0" fontId="86" fillId="0" borderId="91" xfId="0" applyFont="1" applyBorder="1" applyAlignment="1">
      <alignment vertical="center" shrinkToFit="1"/>
    </xf>
    <xf numFmtId="0" fontId="86" fillId="0" borderId="9" xfId="0" applyFont="1" applyBorder="1" applyAlignment="1">
      <alignment vertical="center" shrinkToFit="1"/>
    </xf>
    <xf numFmtId="0" fontId="86" fillId="0" borderId="2" xfId="0" applyFont="1" applyBorder="1" applyAlignment="1">
      <alignment vertical="center" shrinkToFit="1"/>
    </xf>
    <xf numFmtId="0" fontId="86" fillId="0" borderId="107" xfId="0" applyFont="1" applyBorder="1" applyAlignment="1">
      <alignment vertical="center" shrinkToFit="1"/>
    </xf>
    <xf numFmtId="202" fontId="87" fillId="0" borderId="0" xfId="0" applyNumberFormat="1" applyFont="1">
      <alignment vertical="center"/>
    </xf>
    <xf numFmtId="202" fontId="87" fillId="0" borderId="0" xfId="0" applyNumberFormat="1" applyFont="1" applyAlignment="1">
      <alignment horizontal="center" vertical="center" shrinkToFit="1"/>
    </xf>
    <xf numFmtId="202" fontId="87" fillId="0" borderId="8" xfId="0" applyNumberFormat="1" applyFont="1" applyBorder="1" applyAlignment="1">
      <alignment vertical="center" shrinkToFit="1"/>
    </xf>
    <xf numFmtId="202" fontId="87" fillId="0" borderId="0" xfId="0" applyNumberFormat="1" applyFont="1" applyBorder="1" applyAlignment="1">
      <alignment vertical="center" shrinkToFit="1"/>
    </xf>
    <xf numFmtId="202" fontId="87" fillId="0" borderId="91" xfId="0" applyNumberFormat="1" applyFont="1" applyBorder="1" applyAlignment="1">
      <alignment vertical="center" shrinkToFit="1"/>
    </xf>
    <xf numFmtId="202" fontId="87" fillId="0" borderId="2" xfId="0" applyNumberFormat="1" applyFont="1" applyBorder="1" applyAlignment="1">
      <alignment vertical="center" shrinkToFit="1"/>
    </xf>
    <xf numFmtId="202" fontId="87" fillId="0" borderId="0" xfId="0" applyNumberFormat="1" applyFont="1" applyAlignment="1">
      <alignment vertical="center" shrinkToFit="1"/>
    </xf>
    <xf numFmtId="0" fontId="88" fillId="0" borderId="0" xfId="0" applyFont="1">
      <alignment vertical="center"/>
    </xf>
    <xf numFmtId="181" fontId="47" fillId="14" borderId="28" xfId="0" applyNumberFormat="1" applyFont="1" applyFill="1" applyBorder="1" applyAlignment="1">
      <alignment vertical="center" shrinkToFit="1"/>
    </xf>
    <xf numFmtId="176" fontId="31" fillId="0" borderId="30" xfId="0" quotePrefix="1" applyNumberFormat="1" applyFont="1" applyBorder="1" applyAlignment="1" applyProtection="1">
      <alignment horizontal="center" vertical="center"/>
      <protection locked="0"/>
    </xf>
    <xf numFmtId="176" fontId="31" fillId="0" borderId="32" xfId="0" quotePrefix="1" applyNumberFormat="1" applyFont="1" applyBorder="1" applyAlignment="1" applyProtection="1">
      <alignment horizontal="center" vertical="center"/>
      <protection locked="0"/>
    </xf>
    <xf numFmtId="0" fontId="25" fillId="0" borderId="13" xfId="0" applyFont="1" applyBorder="1" applyAlignment="1">
      <alignment horizontal="center" vertical="center"/>
    </xf>
    <xf numFmtId="0" fontId="21" fillId="0" borderId="14" xfId="0" applyFont="1" applyBorder="1" applyAlignment="1">
      <alignment horizontal="center" vertical="center"/>
    </xf>
    <xf numFmtId="0" fontId="25" fillId="0" borderId="4" xfId="0" applyFont="1" applyBorder="1" applyAlignment="1">
      <alignment horizontal="center" vertical="center"/>
    </xf>
    <xf numFmtId="0" fontId="34" fillId="0" borderId="0" xfId="0" applyFont="1" applyAlignment="1">
      <alignment horizontal="center"/>
    </xf>
    <xf numFmtId="0" fontId="35" fillId="0" borderId="0" xfId="0" applyFont="1" applyAlignment="1">
      <alignment horizontal="center"/>
    </xf>
    <xf numFmtId="0" fontId="23" fillId="0" borderId="8" xfId="0" applyFont="1" applyBorder="1" applyAlignment="1">
      <alignment horizontal="left" vertical="top" wrapText="1"/>
    </xf>
    <xf numFmtId="0" fontId="21" fillId="0" borderId="8" xfId="0" applyFont="1" applyBorder="1" applyAlignment="1">
      <alignment horizontal="left" vertical="top" wrapText="1"/>
    </xf>
    <xf numFmtId="0" fontId="37" fillId="0" borderId="0" xfId="0" applyFont="1" applyAlignment="1">
      <alignment horizontal="center" vertical="center"/>
    </xf>
    <xf numFmtId="0" fontId="37" fillId="0" borderId="0" xfId="0" applyFont="1">
      <alignment vertical="center"/>
    </xf>
    <xf numFmtId="0" fontId="17" fillId="0" borderId="0" xfId="0" applyFont="1" applyAlignment="1">
      <alignment horizontal="center" vertical="center"/>
    </xf>
    <xf numFmtId="0" fontId="16" fillId="0" borderId="0" xfId="0" applyFont="1" applyAlignment="1">
      <alignment horizontal="center" vertical="center"/>
    </xf>
    <xf numFmtId="38" fontId="17" fillId="0" borderId="0" xfId="1" applyFont="1" applyFill="1" applyBorder="1" applyAlignment="1">
      <alignment horizontal="center" vertical="center"/>
    </xf>
    <xf numFmtId="0" fontId="0" fillId="0" borderId="0" xfId="0" applyAlignment="1">
      <alignment horizontal="center" vertical="center"/>
    </xf>
    <xf numFmtId="0" fontId="42" fillId="3" borderId="28" xfId="0" applyFont="1" applyFill="1" applyBorder="1" applyAlignment="1">
      <alignment horizontal="center" vertical="center" wrapText="1"/>
    </xf>
    <xf numFmtId="0" fontId="45" fillId="3" borderId="28" xfId="0" applyFont="1" applyFill="1" applyBorder="1" applyAlignment="1">
      <alignment horizontal="center" vertical="center" wrapText="1"/>
    </xf>
    <xf numFmtId="0" fontId="41" fillId="0" borderId="28" xfId="0" applyFont="1" applyBorder="1" applyAlignment="1">
      <alignment horizontal="center" vertical="center" wrapText="1"/>
    </xf>
    <xf numFmtId="0" fontId="46" fillId="0" borderId="28" xfId="0" applyFont="1" applyBorder="1" applyAlignment="1">
      <alignment horizontal="center" vertical="center" wrapText="1"/>
    </xf>
    <xf numFmtId="0" fontId="42" fillId="5" borderId="28" xfId="0" applyFont="1" applyFill="1" applyBorder="1" applyAlignment="1">
      <alignment horizontal="center" vertical="center"/>
    </xf>
    <xf numFmtId="0" fontId="45" fillId="5" borderId="28" xfId="0" applyFont="1" applyFill="1" applyBorder="1" applyAlignment="1">
      <alignment horizontal="center" vertical="center"/>
    </xf>
    <xf numFmtId="0" fontId="41" fillId="0" borderId="46" xfId="0" applyFont="1" applyBorder="1" applyAlignment="1">
      <alignment horizontal="center" vertical="center" wrapText="1"/>
    </xf>
    <xf numFmtId="0" fontId="46" fillId="0" borderId="47" xfId="0" applyFont="1" applyBorder="1" applyAlignment="1">
      <alignment horizontal="center" vertical="center"/>
    </xf>
    <xf numFmtId="0" fontId="47" fillId="0" borderId="83" xfId="0" applyFont="1" applyBorder="1" applyAlignment="1" applyProtection="1">
      <alignment horizontal="center" vertical="center" shrinkToFit="1"/>
      <protection locked="0"/>
    </xf>
    <xf numFmtId="0" fontId="47" fillId="0" borderId="85" xfId="0" applyFont="1" applyBorder="1" applyAlignment="1" applyProtection="1">
      <alignment horizontal="center" vertical="center" shrinkToFit="1"/>
      <protection locked="0"/>
    </xf>
    <xf numFmtId="0" fontId="42" fillId="0" borderId="13" xfId="0" applyFont="1" applyBorder="1" applyAlignment="1" applyProtection="1">
      <alignment horizontal="center" vertical="center" shrinkToFit="1"/>
      <protection locked="0"/>
    </xf>
    <xf numFmtId="0" fontId="45" fillId="0" borderId="14" xfId="0" applyFont="1" applyBorder="1" applyAlignment="1">
      <alignment vertical="center" shrinkToFit="1"/>
    </xf>
    <xf numFmtId="0" fontId="45" fillId="0" borderId="16" xfId="0" applyFont="1" applyBorder="1" applyAlignment="1">
      <alignment vertical="center" shrinkToFit="1"/>
    </xf>
    <xf numFmtId="0" fontId="45" fillId="0" borderId="15" xfId="0" applyFont="1" applyBorder="1" applyAlignment="1">
      <alignment vertical="center" shrinkToFit="1"/>
    </xf>
    <xf numFmtId="0" fontId="45" fillId="0" borderId="25" xfId="0" applyFont="1" applyBorder="1" applyAlignment="1">
      <alignment vertical="center" shrinkToFit="1"/>
    </xf>
    <xf numFmtId="0" fontId="45" fillId="0" borderId="26" xfId="0" applyFont="1" applyBorder="1" applyAlignment="1">
      <alignment vertical="center" shrinkToFit="1"/>
    </xf>
    <xf numFmtId="0" fontId="41" fillId="0" borderId="50" xfId="0" applyFont="1" applyBorder="1" applyAlignment="1">
      <alignment horizontal="center" vertical="center" wrapText="1"/>
    </xf>
    <xf numFmtId="0" fontId="46" fillId="0" borderId="51" xfId="0" applyFont="1" applyBorder="1" applyAlignment="1">
      <alignment horizontal="center" vertical="center"/>
    </xf>
    <xf numFmtId="0" fontId="41" fillId="0" borderId="45" xfId="0" applyFont="1" applyBorder="1" applyAlignment="1">
      <alignment horizontal="center" vertical="center" wrapText="1"/>
    </xf>
    <xf numFmtId="0" fontId="46" fillId="0" borderId="5" xfId="0" applyFont="1" applyBorder="1" applyAlignment="1">
      <alignment horizontal="center" vertical="center"/>
    </xf>
    <xf numFmtId="0" fontId="41" fillId="0" borderId="30" xfId="0" applyFont="1" applyBorder="1" applyAlignment="1" applyProtection="1">
      <alignment horizontal="center" vertical="center"/>
      <protection locked="0"/>
    </xf>
    <xf numFmtId="0" fontId="46" fillId="0" borderId="31" xfId="0" applyFont="1" applyBorder="1" applyAlignment="1">
      <alignment horizontal="center" vertical="center"/>
    </xf>
    <xf numFmtId="0" fontId="46" fillId="0" borderId="32" xfId="0" applyFont="1" applyBorder="1" applyAlignment="1">
      <alignment horizontal="center" vertical="center"/>
    </xf>
    <xf numFmtId="0" fontId="41" fillId="0" borderId="30" xfId="0" applyFont="1" applyBorder="1" applyAlignment="1" applyProtection="1">
      <alignment horizontal="center" vertical="center" wrapText="1"/>
      <protection locked="0"/>
    </xf>
    <xf numFmtId="0" fontId="46" fillId="0" borderId="31" xfId="0" applyFont="1" applyBorder="1" applyAlignment="1">
      <alignment horizontal="center" vertical="center" wrapText="1"/>
    </xf>
    <xf numFmtId="0" fontId="46" fillId="0" borderId="32" xfId="0" applyFont="1" applyBorder="1" applyAlignment="1">
      <alignment horizontal="center" vertical="center" wrapText="1"/>
    </xf>
    <xf numFmtId="0" fontId="41" fillId="0" borderId="47" xfId="0" applyFont="1" applyBorder="1" applyAlignment="1">
      <alignment horizontal="center" vertical="center" wrapText="1"/>
    </xf>
    <xf numFmtId="0" fontId="46" fillId="0" borderId="47" xfId="0" applyFont="1" applyBorder="1" applyAlignment="1">
      <alignment horizontal="center" vertical="center" wrapText="1"/>
    </xf>
    <xf numFmtId="0" fontId="42" fillId="0" borderId="0" xfId="0" applyFont="1" applyAlignment="1">
      <alignment horizontal="center" vertical="center" wrapText="1"/>
    </xf>
    <xf numFmtId="0" fontId="46" fillId="0" borderId="0" xfId="0" applyFont="1" applyAlignment="1">
      <alignment horizontal="center" vertical="center" wrapText="1"/>
    </xf>
    <xf numFmtId="0" fontId="47" fillId="0" borderId="66" xfId="0" applyFont="1" applyBorder="1" applyAlignment="1">
      <alignment horizontal="center" vertical="center"/>
    </xf>
    <xf numFmtId="0" fontId="47" fillId="0" borderId="67" xfId="0" applyFont="1" applyBorder="1" applyAlignment="1">
      <alignment horizontal="center" vertical="center"/>
    </xf>
    <xf numFmtId="0" fontId="47" fillId="0" borderId="68" xfId="0" applyFont="1" applyBorder="1" applyAlignment="1">
      <alignment horizontal="center" vertical="center"/>
    </xf>
    <xf numFmtId="0" fontId="47" fillId="0" borderId="69" xfId="0" applyFont="1" applyBorder="1" applyAlignment="1">
      <alignment horizontal="center" vertical="center" wrapText="1"/>
    </xf>
    <xf numFmtId="0" fontId="46" fillId="0" borderId="16" xfId="0" applyFont="1" applyBorder="1" applyAlignment="1">
      <alignment vertical="center" wrapText="1"/>
    </xf>
    <xf numFmtId="0" fontId="47" fillId="0" borderId="8" xfId="0" applyFont="1" applyBorder="1" applyAlignment="1">
      <alignment horizontal="center" vertical="center" wrapText="1"/>
    </xf>
    <xf numFmtId="0" fontId="46" fillId="0" borderId="0" xfId="0" applyFont="1" applyAlignment="1">
      <alignment vertical="center" wrapText="1"/>
    </xf>
    <xf numFmtId="0" fontId="47" fillId="0" borderId="70" xfId="0" applyFont="1" applyBorder="1" applyAlignment="1">
      <alignment horizontal="center" vertical="center" wrapText="1"/>
    </xf>
    <xf numFmtId="0" fontId="46" fillId="0" borderId="15" xfId="0" applyFont="1" applyBorder="1" applyAlignment="1">
      <alignment vertical="center" wrapText="1"/>
    </xf>
    <xf numFmtId="0" fontId="41" fillId="0" borderId="16" xfId="0" applyFont="1" applyBorder="1" applyAlignment="1">
      <alignment vertical="center" wrapText="1"/>
    </xf>
    <xf numFmtId="0" fontId="49" fillId="0" borderId="16" xfId="0" applyFont="1" applyBorder="1" applyAlignment="1">
      <alignment vertical="center" wrapText="1"/>
    </xf>
    <xf numFmtId="0" fontId="41" fillId="0" borderId="15" xfId="0" applyFont="1" applyBorder="1" applyAlignment="1">
      <alignment vertical="center" wrapText="1"/>
    </xf>
    <xf numFmtId="0" fontId="49" fillId="0" borderId="15" xfId="0" applyFont="1" applyBorder="1" applyAlignment="1">
      <alignment vertical="center" wrapText="1"/>
    </xf>
    <xf numFmtId="0" fontId="41" fillId="0" borderId="3" xfId="0" applyFont="1" applyBorder="1" applyAlignment="1">
      <alignment horizontal="center" vertical="center" wrapText="1"/>
    </xf>
    <xf numFmtId="0" fontId="46" fillId="0" borderId="3" xfId="0" applyFont="1" applyBorder="1" applyAlignment="1">
      <alignment horizontal="center" vertical="center" wrapText="1"/>
    </xf>
    <xf numFmtId="0" fontId="42" fillId="0" borderId="51" xfId="0" applyFont="1" applyBorder="1" applyAlignment="1">
      <alignment horizontal="center" vertical="center" wrapText="1"/>
    </xf>
    <xf numFmtId="0" fontId="46" fillId="0" borderId="60" xfId="0" applyFont="1" applyBorder="1" applyAlignment="1">
      <alignment horizontal="center" vertical="center" wrapText="1"/>
    </xf>
    <xf numFmtId="0" fontId="45" fillId="3" borderId="28" xfId="0" applyFont="1" applyFill="1" applyBorder="1" applyAlignment="1">
      <alignment vertical="center" wrapText="1"/>
    </xf>
    <xf numFmtId="0" fontId="48" fillId="5" borderId="28" xfId="0" applyFont="1" applyFill="1" applyBorder="1" applyAlignment="1">
      <alignment horizontal="center" vertical="center" wrapText="1"/>
    </xf>
    <xf numFmtId="0" fontId="48" fillId="5" borderId="28" xfId="0" applyFont="1" applyFill="1" applyBorder="1">
      <alignment vertical="center"/>
    </xf>
    <xf numFmtId="0" fontId="47" fillId="0" borderId="66" xfId="0" applyFont="1" applyBorder="1" applyAlignment="1">
      <alignment vertical="center" wrapText="1"/>
    </xf>
    <xf numFmtId="0" fontId="47" fillId="0" borderId="67" xfId="0" applyFont="1" applyBorder="1" applyAlignment="1">
      <alignment vertical="center" wrapText="1"/>
    </xf>
    <xf numFmtId="0" fontId="47" fillId="0" borderId="81" xfId="0" applyFont="1" applyBorder="1" applyAlignment="1">
      <alignment vertical="center" wrapText="1"/>
    </xf>
    <xf numFmtId="0" fontId="47" fillId="0" borderId="1" xfId="0" applyFont="1" applyBorder="1" applyAlignment="1">
      <alignment vertical="center" wrapText="1"/>
    </xf>
    <xf numFmtId="0" fontId="47" fillId="0" borderId="68" xfId="0" applyFont="1" applyBorder="1" applyAlignment="1">
      <alignment horizontal="center" vertical="center" wrapText="1"/>
    </xf>
    <xf numFmtId="0" fontId="47" fillId="0" borderId="82" xfId="0" applyFont="1" applyBorder="1" applyAlignment="1">
      <alignment horizontal="center" vertical="center" wrapText="1"/>
    </xf>
    <xf numFmtId="0" fontId="47" fillId="0" borderId="56" xfId="0" applyFont="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47" fillId="0" borderId="15" xfId="0" applyFont="1" applyBorder="1" applyAlignment="1">
      <alignment vertical="center" wrapText="1"/>
    </xf>
    <xf numFmtId="0" fontId="47" fillId="0" borderId="26" xfId="0" applyFont="1" applyBorder="1" applyAlignment="1">
      <alignment vertical="center" wrapText="1"/>
    </xf>
    <xf numFmtId="0" fontId="47" fillId="0" borderId="50" xfId="0" applyFont="1" applyBorder="1" applyAlignment="1" applyProtection="1">
      <alignment horizontal="center" vertical="center" wrapText="1"/>
      <protection locked="0"/>
    </xf>
    <xf numFmtId="0" fontId="47" fillId="0" borderId="51" xfId="0" applyFont="1" applyBorder="1" applyAlignment="1">
      <alignment vertical="center" wrapText="1"/>
    </xf>
    <xf numFmtId="0" fontId="47" fillId="0" borderId="52" xfId="0" applyFont="1" applyBorder="1" applyAlignment="1">
      <alignment vertical="center" wrapText="1"/>
    </xf>
    <xf numFmtId="0" fontId="47" fillId="2" borderId="46" xfId="0" applyFont="1" applyFill="1" applyBorder="1" applyAlignment="1" applyProtection="1">
      <alignment horizontal="center" vertical="center" wrapText="1"/>
      <protection locked="0"/>
    </xf>
    <xf numFmtId="0" fontId="47" fillId="2" borderId="47" xfId="0" applyFont="1" applyFill="1" applyBorder="1" applyAlignment="1">
      <alignment vertical="center" wrapText="1"/>
    </xf>
    <xf numFmtId="0" fontId="47" fillId="2" borderId="49" xfId="0" applyFont="1" applyFill="1" applyBorder="1" applyAlignment="1">
      <alignment vertical="center" wrapText="1"/>
    </xf>
    <xf numFmtId="0" fontId="47" fillId="0" borderId="13" xfId="0" applyFont="1" applyBorder="1" applyAlignment="1" applyProtection="1">
      <alignment horizontal="center" vertical="center" wrapText="1"/>
      <protection locked="0"/>
    </xf>
    <xf numFmtId="0" fontId="47" fillId="0" borderId="16" xfId="0" applyFont="1" applyBorder="1" applyAlignment="1">
      <alignment vertical="center" wrapText="1"/>
    </xf>
    <xf numFmtId="0" fontId="47" fillId="0" borderId="25" xfId="0" applyFont="1" applyBorder="1" applyAlignment="1">
      <alignment vertical="center" wrapText="1"/>
    </xf>
    <xf numFmtId="0" fontId="47" fillId="0" borderId="45" xfId="0" applyFont="1" applyBorder="1" applyAlignment="1" applyProtection="1">
      <alignment horizontal="center" vertical="center" wrapText="1"/>
      <protection locked="0"/>
    </xf>
    <xf numFmtId="0" fontId="47" fillId="0" borderId="5" xfId="0" applyFont="1" applyBorder="1" applyAlignment="1">
      <alignment vertical="center" wrapText="1"/>
    </xf>
    <xf numFmtId="0" fontId="47" fillId="0" borderId="48" xfId="0" applyFont="1" applyBorder="1" applyAlignment="1">
      <alignment vertical="center" wrapText="1"/>
    </xf>
    <xf numFmtId="0" fontId="48" fillId="0" borderId="13" xfId="0" applyFont="1" applyBorder="1" applyAlignment="1" applyProtection="1">
      <alignment horizontal="center" vertical="center"/>
      <protection locked="0"/>
    </xf>
    <xf numFmtId="0" fontId="48" fillId="0" borderId="14" xfId="0" applyFont="1" applyBorder="1">
      <alignment vertical="center"/>
    </xf>
    <xf numFmtId="0" fontId="48" fillId="0" borderId="16" xfId="0" applyFont="1" applyBorder="1">
      <alignment vertical="center"/>
    </xf>
    <xf numFmtId="0" fontId="48" fillId="0" borderId="15" xfId="0" applyFont="1" applyBorder="1">
      <alignment vertical="center"/>
    </xf>
    <xf numFmtId="0" fontId="48" fillId="0" borderId="25" xfId="0" applyFont="1" applyBorder="1">
      <alignment vertical="center"/>
    </xf>
    <xf numFmtId="0" fontId="48" fillId="0" borderId="26" xfId="0" applyFont="1" applyBorder="1">
      <alignment vertical="center"/>
    </xf>
    <xf numFmtId="0" fontId="47" fillId="0" borderId="13" xfId="0" applyFont="1" applyBorder="1" applyAlignment="1">
      <alignment horizontal="center" vertical="center"/>
    </xf>
    <xf numFmtId="0" fontId="47" fillId="0" borderId="14" xfId="0" applyFont="1" applyBorder="1">
      <alignment vertical="center"/>
    </xf>
    <xf numFmtId="0" fontId="47" fillId="0" borderId="25" xfId="0" applyFont="1" applyBorder="1">
      <alignment vertical="center"/>
    </xf>
    <xf numFmtId="0" fontId="47" fillId="0" borderId="26" xfId="0" applyFont="1" applyBorder="1">
      <alignment vertical="center"/>
    </xf>
    <xf numFmtId="0" fontId="53" fillId="0" borderId="13" xfId="0" applyFont="1" applyBorder="1" applyAlignment="1">
      <alignment horizontal="center" vertical="center"/>
    </xf>
    <xf numFmtId="0" fontId="55" fillId="0" borderId="14" xfId="0" applyFont="1" applyBorder="1">
      <alignment vertical="center"/>
    </xf>
    <xf numFmtId="0" fontId="55" fillId="0" borderId="25" xfId="0" applyFont="1" applyBorder="1">
      <alignment vertical="center"/>
    </xf>
    <xf numFmtId="0" fontId="55" fillId="0" borderId="26" xfId="0" applyFont="1" applyBorder="1">
      <alignment vertical="center"/>
    </xf>
    <xf numFmtId="0" fontId="42" fillId="0" borderId="13" xfId="0" applyFont="1" applyBorder="1" applyAlignment="1">
      <alignment horizontal="center" vertical="center" wrapText="1" shrinkToFit="1"/>
    </xf>
    <xf numFmtId="0" fontId="42" fillId="0" borderId="14" xfId="0" applyFont="1" applyBorder="1" applyAlignment="1">
      <alignment vertical="center" shrinkToFit="1"/>
    </xf>
    <xf numFmtId="0" fontId="42" fillId="0" borderId="25" xfId="0" applyFont="1" applyBorder="1" applyAlignment="1">
      <alignment vertical="center" shrinkToFit="1"/>
    </xf>
    <xf numFmtId="0" fontId="42" fillId="0" borderId="26" xfId="0" applyFont="1" applyBorder="1" applyAlignment="1">
      <alignment vertical="center" shrinkToFit="1"/>
    </xf>
    <xf numFmtId="0" fontId="42" fillId="0" borderId="80" xfId="0" applyFont="1" applyBorder="1" applyAlignment="1">
      <alignment vertical="center" shrinkToFit="1"/>
    </xf>
    <xf numFmtId="0" fontId="42" fillId="0" borderId="92" xfId="0" applyFont="1" applyBorder="1" applyAlignment="1">
      <alignment vertical="center" shrinkToFit="1"/>
    </xf>
    <xf numFmtId="49" fontId="61" fillId="0" borderId="30" xfId="0" applyNumberFormat="1" applyFont="1" applyBorder="1" applyAlignment="1">
      <alignment horizontal="center" vertical="center" wrapText="1"/>
    </xf>
    <xf numFmtId="0" fontId="61" fillId="0" borderId="32" xfId="0" applyFont="1" applyBorder="1" applyAlignment="1">
      <alignment horizontal="center" vertical="center" wrapText="1"/>
    </xf>
    <xf numFmtId="0" fontId="43" fillId="0" borderId="13" xfId="0" applyFont="1" applyBorder="1" applyAlignment="1">
      <alignment horizontal="center" vertical="center"/>
    </xf>
    <xf numFmtId="0" fontId="43" fillId="0" borderId="4" xfId="0" applyFont="1" applyBorder="1">
      <alignment vertical="center"/>
    </xf>
    <xf numFmtId="0" fontId="43" fillId="0" borderId="25" xfId="0" applyFont="1" applyBorder="1">
      <alignment vertical="center"/>
    </xf>
    <xf numFmtId="0" fontId="43" fillId="0" borderId="27" xfId="0" applyFont="1" applyBorder="1">
      <alignment vertical="center"/>
    </xf>
    <xf numFmtId="0" fontId="48" fillId="0" borderId="13" xfId="0" applyFont="1" applyBorder="1" applyAlignment="1">
      <alignment horizontal="center" vertical="center" shrinkToFit="1"/>
    </xf>
    <xf numFmtId="0" fontId="47" fillId="0" borderId="14" xfId="0" applyFont="1" applyBorder="1" applyAlignment="1">
      <alignment vertical="center" shrinkToFit="1"/>
    </xf>
    <xf numFmtId="0" fontId="47" fillId="0" borderId="25" xfId="0" applyFont="1" applyBorder="1" applyAlignment="1">
      <alignment vertical="center" shrinkToFit="1"/>
    </xf>
    <xf numFmtId="0" fontId="47" fillId="0" borderId="26" xfId="0" applyFont="1" applyBorder="1" applyAlignment="1">
      <alignment vertical="center" shrinkToFit="1"/>
    </xf>
    <xf numFmtId="49" fontId="47" fillId="0" borderId="1" xfId="2" applyNumberFormat="1" applyFont="1" applyFill="1" applyBorder="1" applyAlignment="1">
      <alignment horizontal="center" vertical="center" wrapText="1"/>
    </xf>
    <xf numFmtId="49" fontId="47" fillId="0" borderId="1" xfId="2" applyNumberFormat="1" applyFont="1" applyFill="1" applyBorder="1" applyAlignment="1">
      <alignment horizontal="center" vertical="center"/>
    </xf>
    <xf numFmtId="0" fontId="47" fillId="0" borderId="1" xfId="2" applyFont="1" applyFill="1" applyBorder="1" applyAlignment="1">
      <alignment horizontal="center" vertical="center"/>
    </xf>
    <xf numFmtId="0" fontId="47" fillId="0" borderId="1" xfId="2" applyFont="1" applyFill="1" applyBorder="1" applyAlignment="1">
      <alignment vertical="center"/>
    </xf>
    <xf numFmtId="49" fontId="47" fillId="0" borderId="106" xfId="2" applyNumberFormat="1" applyFont="1" applyFill="1" applyBorder="1" applyAlignment="1">
      <alignment horizontal="center" vertical="center" wrapText="1"/>
    </xf>
    <xf numFmtId="0" fontId="47" fillId="0" borderId="2" xfId="2" applyFont="1" applyFill="1" applyBorder="1" applyAlignment="1">
      <alignment horizontal="center" vertical="center" wrapText="1"/>
    </xf>
    <xf numFmtId="0" fontId="47" fillId="0" borderId="106" xfId="2" applyFont="1" applyFill="1" applyBorder="1" applyAlignment="1">
      <alignment horizontal="center" vertical="center"/>
    </xf>
    <xf numFmtId="0" fontId="47" fillId="0" borderId="2" xfId="2" applyFont="1" applyFill="1" applyBorder="1" applyAlignment="1">
      <alignment horizontal="center" vertical="center"/>
    </xf>
    <xf numFmtId="0" fontId="47" fillId="0" borderId="107" xfId="2" applyFont="1" applyFill="1" applyBorder="1" applyAlignment="1">
      <alignment horizontal="center" vertical="center"/>
    </xf>
    <xf numFmtId="0" fontId="47" fillId="0" borderId="108" xfId="2" applyFont="1" applyFill="1" applyBorder="1" applyAlignment="1">
      <alignment horizontal="center" vertical="center" wrapText="1"/>
    </xf>
    <xf numFmtId="0" fontId="47" fillId="0" borderId="109" xfId="2" applyFont="1" applyFill="1" applyBorder="1" applyAlignment="1">
      <alignment horizontal="center" vertical="center"/>
    </xf>
    <xf numFmtId="0" fontId="47" fillId="0" borderId="106" xfId="2" applyFont="1" applyFill="1" applyBorder="1" applyAlignment="1">
      <alignment horizontal="center" vertical="center" shrinkToFit="1"/>
    </xf>
    <xf numFmtId="0" fontId="47" fillId="0" borderId="2" xfId="2" applyFont="1" applyFill="1" applyBorder="1" applyAlignment="1">
      <alignment horizontal="center" vertical="center" shrinkToFit="1"/>
    </xf>
    <xf numFmtId="0" fontId="47" fillId="0" borderId="107" xfId="2" applyFont="1" applyFill="1" applyBorder="1" applyAlignment="1">
      <alignment horizontal="center" vertical="center" shrinkToFit="1"/>
    </xf>
    <xf numFmtId="0" fontId="47" fillId="0" borderId="108" xfId="2" applyFont="1" applyFill="1" applyBorder="1" applyAlignment="1">
      <alignment horizontal="left" vertical="top" wrapText="1"/>
    </xf>
    <xf numFmtId="0" fontId="47" fillId="0" borderId="5" xfId="2" applyFont="1" applyFill="1" applyBorder="1" applyAlignment="1">
      <alignment horizontal="left" vertical="top" wrapText="1"/>
    </xf>
    <xf numFmtId="0" fontId="47" fillId="0" borderId="109" xfId="2" applyFont="1" applyFill="1" applyBorder="1" applyAlignment="1">
      <alignment horizontal="left" vertical="top" wrapText="1"/>
    </xf>
    <xf numFmtId="0" fontId="47" fillId="0" borderId="109" xfId="0" applyFont="1" applyFill="1" applyBorder="1" applyAlignment="1">
      <alignment horizontal="left" vertical="top" wrapText="1"/>
    </xf>
    <xf numFmtId="0" fontId="29" fillId="0" borderId="0" xfId="0" applyFont="1">
      <alignment vertical="center"/>
    </xf>
  </cellXfs>
  <cellStyles count="7">
    <cellStyle name="パーセント" xfId="4" builtinId="5"/>
    <cellStyle name="ハイパーリンク" xfId="6" builtinId="8"/>
    <cellStyle name="桁区切り" xfId="1" builtinId="6"/>
    <cellStyle name="標準" xfId="0" builtinId="0"/>
    <cellStyle name="標準 10" xfId="3" xr:uid="{00000000-0005-0000-0000-000002000000}"/>
    <cellStyle name="標準 2" xfId="2" xr:uid="{00000000-0005-0000-0000-000003000000}"/>
    <cellStyle name="標準_399部門原単位データ（1995）" xfId="5" xr:uid="{AF18788D-4485-470D-8381-BED967A7CA28}"/>
  </cellStyles>
  <dxfs count="2">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s>
  <tableStyles count="0" defaultTableStyle="TableStyleMedium2" defaultPivotStyle="PivotStyleLight16"/>
  <colors>
    <mruColors>
      <color rgb="FFFFFFCC"/>
      <color rgb="FFF7E1F5"/>
      <color rgb="FFFFE5FF"/>
      <color rgb="FFFF9999"/>
      <color rgb="FFE1FFFF"/>
      <color rgb="FFFFFFD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903466917381598"/>
          <c:y val="1.608553915663493E-2"/>
          <c:w val="0.45766192658753474"/>
          <c:h val="0.97504698866969308"/>
        </c:manualLayout>
      </c:layout>
      <c:barChart>
        <c:barDir val="bar"/>
        <c:grouping val="clustered"/>
        <c:varyColors val="0"/>
        <c:ser>
          <c:idx val="0"/>
          <c:order val="0"/>
          <c:tx>
            <c:strRef>
              <c:f>S!$D$5</c:f>
              <c:strCache>
                <c:ptCount val="1"/>
                <c:pt idx="0">
                  <c:v>国</c:v>
                </c:pt>
              </c:strCache>
            </c:strRef>
          </c:tx>
          <c:spPr>
            <a:solidFill>
              <a:schemeClr val="accent4">
                <a:lumMod val="20000"/>
                <a:lumOff val="80000"/>
              </a:schemeClr>
            </a:solidFill>
            <a:ln w="3175">
              <a:solidFill>
                <a:schemeClr val="accent4">
                  <a:lumMod val="50000"/>
                </a:schemeClr>
              </a:solidFill>
            </a:ln>
            <a:effectLst/>
          </c:spPr>
          <c:invertIfNegative val="0"/>
          <c:dPt>
            <c:idx val="1"/>
            <c:invertIfNegative val="0"/>
            <c:bubble3D val="0"/>
            <c:spPr>
              <a:solidFill>
                <a:schemeClr val="accent4">
                  <a:lumMod val="40000"/>
                  <a:lumOff val="60000"/>
                </a:schemeClr>
              </a:solidFill>
              <a:ln w="3175">
                <a:solidFill>
                  <a:schemeClr val="accent4">
                    <a:lumMod val="50000"/>
                  </a:schemeClr>
                </a:solidFill>
              </a:ln>
              <a:effectLst/>
            </c:spPr>
            <c:extLst>
              <c:ext xmlns:c16="http://schemas.microsoft.com/office/drawing/2014/chart" uri="{C3380CC4-5D6E-409C-BE32-E72D297353CC}">
                <c16:uniqueId val="{00000002-7731-418A-A6BD-DE70DAD98104}"/>
              </c:ext>
            </c:extLst>
          </c:dPt>
          <c:dPt>
            <c:idx val="10"/>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D-7731-418A-A6BD-DE70DAD98104}"/>
              </c:ext>
            </c:extLst>
          </c:dPt>
          <c:dPt>
            <c:idx val="15"/>
            <c:invertIfNegative val="0"/>
            <c:bubble3D val="0"/>
            <c:spPr>
              <a:solidFill>
                <a:schemeClr val="accent4">
                  <a:lumMod val="40000"/>
                  <a:lumOff val="60000"/>
                </a:schemeClr>
              </a:solidFill>
              <a:ln w="3175">
                <a:solidFill>
                  <a:schemeClr val="accent4">
                    <a:lumMod val="50000"/>
                  </a:schemeClr>
                </a:solidFill>
              </a:ln>
              <a:effectLst/>
            </c:spPr>
            <c:extLst>
              <c:ext xmlns:c16="http://schemas.microsoft.com/office/drawing/2014/chart" uri="{C3380CC4-5D6E-409C-BE32-E72D297353CC}">
                <c16:uniqueId val="{00000003-7731-418A-A6BD-DE70DAD98104}"/>
              </c:ext>
            </c:extLst>
          </c:dPt>
          <c:dPt>
            <c:idx val="26"/>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E-7731-418A-A6BD-DE70DAD98104}"/>
              </c:ext>
            </c:extLst>
          </c:dPt>
          <c:dPt>
            <c:idx val="27"/>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0F-7731-418A-A6BD-DE70DAD98104}"/>
              </c:ext>
            </c:extLst>
          </c:dPt>
          <c:dPt>
            <c:idx val="36"/>
            <c:invertIfNegative val="0"/>
            <c:bubble3D val="0"/>
            <c:spPr>
              <a:solidFill>
                <a:schemeClr val="accent4">
                  <a:lumMod val="40000"/>
                  <a:lumOff val="60000"/>
                </a:schemeClr>
              </a:solidFill>
              <a:ln w="3175">
                <a:solidFill>
                  <a:schemeClr val="accent4">
                    <a:lumMod val="50000"/>
                  </a:schemeClr>
                </a:solidFill>
              </a:ln>
              <a:effectLst/>
            </c:spPr>
            <c:extLst>
              <c:ext xmlns:c16="http://schemas.microsoft.com/office/drawing/2014/chart" uri="{C3380CC4-5D6E-409C-BE32-E72D297353CC}">
                <c16:uniqueId val="{00000004-7731-418A-A6BD-DE70DAD98104}"/>
              </c:ext>
            </c:extLst>
          </c:dPt>
          <c:dPt>
            <c:idx val="38"/>
            <c:invertIfNegative val="0"/>
            <c:bubble3D val="0"/>
            <c:spPr>
              <a:solidFill>
                <a:schemeClr val="accent4">
                  <a:lumMod val="40000"/>
                  <a:lumOff val="60000"/>
                </a:schemeClr>
              </a:solidFill>
              <a:ln w="3175">
                <a:solidFill>
                  <a:schemeClr val="accent4">
                    <a:lumMod val="50000"/>
                  </a:schemeClr>
                </a:solidFill>
              </a:ln>
              <a:effectLst/>
            </c:spPr>
            <c:extLst>
              <c:ext xmlns:c16="http://schemas.microsoft.com/office/drawing/2014/chart" uri="{C3380CC4-5D6E-409C-BE32-E72D297353CC}">
                <c16:uniqueId val="{00000005-7731-418A-A6BD-DE70DAD98104}"/>
              </c:ext>
            </c:extLst>
          </c:dPt>
          <c:dPt>
            <c:idx val="54"/>
            <c:invertIfNegative val="0"/>
            <c:bubble3D val="0"/>
            <c:spPr>
              <a:solidFill>
                <a:schemeClr val="accent4">
                  <a:lumMod val="40000"/>
                  <a:lumOff val="60000"/>
                </a:schemeClr>
              </a:solidFill>
              <a:ln w="3175">
                <a:solidFill>
                  <a:schemeClr val="accent4">
                    <a:lumMod val="50000"/>
                  </a:schemeClr>
                </a:solidFill>
              </a:ln>
              <a:effectLst/>
            </c:spPr>
            <c:extLst>
              <c:ext xmlns:c16="http://schemas.microsoft.com/office/drawing/2014/chart" uri="{C3380CC4-5D6E-409C-BE32-E72D297353CC}">
                <c16:uniqueId val="{00000006-7731-418A-A6BD-DE70DAD98104}"/>
              </c:ext>
            </c:extLst>
          </c:dPt>
          <c:dPt>
            <c:idx val="55"/>
            <c:invertIfNegative val="0"/>
            <c:bubble3D val="0"/>
            <c:spPr>
              <a:solidFill>
                <a:schemeClr val="accent4">
                  <a:lumMod val="40000"/>
                  <a:lumOff val="60000"/>
                </a:schemeClr>
              </a:solidFill>
              <a:ln w="3175">
                <a:solidFill>
                  <a:schemeClr val="accent4">
                    <a:lumMod val="50000"/>
                  </a:schemeClr>
                </a:solidFill>
              </a:ln>
              <a:effectLst/>
            </c:spPr>
            <c:extLst>
              <c:ext xmlns:c16="http://schemas.microsoft.com/office/drawing/2014/chart" uri="{C3380CC4-5D6E-409C-BE32-E72D297353CC}">
                <c16:uniqueId val="{00000007-7731-418A-A6BD-DE70DAD98104}"/>
              </c:ext>
            </c:extLst>
          </c:dPt>
          <c:dPt>
            <c:idx val="56"/>
            <c:invertIfNegative val="0"/>
            <c:bubble3D val="0"/>
            <c:spPr>
              <a:solidFill>
                <a:schemeClr val="accent4">
                  <a:lumMod val="40000"/>
                  <a:lumOff val="60000"/>
                </a:schemeClr>
              </a:solidFill>
              <a:ln w="3175">
                <a:solidFill>
                  <a:schemeClr val="accent4">
                    <a:lumMod val="50000"/>
                  </a:schemeClr>
                </a:solidFill>
              </a:ln>
              <a:effectLst/>
            </c:spPr>
            <c:extLst>
              <c:ext xmlns:c16="http://schemas.microsoft.com/office/drawing/2014/chart" uri="{C3380CC4-5D6E-409C-BE32-E72D297353CC}">
                <c16:uniqueId val="{00000008-7731-418A-A6BD-DE70DAD98104}"/>
              </c:ext>
            </c:extLst>
          </c:dPt>
          <c:dPt>
            <c:idx val="73"/>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0-7731-418A-A6BD-DE70DAD98104}"/>
              </c:ext>
            </c:extLst>
          </c:dPt>
          <c:dPt>
            <c:idx val="75"/>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1-7731-418A-A6BD-DE70DAD98104}"/>
              </c:ext>
            </c:extLst>
          </c:dPt>
          <c:dPt>
            <c:idx val="76"/>
            <c:invertIfNegative val="0"/>
            <c:bubble3D val="0"/>
            <c:spPr>
              <a:solidFill>
                <a:schemeClr val="accent4">
                  <a:lumMod val="40000"/>
                  <a:lumOff val="60000"/>
                </a:schemeClr>
              </a:solidFill>
              <a:ln w="3175">
                <a:solidFill>
                  <a:schemeClr val="accent4">
                    <a:lumMod val="50000"/>
                  </a:schemeClr>
                </a:solidFill>
              </a:ln>
              <a:effectLst/>
            </c:spPr>
            <c:extLst>
              <c:ext xmlns:c16="http://schemas.microsoft.com/office/drawing/2014/chart" uri="{C3380CC4-5D6E-409C-BE32-E72D297353CC}">
                <c16:uniqueId val="{00000009-7731-418A-A6BD-DE70DAD98104}"/>
              </c:ext>
            </c:extLst>
          </c:dPt>
          <c:dPt>
            <c:idx val="82"/>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2-7731-418A-A6BD-DE70DAD98104}"/>
              </c:ext>
            </c:extLst>
          </c:dPt>
          <c:dPt>
            <c:idx val="89"/>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3-7731-418A-A6BD-DE70DAD98104}"/>
              </c:ext>
            </c:extLst>
          </c:dPt>
          <c:dPt>
            <c:idx val="94"/>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4-7731-418A-A6BD-DE70DAD98104}"/>
              </c:ext>
            </c:extLst>
          </c:dPt>
          <c:dPt>
            <c:idx val="97"/>
            <c:invertIfNegative val="0"/>
            <c:bubble3D val="0"/>
            <c:spPr>
              <a:solidFill>
                <a:schemeClr val="accent4">
                  <a:lumMod val="40000"/>
                  <a:lumOff val="60000"/>
                </a:schemeClr>
              </a:solidFill>
              <a:ln w="3175">
                <a:solidFill>
                  <a:schemeClr val="accent4">
                    <a:lumMod val="50000"/>
                  </a:schemeClr>
                </a:solidFill>
              </a:ln>
              <a:effectLst/>
            </c:spPr>
            <c:extLst>
              <c:ext xmlns:c16="http://schemas.microsoft.com/office/drawing/2014/chart" uri="{C3380CC4-5D6E-409C-BE32-E72D297353CC}">
                <c16:uniqueId val="{0000000A-7731-418A-A6BD-DE70DAD98104}"/>
              </c:ext>
            </c:extLst>
          </c:dPt>
          <c:dPt>
            <c:idx val="99"/>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5-7731-418A-A6BD-DE70DAD98104}"/>
              </c:ext>
            </c:extLst>
          </c:dPt>
          <c:dPt>
            <c:idx val="105"/>
            <c:invertIfNegative val="0"/>
            <c:bubble3D val="0"/>
            <c:spPr>
              <a:solidFill>
                <a:schemeClr val="accent2">
                  <a:lumMod val="60000"/>
                  <a:lumOff val="40000"/>
                </a:schemeClr>
              </a:solidFill>
              <a:ln w="3175">
                <a:solidFill>
                  <a:schemeClr val="accent4">
                    <a:lumMod val="50000"/>
                  </a:schemeClr>
                </a:solidFill>
              </a:ln>
              <a:effectLst/>
            </c:spPr>
            <c:extLst>
              <c:ext xmlns:c16="http://schemas.microsoft.com/office/drawing/2014/chart" uri="{C3380CC4-5D6E-409C-BE32-E72D297353CC}">
                <c16:uniqueId val="{00000016-7731-418A-A6BD-DE70DAD98104}"/>
              </c:ext>
            </c:extLst>
          </c:dPt>
          <c:dPt>
            <c:idx val="106"/>
            <c:invertIfNegative val="0"/>
            <c:bubble3D val="0"/>
            <c:spPr>
              <a:solidFill>
                <a:schemeClr val="accent4">
                  <a:lumMod val="40000"/>
                  <a:lumOff val="60000"/>
                </a:schemeClr>
              </a:solidFill>
              <a:ln w="3175">
                <a:solidFill>
                  <a:schemeClr val="accent4">
                    <a:lumMod val="50000"/>
                  </a:schemeClr>
                </a:solidFill>
              </a:ln>
              <a:effectLst/>
            </c:spPr>
            <c:extLst>
              <c:ext xmlns:c16="http://schemas.microsoft.com/office/drawing/2014/chart" uri="{C3380CC4-5D6E-409C-BE32-E72D297353CC}">
                <c16:uniqueId val="{0000000B-7731-418A-A6BD-DE70DAD98104}"/>
              </c:ext>
            </c:extLst>
          </c:dPt>
          <c:cat>
            <c:strRef>
              <c:f>S!$C$6:$C$113</c:f>
              <c:strCache>
                <c:ptCount val="108"/>
                <c:pt idx="0">
                  <c:v>耕種農業</c:v>
                </c:pt>
                <c:pt idx="1">
                  <c:v>畜産</c:v>
                </c:pt>
                <c:pt idx="2">
                  <c:v>農業サービス</c:v>
                </c:pt>
                <c:pt idx="3">
                  <c:v>林業</c:v>
                </c:pt>
                <c:pt idx="4">
                  <c:v>漁業</c:v>
                </c:pt>
                <c:pt idx="5">
                  <c:v>石炭・原油・天然ガス</c:v>
                </c:pt>
                <c:pt idx="6">
                  <c:v>その他の鉱業</c:v>
                </c:pt>
                <c:pt idx="7">
                  <c:v>食料品</c:v>
                </c:pt>
                <c:pt idx="8">
                  <c:v>飲料</c:v>
                </c:pt>
                <c:pt idx="9">
                  <c:v>飼料・有機質肥料（別掲を除く。）</c:v>
                </c:pt>
                <c:pt idx="10">
                  <c:v>たばこ</c:v>
                </c:pt>
                <c:pt idx="11">
                  <c:v>繊維工業製品</c:v>
                </c:pt>
                <c:pt idx="12">
                  <c:v>衣服・その他の繊維既製品</c:v>
                </c:pt>
                <c:pt idx="13">
                  <c:v>木材・木製品</c:v>
                </c:pt>
                <c:pt idx="14">
                  <c:v>家具・装備品</c:v>
                </c:pt>
                <c:pt idx="15">
                  <c:v>パルプ・紙・板紙・加工紙</c:v>
                </c:pt>
                <c:pt idx="16">
                  <c:v>紙加工品</c:v>
                </c:pt>
                <c:pt idx="17">
                  <c:v>印刷・製版・製本</c:v>
                </c:pt>
                <c:pt idx="18">
                  <c:v>化学肥料</c:v>
                </c:pt>
                <c:pt idx="19">
                  <c:v>無機化学工業製品</c:v>
                </c:pt>
                <c:pt idx="20">
                  <c:v>石油化学系基礎製品</c:v>
                </c:pt>
                <c:pt idx="21">
                  <c:v>有機化学工業製品（石油化学系基礎製品・合成樹脂を除く。）</c:v>
                </c:pt>
                <c:pt idx="22">
                  <c:v>合成樹脂</c:v>
                </c:pt>
                <c:pt idx="23">
                  <c:v>化学繊維</c:v>
                </c:pt>
                <c:pt idx="24">
                  <c:v>医薬品</c:v>
                </c:pt>
                <c:pt idx="25">
                  <c:v>化学最終製品（医薬品を除く。）</c:v>
                </c:pt>
                <c:pt idx="26">
                  <c:v>石油製品</c:v>
                </c:pt>
                <c:pt idx="27">
                  <c:v>石炭製品</c:v>
                </c:pt>
                <c:pt idx="28">
                  <c:v>プラスチック製品</c:v>
                </c:pt>
                <c:pt idx="29">
                  <c:v>ゴム製品</c:v>
                </c:pt>
                <c:pt idx="30">
                  <c:v>なめし革・革製品・毛皮</c:v>
                </c:pt>
                <c:pt idx="31">
                  <c:v>ガラス・ガラス製品</c:v>
                </c:pt>
                <c:pt idx="32">
                  <c:v>セメント・セメント製品</c:v>
                </c:pt>
                <c:pt idx="33">
                  <c:v>陶磁器</c:v>
                </c:pt>
                <c:pt idx="34">
                  <c:v>その他の窯業・土石製品</c:v>
                </c:pt>
                <c:pt idx="35">
                  <c:v>銑鉄・粗鋼</c:v>
                </c:pt>
                <c:pt idx="36">
                  <c:v>鋼材</c:v>
                </c:pt>
                <c:pt idx="37">
                  <c:v>鋳鍛造品（鉄）</c:v>
                </c:pt>
                <c:pt idx="38">
                  <c:v>その他の鉄鋼製品</c:v>
                </c:pt>
                <c:pt idx="39">
                  <c:v>非鉄金属製錬・精製</c:v>
                </c:pt>
                <c:pt idx="40">
                  <c:v>非鉄金属加工製品</c:v>
                </c:pt>
                <c:pt idx="41">
                  <c:v>建設用・建築用金属製品</c:v>
                </c:pt>
                <c:pt idx="42">
                  <c:v>その他の金属製品</c:v>
                </c:pt>
                <c:pt idx="43">
                  <c:v>はん用機械</c:v>
                </c:pt>
                <c:pt idx="44">
                  <c:v>生産用機械</c:v>
                </c:pt>
                <c:pt idx="45">
                  <c:v>業務用機械</c:v>
                </c:pt>
                <c:pt idx="46">
                  <c:v>電子デバイス</c:v>
                </c:pt>
                <c:pt idx="47">
                  <c:v>その他の電子部品</c:v>
                </c:pt>
                <c:pt idx="48">
                  <c:v>産業用電気機器</c:v>
                </c:pt>
                <c:pt idx="49">
                  <c:v>民生用電気機器</c:v>
                </c:pt>
                <c:pt idx="50">
                  <c:v>電子応用装置・電気計測器</c:v>
                </c:pt>
                <c:pt idx="51">
                  <c:v>その他の電気機械</c:v>
                </c:pt>
                <c:pt idx="52">
                  <c:v>通信・映像・音響機器</c:v>
                </c:pt>
                <c:pt idx="53">
                  <c:v>電子計算機・同附属装置</c:v>
                </c:pt>
                <c:pt idx="54">
                  <c:v>乗用車</c:v>
                </c:pt>
                <c:pt idx="55">
                  <c:v>その他の自動車</c:v>
                </c:pt>
                <c:pt idx="56">
                  <c:v>自動車部品・同附属品</c:v>
                </c:pt>
                <c:pt idx="57">
                  <c:v>船舶・同修理</c:v>
                </c:pt>
                <c:pt idx="58">
                  <c:v>その他の輸送機械・同修理</c:v>
                </c:pt>
                <c:pt idx="59">
                  <c:v>その他の製造工業製品</c:v>
                </c:pt>
                <c:pt idx="60">
                  <c:v>再生資源回収・加工処理</c:v>
                </c:pt>
                <c:pt idx="61">
                  <c:v>建築</c:v>
                </c:pt>
                <c:pt idx="62">
                  <c:v>建設補修</c:v>
                </c:pt>
                <c:pt idx="63">
                  <c:v>公共事業</c:v>
                </c:pt>
                <c:pt idx="64">
                  <c:v>その他の土木建設</c:v>
                </c:pt>
                <c:pt idx="65">
                  <c:v>電気</c:v>
                </c:pt>
                <c:pt idx="66">
                  <c:v>ガス・熱供給</c:v>
                </c:pt>
                <c:pt idx="67">
                  <c:v>水道</c:v>
                </c:pt>
                <c:pt idx="68">
                  <c:v>廃棄物処理</c:v>
                </c:pt>
                <c:pt idx="69">
                  <c:v>商業</c:v>
                </c:pt>
                <c:pt idx="70">
                  <c:v>金融・保険</c:v>
                </c:pt>
                <c:pt idx="71">
                  <c:v>不動産仲介及び賃貸</c:v>
                </c:pt>
                <c:pt idx="72">
                  <c:v>住宅賃貸料</c:v>
                </c:pt>
                <c:pt idx="73">
                  <c:v>住宅賃貸料（帰属家賃）</c:v>
                </c:pt>
                <c:pt idx="74">
                  <c:v>鉄道輸送</c:v>
                </c:pt>
                <c:pt idx="75">
                  <c:v>道路輸送（自家輸送を除く。）</c:v>
                </c:pt>
                <c:pt idx="76">
                  <c:v>自家輸送</c:v>
                </c:pt>
                <c:pt idx="77">
                  <c:v>水運</c:v>
                </c:pt>
                <c:pt idx="78">
                  <c:v>航空輸送</c:v>
                </c:pt>
                <c:pt idx="79">
                  <c:v>貨物利用運送</c:v>
                </c:pt>
                <c:pt idx="80">
                  <c:v>倉庫</c:v>
                </c:pt>
                <c:pt idx="81">
                  <c:v>運輸附帯サービス</c:v>
                </c:pt>
                <c:pt idx="82">
                  <c:v>郵便・信書便</c:v>
                </c:pt>
                <c:pt idx="83">
                  <c:v>通信</c:v>
                </c:pt>
                <c:pt idx="84">
                  <c:v>放送</c:v>
                </c:pt>
                <c:pt idx="85">
                  <c:v>情報サービス</c:v>
                </c:pt>
                <c:pt idx="86">
                  <c:v>インターネット附随サービス</c:v>
                </c:pt>
                <c:pt idx="87">
                  <c:v>映像・音声・文字情報制作</c:v>
                </c:pt>
                <c:pt idx="88">
                  <c:v>公務</c:v>
                </c:pt>
                <c:pt idx="89">
                  <c:v>教育</c:v>
                </c:pt>
                <c:pt idx="90">
                  <c:v>研究</c:v>
                </c:pt>
                <c:pt idx="91">
                  <c:v>医療</c:v>
                </c:pt>
                <c:pt idx="92">
                  <c:v>保健衛生</c:v>
                </c:pt>
                <c:pt idx="93">
                  <c:v>社会保険・社会福祉</c:v>
                </c:pt>
                <c:pt idx="94">
                  <c:v>介護</c:v>
                </c:pt>
                <c:pt idx="95">
                  <c:v>他に分類されない会員制団体</c:v>
                </c:pt>
                <c:pt idx="96">
                  <c:v>物品賃貸サービス</c:v>
                </c:pt>
                <c:pt idx="97">
                  <c:v>広告</c:v>
                </c:pt>
                <c:pt idx="98">
                  <c:v>自動車整備・機械修理</c:v>
                </c:pt>
                <c:pt idx="99">
                  <c:v>その他の対事業所サービス</c:v>
                </c:pt>
                <c:pt idx="100">
                  <c:v>宿泊業</c:v>
                </c:pt>
                <c:pt idx="101">
                  <c:v>飲食サービス</c:v>
                </c:pt>
                <c:pt idx="102">
                  <c:v>洗濯・理容・美容・浴場業</c:v>
                </c:pt>
                <c:pt idx="103">
                  <c:v>娯楽サービス</c:v>
                </c:pt>
                <c:pt idx="104">
                  <c:v>獣医業</c:v>
                </c:pt>
                <c:pt idx="105">
                  <c:v>その他の対個人サービス</c:v>
                </c:pt>
                <c:pt idx="106">
                  <c:v>事務用品</c:v>
                </c:pt>
                <c:pt idx="107">
                  <c:v>分類不明</c:v>
                </c:pt>
              </c:strCache>
            </c:strRef>
          </c:cat>
          <c:val>
            <c:numRef>
              <c:f>S!$D$6:$D$113</c:f>
              <c:numCache>
                <c:formatCode>#,##0.000;"▲ "#,##0.000</c:formatCode>
                <c:ptCount val="108"/>
                <c:pt idx="0">
                  <c:v>1.79283168939638</c:v>
                </c:pt>
                <c:pt idx="1">
                  <c:v>2.2870600553987681</c:v>
                </c:pt>
                <c:pt idx="2">
                  <c:v>1.6870436023011219</c:v>
                </c:pt>
                <c:pt idx="3">
                  <c:v>1.6648012248914639</c:v>
                </c:pt>
                <c:pt idx="4">
                  <c:v>1.7357402367080577</c:v>
                </c:pt>
                <c:pt idx="5">
                  <c:v>1.7028298841365908</c:v>
                </c:pt>
                <c:pt idx="6">
                  <c:v>1.8558536801486269</c:v>
                </c:pt>
                <c:pt idx="7">
                  <c:v>2.180275096432192</c:v>
                </c:pt>
                <c:pt idx="8">
                  <c:v>1.8408879790064685</c:v>
                </c:pt>
                <c:pt idx="9">
                  <c:v>2.1822686766946022</c:v>
                </c:pt>
                <c:pt idx="10">
                  <c:v>1.2174219059597449</c:v>
                </c:pt>
                <c:pt idx="11">
                  <c:v>1.7796151157600251</c:v>
                </c:pt>
                <c:pt idx="12">
                  <c:v>1.7622801622050692</c:v>
                </c:pt>
                <c:pt idx="13">
                  <c:v>1.8213933520993968</c:v>
                </c:pt>
                <c:pt idx="14">
                  <c:v>1.903159201279754</c:v>
                </c:pt>
                <c:pt idx="15">
                  <c:v>2.3255650359592379</c:v>
                </c:pt>
                <c:pt idx="16">
                  <c:v>2.0071681972114499</c:v>
                </c:pt>
                <c:pt idx="17">
                  <c:v>1.6790848568582828</c:v>
                </c:pt>
                <c:pt idx="18">
                  <c:v>1.8238736697346425</c:v>
                </c:pt>
                <c:pt idx="19">
                  <c:v>1.7477880410933337</c:v>
                </c:pt>
                <c:pt idx="20">
                  <c:v>2.0458472794907365</c:v>
                </c:pt>
                <c:pt idx="21">
                  <c:v>2.1358550102067948</c:v>
                </c:pt>
                <c:pt idx="22">
                  <c:v>2.1121530341946717</c:v>
                </c:pt>
                <c:pt idx="23">
                  <c:v>1.8511681787568397</c:v>
                </c:pt>
                <c:pt idx="24">
                  <c:v>1.9223396638827186</c:v>
                </c:pt>
                <c:pt idx="25">
                  <c:v>1.9720150275076929</c:v>
                </c:pt>
                <c:pt idx="26">
                  <c:v>1.1299550899096946</c:v>
                </c:pt>
                <c:pt idx="27">
                  <c:v>1.3393958047830599</c:v>
                </c:pt>
                <c:pt idx="28">
                  <c:v>1.9136629433824452</c:v>
                </c:pt>
                <c:pt idx="29">
                  <c:v>1.6827446951149314</c:v>
                </c:pt>
                <c:pt idx="30">
                  <c:v>1.7061138226516026</c:v>
                </c:pt>
                <c:pt idx="31">
                  <c:v>1.6857997958316329</c:v>
                </c:pt>
                <c:pt idx="32">
                  <c:v>1.7398608062476497</c:v>
                </c:pt>
                <c:pt idx="33">
                  <c:v>1.6686559788629647</c:v>
                </c:pt>
                <c:pt idx="34">
                  <c:v>1.7235480283802935</c:v>
                </c:pt>
                <c:pt idx="35">
                  <c:v>2.0883276017693984</c:v>
                </c:pt>
                <c:pt idx="36">
                  <c:v>2.5448041075946284</c:v>
                </c:pt>
                <c:pt idx="37">
                  <c:v>2.0040775518061236</c:v>
                </c:pt>
                <c:pt idx="38">
                  <c:v>2.3009220781119422</c:v>
                </c:pt>
                <c:pt idx="39">
                  <c:v>1.5567623457324933</c:v>
                </c:pt>
                <c:pt idx="40">
                  <c:v>1.743246080907799</c:v>
                </c:pt>
                <c:pt idx="41">
                  <c:v>1.9665702165425856</c:v>
                </c:pt>
                <c:pt idx="42">
                  <c:v>1.8553159188807062</c:v>
                </c:pt>
                <c:pt idx="43">
                  <c:v>1.8880488227448238</c:v>
                </c:pt>
                <c:pt idx="44">
                  <c:v>1.8294150890892567</c:v>
                </c:pt>
                <c:pt idx="45">
                  <c:v>1.7976445039988274</c:v>
                </c:pt>
                <c:pt idx="46">
                  <c:v>1.7912976672804897</c:v>
                </c:pt>
                <c:pt idx="47">
                  <c:v>1.9708692452688537</c:v>
                </c:pt>
                <c:pt idx="48">
                  <c:v>1.9751798090153125</c:v>
                </c:pt>
                <c:pt idx="49">
                  <c:v>1.9066961736318879</c:v>
                </c:pt>
                <c:pt idx="50">
                  <c:v>1.773079215682531</c:v>
                </c:pt>
                <c:pt idx="51">
                  <c:v>1.8234670369282568</c:v>
                </c:pt>
                <c:pt idx="52">
                  <c:v>1.8681243100389642</c:v>
                </c:pt>
                <c:pt idx="53">
                  <c:v>1.8431950056959621</c:v>
                </c:pt>
                <c:pt idx="54">
                  <c:v>2.7454843347706235</c:v>
                </c:pt>
                <c:pt idx="55">
                  <c:v>2.6669943528208622</c:v>
                </c:pt>
                <c:pt idx="56">
                  <c:v>2.4186486505608671</c:v>
                </c:pt>
                <c:pt idx="57">
                  <c:v>2.2704193421195269</c:v>
                </c:pt>
                <c:pt idx="58">
                  <c:v>2.0032551061318187</c:v>
                </c:pt>
                <c:pt idx="59">
                  <c:v>1.8669807396931202</c:v>
                </c:pt>
                <c:pt idx="60">
                  <c:v>2.1047447451111285</c:v>
                </c:pt>
                <c:pt idx="61">
                  <c:v>1.8280596574062993</c:v>
                </c:pt>
                <c:pt idx="62">
                  <c:v>1.8441046675104227</c:v>
                </c:pt>
                <c:pt idx="63">
                  <c:v>1.7833591660888672</c:v>
                </c:pt>
                <c:pt idx="64">
                  <c:v>1.7509967240524555</c:v>
                </c:pt>
                <c:pt idx="65">
                  <c:v>1.5587641539041379</c:v>
                </c:pt>
                <c:pt idx="66">
                  <c:v>1.5008147076625311</c:v>
                </c:pt>
                <c:pt idx="67">
                  <c:v>1.835005821402157</c:v>
                </c:pt>
                <c:pt idx="68">
                  <c:v>1.5374724459839504</c:v>
                </c:pt>
                <c:pt idx="69">
                  <c:v>1.4820552506262676</c:v>
                </c:pt>
                <c:pt idx="70">
                  <c:v>1.566151097387533</c:v>
                </c:pt>
                <c:pt idx="71">
                  <c:v>1.4233469326535675</c:v>
                </c:pt>
                <c:pt idx="72">
                  <c:v>1.5314337929010688</c:v>
                </c:pt>
                <c:pt idx="73">
                  <c:v>1.1656006804327101</c:v>
                </c:pt>
                <c:pt idx="74">
                  <c:v>1.5262868844781299</c:v>
                </c:pt>
                <c:pt idx="75">
                  <c:v>1.3229531301915245</c:v>
                </c:pt>
                <c:pt idx="76">
                  <c:v>2.496590246220137</c:v>
                </c:pt>
                <c:pt idx="77">
                  <c:v>1.8185720436096224</c:v>
                </c:pt>
                <c:pt idx="78">
                  <c:v>2.0843697671581749</c:v>
                </c:pt>
                <c:pt idx="79">
                  <c:v>1.4728659992405</c:v>
                </c:pt>
                <c:pt idx="80">
                  <c:v>1.5994660015779523</c:v>
                </c:pt>
                <c:pt idx="81">
                  <c:v>1.6181797758921896</c:v>
                </c:pt>
                <c:pt idx="82">
                  <c:v>1.3256062688529715</c:v>
                </c:pt>
                <c:pt idx="83">
                  <c:v>1.9438020749485894</c:v>
                </c:pt>
                <c:pt idx="84">
                  <c:v>1.9056746773191773</c:v>
                </c:pt>
                <c:pt idx="85">
                  <c:v>1.5643900912966813</c:v>
                </c:pt>
                <c:pt idx="86">
                  <c:v>1.9460499800491728</c:v>
                </c:pt>
                <c:pt idx="87">
                  <c:v>1.797332476439307</c:v>
                </c:pt>
                <c:pt idx="88">
                  <c:v>1.4426868527928114</c:v>
                </c:pt>
                <c:pt idx="89">
                  <c:v>1.327818563660232</c:v>
                </c:pt>
                <c:pt idx="90">
                  <c:v>1.6772371927195486</c:v>
                </c:pt>
                <c:pt idx="91">
                  <c:v>1.6827114757601533</c:v>
                </c:pt>
                <c:pt idx="92">
                  <c:v>1.6700100625836853</c:v>
                </c:pt>
                <c:pt idx="93">
                  <c:v>1.4801850501497635</c:v>
                </c:pt>
                <c:pt idx="94">
                  <c:v>1.3796644393321575</c:v>
                </c:pt>
                <c:pt idx="95">
                  <c:v>1.5650449637143684</c:v>
                </c:pt>
                <c:pt idx="96">
                  <c:v>1.7176166841609335</c:v>
                </c:pt>
                <c:pt idx="97">
                  <c:v>2.5074161012628013</c:v>
                </c:pt>
                <c:pt idx="98">
                  <c:v>2.0742401982117573</c:v>
                </c:pt>
                <c:pt idx="99">
                  <c:v>1.4146069772498402</c:v>
                </c:pt>
                <c:pt idx="100">
                  <c:v>1.9558812036315611</c:v>
                </c:pt>
                <c:pt idx="101">
                  <c:v>1.9606426508816377</c:v>
                </c:pt>
                <c:pt idx="102">
                  <c:v>1.5465375554626002</c:v>
                </c:pt>
                <c:pt idx="103">
                  <c:v>1.515412267770383</c:v>
                </c:pt>
                <c:pt idx="104">
                  <c:v>1.4502398789081681</c:v>
                </c:pt>
                <c:pt idx="105">
                  <c:v>1.4190453695703362</c:v>
                </c:pt>
                <c:pt idx="106">
                  <c:v>2.6430483954071438</c:v>
                </c:pt>
                <c:pt idx="107">
                  <c:v>1.5381144665966737</c:v>
                </c:pt>
              </c:numCache>
            </c:numRef>
          </c:val>
          <c:extLst>
            <c:ext xmlns:c16="http://schemas.microsoft.com/office/drawing/2014/chart" uri="{C3380CC4-5D6E-409C-BE32-E72D297353CC}">
              <c16:uniqueId val="{00000000-7731-418A-A6BD-DE70DAD98104}"/>
            </c:ext>
          </c:extLst>
        </c:ser>
        <c:dLbls>
          <c:showLegendKey val="0"/>
          <c:showVal val="0"/>
          <c:showCatName val="0"/>
          <c:showSerName val="0"/>
          <c:showPercent val="0"/>
          <c:showBubbleSize val="0"/>
        </c:dLbls>
        <c:gapWidth val="123"/>
        <c:axId val="921850800"/>
        <c:axId val="921854760"/>
      </c:barChart>
      <c:catAx>
        <c:axId val="921850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854760"/>
        <c:crosses val="autoZero"/>
        <c:auto val="1"/>
        <c:lblAlgn val="ctr"/>
        <c:lblOffset val="100"/>
        <c:noMultiLvlLbl val="0"/>
      </c:catAx>
      <c:valAx>
        <c:axId val="921854760"/>
        <c:scaling>
          <c:orientation val="minMax"/>
          <c:min val="1"/>
        </c:scaling>
        <c:delete val="0"/>
        <c:axPos val="t"/>
        <c:majorGridlines>
          <c:spPr>
            <a:ln w="9525" cap="flat" cmpd="sng" algn="ctr">
              <a:solidFill>
                <a:schemeClr val="tx1">
                  <a:lumMod val="15000"/>
                  <a:lumOff val="85000"/>
                </a:schemeClr>
              </a:solidFill>
              <a:round/>
            </a:ln>
            <a:effectLst/>
          </c:spPr>
        </c:majorGridlines>
        <c:numFmt formatCode="#,##0.0;&quot;▲ &quot;#,##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18508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149225</xdr:colOff>
      <xdr:row>3</xdr:row>
      <xdr:rowOff>107951</xdr:rowOff>
    </xdr:from>
    <xdr:to>
      <xdr:col>10</xdr:col>
      <xdr:colOff>749300</xdr:colOff>
      <xdr:row>114</xdr:row>
      <xdr:rowOff>6350</xdr:rowOff>
    </xdr:to>
    <xdr:graphicFrame macro="">
      <xdr:nvGraphicFramePr>
        <xdr:cNvPr id="2" name="グラフ 1">
          <a:extLst>
            <a:ext uri="{FF2B5EF4-FFF2-40B4-BE49-F238E27FC236}">
              <a16:creationId xmlns:a16="http://schemas.microsoft.com/office/drawing/2014/main" id="{04FEC349-A823-C7BC-39C9-506961C8C4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6</xdr:col>
      <xdr:colOff>541020</xdr:colOff>
      <xdr:row>1</xdr:row>
      <xdr:rowOff>17929</xdr:rowOff>
    </xdr:from>
    <xdr:ext cx="5019836" cy="685316"/>
    <xdr:sp macro="" textlink="">
      <xdr:nvSpPr>
        <xdr:cNvPr id="2" name="Text Box 35">
          <a:extLst>
            <a:ext uri="{FF2B5EF4-FFF2-40B4-BE49-F238E27FC236}">
              <a16:creationId xmlns:a16="http://schemas.microsoft.com/office/drawing/2014/main" id="{08022975-FB2C-4B36-84F9-5B5D275B855B}"/>
            </a:ext>
          </a:extLst>
        </xdr:cNvPr>
        <xdr:cNvSpPr txBox="1">
          <a:spLocks noChangeArrowheads="1"/>
        </xdr:cNvSpPr>
      </xdr:nvSpPr>
      <xdr:spPr bwMode="auto">
        <a:xfrm>
          <a:off x="5044440" y="307489"/>
          <a:ext cx="5019836" cy="685316"/>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strike="noStrike">
              <a:solidFill>
                <a:srgbClr val="000000"/>
              </a:solidFill>
              <a:latin typeface="ＭＳ 明朝"/>
              <a:ea typeface="ＭＳ 明朝"/>
            </a:rPr>
            <a:t>（注）１　基本分類の部門名欄の★印は、次の区分により、生産活動主体分類を示す。</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★★・・・非市場生産者（一般政府）</a:t>
          </a:r>
        </a:p>
        <a:p>
          <a:pPr algn="l" rtl="0">
            <a:defRPr sz="1000"/>
          </a:pPr>
          <a:r>
            <a:rPr lang="ja-JP" altLang="en-US" sz="1000" b="0" i="0" strike="noStrike">
              <a:solidFill>
                <a:srgbClr val="000000"/>
              </a:solidFill>
              <a:latin typeface="ＭＳ 明朝"/>
              <a:ea typeface="ＭＳ 明朝"/>
            </a:rPr>
            <a:t>　　　　　★・・・・非市場生産者（対家計民間非営利団体）</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２　Ｐは仮設部門を示す。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ユーザー定義 3">
      <a:majorFont>
        <a:latin typeface="UD Digi Kyokasho NK-R"/>
        <a:ea typeface="UD Digi Kyokasho NK-R"/>
        <a:cs typeface=""/>
      </a:majorFont>
      <a:minorFont>
        <a:latin typeface="UD Digi Kyokasho NK-R"/>
        <a:ea typeface="UD Digi Kyokasho NK-R"/>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3eid.nies.go.jp/index.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9A87C-5C6D-4918-ACD6-053C6E1A6D12}">
  <sheetPr>
    <pageSetUpPr fitToPage="1"/>
  </sheetPr>
  <dimension ref="A1:C25"/>
  <sheetViews>
    <sheetView tabSelected="1" view="pageBreakPreview" zoomScaleNormal="100" zoomScaleSheetLayoutView="100" workbookViewId="0">
      <selection activeCell="A2" sqref="A2"/>
    </sheetView>
  </sheetViews>
  <sheetFormatPr defaultColWidth="6.59765625" defaultRowHeight="23" customHeight="1"/>
  <cols>
    <col min="1" max="1" width="5" style="3" customWidth="1"/>
    <col min="2" max="2" width="56.86328125" style="3" customWidth="1"/>
    <col min="3" max="3" width="11.59765625" style="3" customWidth="1"/>
    <col min="4" max="4" width="7.46484375" style="3" bestFit="1" customWidth="1"/>
    <col min="5" max="16384" width="6.59765625" style="3"/>
  </cols>
  <sheetData>
    <row r="1" spans="1:3" ht="23" customHeight="1">
      <c r="A1" s="608" t="s">
        <v>2031</v>
      </c>
    </row>
    <row r="2" spans="1:3" ht="13.5" customHeight="1"/>
    <row r="3" spans="1:3" ht="13.5" customHeight="1">
      <c r="B3" s="609"/>
    </row>
    <row r="4" spans="1:3" ht="23" customHeight="1">
      <c r="B4" s="610" t="s">
        <v>1969</v>
      </c>
      <c r="C4" s="611"/>
    </row>
    <row r="5" spans="1:3" ht="11.5" customHeight="1">
      <c r="B5" s="610"/>
      <c r="C5" s="611"/>
    </row>
    <row r="6" spans="1:3" ht="23" customHeight="1">
      <c r="B6" s="612" t="s">
        <v>1965</v>
      </c>
    </row>
    <row r="7" spans="1:3" ht="23" customHeight="1">
      <c r="A7" s="597">
        <v>1</v>
      </c>
      <c r="B7" s="598" t="s">
        <v>1888</v>
      </c>
    </row>
    <row r="8" spans="1:3" ht="23" customHeight="1">
      <c r="A8" s="597">
        <v>2</v>
      </c>
      <c r="B8" s="598" t="s">
        <v>2030</v>
      </c>
    </row>
    <row r="9" spans="1:3" ht="23" customHeight="1">
      <c r="A9" s="597">
        <v>3</v>
      </c>
      <c r="B9" s="600" t="s">
        <v>1966</v>
      </c>
    </row>
    <row r="10" spans="1:3" ht="23" customHeight="1">
      <c r="A10" s="597">
        <v>4</v>
      </c>
      <c r="B10" s="599" t="s">
        <v>1952</v>
      </c>
    </row>
    <row r="11" spans="1:3" ht="23" customHeight="1">
      <c r="A11" s="597">
        <v>5</v>
      </c>
      <c r="B11" s="599" t="s">
        <v>1953</v>
      </c>
    </row>
    <row r="12" spans="1:3" ht="23" customHeight="1">
      <c r="A12" s="597">
        <v>6</v>
      </c>
      <c r="B12" s="599" t="s">
        <v>1889</v>
      </c>
    </row>
    <row r="13" spans="1:3" ht="23" customHeight="1">
      <c r="A13" s="597">
        <v>7</v>
      </c>
      <c r="B13" s="601" t="s">
        <v>1954</v>
      </c>
    </row>
    <row r="14" spans="1:3" ht="23" customHeight="1">
      <c r="A14" s="597">
        <v>8</v>
      </c>
      <c r="B14" s="599" t="s">
        <v>1967</v>
      </c>
    </row>
    <row r="15" spans="1:3" ht="23" customHeight="1">
      <c r="A15" s="597">
        <v>9</v>
      </c>
      <c r="B15" s="602" t="s">
        <v>1955</v>
      </c>
    </row>
    <row r="16" spans="1:3" ht="23" customHeight="1">
      <c r="A16" s="597">
        <v>10</v>
      </c>
      <c r="B16" s="602" t="s">
        <v>1968</v>
      </c>
    </row>
    <row r="17" spans="1:2" ht="23" customHeight="1">
      <c r="A17" s="597">
        <v>11</v>
      </c>
      <c r="B17" s="599" t="s">
        <v>1956</v>
      </c>
    </row>
    <row r="18" spans="1:2" ht="23" customHeight="1">
      <c r="A18" s="597">
        <v>12</v>
      </c>
      <c r="B18" s="599" t="s">
        <v>1957</v>
      </c>
    </row>
    <row r="19" spans="1:2" ht="23" customHeight="1">
      <c r="A19" s="597">
        <v>13</v>
      </c>
      <c r="B19" s="599" t="s">
        <v>2019</v>
      </c>
    </row>
    <row r="20" spans="1:2" ht="23" customHeight="1">
      <c r="A20" s="597">
        <v>14</v>
      </c>
      <c r="B20" s="599" t="s">
        <v>1958</v>
      </c>
    </row>
    <row r="21" spans="1:2" ht="23" customHeight="1">
      <c r="A21" s="597">
        <v>15</v>
      </c>
      <c r="B21" s="599" t="s">
        <v>1959</v>
      </c>
    </row>
    <row r="22" spans="1:2" ht="23" customHeight="1">
      <c r="A22" s="597">
        <v>16</v>
      </c>
      <c r="B22" s="599" t="s">
        <v>1960</v>
      </c>
    </row>
    <row r="23" spans="1:2" ht="23" customHeight="1">
      <c r="A23" s="597">
        <v>17</v>
      </c>
      <c r="B23" s="599" t="s">
        <v>1890</v>
      </c>
    </row>
    <row r="24" spans="1:2" ht="23" customHeight="1">
      <c r="A24" s="597">
        <v>18</v>
      </c>
      <c r="B24" s="599" t="s">
        <v>1951</v>
      </c>
    </row>
    <row r="25" spans="1:2" ht="23" customHeight="1">
      <c r="A25" s="597">
        <v>19</v>
      </c>
      <c r="B25" s="599" t="s">
        <v>1891</v>
      </c>
    </row>
  </sheetData>
  <phoneticPr fontId="8"/>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399D-DF34-40ED-BB9C-31BE018394A8}">
  <dimension ref="A1:K191"/>
  <sheetViews>
    <sheetView workbookViewId="0"/>
  </sheetViews>
  <sheetFormatPr defaultColWidth="8.86328125" defaultRowHeight="12" customHeight="1"/>
  <cols>
    <col min="1" max="1" width="8.86328125" style="316"/>
    <col min="2" max="2" width="14.9296875" style="317" customWidth="1"/>
    <col min="3" max="3" width="9.3984375" style="317" customWidth="1"/>
    <col min="4" max="4" width="6.19921875" style="316" customWidth="1"/>
    <col min="5" max="5" width="2.86328125" style="317" customWidth="1"/>
    <col min="6" max="6" width="4.46484375" style="317" customWidth="1"/>
    <col min="7" max="7" width="20.9296875" style="317" customWidth="1"/>
    <col min="8" max="8" width="8.53125" style="317" customWidth="1"/>
    <col min="9" max="9" width="8.1328125" style="317" customWidth="1"/>
    <col min="10" max="10" width="2.6640625" style="317" customWidth="1"/>
    <col min="11" max="11" width="13.53125" style="317" customWidth="1"/>
    <col min="12" max="16384" width="8.86328125" style="317"/>
  </cols>
  <sheetData>
    <row r="1" spans="1:11" ht="17.399999999999999" customHeight="1">
      <c r="C1" s="316" t="s">
        <v>355</v>
      </c>
      <c r="G1" s="330"/>
      <c r="H1" s="317">
        <f>SUM(H3:H110)</f>
        <v>239101.50000000006</v>
      </c>
      <c r="I1" s="330"/>
      <c r="K1" s="317">
        <f>SUM(K3:K110)</f>
        <v>1026153987</v>
      </c>
    </row>
    <row r="2" spans="1:11" ht="19.25" customHeight="1" thickBot="1">
      <c r="C2" s="331" t="s">
        <v>356</v>
      </c>
      <c r="H2" s="331" t="s">
        <v>356</v>
      </c>
      <c r="I2" s="618" t="s">
        <v>1979</v>
      </c>
      <c r="K2" s="316" t="s">
        <v>670</v>
      </c>
    </row>
    <row r="3" spans="1:11" ht="12" customHeight="1">
      <c r="A3" s="318" t="s">
        <v>357</v>
      </c>
      <c r="B3" s="588" t="s">
        <v>358</v>
      </c>
      <c r="C3" s="589">
        <v>225.4</v>
      </c>
      <c r="D3" s="590">
        <v>11</v>
      </c>
      <c r="F3" s="485">
        <v>11</v>
      </c>
      <c r="G3" s="486" t="s">
        <v>134</v>
      </c>
      <c r="H3" s="320">
        <f>SUMIF($D$3:$D$190,F3,$C$3:$C$190)</f>
        <v>1137.9000000000001</v>
      </c>
      <c r="I3" s="330">
        <f>+H3*1000/K3</f>
        <v>0.18702516416269793</v>
      </c>
      <c r="K3" s="586">
        <f>生産者価格評価表!DZ7</f>
        <v>6084208</v>
      </c>
    </row>
    <row r="4" spans="1:11" ht="12" customHeight="1">
      <c r="A4" s="524" t="s">
        <v>359</v>
      </c>
      <c r="B4" s="591" t="s">
        <v>360</v>
      </c>
      <c r="C4" s="592">
        <v>53.3</v>
      </c>
      <c r="D4" s="593">
        <v>11</v>
      </c>
      <c r="F4" s="188">
        <v>12</v>
      </c>
      <c r="G4" s="185" t="s">
        <v>136</v>
      </c>
      <c r="H4" s="585">
        <f t="shared" ref="H4:H67" si="0">SUMIF($D$3:$D$190,F4,$C$3:$C$190)</f>
        <v>359</v>
      </c>
      <c r="I4" s="330">
        <f t="shared" ref="I4:I67" si="1">+H4*1000/K4</f>
        <v>9.6035936165796018E-2</v>
      </c>
      <c r="K4" s="333">
        <f>生産者価格評価表!DZ8</f>
        <v>3738184</v>
      </c>
    </row>
    <row r="5" spans="1:11" ht="12" customHeight="1">
      <c r="A5" s="524" t="s">
        <v>361</v>
      </c>
      <c r="B5" s="591" t="s">
        <v>362</v>
      </c>
      <c r="C5" s="592">
        <v>531.70000000000005</v>
      </c>
      <c r="D5" s="593">
        <v>11</v>
      </c>
      <c r="F5" s="188">
        <v>13</v>
      </c>
      <c r="G5" s="185" t="s">
        <v>138</v>
      </c>
      <c r="H5" s="585">
        <f t="shared" si="0"/>
        <v>67</v>
      </c>
      <c r="I5" s="330">
        <f t="shared" si="1"/>
        <v>0.15280476568415483</v>
      </c>
      <c r="K5" s="333">
        <f>生産者価格評価表!DZ9</f>
        <v>438468</v>
      </c>
    </row>
    <row r="6" spans="1:11" ht="12" customHeight="1">
      <c r="A6" s="524" t="s">
        <v>363</v>
      </c>
      <c r="B6" s="591" t="s">
        <v>364</v>
      </c>
      <c r="C6" s="592">
        <v>179.5</v>
      </c>
      <c r="D6" s="593">
        <v>11</v>
      </c>
      <c r="F6" s="188">
        <v>15</v>
      </c>
      <c r="G6" s="185" t="s">
        <v>140</v>
      </c>
      <c r="H6" s="585">
        <f t="shared" si="0"/>
        <v>159</v>
      </c>
      <c r="I6" s="330">
        <f t="shared" si="1"/>
        <v>0.21128080015626807</v>
      </c>
      <c r="K6" s="333">
        <f>生産者価格評価表!DZ10</f>
        <v>752553</v>
      </c>
    </row>
    <row r="7" spans="1:11" ht="12" customHeight="1">
      <c r="A7" s="524" t="s">
        <v>365</v>
      </c>
      <c r="B7" s="591" t="s">
        <v>366</v>
      </c>
      <c r="C7" s="592">
        <v>26.9</v>
      </c>
      <c r="D7" s="593">
        <v>11</v>
      </c>
      <c r="F7" s="188">
        <v>17</v>
      </c>
      <c r="G7" s="185" t="s">
        <v>142</v>
      </c>
      <c r="H7" s="585">
        <f t="shared" si="0"/>
        <v>212.79999999999998</v>
      </c>
      <c r="I7" s="330">
        <f t="shared" si="1"/>
        <v>0.15735012917794908</v>
      </c>
      <c r="K7" s="333">
        <f>生産者価格評価表!DZ11</f>
        <v>1352398</v>
      </c>
    </row>
    <row r="8" spans="1:11" ht="12" customHeight="1">
      <c r="A8" s="524" t="s">
        <v>367</v>
      </c>
      <c r="B8" s="591" t="s">
        <v>368</v>
      </c>
      <c r="C8" s="592">
        <v>121.1</v>
      </c>
      <c r="D8" s="593">
        <v>11</v>
      </c>
      <c r="F8" s="188">
        <v>61</v>
      </c>
      <c r="G8" s="185" t="s">
        <v>144</v>
      </c>
      <c r="H8" s="585">
        <f t="shared" si="0"/>
        <v>12.8</v>
      </c>
      <c r="I8" s="330">
        <f t="shared" si="1"/>
        <v>9.4968875434964864E-2</v>
      </c>
      <c r="K8" s="333">
        <f>生産者価格評価表!DZ12</f>
        <v>134781</v>
      </c>
    </row>
    <row r="9" spans="1:11" ht="12" customHeight="1">
      <c r="A9" s="524" t="s">
        <v>369</v>
      </c>
      <c r="B9" s="591" t="s">
        <v>136</v>
      </c>
      <c r="C9" s="592">
        <v>359</v>
      </c>
      <c r="D9" s="593">
        <v>12</v>
      </c>
      <c r="F9" s="188">
        <v>62</v>
      </c>
      <c r="G9" s="185" t="s">
        <v>146</v>
      </c>
      <c r="H9" s="585">
        <f t="shared" si="0"/>
        <v>72.5</v>
      </c>
      <c r="I9" s="330">
        <f t="shared" si="1"/>
        <v>0.19501934053873757</v>
      </c>
      <c r="K9" s="333">
        <f>生産者価格評価表!DZ13</f>
        <v>371758</v>
      </c>
    </row>
    <row r="10" spans="1:11" ht="12" customHeight="1">
      <c r="A10" s="524" t="s">
        <v>370</v>
      </c>
      <c r="B10" s="591" t="s">
        <v>138</v>
      </c>
      <c r="C10" s="592">
        <v>67</v>
      </c>
      <c r="D10" s="593">
        <v>13</v>
      </c>
      <c r="F10" s="188">
        <v>111</v>
      </c>
      <c r="G10" s="185" t="s">
        <v>148</v>
      </c>
      <c r="H10" s="585">
        <f t="shared" si="0"/>
        <v>3631.1</v>
      </c>
      <c r="I10" s="330">
        <f t="shared" si="1"/>
        <v>0.12478365786672284</v>
      </c>
      <c r="K10" s="333">
        <f>生産者価格評価表!DZ14</f>
        <v>29099163</v>
      </c>
    </row>
    <row r="11" spans="1:11" ht="12" customHeight="1">
      <c r="A11" s="524" t="s">
        <v>371</v>
      </c>
      <c r="B11" s="591" t="s">
        <v>372</v>
      </c>
      <c r="C11" s="592">
        <v>47.9</v>
      </c>
      <c r="D11" s="593">
        <v>15</v>
      </c>
      <c r="F11" s="188">
        <v>112</v>
      </c>
      <c r="G11" s="185" t="s">
        <v>150</v>
      </c>
      <c r="H11" s="585">
        <f t="shared" si="0"/>
        <v>390.5</v>
      </c>
      <c r="I11" s="330">
        <f t="shared" si="1"/>
        <v>6.6789310426452739E-2</v>
      </c>
      <c r="K11" s="333">
        <f>生産者価格評価表!DZ15</f>
        <v>5846744</v>
      </c>
    </row>
    <row r="12" spans="1:11" ht="12" customHeight="1">
      <c r="A12" s="524" t="s">
        <v>373</v>
      </c>
      <c r="B12" s="591" t="s">
        <v>374</v>
      </c>
      <c r="C12" s="592">
        <v>60.9</v>
      </c>
      <c r="D12" s="593">
        <v>15</v>
      </c>
      <c r="F12" s="188">
        <v>113</v>
      </c>
      <c r="G12" s="185" t="s">
        <v>152</v>
      </c>
      <c r="H12" s="585">
        <f t="shared" si="0"/>
        <v>73.5</v>
      </c>
      <c r="I12" s="330">
        <f t="shared" si="1"/>
        <v>4.9108365793851763E-2</v>
      </c>
      <c r="K12" s="333">
        <f>生産者価格評価表!DZ16</f>
        <v>1496690</v>
      </c>
    </row>
    <row r="13" spans="1:11" ht="12" customHeight="1">
      <c r="A13" s="524" t="s">
        <v>375</v>
      </c>
      <c r="B13" s="591" t="s">
        <v>376</v>
      </c>
      <c r="C13" s="592">
        <v>50.2</v>
      </c>
      <c r="D13" s="593">
        <v>15</v>
      </c>
      <c r="F13" s="188">
        <v>114</v>
      </c>
      <c r="G13" s="185" t="s">
        <v>154</v>
      </c>
      <c r="H13" s="585">
        <f t="shared" si="0"/>
        <v>60.4</v>
      </c>
      <c r="I13" s="330">
        <f t="shared" si="1"/>
        <v>3.7253457972054975E-2</v>
      </c>
      <c r="K13" s="333">
        <f>生産者価格評価表!DZ17</f>
        <v>1621326</v>
      </c>
    </row>
    <row r="14" spans="1:11" ht="12" customHeight="1">
      <c r="A14" s="524" t="s">
        <v>377</v>
      </c>
      <c r="B14" s="591" t="s">
        <v>378</v>
      </c>
      <c r="C14" s="592">
        <v>200.6</v>
      </c>
      <c r="D14" s="593">
        <v>17</v>
      </c>
      <c r="F14" s="188">
        <v>151</v>
      </c>
      <c r="G14" s="185" t="s">
        <v>156</v>
      </c>
      <c r="H14" s="585">
        <f t="shared" si="0"/>
        <v>244.5</v>
      </c>
      <c r="I14" s="330">
        <f t="shared" si="1"/>
        <v>0.22949364035108302</v>
      </c>
      <c r="K14" s="333">
        <f>生産者価格評価表!DZ18</f>
        <v>1065389</v>
      </c>
    </row>
    <row r="15" spans="1:11" ht="12" customHeight="1">
      <c r="A15" s="524" t="s">
        <v>379</v>
      </c>
      <c r="B15" s="591" t="s">
        <v>380</v>
      </c>
      <c r="C15" s="592">
        <v>12.2</v>
      </c>
      <c r="D15" s="593">
        <v>17</v>
      </c>
      <c r="F15" s="188">
        <v>152</v>
      </c>
      <c r="G15" s="185" t="s">
        <v>158</v>
      </c>
      <c r="H15" s="585">
        <f t="shared" si="0"/>
        <v>458.5</v>
      </c>
      <c r="I15" s="330">
        <f t="shared" si="1"/>
        <v>0.24843879112989528</v>
      </c>
      <c r="K15" s="333">
        <f>生産者価格評価表!DZ19</f>
        <v>1845525</v>
      </c>
    </row>
    <row r="16" spans="1:11" ht="12" customHeight="1">
      <c r="A16" s="524" t="s">
        <v>381</v>
      </c>
      <c r="B16" s="591" t="s">
        <v>144</v>
      </c>
      <c r="C16" s="592">
        <v>12.8</v>
      </c>
      <c r="D16" s="593">
        <v>61</v>
      </c>
      <c r="F16" s="188">
        <v>161</v>
      </c>
      <c r="G16" s="185" t="s">
        <v>160</v>
      </c>
      <c r="H16" s="585">
        <f t="shared" si="0"/>
        <v>323.5</v>
      </c>
      <c r="I16" s="330">
        <f t="shared" si="1"/>
        <v>0.13686992237973428</v>
      </c>
      <c r="K16" s="333">
        <f>生産者価格評価表!DZ20</f>
        <v>2363558</v>
      </c>
    </row>
    <row r="17" spans="1:11" ht="12" customHeight="1">
      <c r="A17" s="524" t="s">
        <v>382</v>
      </c>
      <c r="B17" s="591" t="s">
        <v>383</v>
      </c>
      <c r="C17" s="592">
        <v>48.5</v>
      </c>
      <c r="D17" s="593">
        <v>62</v>
      </c>
      <c r="F17" s="188">
        <v>162</v>
      </c>
      <c r="G17" s="185" t="s">
        <v>162</v>
      </c>
      <c r="H17" s="585">
        <f t="shared" si="0"/>
        <v>350.5</v>
      </c>
      <c r="I17" s="330">
        <f t="shared" si="1"/>
        <v>0.20133148755535898</v>
      </c>
      <c r="K17" s="333">
        <f>生産者価格評価表!DZ21</f>
        <v>1740910</v>
      </c>
    </row>
    <row r="18" spans="1:11" ht="12" customHeight="1">
      <c r="A18" s="524" t="s">
        <v>384</v>
      </c>
      <c r="B18" s="591" t="s">
        <v>385</v>
      </c>
      <c r="C18" s="592">
        <v>24</v>
      </c>
      <c r="D18" s="593">
        <v>62</v>
      </c>
      <c r="F18" s="188">
        <v>163</v>
      </c>
      <c r="G18" s="185" t="s">
        <v>164</v>
      </c>
      <c r="H18" s="585">
        <f t="shared" si="0"/>
        <v>306.8</v>
      </c>
      <c r="I18" s="330">
        <f t="shared" si="1"/>
        <v>8.0422580290858164E-2</v>
      </c>
      <c r="K18" s="333">
        <f>生産者価格評価表!DZ22</f>
        <v>3814849</v>
      </c>
    </row>
    <row r="19" spans="1:11" ht="12" customHeight="1">
      <c r="A19" s="524" t="s">
        <v>386</v>
      </c>
      <c r="B19" s="591" t="s">
        <v>387</v>
      </c>
      <c r="C19" s="592">
        <v>598.5</v>
      </c>
      <c r="D19" s="593">
        <v>111</v>
      </c>
      <c r="F19" s="188">
        <v>164</v>
      </c>
      <c r="G19" s="185" t="s">
        <v>166</v>
      </c>
      <c r="H19" s="585">
        <f t="shared" si="0"/>
        <v>656.2</v>
      </c>
      <c r="I19" s="330">
        <f t="shared" si="1"/>
        <v>0.1863760313947897</v>
      </c>
      <c r="K19" s="333">
        <f>生産者価格評価表!DZ23</f>
        <v>3520839</v>
      </c>
    </row>
    <row r="20" spans="1:11" ht="12" customHeight="1">
      <c r="A20" s="524" t="s">
        <v>388</v>
      </c>
      <c r="B20" s="591" t="s">
        <v>389</v>
      </c>
      <c r="C20" s="592">
        <v>348.2</v>
      </c>
      <c r="D20" s="593">
        <v>111</v>
      </c>
      <c r="F20" s="188">
        <v>191</v>
      </c>
      <c r="G20" s="185" t="s">
        <v>168</v>
      </c>
      <c r="H20" s="585">
        <f t="shared" si="0"/>
        <v>994.9</v>
      </c>
      <c r="I20" s="330">
        <f t="shared" si="1"/>
        <v>0.24339888475408983</v>
      </c>
      <c r="K20" s="333">
        <f>生産者価格評価表!DZ24</f>
        <v>4087529</v>
      </c>
    </row>
    <row r="21" spans="1:11" ht="12" customHeight="1">
      <c r="A21" s="524" t="s">
        <v>390</v>
      </c>
      <c r="B21" s="591" t="s">
        <v>391</v>
      </c>
      <c r="C21" s="592">
        <v>89.2</v>
      </c>
      <c r="D21" s="593">
        <v>111</v>
      </c>
      <c r="F21" s="188">
        <v>201</v>
      </c>
      <c r="G21" s="185" t="s">
        <v>170</v>
      </c>
      <c r="H21" s="585">
        <f t="shared" si="0"/>
        <v>27.2</v>
      </c>
      <c r="I21" s="330">
        <f t="shared" si="1"/>
        <v>8.6221926362670981E-2</v>
      </c>
      <c r="K21" s="333">
        <f>生産者価格評価表!DZ25</f>
        <v>315465</v>
      </c>
    </row>
    <row r="22" spans="1:11" ht="12" customHeight="1">
      <c r="A22" s="524" t="s">
        <v>392</v>
      </c>
      <c r="B22" s="591" t="s">
        <v>393</v>
      </c>
      <c r="C22" s="592">
        <v>1124.3</v>
      </c>
      <c r="D22" s="593">
        <v>111</v>
      </c>
      <c r="F22" s="188">
        <v>202</v>
      </c>
      <c r="G22" s="185" t="s">
        <v>172</v>
      </c>
      <c r="H22" s="585">
        <f t="shared" si="0"/>
        <v>204</v>
      </c>
      <c r="I22" s="330">
        <f t="shared" si="1"/>
        <v>9.3211250963525616E-2</v>
      </c>
      <c r="K22" s="333">
        <f>生産者価格評価表!DZ26</f>
        <v>2188577</v>
      </c>
    </row>
    <row r="23" spans="1:11" ht="12" customHeight="1">
      <c r="A23" s="524" t="s">
        <v>394</v>
      </c>
      <c r="B23" s="591" t="s">
        <v>395</v>
      </c>
      <c r="C23" s="592">
        <v>122.5</v>
      </c>
      <c r="D23" s="593">
        <v>111</v>
      </c>
      <c r="F23" s="188">
        <v>203</v>
      </c>
      <c r="G23" s="185" t="s">
        <v>174</v>
      </c>
      <c r="H23" s="585">
        <f t="shared" si="0"/>
        <v>34.6</v>
      </c>
      <c r="I23" s="330">
        <f t="shared" si="1"/>
        <v>1.676932628504656E-2</v>
      </c>
      <c r="K23" s="333">
        <f>生産者価格評価表!DZ27</f>
        <v>2063291</v>
      </c>
    </row>
    <row r="24" spans="1:11" ht="12" customHeight="1">
      <c r="A24" s="524" t="s">
        <v>396</v>
      </c>
      <c r="B24" s="591" t="s">
        <v>397</v>
      </c>
      <c r="C24" s="592">
        <v>333</v>
      </c>
      <c r="D24" s="593">
        <v>111</v>
      </c>
      <c r="F24" s="188">
        <v>204</v>
      </c>
      <c r="G24" s="185" t="s">
        <v>176</v>
      </c>
      <c r="H24" s="585">
        <f t="shared" si="0"/>
        <v>350.6</v>
      </c>
      <c r="I24" s="330">
        <f t="shared" si="1"/>
        <v>7.6830347154395476E-2</v>
      </c>
      <c r="K24" s="333">
        <f>生産者価格評価表!DZ28</f>
        <v>4563301</v>
      </c>
    </row>
    <row r="25" spans="1:11" ht="12" customHeight="1">
      <c r="A25" s="524" t="s">
        <v>398</v>
      </c>
      <c r="B25" s="591" t="s">
        <v>399</v>
      </c>
      <c r="C25" s="592">
        <v>1015.4</v>
      </c>
      <c r="D25" s="593">
        <v>111</v>
      </c>
      <c r="F25" s="188">
        <v>205</v>
      </c>
      <c r="G25" s="185" t="s">
        <v>178</v>
      </c>
      <c r="H25" s="585">
        <f t="shared" si="0"/>
        <v>147.19999999999999</v>
      </c>
      <c r="I25" s="330">
        <f t="shared" si="1"/>
        <v>7.1272110332325583E-2</v>
      </c>
      <c r="K25" s="333">
        <f>生産者価格評価表!DZ29</f>
        <v>2065324</v>
      </c>
    </row>
    <row r="26" spans="1:11" ht="12" customHeight="1">
      <c r="A26" s="524" t="s">
        <v>400</v>
      </c>
      <c r="B26" s="591" t="s">
        <v>401</v>
      </c>
      <c r="C26" s="592">
        <v>136.30000000000001</v>
      </c>
      <c r="D26" s="593">
        <v>112</v>
      </c>
      <c r="F26" s="188">
        <v>206</v>
      </c>
      <c r="G26" s="185" t="s">
        <v>180</v>
      </c>
      <c r="H26" s="585">
        <f t="shared" si="0"/>
        <v>54.1</v>
      </c>
      <c r="I26" s="330">
        <f t="shared" si="1"/>
        <v>0.14644419420503271</v>
      </c>
      <c r="K26" s="333">
        <f>生産者価格評価表!DZ30</f>
        <v>369424</v>
      </c>
    </row>
    <row r="27" spans="1:11" ht="12" customHeight="1">
      <c r="A27" s="524" t="s">
        <v>402</v>
      </c>
      <c r="B27" s="591" t="s">
        <v>403</v>
      </c>
      <c r="C27" s="592">
        <v>254.2</v>
      </c>
      <c r="D27" s="593">
        <v>112</v>
      </c>
      <c r="F27" s="188">
        <v>207</v>
      </c>
      <c r="G27" s="185" t="s">
        <v>182</v>
      </c>
      <c r="H27" s="585">
        <f t="shared" si="0"/>
        <v>798.1</v>
      </c>
      <c r="I27" s="330">
        <f t="shared" si="1"/>
        <v>8.2926002595736625E-2</v>
      </c>
      <c r="K27" s="333">
        <f>生産者価格評価表!DZ31</f>
        <v>9624243</v>
      </c>
    </row>
    <row r="28" spans="1:11" ht="12" customHeight="1">
      <c r="A28" s="524" t="s">
        <v>404</v>
      </c>
      <c r="B28" s="591" t="s">
        <v>152</v>
      </c>
      <c r="C28" s="592">
        <v>73.5</v>
      </c>
      <c r="D28" s="593">
        <v>113</v>
      </c>
      <c r="F28" s="188">
        <v>208</v>
      </c>
      <c r="G28" s="185" t="s">
        <v>184</v>
      </c>
      <c r="H28" s="585">
        <f t="shared" si="0"/>
        <v>824.5</v>
      </c>
      <c r="I28" s="330">
        <f t="shared" si="1"/>
        <v>0.1155673332848357</v>
      </c>
      <c r="K28" s="333">
        <f>生産者価格評価表!DZ32</f>
        <v>7134369</v>
      </c>
    </row>
    <row r="29" spans="1:11" ht="12" customHeight="1">
      <c r="A29" s="524" t="s">
        <v>405</v>
      </c>
      <c r="B29" s="591" t="s">
        <v>154</v>
      </c>
      <c r="C29" s="592">
        <v>60.4</v>
      </c>
      <c r="D29" s="593">
        <v>114</v>
      </c>
      <c r="F29" s="188">
        <v>211</v>
      </c>
      <c r="G29" s="185" t="s">
        <v>186</v>
      </c>
      <c r="H29" s="585">
        <f t="shared" si="0"/>
        <v>117.4</v>
      </c>
      <c r="I29" s="330">
        <f t="shared" si="1"/>
        <v>1.0025717588174436E-2</v>
      </c>
      <c r="K29" s="333">
        <f>生産者価格評価表!DZ33</f>
        <v>11709885</v>
      </c>
    </row>
    <row r="30" spans="1:11" ht="12" customHeight="1">
      <c r="A30" s="524" t="s">
        <v>406</v>
      </c>
      <c r="B30" s="591" t="s">
        <v>407</v>
      </c>
      <c r="C30" s="592">
        <v>25.2</v>
      </c>
      <c r="D30" s="593">
        <v>151</v>
      </c>
      <c r="F30" s="188">
        <v>212</v>
      </c>
      <c r="G30" s="185" t="s">
        <v>188</v>
      </c>
      <c r="H30" s="585">
        <f t="shared" si="0"/>
        <v>44.7</v>
      </c>
      <c r="I30" s="330">
        <f t="shared" si="1"/>
        <v>2.8989285637851834E-2</v>
      </c>
      <c r="K30" s="333">
        <f>生産者価格評価表!DZ34</f>
        <v>1541949</v>
      </c>
    </row>
    <row r="31" spans="1:11" ht="12" customHeight="1">
      <c r="A31" s="524" t="s">
        <v>408</v>
      </c>
      <c r="B31" s="591" t="s">
        <v>409</v>
      </c>
      <c r="C31" s="592">
        <v>47.6</v>
      </c>
      <c r="D31" s="593">
        <v>151</v>
      </c>
      <c r="F31" s="188">
        <v>221</v>
      </c>
      <c r="G31" s="185" t="s">
        <v>93</v>
      </c>
      <c r="H31" s="585">
        <f t="shared" si="0"/>
        <v>2138.1999999999998</v>
      </c>
      <c r="I31" s="330">
        <f t="shared" si="1"/>
        <v>0.19426082900549849</v>
      </c>
      <c r="K31" s="333">
        <f>生産者価格評価表!DZ35</f>
        <v>11006851</v>
      </c>
    </row>
    <row r="32" spans="1:11" ht="12" customHeight="1">
      <c r="A32" s="524" t="s">
        <v>410</v>
      </c>
      <c r="B32" s="591" t="s">
        <v>411</v>
      </c>
      <c r="C32" s="592">
        <v>15.4</v>
      </c>
      <c r="D32" s="593">
        <v>151</v>
      </c>
      <c r="F32" s="188">
        <v>222</v>
      </c>
      <c r="G32" s="185" t="s">
        <v>94</v>
      </c>
      <c r="H32" s="585">
        <f t="shared" si="0"/>
        <v>583.30000000000007</v>
      </c>
      <c r="I32" s="330">
        <f t="shared" si="1"/>
        <v>0.21772570144965084</v>
      </c>
      <c r="K32" s="333">
        <f>生産者価格評価表!DZ36</f>
        <v>2679059</v>
      </c>
    </row>
    <row r="33" spans="1:11" ht="12" customHeight="1">
      <c r="A33" s="524" t="s">
        <v>412</v>
      </c>
      <c r="B33" s="591" t="s">
        <v>413</v>
      </c>
      <c r="C33" s="592">
        <v>69.7</v>
      </c>
      <c r="D33" s="593">
        <v>151</v>
      </c>
      <c r="F33" s="188">
        <v>231</v>
      </c>
      <c r="G33" s="185" t="s">
        <v>192</v>
      </c>
      <c r="H33" s="585">
        <f t="shared" si="0"/>
        <v>90.699999999999989</v>
      </c>
      <c r="I33" s="330">
        <f t="shared" si="1"/>
        <v>0.34068414785767137</v>
      </c>
      <c r="K33" s="333">
        <f>生産者価格評価表!DZ37</f>
        <v>266229</v>
      </c>
    </row>
    <row r="34" spans="1:11" ht="12" customHeight="1">
      <c r="A34" s="524" t="s">
        <v>414</v>
      </c>
      <c r="B34" s="591" t="s">
        <v>415</v>
      </c>
      <c r="C34" s="592">
        <v>86.6</v>
      </c>
      <c r="D34" s="593">
        <v>151</v>
      </c>
      <c r="F34" s="188">
        <v>251</v>
      </c>
      <c r="G34" s="185" t="s">
        <v>194</v>
      </c>
      <c r="H34" s="585">
        <f t="shared" si="0"/>
        <v>230.6</v>
      </c>
      <c r="I34" s="330">
        <f t="shared" si="1"/>
        <v>0.19052403197102316</v>
      </c>
      <c r="K34" s="333">
        <f>生産者価格評価表!DZ38</f>
        <v>1210346</v>
      </c>
    </row>
    <row r="35" spans="1:11" ht="12" customHeight="1">
      <c r="A35" s="524" t="s">
        <v>416</v>
      </c>
      <c r="B35" s="591" t="s">
        <v>417</v>
      </c>
      <c r="C35" s="592">
        <v>266.60000000000002</v>
      </c>
      <c r="D35" s="593">
        <v>152</v>
      </c>
      <c r="F35" s="188">
        <v>252</v>
      </c>
      <c r="G35" s="185" t="s">
        <v>196</v>
      </c>
      <c r="H35" s="585">
        <f t="shared" si="0"/>
        <v>463.3</v>
      </c>
      <c r="I35" s="330">
        <f t="shared" si="1"/>
        <v>0.16516198030390802</v>
      </c>
      <c r="K35" s="333">
        <f>生産者価格評価表!DZ39</f>
        <v>2805125</v>
      </c>
    </row>
    <row r="36" spans="1:11" ht="12" customHeight="1">
      <c r="A36" s="524" t="s">
        <v>418</v>
      </c>
      <c r="B36" s="591" t="s">
        <v>419</v>
      </c>
      <c r="C36" s="592">
        <v>35.799999999999997</v>
      </c>
      <c r="D36" s="593">
        <v>152</v>
      </c>
      <c r="F36" s="188">
        <v>253</v>
      </c>
      <c r="G36" s="185" t="s">
        <v>95</v>
      </c>
      <c r="H36" s="585">
        <f t="shared" si="0"/>
        <v>149.30000000000001</v>
      </c>
      <c r="I36" s="330">
        <f t="shared" si="1"/>
        <v>0.24937322636842096</v>
      </c>
      <c r="K36" s="333">
        <f>生産者価格評価表!DZ40</f>
        <v>598701</v>
      </c>
    </row>
    <row r="37" spans="1:11" ht="12" customHeight="1">
      <c r="A37" s="524" t="s">
        <v>420</v>
      </c>
      <c r="B37" s="591" t="s">
        <v>421</v>
      </c>
      <c r="C37" s="592">
        <v>156.1</v>
      </c>
      <c r="D37" s="593">
        <v>152</v>
      </c>
      <c r="F37" s="188">
        <v>259</v>
      </c>
      <c r="G37" s="185" t="s">
        <v>96</v>
      </c>
      <c r="H37" s="585">
        <f t="shared" si="0"/>
        <v>421.9</v>
      </c>
      <c r="I37" s="330">
        <f t="shared" si="1"/>
        <v>0.21495153782820994</v>
      </c>
      <c r="K37" s="333">
        <f>生産者価格評価表!DZ41</f>
        <v>1962768</v>
      </c>
    </row>
    <row r="38" spans="1:11" ht="12" customHeight="1">
      <c r="A38" s="524" t="s">
        <v>422</v>
      </c>
      <c r="B38" s="591" t="s">
        <v>423</v>
      </c>
      <c r="C38" s="592">
        <v>150.9</v>
      </c>
      <c r="D38" s="593">
        <v>161</v>
      </c>
      <c r="F38" s="188">
        <v>261</v>
      </c>
      <c r="G38" s="185" t="s">
        <v>200</v>
      </c>
      <c r="H38" s="585">
        <f t="shared" si="0"/>
        <v>164.1</v>
      </c>
      <c r="I38" s="330">
        <f t="shared" si="1"/>
        <v>2.4194932422271016E-2</v>
      </c>
      <c r="K38" s="333">
        <f>生産者価格評価表!DZ42</f>
        <v>6782412</v>
      </c>
    </row>
    <row r="39" spans="1:11" ht="12" customHeight="1">
      <c r="A39" s="524" t="s">
        <v>424</v>
      </c>
      <c r="B39" s="591" t="s">
        <v>425</v>
      </c>
      <c r="C39" s="592">
        <v>172.6</v>
      </c>
      <c r="D39" s="593">
        <v>161</v>
      </c>
      <c r="F39" s="188">
        <v>262</v>
      </c>
      <c r="G39" s="185" t="s">
        <v>202</v>
      </c>
      <c r="H39" s="585">
        <f t="shared" si="0"/>
        <v>672.2</v>
      </c>
      <c r="I39" s="330">
        <f t="shared" si="1"/>
        <v>6.3067864099167231E-2</v>
      </c>
      <c r="K39" s="333">
        <f>生産者価格評価表!DZ43</f>
        <v>10658360</v>
      </c>
    </row>
    <row r="40" spans="1:11" ht="12" customHeight="1">
      <c r="A40" s="524" t="s">
        <v>426</v>
      </c>
      <c r="B40" s="591" t="s">
        <v>162</v>
      </c>
      <c r="C40" s="592">
        <v>350.5</v>
      </c>
      <c r="D40" s="593">
        <v>162</v>
      </c>
      <c r="F40" s="188">
        <v>263</v>
      </c>
      <c r="G40" s="185" t="s">
        <v>204</v>
      </c>
      <c r="H40" s="585">
        <f t="shared" si="0"/>
        <v>282.3</v>
      </c>
      <c r="I40" s="330">
        <f t="shared" si="1"/>
        <v>0.17912584304312154</v>
      </c>
      <c r="K40" s="333">
        <f>生産者価格評価表!DZ44</f>
        <v>1575987</v>
      </c>
    </row>
    <row r="41" spans="1:11" ht="12" customHeight="1">
      <c r="A41" s="524" t="s">
        <v>427</v>
      </c>
      <c r="B41" s="591" t="s">
        <v>428</v>
      </c>
      <c r="C41" s="592">
        <v>26.8</v>
      </c>
      <c r="D41" s="593">
        <v>163</v>
      </c>
      <c r="F41" s="188">
        <v>269</v>
      </c>
      <c r="G41" s="185" t="s">
        <v>206</v>
      </c>
      <c r="H41" s="585">
        <f t="shared" si="0"/>
        <v>199</v>
      </c>
      <c r="I41" s="330">
        <f t="shared" si="1"/>
        <v>9.8171784837047166E-2</v>
      </c>
      <c r="K41" s="333">
        <f>生産者価格評価表!DZ45</f>
        <v>2027059</v>
      </c>
    </row>
    <row r="42" spans="1:11" ht="12" customHeight="1">
      <c r="A42" s="524" t="s">
        <v>429</v>
      </c>
      <c r="B42" s="591" t="s">
        <v>430</v>
      </c>
      <c r="C42" s="592">
        <v>204.5</v>
      </c>
      <c r="D42" s="593">
        <v>163</v>
      </c>
      <c r="F42" s="188">
        <v>271</v>
      </c>
      <c r="G42" s="185" t="s">
        <v>208</v>
      </c>
      <c r="H42" s="585">
        <f t="shared" si="0"/>
        <v>143.5</v>
      </c>
      <c r="I42" s="330">
        <f t="shared" si="1"/>
        <v>3.9863115339965706E-2</v>
      </c>
      <c r="K42" s="333">
        <f>生産者価格評価表!DZ46</f>
        <v>3599819</v>
      </c>
    </row>
    <row r="43" spans="1:11" ht="12" customHeight="1">
      <c r="A43" s="524" t="s">
        <v>431</v>
      </c>
      <c r="B43" s="591" t="s">
        <v>432</v>
      </c>
      <c r="C43" s="592">
        <v>75.5</v>
      </c>
      <c r="D43" s="593">
        <v>163</v>
      </c>
      <c r="F43" s="188">
        <v>272</v>
      </c>
      <c r="G43" s="185" t="s">
        <v>210</v>
      </c>
      <c r="H43" s="585">
        <f t="shared" si="0"/>
        <v>567.9</v>
      </c>
      <c r="I43" s="330">
        <f t="shared" si="1"/>
        <v>0.12299678116189183</v>
      </c>
      <c r="K43" s="333">
        <f>生産者価格評価表!DZ47</f>
        <v>4617194</v>
      </c>
    </row>
    <row r="44" spans="1:11" ht="12" customHeight="1">
      <c r="A44" s="524" t="s">
        <v>433</v>
      </c>
      <c r="B44" s="591" t="s">
        <v>434</v>
      </c>
      <c r="C44" s="592">
        <v>366.8</v>
      </c>
      <c r="D44" s="593">
        <v>164</v>
      </c>
      <c r="F44" s="188">
        <v>281</v>
      </c>
      <c r="G44" s="185" t="s">
        <v>212</v>
      </c>
      <c r="H44" s="585">
        <f t="shared" si="0"/>
        <v>949.1</v>
      </c>
      <c r="I44" s="330">
        <f t="shared" si="1"/>
        <v>0.20222345659993995</v>
      </c>
      <c r="K44" s="333">
        <f>生産者価格評価表!DZ48</f>
        <v>4693323</v>
      </c>
    </row>
    <row r="45" spans="1:11" ht="12" customHeight="1">
      <c r="A45" s="524" t="s">
        <v>435</v>
      </c>
      <c r="B45" s="591" t="s">
        <v>436</v>
      </c>
      <c r="C45" s="592">
        <v>289.39999999999998</v>
      </c>
      <c r="D45" s="593">
        <v>164</v>
      </c>
      <c r="F45" s="188">
        <v>289</v>
      </c>
      <c r="G45" s="185" t="s">
        <v>214</v>
      </c>
      <c r="H45" s="585">
        <f t="shared" si="0"/>
        <v>2156</v>
      </c>
      <c r="I45" s="330">
        <f t="shared" si="1"/>
        <v>0.29320910841311587</v>
      </c>
      <c r="K45" s="333">
        <f>生産者価格評価表!DZ49</f>
        <v>7353114</v>
      </c>
    </row>
    <row r="46" spans="1:11" ht="12" customHeight="1">
      <c r="A46" s="524" t="s">
        <v>437</v>
      </c>
      <c r="B46" s="591" t="s">
        <v>168</v>
      </c>
      <c r="C46" s="592">
        <v>994.9</v>
      </c>
      <c r="D46" s="593">
        <v>191</v>
      </c>
      <c r="F46" s="188">
        <v>291</v>
      </c>
      <c r="G46" s="185" t="s">
        <v>0</v>
      </c>
      <c r="H46" s="585">
        <f t="shared" si="0"/>
        <v>2122.4</v>
      </c>
      <c r="I46" s="330">
        <f t="shared" si="1"/>
        <v>0.20420268444171627</v>
      </c>
      <c r="K46" s="333">
        <f>生産者価格評価表!DZ50</f>
        <v>10393595</v>
      </c>
    </row>
    <row r="47" spans="1:11" ht="12" customHeight="1">
      <c r="A47" s="524" t="s">
        <v>438</v>
      </c>
      <c r="B47" s="591" t="s">
        <v>170</v>
      </c>
      <c r="C47" s="592">
        <v>27.2</v>
      </c>
      <c r="D47" s="593">
        <v>201</v>
      </c>
      <c r="F47" s="188">
        <v>301</v>
      </c>
      <c r="G47" s="185" t="s">
        <v>1</v>
      </c>
      <c r="H47" s="585">
        <f t="shared" si="0"/>
        <v>3881.0999999999995</v>
      </c>
      <c r="I47" s="330">
        <f t="shared" si="1"/>
        <v>0.23473320878258189</v>
      </c>
      <c r="K47" s="333">
        <f>生産者価格評価表!DZ51</f>
        <v>16534090</v>
      </c>
    </row>
    <row r="48" spans="1:11" ht="12" customHeight="1">
      <c r="A48" s="524" t="s">
        <v>439</v>
      </c>
      <c r="B48" s="591" t="s">
        <v>440</v>
      </c>
      <c r="C48" s="592">
        <v>21.8</v>
      </c>
      <c r="D48" s="593">
        <v>202</v>
      </c>
      <c r="F48" s="188">
        <v>311</v>
      </c>
      <c r="G48" s="185" t="s">
        <v>2</v>
      </c>
      <c r="H48" s="585">
        <f t="shared" si="0"/>
        <v>1287.0999999999999</v>
      </c>
      <c r="I48" s="330">
        <f t="shared" si="1"/>
        <v>0.22551369148970093</v>
      </c>
      <c r="K48" s="333">
        <f>生産者価格評価表!DZ52</f>
        <v>5707414</v>
      </c>
    </row>
    <row r="49" spans="1:11" ht="12" customHeight="1">
      <c r="A49" s="524" t="s">
        <v>441</v>
      </c>
      <c r="B49" s="591" t="s">
        <v>442</v>
      </c>
      <c r="C49" s="592">
        <v>182.2</v>
      </c>
      <c r="D49" s="593">
        <v>202</v>
      </c>
      <c r="F49" s="188">
        <v>321</v>
      </c>
      <c r="G49" s="185" t="s">
        <v>219</v>
      </c>
      <c r="H49" s="585">
        <f t="shared" si="0"/>
        <v>704.3</v>
      </c>
      <c r="I49" s="330">
        <f t="shared" si="1"/>
        <v>0.13116347759205235</v>
      </c>
      <c r="K49" s="333">
        <f>生産者価格評価表!DZ53</f>
        <v>5369635</v>
      </c>
    </row>
    <row r="50" spans="1:11" ht="12" customHeight="1">
      <c r="A50" s="524" t="s">
        <v>443</v>
      </c>
      <c r="B50" s="591" t="s">
        <v>174</v>
      </c>
      <c r="C50" s="592">
        <v>34.6</v>
      </c>
      <c r="D50" s="593">
        <v>203</v>
      </c>
      <c r="F50" s="188">
        <v>329</v>
      </c>
      <c r="G50" s="185" t="s">
        <v>221</v>
      </c>
      <c r="H50" s="585">
        <f t="shared" si="0"/>
        <v>1625</v>
      </c>
      <c r="I50" s="330">
        <f t="shared" si="1"/>
        <v>0.21337360076157963</v>
      </c>
      <c r="K50" s="333">
        <f>生産者価格評価表!DZ54</f>
        <v>7615750</v>
      </c>
    </row>
    <row r="51" spans="1:11" ht="12" customHeight="1">
      <c r="A51" s="524" t="s">
        <v>444</v>
      </c>
      <c r="B51" s="591" t="s">
        <v>445</v>
      </c>
      <c r="C51" s="592">
        <v>143.6</v>
      </c>
      <c r="D51" s="593">
        <v>204</v>
      </c>
      <c r="F51" s="188">
        <v>331</v>
      </c>
      <c r="G51" s="185" t="s">
        <v>223</v>
      </c>
      <c r="H51" s="585">
        <f t="shared" si="0"/>
        <v>1455.5</v>
      </c>
      <c r="I51" s="330">
        <f t="shared" si="1"/>
        <v>0.17867676078858383</v>
      </c>
      <c r="K51" s="333">
        <f>生産者価格評価表!DZ55</f>
        <v>8145995</v>
      </c>
    </row>
    <row r="52" spans="1:11" ht="12" customHeight="1">
      <c r="A52" s="524" t="s">
        <v>446</v>
      </c>
      <c r="B52" s="591" t="s">
        <v>447</v>
      </c>
      <c r="C52" s="592">
        <v>51.5</v>
      </c>
      <c r="D52" s="593">
        <v>204</v>
      </c>
      <c r="F52" s="188">
        <v>332</v>
      </c>
      <c r="G52" s="185" t="s">
        <v>225</v>
      </c>
      <c r="H52" s="585">
        <f t="shared" si="0"/>
        <v>319.7</v>
      </c>
      <c r="I52" s="330">
        <f t="shared" si="1"/>
        <v>0.11732265086804816</v>
      </c>
      <c r="K52" s="333">
        <f>生産者価格評価表!DZ56</f>
        <v>2724964</v>
      </c>
    </row>
    <row r="53" spans="1:11" ht="12" customHeight="1">
      <c r="A53" s="524" t="s">
        <v>448</v>
      </c>
      <c r="B53" s="591" t="s">
        <v>449</v>
      </c>
      <c r="C53" s="592">
        <v>155.5</v>
      </c>
      <c r="D53" s="593">
        <v>204</v>
      </c>
      <c r="F53" s="188">
        <v>333</v>
      </c>
      <c r="G53" s="185" t="s">
        <v>227</v>
      </c>
      <c r="H53" s="585">
        <f t="shared" si="0"/>
        <v>427.7</v>
      </c>
      <c r="I53" s="330">
        <f t="shared" si="1"/>
        <v>0.19262190980772936</v>
      </c>
      <c r="K53" s="333">
        <f>生産者価格評価表!DZ57</f>
        <v>2220412</v>
      </c>
    </row>
    <row r="54" spans="1:11" ht="12" customHeight="1">
      <c r="A54" s="524" t="s">
        <v>450</v>
      </c>
      <c r="B54" s="591" t="s">
        <v>178</v>
      </c>
      <c r="C54" s="592">
        <v>147.19999999999999</v>
      </c>
      <c r="D54" s="593">
        <v>205</v>
      </c>
      <c r="F54" s="188">
        <v>339</v>
      </c>
      <c r="G54" s="185" t="s">
        <v>229</v>
      </c>
      <c r="H54" s="585">
        <f t="shared" si="0"/>
        <v>393.7</v>
      </c>
      <c r="I54" s="330">
        <f t="shared" si="1"/>
        <v>0.15660034454462393</v>
      </c>
      <c r="K54" s="333">
        <f>生産者価格評価表!DZ58</f>
        <v>2514043</v>
      </c>
    </row>
    <row r="55" spans="1:11" ht="12" customHeight="1">
      <c r="A55" s="524" t="s">
        <v>451</v>
      </c>
      <c r="B55" s="591" t="s">
        <v>180</v>
      </c>
      <c r="C55" s="592">
        <v>54.1</v>
      </c>
      <c r="D55" s="593">
        <v>206</v>
      </c>
      <c r="F55" s="188">
        <v>341</v>
      </c>
      <c r="G55" s="185" t="s">
        <v>231</v>
      </c>
      <c r="H55" s="585">
        <f t="shared" si="0"/>
        <v>513.4</v>
      </c>
      <c r="I55" s="330">
        <f t="shared" si="1"/>
        <v>0.16764218483416191</v>
      </c>
      <c r="K55" s="333">
        <f>生産者価格評価表!DZ59</f>
        <v>3062475</v>
      </c>
    </row>
    <row r="56" spans="1:11" ht="12" customHeight="1">
      <c r="A56" s="524" t="s">
        <v>452</v>
      </c>
      <c r="B56" s="591" t="s">
        <v>182</v>
      </c>
      <c r="C56" s="592">
        <v>798.1</v>
      </c>
      <c r="D56" s="593">
        <v>207</v>
      </c>
      <c r="F56" s="188">
        <v>342</v>
      </c>
      <c r="G56" s="185" t="s">
        <v>233</v>
      </c>
      <c r="H56" s="585">
        <f t="shared" si="0"/>
        <v>214.8</v>
      </c>
      <c r="I56" s="330">
        <f t="shared" si="1"/>
        <v>0.12437868561607983</v>
      </c>
      <c r="K56" s="333">
        <f>生産者価格評価表!DZ60</f>
        <v>1726984</v>
      </c>
    </row>
    <row r="57" spans="1:11" ht="12" customHeight="1">
      <c r="A57" s="524" t="s">
        <v>453</v>
      </c>
      <c r="B57" s="591" t="s">
        <v>454</v>
      </c>
      <c r="C57" s="592">
        <v>107.6</v>
      </c>
      <c r="D57" s="593">
        <v>208</v>
      </c>
      <c r="F57" s="188">
        <v>351</v>
      </c>
      <c r="G57" s="185" t="s">
        <v>235</v>
      </c>
      <c r="H57" s="585">
        <f t="shared" si="0"/>
        <v>945.3</v>
      </c>
      <c r="I57" s="330">
        <f t="shared" si="1"/>
        <v>6.5422805173197762E-2</v>
      </c>
      <c r="K57" s="333">
        <f>生産者価格評価表!DZ61</f>
        <v>14449090</v>
      </c>
    </row>
    <row r="58" spans="1:11" ht="12" customHeight="1">
      <c r="A58" s="524" t="s">
        <v>455</v>
      </c>
      <c r="B58" s="591" t="s">
        <v>456</v>
      </c>
      <c r="C58" s="592">
        <v>176.2</v>
      </c>
      <c r="D58" s="593">
        <v>208</v>
      </c>
      <c r="F58" s="188">
        <v>352</v>
      </c>
      <c r="G58" s="185" t="s">
        <v>237</v>
      </c>
      <c r="H58" s="585">
        <f t="shared" si="0"/>
        <v>316.10000000000002</v>
      </c>
      <c r="I58" s="330">
        <f t="shared" si="1"/>
        <v>8.6917882536297356E-2</v>
      </c>
      <c r="K58" s="333">
        <f>生産者価格評価表!DZ62</f>
        <v>3636766</v>
      </c>
    </row>
    <row r="59" spans="1:11" ht="12" customHeight="1">
      <c r="A59" s="524" t="s">
        <v>457</v>
      </c>
      <c r="B59" s="591" t="s">
        <v>458</v>
      </c>
      <c r="C59" s="592">
        <v>121.8</v>
      </c>
      <c r="D59" s="593">
        <v>208</v>
      </c>
      <c r="F59" s="188">
        <v>353</v>
      </c>
      <c r="G59" s="185" t="s">
        <v>239</v>
      </c>
      <c r="H59" s="585">
        <f t="shared" si="0"/>
        <v>3589.2</v>
      </c>
      <c r="I59" s="330">
        <f t="shared" si="1"/>
        <v>0.15790601107955365</v>
      </c>
      <c r="K59" s="333">
        <f>生産者価格評価表!DZ63</f>
        <v>22729977</v>
      </c>
    </row>
    <row r="60" spans="1:11" ht="12" customHeight="1">
      <c r="A60" s="524" t="s">
        <v>459</v>
      </c>
      <c r="B60" s="591" t="s">
        <v>460</v>
      </c>
      <c r="C60" s="592">
        <v>29.8</v>
      </c>
      <c r="D60" s="593">
        <v>208</v>
      </c>
      <c r="F60" s="188">
        <v>354</v>
      </c>
      <c r="G60" s="185" t="s">
        <v>241</v>
      </c>
      <c r="H60" s="585">
        <f t="shared" si="0"/>
        <v>353.6</v>
      </c>
      <c r="I60" s="330">
        <f t="shared" si="1"/>
        <v>0.15246781402721138</v>
      </c>
      <c r="K60" s="333">
        <f>生産者価格評価表!DZ64</f>
        <v>2319178</v>
      </c>
    </row>
    <row r="61" spans="1:11" ht="12" customHeight="1">
      <c r="A61" s="524" t="s">
        <v>461</v>
      </c>
      <c r="B61" s="591" t="s">
        <v>462</v>
      </c>
      <c r="C61" s="592">
        <v>389.1</v>
      </c>
      <c r="D61" s="593">
        <v>208</v>
      </c>
      <c r="F61" s="188">
        <v>359</v>
      </c>
      <c r="G61" s="185" t="s">
        <v>243</v>
      </c>
      <c r="H61" s="585">
        <f t="shared" si="0"/>
        <v>647</v>
      </c>
      <c r="I61" s="330">
        <f t="shared" si="1"/>
        <v>0.15589091779994785</v>
      </c>
      <c r="K61" s="333">
        <f>生産者価格評価表!DZ65</f>
        <v>4150338</v>
      </c>
    </row>
    <row r="62" spans="1:11" ht="12" customHeight="1">
      <c r="A62" s="524" t="s">
        <v>463</v>
      </c>
      <c r="B62" s="591" t="s">
        <v>186</v>
      </c>
      <c r="C62" s="592">
        <v>117.4</v>
      </c>
      <c r="D62" s="593">
        <v>211</v>
      </c>
      <c r="F62" s="188">
        <v>391</v>
      </c>
      <c r="G62" s="185" t="s">
        <v>3</v>
      </c>
      <c r="H62" s="585">
        <f t="shared" si="0"/>
        <v>776.5</v>
      </c>
      <c r="I62" s="330">
        <f t="shared" si="1"/>
        <v>0.22189987443296225</v>
      </c>
      <c r="K62" s="333">
        <f>生産者価格評価表!DZ66</f>
        <v>3499326</v>
      </c>
    </row>
    <row r="63" spans="1:11" ht="12" customHeight="1">
      <c r="A63" s="524" t="s">
        <v>464</v>
      </c>
      <c r="B63" s="591" t="s">
        <v>188</v>
      </c>
      <c r="C63" s="592">
        <v>44.7</v>
      </c>
      <c r="D63" s="593">
        <v>212</v>
      </c>
      <c r="F63" s="188">
        <v>392</v>
      </c>
      <c r="G63" s="185" t="s">
        <v>246</v>
      </c>
      <c r="H63" s="585">
        <f t="shared" si="0"/>
        <v>195.4</v>
      </c>
      <c r="I63" s="330">
        <f t="shared" si="1"/>
        <v>0.21368900048446379</v>
      </c>
      <c r="K63" s="333">
        <f>生産者価格評価表!DZ67</f>
        <v>914413</v>
      </c>
    </row>
    <row r="64" spans="1:11" ht="12" customHeight="1">
      <c r="A64" s="524" t="s">
        <v>465</v>
      </c>
      <c r="B64" s="591" t="s">
        <v>93</v>
      </c>
      <c r="C64" s="592">
        <v>2138.1999999999998</v>
      </c>
      <c r="D64" s="593">
        <v>221</v>
      </c>
      <c r="F64" s="188">
        <v>411</v>
      </c>
      <c r="G64" s="185" t="s">
        <v>248</v>
      </c>
      <c r="H64" s="585">
        <f t="shared" si="0"/>
        <v>8810.4000000000015</v>
      </c>
      <c r="I64" s="330">
        <f t="shared" si="1"/>
        <v>0.28621516503762084</v>
      </c>
      <c r="K64" s="333">
        <f>生産者価格評価表!DZ68</f>
        <v>30782436</v>
      </c>
    </row>
    <row r="65" spans="1:11" ht="12" customHeight="1">
      <c r="A65" s="524" t="s">
        <v>466</v>
      </c>
      <c r="B65" s="591" t="s">
        <v>467</v>
      </c>
      <c r="C65" s="592">
        <v>127.7</v>
      </c>
      <c r="D65" s="593">
        <v>222</v>
      </c>
      <c r="F65" s="188">
        <v>412</v>
      </c>
      <c r="G65" s="185" t="s">
        <v>250</v>
      </c>
      <c r="H65" s="585">
        <f t="shared" si="0"/>
        <v>4654.8999999999996</v>
      </c>
      <c r="I65" s="330">
        <f t="shared" si="1"/>
        <v>0.29990460187243712</v>
      </c>
      <c r="K65" s="333">
        <f>生産者価格評価表!DZ69</f>
        <v>15521269</v>
      </c>
    </row>
    <row r="66" spans="1:11" ht="12" customHeight="1">
      <c r="A66" s="524" t="s">
        <v>468</v>
      </c>
      <c r="B66" s="591" t="s">
        <v>469</v>
      </c>
      <c r="C66" s="592">
        <v>455.6</v>
      </c>
      <c r="D66" s="593">
        <v>222</v>
      </c>
      <c r="F66" s="188">
        <v>413</v>
      </c>
      <c r="G66" s="185" t="s">
        <v>252</v>
      </c>
      <c r="H66" s="585">
        <f t="shared" si="0"/>
        <v>3828.7</v>
      </c>
      <c r="I66" s="330">
        <f t="shared" si="1"/>
        <v>0.28972083902283252</v>
      </c>
      <c r="K66" s="333">
        <f>生産者価格評価表!DZ70</f>
        <v>13215135</v>
      </c>
    </row>
    <row r="67" spans="1:11" ht="12" customHeight="1">
      <c r="A67" s="524" t="s">
        <v>470</v>
      </c>
      <c r="B67" s="591" t="s">
        <v>471</v>
      </c>
      <c r="C67" s="592">
        <v>24.4</v>
      </c>
      <c r="D67" s="593">
        <v>231</v>
      </c>
      <c r="F67" s="188">
        <v>419</v>
      </c>
      <c r="G67" s="185" t="s">
        <v>254</v>
      </c>
      <c r="H67" s="585">
        <f t="shared" si="0"/>
        <v>3317.3</v>
      </c>
      <c r="I67" s="330">
        <f t="shared" si="1"/>
        <v>0.35412334376641291</v>
      </c>
      <c r="K67" s="333">
        <f>生産者価格評価表!DZ71</f>
        <v>9367640</v>
      </c>
    </row>
    <row r="68" spans="1:11" ht="12" customHeight="1">
      <c r="A68" s="524" t="s">
        <v>472</v>
      </c>
      <c r="B68" s="591" t="s">
        <v>473</v>
      </c>
      <c r="C68" s="592">
        <v>66.3</v>
      </c>
      <c r="D68" s="593">
        <v>231</v>
      </c>
      <c r="F68" s="188">
        <v>461</v>
      </c>
      <c r="G68" s="185" t="s">
        <v>256</v>
      </c>
      <c r="H68" s="585">
        <f t="shared" ref="H68:H110" si="2">SUMIF($D$3:$D$190,F68,$C$3:$C$190)</f>
        <v>977.1</v>
      </c>
      <c r="I68" s="330">
        <f t="shared" ref="I68:I110" si="3">+H68*1000/K68</f>
        <v>4.8830025883262004E-2</v>
      </c>
      <c r="K68" s="333">
        <f>生産者価格評価表!DZ72</f>
        <v>20010229</v>
      </c>
    </row>
    <row r="69" spans="1:11" ht="12" customHeight="1">
      <c r="A69" s="524" t="s">
        <v>474</v>
      </c>
      <c r="B69" s="591" t="s">
        <v>194</v>
      </c>
      <c r="C69" s="592">
        <v>230.6</v>
      </c>
      <c r="D69" s="593">
        <v>251</v>
      </c>
      <c r="F69" s="188">
        <v>462</v>
      </c>
      <c r="G69" s="185" t="s">
        <v>258</v>
      </c>
      <c r="H69" s="585">
        <f t="shared" si="2"/>
        <v>223.4</v>
      </c>
      <c r="I69" s="330">
        <f t="shared" si="3"/>
        <v>6.8900154300569366E-2</v>
      </c>
      <c r="K69" s="333">
        <f>生産者価格評価表!DZ73</f>
        <v>3242373</v>
      </c>
    </row>
    <row r="70" spans="1:11" ht="12" customHeight="1">
      <c r="A70" s="524" t="s">
        <v>475</v>
      </c>
      <c r="B70" s="591" t="s">
        <v>196</v>
      </c>
      <c r="C70" s="592">
        <v>463.3</v>
      </c>
      <c r="D70" s="593">
        <v>252</v>
      </c>
      <c r="F70" s="188">
        <v>471</v>
      </c>
      <c r="G70" s="185" t="s">
        <v>4</v>
      </c>
      <c r="H70" s="585">
        <f t="shared" si="2"/>
        <v>454.1</v>
      </c>
      <c r="I70" s="330">
        <f t="shared" si="3"/>
        <v>0.10023373155327409</v>
      </c>
      <c r="K70" s="333">
        <f>生産者価格評価表!DZ74</f>
        <v>4530411</v>
      </c>
    </row>
    <row r="71" spans="1:11" ht="12" customHeight="1">
      <c r="A71" s="524" t="s">
        <v>476</v>
      </c>
      <c r="B71" s="591" t="s">
        <v>95</v>
      </c>
      <c r="C71" s="592">
        <v>149.30000000000001</v>
      </c>
      <c r="D71" s="593">
        <v>253</v>
      </c>
      <c r="F71" s="188">
        <v>481</v>
      </c>
      <c r="G71" s="185" t="s">
        <v>5</v>
      </c>
      <c r="H71" s="585">
        <f t="shared" si="2"/>
        <v>2375.1999999999998</v>
      </c>
      <c r="I71" s="330">
        <f t="shared" si="3"/>
        <v>0.39637422386031979</v>
      </c>
      <c r="K71" s="333">
        <f>生産者価格評価表!DZ75</f>
        <v>5992317</v>
      </c>
    </row>
    <row r="72" spans="1:11" ht="12" customHeight="1">
      <c r="A72" s="524" t="s">
        <v>477</v>
      </c>
      <c r="B72" s="591" t="s">
        <v>478</v>
      </c>
      <c r="C72" s="592">
        <v>67.900000000000006</v>
      </c>
      <c r="D72" s="593">
        <v>259</v>
      </c>
      <c r="F72" s="188">
        <v>511</v>
      </c>
      <c r="G72" s="185" t="s">
        <v>36</v>
      </c>
      <c r="H72" s="585">
        <f t="shared" si="2"/>
        <v>34075.699999999997</v>
      </c>
      <c r="I72" s="330">
        <f t="shared" si="3"/>
        <v>0.36751859411748072</v>
      </c>
      <c r="K72" s="333">
        <f>生産者価格評価表!DZ76</f>
        <v>92718302</v>
      </c>
    </row>
    <row r="73" spans="1:11" ht="12" customHeight="1">
      <c r="A73" s="524" t="s">
        <v>479</v>
      </c>
      <c r="B73" s="591" t="s">
        <v>96</v>
      </c>
      <c r="C73" s="592">
        <v>354</v>
      </c>
      <c r="D73" s="593">
        <v>259</v>
      </c>
      <c r="F73" s="188">
        <v>531</v>
      </c>
      <c r="G73" s="185" t="s">
        <v>6</v>
      </c>
      <c r="H73" s="585">
        <f t="shared" si="2"/>
        <v>9101.2999999999993</v>
      </c>
      <c r="I73" s="330">
        <f t="shared" si="3"/>
        <v>0.25049276034831136</v>
      </c>
      <c r="K73" s="333">
        <f>生産者価格評価表!DZ77</f>
        <v>36333585</v>
      </c>
    </row>
    <row r="74" spans="1:11" ht="12" customHeight="1">
      <c r="A74" s="524" t="s">
        <v>480</v>
      </c>
      <c r="B74" s="591" t="s">
        <v>200</v>
      </c>
      <c r="C74" s="592">
        <v>164.1</v>
      </c>
      <c r="D74" s="593">
        <v>261</v>
      </c>
      <c r="F74" s="188">
        <v>551</v>
      </c>
      <c r="G74" s="185" t="s">
        <v>264</v>
      </c>
      <c r="H74" s="585">
        <f t="shared" si="2"/>
        <v>3821.8</v>
      </c>
      <c r="I74" s="330">
        <f t="shared" si="3"/>
        <v>0.16332994447987054</v>
      </c>
      <c r="K74" s="333">
        <f>生産者価格評価表!DZ78</f>
        <v>23399261</v>
      </c>
    </row>
    <row r="75" spans="1:11" ht="12" customHeight="1">
      <c r="A75" s="524" t="s">
        <v>481</v>
      </c>
      <c r="B75" s="591" t="s">
        <v>482</v>
      </c>
      <c r="C75" s="592">
        <v>0</v>
      </c>
      <c r="D75" s="593">
        <v>261</v>
      </c>
      <c r="F75" s="188">
        <v>552</v>
      </c>
      <c r="G75" s="185" t="s">
        <v>266</v>
      </c>
      <c r="H75" s="585">
        <f t="shared" si="2"/>
        <v>1365.2</v>
      </c>
      <c r="I75" s="330">
        <f t="shared" si="3"/>
        <v>9.1409177730522775E-2</v>
      </c>
      <c r="K75" s="333">
        <f>生産者価格評価表!DZ79</f>
        <v>14935043</v>
      </c>
    </row>
    <row r="76" spans="1:11" ht="12" customHeight="1">
      <c r="A76" s="524" t="s">
        <v>483</v>
      </c>
      <c r="B76" s="591" t="s">
        <v>484</v>
      </c>
      <c r="C76" s="592">
        <v>319.7</v>
      </c>
      <c r="D76" s="593">
        <v>262</v>
      </c>
      <c r="F76" s="188">
        <v>553</v>
      </c>
      <c r="G76" s="185" t="s">
        <v>268</v>
      </c>
      <c r="H76" s="585">
        <f t="shared" si="2"/>
        <v>0</v>
      </c>
      <c r="I76" s="330">
        <f t="shared" si="3"/>
        <v>0</v>
      </c>
      <c r="K76" s="333">
        <f>生産者価格評価表!DZ80</f>
        <v>52214289</v>
      </c>
    </row>
    <row r="77" spans="1:11" ht="12" customHeight="1">
      <c r="A77" s="524" t="s">
        <v>485</v>
      </c>
      <c r="B77" s="591" t="s">
        <v>486</v>
      </c>
      <c r="C77" s="592">
        <v>86.3</v>
      </c>
      <c r="D77" s="593">
        <v>262</v>
      </c>
      <c r="F77" s="188">
        <v>571</v>
      </c>
      <c r="G77" s="185" t="s">
        <v>270</v>
      </c>
      <c r="H77" s="585">
        <f t="shared" si="2"/>
        <v>1120.8</v>
      </c>
      <c r="I77" s="330">
        <f t="shared" si="3"/>
        <v>0.23211802729499245</v>
      </c>
      <c r="K77" s="333">
        <f>生産者価格評価表!DZ81</f>
        <v>4828578</v>
      </c>
    </row>
    <row r="78" spans="1:11" ht="12" customHeight="1">
      <c r="A78" s="524" t="s">
        <v>487</v>
      </c>
      <c r="B78" s="591" t="s">
        <v>488</v>
      </c>
      <c r="C78" s="592">
        <v>266.2</v>
      </c>
      <c r="D78" s="593">
        <v>262</v>
      </c>
      <c r="F78" s="188">
        <v>572</v>
      </c>
      <c r="G78" s="185" t="s">
        <v>272</v>
      </c>
      <c r="H78" s="585">
        <f t="shared" si="2"/>
        <v>7921.4</v>
      </c>
      <c r="I78" s="330">
        <f t="shared" si="3"/>
        <v>0.49551962408217615</v>
      </c>
      <c r="K78" s="333">
        <f>生産者価格評価表!DZ82</f>
        <v>15986047</v>
      </c>
    </row>
    <row r="79" spans="1:11" ht="12" customHeight="1">
      <c r="A79" s="524" t="s">
        <v>489</v>
      </c>
      <c r="B79" s="591" t="s">
        <v>204</v>
      </c>
      <c r="C79" s="592">
        <v>282.3</v>
      </c>
      <c r="D79" s="593">
        <v>263</v>
      </c>
      <c r="F79" s="188">
        <v>573</v>
      </c>
      <c r="G79" s="185" t="s">
        <v>274</v>
      </c>
      <c r="H79" s="585">
        <f t="shared" si="2"/>
        <v>0</v>
      </c>
      <c r="I79" s="330">
        <f t="shared" si="3"/>
        <v>0</v>
      </c>
      <c r="K79" s="333">
        <f>生産者価格評価表!DZ83</f>
        <v>9849179</v>
      </c>
    </row>
    <row r="80" spans="1:11" ht="12" customHeight="1">
      <c r="A80" s="524" t="s">
        <v>490</v>
      </c>
      <c r="B80" s="591" t="s">
        <v>206</v>
      </c>
      <c r="C80" s="592">
        <v>199</v>
      </c>
      <c r="D80" s="593">
        <v>269</v>
      </c>
      <c r="F80" s="188">
        <v>574</v>
      </c>
      <c r="G80" s="185" t="s">
        <v>276</v>
      </c>
      <c r="H80" s="585">
        <f t="shared" si="2"/>
        <v>715.09999999999991</v>
      </c>
      <c r="I80" s="330">
        <f t="shared" si="3"/>
        <v>0.13079926748020357</v>
      </c>
      <c r="K80" s="333">
        <f>生産者価格評価表!DZ84</f>
        <v>5467156</v>
      </c>
    </row>
    <row r="81" spans="1:11" ht="12" customHeight="1">
      <c r="A81" s="524" t="s">
        <v>491</v>
      </c>
      <c r="B81" s="591" t="s">
        <v>208</v>
      </c>
      <c r="C81" s="592">
        <v>143.5</v>
      </c>
      <c r="D81" s="593">
        <v>271</v>
      </c>
      <c r="F81" s="188">
        <v>575</v>
      </c>
      <c r="G81" s="185" t="s">
        <v>278</v>
      </c>
      <c r="H81" s="585">
        <f t="shared" si="2"/>
        <v>275.3</v>
      </c>
      <c r="I81" s="330">
        <f t="shared" si="3"/>
        <v>0.16497783615957007</v>
      </c>
      <c r="K81" s="333">
        <f>生産者価格評価表!DZ85</f>
        <v>1668709</v>
      </c>
    </row>
    <row r="82" spans="1:11" ht="12" customHeight="1">
      <c r="A82" s="524" t="s">
        <v>492</v>
      </c>
      <c r="B82" s="591" t="s">
        <v>493</v>
      </c>
      <c r="C82" s="592">
        <v>0</v>
      </c>
      <c r="D82" s="593">
        <v>271</v>
      </c>
      <c r="F82" s="188">
        <v>576</v>
      </c>
      <c r="G82" s="185" t="s">
        <v>280</v>
      </c>
      <c r="H82" s="585">
        <f t="shared" si="2"/>
        <v>311.8</v>
      </c>
      <c r="I82" s="330">
        <f t="shared" si="3"/>
        <v>0.38410604184760178</v>
      </c>
      <c r="K82" s="333">
        <f>生産者価格評価表!DZ86</f>
        <v>811755</v>
      </c>
    </row>
    <row r="83" spans="1:11" ht="12" customHeight="1">
      <c r="A83" s="524" t="s">
        <v>494</v>
      </c>
      <c r="B83" s="591" t="s">
        <v>495</v>
      </c>
      <c r="C83" s="592">
        <v>132.9</v>
      </c>
      <c r="D83" s="593">
        <v>272</v>
      </c>
      <c r="F83" s="188">
        <v>577</v>
      </c>
      <c r="G83" s="185" t="s">
        <v>282</v>
      </c>
      <c r="H83" s="585">
        <f t="shared" si="2"/>
        <v>823.4</v>
      </c>
      <c r="I83" s="330">
        <f t="shared" si="3"/>
        <v>0.27038955273088849</v>
      </c>
      <c r="K83" s="333">
        <f>生産者価格評価表!DZ87</f>
        <v>3045236</v>
      </c>
    </row>
    <row r="84" spans="1:11" ht="12" customHeight="1">
      <c r="A84" s="524" t="s">
        <v>496</v>
      </c>
      <c r="B84" s="591" t="s">
        <v>497</v>
      </c>
      <c r="C84" s="592">
        <v>435</v>
      </c>
      <c r="D84" s="593">
        <v>272</v>
      </c>
      <c r="F84" s="188">
        <v>578</v>
      </c>
      <c r="G84" s="185" t="s">
        <v>284</v>
      </c>
      <c r="H84" s="585">
        <f t="shared" si="2"/>
        <v>1510.2</v>
      </c>
      <c r="I84" s="330">
        <f t="shared" si="3"/>
        <v>0.22821365767014437</v>
      </c>
      <c r="K84" s="333">
        <f>生産者価格評価表!DZ88</f>
        <v>6617483</v>
      </c>
    </row>
    <row r="85" spans="1:11" ht="12" customHeight="1">
      <c r="A85" s="524" t="s">
        <v>498</v>
      </c>
      <c r="B85" s="591" t="s">
        <v>499</v>
      </c>
      <c r="C85" s="592">
        <v>524.6</v>
      </c>
      <c r="D85" s="593">
        <v>281</v>
      </c>
      <c r="F85" s="188">
        <v>579</v>
      </c>
      <c r="G85" s="185" t="s">
        <v>286</v>
      </c>
      <c r="H85" s="585">
        <f t="shared" si="2"/>
        <v>761.8</v>
      </c>
      <c r="I85" s="330">
        <f t="shared" si="3"/>
        <v>0.49701711440397089</v>
      </c>
      <c r="K85" s="333">
        <f>生産者価格評価表!DZ89</f>
        <v>1532744</v>
      </c>
    </row>
    <row r="86" spans="1:11" ht="12" customHeight="1">
      <c r="A86" s="524" t="s">
        <v>500</v>
      </c>
      <c r="B86" s="591" t="s">
        <v>501</v>
      </c>
      <c r="C86" s="592">
        <v>424.5</v>
      </c>
      <c r="D86" s="593">
        <v>281</v>
      </c>
      <c r="F86" s="188">
        <v>591</v>
      </c>
      <c r="G86" s="185" t="s">
        <v>288</v>
      </c>
      <c r="H86" s="585">
        <f t="shared" si="2"/>
        <v>1027.7</v>
      </c>
      <c r="I86" s="330">
        <f t="shared" si="3"/>
        <v>5.7245107206043283E-2</v>
      </c>
      <c r="K86" s="333">
        <f>生産者価格評価表!DZ90</f>
        <v>17952626</v>
      </c>
    </row>
    <row r="87" spans="1:11" ht="12" customHeight="1">
      <c r="A87" s="524" t="s">
        <v>502</v>
      </c>
      <c r="B87" s="591" t="s">
        <v>503</v>
      </c>
      <c r="C87" s="592">
        <v>103.4</v>
      </c>
      <c r="D87" s="593">
        <v>289</v>
      </c>
      <c r="F87" s="188">
        <v>592</v>
      </c>
      <c r="G87" s="185" t="s">
        <v>290</v>
      </c>
      <c r="H87" s="585">
        <f t="shared" si="2"/>
        <v>613.70000000000005</v>
      </c>
      <c r="I87" s="330">
        <f t="shared" si="3"/>
        <v>0.13959653258317731</v>
      </c>
      <c r="K87" s="333">
        <f>生産者価格評価表!DZ91</f>
        <v>4396241</v>
      </c>
    </row>
    <row r="88" spans="1:11" ht="12" customHeight="1">
      <c r="A88" s="524" t="s">
        <v>504</v>
      </c>
      <c r="B88" s="591" t="s">
        <v>214</v>
      </c>
      <c r="C88" s="592">
        <v>2052.6</v>
      </c>
      <c r="D88" s="593">
        <v>289</v>
      </c>
      <c r="F88" s="188">
        <v>593</v>
      </c>
      <c r="G88" s="185" t="s">
        <v>292</v>
      </c>
      <c r="H88" s="585">
        <f t="shared" si="2"/>
        <v>8065.4</v>
      </c>
      <c r="I88" s="330">
        <f t="shared" si="3"/>
        <v>0.29567986039763577</v>
      </c>
      <c r="K88" s="333">
        <f>生産者価格評価表!DZ92</f>
        <v>27277475</v>
      </c>
    </row>
    <row r="89" spans="1:11" ht="12" customHeight="1">
      <c r="A89" s="524" t="s">
        <v>505</v>
      </c>
      <c r="B89" s="591" t="s">
        <v>506</v>
      </c>
      <c r="C89" s="592">
        <v>319.5</v>
      </c>
      <c r="D89" s="593">
        <v>291</v>
      </c>
      <c r="F89" s="188">
        <v>594</v>
      </c>
      <c r="G89" s="185" t="s">
        <v>294</v>
      </c>
      <c r="H89" s="585">
        <f t="shared" si="2"/>
        <v>1371.7</v>
      </c>
      <c r="I89" s="330">
        <f t="shared" si="3"/>
        <v>0.16282125058875366</v>
      </c>
      <c r="K89" s="333">
        <f>生産者価格評価表!DZ93</f>
        <v>8424576</v>
      </c>
    </row>
    <row r="90" spans="1:11" ht="12" customHeight="1">
      <c r="A90" s="524" t="s">
        <v>507</v>
      </c>
      <c r="B90" s="591" t="s">
        <v>508</v>
      </c>
      <c r="C90" s="592">
        <v>416.2</v>
      </c>
      <c r="D90" s="593">
        <v>291</v>
      </c>
      <c r="F90" s="188">
        <v>595</v>
      </c>
      <c r="G90" s="185" t="s">
        <v>296</v>
      </c>
      <c r="H90" s="585">
        <f t="shared" si="2"/>
        <v>1387.4</v>
      </c>
      <c r="I90" s="330">
        <f t="shared" si="3"/>
        <v>0.20034454525369419</v>
      </c>
      <c r="K90" s="333">
        <f>生産者価格評価表!DZ94</f>
        <v>6925070</v>
      </c>
    </row>
    <row r="91" spans="1:11" ht="12" customHeight="1">
      <c r="A91" s="524" t="s">
        <v>509</v>
      </c>
      <c r="B91" s="591" t="s">
        <v>510</v>
      </c>
      <c r="C91" s="592">
        <v>282.39999999999998</v>
      </c>
      <c r="D91" s="593">
        <v>291</v>
      </c>
      <c r="F91" s="188">
        <v>611</v>
      </c>
      <c r="G91" s="185" t="s">
        <v>7</v>
      </c>
      <c r="H91" s="585">
        <f t="shared" si="2"/>
        <v>10730.4</v>
      </c>
      <c r="I91" s="330">
        <f t="shared" si="3"/>
        <v>0.25172894743546559</v>
      </c>
      <c r="K91" s="333">
        <f>生産者価格評価表!DZ95</f>
        <v>42626802</v>
      </c>
    </row>
    <row r="92" spans="1:11" ht="12" customHeight="1">
      <c r="A92" s="524" t="s">
        <v>511</v>
      </c>
      <c r="B92" s="591" t="s">
        <v>512</v>
      </c>
      <c r="C92" s="592">
        <v>213.2</v>
      </c>
      <c r="D92" s="593">
        <v>291</v>
      </c>
      <c r="F92" s="188">
        <v>631</v>
      </c>
      <c r="G92" s="185" t="s">
        <v>299</v>
      </c>
      <c r="H92" s="585">
        <f t="shared" si="2"/>
        <v>12367.9</v>
      </c>
      <c r="I92" s="330">
        <f t="shared" si="3"/>
        <v>0.48112294879714207</v>
      </c>
      <c r="K92" s="333">
        <f>生産者価格評価表!DZ96</f>
        <v>25706319</v>
      </c>
    </row>
    <row r="93" spans="1:11" ht="12" customHeight="1">
      <c r="A93" s="524" t="s">
        <v>513</v>
      </c>
      <c r="B93" s="591" t="s">
        <v>514</v>
      </c>
      <c r="C93" s="592">
        <v>891.1</v>
      </c>
      <c r="D93" s="593">
        <v>291</v>
      </c>
      <c r="F93" s="188">
        <v>632</v>
      </c>
      <c r="G93" s="185" t="s">
        <v>301</v>
      </c>
      <c r="H93" s="585">
        <f t="shared" si="2"/>
        <v>5643.1</v>
      </c>
      <c r="I93" s="330">
        <f t="shared" si="3"/>
        <v>0.27967413658769202</v>
      </c>
      <c r="K93" s="333">
        <f>生産者価格評価表!DZ97</f>
        <v>20177411</v>
      </c>
    </row>
    <row r="94" spans="1:11" ht="12" customHeight="1">
      <c r="A94" s="524" t="s">
        <v>515</v>
      </c>
      <c r="B94" s="591" t="s">
        <v>516</v>
      </c>
      <c r="C94" s="592">
        <v>141.6</v>
      </c>
      <c r="D94" s="593">
        <v>301</v>
      </c>
      <c r="F94" s="188">
        <v>641</v>
      </c>
      <c r="G94" s="185" t="s">
        <v>303</v>
      </c>
      <c r="H94" s="585">
        <f t="shared" si="2"/>
        <v>18101.2</v>
      </c>
      <c r="I94" s="330">
        <f t="shared" si="3"/>
        <v>0.38931894070026779</v>
      </c>
      <c r="K94" s="333">
        <f>生産者価格評価表!DZ98</f>
        <v>46494527</v>
      </c>
    </row>
    <row r="95" spans="1:11" ht="12" customHeight="1">
      <c r="A95" s="524" t="s">
        <v>517</v>
      </c>
      <c r="B95" s="591" t="s">
        <v>518</v>
      </c>
      <c r="C95" s="592">
        <v>311.7</v>
      </c>
      <c r="D95" s="593">
        <v>301</v>
      </c>
      <c r="F95" s="188">
        <v>642</v>
      </c>
      <c r="G95" s="185" t="s">
        <v>305</v>
      </c>
      <c r="H95" s="585">
        <f t="shared" si="2"/>
        <v>788.9</v>
      </c>
      <c r="I95" s="330">
        <f t="shared" si="3"/>
        <v>0.39649711460269371</v>
      </c>
      <c r="K95" s="333">
        <f>生産者価格評価表!DZ99</f>
        <v>1989674</v>
      </c>
    </row>
    <row r="96" spans="1:11" ht="12" customHeight="1">
      <c r="A96" s="524" t="s">
        <v>519</v>
      </c>
      <c r="B96" s="591" t="s">
        <v>520</v>
      </c>
      <c r="C96" s="592">
        <v>78.099999999999994</v>
      </c>
      <c r="D96" s="593">
        <v>301</v>
      </c>
      <c r="F96" s="188">
        <v>643</v>
      </c>
      <c r="G96" s="185" t="s">
        <v>307</v>
      </c>
      <c r="H96" s="585">
        <f t="shared" si="2"/>
        <v>6249.1</v>
      </c>
      <c r="I96" s="330">
        <f t="shared" si="3"/>
        <v>0.52621872968503169</v>
      </c>
      <c r="K96" s="333">
        <f>生産者価格評価表!DZ100</f>
        <v>11875480</v>
      </c>
    </row>
    <row r="97" spans="1:11" ht="12" customHeight="1">
      <c r="A97" s="524" t="s">
        <v>521</v>
      </c>
      <c r="B97" s="591" t="s">
        <v>522</v>
      </c>
      <c r="C97" s="592">
        <v>321.7</v>
      </c>
      <c r="D97" s="593">
        <v>301</v>
      </c>
      <c r="F97" s="188">
        <v>644</v>
      </c>
      <c r="G97" s="185" t="s">
        <v>309</v>
      </c>
      <c r="H97" s="585">
        <f t="shared" si="2"/>
        <v>6623.1</v>
      </c>
      <c r="I97" s="330">
        <f t="shared" si="3"/>
        <v>0.5710941068341161</v>
      </c>
      <c r="K97" s="333">
        <f>生産者価格評価表!DZ101</f>
        <v>11597213</v>
      </c>
    </row>
    <row r="98" spans="1:11" ht="12" customHeight="1">
      <c r="A98" s="524" t="s">
        <v>523</v>
      </c>
      <c r="B98" s="591" t="s">
        <v>524</v>
      </c>
      <c r="C98" s="592">
        <v>344</v>
      </c>
      <c r="D98" s="593">
        <v>301</v>
      </c>
      <c r="F98" s="188">
        <v>659</v>
      </c>
      <c r="G98" s="185" t="s">
        <v>43</v>
      </c>
      <c r="H98" s="585">
        <f t="shared" si="2"/>
        <v>2278.4</v>
      </c>
      <c r="I98" s="330">
        <f t="shared" si="3"/>
        <v>0.47718381127112186</v>
      </c>
      <c r="K98" s="333">
        <f>生産者価格評価表!DZ102</f>
        <v>4774680</v>
      </c>
    </row>
    <row r="99" spans="1:11" ht="12" customHeight="1">
      <c r="A99" s="524" t="s">
        <v>525</v>
      </c>
      <c r="B99" s="591" t="s">
        <v>526</v>
      </c>
      <c r="C99" s="592">
        <v>1026.3</v>
      </c>
      <c r="D99" s="593">
        <v>301</v>
      </c>
      <c r="F99" s="188">
        <v>661</v>
      </c>
      <c r="G99" s="185" t="s">
        <v>312</v>
      </c>
      <c r="H99" s="585">
        <f t="shared" si="2"/>
        <v>936.1</v>
      </c>
      <c r="I99" s="330">
        <f t="shared" si="3"/>
        <v>0.10550173337961689</v>
      </c>
      <c r="K99" s="333">
        <f>生産者価格評価表!DZ103</f>
        <v>8872840</v>
      </c>
    </row>
    <row r="100" spans="1:11" ht="12" customHeight="1">
      <c r="A100" s="524" t="s">
        <v>527</v>
      </c>
      <c r="B100" s="591" t="s">
        <v>528</v>
      </c>
      <c r="C100" s="592">
        <v>534.20000000000005</v>
      </c>
      <c r="D100" s="593">
        <v>301</v>
      </c>
      <c r="F100" s="188">
        <v>662</v>
      </c>
      <c r="G100" s="185" t="s">
        <v>314</v>
      </c>
      <c r="H100" s="585">
        <f t="shared" si="2"/>
        <v>639.9</v>
      </c>
      <c r="I100" s="330">
        <f t="shared" si="3"/>
        <v>7.7839480612750839E-2</v>
      </c>
      <c r="K100" s="333">
        <f>生産者価格評価表!DZ104</f>
        <v>8220764</v>
      </c>
    </row>
    <row r="101" spans="1:11" ht="12" customHeight="1">
      <c r="A101" s="524" t="s">
        <v>529</v>
      </c>
      <c r="B101" s="591" t="s">
        <v>530</v>
      </c>
      <c r="C101" s="592">
        <v>1123.5</v>
      </c>
      <c r="D101" s="593">
        <v>301</v>
      </c>
      <c r="F101" s="188">
        <v>663</v>
      </c>
      <c r="G101" s="185" t="s">
        <v>316</v>
      </c>
      <c r="H101" s="585">
        <f t="shared" si="2"/>
        <v>2830.2</v>
      </c>
      <c r="I101" s="330">
        <f t="shared" si="3"/>
        <v>0.21711005512901602</v>
      </c>
      <c r="K101" s="333">
        <f>生産者価格評価表!DZ105</f>
        <v>13035785</v>
      </c>
    </row>
    <row r="102" spans="1:11" ht="12" customHeight="1">
      <c r="A102" s="524" t="s">
        <v>531</v>
      </c>
      <c r="B102" s="591" t="s">
        <v>532</v>
      </c>
      <c r="C102" s="592">
        <v>203.4</v>
      </c>
      <c r="D102" s="593">
        <v>311</v>
      </c>
      <c r="F102" s="188">
        <v>669</v>
      </c>
      <c r="G102" s="185" t="s">
        <v>318</v>
      </c>
      <c r="H102" s="585">
        <f t="shared" si="2"/>
        <v>20960.3</v>
      </c>
      <c r="I102" s="330">
        <f t="shared" si="3"/>
        <v>0.38502434702247357</v>
      </c>
      <c r="K102" s="333">
        <f>生産者価格評価表!DZ106</f>
        <v>54438895</v>
      </c>
    </row>
    <row r="103" spans="1:11" ht="12" customHeight="1">
      <c r="A103" s="524" t="s">
        <v>533</v>
      </c>
      <c r="B103" s="591" t="s">
        <v>534</v>
      </c>
      <c r="C103" s="592">
        <v>172.9</v>
      </c>
      <c r="D103" s="593">
        <v>311</v>
      </c>
      <c r="F103" s="188">
        <v>671</v>
      </c>
      <c r="G103" s="185" t="s">
        <v>320</v>
      </c>
      <c r="H103" s="585">
        <f t="shared" si="2"/>
        <v>920.5</v>
      </c>
      <c r="I103" s="330">
        <f t="shared" si="3"/>
        <v>0.28481557070171376</v>
      </c>
      <c r="K103" s="333">
        <f>生産者価格評価表!DZ107</f>
        <v>3231916</v>
      </c>
    </row>
    <row r="104" spans="1:11" ht="12" customHeight="1">
      <c r="A104" s="524" t="s">
        <v>535</v>
      </c>
      <c r="B104" s="591" t="s">
        <v>536</v>
      </c>
      <c r="C104" s="592">
        <v>387.8</v>
      </c>
      <c r="D104" s="593">
        <v>311</v>
      </c>
      <c r="F104" s="188">
        <v>672</v>
      </c>
      <c r="G104" s="185" t="s">
        <v>322</v>
      </c>
      <c r="H104" s="585">
        <f t="shared" si="2"/>
        <v>4714.2</v>
      </c>
      <c r="I104" s="330">
        <f t="shared" si="3"/>
        <v>0.28248614654189069</v>
      </c>
      <c r="K104" s="333">
        <f>生産者価格評価表!DZ108</f>
        <v>16688252</v>
      </c>
    </row>
    <row r="105" spans="1:11" ht="12" customHeight="1">
      <c r="A105" s="524" t="s">
        <v>537</v>
      </c>
      <c r="B105" s="591" t="s">
        <v>538</v>
      </c>
      <c r="C105" s="592">
        <v>379.3</v>
      </c>
      <c r="D105" s="593">
        <v>311</v>
      </c>
      <c r="F105" s="188">
        <v>673</v>
      </c>
      <c r="G105" s="185" t="s">
        <v>324</v>
      </c>
      <c r="H105" s="585">
        <f t="shared" si="2"/>
        <v>1225.7</v>
      </c>
      <c r="I105" s="330">
        <f t="shared" si="3"/>
        <v>0.28125448172603101</v>
      </c>
      <c r="K105" s="333">
        <f>生産者価格評価表!DZ109</f>
        <v>4357975</v>
      </c>
    </row>
    <row r="106" spans="1:11" ht="12" customHeight="1">
      <c r="A106" s="524" t="s">
        <v>539</v>
      </c>
      <c r="B106" s="591" t="s">
        <v>540</v>
      </c>
      <c r="C106" s="592">
        <v>89.1</v>
      </c>
      <c r="D106" s="593">
        <v>311</v>
      </c>
      <c r="F106" s="188">
        <v>674</v>
      </c>
      <c r="G106" s="185" t="s">
        <v>326</v>
      </c>
      <c r="H106" s="585">
        <f t="shared" si="2"/>
        <v>1829.6</v>
      </c>
      <c r="I106" s="330">
        <f t="shared" si="3"/>
        <v>0.21589869187530128</v>
      </c>
      <c r="K106" s="333">
        <f>生産者価格評価表!DZ110</f>
        <v>8474345</v>
      </c>
    </row>
    <row r="107" spans="1:11" ht="12" customHeight="1">
      <c r="A107" s="524" t="s">
        <v>541</v>
      </c>
      <c r="B107" s="591" t="s">
        <v>542</v>
      </c>
      <c r="C107" s="592">
        <v>54.6</v>
      </c>
      <c r="D107" s="593">
        <v>311</v>
      </c>
      <c r="F107" s="188">
        <v>675</v>
      </c>
      <c r="G107" s="185" t="s">
        <v>328</v>
      </c>
      <c r="H107" s="585">
        <f t="shared" si="2"/>
        <v>164.2</v>
      </c>
      <c r="I107" s="330">
        <f t="shared" si="3"/>
        <v>0.30594943077009074</v>
      </c>
      <c r="K107" s="333">
        <f>生産者価格評価表!DZ111</f>
        <v>536690</v>
      </c>
    </row>
    <row r="108" spans="1:11" ht="12" customHeight="1">
      <c r="A108" s="524" t="s">
        <v>543</v>
      </c>
      <c r="B108" s="591" t="s">
        <v>219</v>
      </c>
      <c r="C108" s="592">
        <v>704.3</v>
      </c>
      <c r="D108" s="593">
        <v>321</v>
      </c>
      <c r="F108" s="188">
        <v>679</v>
      </c>
      <c r="G108" s="185" t="s">
        <v>330</v>
      </c>
      <c r="H108" s="585">
        <f t="shared" si="2"/>
        <v>2042</v>
      </c>
      <c r="I108" s="330">
        <f t="shared" si="3"/>
        <v>0.32462510331329042</v>
      </c>
      <c r="K108" s="333">
        <f>生産者価格評価表!DZ112</f>
        <v>6290333</v>
      </c>
    </row>
    <row r="109" spans="1:11" ht="12" customHeight="1">
      <c r="A109" s="524" t="s">
        <v>544</v>
      </c>
      <c r="B109" s="591" t="s">
        <v>221</v>
      </c>
      <c r="C109" s="592">
        <v>1625</v>
      </c>
      <c r="D109" s="593">
        <v>329</v>
      </c>
      <c r="F109" s="188">
        <v>681</v>
      </c>
      <c r="G109" s="185" t="s">
        <v>332</v>
      </c>
      <c r="H109" s="585">
        <f t="shared" si="2"/>
        <v>0</v>
      </c>
      <c r="I109" s="330">
        <f t="shared" si="3"/>
        <v>0</v>
      </c>
      <c r="K109" s="333">
        <f>生産者価格評価表!DZ113</f>
        <v>1482084</v>
      </c>
    </row>
    <row r="110" spans="1:11" ht="12" customHeight="1" thickBot="1">
      <c r="A110" s="524" t="s">
        <v>545</v>
      </c>
      <c r="B110" s="591" t="s">
        <v>223</v>
      </c>
      <c r="C110" s="592">
        <v>1455.5</v>
      </c>
      <c r="D110" s="593">
        <v>331</v>
      </c>
      <c r="F110" s="293">
        <v>691</v>
      </c>
      <c r="G110" s="294" t="s">
        <v>334</v>
      </c>
      <c r="H110" s="326">
        <f t="shared" si="2"/>
        <v>52.9</v>
      </c>
      <c r="I110" s="330">
        <f t="shared" si="3"/>
        <v>6.8387382851055768E-3</v>
      </c>
      <c r="K110" s="587">
        <f>生産者価格評価表!DZ114</f>
        <v>7735345</v>
      </c>
    </row>
    <row r="111" spans="1:11" ht="12" customHeight="1">
      <c r="A111" s="524" t="s">
        <v>546</v>
      </c>
      <c r="B111" s="591" t="s">
        <v>225</v>
      </c>
      <c r="C111" s="592">
        <v>319.7</v>
      </c>
      <c r="D111" s="593">
        <v>332</v>
      </c>
    </row>
    <row r="112" spans="1:11" ht="12" customHeight="1">
      <c r="A112" s="524" t="s">
        <v>547</v>
      </c>
      <c r="B112" s="591" t="s">
        <v>548</v>
      </c>
      <c r="C112" s="592">
        <v>195.6</v>
      </c>
      <c r="D112" s="593">
        <v>333</v>
      </c>
    </row>
    <row r="113" spans="1:4" ht="12" customHeight="1">
      <c r="A113" s="524" t="s">
        <v>549</v>
      </c>
      <c r="B113" s="591" t="s">
        <v>550</v>
      </c>
      <c r="C113" s="592">
        <v>232.1</v>
      </c>
      <c r="D113" s="593">
        <v>333</v>
      </c>
    </row>
    <row r="114" spans="1:4" ht="12" customHeight="1">
      <c r="A114" s="524" t="s">
        <v>551</v>
      </c>
      <c r="B114" s="591" t="s">
        <v>229</v>
      </c>
      <c r="C114" s="592">
        <v>393.7</v>
      </c>
      <c r="D114" s="593">
        <v>339</v>
      </c>
    </row>
    <row r="115" spans="1:4" ht="12" customHeight="1">
      <c r="A115" s="524" t="s">
        <v>552</v>
      </c>
      <c r="B115" s="591" t="s">
        <v>553</v>
      </c>
      <c r="C115" s="592">
        <v>400.5</v>
      </c>
      <c r="D115" s="593">
        <v>341</v>
      </c>
    </row>
    <row r="116" spans="1:4" ht="12" customHeight="1">
      <c r="A116" s="524" t="s">
        <v>554</v>
      </c>
      <c r="B116" s="591" t="s">
        <v>555</v>
      </c>
      <c r="C116" s="592">
        <v>112.9</v>
      </c>
      <c r="D116" s="593">
        <v>341</v>
      </c>
    </row>
    <row r="117" spans="1:4" ht="12" customHeight="1">
      <c r="A117" s="524" t="s">
        <v>556</v>
      </c>
      <c r="B117" s="591" t="s">
        <v>233</v>
      </c>
      <c r="C117" s="592">
        <v>214.8</v>
      </c>
      <c r="D117" s="593">
        <v>342</v>
      </c>
    </row>
    <row r="118" spans="1:4" ht="12" customHeight="1">
      <c r="A118" s="524" t="s">
        <v>557</v>
      </c>
      <c r="B118" s="591" t="s">
        <v>235</v>
      </c>
      <c r="C118" s="592">
        <v>945.3</v>
      </c>
      <c r="D118" s="593">
        <v>351</v>
      </c>
    </row>
    <row r="119" spans="1:4" ht="12" customHeight="1">
      <c r="A119" s="524" t="s">
        <v>558</v>
      </c>
      <c r="B119" s="591" t="s">
        <v>559</v>
      </c>
      <c r="C119" s="592">
        <v>273</v>
      </c>
      <c r="D119" s="593">
        <v>352</v>
      </c>
    </row>
    <row r="120" spans="1:4" ht="12" customHeight="1">
      <c r="A120" s="524" t="s">
        <v>560</v>
      </c>
      <c r="B120" s="591" t="s">
        <v>561</v>
      </c>
      <c r="C120" s="592">
        <v>43.1</v>
      </c>
      <c r="D120" s="593">
        <v>352</v>
      </c>
    </row>
    <row r="121" spans="1:4" ht="12" customHeight="1">
      <c r="A121" s="524" t="s">
        <v>562</v>
      </c>
      <c r="B121" s="591" t="s">
        <v>239</v>
      </c>
      <c r="C121" s="592">
        <v>3589.2</v>
      </c>
      <c r="D121" s="593">
        <v>353</v>
      </c>
    </row>
    <row r="122" spans="1:4" ht="12" customHeight="1">
      <c r="A122" s="524" t="s">
        <v>563</v>
      </c>
      <c r="B122" s="591" t="s">
        <v>241</v>
      </c>
      <c r="C122" s="592">
        <v>353.6</v>
      </c>
      <c r="D122" s="593">
        <v>354</v>
      </c>
    </row>
    <row r="123" spans="1:4" ht="12" customHeight="1">
      <c r="A123" s="524" t="s">
        <v>564</v>
      </c>
      <c r="B123" s="591" t="s">
        <v>565</v>
      </c>
      <c r="C123" s="592">
        <v>170.2</v>
      </c>
      <c r="D123" s="593">
        <v>359</v>
      </c>
    </row>
    <row r="124" spans="1:4" ht="12" customHeight="1">
      <c r="A124" s="524" t="s">
        <v>566</v>
      </c>
      <c r="B124" s="591" t="s">
        <v>567</v>
      </c>
      <c r="C124" s="592">
        <v>278.89999999999998</v>
      </c>
      <c r="D124" s="593">
        <v>359</v>
      </c>
    </row>
    <row r="125" spans="1:4" ht="12" customHeight="1">
      <c r="A125" s="524" t="s">
        <v>568</v>
      </c>
      <c r="B125" s="591" t="s">
        <v>569</v>
      </c>
      <c r="C125" s="592">
        <v>197.9</v>
      </c>
      <c r="D125" s="593">
        <v>359</v>
      </c>
    </row>
    <row r="126" spans="1:4" ht="12" customHeight="1">
      <c r="A126" s="524" t="s">
        <v>570</v>
      </c>
      <c r="B126" s="591" t="s">
        <v>571</v>
      </c>
      <c r="C126" s="592">
        <v>93.2</v>
      </c>
      <c r="D126" s="593">
        <v>391</v>
      </c>
    </row>
    <row r="127" spans="1:4" ht="12" customHeight="1">
      <c r="A127" s="524" t="s">
        <v>572</v>
      </c>
      <c r="B127" s="591" t="s">
        <v>3</v>
      </c>
      <c r="C127" s="592">
        <v>683.3</v>
      </c>
      <c r="D127" s="593">
        <v>391</v>
      </c>
    </row>
    <row r="128" spans="1:4" ht="12" customHeight="1">
      <c r="A128" s="524" t="s">
        <v>573</v>
      </c>
      <c r="B128" s="591" t="s">
        <v>246</v>
      </c>
      <c r="C128" s="592">
        <v>195.4</v>
      </c>
      <c r="D128" s="593">
        <v>392</v>
      </c>
    </row>
    <row r="129" spans="1:4" ht="12" customHeight="1">
      <c r="A129" s="524" t="s">
        <v>574</v>
      </c>
      <c r="B129" s="591" t="s">
        <v>575</v>
      </c>
      <c r="C129" s="592">
        <v>4473.1000000000004</v>
      </c>
      <c r="D129" s="593">
        <v>411</v>
      </c>
    </row>
    <row r="130" spans="1:4" ht="12" customHeight="1">
      <c r="A130" s="524" t="s">
        <v>576</v>
      </c>
      <c r="B130" s="591" t="s">
        <v>577</v>
      </c>
      <c r="C130" s="592">
        <v>4337.3</v>
      </c>
      <c r="D130" s="593">
        <v>411</v>
      </c>
    </row>
    <row r="131" spans="1:4" ht="12" customHeight="1">
      <c r="A131" s="524" t="s">
        <v>578</v>
      </c>
      <c r="B131" s="591" t="s">
        <v>250</v>
      </c>
      <c r="C131" s="592">
        <v>4654.8999999999996</v>
      </c>
      <c r="D131" s="593">
        <v>412</v>
      </c>
    </row>
    <row r="132" spans="1:4" ht="12" customHeight="1">
      <c r="A132" s="524" t="s">
        <v>579</v>
      </c>
      <c r="B132" s="591" t="s">
        <v>252</v>
      </c>
      <c r="C132" s="592">
        <v>3828.7</v>
      </c>
      <c r="D132" s="593">
        <v>413</v>
      </c>
    </row>
    <row r="133" spans="1:4" ht="12" customHeight="1">
      <c r="A133" s="524" t="s">
        <v>580</v>
      </c>
      <c r="B133" s="591" t="s">
        <v>254</v>
      </c>
      <c r="C133" s="592">
        <v>3317.3</v>
      </c>
      <c r="D133" s="593">
        <v>419</v>
      </c>
    </row>
    <row r="134" spans="1:4" ht="12" customHeight="1">
      <c r="A134" s="524" t="s">
        <v>581</v>
      </c>
      <c r="B134" s="591" t="s">
        <v>256</v>
      </c>
      <c r="C134" s="592">
        <v>977.1</v>
      </c>
      <c r="D134" s="593">
        <v>461</v>
      </c>
    </row>
    <row r="135" spans="1:4" ht="12" customHeight="1">
      <c r="A135" s="524" t="s">
        <v>582</v>
      </c>
      <c r="B135" s="591" t="s">
        <v>583</v>
      </c>
      <c r="C135" s="592">
        <v>210.4</v>
      </c>
      <c r="D135" s="593">
        <v>462</v>
      </c>
    </row>
    <row r="136" spans="1:4" ht="12" customHeight="1">
      <c r="A136" s="524" t="s">
        <v>584</v>
      </c>
      <c r="B136" s="591" t="s">
        <v>585</v>
      </c>
      <c r="C136" s="592">
        <v>13</v>
      </c>
      <c r="D136" s="593">
        <v>462</v>
      </c>
    </row>
    <row r="137" spans="1:4" ht="12" customHeight="1">
      <c r="A137" s="524" t="s">
        <v>586</v>
      </c>
      <c r="B137" s="591" t="s">
        <v>4</v>
      </c>
      <c r="C137" s="592">
        <v>454.1</v>
      </c>
      <c r="D137" s="593">
        <v>471</v>
      </c>
    </row>
    <row r="138" spans="1:4" ht="12" customHeight="1">
      <c r="A138" s="524" t="s">
        <v>587</v>
      </c>
      <c r="B138" s="591" t="s">
        <v>5</v>
      </c>
      <c r="C138" s="592">
        <v>2375.1999999999998</v>
      </c>
      <c r="D138" s="593">
        <v>481</v>
      </c>
    </row>
    <row r="139" spans="1:4" ht="12" customHeight="1">
      <c r="A139" s="524" t="s">
        <v>588</v>
      </c>
      <c r="B139" s="591" t="s">
        <v>343</v>
      </c>
      <c r="C139" s="592">
        <v>17339.099999999999</v>
      </c>
      <c r="D139" s="593">
        <v>511</v>
      </c>
    </row>
    <row r="140" spans="1:4" ht="12" customHeight="1">
      <c r="A140" s="524" t="s">
        <v>589</v>
      </c>
      <c r="B140" s="591" t="s">
        <v>344</v>
      </c>
      <c r="C140" s="592">
        <v>16736.599999999999</v>
      </c>
      <c r="D140" s="593">
        <v>511</v>
      </c>
    </row>
    <row r="141" spans="1:4" ht="12" customHeight="1">
      <c r="A141" s="524" t="s">
        <v>590</v>
      </c>
      <c r="B141" s="591" t="s">
        <v>591</v>
      </c>
      <c r="C141" s="592">
        <v>5748.3</v>
      </c>
      <c r="D141" s="593">
        <v>531</v>
      </c>
    </row>
    <row r="142" spans="1:4" ht="12" customHeight="1">
      <c r="A142" s="524" t="s">
        <v>592</v>
      </c>
      <c r="B142" s="591" t="s">
        <v>593</v>
      </c>
      <c r="C142" s="592">
        <v>3353</v>
      </c>
      <c r="D142" s="593">
        <v>531</v>
      </c>
    </row>
    <row r="143" spans="1:4" ht="12" customHeight="1">
      <c r="A143" s="524" t="s">
        <v>594</v>
      </c>
      <c r="B143" s="591" t="s">
        <v>264</v>
      </c>
      <c r="C143" s="592">
        <v>3821.8</v>
      </c>
      <c r="D143" s="593">
        <v>551</v>
      </c>
    </row>
    <row r="144" spans="1:4" ht="12" customHeight="1">
      <c r="A144" s="524" t="s">
        <v>595</v>
      </c>
      <c r="B144" s="591" t="s">
        <v>266</v>
      </c>
      <c r="C144" s="592">
        <v>1365.2</v>
      </c>
      <c r="D144" s="593">
        <v>552</v>
      </c>
    </row>
    <row r="145" spans="1:4" ht="12" customHeight="1">
      <c r="A145" s="524" t="s">
        <v>596</v>
      </c>
      <c r="B145" s="591" t="s">
        <v>268</v>
      </c>
      <c r="C145" s="592">
        <v>0</v>
      </c>
      <c r="D145" s="593">
        <v>553</v>
      </c>
    </row>
    <row r="146" spans="1:4" ht="12" customHeight="1">
      <c r="A146" s="524" t="s">
        <v>597</v>
      </c>
      <c r="B146" s="591" t="s">
        <v>598</v>
      </c>
      <c r="C146" s="592">
        <v>1084.3</v>
      </c>
      <c r="D146" s="593">
        <v>571</v>
      </c>
    </row>
    <row r="147" spans="1:4" ht="12" customHeight="1">
      <c r="A147" s="524" t="s">
        <v>599</v>
      </c>
      <c r="B147" s="591" t="s">
        <v>600</v>
      </c>
      <c r="C147" s="592">
        <v>36.5</v>
      </c>
      <c r="D147" s="593">
        <v>571</v>
      </c>
    </row>
    <row r="148" spans="1:4" ht="12" customHeight="1">
      <c r="A148" s="524" t="s">
        <v>601</v>
      </c>
      <c r="B148" s="591" t="s">
        <v>602</v>
      </c>
      <c r="C148" s="592">
        <v>1409.9</v>
      </c>
      <c r="D148" s="593">
        <v>572</v>
      </c>
    </row>
    <row r="149" spans="1:4" ht="12" customHeight="1">
      <c r="A149" s="524" t="s">
        <v>603</v>
      </c>
      <c r="B149" s="591" t="s">
        <v>604</v>
      </c>
      <c r="C149" s="592">
        <v>6511.5</v>
      </c>
      <c r="D149" s="593">
        <v>572</v>
      </c>
    </row>
    <row r="150" spans="1:4" ht="12" customHeight="1">
      <c r="A150" s="524" t="s">
        <v>605</v>
      </c>
      <c r="B150" s="591" t="s">
        <v>606</v>
      </c>
      <c r="C150" s="592">
        <v>0</v>
      </c>
      <c r="D150" s="593">
        <v>573</v>
      </c>
    </row>
    <row r="151" spans="1:4" ht="12" customHeight="1">
      <c r="A151" s="524" t="s">
        <v>607</v>
      </c>
      <c r="B151" s="591" t="s">
        <v>608</v>
      </c>
      <c r="C151" s="592">
        <v>0</v>
      </c>
      <c r="D151" s="593">
        <v>573</v>
      </c>
    </row>
    <row r="152" spans="1:4" ht="12" customHeight="1">
      <c r="A152" s="524" t="s">
        <v>609</v>
      </c>
      <c r="B152" s="591" t="s">
        <v>610</v>
      </c>
      <c r="C152" s="592">
        <v>130.6</v>
      </c>
      <c r="D152" s="593">
        <v>574</v>
      </c>
    </row>
    <row r="153" spans="1:4" ht="12" customHeight="1">
      <c r="A153" s="524" t="s">
        <v>611</v>
      </c>
      <c r="B153" s="591" t="s">
        <v>612</v>
      </c>
      <c r="C153" s="592">
        <v>180.6</v>
      </c>
      <c r="D153" s="593">
        <v>574</v>
      </c>
    </row>
    <row r="154" spans="1:4" ht="12" customHeight="1">
      <c r="A154" s="524" t="s">
        <v>613</v>
      </c>
      <c r="B154" s="591" t="s">
        <v>614</v>
      </c>
      <c r="C154" s="592">
        <v>403.9</v>
      </c>
      <c r="D154" s="593">
        <v>574</v>
      </c>
    </row>
    <row r="155" spans="1:4" ht="12" customHeight="1">
      <c r="A155" s="524" t="s">
        <v>615</v>
      </c>
      <c r="B155" s="591" t="s">
        <v>278</v>
      </c>
      <c r="C155" s="592">
        <v>275.3</v>
      </c>
      <c r="D155" s="593">
        <v>575</v>
      </c>
    </row>
    <row r="156" spans="1:4" ht="12" customHeight="1">
      <c r="A156" s="524" t="s">
        <v>616</v>
      </c>
      <c r="B156" s="591" t="s">
        <v>280</v>
      </c>
      <c r="C156" s="592">
        <v>311.8</v>
      </c>
      <c r="D156" s="593">
        <v>576</v>
      </c>
    </row>
    <row r="157" spans="1:4" ht="12" customHeight="1">
      <c r="A157" s="524" t="s">
        <v>617</v>
      </c>
      <c r="B157" s="591" t="s">
        <v>282</v>
      </c>
      <c r="C157" s="592">
        <v>823.4</v>
      </c>
      <c r="D157" s="593">
        <v>577</v>
      </c>
    </row>
    <row r="158" spans="1:4" ht="12" customHeight="1">
      <c r="A158" s="524" t="s">
        <v>618</v>
      </c>
      <c r="B158" s="591" t="s">
        <v>619</v>
      </c>
      <c r="C158" s="592">
        <v>430.8</v>
      </c>
      <c r="D158" s="593">
        <v>578</v>
      </c>
    </row>
    <row r="159" spans="1:4" ht="12" customHeight="1">
      <c r="A159" s="524" t="s">
        <v>620</v>
      </c>
      <c r="B159" s="591" t="s">
        <v>621</v>
      </c>
      <c r="C159" s="592">
        <v>1079.4000000000001</v>
      </c>
      <c r="D159" s="593">
        <v>578</v>
      </c>
    </row>
    <row r="160" spans="1:4" ht="12" customHeight="1">
      <c r="A160" s="524" t="s">
        <v>622</v>
      </c>
      <c r="B160" s="591" t="s">
        <v>286</v>
      </c>
      <c r="C160" s="592">
        <v>761.8</v>
      </c>
      <c r="D160" s="593">
        <v>579</v>
      </c>
    </row>
    <row r="161" spans="1:4" ht="12" customHeight="1">
      <c r="A161" s="524" t="s">
        <v>623</v>
      </c>
      <c r="B161" s="591" t="s">
        <v>288</v>
      </c>
      <c r="C161" s="592">
        <v>1027.7</v>
      </c>
      <c r="D161" s="593">
        <v>591</v>
      </c>
    </row>
    <row r="162" spans="1:4" ht="12" customHeight="1">
      <c r="A162" s="524" t="s">
        <v>624</v>
      </c>
      <c r="B162" s="591" t="s">
        <v>290</v>
      </c>
      <c r="C162" s="592">
        <v>613.70000000000005</v>
      </c>
      <c r="D162" s="593">
        <v>592</v>
      </c>
    </row>
    <row r="163" spans="1:4" ht="12" customHeight="1">
      <c r="A163" s="524" t="s">
        <v>625</v>
      </c>
      <c r="B163" s="591" t="s">
        <v>292</v>
      </c>
      <c r="C163" s="592">
        <v>8065.4</v>
      </c>
      <c r="D163" s="593">
        <v>593</v>
      </c>
    </row>
    <row r="164" spans="1:4" ht="12" customHeight="1">
      <c r="A164" s="524" t="s">
        <v>626</v>
      </c>
      <c r="B164" s="591" t="s">
        <v>294</v>
      </c>
      <c r="C164" s="592">
        <v>1371.7</v>
      </c>
      <c r="D164" s="593">
        <v>594</v>
      </c>
    </row>
    <row r="165" spans="1:4" ht="12" customHeight="1">
      <c r="A165" s="524" t="s">
        <v>627</v>
      </c>
      <c r="B165" s="591" t="s">
        <v>296</v>
      </c>
      <c r="C165" s="592">
        <v>1387.4</v>
      </c>
      <c r="D165" s="593">
        <v>595</v>
      </c>
    </row>
    <row r="166" spans="1:4" ht="12" customHeight="1">
      <c r="A166" s="524" t="s">
        <v>628</v>
      </c>
      <c r="B166" s="591" t="s">
        <v>629</v>
      </c>
      <c r="C166" s="592">
        <v>3503.5</v>
      </c>
      <c r="D166" s="593">
        <v>611</v>
      </c>
    </row>
    <row r="167" spans="1:4" ht="12" customHeight="1">
      <c r="A167" s="524" t="s">
        <v>630</v>
      </c>
      <c r="B167" s="591" t="s">
        <v>631</v>
      </c>
      <c r="C167" s="592">
        <v>7226.9</v>
      </c>
      <c r="D167" s="593">
        <v>611</v>
      </c>
    </row>
    <row r="168" spans="1:4" ht="12" customHeight="1">
      <c r="A168" s="524" t="s">
        <v>632</v>
      </c>
      <c r="B168" s="591" t="s">
        <v>633</v>
      </c>
      <c r="C168" s="592">
        <v>11342.3</v>
      </c>
      <c r="D168" s="593">
        <v>631</v>
      </c>
    </row>
    <row r="169" spans="1:4" ht="12" customHeight="1">
      <c r="A169" s="524" t="s">
        <v>634</v>
      </c>
      <c r="B169" s="591" t="s">
        <v>635</v>
      </c>
      <c r="C169" s="592">
        <v>1025.5999999999999</v>
      </c>
      <c r="D169" s="593">
        <v>631</v>
      </c>
    </row>
    <row r="170" spans="1:4" ht="12" customHeight="1">
      <c r="A170" s="524" t="s">
        <v>636</v>
      </c>
      <c r="B170" s="591" t="s">
        <v>637</v>
      </c>
      <c r="C170" s="592">
        <v>1171.9000000000001</v>
      </c>
      <c r="D170" s="593">
        <v>632</v>
      </c>
    </row>
    <row r="171" spans="1:4" ht="12" customHeight="1">
      <c r="A171" s="524" t="s">
        <v>638</v>
      </c>
      <c r="B171" s="591" t="s">
        <v>639</v>
      </c>
      <c r="C171" s="592">
        <v>4471.2</v>
      </c>
      <c r="D171" s="593">
        <v>632</v>
      </c>
    </row>
    <row r="172" spans="1:4" ht="12" customHeight="1">
      <c r="A172" s="524" t="s">
        <v>640</v>
      </c>
      <c r="B172" s="591" t="s">
        <v>303</v>
      </c>
      <c r="C172" s="592">
        <v>18101.2</v>
      </c>
      <c r="D172" s="593">
        <v>641</v>
      </c>
    </row>
    <row r="173" spans="1:4" ht="12" customHeight="1">
      <c r="A173" s="524" t="s">
        <v>641</v>
      </c>
      <c r="B173" s="591" t="s">
        <v>305</v>
      </c>
      <c r="C173" s="592">
        <v>788.9</v>
      </c>
      <c r="D173" s="593">
        <v>642</v>
      </c>
    </row>
    <row r="174" spans="1:4" ht="12" customHeight="1">
      <c r="A174" s="524" t="s">
        <v>642</v>
      </c>
      <c r="B174" s="591" t="s">
        <v>307</v>
      </c>
      <c r="C174" s="592">
        <v>6249.1</v>
      </c>
      <c r="D174" s="593">
        <v>643</v>
      </c>
    </row>
    <row r="175" spans="1:4" ht="12" customHeight="1">
      <c r="A175" s="524" t="s">
        <v>643</v>
      </c>
      <c r="B175" s="591" t="s">
        <v>309</v>
      </c>
      <c r="C175" s="592">
        <v>6623.1</v>
      </c>
      <c r="D175" s="593">
        <v>644</v>
      </c>
    </row>
    <row r="176" spans="1:4" ht="12" customHeight="1">
      <c r="A176" s="524" t="s">
        <v>644</v>
      </c>
      <c r="B176" s="591" t="s">
        <v>43</v>
      </c>
      <c r="C176" s="592">
        <v>2278.4</v>
      </c>
      <c r="D176" s="593">
        <v>659</v>
      </c>
    </row>
    <row r="177" spans="1:4" ht="12" customHeight="1">
      <c r="A177" s="524" t="s">
        <v>645</v>
      </c>
      <c r="B177" s="591" t="s">
        <v>646</v>
      </c>
      <c r="C177" s="592">
        <v>712</v>
      </c>
      <c r="D177" s="593">
        <v>661</v>
      </c>
    </row>
    <row r="178" spans="1:4" ht="12" customHeight="1">
      <c r="A178" s="524" t="s">
        <v>647</v>
      </c>
      <c r="B178" s="591" t="s">
        <v>648</v>
      </c>
      <c r="C178" s="592">
        <v>224.1</v>
      </c>
      <c r="D178" s="593">
        <v>661</v>
      </c>
    </row>
    <row r="179" spans="1:4" ht="12" customHeight="1">
      <c r="A179" s="524" t="s">
        <v>649</v>
      </c>
      <c r="B179" s="591" t="s">
        <v>314</v>
      </c>
      <c r="C179" s="592">
        <v>639.9</v>
      </c>
      <c r="D179" s="593">
        <v>662</v>
      </c>
    </row>
    <row r="180" spans="1:4" ht="12" customHeight="1">
      <c r="A180" s="524" t="s">
        <v>650</v>
      </c>
      <c r="B180" s="591" t="s">
        <v>651</v>
      </c>
      <c r="C180" s="592">
        <v>1901.4</v>
      </c>
      <c r="D180" s="593">
        <v>663</v>
      </c>
    </row>
    <row r="181" spans="1:4" ht="12" customHeight="1">
      <c r="A181" s="524" t="s">
        <v>652</v>
      </c>
      <c r="B181" s="591" t="s">
        <v>653</v>
      </c>
      <c r="C181" s="592">
        <v>928.8</v>
      </c>
      <c r="D181" s="593">
        <v>663</v>
      </c>
    </row>
    <row r="182" spans="1:4" ht="12" customHeight="1">
      <c r="A182" s="524" t="s">
        <v>654</v>
      </c>
      <c r="B182" s="591" t="s">
        <v>318</v>
      </c>
      <c r="C182" s="592">
        <v>20960.3</v>
      </c>
      <c r="D182" s="593">
        <v>669</v>
      </c>
    </row>
    <row r="183" spans="1:4" ht="12" customHeight="1">
      <c r="A183" s="524" t="s">
        <v>655</v>
      </c>
      <c r="B183" s="591" t="s">
        <v>320</v>
      </c>
      <c r="C183" s="592">
        <v>920.5</v>
      </c>
      <c r="D183" s="593">
        <v>671</v>
      </c>
    </row>
    <row r="184" spans="1:4" ht="12" customHeight="1">
      <c r="A184" s="524" t="s">
        <v>656</v>
      </c>
      <c r="B184" s="591" t="s">
        <v>322</v>
      </c>
      <c r="C184" s="592">
        <v>4714.2</v>
      </c>
      <c r="D184" s="593">
        <v>672</v>
      </c>
    </row>
    <row r="185" spans="1:4" ht="12" customHeight="1">
      <c r="A185" s="524" t="s">
        <v>657</v>
      </c>
      <c r="B185" s="591" t="s">
        <v>324</v>
      </c>
      <c r="C185" s="592">
        <v>1225.7</v>
      </c>
      <c r="D185" s="593">
        <v>673</v>
      </c>
    </row>
    <row r="186" spans="1:4" ht="12" customHeight="1">
      <c r="A186" s="524" t="s">
        <v>658</v>
      </c>
      <c r="B186" s="591" t="s">
        <v>326</v>
      </c>
      <c r="C186" s="592">
        <v>1829.6</v>
      </c>
      <c r="D186" s="593">
        <v>674</v>
      </c>
    </row>
    <row r="187" spans="1:4" ht="12" customHeight="1">
      <c r="A187" s="524" t="s">
        <v>659</v>
      </c>
      <c r="B187" s="591" t="s">
        <v>328</v>
      </c>
      <c r="C187" s="592">
        <v>164.2</v>
      </c>
      <c r="D187" s="593">
        <v>675</v>
      </c>
    </row>
    <row r="188" spans="1:4" ht="12" customHeight="1">
      <c r="A188" s="524" t="s">
        <v>660</v>
      </c>
      <c r="B188" s="591" t="s">
        <v>330</v>
      </c>
      <c r="C188" s="592">
        <v>2042</v>
      </c>
      <c r="D188" s="593">
        <v>679</v>
      </c>
    </row>
    <row r="189" spans="1:4" ht="12" customHeight="1">
      <c r="A189" s="524" t="s">
        <v>661</v>
      </c>
      <c r="B189" s="591" t="s">
        <v>332</v>
      </c>
      <c r="C189" s="592">
        <v>0</v>
      </c>
      <c r="D189" s="593">
        <v>681</v>
      </c>
    </row>
    <row r="190" spans="1:4" ht="12" customHeight="1" thickBot="1">
      <c r="A190" s="321" t="s">
        <v>662</v>
      </c>
      <c r="B190" s="594" t="s">
        <v>334</v>
      </c>
      <c r="C190" s="595">
        <v>52.9</v>
      </c>
      <c r="D190" s="596">
        <v>691</v>
      </c>
    </row>
    <row r="191" spans="1:4" ht="12" customHeight="1">
      <c r="C191" s="332">
        <v>239101.9</v>
      </c>
    </row>
  </sheetData>
  <phoneticPr fontId="8"/>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EB126"/>
  <sheetViews>
    <sheetView zoomScale="90" zoomScaleNormal="90" zoomScaleSheetLayoutView="100" workbookViewId="0">
      <pane xSplit="3" ySplit="6" topLeftCell="DU65" activePane="bottomRight" state="frozen"/>
      <selection pane="topRight"/>
      <selection pane="bottomLeft"/>
      <selection pane="bottomRight" activeCell="DW76" sqref="DW76"/>
    </sheetView>
  </sheetViews>
  <sheetFormatPr defaultColWidth="12.59765625" defaultRowHeight="12"/>
  <cols>
    <col min="1" max="1" width="5.33203125" style="579" customWidth="1"/>
    <col min="2" max="2" width="4.796875" style="334" customWidth="1"/>
    <col min="3" max="3" width="31.59765625" style="335" customWidth="1"/>
    <col min="4" max="111" width="11.59765625" style="336" customWidth="1"/>
    <col min="112" max="112" width="15.53125" style="336" customWidth="1"/>
    <col min="113" max="118" width="12.59765625" style="336" customWidth="1"/>
    <col min="119" max="120" width="15.53125" style="336" customWidth="1"/>
    <col min="121" max="123" width="12.59765625" style="336" customWidth="1"/>
    <col min="124" max="124" width="14.53125" style="336" customWidth="1"/>
    <col min="125" max="127" width="12.59765625" style="336" customWidth="1"/>
    <col min="128" max="128" width="14.3984375" style="336" customWidth="1"/>
    <col min="129" max="130" width="16.33203125" style="336" customWidth="1"/>
    <col min="131" max="131" width="7.796875" style="336" customWidth="1"/>
    <col min="132" max="16384" width="12.59765625" style="336"/>
  </cols>
  <sheetData>
    <row r="1" spans="1:132" s="582" customFormat="1" ht="19" customHeight="1">
      <c r="A1" s="579"/>
      <c r="B1" s="580"/>
      <c r="C1" s="581"/>
      <c r="D1" s="579">
        <v>1</v>
      </c>
      <c r="E1" s="579">
        <v>2</v>
      </c>
      <c r="F1" s="579">
        <v>3</v>
      </c>
      <c r="G1" s="579">
        <v>4</v>
      </c>
      <c r="H1" s="579">
        <v>5</v>
      </c>
      <c r="I1" s="579">
        <v>6</v>
      </c>
      <c r="J1" s="579">
        <v>7</v>
      </c>
      <c r="K1" s="579">
        <v>8</v>
      </c>
      <c r="L1" s="579">
        <v>9</v>
      </c>
      <c r="M1" s="579">
        <v>10</v>
      </c>
      <c r="N1" s="579">
        <v>11</v>
      </c>
      <c r="O1" s="579">
        <v>12</v>
      </c>
      <c r="P1" s="579">
        <v>13</v>
      </c>
      <c r="Q1" s="579">
        <v>14</v>
      </c>
      <c r="R1" s="579">
        <v>15</v>
      </c>
      <c r="S1" s="579">
        <v>16</v>
      </c>
      <c r="T1" s="579">
        <v>17</v>
      </c>
      <c r="U1" s="579">
        <v>18</v>
      </c>
      <c r="V1" s="579">
        <v>19</v>
      </c>
      <c r="W1" s="579">
        <v>20</v>
      </c>
      <c r="X1" s="579">
        <v>21</v>
      </c>
      <c r="Y1" s="579">
        <v>22</v>
      </c>
      <c r="Z1" s="579">
        <v>23</v>
      </c>
      <c r="AA1" s="579">
        <v>24</v>
      </c>
      <c r="AB1" s="579">
        <v>25</v>
      </c>
      <c r="AC1" s="579">
        <v>26</v>
      </c>
      <c r="AD1" s="579">
        <v>27</v>
      </c>
      <c r="AE1" s="579">
        <v>28</v>
      </c>
      <c r="AF1" s="579">
        <v>29</v>
      </c>
      <c r="AG1" s="579">
        <v>30</v>
      </c>
      <c r="AH1" s="579">
        <v>31</v>
      </c>
      <c r="AI1" s="579">
        <v>32</v>
      </c>
      <c r="AJ1" s="579">
        <v>33</v>
      </c>
      <c r="AK1" s="579">
        <v>34</v>
      </c>
      <c r="AL1" s="579">
        <v>35</v>
      </c>
      <c r="AM1" s="579">
        <v>36</v>
      </c>
      <c r="AN1" s="579">
        <v>37</v>
      </c>
      <c r="AO1" s="579">
        <v>38</v>
      </c>
      <c r="AP1" s="579">
        <v>39</v>
      </c>
      <c r="AQ1" s="579">
        <v>40</v>
      </c>
      <c r="AR1" s="579">
        <v>41</v>
      </c>
      <c r="AS1" s="579">
        <v>42</v>
      </c>
      <c r="AT1" s="579">
        <v>43</v>
      </c>
      <c r="AU1" s="579">
        <v>44</v>
      </c>
      <c r="AV1" s="579">
        <v>45</v>
      </c>
      <c r="AW1" s="579">
        <v>46</v>
      </c>
      <c r="AX1" s="579">
        <v>47</v>
      </c>
      <c r="AY1" s="579">
        <v>48</v>
      </c>
      <c r="AZ1" s="579">
        <v>49</v>
      </c>
      <c r="BA1" s="579">
        <v>50</v>
      </c>
      <c r="BB1" s="579">
        <v>51</v>
      </c>
      <c r="BC1" s="579">
        <v>52</v>
      </c>
      <c r="BD1" s="579">
        <v>53</v>
      </c>
      <c r="BE1" s="579">
        <v>54</v>
      </c>
      <c r="BF1" s="579">
        <v>55</v>
      </c>
      <c r="BG1" s="579">
        <v>56</v>
      </c>
      <c r="BH1" s="579">
        <v>57</v>
      </c>
      <c r="BI1" s="579">
        <v>58</v>
      </c>
      <c r="BJ1" s="579">
        <v>59</v>
      </c>
      <c r="BK1" s="579">
        <v>60</v>
      </c>
      <c r="BL1" s="579">
        <v>61</v>
      </c>
      <c r="BM1" s="579">
        <v>62</v>
      </c>
      <c r="BN1" s="579">
        <v>63</v>
      </c>
      <c r="BO1" s="579">
        <v>64</v>
      </c>
      <c r="BP1" s="579">
        <v>65</v>
      </c>
      <c r="BQ1" s="579">
        <v>66</v>
      </c>
      <c r="BR1" s="579">
        <v>67</v>
      </c>
      <c r="BS1" s="579">
        <v>68</v>
      </c>
      <c r="BT1" s="579">
        <v>69</v>
      </c>
      <c r="BU1" s="579">
        <v>70</v>
      </c>
      <c r="BV1" s="579">
        <v>71</v>
      </c>
      <c r="BW1" s="579">
        <v>72</v>
      </c>
      <c r="BX1" s="579">
        <v>73</v>
      </c>
      <c r="BY1" s="579">
        <v>74</v>
      </c>
      <c r="BZ1" s="579">
        <v>75</v>
      </c>
      <c r="CA1" s="579">
        <v>76</v>
      </c>
      <c r="CB1" s="579">
        <v>77</v>
      </c>
      <c r="CC1" s="579">
        <v>78</v>
      </c>
      <c r="CD1" s="579">
        <v>79</v>
      </c>
      <c r="CE1" s="579">
        <v>80</v>
      </c>
      <c r="CF1" s="579">
        <v>81</v>
      </c>
      <c r="CG1" s="579">
        <v>82</v>
      </c>
      <c r="CH1" s="579">
        <v>83</v>
      </c>
      <c r="CI1" s="579">
        <v>84</v>
      </c>
      <c r="CJ1" s="579">
        <v>85</v>
      </c>
      <c r="CK1" s="579">
        <v>86</v>
      </c>
      <c r="CL1" s="579">
        <v>87</v>
      </c>
      <c r="CM1" s="579">
        <v>88</v>
      </c>
      <c r="CN1" s="579">
        <v>89</v>
      </c>
      <c r="CO1" s="579">
        <v>90</v>
      </c>
      <c r="CP1" s="579">
        <v>91</v>
      </c>
      <c r="CQ1" s="579">
        <v>92</v>
      </c>
      <c r="CR1" s="579">
        <v>93</v>
      </c>
      <c r="CS1" s="579">
        <v>94</v>
      </c>
      <c r="CT1" s="579">
        <v>95</v>
      </c>
      <c r="CU1" s="579">
        <v>96</v>
      </c>
      <c r="CV1" s="579">
        <v>97</v>
      </c>
      <c r="CW1" s="579">
        <v>98</v>
      </c>
      <c r="CX1" s="579">
        <v>99</v>
      </c>
      <c r="CY1" s="579">
        <v>100</v>
      </c>
      <c r="CZ1" s="579">
        <v>101</v>
      </c>
      <c r="DA1" s="579">
        <v>102</v>
      </c>
      <c r="DB1" s="579">
        <v>103</v>
      </c>
      <c r="DC1" s="579">
        <v>104</v>
      </c>
      <c r="DD1" s="579">
        <v>105</v>
      </c>
      <c r="DE1" s="579">
        <v>106</v>
      </c>
      <c r="DF1" s="579">
        <v>107</v>
      </c>
      <c r="DG1" s="579">
        <v>108</v>
      </c>
      <c r="DH1" s="579">
        <v>109</v>
      </c>
      <c r="DI1" s="579">
        <v>110</v>
      </c>
      <c r="DJ1" s="579">
        <v>111</v>
      </c>
      <c r="DK1" s="579">
        <v>112</v>
      </c>
      <c r="DL1" s="579">
        <v>113</v>
      </c>
      <c r="DM1" s="579">
        <v>114</v>
      </c>
      <c r="DN1" s="579">
        <v>115</v>
      </c>
      <c r="DO1" s="579">
        <v>116</v>
      </c>
      <c r="DP1" s="579">
        <v>117</v>
      </c>
      <c r="DQ1" s="579">
        <v>118</v>
      </c>
      <c r="DR1" s="579">
        <v>119</v>
      </c>
      <c r="DS1" s="579">
        <v>120</v>
      </c>
      <c r="DT1" s="579">
        <v>121</v>
      </c>
      <c r="DU1" s="579">
        <v>122</v>
      </c>
      <c r="DV1" s="579">
        <v>123</v>
      </c>
      <c r="DW1" s="579">
        <v>124</v>
      </c>
      <c r="DX1" s="579">
        <v>125</v>
      </c>
      <c r="DY1" s="579">
        <v>126</v>
      </c>
      <c r="DZ1" s="579">
        <v>127</v>
      </c>
    </row>
    <row r="2" spans="1:132" ht="8" customHeight="1"/>
    <row r="3" spans="1:132" s="338" customFormat="1" ht="8" customHeight="1">
      <c r="A3" s="583"/>
      <c r="B3" s="337"/>
      <c r="D3" s="339"/>
      <c r="E3" s="339"/>
      <c r="F3" s="339"/>
      <c r="G3" s="339"/>
      <c r="H3" s="339"/>
      <c r="I3" s="339"/>
      <c r="J3" s="339"/>
      <c r="K3" s="339"/>
      <c r="L3" s="339"/>
      <c r="M3" s="339"/>
      <c r="N3" s="339"/>
      <c r="O3" s="339"/>
      <c r="P3" s="339"/>
      <c r="Q3" s="339"/>
      <c r="R3" s="339"/>
      <c r="S3" s="339"/>
      <c r="T3" s="339"/>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c r="AT3" s="339"/>
      <c r="AU3" s="339"/>
      <c r="AV3" s="339"/>
      <c r="AW3" s="339"/>
      <c r="AX3" s="339"/>
      <c r="AY3" s="339"/>
      <c r="AZ3" s="339"/>
      <c r="BA3" s="339"/>
      <c r="BB3" s="339"/>
      <c r="BC3" s="339"/>
      <c r="BD3" s="339"/>
      <c r="BE3" s="339"/>
      <c r="BF3" s="339"/>
      <c r="BG3" s="339"/>
      <c r="BH3" s="339"/>
      <c r="BI3" s="339"/>
      <c r="BJ3" s="339"/>
      <c r="BK3" s="339"/>
      <c r="BL3" s="339"/>
      <c r="BM3" s="339"/>
      <c r="BN3" s="339"/>
      <c r="BO3" s="339"/>
      <c r="BP3" s="339"/>
      <c r="BQ3" s="339"/>
      <c r="BR3" s="339"/>
      <c r="BS3" s="339"/>
      <c r="BT3" s="339"/>
      <c r="BU3" s="339"/>
      <c r="BV3" s="339"/>
      <c r="BW3" s="339"/>
      <c r="BX3" s="339"/>
      <c r="BY3" s="339"/>
      <c r="BZ3" s="339"/>
      <c r="CA3" s="339"/>
      <c r="CB3" s="339"/>
      <c r="CC3" s="339"/>
      <c r="CD3" s="339"/>
      <c r="CE3" s="339"/>
      <c r="CF3" s="339"/>
      <c r="CG3" s="339"/>
      <c r="CH3" s="339"/>
      <c r="CI3" s="339"/>
      <c r="CJ3" s="339"/>
      <c r="CK3" s="339"/>
      <c r="CL3" s="339"/>
      <c r="CM3" s="339"/>
      <c r="CN3" s="339"/>
      <c r="CO3" s="339"/>
      <c r="CP3" s="339"/>
      <c r="CQ3" s="339"/>
      <c r="CR3" s="339"/>
      <c r="CS3" s="339"/>
      <c r="CT3" s="339"/>
      <c r="CU3" s="339"/>
      <c r="CV3" s="339"/>
      <c r="CW3" s="339"/>
      <c r="CX3" s="339"/>
      <c r="CY3" s="339"/>
      <c r="CZ3" s="339"/>
      <c r="DA3" s="339"/>
      <c r="DB3" s="339"/>
      <c r="DC3" s="339"/>
      <c r="DD3" s="339"/>
      <c r="DE3" s="339"/>
      <c r="DF3" s="339"/>
      <c r="DG3" s="339"/>
      <c r="DH3" s="339"/>
      <c r="DI3" s="339"/>
      <c r="DJ3" s="339"/>
      <c r="DK3" s="339"/>
      <c r="DL3" s="339"/>
      <c r="DM3" s="339"/>
      <c r="DN3" s="339"/>
      <c r="DO3" s="339"/>
      <c r="DP3" s="339"/>
      <c r="DQ3" s="339"/>
      <c r="DR3" s="339"/>
      <c r="DS3" s="339"/>
      <c r="DT3" s="339"/>
      <c r="DU3" s="339"/>
      <c r="DV3" s="339"/>
      <c r="DW3" s="339"/>
      <c r="DX3" s="339"/>
      <c r="DY3" s="339"/>
      <c r="DZ3" s="339"/>
    </row>
    <row r="4" spans="1:132" ht="12" customHeight="1" thickBot="1">
      <c r="B4" s="337"/>
      <c r="C4" s="340"/>
      <c r="D4" s="341"/>
      <c r="E4" s="341"/>
      <c r="F4" s="341"/>
      <c r="G4" s="341"/>
      <c r="H4" s="341"/>
      <c r="I4" s="341"/>
      <c r="J4" s="341"/>
      <c r="K4" s="341"/>
      <c r="L4" s="341"/>
      <c r="M4" s="341"/>
      <c r="N4" s="341"/>
      <c r="O4" s="341"/>
      <c r="P4" s="341"/>
      <c r="Q4" s="341"/>
      <c r="R4" s="341"/>
      <c r="S4" s="341"/>
      <c r="T4" s="341"/>
      <c r="U4" s="341"/>
      <c r="V4" s="341"/>
      <c r="W4" s="341"/>
      <c r="X4" s="341"/>
      <c r="Y4" s="341"/>
      <c r="Z4" s="341"/>
      <c r="AA4" s="341"/>
      <c r="AB4" s="342"/>
      <c r="AC4" s="341"/>
      <c r="AD4" s="341"/>
      <c r="AE4" s="341"/>
      <c r="AF4" s="341"/>
      <c r="AG4" s="341"/>
      <c r="AH4" s="341"/>
      <c r="AI4" s="341"/>
      <c r="AJ4" s="341"/>
      <c r="AK4" s="341"/>
      <c r="AL4" s="341"/>
      <c r="AM4" s="341"/>
      <c r="AN4" s="341"/>
      <c r="AO4" s="341"/>
      <c r="AP4" s="341"/>
      <c r="AQ4" s="341"/>
      <c r="AR4" s="341"/>
      <c r="AS4" s="341"/>
      <c r="AT4" s="341"/>
      <c r="AU4" s="341"/>
      <c r="AV4" s="341"/>
      <c r="AW4" s="341"/>
      <c r="AX4" s="341"/>
      <c r="AY4" s="341"/>
      <c r="AZ4" s="341"/>
      <c r="BA4" s="341"/>
      <c r="BB4" s="341"/>
      <c r="BC4" s="341"/>
      <c r="BD4" s="341"/>
      <c r="BE4" s="341"/>
      <c r="BF4" s="341"/>
      <c r="BG4" s="341"/>
      <c r="BH4" s="341"/>
      <c r="BI4" s="341"/>
      <c r="BJ4" s="341"/>
      <c r="BK4" s="341"/>
      <c r="BL4" s="341"/>
      <c r="BM4" s="341"/>
      <c r="BN4" s="341"/>
      <c r="BO4" s="341"/>
      <c r="BP4" s="341"/>
      <c r="BQ4" s="341"/>
      <c r="BR4" s="341"/>
      <c r="BS4" s="341"/>
      <c r="BT4" s="341"/>
      <c r="BU4" s="341"/>
      <c r="BV4" s="341"/>
      <c r="BW4" s="341"/>
      <c r="BX4" s="341"/>
      <c r="BY4" s="341"/>
      <c r="BZ4" s="341"/>
      <c r="CA4" s="341"/>
      <c r="CB4" s="341"/>
      <c r="CC4" s="341"/>
      <c r="CD4" s="341"/>
      <c r="CE4" s="341"/>
      <c r="CF4" s="341"/>
      <c r="CG4" s="341"/>
      <c r="CH4" s="341"/>
      <c r="CI4" s="341"/>
      <c r="CJ4" s="341"/>
      <c r="CK4" s="341"/>
      <c r="CL4" s="341"/>
      <c r="CM4" s="341"/>
      <c r="CN4" s="341"/>
      <c r="CO4" s="341"/>
      <c r="CP4" s="341"/>
      <c r="CQ4" s="341"/>
      <c r="CR4" s="341"/>
      <c r="CS4" s="341"/>
      <c r="CT4" s="341"/>
      <c r="CU4" s="341"/>
      <c r="CV4" s="341"/>
      <c r="CW4" s="341"/>
      <c r="CX4" s="341"/>
      <c r="CY4" s="341"/>
      <c r="CZ4" s="341"/>
      <c r="DA4" s="341"/>
      <c r="DB4" s="341"/>
      <c r="DC4" s="341"/>
      <c r="DD4" s="341"/>
      <c r="DE4" s="341"/>
      <c r="DF4" s="341"/>
      <c r="DG4" s="341"/>
      <c r="DH4" s="341"/>
      <c r="DI4" s="341"/>
      <c r="DJ4" s="341"/>
      <c r="DK4" s="341"/>
      <c r="DL4" s="341"/>
      <c r="DM4" s="341"/>
      <c r="DN4" s="342"/>
      <c r="DO4" s="343"/>
      <c r="DP4" s="341"/>
      <c r="DQ4" s="341"/>
      <c r="DR4" s="341"/>
      <c r="DS4" s="341"/>
      <c r="DT4" s="341"/>
      <c r="DU4" s="341"/>
      <c r="DV4" s="341"/>
      <c r="DW4" s="341"/>
      <c r="DX4" s="343"/>
      <c r="DY4" s="341"/>
      <c r="DZ4" s="343"/>
    </row>
    <row r="5" spans="1:132" s="350" customFormat="1" ht="15" customHeight="1">
      <c r="A5" s="579"/>
      <c r="B5" s="1029" t="s">
        <v>335</v>
      </c>
      <c r="C5" s="1030"/>
      <c r="D5" s="344" t="s">
        <v>133</v>
      </c>
      <c r="E5" s="344" t="s">
        <v>135</v>
      </c>
      <c r="F5" s="344" t="s">
        <v>137</v>
      </c>
      <c r="G5" s="344" t="s">
        <v>139</v>
      </c>
      <c r="H5" s="344" t="s">
        <v>141</v>
      </c>
      <c r="I5" s="344" t="s">
        <v>143</v>
      </c>
      <c r="J5" s="344" t="s">
        <v>145</v>
      </c>
      <c r="K5" s="344" t="s">
        <v>147</v>
      </c>
      <c r="L5" s="344" t="s">
        <v>149</v>
      </c>
      <c r="M5" s="344" t="s">
        <v>151</v>
      </c>
      <c r="N5" s="344" t="s">
        <v>153</v>
      </c>
      <c r="O5" s="344" t="s">
        <v>155</v>
      </c>
      <c r="P5" s="344" t="s">
        <v>157</v>
      </c>
      <c r="Q5" s="344" t="s">
        <v>159</v>
      </c>
      <c r="R5" s="344" t="s">
        <v>161</v>
      </c>
      <c r="S5" s="344" t="s">
        <v>163</v>
      </c>
      <c r="T5" s="344" t="s">
        <v>165</v>
      </c>
      <c r="U5" s="344" t="s">
        <v>167</v>
      </c>
      <c r="V5" s="344" t="s">
        <v>169</v>
      </c>
      <c r="W5" s="344" t="s">
        <v>171</v>
      </c>
      <c r="X5" s="344" t="s">
        <v>173</v>
      </c>
      <c r="Y5" s="344" t="s">
        <v>175</v>
      </c>
      <c r="Z5" s="344" t="s">
        <v>177</v>
      </c>
      <c r="AA5" s="344" t="s">
        <v>179</v>
      </c>
      <c r="AB5" s="344" t="s">
        <v>181</v>
      </c>
      <c r="AC5" s="344" t="s">
        <v>183</v>
      </c>
      <c r="AD5" s="344" t="s">
        <v>185</v>
      </c>
      <c r="AE5" s="344" t="s">
        <v>187</v>
      </c>
      <c r="AF5" s="344" t="s">
        <v>189</v>
      </c>
      <c r="AG5" s="344" t="s">
        <v>190</v>
      </c>
      <c r="AH5" s="344" t="s">
        <v>191</v>
      </c>
      <c r="AI5" s="344" t="s">
        <v>193</v>
      </c>
      <c r="AJ5" s="344" t="s">
        <v>195</v>
      </c>
      <c r="AK5" s="344" t="s">
        <v>197</v>
      </c>
      <c r="AL5" s="344" t="s">
        <v>198</v>
      </c>
      <c r="AM5" s="344" t="s">
        <v>199</v>
      </c>
      <c r="AN5" s="344" t="s">
        <v>201</v>
      </c>
      <c r="AO5" s="344" t="s">
        <v>203</v>
      </c>
      <c r="AP5" s="344" t="s">
        <v>205</v>
      </c>
      <c r="AQ5" s="344" t="s">
        <v>207</v>
      </c>
      <c r="AR5" s="344" t="s">
        <v>209</v>
      </c>
      <c r="AS5" s="344" t="s">
        <v>211</v>
      </c>
      <c r="AT5" s="344" t="s">
        <v>213</v>
      </c>
      <c r="AU5" s="344" t="s">
        <v>215</v>
      </c>
      <c r="AV5" s="344" t="s">
        <v>216</v>
      </c>
      <c r="AW5" s="344" t="s">
        <v>217</v>
      </c>
      <c r="AX5" s="344" t="s">
        <v>218</v>
      </c>
      <c r="AY5" s="344" t="s">
        <v>220</v>
      </c>
      <c r="AZ5" s="344" t="s">
        <v>222</v>
      </c>
      <c r="BA5" s="344" t="s">
        <v>224</v>
      </c>
      <c r="BB5" s="344" t="s">
        <v>226</v>
      </c>
      <c r="BC5" s="344" t="s">
        <v>228</v>
      </c>
      <c r="BD5" s="344" t="s">
        <v>230</v>
      </c>
      <c r="BE5" s="344" t="s">
        <v>232</v>
      </c>
      <c r="BF5" s="344" t="s">
        <v>234</v>
      </c>
      <c r="BG5" s="344" t="s">
        <v>236</v>
      </c>
      <c r="BH5" s="344" t="s">
        <v>238</v>
      </c>
      <c r="BI5" s="344" t="s">
        <v>240</v>
      </c>
      <c r="BJ5" s="344" t="s">
        <v>242</v>
      </c>
      <c r="BK5" s="344" t="s">
        <v>244</v>
      </c>
      <c r="BL5" s="344" t="s">
        <v>245</v>
      </c>
      <c r="BM5" s="344" t="s">
        <v>247</v>
      </c>
      <c r="BN5" s="344" t="s">
        <v>249</v>
      </c>
      <c r="BO5" s="344" t="s">
        <v>251</v>
      </c>
      <c r="BP5" s="344" t="s">
        <v>253</v>
      </c>
      <c r="BQ5" s="344" t="s">
        <v>255</v>
      </c>
      <c r="BR5" s="344" t="s">
        <v>257</v>
      </c>
      <c r="BS5" s="344" t="s">
        <v>259</v>
      </c>
      <c r="BT5" s="344" t="s">
        <v>260</v>
      </c>
      <c r="BU5" s="344" t="s">
        <v>261</v>
      </c>
      <c r="BV5" s="344" t="s">
        <v>262</v>
      </c>
      <c r="BW5" s="344" t="s">
        <v>263</v>
      </c>
      <c r="BX5" s="344" t="s">
        <v>265</v>
      </c>
      <c r="BY5" s="344" t="s">
        <v>267</v>
      </c>
      <c r="BZ5" s="344" t="s">
        <v>269</v>
      </c>
      <c r="CA5" s="344" t="s">
        <v>271</v>
      </c>
      <c r="CB5" s="344" t="s">
        <v>273</v>
      </c>
      <c r="CC5" s="344" t="s">
        <v>275</v>
      </c>
      <c r="CD5" s="344" t="s">
        <v>277</v>
      </c>
      <c r="CE5" s="344" t="s">
        <v>279</v>
      </c>
      <c r="CF5" s="344" t="s">
        <v>281</v>
      </c>
      <c r="CG5" s="344" t="s">
        <v>283</v>
      </c>
      <c r="CH5" s="344" t="s">
        <v>285</v>
      </c>
      <c r="CI5" s="344" t="s">
        <v>287</v>
      </c>
      <c r="CJ5" s="344" t="s">
        <v>289</v>
      </c>
      <c r="CK5" s="344" t="s">
        <v>291</v>
      </c>
      <c r="CL5" s="344" t="s">
        <v>293</v>
      </c>
      <c r="CM5" s="344" t="s">
        <v>295</v>
      </c>
      <c r="CN5" s="344" t="s">
        <v>297</v>
      </c>
      <c r="CO5" s="344" t="s">
        <v>298</v>
      </c>
      <c r="CP5" s="344" t="s">
        <v>300</v>
      </c>
      <c r="CQ5" s="344" t="s">
        <v>302</v>
      </c>
      <c r="CR5" s="344" t="s">
        <v>304</v>
      </c>
      <c r="CS5" s="344" t="s">
        <v>306</v>
      </c>
      <c r="CT5" s="344" t="s">
        <v>308</v>
      </c>
      <c r="CU5" s="344" t="s">
        <v>310</v>
      </c>
      <c r="CV5" s="344" t="s">
        <v>311</v>
      </c>
      <c r="CW5" s="344" t="s">
        <v>313</v>
      </c>
      <c r="CX5" s="344" t="s">
        <v>315</v>
      </c>
      <c r="CY5" s="344" t="s">
        <v>317</v>
      </c>
      <c r="CZ5" s="344" t="s">
        <v>319</v>
      </c>
      <c r="DA5" s="344" t="s">
        <v>321</v>
      </c>
      <c r="DB5" s="344" t="s">
        <v>323</v>
      </c>
      <c r="DC5" s="344" t="s">
        <v>325</v>
      </c>
      <c r="DD5" s="344" t="s">
        <v>327</v>
      </c>
      <c r="DE5" s="344" t="s">
        <v>329</v>
      </c>
      <c r="DF5" s="344" t="s">
        <v>331</v>
      </c>
      <c r="DG5" s="344" t="s">
        <v>333</v>
      </c>
      <c r="DH5" s="345">
        <v>700</v>
      </c>
      <c r="DI5" s="346" t="s">
        <v>1980</v>
      </c>
      <c r="DJ5" s="346" t="s">
        <v>1991</v>
      </c>
      <c r="DK5" s="346">
        <v>730</v>
      </c>
      <c r="DL5" s="346" t="s">
        <v>1993</v>
      </c>
      <c r="DM5" s="346" t="s">
        <v>1994</v>
      </c>
      <c r="DN5" s="346" t="s">
        <v>1995</v>
      </c>
      <c r="DO5" s="345" t="s">
        <v>1996</v>
      </c>
      <c r="DP5" s="345" t="s">
        <v>1997</v>
      </c>
      <c r="DQ5" s="347" t="s">
        <v>2000</v>
      </c>
      <c r="DR5" s="348">
        <v>980</v>
      </c>
      <c r="DS5" s="345">
        <v>810</v>
      </c>
      <c r="DT5" s="349">
        <v>820</v>
      </c>
      <c r="DU5" s="349">
        <v>830</v>
      </c>
      <c r="DV5" s="346">
        <v>870</v>
      </c>
      <c r="DW5" s="348">
        <v>990</v>
      </c>
      <c r="DX5" s="345">
        <v>999</v>
      </c>
      <c r="DY5" s="349" t="s">
        <v>2006</v>
      </c>
      <c r="DZ5" s="349">
        <v>970</v>
      </c>
    </row>
    <row r="6" spans="1:132" s="357" customFormat="1" ht="35.5" customHeight="1" thickBot="1">
      <c r="A6" s="584"/>
      <c r="B6" s="1031"/>
      <c r="C6" s="1032"/>
      <c r="D6" s="351" t="s">
        <v>134</v>
      </c>
      <c r="E6" s="351" t="s">
        <v>136</v>
      </c>
      <c r="F6" s="351" t="s">
        <v>138</v>
      </c>
      <c r="G6" s="351" t="s">
        <v>140</v>
      </c>
      <c r="H6" s="351" t="s">
        <v>142</v>
      </c>
      <c r="I6" s="351" t="s">
        <v>144</v>
      </c>
      <c r="J6" s="351" t="s">
        <v>146</v>
      </c>
      <c r="K6" s="351" t="s">
        <v>148</v>
      </c>
      <c r="L6" s="351" t="s">
        <v>150</v>
      </c>
      <c r="M6" s="351" t="s">
        <v>152</v>
      </c>
      <c r="N6" s="351" t="s">
        <v>154</v>
      </c>
      <c r="O6" s="351" t="s">
        <v>156</v>
      </c>
      <c r="P6" s="351" t="s">
        <v>158</v>
      </c>
      <c r="Q6" s="351" t="s">
        <v>160</v>
      </c>
      <c r="R6" s="351" t="s">
        <v>162</v>
      </c>
      <c r="S6" s="351" t="s">
        <v>164</v>
      </c>
      <c r="T6" s="351" t="s">
        <v>166</v>
      </c>
      <c r="U6" s="351" t="s">
        <v>168</v>
      </c>
      <c r="V6" s="351" t="s">
        <v>170</v>
      </c>
      <c r="W6" s="351" t="s">
        <v>172</v>
      </c>
      <c r="X6" s="351" t="s">
        <v>174</v>
      </c>
      <c r="Y6" s="351" t="s">
        <v>176</v>
      </c>
      <c r="Z6" s="351" t="s">
        <v>178</v>
      </c>
      <c r="AA6" s="351" t="s">
        <v>180</v>
      </c>
      <c r="AB6" s="351" t="s">
        <v>182</v>
      </c>
      <c r="AC6" s="351" t="s">
        <v>184</v>
      </c>
      <c r="AD6" s="351" t="s">
        <v>186</v>
      </c>
      <c r="AE6" s="351" t="s">
        <v>188</v>
      </c>
      <c r="AF6" s="351" t="s">
        <v>93</v>
      </c>
      <c r="AG6" s="351" t="s">
        <v>94</v>
      </c>
      <c r="AH6" s="351" t="s">
        <v>192</v>
      </c>
      <c r="AI6" s="351" t="s">
        <v>194</v>
      </c>
      <c r="AJ6" s="351" t="s">
        <v>196</v>
      </c>
      <c r="AK6" s="351" t="s">
        <v>95</v>
      </c>
      <c r="AL6" s="351" t="s">
        <v>96</v>
      </c>
      <c r="AM6" s="351" t="s">
        <v>200</v>
      </c>
      <c r="AN6" s="351" t="s">
        <v>202</v>
      </c>
      <c r="AO6" s="351" t="s">
        <v>204</v>
      </c>
      <c r="AP6" s="351" t="s">
        <v>206</v>
      </c>
      <c r="AQ6" s="351" t="s">
        <v>208</v>
      </c>
      <c r="AR6" s="351" t="s">
        <v>210</v>
      </c>
      <c r="AS6" s="351" t="s">
        <v>212</v>
      </c>
      <c r="AT6" s="351" t="s">
        <v>214</v>
      </c>
      <c r="AU6" s="351" t="s">
        <v>0</v>
      </c>
      <c r="AV6" s="351" t="s">
        <v>1</v>
      </c>
      <c r="AW6" s="351" t="s">
        <v>2</v>
      </c>
      <c r="AX6" s="351" t="s">
        <v>219</v>
      </c>
      <c r="AY6" s="351" t="s">
        <v>221</v>
      </c>
      <c r="AZ6" s="351" t="s">
        <v>223</v>
      </c>
      <c r="BA6" s="351" t="s">
        <v>225</v>
      </c>
      <c r="BB6" s="351" t="s">
        <v>227</v>
      </c>
      <c r="BC6" s="351" t="s">
        <v>229</v>
      </c>
      <c r="BD6" s="351" t="s">
        <v>231</v>
      </c>
      <c r="BE6" s="351" t="s">
        <v>233</v>
      </c>
      <c r="BF6" s="351" t="s">
        <v>235</v>
      </c>
      <c r="BG6" s="351" t="s">
        <v>237</v>
      </c>
      <c r="BH6" s="351" t="s">
        <v>239</v>
      </c>
      <c r="BI6" s="351" t="s">
        <v>241</v>
      </c>
      <c r="BJ6" s="351" t="s">
        <v>243</v>
      </c>
      <c r="BK6" s="351" t="s">
        <v>3</v>
      </c>
      <c r="BL6" s="351" t="s">
        <v>246</v>
      </c>
      <c r="BM6" s="351" t="s">
        <v>248</v>
      </c>
      <c r="BN6" s="351" t="s">
        <v>250</v>
      </c>
      <c r="BO6" s="351" t="s">
        <v>252</v>
      </c>
      <c r="BP6" s="351" t="s">
        <v>254</v>
      </c>
      <c r="BQ6" s="351" t="s">
        <v>256</v>
      </c>
      <c r="BR6" s="351" t="s">
        <v>258</v>
      </c>
      <c r="BS6" s="351" t="s">
        <v>4</v>
      </c>
      <c r="BT6" s="351" t="s">
        <v>5</v>
      </c>
      <c r="BU6" s="351" t="s">
        <v>36</v>
      </c>
      <c r="BV6" s="351" t="s">
        <v>6</v>
      </c>
      <c r="BW6" s="351" t="s">
        <v>264</v>
      </c>
      <c r="BX6" s="351" t="s">
        <v>266</v>
      </c>
      <c r="BY6" s="351" t="s">
        <v>268</v>
      </c>
      <c r="BZ6" s="351" t="s">
        <v>270</v>
      </c>
      <c r="CA6" s="351" t="s">
        <v>272</v>
      </c>
      <c r="CB6" s="351" t="s">
        <v>274</v>
      </c>
      <c r="CC6" s="351" t="s">
        <v>276</v>
      </c>
      <c r="CD6" s="351" t="s">
        <v>278</v>
      </c>
      <c r="CE6" s="351" t="s">
        <v>280</v>
      </c>
      <c r="CF6" s="351" t="s">
        <v>282</v>
      </c>
      <c r="CG6" s="351" t="s">
        <v>284</v>
      </c>
      <c r="CH6" s="351" t="s">
        <v>286</v>
      </c>
      <c r="CI6" s="351" t="s">
        <v>288</v>
      </c>
      <c r="CJ6" s="351" t="s">
        <v>290</v>
      </c>
      <c r="CK6" s="351" t="s">
        <v>292</v>
      </c>
      <c r="CL6" s="351" t="s">
        <v>294</v>
      </c>
      <c r="CM6" s="351" t="s">
        <v>296</v>
      </c>
      <c r="CN6" s="351" t="s">
        <v>7</v>
      </c>
      <c r="CO6" s="351" t="s">
        <v>299</v>
      </c>
      <c r="CP6" s="351" t="s">
        <v>301</v>
      </c>
      <c r="CQ6" s="351" t="s">
        <v>303</v>
      </c>
      <c r="CR6" s="351" t="s">
        <v>305</v>
      </c>
      <c r="CS6" s="351" t="s">
        <v>307</v>
      </c>
      <c r="CT6" s="351" t="s">
        <v>309</v>
      </c>
      <c r="CU6" s="351" t="s">
        <v>43</v>
      </c>
      <c r="CV6" s="351" t="s">
        <v>312</v>
      </c>
      <c r="CW6" s="351" t="s">
        <v>314</v>
      </c>
      <c r="CX6" s="351" t="s">
        <v>316</v>
      </c>
      <c r="CY6" s="351" t="s">
        <v>318</v>
      </c>
      <c r="CZ6" s="351" t="s">
        <v>320</v>
      </c>
      <c r="DA6" s="351" t="s">
        <v>322</v>
      </c>
      <c r="DB6" s="351" t="s">
        <v>324</v>
      </c>
      <c r="DC6" s="351" t="s">
        <v>326</v>
      </c>
      <c r="DD6" s="351" t="s">
        <v>328</v>
      </c>
      <c r="DE6" s="351" t="s">
        <v>330</v>
      </c>
      <c r="DF6" s="351" t="s">
        <v>332</v>
      </c>
      <c r="DG6" s="351" t="s">
        <v>334</v>
      </c>
      <c r="DH6" s="352" t="s">
        <v>25</v>
      </c>
      <c r="DI6" s="353" t="s">
        <v>1992</v>
      </c>
      <c r="DJ6" s="353" t="s">
        <v>33</v>
      </c>
      <c r="DK6" s="353" t="s">
        <v>97</v>
      </c>
      <c r="DL6" s="353" t="s">
        <v>1998</v>
      </c>
      <c r="DM6" s="353" t="s">
        <v>1999</v>
      </c>
      <c r="DN6" s="353" t="s">
        <v>22</v>
      </c>
      <c r="DO6" s="352" t="s">
        <v>2010</v>
      </c>
      <c r="DP6" s="352" t="s">
        <v>2009</v>
      </c>
      <c r="DQ6" s="354" t="s">
        <v>23</v>
      </c>
      <c r="DR6" s="355" t="s">
        <v>2001</v>
      </c>
      <c r="DS6" s="352" t="s">
        <v>2002</v>
      </c>
      <c r="DT6" s="356" t="s">
        <v>24</v>
      </c>
      <c r="DU6" s="356" t="s">
        <v>32</v>
      </c>
      <c r="DV6" s="353" t="s">
        <v>2003</v>
      </c>
      <c r="DW6" s="355" t="s">
        <v>2004</v>
      </c>
      <c r="DX6" s="352" t="s">
        <v>2005</v>
      </c>
      <c r="DY6" s="356" t="s">
        <v>2007</v>
      </c>
      <c r="DZ6" s="356" t="s">
        <v>2008</v>
      </c>
    </row>
    <row r="7" spans="1:132" ht="15" customHeight="1">
      <c r="A7" s="246">
        <v>1</v>
      </c>
      <c r="B7" s="184" t="s">
        <v>339</v>
      </c>
      <c r="C7" s="185" t="s">
        <v>134</v>
      </c>
      <c r="D7" s="358">
        <v>204755</v>
      </c>
      <c r="E7" s="358">
        <v>302278</v>
      </c>
      <c r="F7" s="358">
        <v>4145</v>
      </c>
      <c r="G7" s="358">
        <v>917</v>
      </c>
      <c r="H7" s="358">
        <v>0</v>
      </c>
      <c r="I7" s="358">
        <v>0</v>
      </c>
      <c r="J7" s="358">
        <v>0</v>
      </c>
      <c r="K7" s="358">
        <v>2911264</v>
      </c>
      <c r="L7" s="358">
        <v>237433</v>
      </c>
      <c r="M7" s="358">
        <v>371417</v>
      </c>
      <c r="N7" s="358">
        <v>57918</v>
      </c>
      <c r="O7" s="358">
        <v>13209</v>
      </c>
      <c r="P7" s="358">
        <v>2342</v>
      </c>
      <c r="Q7" s="358">
        <v>79</v>
      </c>
      <c r="R7" s="358">
        <v>0</v>
      </c>
      <c r="S7" s="358">
        <v>20712</v>
      </c>
      <c r="T7" s="358">
        <v>0</v>
      </c>
      <c r="U7" s="358">
        <v>0</v>
      </c>
      <c r="V7" s="358">
        <v>0</v>
      </c>
      <c r="W7" s="358">
        <v>0</v>
      </c>
      <c r="X7" s="358">
        <v>0</v>
      </c>
      <c r="Y7" s="358">
        <v>294</v>
      </c>
      <c r="Z7" s="358">
        <v>0</v>
      </c>
      <c r="AA7" s="358">
        <v>442</v>
      </c>
      <c r="AB7" s="358">
        <v>29083</v>
      </c>
      <c r="AC7" s="358">
        <v>3574</v>
      </c>
      <c r="AD7" s="358">
        <v>0</v>
      </c>
      <c r="AE7" s="358">
        <v>0</v>
      </c>
      <c r="AF7" s="358">
        <v>0</v>
      </c>
      <c r="AG7" s="358">
        <v>103586</v>
      </c>
      <c r="AH7" s="358">
        <v>0</v>
      </c>
      <c r="AI7" s="358">
        <v>0</v>
      </c>
      <c r="AJ7" s="358">
        <v>0</v>
      </c>
      <c r="AK7" s="358">
        <v>0</v>
      </c>
      <c r="AL7" s="358">
        <v>837</v>
      </c>
      <c r="AM7" s="358">
        <v>0</v>
      </c>
      <c r="AN7" s="358">
        <v>0</v>
      </c>
      <c r="AO7" s="358">
        <v>0</v>
      </c>
      <c r="AP7" s="358">
        <v>0</v>
      </c>
      <c r="AQ7" s="358">
        <v>0</v>
      </c>
      <c r="AR7" s="358">
        <v>38</v>
      </c>
      <c r="AS7" s="358">
        <v>0</v>
      </c>
      <c r="AT7" s="358">
        <v>0</v>
      </c>
      <c r="AU7" s="358">
        <v>0</v>
      </c>
      <c r="AV7" s="358">
        <v>0</v>
      </c>
      <c r="AW7" s="358">
        <v>0</v>
      </c>
      <c r="AX7" s="358">
        <v>0</v>
      </c>
      <c r="AY7" s="358">
        <v>0</v>
      </c>
      <c r="AZ7" s="358">
        <v>0</v>
      </c>
      <c r="BA7" s="358">
        <v>0</v>
      </c>
      <c r="BB7" s="358">
        <v>0</v>
      </c>
      <c r="BC7" s="358">
        <v>0</v>
      </c>
      <c r="BD7" s="358">
        <v>0</v>
      </c>
      <c r="BE7" s="358">
        <v>0</v>
      </c>
      <c r="BF7" s="358">
        <v>0</v>
      </c>
      <c r="BG7" s="358">
        <v>0</v>
      </c>
      <c r="BH7" s="358">
        <v>0</v>
      </c>
      <c r="BI7" s="358">
        <v>0</v>
      </c>
      <c r="BJ7" s="358">
        <v>0</v>
      </c>
      <c r="BK7" s="358">
        <v>11994</v>
      </c>
      <c r="BL7" s="358">
        <v>0</v>
      </c>
      <c r="BM7" s="358">
        <v>21451</v>
      </c>
      <c r="BN7" s="358">
        <v>241</v>
      </c>
      <c r="BO7" s="358">
        <v>22741</v>
      </c>
      <c r="BP7" s="358">
        <v>16333</v>
      </c>
      <c r="BQ7" s="358">
        <v>0</v>
      </c>
      <c r="BR7" s="358">
        <v>0</v>
      </c>
      <c r="BS7" s="358">
        <v>0</v>
      </c>
      <c r="BT7" s="358">
        <v>0</v>
      </c>
      <c r="BU7" s="358">
        <v>11462</v>
      </c>
      <c r="BV7" s="358">
        <v>0</v>
      </c>
      <c r="BW7" s="358">
        <v>24</v>
      </c>
      <c r="BX7" s="358">
        <v>6</v>
      </c>
      <c r="BY7" s="358">
        <v>373</v>
      </c>
      <c r="BZ7" s="358">
        <v>0</v>
      </c>
      <c r="CA7" s="358">
        <v>0</v>
      </c>
      <c r="CB7" s="358">
        <v>0</v>
      </c>
      <c r="CC7" s="358">
        <v>0</v>
      </c>
      <c r="CD7" s="358">
        <v>0</v>
      </c>
      <c r="CE7" s="358">
        <v>0</v>
      </c>
      <c r="CF7" s="358">
        <v>0</v>
      </c>
      <c r="CG7" s="358">
        <v>1767</v>
      </c>
      <c r="CH7" s="358">
        <v>0</v>
      </c>
      <c r="CI7" s="358">
        <v>0</v>
      </c>
      <c r="CJ7" s="358">
        <v>0</v>
      </c>
      <c r="CK7" s="358">
        <v>0</v>
      </c>
      <c r="CL7" s="358">
        <v>0</v>
      </c>
      <c r="CM7" s="358">
        <v>0</v>
      </c>
      <c r="CN7" s="358">
        <v>765</v>
      </c>
      <c r="CO7" s="358">
        <v>27179</v>
      </c>
      <c r="CP7" s="358">
        <v>6396</v>
      </c>
      <c r="CQ7" s="358">
        <v>30365</v>
      </c>
      <c r="CR7" s="358">
        <v>0</v>
      </c>
      <c r="CS7" s="358">
        <v>26053</v>
      </c>
      <c r="CT7" s="358">
        <v>42956</v>
      </c>
      <c r="CU7" s="358">
        <v>10618</v>
      </c>
      <c r="CV7" s="358">
        <v>570</v>
      </c>
      <c r="CW7" s="358">
        <v>0</v>
      </c>
      <c r="CX7" s="358">
        <v>0</v>
      </c>
      <c r="CY7" s="358">
        <v>103</v>
      </c>
      <c r="CZ7" s="358">
        <v>53309</v>
      </c>
      <c r="DA7" s="358">
        <v>276062</v>
      </c>
      <c r="DB7" s="358">
        <v>708</v>
      </c>
      <c r="DC7" s="358">
        <v>46433</v>
      </c>
      <c r="DD7" s="358">
        <v>1469</v>
      </c>
      <c r="DE7" s="358">
        <v>23113</v>
      </c>
      <c r="DF7" s="358">
        <v>0</v>
      </c>
      <c r="DG7" s="358">
        <v>0</v>
      </c>
      <c r="DH7" s="333">
        <f>SUM(D7:DG7)</f>
        <v>4896814</v>
      </c>
      <c r="DI7" s="358">
        <v>48958</v>
      </c>
      <c r="DJ7" s="358">
        <v>3002593</v>
      </c>
      <c r="DK7" s="358">
        <v>0</v>
      </c>
      <c r="DL7" s="358">
        <v>0</v>
      </c>
      <c r="DM7" s="358">
        <v>29920</v>
      </c>
      <c r="DN7" s="358">
        <v>27461</v>
      </c>
      <c r="DO7" s="333">
        <f>SUM(DI7:DN7)</f>
        <v>3108932</v>
      </c>
      <c r="DP7" s="189">
        <f>+DO7+DH7</f>
        <v>8005746</v>
      </c>
      <c r="DQ7" s="359">
        <v>42471</v>
      </c>
      <c r="DR7" s="360"/>
      <c r="DS7" s="333">
        <f>SUM(DQ7:DR7)</f>
        <v>42471</v>
      </c>
      <c r="DT7" s="189">
        <f>+DO7+DS7</f>
        <v>3151403</v>
      </c>
      <c r="DU7" s="189">
        <f>+DS7+DP7</f>
        <v>8048217</v>
      </c>
      <c r="DV7" s="358">
        <v>-1964009</v>
      </c>
      <c r="DW7" s="360"/>
      <c r="DX7" s="333">
        <f>SUM(DV7:DW7)</f>
        <v>-1964009</v>
      </c>
      <c r="DY7" s="360">
        <f>+DT7+DX7</f>
        <v>1187394</v>
      </c>
      <c r="DZ7" s="333">
        <f>+DU7+DX7</f>
        <v>6084208</v>
      </c>
      <c r="EB7" s="720">
        <f>+DJ7*0.05</f>
        <v>150129.65</v>
      </c>
    </row>
    <row r="8" spans="1:132" ht="15" customHeight="1">
      <c r="A8" s="246">
        <v>2</v>
      </c>
      <c r="B8" s="188" t="s">
        <v>135</v>
      </c>
      <c r="C8" s="185" t="s">
        <v>136</v>
      </c>
      <c r="D8" s="358">
        <v>43030</v>
      </c>
      <c r="E8" s="358">
        <v>378850</v>
      </c>
      <c r="F8" s="358">
        <v>15040</v>
      </c>
      <c r="G8" s="358">
        <v>116</v>
      </c>
      <c r="H8" s="358">
        <v>0</v>
      </c>
      <c r="I8" s="358">
        <v>0</v>
      </c>
      <c r="J8" s="358">
        <v>0</v>
      </c>
      <c r="K8" s="358">
        <v>2741108</v>
      </c>
      <c r="L8" s="358">
        <v>0</v>
      </c>
      <c r="M8" s="358">
        <v>4610</v>
      </c>
      <c r="N8" s="358">
        <v>0</v>
      </c>
      <c r="O8" s="358">
        <v>792</v>
      </c>
      <c r="P8" s="358">
        <v>261</v>
      </c>
      <c r="Q8" s="358">
        <v>0</v>
      </c>
      <c r="R8" s="358">
        <v>0</v>
      </c>
      <c r="S8" s="358">
        <v>0</v>
      </c>
      <c r="T8" s="358">
        <v>0</v>
      </c>
      <c r="U8" s="358">
        <v>0</v>
      </c>
      <c r="V8" s="358">
        <v>189</v>
      </c>
      <c r="W8" s="358">
        <v>0</v>
      </c>
      <c r="X8" s="358">
        <v>0</v>
      </c>
      <c r="Y8" s="358">
        <v>0</v>
      </c>
      <c r="Z8" s="358">
        <v>0</v>
      </c>
      <c r="AA8" s="358">
        <v>0</v>
      </c>
      <c r="AB8" s="358">
        <v>191</v>
      </c>
      <c r="AC8" s="358">
        <v>0</v>
      </c>
      <c r="AD8" s="358">
        <v>0</v>
      </c>
      <c r="AE8" s="358">
        <v>0</v>
      </c>
      <c r="AF8" s="358">
        <v>0</v>
      </c>
      <c r="AG8" s="358">
        <v>0</v>
      </c>
      <c r="AH8" s="358">
        <v>4377</v>
      </c>
      <c r="AI8" s="358">
        <v>0</v>
      </c>
      <c r="AJ8" s="358">
        <v>0</v>
      </c>
      <c r="AK8" s="358">
        <v>3</v>
      </c>
      <c r="AL8" s="358">
        <v>0</v>
      </c>
      <c r="AM8" s="358">
        <v>0</v>
      </c>
      <c r="AN8" s="358">
        <v>0</v>
      </c>
      <c r="AO8" s="358">
        <v>0</v>
      </c>
      <c r="AP8" s="358">
        <v>0</v>
      </c>
      <c r="AQ8" s="358">
        <v>0</v>
      </c>
      <c r="AR8" s="358">
        <v>0</v>
      </c>
      <c r="AS8" s="358">
        <v>0</v>
      </c>
      <c r="AT8" s="358">
        <v>0</v>
      </c>
      <c r="AU8" s="358">
        <v>0</v>
      </c>
      <c r="AV8" s="358">
        <v>0</v>
      </c>
      <c r="AW8" s="358">
        <v>0</v>
      </c>
      <c r="AX8" s="358">
        <v>0</v>
      </c>
      <c r="AY8" s="358">
        <v>0</v>
      </c>
      <c r="AZ8" s="358">
        <v>0</v>
      </c>
      <c r="BA8" s="358">
        <v>0</v>
      </c>
      <c r="BB8" s="358">
        <v>0</v>
      </c>
      <c r="BC8" s="358">
        <v>0</v>
      </c>
      <c r="BD8" s="358">
        <v>0</v>
      </c>
      <c r="BE8" s="358">
        <v>0</v>
      </c>
      <c r="BF8" s="358">
        <v>0</v>
      </c>
      <c r="BG8" s="358">
        <v>0</v>
      </c>
      <c r="BH8" s="358">
        <v>0</v>
      </c>
      <c r="BI8" s="358">
        <v>0</v>
      </c>
      <c r="BJ8" s="358">
        <v>0</v>
      </c>
      <c r="BK8" s="358">
        <v>341</v>
      </c>
      <c r="BL8" s="358">
        <v>0</v>
      </c>
      <c r="BM8" s="358">
        <v>0</v>
      </c>
      <c r="BN8" s="358">
        <v>0</v>
      </c>
      <c r="BO8" s="358">
        <v>0</v>
      </c>
      <c r="BP8" s="358">
        <v>0</v>
      </c>
      <c r="BQ8" s="358">
        <v>0</v>
      </c>
      <c r="BR8" s="358">
        <v>0</v>
      </c>
      <c r="BS8" s="358">
        <v>0</v>
      </c>
      <c r="BT8" s="358">
        <v>0</v>
      </c>
      <c r="BU8" s="358">
        <v>0</v>
      </c>
      <c r="BV8" s="358">
        <v>0</v>
      </c>
      <c r="BW8" s="358">
        <v>0</v>
      </c>
      <c r="BX8" s="358">
        <v>0</v>
      </c>
      <c r="BY8" s="358">
        <v>0</v>
      </c>
      <c r="BZ8" s="358">
        <v>0</v>
      </c>
      <c r="CA8" s="358">
        <v>0</v>
      </c>
      <c r="CB8" s="358">
        <v>0</v>
      </c>
      <c r="CC8" s="358">
        <v>0</v>
      </c>
      <c r="CD8" s="358">
        <v>0</v>
      </c>
      <c r="CE8" s="358">
        <v>0</v>
      </c>
      <c r="CF8" s="358">
        <v>0</v>
      </c>
      <c r="CG8" s="358">
        <v>105</v>
      </c>
      <c r="CH8" s="358">
        <v>0</v>
      </c>
      <c r="CI8" s="358">
        <v>0</v>
      </c>
      <c r="CJ8" s="358">
        <v>0</v>
      </c>
      <c r="CK8" s="358">
        <v>0</v>
      </c>
      <c r="CL8" s="358">
        <v>0</v>
      </c>
      <c r="CM8" s="358">
        <v>0</v>
      </c>
      <c r="CN8" s="358">
        <v>114</v>
      </c>
      <c r="CO8" s="358">
        <v>3352</v>
      </c>
      <c r="CP8" s="358">
        <v>19935</v>
      </c>
      <c r="CQ8" s="358">
        <v>3965</v>
      </c>
      <c r="CR8" s="358">
        <v>0</v>
      </c>
      <c r="CS8" s="358">
        <v>4441</v>
      </c>
      <c r="CT8" s="358">
        <v>7952</v>
      </c>
      <c r="CU8" s="358">
        <v>0</v>
      </c>
      <c r="CV8" s="358">
        <v>0</v>
      </c>
      <c r="CW8" s="358">
        <v>0</v>
      </c>
      <c r="CX8" s="358">
        <v>0</v>
      </c>
      <c r="CY8" s="358">
        <v>0</v>
      </c>
      <c r="CZ8" s="358">
        <v>6325</v>
      </c>
      <c r="DA8" s="358">
        <v>66442</v>
      </c>
      <c r="DB8" s="358">
        <v>0</v>
      </c>
      <c r="DC8" s="358">
        <v>28</v>
      </c>
      <c r="DD8" s="358">
        <v>0</v>
      </c>
      <c r="DE8" s="358">
        <v>812</v>
      </c>
      <c r="DF8" s="358">
        <v>0</v>
      </c>
      <c r="DG8" s="358">
        <v>0</v>
      </c>
      <c r="DH8" s="333">
        <f t="shared" ref="DH8:DH71" si="0">SUM(D8:DG8)</f>
        <v>3302379</v>
      </c>
      <c r="DI8" s="358">
        <v>0</v>
      </c>
      <c r="DJ8" s="358">
        <v>243349</v>
      </c>
      <c r="DK8" s="358">
        <v>0</v>
      </c>
      <c r="DL8" s="358">
        <v>0</v>
      </c>
      <c r="DM8" s="358">
        <v>233171</v>
      </c>
      <c r="DN8" s="358">
        <v>16522</v>
      </c>
      <c r="DO8" s="333">
        <f t="shared" ref="DO8:DO71" si="1">SUM(DI8:DN8)</f>
        <v>493042</v>
      </c>
      <c r="DP8" s="189">
        <f t="shared" ref="DP8:DP71" si="2">+DO8+DH8</f>
        <v>3795421</v>
      </c>
      <c r="DQ8" s="359">
        <v>5215</v>
      </c>
      <c r="DR8" s="360"/>
      <c r="DS8" s="333">
        <f t="shared" ref="DS8:DS71" si="3">SUM(DQ8:DR8)</f>
        <v>5215</v>
      </c>
      <c r="DT8" s="189">
        <f t="shared" ref="DT8:DT71" si="4">+DO8+DS8</f>
        <v>498257</v>
      </c>
      <c r="DU8" s="189">
        <f t="shared" ref="DU8:DU71" si="5">+DS8+DP8</f>
        <v>3800636</v>
      </c>
      <c r="DV8" s="358">
        <v>-62452</v>
      </c>
      <c r="DW8" s="360"/>
      <c r="DX8" s="333">
        <f t="shared" ref="DX8:DX71" si="6">SUM(DV8:DW8)</f>
        <v>-62452</v>
      </c>
      <c r="DY8" s="360">
        <f t="shared" ref="DY8:DY71" si="7">+DT8+DX8</f>
        <v>435805</v>
      </c>
      <c r="DZ8" s="333">
        <f t="shared" ref="DZ8:DZ71" si="8">+DU8+DX8</f>
        <v>3738184</v>
      </c>
      <c r="EB8" s="720">
        <f t="shared" ref="EB8:EB71" si="9">+DJ8*0.05</f>
        <v>12167.45</v>
      </c>
    </row>
    <row r="9" spans="1:132" ht="15" customHeight="1">
      <c r="A9" s="246">
        <v>3</v>
      </c>
      <c r="B9" s="188" t="s">
        <v>137</v>
      </c>
      <c r="C9" s="185" t="s">
        <v>138</v>
      </c>
      <c r="D9" s="358">
        <v>307748</v>
      </c>
      <c r="E9" s="358">
        <v>130709</v>
      </c>
      <c r="F9" s="358">
        <v>0</v>
      </c>
      <c r="G9" s="358">
        <v>11</v>
      </c>
      <c r="H9" s="358">
        <v>0</v>
      </c>
      <c r="I9" s="358">
        <v>0</v>
      </c>
      <c r="J9" s="358">
        <v>0</v>
      </c>
      <c r="K9" s="358">
        <v>0</v>
      </c>
      <c r="L9" s="358">
        <v>0</v>
      </c>
      <c r="M9" s="358">
        <v>0</v>
      </c>
      <c r="N9" s="358">
        <v>0</v>
      </c>
      <c r="O9" s="358">
        <v>0</v>
      </c>
      <c r="P9" s="358">
        <v>0</v>
      </c>
      <c r="Q9" s="358">
        <v>0</v>
      </c>
      <c r="R9" s="358">
        <v>0</v>
      </c>
      <c r="S9" s="358">
        <v>0</v>
      </c>
      <c r="T9" s="358">
        <v>0</v>
      </c>
      <c r="U9" s="358">
        <v>0</v>
      </c>
      <c r="V9" s="358">
        <v>0</v>
      </c>
      <c r="W9" s="358">
        <v>0</v>
      </c>
      <c r="X9" s="358">
        <v>0</v>
      </c>
      <c r="Y9" s="358">
        <v>0</v>
      </c>
      <c r="Z9" s="358">
        <v>0</v>
      </c>
      <c r="AA9" s="358">
        <v>0</v>
      </c>
      <c r="AB9" s="358">
        <v>0</v>
      </c>
      <c r="AC9" s="358">
        <v>0</v>
      </c>
      <c r="AD9" s="358">
        <v>0</v>
      </c>
      <c r="AE9" s="358">
        <v>0</v>
      </c>
      <c r="AF9" s="358">
        <v>0</v>
      </c>
      <c r="AG9" s="358">
        <v>0</v>
      </c>
      <c r="AH9" s="358">
        <v>0</v>
      </c>
      <c r="AI9" s="358">
        <v>0</v>
      </c>
      <c r="AJ9" s="358">
        <v>0</v>
      </c>
      <c r="AK9" s="358">
        <v>0</v>
      </c>
      <c r="AL9" s="358">
        <v>0</v>
      </c>
      <c r="AM9" s="358">
        <v>0</v>
      </c>
      <c r="AN9" s="358">
        <v>0</v>
      </c>
      <c r="AO9" s="358">
        <v>0</v>
      </c>
      <c r="AP9" s="358">
        <v>0</v>
      </c>
      <c r="AQ9" s="358">
        <v>0</v>
      </c>
      <c r="AR9" s="358">
        <v>0</v>
      </c>
      <c r="AS9" s="358">
        <v>0</v>
      </c>
      <c r="AT9" s="358">
        <v>0</v>
      </c>
      <c r="AU9" s="358">
        <v>0</v>
      </c>
      <c r="AV9" s="358">
        <v>0</v>
      </c>
      <c r="AW9" s="358">
        <v>0</v>
      </c>
      <c r="AX9" s="358">
        <v>0</v>
      </c>
      <c r="AY9" s="358">
        <v>0</v>
      </c>
      <c r="AZ9" s="358">
        <v>0</v>
      </c>
      <c r="BA9" s="358">
        <v>0</v>
      </c>
      <c r="BB9" s="358">
        <v>0</v>
      </c>
      <c r="BC9" s="358">
        <v>0</v>
      </c>
      <c r="BD9" s="358">
        <v>0</v>
      </c>
      <c r="BE9" s="358">
        <v>0</v>
      </c>
      <c r="BF9" s="358">
        <v>0</v>
      </c>
      <c r="BG9" s="358">
        <v>0</v>
      </c>
      <c r="BH9" s="358">
        <v>0</v>
      </c>
      <c r="BI9" s="358">
        <v>0</v>
      </c>
      <c r="BJ9" s="358">
        <v>0</v>
      </c>
      <c r="BK9" s="358">
        <v>0</v>
      </c>
      <c r="BL9" s="358">
        <v>0</v>
      </c>
      <c r="BM9" s="358">
        <v>0</v>
      </c>
      <c r="BN9" s="358">
        <v>0</v>
      </c>
      <c r="BO9" s="358">
        <v>0</v>
      </c>
      <c r="BP9" s="358">
        <v>0</v>
      </c>
      <c r="BQ9" s="358">
        <v>0</v>
      </c>
      <c r="BR9" s="358">
        <v>0</v>
      </c>
      <c r="BS9" s="358">
        <v>0</v>
      </c>
      <c r="BT9" s="358">
        <v>0</v>
      </c>
      <c r="BU9" s="358">
        <v>0</v>
      </c>
      <c r="BV9" s="358">
        <v>0</v>
      </c>
      <c r="BW9" s="358">
        <v>0</v>
      </c>
      <c r="BX9" s="358">
        <v>0</v>
      </c>
      <c r="BY9" s="358">
        <v>0</v>
      </c>
      <c r="BZ9" s="358">
        <v>0</v>
      </c>
      <c r="CA9" s="358">
        <v>0</v>
      </c>
      <c r="CB9" s="358">
        <v>0</v>
      </c>
      <c r="CC9" s="358">
        <v>0</v>
      </c>
      <c r="CD9" s="358">
        <v>0</v>
      </c>
      <c r="CE9" s="358">
        <v>0</v>
      </c>
      <c r="CF9" s="358">
        <v>0</v>
      </c>
      <c r="CG9" s="358">
        <v>0</v>
      </c>
      <c r="CH9" s="358">
        <v>0</v>
      </c>
      <c r="CI9" s="358">
        <v>0</v>
      </c>
      <c r="CJ9" s="358">
        <v>0</v>
      </c>
      <c r="CK9" s="358">
        <v>0</v>
      </c>
      <c r="CL9" s="358">
        <v>0</v>
      </c>
      <c r="CM9" s="358">
        <v>0</v>
      </c>
      <c r="CN9" s="358">
        <v>0</v>
      </c>
      <c r="CO9" s="358">
        <v>0</v>
      </c>
      <c r="CP9" s="358">
        <v>0</v>
      </c>
      <c r="CQ9" s="358">
        <v>0</v>
      </c>
      <c r="CR9" s="358">
        <v>0</v>
      </c>
      <c r="CS9" s="358">
        <v>0</v>
      </c>
      <c r="CT9" s="358">
        <v>0</v>
      </c>
      <c r="CU9" s="358">
        <v>0</v>
      </c>
      <c r="CV9" s="358">
        <v>0</v>
      </c>
      <c r="CW9" s="358">
        <v>0</v>
      </c>
      <c r="CX9" s="358">
        <v>0</v>
      </c>
      <c r="CY9" s="358">
        <v>0</v>
      </c>
      <c r="CZ9" s="358">
        <v>0</v>
      </c>
      <c r="DA9" s="358">
        <v>0</v>
      </c>
      <c r="DB9" s="358">
        <v>0</v>
      </c>
      <c r="DC9" s="358">
        <v>0</v>
      </c>
      <c r="DD9" s="358">
        <v>0</v>
      </c>
      <c r="DE9" s="358">
        <v>0</v>
      </c>
      <c r="DF9" s="358">
        <v>0</v>
      </c>
      <c r="DG9" s="358">
        <v>0</v>
      </c>
      <c r="DH9" s="333">
        <f t="shared" si="0"/>
        <v>438468</v>
      </c>
      <c r="DI9" s="358">
        <v>0</v>
      </c>
      <c r="DJ9" s="358">
        <v>0</v>
      </c>
      <c r="DK9" s="358">
        <v>0</v>
      </c>
      <c r="DL9" s="358">
        <v>0</v>
      </c>
      <c r="DM9" s="358">
        <v>0</v>
      </c>
      <c r="DN9" s="358">
        <v>0</v>
      </c>
      <c r="DO9" s="333">
        <f t="shared" si="1"/>
        <v>0</v>
      </c>
      <c r="DP9" s="189">
        <f t="shared" si="2"/>
        <v>438468</v>
      </c>
      <c r="DQ9" s="359">
        <v>0</v>
      </c>
      <c r="DR9" s="360"/>
      <c r="DS9" s="333">
        <f t="shared" si="3"/>
        <v>0</v>
      </c>
      <c r="DT9" s="189">
        <f t="shared" si="4"/>
        <v>0</v>
      </c>
      <c r="DU9" s="189">
        <f t="shared" si="5"/>
        <v>438468</v>
      </c>
      <c r="DV9" s="358">
        <v>0</v>
      </c>
      <c r="DW9" s="360"/>
      <c r="DX9" s="333">
        <f t="shared" si="6"/>
        <v>0</v>
      </c>
      <c r="DY9" s="360">
        <f t="shared" si="7"/>
        <v>0</v>
      </c>
      <c r="DZ9" s="333">
        <f t="shared" si="8"/>
        <v>438468</v>
      </c>
      <c r="EB9" s="720">
        <f t="shared" si="9"/>
        <v>0</v>
      </c>
    </row>
    <row r="10" spans="1:132" ht="15" customHeight="1">
      <c r="A10" s="246">
        <v>4</v>
      </c>
      <c r="B10" s="188" t="s">
        <v>139</v>
      </c>
      <c r="C10" s="185" t="s">
        <v>140</v>
      </c>
      <c r="D10" s="358">
        <v>5467</v>
      </c>
      <c r="E10" s="358">
        <v>0</v>
      </c>
      <c r="F10" s="358">
        <v>0</v>
      </c>
      <c r="G10" s="358">
        <v>152263</v>
      </c>
      <c r="H10" s="358">
        <v>354</v>
      </c>
      <c r="I10" s="358">
        <v>35</v>
      </c>
      <c r="J10" s="358">
        <v>16</v>
      </c>
      <c r="K10" s="358">
        <v>19833</v>
      </c>
      <c r="L10" s="358">
        <v>0</v>
      </c>
      <c r="M10" s="358">
        <v>355</v>
      </c>
      <c r="N10" s="358">
        <v>0</v>
      </c>
      <c r="O10" s="358">
        <v>20</v>
      </c>
      <c r="P10" s="358">
        <v>0</v>
      </c>
      <c r="Q10" s="358">
        <v>267509</v>
      </c>
      <c r="R10" s="358">
        <v>33</v>
      </c>
      <c r="S10" s="358">
        <v>1265</v>
      </c>
      <c r="T10" s="358">
        <v>2</v>
      </c>
      <c r="U10" s="358">
        <v>0</v>
      </c>
      <c r="V10" s="358">
        <v>0</v>
      </c>
      <c r="W10" s="358">
        <v>509</v>
      </c>
      <c r="X10" s="358">
        <v>0</v>
      </c>
      <c r="Y10" s="358">
        <v>0</v>
      </c>
      <c r="Z10" s="358">
        <v>0</v>
      </c>
      <c r="AA10" s="358">
        <v>0</v>
      </c>
      <c r="AB10" s="358">
        <v>0</v>
      </c>
      <c r="AC10" s="358">
        <v>5801</v>
      </c>
      <c r="AD10" s="358">
        <v>0</v>
      </c>
      <c r="AE10" s="358">
        <v>0</v>
      </c>
      <c r="AF10" s="358">
        <v>0</v>
      </c>
      <c r="AG10" s="358">
        <v>0</v>
      </c>
      <c r="AH10" s="358">
        <v>220</v>
      </c>
      <c r="AI10" s="358">
        <v>0</v>
      </c>
      <c r="AJ10" s="358">
        <v>0</v>
      </c>
      <c r="AK10" s="358">
        <v>1</v>
      </c>
      <c r="AL10" s="358">
        <v>2</v>
      </c>
      <c r="AM10" s="358">
        <v>0</v>
      </c>
      <c r="AN10" s="358">
        <v>0</v>
      </c>
      <c r="AO10" s="358">
        <v>1</v>
      </c>
      <c r="AP10" s="358">
        <v>0</v>
      </c>
      <c r="AQ10" s="358">
        <v>0</v>
      </c>
      <c r="AR10" s="358">
        <v>0</v>
      </c>
      <c r="AS10" s="358">
        <v>0</v>
      </c>
      <c r="AT10" s="358">
        <v>0</v>
      </c>
      <c r="AU10" s="358">
        <v>0</v>
      </c>
      <c r="AV10" s="358">
        <v>0</v>
      </c>
      <c r="AW10" s="358">
        <v>0</v>
      </c>
      <c r="AX10" s="358">
        <v>0</v>
      </c>
      <c r="AY10" s="358">
        <v>0</v>
      </c>
      <c r="AZ10" s="358">
        <v>0</v>
      </c>
      <c r="BA10" s="358">
        <v>0</v>
      </c>
      <c r="BB10" s="358">
        <v>0</v>
      </c>
      <c r="BC10" s="358">
        <v>0</v>
      </c>
      <c r="BD10" s="358">
        <v>0</v>
      </c>
      <c r="BE10" s="358">
        <v>0</v>
      </c>
      <c r="BF10" s="358">
        <v>0</v>
      </c>
      <c r="BG10" s="358">
        <v>0</v>
      </c>
      <c r="BH10" s="358">
        <v>0</v>
      </c>
      <c r="BI10" s="358">
        <v>11</v>
      </c>
      <c r="BJ10" s="358">
        <v>0</v>
      </c>
      <c r="BK10" s="358">
        <v>1245</v>
      </c>
      <c r="BL10" s="358">
        <v>0</v>
      </c>
      <c r="BM10" s="358">
        <v>298</v>
      </c>
      <c r="BN10" s="358">
        <v>653</v>
      </c>
      <c r="BO10" s="358">
        <v>1367</v>
      </c>
      <c r="BP10" s="358">
        <v>297</v>
      </c>
      <c r="BQ10" s="358">
        <v>0</v>
      </c>
      <c r="BR10" s="358">
        <v>0</v>
      </c>
      <c r="BS10" s="358">
        <v>0</v>
      </c>
      <c r="BT10" s="358">
        <v>0</v>
      </c>
      <c r="BU10" s="358">
        <v>0</v>
      </c>
      <c r="BV10" s="358">
        <v>0</v>
      </c>
      <c r="BW10" s="358">
        <v>0</v>
      </c>
      <c r="BX10" s="358">
        <v>0</v>
      </c>
      <c r="BY10" s="358">
        <v>0</v>
      </c>
      <c r="BZ10" s="358">
        <v>0</v>
      </c>
      <c r="CA10" s="358">
        <v>0</v>
      </c>
      <c r="CB10" s="358">
        <v>0</v>
      </c>
      <c r="CC10" s="358">
        <v>0</v>
      </c>
      <c r="CD10" s="358">
        <v>0</v>
      </c>
      <c r="CE10" s="358">
        <v>0</v>
      </c>
      <c r="CF10" s="358">
        <v>0</v>
      </c>
      <c r="CG10" s="358">
        <v>0</v>
      </c>
      <c r="CH10" s="358">
        <v>0</v>
      </c>
      <c r="CI10" s="358">
        <v>0</v>
      </c>
      <c r="CJ10" s="358">
        <v>0</v>
      </c>
      <c r="CK10" s="358">
        <v>0</v>
      </c>
      <c r="CL10" s="358">
        <v>0</v>
      </c>
      <c r="CM10" s="358">
        <v>0</v>
      </c>
      <c r="CN10" s="358">
        <v>159</v>
      </c>
      <c r="CO10" s="358">
        <v>1144</v>
      </c>
      <c r="CP10" s="358">
        <v>1003</v>
      </c>
      <c r="CQ10" s="358">
        <v>307</v>
      </c>
      <c r="CR10" s="358">
        <v>0</v>
      </c>
      <c r="CS10" s="358">
        <v>1044</v>
      </c>
      <c r="CT10" s="358">
        <v>1972</v>
      </c>
      <c r="CU10" s="358">
        <v>0</v>
      </c>
      <c r="CV10" s="358">
        <v>0</v>
      </c>
      <c r="CW10" s="358">
        <v>0</v>
      </c>
      <c r="CX10" s="358">
        <v>0</v>
      </c>
      <c r="CY10" s="358">
        <v>0</v>
      </c>
      <c r="CZ10" s="358">
        <v>5135</v>
      </c>
      <c r="DA10" s="358">
        <v>37231</v>
      </c>
      <c r="DB10" s="358">
        <v>0</v>
      </c>
      <c r="DC10" s="358">
        <v>0</v>
      </c>
      <c r="DD10" s="358">
        <v>0</v>
      </c>
      <c r="DE10" s="358">
        <v>701</v>
      </c>
      <c r="DF10" s="358">
        <v>0</v>
      </c>
      <c r="DG10" s="358">
        <v>0</v>
      </c>
      <c r="DH10" s="333">
        <f t="shared" si="0"/>
        <v>506253</v>
      </c>
      <c r="DI10" s="358">
        <v>3036</v>
      </c>
      <c r="DJ10" s="358">
        <v>183836</v>
      </c>
      <c r="DK10" s="358">
        <v>0</v>
      </c>
      <c r="DL10" s="358">
        <v>0</v>
      </c>
      <c r="DM10" s="358">
        <v>0</v>
      </c>
      <c r="DN10" s="358">
        <v>144111</v>
      </c>
      <c r="DO10" s="333">
        <f t="shared" si="1"/>
        <v>330983</v>
      </c>
      <c r="DP10" s="189">
        <f t="shared" si="2"/>
        <v>837236</v>
      </c>
      <c r="DQ10" s="359">
        <v>14712</v>
      </c>
      <c r="DR10" s="360"/>
      <c r="DS10" s="333">
        <f t="shared" si="3"/>
        <v>14712</v>
      </c>
      <c r="DT10" s="189">
        <f t="shared" si="4"/>
        <v>345695</v>
      </c>
      <c r="DU10" s="189">
        <f t="shared" si="5"/>
        <v>851948</v>
      </c>
      <c r="DV10" s="358">
        <v>-99395</v>
      </c>
      <c r="DW10" s="360"/>
      <c r="DX10" s="333">
        <f t="shared" si="6"/>
        <v>-99395</v>
      </c>
      <c r="DY10" s="360">
        <f t="shared" si="7"/>
        <v>246300</v>
      </c>
      <c r="DZ10" s="333">
        <f t="shared" si="8"/>
        <v>752553</v>
      </c>
      <c r="EB10" s="720">
        <f t="shared" si="9"/>
        <v>9191.8000000000011</v>
      </c>
    </row>
    <row r="11" spans="1:132" ht="15" customHeight="1">
      <c r="A11" s="246">
        <v>5</v>
      </c>
      <c r="B11" s="188" t="s">
        <v>141</v>
      </c>
      <c r="C11" s="185" t="s">
        <v>142</v>
      </c>
      <c r="D11" s="358">
        <v>0</v>
      </c>
      <c r="E11" s="358">
        <v>0</v>
      </c>
      <c r="F11" s="358">
        <v>0</v>
      </c>
      <c r="G11" s="358">
        <v>0</v>
      </c>
      <c r="H11" s="358">
        <v>57075</v>
      </c>
      <c r="I11" s="358">
        <v>0</v>
      </c>
      <c r="J11" s="358">
        <v>0</v>
      </c>
      <c r="K11" s="358">
        <v>907515</v>
      </c>
      <c r="L11" s="358">
        <v>0</v>
      </c>
      <c r="M11" s="358">
        <v>2115</v>
      </c>
      <c r="N11" s="358">
        <v>0</v>
      </c>
      <c r="O11" s="358">
        <v>2</v>
      </c>
      <c r="P11" s="358">
        <v>0</v>
      </c>
      <c r="Q11" s="358">
        <v>0</v>
      </c>
      <c r="R11" s="358">
        <v>0</v>
      </c>
      <c r="S11" s="358">
        <v>0</v>
      </c>
      <c r="T11" s="358">
        <v>0</v>
      </c>
      <c r="U11" s="358">
        <v>0</v>
      </c>
      <c r="V11" s="358">
        <v>25</v>
      </c>
      <c r="W11" s="358">
        <v>0</v>
      </c>
      <c r="X11" s="358">
        <v>0</v>
      </c>
      <c r="Y11" s="358">
        <v>0</v>
      </c>
      <c r="Z11" s="358">
        <v>0</v>
      </c>
      <c r="AA11" s="358">
        <v>0</v>
      </c>
      <c r="AB11" s="358">
        <v>1648</v>
      </c>
      <c r="AC11" s="358">
        <v>0</v>
      </c>
      <c r="AD11" s="358">
        <v>0</v>
      </c>
      <c r="AE11" s="358">
        <v>0</v>
      </c>
      <c r="AF11" s="358">
        <v>0</v>
      </c>
      <c r="AG11" s="358">
        <v>0</v>
      </c>
      <c r="AH11" s="358">
        <v>0</v>
      </c>
      <c r="AI11" s="358">
        <v>0</v>
      </c>
      <c r="AJ11" s="358">
        <v>0</v>
      </c>
      <c r="AK11" s="358">
        <v>0</v>
      </c>
      <c r="AL11" s="358">
        <v>0</v>
      </c>
      <c r="AM11" s="358">
        <v>0</v>
      </c>
      <c r="AN11" s="358">
        <v>0</v>
      </c>
      <c r="AO11" s="358">
        <v>0</v>
      </c>
      <c r="AP11" s="358">
        <v>0</v>
      </c>
      <c r="AQ11" s="358">
        <v>0</v>
      </c>
      <c r="AR11" s="358">
        <v>0</v>
      </c>
      <c r="AS11" s="358">
        <v>0</v>
      </c>
      <c r="AT11" s="358">
        <v>0</v>
      </c>
      <c r="AU11" s="358">
        <v>0</v>
      </c>
      <c r="AV11" s="358">
        <v>0</v>
      </c>
      <c r="AW11" s="358">
        <v>0</v>
      </c>
      <c r="AX11" s="358">
        <v>0</v>
      </c>
      <c r="AY11" s="358">
        <v>0</v>
      </c>
      <c r="AZ11" s="358">
        <v>0</v>
      </c>
      <c r="BA11" s="358">
        <v>0</v>
      </c>
      <c r="BB11" s="358">
        <v>0</v>
      </c>
      <c r="BC11" s="358">
        <v>0</v>
      </c>
      <c r="BD11" s="358">
        <v>0</v>
      </c>
      <c r="BE11" s="358">
        <v>0</v>
      </c>
      <c r="BF11" s="358">
        <v>0</v>
      </c>
      <c r="BG11" s="358">
        <v>0</v>
      </c>
      <c r="BH11" s="358">
        <v>0</v>
      </c>
      <c r="BI11" s="358">
        <v>0</v>
      </c>
      <c r="BJ11" s="358">
        <v>0</v>
      </c>
      <c r="BK11" s="358">
        <v>21562</v>
      </c>
      <c r="BL11" s="358">
        <v>0</v>
      </c>
      <c r="BM11" s="358">
        <v>0</v>
      </c>
      <c r="BN11" s="358">
        <v>0</v>
      </c>
      <c r="BO11" s="358">
        <v>0</v>
      </c>
      <c r="BP11" s="358">
        <v>0</v>
      </c>
      <c r="BQ11" s="358">
        <v>0</v>
      </c>
      <c r="BR11" s="358">
        <v>0</v>
      </c>
      <c r="BS11" s="358">
        <v>0</v>
      </c>
      <c r="BT11" s="358">
        <v>0</v>
      </c>
      <c r="BU11" s="358">
        <v>0</v>
      </c>
      <c r="BV11" s="358">
        <v>0</v>
      </c>
      <c r="BW11" s="358">
        <v>0</v>
      </c>
      <c r="BX11" s="358">
        <v>0</v>
      </c>
      <c r="BY11" s="358">
        <v>0</v>
      </c>
      <c r="BZ11" s="358">
        <v>0</v>
      </c>
      <c r="CA11" s="358">
        <v>0</v>
      </c>
      <c r="CB11" s="358">
        <v>0</v>
      </c>
      <c r="CC11" s="358">
        <v>0</v>
      </c>
      <c r="CD11" s="358">
        <v>0</v>
      </c>
      <c r="CE11" s="358">
        <v>0</v>
      </c>
      <c r="CF11" s="358">
        <v>0</v>
      </c>
      <c r="CG11" s="358">
        <v>177</v>
      </c>
      <c r="CH11" s="358">
        <v>0</v>
      </c>
      <c r="CI11" s="358">
        <v>0</v>
      </c>
      <c r="CJ11" s="358">
        <v>0</v>
      </c>
      <c r="CK11" s="358">
        <v>0</v>
      </c>
      <c r="CL11" s="358">
        <v>0</v>
      </c>
      <c r="CM11" s="358">
        <v>0</v>
      </c>
      <c r="CN11" s="358">
        <v>265</v>
      </c>
      <c r="CO11" s="358">
        <v>1078</v>
      </c>
      <c r="CP11" s="358">
        <v>3346</v>
      </c>
      <c r="CQ11" s="358">
        <v>5379</v>
      </c>
      <c r="CR11" s="358">
        <v>0</v>
      </c>
      <c r="CS11" s="358">
        <v>5412</v>
      </c>
      <c r="CT11" s="358">
        <v>10898</v>
      </c>
      <c r="CU11" s="358">
        <v>0</v>
      </c>
      <c r="CV11" s="358">
        <v>0</v>
      </c>
      <c r="CW11" s="358">
        <v>0</v>
      </c>
      <c r="CX11" s="358">
        <v>0</v>
      </c>
      <c r="CY11" s="358">
        <v>0</v>
      </c>
      <c r="CZ11" s="358">
        <v>18244</v>
      </c>
      <c r="DA11" s="358">
        <v>118617</v>
      </c>
      <c r="DB11" s="358">
        <v>0</v>
      </c>
      <c r="DC11" s="358">
        <v>193</v>
      </c>
      <c r="DD11" s="358">
        <v>0</v>
      </c>
      <c r="DE11" s="358">
        <v>1792</v>
      </c>
      <c r="DF11" s="358">
        <v>0</v>
      </c>
      <c r="DG11" s="358">
        <v>0</v>
      </c>
      <c r="DH11" s="333">
        <f t="shared" si="0"/>
        <v>1155343</v>
      </c>
      <c r="DI11" s="358">
        <v>12646</v>
      </c>
      <c r="DJ11" s="358">
        <v>322740</v>
      </c>
      <c r="DK11" s="358">
        <v>0</v>
      </c>
      <c r="DL11" s="358">
        <v>0</v>
      </c>
      <c r="DM11" s="358">
        <v>0</v>
      </c>
      <c r="DN11" s="358">
        <v>14069</v>
      </c>
      <c r="DO11" s="333">
        <f t="shared" si="1"/>
        <v>349455</v>
      </c>
      <c r="DP11" s="189">
        <f t="shared" si="2"/>
        <v>1504798</v>
      </c>
      <c r="DQ11" s="359">
        <v>38839</v>
      </c>
      <c r="DR11" s="360"/>
      <c r="DS11" s="333">
        <f t="shared" si="3"/>
        <v>38839</v>
      </c>
      <c r="DT11" s="189">
        <f t="shared" si="4"/>
        <v>388294</v>
      </c>
      <c r="DU11" s="189">
        <f t="shared" si="5"/>
        <v>1543637</v>
      </c>
      <c r="DV11" s="358">
        <v>-191239</v>
      </c>
      <c r="DW11" s="360"/>
      <c r="DX11" s="333">
        <f t="shared" si="6"/>
        <v>-191239</v>
      </c>
      <c r="DY11" s="360">
        <f t="shared" si="7"/>
        <v>197055</v>
      </c>
      <c r="DZ11" s="333">
        <f t="shared" si="8"/>
        <v>1352398</v>
      </c>
      <c r="EB11" s="720">
        <f t="shared" si="9"/>
        <v>16137</v>
      </c>
    </row>
    <row r="12" spans="1:132" ht="15" customHeight="1">
      <c r="A12" s="246">
        <v>6</v>
      </c>
      <c r="B12" s="188" t="s">
        <v>143</v>
      </c>
      <c r="C12" s="185" t="s">
        <v>144</v>
      </c>
      <c r="D12" s="358">
        <v>0</v>
      </c>
      <c r="E12" s="358">
        <v>76</v>
      </c>
      <c r="F12" s="358">
        <v>0</v>
      </c>
      <c r="G12" s="358">
        <v>50</v>
      </c>
      <c r="H12" s="358">
        <v>0</v>
      </c>
      <c r="I12" s="358">
        <v>135</v>
      </c>
      <c r="J12" s="358">
        <v>0</v>
      </c>
      <c r="K12" s="358">
        <v>5585</v>
      </c>
      <c r="L12" s="358">
        <v>819</v>
      </c>
      <c r="M12" s="358">
        <v>212</v>
      </c>
      <c r="N12" s="358">
        <v>59</v>
      </c>
      <c r="O12" s="358">
        <v>501</v>
      </c>
      <c r="P12" s="358">
        <v>93</v>
      </c>
      <c r="Q12" s="358">
        <v>2</v>
      </c>
      <c r="R12" s="358">
        <v>0</v>
      </c>
      <c r="S12" s="358">
        <v>18755</v>
      </c>
      <c r="T12" s="358">
        <v>43</v>
      </c>
      <c r="U12" s="358">
        <v>0</v>
      </c>
      <c r="V12" s="358">
        <v>19982</v>
      </c>
      <c r="W12" s="358">
        <v>5603</v>
      </c>
      <c r="X12" s="358">
        <v>1030</v>
      </c>
      <c r="Y12" s="358">
        <v>22878</v>
      </c>
      <c r="Z12" s="358">
        <v>1598</v>
      </c>
      <c r="AA12" s="358">
        <v>4752</v>
      </c>
      <c r="AB12" s="358">
        <v>1641</v>
      </c>
      <c r="AC12" s="358">
        <v>2064</v>
      </c>
      <c r="AD12" s="358">
        <v>5672679</v>
      </c>
      <c r="AE12" s="358">
        <v>684855</v>
      </c>
      <c r="AF12" s="358">
        <v>230</v>
      </c>
      <c r="AG12" s="358">
        <v>225</v>
      </c>
      <c r="AH12" s="358">
        <v>0</v>
      </c>
      <c r="AI12" s="358">
        <v>3518</v>
      </c>
      <c r="AJ12" s="358">
        <v>47873</v>
      </c>
      <c r="AK12" s="358">
        <v>4779</v>
      </c>
      <c r="AL12" s="358">
        <v>8922</v>
      </c>
      <c r="AM12" s="358">
        <v>35975</v>
      </c>
      <c r="AN12" s="358">
        <v>19989</v>
      </c>
      <c r="AO12" s="358">
        <v>965</v>
      </c>
      <c r="AP12" s="358">
        <v>27</v>
      </c>
      <c r="AQ12" s="358">
        <v>1894</v>
      </c>
      <c r="AR12" s="358">
        <v>1685</v>
      </c>
      <c r="AS12" s="358">
        <v>105</v>
      </c>
      <c r="AT12" s="358">
        <v>543</v>
      </c>
      <c r="AU12" s="358">
        <v>328</v>
      </c>
      <c r="AV12" s="358">
        <v>313</v>
      </c>
      <c r="AW12" s="358">
        <v>2</v>
      </c>
      <c r="AX12" s="358">
        <v>326</v>
      </c>
      <c r="AY12" s="358">
        <v>797</v>
      </c>
      <c r="AZ12" s="358">
        <v>298</v>
      </c>
      <c r="BA12" s="358">
        <v>0</v>
      </c>
      <c r="BB12" s="358">
        <v>0</v>
      </c>
      <c r="BC12" s="358">
        <v>21</v>
      </c>
      <c r="BD12" s="358">
        <v>0</v>
      </c>
      <c r="BE12" s="358">
        <v>8</v>
      </c>
      <c r="BF12" s="358">
        <v>569</v>
      </c>
      <c r="BG12" s="358">
        <v>7</v>
      </c>
      <c r="BH12" s="358">
        <v>2660</v>
      </c>
      <c r="BI12" s="358">
        <v>0</v>
      </c>
      <c r="BJ12" s="358">
        <v>103</v>
      </c>
      <c r="BK12" s="358">
        <v>35</v>
      </c>
      <c r="BL12" s="358">
        <v>178</v>
      </c>
      <c r="BM12" s="358">
        <v>14</v>
      </c>
      <c r="BN12" s="358">
        <v>7</v>
      </c>
      <c r="BO12" s="358">
        <v>80</v>
      </c>
      <c r="BP12" s="358">
        <v>29</v>
      </c>
      <c r="BQ12" s="358">
        <v>3459790</v>
      </c>
      <c r="BR12" s="358">
        <v>1356220</v>
      </c>
      <c r="BS12" s="358">
        <v>0</v>
      </c>
      <c r="BT12" s="358">
        <v>8</v>
      </c>
      <c r="BU12" s="358">
        <v>162</v>
      </c>
      <c r="BV12" s="358">
        <v>32</v>
      </c>
      <c r="BW12" s="358">
        <v>68</v>
      </c>
      <c r="BX12" s="358">
        <v>0</v>
      </c>
      <c r="BY12" s="358">
        <v>0</v>
      </c>
      <c r="BZ12" s="358">
        <v>51</v>
      </c>
      <c r="CA12" s="358">
        <v>1</v>
      </c>
      <c r="CB12" s="358">
        <v>0</v>
      </c>
      <c r="CC12" s="358">
        <v>2</v>
      </c>
      <c r="CD12" s="358">
        <v>0</v>
      </c>
      <c r="CE12" s="358">
        <v>23</v>
      </c>
      <c r="CF12" s="358">
        <v>9</v>
      </c>
      <c r="CG12" s="358">
        <v>95</v>
      </c>
      <c r="CH12" s="358">
        <v>0</v>
      </c>
      <c r="CI12" s="358">
        <v>0</v>
      </c>
      <c r="CJ12" s="358">
        <v>2</v>
      </c>
      <c r="CK12" s="358">
        <v>0</v>
      </c>
      <c r="CL12" s="358">
        <v>0</v>
      </c>
      <c r="CM12" s="358">
        <v>9</v>
      </c>
      <c r="CN12" s="358">
        <v>3</v>
      </c>
      <c r="CO12" s="358">
        <v>93</v>
      </c>
      <c r="CP12" s="358">
        <v>1808</v>
      </c>
      <c r="CQ12" s="358">
        <v>250</v>
      </c>
      <c r="CR12" s="358">
        <v>0</v>
      </c>
      <c r="CS12" s="358">
        <v>28</v>
      </c>
      <c r="CT12" s="358">
        <v>102</v>
      </c>
      <c r="CU12" s="358">
        <v>167</v>
      </c>
      <c r="CV12" s="358">
        <v>280</v>
      </c>
      <c r="CW12" s="358">
        <v>0</v>
      </c>
      <c r="CX12" s="358">
        <v>5</v>
      </c>
      <c r="CY12" s="358">
        <v>11</v>
      </c>
      <c r="CZ12" s="358">
        <v>190</v>
      </c>
      <c r="DA12" s="358">
        <v>6</v>
      </c>
      <c r="DB12" s="358">
        <v>223</v>
      </c>
      <c r="DC12" s="358">
        <v>48</v>
      </c>
      <c r="DD12" s="358">
        <v>0</v>
      </c>
      <c r="DE12" s="358">
        <v>5</v>
      </c>
      <c r="DF12" s="358">
        <v>0</v>
      </c>
      <c r="DG12" s="358">
        <v>0</v>
      </c>
      <c r="DH12" s="333">
        <f t="shared" si="0"/>
        <v>11395608</v>
      </c>
      <c r="DI12" s="358">
        <v>0</v>
      </c>
      <c r="DJ12" s="358">
        <v>14</v>
      </c>
      <c r="DK12" s="358">
        <v>0</v>
      </c>
      <c r="DL12" s="358">
        <v>0</v>
      </c>
      <c r="DM12" s="358">
        <v>0</v>
      </c>
      <c r="DN12" s="358">
        <v>-40246</v>
      </c>
      <c r="DO12" s="333">
        <f t="shared" si="1"/>
        <v>-40232</v>
      </c>
      <c r="DP12" s="189">
        <f t="shared" si="2"/>
        <v>11355376</v>
      </c>
      <c r="DQ12" s="359">
        <v>96</v>
      </c>
      <c r="DR12" s="360"/>
      <c r="DS12" s="333">
        <f t="shared" si="3"/>
        <v>96</v>
      </c>
      <c r="DT12" s="189">
        <f t="shared" si="4"/>
        <v>-40136</v>
      </c>
      <c r="DU12" s="189">
        <f t="shared" si="5"/>
        <v>11355472</v>
      </c>
      <c r="DV12" s="358">
        <v>-11220691</v>
      </c>
      <c r="DW12" s="360"/>
      <c r="DX12" s="333">
        <f t="shared" si="6"/>
        <v>-11220691</v>
      </c>
      <c r="DY12" s="360">
        <f t="shared" si="7"/>
        <v>-11260827</v>
      </c>
      <c r="DZ12" s="333">
        <f t="shared" si="8"/>
        <v>134781</v>
      </c>
      <c r="EB12" s="720">
        <f t="shared" si="9"/>
        <v>0.70000000000000007</v>
      </c>
    </row>
    <row r="13" spans="1:132" ht="15" customHeight="1">
      <c r="A13" s="246">
        <v>7</v>
      </c>
      <c r="B13" s="188" t="s">
        <v>145</v>
      </c>
      <c r="C13" s="185" t="s">
        <v>146</v>
      </c>
      <c r="D13" s="358">
        <v>0</v>
      </c>
      <c r="E13" s="358">
        <v>0</v>
      </c>
      <c r="F13" s="358">
        <v>0</v>
      </c>
      <c r="G13" s="358">
        <v>257</v>
      </c>
      <c r="H13" s="358">
        <v>0</v>
      </c>
      <c r="I13" s="358">
        <v>0</v>
      </c>
      <c r="J13" s="358">
        <v>1141</v>
      </c>
      <c r="K13" s="358">
        <v>84</v>
      </c>
      <c r="L13" s="358">
        <v>0</v>
      </c>
      <c r="M13" s="358">
        <v>291</v>
      </c>
      <c r="N13" s="358">
        <v>0</v>
      </c>
      <c r="O13" s="358">
        <v>2</v>
      </c>
      <c r="P13" s="358">
        <v>0</v>
      </c>
      <c r="Q13" s="358">
        <v>3</v>
      </c>
      <c r="R13" s="358">
        <v>0</v>
      </c>
      <c r="S13" s="358">
        <v>6097</v>
      </c>
      <c r="T13" s="358">
        <v>29</v>
      </c>
      <c r="U13" s="358">
        <v>0</v>
      </c>
      <c r="V13" s="358">
        <v>1501</v>
      </c>
      <c r="W13" s="358">
        <v>56049</v>
      </c>
      <c r="X13" s="358">
        <v>-51</v>
      </c>
      <c r="Y13" s="358">
        <v>1883</v>
      </c>
      <c r="Z13" s="358">
        <v>187</v>
      </c>
      <c r="AA13" s="358">
        <v>0</v>
      </c>
      <c r="AB13" s="358">
        <v>1202</v>
      </c>
      <c r="AC13" s="358">
        <v>973</v>
      </c>
      <c r="AD13" s="358">
        <v>-15260</v>
      </c>
      <c r="AE13" s="358">
        <v>21564</v>
      </c>
      <c r="AF13" s="358">
        <v>0</v>
      </c>
      <c r="AG13" s="358">
        <v>778</v>
      </c>
      <c r="AH13" s="358">
        <v>14</v>
      </c>
      <c r="AI13" s="358">
        <v>56082</v>
      </c>
      <c r="AJ13" s="358">
        <v>94271</v>
      </c>
      <c r="AK13" s="358">
        <v>24821</v>
      </c>
      <c r="AL13" s="358">
        <v>50312</v>
      </c>
      <c r="AM13" s="358">
        <v>1177318</v>
      </c>
      <c r="AN13" s="358">
        <v>0</v>
      </c>
      <c r="AO13" s="358">
        <v>369</v>
      </c>
      <c r="AP13" s="358">
        <v>0</v>
      </c>
      <c r="AQ13" s="358">
        <v>1419873</v>
      </c>
      <c r="AR13" s="358">
        <v>227</v>
      </c>
      <c r="AS13" s="358">
        <v>339</v>
      </c>
      <c r="AT13" s="358">
        <v>134</v>
      </c>
      <c r="AU13" s="358">
        <v>76</v>
      </c>
      <c r="AV13" s="358">
        <v>399</v>
      </c>
      <c r="AW13" s="358">
        <v>472</v>
      </c>
      <c r="AX13" s="358">
        <v>0</v>
      </c>
      <c r="AY13" s="358">
        <v>0</v>
      </c>
      <c r="AZ13" s="358">
        <v>0</v>
      </c>
      <c r="BA13" s="358">
        <v>0</v>
      </c>
      <c r="BB13" s="358">
        <v>0</v>
      </c>
      <c r="BC13" s="358">
        <v>0</v>
      </c>
      <c r="BD13" s="358">
        <v>0</v>
      </c>
      <c r="BE13" s="358">
        <v>0</v>
      </c>
      <c r="BF13" s="358">
        <v>0</v>
      </c>
      <c r="BG13" s="358">
        <v>0</v>
      </c>
      <c r="BH13" s="358">
        <v>0</v>
      </c>
      <c r="BI13" s="358">
        <v>0</v>
      </c>
      <c r="BJ13" s="358">
        <v>0</v>
      </c>
      <c r="BK13" s="358">
        <v>3656</v>
      </c>
      <c r="BL13" s="358">
        <v>0</v>
      </c>
      <c r="BM13" s="358">
        <v>32728</v>
      </c>
      <c r="BN13" s="358">
        <v>2443</v>
      </c>
      <c r="BO13" s="358">
        <v>53539</v>
      </c>
      <c r="BP13" s="358">
        <v>39558</v>
      </c>
      <c r="BQ13" s="358">
        <v>-285</v>
      </c>
      <c r="BR13" s="358">
        <v>0</v>
      </c>
      <c r="BS13" s="358">
        <v>0</v>
      </c>
      <c r="BT13" s="358">
        <v>0</v>
      </c>
      <c r="BU13" s="358">
        <v>0</v>
      </c>
      <c r="BV13" s="358">
        <v>0</v>
      </c>
      <c r="BW13" s="358">
        <v>0</v>
      </c>
      <c r="BX13" s="358">
        <v>0</v>
      </c>
      <c r="BY13" s="358">
        <v>0</v>
      </c>
      <c r="BZ13" s="358">
        <v>0</v>
      </c>
      <c r="CA13" s="358">
        <v>0</v>
      </c>
      <c r="CB13" s="358">
        <v>0</v>
      </c>
      <c r="CC13" s="358">
        <v>0</v>
      </c>
      <c r="CD13" s="358">
        <v>0</v>
      </c>
      <c r="CE13" s="358">
        <v>0</v>
      </c>
      <c r="CF13" s="358">
        <v>0</v>
      </c>
      <c r="CG13" s="358">
        <v>0</v>
      </c>
      <c r="CH13" s="358">
        <v>0</v>
      </c>
      <c r="CI13" s="358">
        <v>0</v>
      </c>
      <c r="CJ13" s="358">
        <v>0</v>
      </c>
      <c r="CK13" s="358">
        <v>0</v>
      </c>
      <c r="CL13" s="358">
        <v>0</v>
      </c>
      <c r="CM13" s="358">
        <v>0</v>
      </c>
      <c r="CN13" s="358">
        <v>321</v>
      </c>
      <c r="CO13" s="358">
        <v>0</v>
      </c>
      <c r="CP13" s="358">
        <v>0</v>
      </c>
      <c r="CQ13" s="358">
        <v>0</v>
      </c>
      <c r="CR13" s="358">
        <v>0</v>
      </c>
      <c r="CS13" s="358">
        <v>0</v>
      </c>
      <c r="CT13" s="358">
        <v>0</v>
      </c>
      <c r="CU13" s="358">
        <v>0</v>
      </c>
      <c r="CV13" s="358">
        <v>0</v>
      </c>
      <c r="CW13" s="358">
        <v>0</v>
      </c>
      <c r="CX13" s="358">
        <v>0</v>
      </c>
      <c r="CY13" s="358">
        <v>0</v>
      </c>
      <c r="CZ13" s="358">
        <v>-209</v>
      </c>
      <c r="DA13" s="358">
        <v>-664</v>
      </c>
      <c r="DB13" s="358">
        <v>0</v>
      </c>
      <c r="DC13" s="358">
        <v>178</v>
      </c>
      <c r="DD13" s="358">
        <v>0</v>
      </c>
      <c r="DE13" s="358">
        <v>503</v>
      </c>
      <c r="DF13" s="358">
        <v>0</v>
      </c>
      <c r="DG13" s="358">
        <v>1024</v>
      </c>
      <c r="DH13" s="333">
        <f t="shared" si="0"/>
        <v>3034229</v>
      </c>
      <c r="DI13" s="358">
        <v>-4500</v>
      </c>
      <c r="DJ13" s="358">
        <v>-5141</v>
      </c>
      <c r="DK13" s="358">
        <v>0</v>
      </c>
      <c r="DL13" s="358">
        <v>0</v>
      </c>
      <c r="DM13" s="358">
        <v>-4978</v>
      </c>
      <c r="DN13" s="358">
        <v>32857</v>
      </c>
      <c r="DO13" s="333">
        <f t="shared" si="1"/>
        <v>18238</v>
      </c>
      <c r="DP13" s="189">
        <f t="shared" si="2"/>
        <v>3052467</v>
      </c>
      <c r="DQ13" s="359">
        <v>17095</v>
      </c>
      <c r="DR13" s="360"/>
      <c r="DS13" s="333">
        <f t="shared" si="3"/>
        <v>17095</v>
      </c>
      <c r="DT13" s="189">
        <f t="shared" si="4"/>
        <v>35333</v>
      </c>
      <c r="DU13" s="189">
        <f t="shared" si="5"/>
        <v>3069562</v>
      </c>
      <c r="DV13" s="358">
        <v>-2697804</v>
      </c>
      <c r="DW13" s="360"/>
      <c r="DX13" s="333">
        <f t="shared" si="6"/>
        <v>-2697804</v>
      </c>
      <c r="DY13" s="360">
        <f t="shared" si="7"/>
        <v>-2662471</v>
      </c>
      <c r="DZ13" s="333">
        <f t="shared" si="8"/>
        <v>371758</v>
      </c>
      <c r="EB13" s="720">
        <f t="shared" si="9"/>
        <v>-257.05</v>
      </c>
    </row>
    <row r="14" spans="1:132" ht="15" customHeight="1">
      <c r="A14" s="246">
        <v>8</v>
      </c>
      <c r="B14" s="188" t="s">
        <v>147</v>
      </c>
      <c r="C14" s="185" t="s">
        <v>148</v>
      </c>
      <c r="D14" s="358">
        <v>0</v>
      </c>
      <c r="E14" s="358">
        <v>48896</v>
      </c>
      <c r="F14" s="358">
        <v>0</v>
      </c>
      <c r="G14" s="358">
        <v>14771</v>
      </c>
      <c r="H14" s="358">
        <v>55830</v>
      </c>
      <c r="I14" s="358">
        <v>0</v>
      </c>
      <c r="J14" s="358">
        <v>0</v>
      </c>
      <c r="K14" s="358">
        <v>6405392</v>
      </c>
      <c r="L14" s="358">
        <v>450787</v>
      </c>
      <c r="M14" s="358">
        <v>389533</v>
      </c>
      <c r="N14" s="358">
        <v>192</v>
      </c>
      <c r="O14" s="358">
        <v>361</v>
      </c>
      <c r="P14" s="358">
        <v>7375</v>
      </c>
      <c r="Q14" s="358">
        <v>3218</v>
      </c>
      <c r="R14" s="358">
        <v>0</v>
      </c>
      <c r="S14" s="358">
        <v>13761</v>
      </c>
      <c r="T14" s="358">
        <v>346</v>
      </c>
      <c r="U14" s="358">
        <v>0</v>
      </c>
      <c r="V14" s="358">
        <v>37</v>
      </c>
      <c r="W14" s="358">
        <v>460</v>
      </c>
      <c r="X14" s="358">
        <v>0</v>
      </c>
      <c r="Y14" s="358">
        <v>20190</v>
      </c>
      <c r="Z14" s="358">
        <v>163</v>
      </c>
      <c r="AA14" s="358">
        <v>0</v>
      </c>
      <c r="AB14" s="358">
        <v>119205</v>
      </c>
      <c r="AC14" s="358">
        <v>120334</v>
      </c>
      <c r="AD14" s="358">
        <v>72</v>
      </c>
      <c r="AE14" s="358">
        <v>0</v>
      </c>
      <c r="AF14" s="358">
        <v>227</v>
      </c>
      <c r="AG14" s="358">
        <v>5</v>
      </c>
      <c r="AH14" s="358">
        <v>4241</v>
      </c>
      <c r="AI14" s="358">
        <v>111</v>
      </c>
      <c r="AJ14" s="358">
        <v>0</v>
      </c>
      <c r="AK14" s="358">
        <v>489</v>
      </c>
      <c r="AL14" s="358">
        <v>2351</v>
      </c>
      <c r="AM14" s="358">
        <v>0</v>
      </c>
      <c r="AN14" s="358">
        <v>0</v>
      </c>
      <c r="AO14" s="358">
        <v>18</v>
      </c>
      <c r="AP14" s="358">
        <v>0</v>
      </c>
      <c r="AQ14" s="358">
        <v>0</v>
      </c>
      <c r="AR14" s="358">
        <v>0</v>
      </c>
      <c r="AS14" s="358">
        <v>0</v>
      </c>
      <c r="AT14" s="358">
        <v>0</v>
      </c>
      <c r="AU14" s="358">
        <v>0</v>
      </c>
      <c r="AV14" s="358">
        <v>0</v>
      </c>
      <c r="AW14" s="358">
        <v>0</v>
      </c>
      <c r="AX14" s="358">
        <v>0</v>
      </c>
      <c r="AY14" s="358">
        <v>0</v>
      </c>
      <c r="AZ14" s="358">
        <v>0</v>
      </c>
      <c r="BA14" s="358">
        <v>0</v>
      </c>
      <c r="BB14" s="358">
        <v>0</v>
      </c>
      <c r="BC14" s="358">
        <v>0</v>
      </c>
      <c r="BD14" s="358">
        <v>0</v>
      </c>
      <c r="BE14" s="358">
        <v>0</v>
      </c>
      <c r="BF14" s="358">
        <v>0</v>
      </c>
      <c r="BG14" s="358">
        <v>0</v>
      </c>
      <c r="BH14" s="358">
        <v>0</v>
      </c>
      <c r="BI14" s="358">
        <v>0</v>
      </c>
      <c r="BJ14" s="358">
        <v>0</v>
      </c>
      <c r="BK14" s="358">
        <v>10776</v>
      </c>
      <c r="BL14" s="358">
        <v>0</v>
      </c>
      <c r="BM14" s="358">
        <v>0</v>
      </c>
      <c r="BN14" s="358">
        <v>0</v>
      </c>
      <c r="BO14" s="358">
        <v>0</v>
      </c>
      <c r="BP14" s="358">
        <v>0</v>
      </c>
      <c r="BQ14" s="358">
        <v>0</v>
      </c>
      <c r="BR14" s="358">
        <v>0</v>
      </c>
      <c r="BS14" s="358">
        <v>0</v>
      </c>
      <c r="BT14" s="358">
        <v>0</v>
      </c>
      <c r="BU14" s="358">
        <v>0</v>
      </c>
      <c r="BV14" s="358">
        <v>0</v>
      </c>
      <c r="BW14" s="358">
        <v>0</v>
      </c>
      <c r="BX14" s="358">
        <v>0</v>
      </c>
      <c r="BY14" s="358">
        <v>0</v>
      </c>
      <c r="BZ14" s="358">
        <v>0</v>
      </c>
      <c r="CA14" s="358">
        <v>0</v>
      </c>
      <c r="CB14" s="358">
        <v>0</v>
      </c>
      <c r="CC14" s="358">
        <v>0</v>
      </c>
      <c r="CD14" s="358">
        <v>0</v>
      </c>
      <c r="CE14" s="358">
        <v>0</v>
      </c>
      <c r="CF14" s="358">
        <v>0</v>
      </c>
      <c r="CG14" s="358">
        <v>2865</v>
      </c>
      <c r="CH14" s="358">
        <v>0</v>
      </c>
      <c r="CI14" s="358">
        <v>0</v>
      </c>
      <c r="CJ14" s="358">
        <v>0</v>
      </c>
      <c r="CK14" s="358">
        <v>0</v>
      </c>
      <c r="CL14" s="358">
        <v>0</v>
      </c>
      <c r="CM14" s="358">
        <v>9</v>
      </c>
      <c r="CN14" s="358">
        <v>27304</v>
      </c>
      <c r="CO14" s="358">
        <v>132225</v>
      </c>
      <c r="CP14" s="358">
        <v>35330</v>
      </c>
      <c r="CQ14" s="358">
        <v>120199</v>
      </c>
      <c r="CR14" s="358">
        <v>0</v>
      </c>
      <c r="CS14" s="358">
        <v>121339</v>
      </c>
      <c r="CT14" s="358">
        <v>212282</v>
      </c>
      <c r="CU14" s="358">
        <v>7838</v>
      </c>
      <c r="CV14" s="358">
        <v>0</v>
      </c>
      <c r="CW14" s="358">
        <v>0</v>
      </c>
      <c r="CX14" s="358">
        <v>0</v>
      </c>
      <c r="CY14" s="358">
        <v>0</v>
      </c>
      <c r="CZ14" s="358">
        <v>234427</v>
      </c>
      <c r="DA14" s="358">
        <v>2651328</v>
      </c>
      <c r="DB14" s="358">
        <v>0</v>
      </c>
      <c r="DC14" s="358">
        <v>260</v>
      </c>
      <c r="DD14" s="358">
        <v>0</v>
      </c>
      <c r="DE14" s="358">
        <v>30073</v>
      </c>
      <c r="DF14" s="358">
        <v>0</v>
      </c>
      <c r="DG14" s="358">
        <v>0</v>
      </c>
      <c r="DH14" s="333">
        <f t="shared" si="0"/>
        <v>11244620</v>
      </c>
      <c r="DI14" s="358">
        <v>443056</v>
      </c>
      <c r="DJ14" s="358">
        <v>22197422</v>
      </c>
      <c r="DK14" s="358">
        <v>0</v>
      </c>
      <c r="DL14" s="358">
        <v>0</v>
      </c>
      <c r="DM14" s="358">
        <v>0</v>
      </c>
      <c r="DN14" s="358">
        <v>-107555</v>
      </c>
      <c r="DO14" s="333">
        <f t="shared" si="1"/>
        <v>22532923</v>
      </c>
      <c r="DP14" s="189">
        <f t="shared" si="2"/>
        <v>33777543</v>
      </c>
      <c r="DQ14" s="359">
        <v>530442</v>
      </c>
      <c r="DR14" s="360"/>
      <c r="DS14" s="333">
        <f t="shared" si="3"/>
        <v>530442</v>
      </c>
      <c r="DT14" s="189">
        <f t="shared" si="4"/>
        <v>23063365</v>
      </c>
      <c r="DU14" s="189">
        <f t="shared" si="5"/>
        <v>34307985</v>
      </c>
      <c r="DV14" s="358">
        <v>-5208822</v>
      </c>
      <c r="DW14" s="360"/>
      <c r="DX14" s="333">
        <f t="shared" si="6"/>
        <v>-5208822</v>
      </c>
      <c r="DY14" s="360">
        <f t="shared" si="7"/>
        <v>17854543</v>
      </c>
      <c r="DZ14" s="333">
        <f t="shared" si="8"/>
        <v>29099163</v>
      </c>
      <c r="EB14" s="720">
        <f t="shared" si="9"/>
        <v>1109871.1000000001</v>
      </c>
    </row>
    <row r="15" spans="1:132" ht="15" customHeight="1">
      <c r="A15" s="246">
        <v>9</v>
      </c>
      <c r="B15" s="188" t="s">
        <v>149</v>
      </c>
      <c r="C15" s="185" t="s">
        <v>150</v>
      </c>
      <c r="D15" s="358">
        <v>0</v>
      </c>
      <c r="E15" s="358">
        <v>573</v>
      </c>
      <c r="F15" s="358">
        <v>0</v>
      </c>
      <c r="G15" s="358">
        <v>0</v>
      </c>
      <c r="H15" s="358">
        <v>18631</v>
      </c>
      <c r="I15" s="358">
        <v>0</v>
      </c>
      <c r="J15" s="358">
        <v>0</v>
      </c>
      <c r="K15" s="358">
        <v>41849</v>
      </c>
      <c r="L15" s="358">
        <v>307088</v>
      </c>
      <c r="M15" s="358">
        <v>0</v>
      </c>
      <c r="N15" s="358">
        <v>0</v>
      </c>
      <c r="O15" s="358">
        <v>0</v>
      </c>
      <c r="P15" s="358">
        <v>0</v>
      </c>
      <c r="Q15" s="358">
        <v>0</v>
      </c>
      <c r="R15" s="358">
        <v>0</v>
      </c>
      <c r="S15" s="358">
        <v>0</v>
      </c>
      <c r="T15" s="358">
        <v>0</v>
      </c>
      <c r="U15" s="358">
        <v>0</v>
      </c>
      <c r="V15" s="358">
        <v>0</v>
      </c>
      <c r="W15" s="358">
        <v>0</v>
      </c>
      <c r="X15" s="358">
        <v>0</v>
      </c>
      <c r="Y15" s="358">
        <v>28</v>
      </c>
      <c r="Z15" s="358">
        <v>0</v>
      </c>
      <c r="AA15" s="358">
        <v>0</v>
      </c>
      <c r="AB15" s="358">
        <v>1004</v>
      </c>
      <c r="AC15" s="358">
        <v>14</v>
      </c>
      <c r="AD15" s="358">
        <v>0</v>
      </c>
      <c r="AE15" s="358">
        <v>0</v>
      </c>
      <c r="AF15" s="358">
        <v>0</v>
      </c>
      <c r="AG15" s="358">
        <v>0</v>
      </c>
      <c r="AH15" s="358">
        <v>0</v>
      </c>
      <c r="AI15" s="358">
        <v>0</v>
      </c>
      <c r="AJ15" s="358">
        <v>0</v>
      </c>
      <c r="AK15" s="358">
        <v>0</v>
      </c>
      <c r="AL15" s="358">
        <v>0</v>
      </c>
      <c r="AM15" s="358">
        <v>0</v>
      </c>
      <c r="AN15" s="358">
        <v>0</v>
      </c>
      <c r="AO15" s="358">
        <v>0</v>
      </c>
      <c r="AP15" s="358">
        <v>0</v>
      </c>
      <c r="AQ15" s="358">
        <v>0</v>
      </c>
      <c r="AR15" s="358">
        <v>0</v>
      </c>
      <c r="AS15" s="358">
        <v>0</v>
      </c>
      <c r="AT15" s="358">
        <v>0</v>
      </c>
      <c r="AU15" s="358">
        <v>0</v>
      </c>
      <c r="AV15" s="358">
        <v>0</v>
      </c>
      <c r="AW15" s="358">
        <v>0</v>
      </c>
      <c r="AX15" s="358">
        <v>0</v>
      </c>
      <c r="AY15" s="358">
        <v>0</v>
      </c>
      <c r="AZ15" s="358">
        <v>0</v>
      </c>
      <c r="BA15" s="358">
        <v>0</v>
      </c>
      <c r="BB15" s="358">
        <v>0</v>
      </c>
      <c r="BC15" s="358">
        <v>0</v>
      </c>
      <c r="BD15" s="358">
        <v>0</v>
      </c>
      <c r="BE15" s="358">
        <v>0</v>
      </c>
      <c r="BF15" s="358">
        <v>0</v>
      </c>
      <c r="BG15" s="358">
        <v>0</v>
      </c>
      <c r="BH15" s="358">
        <v>0</v>
      </c>
      <c r="BI15" s="358">
        <v>0</v>
      </c>
      <c r="BJ15" s="358">
        <v>0</v>
      </c>
      <c r="BK15" s="358">
        <v>0</v>
      </c>
      <c r="BL15" s="358">
        <v>0</v>
      </c>
      <c r="BM15" s="358">
        <v>0</v>
      </c>
      <c r="BN15" s="358">
        <v>0</v>
      </c>
      <c r="BO15" s="358">
        <v>0</v>
      </c>
      <c r="BP15" s="358">
        <v>0</v>
      </c>
      <c r="BQ15" s="358">
        <v>0</v>
      </c>
      <c r="BR15" s="358">
        <v>0</v>
      </c>
      <c r="BS15" s="358">
        <v>0</v>
      </c>
      <c r="BT15" s="358">
        <v>0</v>
      </c>
      <c r="BU15" s="358">
        <v>8935</v>
      </c>
      <c r="BV15" s="358">
        <v>0</v>
      </c>
      <c r="BW15" s="358">
        <v>0</v>
      </c>
      <c r="BX15" s="358">
        <v>0</v>
      </c>
      <c r="BY15" s="358">
        <v>0</v>
      </c>
      <c r="BZ15" s="358">
        <v>0</v>
      </c>
      <c r="CA15" s="358">
        <v>0</v>
      </c>
      <c r="CB15" s="358">
        <v>0</v>
      </c>
      <c r="CC15" s="358">
        <v>0</v>
      </c>
      <c r="CD15" s="358">
        <v>0</v>
      </c>
      <c r="CE15" s="358">
        <v>0</v>
      </c>
      <c r="CF15" s="358">
        <v>0</v>
      </c>
      <c r="CG15" s="358">
        <v>2631</v>
      </c>
      <c r="CH15" s="358">
        <v>0</v>
      </c>
      <c r="CI15" s="358">
        <v>0</v>
      </c>
      <c r="CJ15" s="358">
        <v>0</v>
      </c>
      <c r="CK15" s="358">
        <v>0</v>
      </c>
      <c r="CL15" s="358">
        <v>0</v>
      </c>
      <c r="CM15" s="358">
        <v>4</v>
      </c>
      <c r="CN15" s="358">
        <v>2278</v>
      </c>
      <c r="CO15" s="358">
        <v>1356</v>
      </c>
      <c r="CP15" s="358">
        <v>934</v>
      </c>
      <c r="CQ15" s="358">
        <v>13589</v>
      </c>
      <c r="CR15" s="358">
        <v>0</v>
      </c>
      <c r="CS15" s="358">
        <v>10092</v>
      </c>
      <c r="CT15" s="358">
        <v>17670</v>
      </c>
      <c r="CU15" s="358">
        <v>0</v>
      </c>
      <c r="CV15" s="358">
        <v>0</v>
      </c>
      <c r="CW15" s="358">
        <v>0</v>
      </c>
      <c r="CX15" s="358">
        <v>0</v>
      </c>
      <c r="CY15" s="358">
        <v>271</v>
      </c>
      <c r="CZ15" s="358">
        <v>70019</v>
      </c>
      <c r="DA15" s="358">
        <v>1057883</v>
      </c>
      <c r="DB15" s="358">
        <v>0</v>
      </c>
      <c r="DC15" s="358">
        <v>2</v>
      </c>
      <c r="DD15" s="358">
        <v>50</v>
      </c>
      <c r="DE15" s="358">
        <v>6933</v>
      </c>
      <c r="DF15" s="358">
        <v>0</v>
      </c>
      <c r="DG15" s="358">
        <v>29956</v>
      </c>
      <c r="DH15" s="333">
        <f t="shared" si="0"/>
        <v>1591790</v>
      </c>
      <c r="DI15" s="358">
        <v>237882</v>
      </c>
      <c r="DJ15" s="358">
        <v>4398655</v>
      </c>
      <c r="DK15" s="358">
        <v>0</v>
      </c>
      <c r="DL15" s="358">
        <v>0</v>
      </c>
      <c r="DM15" s="358">
        <v>0</v>
      </c>
      <c r="DN15" s="358">
        <v>1273</v>
      </c>
      <c r="DO15" s="333">
        <f t="shared" si="1"/>
        <v>4637810</v>
      </c>
      <c r="DP15" s="189">
        <f t="shared" si="2"/>
        <v>6229600</v>
      </c>
      <c r="DQ15" s="359">
        <v>123896</v>
      </c>
      <c r="DR15" s="360"/>
      <c r="DS15" s="333">
        <f t="shared" si="3"/>
        <v>123896</v>
      </c>
      <c r="DT15" s="189">
        <f t="shared" si="4"/>
        <v>4761706</v>
      </c>
      <c r="DU15" s="189">
        <f t="shared" si="5"/>
        <v>6353496</v>
      </c>
      <c r="DV15" s="358">
        <v>-506752</v>
      </c>
      <c r="DW15" s="360"/>
      <c r="DX15" s="333">
        <f t="shared" si="6"/>
        <v>-506752</v>
      </c>
      <c r="DY15" s="360">
        <f t="shared" si="7"/>
        <v>4254954</v>
      </c>
      <c r="DZ15" s="333">
        <f t="shared" si="8"/>
        <v>5846744</v>
      </c>
      <c r="EB15" s="720">
        <f t="shared" si="9"/>
        <v>219932.75</v>
      </c>
    </row>
    <row r="16" spans="1:132" ht="15" customHeight="1">
      <c r="A16" s="246">
        <v>10</v>
      </c>
      <c r="B16" s="188" t="s">
        <v>151</v>
      </c>
      <c r="C16" s="185" t="s">
        <v>152</v>
      </c>
      <c r="D16" s="358">
        <v>48217</v>
      </c>
      <c r="E16" s="358">
        <v>1128065</v>
      </c>
      <c r="F16" s="358">
        <v>12419</v>
      </c>
      <c r="G16" s="358">
        <v>3078</v>
      </c>
      <c r="H16" s="358">
        <v>79740</v>
      </c>
      <c r="I16" s="358">
        <v>0</v>
      </c>
      <c r="J16" s="358">
        <v>0</v>
      </c>
      <c r="K16" s="358">
        <v>-213</v>
      </c>
      <c r="L16" s="358">
        <v>0</v>
      </c>
      <c r="M16" s="358">
        <v>69907</v>
      </c>
      <c r="N16" s="358">
        <v>0</v>
      </c>
      <c r="O16" s="358">
        <v>-4</v>
      </c>
      <c r="P16" s="358">
        <v>0</v>
      </c>
      <c r="Q16" s="358">
        <v>0</v>
      </c>
      <c r="R16" s="358">
        <v>0</v>
      </c>
      <c r="S16" s="358">
        <v>0</v>
      </c>
      <c r="T16" s="358">
        <v>0</v>
      </c>
      <c r="U16" s="358">
        <v>0</v>
      </c>
      <c r="V16" s="358">
        <v>150</v>
      </c>
      <c r="W16" s="358">
        <v>0</v>
      </c>
      <c r="X16" s="358">
        <v>0</v>
      </c>
      <c r="Y16" s="358">
        <v>0</v>
      </c>
      <c r="Z16" s="358">
        <v>0</v>
      </c>
      <c r="AA16" s="358">
        <v>0</v>
      </c>
      <c r="AB16" s="358">
        <v>0</v>
      </c>
      <c r="AC16" s="358">
        <v>0</v>
      </c>
      <c r="AD16" s="358">
        <v>0</v>
      </c>
      <c r="AE16" s="358">
        <v>0</v>
      </c>
      <c r="AF16" s="358">
        <v>0</v>
      </c>
      <c r="AG16" s="358">
        <v>0</v>
      </c>
      <c r="AH16" s="358">
        <v>0</v>
      </c>
      <c r="AI16" s="358">
        <v>0</v>
      </c>
      <c r="AJ16" s="358">
        <v>0</v>
      </c>
      <c r="AK16" s="358">
        <v>0</v>
      </c>
      <c r="AL16" s="358">
        <v>0</v>
      </c>
      <c r="AM16" s="358">
        <v>0</v>
      </c>
      <c r="AN16" s="358">
        <v>0</v>
      </c>
      <c r="AO16" s="358">
        <v>0</v>
      </c>
      <c r="AP16" s="358">
        <v>0</v>
      </c>
      <c r="AQ16" s="358">
        <v>0</v>
      </c>
      <c r="AR16" s="358">
        <v>0</v>
      </c>
      <c r="AS16" s="358">
        <v>0</v>
      </c>
      <c r="AT16" s="358">
        <v>0</v>
      </c>
      <c r="AU16" s="358">
        <v>0</v>
      </c>
      <c r="AV16" s="358">
        <v>0</v>
      </c>
      <c r="AW16" s="358">
        <v>0</v>
      </c>
      <c r="AX16" s="358">
        <v>0</v>
      </c>
      <c r="AY16" s="358">
        <v>0</v>
      </c>
      <c r="AZ16" s="358">
        <v>0</v>
      </c>
      <c r="BA16" s="358">
        <v>0</v>
      </c>
      <c r="BB16" s="358">
        <v>0</v>
      </c>
      <c r="BC16" s="358">
        <v>0</v>
      </c>
      <c r="BD16" s="358">
        <v>0</v>
      </c>
      <c r="BE16" s="358">
        <v>0</v>
      </c>
      <c r="BF16" s="358">
        <v>0</v>
      </c>
      <c r="BG16" s="358">
        <v>0</v>
      </c>
      <c r="BH16" s="358">
        <v>0</v>
      </c>
      <c r="BI16" s="358">
        <v>0</v>
      </c>
      <c r="BJ16" s="358">
        <v>0</v>
      </c>
      <c r="BK16" s="358">
        <v>0</v>
      </c>
      <c r="BL16" s="358">
        <v>0</v>
      </c>
      <c r="BM16" s="358">
        <v>0</v>
      </c>
      <c r="BN16" s="358">
        <v>0</v>
      </c>
      <c r="BO16" s="358">
        <v>1866</v>
      </c>
      <c r="BP16" s="358">
        <v>0</v>
      </c>
      <c r="BQ16" s="358">
        <v>0</v>
      </c>
      <c r="BR16" s="358">
        <v>0</v>
      </c>
      <c r="BS16" s="358">
        <v>0</v>
      </c>
      <c r="BT16" s="358">
        <v>0</v>
      </c>
      <c r="BU16" s="358">
        <v>4116</v>
      </c>
      <c r="BV16" s="358">
        <v>0</v>
      </c>
      <c r="BW16" s="358">
        <v>0</v>
      </c>
      <c r="BX16" s="358">
        <v>0</v>
      </c>
      <c r="BY16" s="358">
        <v>0</v>
      </c>
      <c r="BZ16" s="358">
        <v>0</v>
      </c>
      <c r="CA16" s="358">
        <v>0</v>
      </c>
      <c r="CB16" s="358">
        <v>0</v>
      </c>
      <c r="CC16" s="358">
        <v>0</v>
      </c>
      <c r="CD16" s="358">
        <v>0</v>
      </c>
      <c r="CE16" s="358">
        <v>0</v>
      </c>
      <c r="CF16" s="358">
        <v>0</v>
      </c>
      <c r="CG16" s="358">
        <v>0</v>
      </c>
      <c r="CH16" s="358">
        <v>0</v>
      </c>
      <c r="CI16" s="358">
        <v>0</v>
      </c>
      <c r="CJ16" s="358">
        <v>0</v>
      </c>
      <c r="CK16" s="358">
        <v>0</v>
      </c>
      <c r="CL16" s="358">
        <v>0</v>
      </c>
      <c r="CM16" s="358">
        <v>0</v>
      </c>
      <c r="CN16" s="358">
        <v>7</v>
      </c>
      <c r="CO16" s="358">
        <v>7711</v>
      </c>
      <c r="CP16" s="358">
        <v>66413</v>
      </c>
      <c r="CQ16" s="358">
        <v>2579</v>
      </c>
      <c r="CR16" s="358">
        <v>0</v>
      </c>
      <c r="CS16" s="358">
        <v>721</v>
      </c>
      <c r="CT16" s="358">
        <v>234</v>
      </c>
      <c r="CU16" s="358">
        <v>0</v>
      </c>
      <c r="CV16" s="358">
        <v>0</v>
      </c>
      <c r="CW16" s="358">
        <v>0</v>
      </c>
      <c r="CX16" s="358">
        <v>0</v>
      </c>
      <c r="CY16" s="358">
        <v>0</v>
      </c>
      <c r="CZ16" s="358">
        <v>0</v>
      </c>
      <c r="DA16" s="358">
        <v>0</v>
      </c>
      <c r="DB16" s="358">
        <v>0</v>
      </c>
      <c r="DC16" s="358">
        <v>14435</v>
      </c>
      <c r="DD16" s="358">
        <v>4344</v>
      </c>
      <c r="DE16" s="358">
        <v>0</v>
      </c>
      <c r="DF16" s="358">
        <v>0</v>
      </c>
      <c r="DG16" s="358">
        <v>0</v>
      </c>
      <c r="DH16" s="333">
        <f t="shared" si="0"/>
        <v>1443785</v>
      </c>
      <c r="DI16" s="358">
        <v>0</v>
      </c>
      <c r="DJ16" s="358">
        <v>222331</v>
      </c>
      <c r="DK16" s="358">
        <v>0</v>
      </c>
      <c r="DL16" s="358">
        <v>0</v>
      </c>
      <c r="DM16" s="358">
        <v>0</v>
      </c>
      <c r="DN16" s="358">
        <v>-1680</v>
      </c>
      <c r="DO16" s="333">
        <f t="shared" si="1"/>
        <v>220651</v>
      </c>
      <c r="DP16" s="189">
        <f t="shared" si="2"/>
        <v>1664436</v>
      </c>
      <c r="DQ16" s="359">
        <v>11455</v>
      </c>
      <c r="DR16" s="360"/>
      <c r="DS16" s="333">
        <f t="shared" si="3"/>
        <v>11455</v>
      </c>
      <c r="DT16" s="189">
        <f t="shared" si="4"/>
        <v>232106</v>
      </c>
      <c r="DU16" s="189">
        <f t="shared" si="5"/>
        <v>1675891</v>
      </c>
      <c r="DV16" s="358">
        <v>-179201</v>
      </c>
      <c r="DW16" s="360"/>
      <c r="DX16" s="333">
        <f t="shared" si="6"/>
        <v>-179201</v>
      </c>
      <c r="DY16" s="360">
        <f t="shared" si="7"/>
        <v>52905</v>
      </c>
      <c r="DZ16" s="333">
        <f t="shared" si="8"/>
        <v>1496690</v>
      </c>
      <c r="EB16" s="720">
        <f t="shared" si="9"/>
        <v>11116.550000000001</v>
      </c>
    </row>
    <row r="17" spans="1:132" ht="15" customHeight="1">
      <c r="A17" s="246">
        <v>11</v>
      </c>
      <c r="B17" s="188" t="s">
        <v>153</v>
      </c>
      <c r="C17" s="185" t="s">
        <v>154</v>
      </c>
      <c r="D17" s="358">
        <v>0</v>
      </c>
      <c r="E17" s="358">
        <v>0</v>
      </c>
      <c r="F17" s="358">
        <v>0</v>
      </c>
      <c r="G17" s="358">
        <v>0</v>
      </c>
      <c r="H17" s="358">
        <v>0</v>
      </c>
      <c r="I17" s="358">
        <v>0</v>
      </c>
      <c r="J17" s="358">
        <v>0</v>
      </c>
      <c r="K17" s="358">
        <v>0</v>
      </c>
      <c r="L17" s="358">
        <v>0</v>
      </c>
      <c r="M17" s="358">
        <v>0</v>
      </c>
      <c r="N17" s="358">
        <v>56052</v>
      </c>
      <c r="O17" s="358">
        <v>0</v>
      </c>
      <c r="P17" s="358">
        <v>0</v>
      </c>
      <c r="Q17" s="358">
        <v>0</v>
      </c>
      <c r="R17" s="358">
        <v>0</v>
      </c>
      <c r="S17" s="358">
        <v>0</v>
      </c>
      <c r="T17" s="358">
        <v>0</v>
      </c>
      <c r="U17" s="358">
        <v>0</v>
      </c>
      <c r="V17" s="358">
        <v>0</v>
      </c>
      <c r="W17" s="358">
        <v>0</v>
      </c>
      <c r="X17" s="358">
        <v>0</v>
      </c>
      <c r="Y17" s="358">
        <v>0</v>
      </c>
      <c r="Z17" s="358">
        <v>0</v>
      </c>
      <c r="AA17" s="358">
        <v>0</v>
      </c>
      <c r="AB17" s="358">
        <v>0</v>
      </c>
      <c r="AC17" s="358">
        <v>0</v>
      </c>
      <c r="AD17" s="358">
        <v>0</v>
      </c>
      <c r="AE17" s="358">
        <v>0</v>
      </c>
      <c r="AF17" s="358">
        <v>0</v>
      </c>
      <c r="AG17" s="358">
        <v>0</v>
      </c>
      <c r="AH17" s="358">
        <v>0</v>
      </c>
      <c r="AI17" s="358">
        <v>0</v>
      </c>
      <c r="AJ17" s="358">
        <v>0</v>
      </c>
      <c r="AK17" s="358">
        <v>0</v>
      </c>
      <c r="AL17" s="358">
        <v>0</v>
      </c>
      <c r="AM17" s="358">
        <v>0</v>
      </c>
      <c r="AN17" s="358">
        <v>0</v>
      </c>
      <c r="AO17" s="358">
        <v>0</v>
      </c>
      <c r="AP17" s="358">
        <v>0</v>
      </c>
      <c r="AQ17" s="358">
        <v>0</v>
      </c>
      <c r="AR17" s="358">
        <v>0</v>
      </c>
      <c r="AS17" s="358">
        <v>0</v>
      </c>
      <c r="AT17" s="358">
        <v>0</v>
      </c>
      <c r="AU17" s="358">
        <v>0</v>
      </c>
      <c r="AV17" s="358">
        <v>0</v>
      </c>
      <c r="AW17" s="358">
        <v>0</v>
      </c>
      <c r="AX17" s="358">
        <v>0</v>
      </c>
      <c r="AY17" s="358">
        <v>0</v>
      </c>
      <c r="AZ17" s="358">
        <v>0</v>
      </c>
      <c r="BA17" s="358">
        <v>0</v>
      </c>
      <c r="BB17" s="358">
        <v>0</v>
      </c>
      <c r="BC17" s="358">
        <v>0</v>
      </c>
      <c r="BD17" s="358">
        <v>0</v>
      </c>
      <c r="BE17" s="358">
        <v>0</v>
      </c>
      <c r="BF17" s="358">
        <v>0</v>
      </c>
      <c r="BG17" s="358">
        <v>0</v>
      </c>
      <c r="BH17" s="358">
        <v>0</v>
      </c>
      <c r="BI17" s="358">
        <v>0</v>
      </c>
      <c r="BJ17" s="358">
        <v>0</v>
      </c>
      <c r="BK17" s="358">
        <v>0</v>
      </c>
      <c r="BL17" s="358">
        <v>0</v>
      </c>
      <c r="BM17" s="358">
        <v>0</v>
      </c>
      <c r="BN17" s="358">
        <v>0</v>
      </c>
      <c r="BO17" s="358">
        <v>0</v>
      </c>
      <c r="BP17" s="358">
        <v>0</v>
      </c>
      <c r="BQ17" s="358">
        <v>0</v>
      </c>
      <c r="BR17" s="358">
        <v>0</v>
      </c>
      <c r="BS17" s="358">
        <v>0</v>
      </c>
      <c r="BT17" s="358">
        <v>0</v>
      </c>
      <c r="BU17" s="358">
        <v>0</v>
      </c>
      <c r="BV17" s="358">
        <v>0</v>
      </c>
      <c r="BW17" s="358">
        <v>0</v>
      </c>
      <c r="BX17" s="358">
        <v>0</v>
      </c>
      <c r="BY17" s="358">
        <v>0</v>
      </c>
      <c r="BZ17" s="358">
        <v>0</v>
      </c>
      <c r="CA17" s="358">
        <v>0</v>
      </c>
      <c r="CB17" s="358">
        <v>0</v>
      </c>
      <c r="CC17" s="358">
        <v>0</v>
      </c>
      <c r="CD17" s="358">
        <v>0</v>
      </c>
      <c r="CE17" s="358">
        <v>0</v>
      </c>
      <c r="CF17" s="358">
        <v>0</v>
      </c>
      <c r="CG17" s="358">
        <v>0</v>
      </c>
      <c r="CH17" s="358">
        <v>0</v>
      </c>
      <c r="CI17" s="358">
        <v>0</v>
      </c>
      <c r="CJ17" s="358">
        <v>0</v>
      </c>
      <c r="CK17" s="358">
        <v>0</v>
      </c>
      <c r="CL17" s="358">
        <v>0</v>
      </c>
      <c r="CM17" s="358">
        <v>0</v>
      </c>
      <c r="CN17" s="358">
        <v>0</v>
      </c>
      <c r="CO17" s="358">
        <v>0</v>
      </c>
      <c r="CP17" s="358">
        <v>0</v>
      </c>
      <c r="CQ17" s="358">
        <v>0</v>
      </c>
      <c r="CR17" s="358">
        <v>0</v>
      </c>
      <c r="CS17" s="358">
        <v>0</v>
      </c>
      <c r="CT17" s="358">
        <v>0</v>
      </c>
      <c r="CU17" s="358">
        <v>0</v>
      </c>
      <c r="CV17" s="358">
        <v>0</v>
      </c>
      <c r="CW17" s="358">
        <v>0</v>
      </c>
      <c r="CX17" s="358">
        <v>0</v>
      </c>
      <c r="CY17" s="358">
        <v>0</v>
      </c>
      <c r="CZ17" s="358">
        <v>0</v>
      </c>
      <c r="DA17" s="358">
        <v>0</v>
      </c>
      <c r="DB17" s="358">
        <v>0</v>
      </c>
      <c r="DC17" s="358">
        <v>0</v>
      </c>
      <c r="DD17" s="358">
        <v>0</v>
      </c>
      <c r="DE17" s="358">
        <v>0</v>
      </c>
      <c r="DF17" s="358">
        <v>0</v>
      </c>
      <c r="DG17" s="358">
        <v>0</v>
      </c>
      <c r="DH17" s="333">
        <f t="shared" si="0"/>
        <v>56052</v>
      </c>
      <c r="DI17" s="358">
        <v>158168</v>
      </c>
      <c r="DJ17" s="358">
        <v>3146956</v>
      </c>
      <c r="DK17" s="358">
        <v>0</v>
      </c>
      <c r="DL17" s="358">
        <v>0</v>
      </c>
      <c r="DM17" s="358">
        <v>0</v>
      </c>
      <c r="DN17" s="358">
        <v>-23543</v>
      </c>
      <c r="DO17" s="333">
        <f t="shared" si="1"/>
        <v>3281581</v>
      </c>
      <c r="DP17" s="189">
        <f t="shared" si="2"/>
        <v>3337633</v>
      </c>
      <c r="DQ17" s="359">
        <v>24823</v>
      </c>
      <c r="DR17" s="360"/>
      <c r="DS17" s="333">
        <f t="shared" si="3"/>
        <v>24823</v>
      </c>
      <c r="DT17" s="189">
        <f t="shared" si="4"/>
        <v>3306404</v>
      </c>
      <c r="DU17" s="189">
        <f t="shared" si="5"/>
        <v>3362456</v>
      </c>
      <c r="DV17" s="358">
        <v>-1741130</v>
      </c>
      <c r="DW17" s="360"/>
      <c r="DX17" s="333">
        <f t="shared" si="6"/>
        <v>-1741130</v>
      </c>
      <c r="DY17" s="360">
        <f t="shared" si="7"/>
        <v>1565274</v>
      </c>
      <c r="DZ17" s="333">
        <f t="shared" si="8"/>
        <v>1621326</v>
      </c>
      <c r="EB17" s="720">
        <f t="shared" si="9"/>
        <v>157347.80000000002</v>
      </c>
    </row>
    <row r="18" spans="1:132" ht="15" customHeight="1">
      <c r="A18" s="246">
        <v>12</v>
      </c>
      <c r="B18" s="188" t="s">
        <v>155</v>
      </c>
      <c r="C18" s="185" t="s">
        <v>156</v>
      </c>
      <c r="D18" s="358">
        <v>603</v>
      </c>
      <c r="E18" s="358">
        <v>18</v>
      </c>
      <c r="F18" s="358">
        <v>31</v>
      </c>
      <c r="G18" s="358">
        <v>864</v>
      </c>
      <c r="H18" s="358">
        <v>17938</v>
      </c>
      <c r="I18" s="358">
        <v>0</v>
      </c>
      <c r="J18" s="358">
        <v>3</v>
      </c>
      <c r="K18" s="358">
        <v>53</v>
      </c>
      <c r="L18" s="358">
        <v>804</v>
      </c>
      <c r="M18" s="358">
        <v>0</v>
      </c>
      <c r="N18" s="358">
        <v>52</v>
      </c>
      <c r="O18" s="358">
        <v>161904</v>
      </c>
      <c r="P18" s="358">
        <v>403330</v>
      </c>
      <c r="Q18" s="358">
        <v>1233</v>
      </c>
      <c r="R18" s="358">
        <v>7063</v>
      </c>
      <c r="S18" s="358">
        <v>3121</v>
      </c>
      <c r="T18" s="358">
        <v>20623</v>
      </c>
      <c r="U18" s="358">
        <v>931</v>
      </c>
      <c r="V18" s="358">
        <v>358</v>
      </c>
      <c r="W18" s="358">
        <v>0</v>
      </c>
      <c r="X18" s="358">
        <v>0</v>
      </c>
      <c r="Y18" s="358">
        <v>0</v>
      </c>
      <c r="Z18" s="358">
        <v>0</v>
      </c>
      <c r="AA18" s="358">
        <v>3458</v>
      </c>
      <c r="AB18" s="358">
        <v>5</v>
      </c>
      <c r="AC18" s="358">
        <v>369</v>
      </c>
      <c r="AD18" s="358">
        <v>1</v>
      </c>
      <c r="AE18" s="358">
        <v>0</v>
      </c>
      <c r="AF18" s="358">
        <v>3189</v>
      </c>
      <c r="AG18" s="358">
        <v>34194</v>
      </c>
      <c r="AH18" s="358">
        <v>10333</v>
      </c>
      <c r="AI18" s="358">
        <v>2275</v>
      </c>
      <c r="AJ18" s="358">
        <v>26</v>
      </c>
      <c r="AK18" s="358">
        <v>0</v>
      </c>
      <c r="AL18" s="358">
        <v>3145</v>
      </c>
      <c r="AM18" s="358">
        <v>0</v>
      </c>
      <c r="AN18" s="358">
        <v>0</v>
      </c>
      <c r="AO18" s="358">
        <v>37</v>
      </c>
      <c r="AP18" s="358">
        <v>0</v>
      </c>
      <c r="AQ18" s="358">
        <v>0</v>
      </c>
      <c r="AR18" s="358">
        <v>3398</v>
      </c>
      <c r="AS18" s="358">
        <v>738</v>
      </c>
      <c r="AT18" s="358">
        <v>2180</v>
      </c>
      <c r="AU18" s="358">
        <v>608</v>
      </c>
      <c r="AV18" s="358">
        <v>13318</v>
      </c>
      <c r="AW18" s="358">
        <v>2332</v>
      </c>
      <c r="AX18" s="358">
        <v>9600</v>
      </c>
      <c r="AY18" s="358">
        <v>745</v>
      </c>
      <c r="AZ18" s="358">
        <v>0</v>
      </c>
      <c r="BA18" s="358">
        <v>5515</v>
      </c>
      <c r="BB18" s="358">
        <v>0</v>
      </c>
      <c r="BC18" s="358">
        <v>858</v>
      </c>
      <c r="BD18" s="358">
        <v>483</v>
      </c>
      <c r="BE18" s="358">
        <v>0</v>
      </c>
      <c r="BF18" s="358">
        <v>10557</v>
      </c>
      <c r="BG18" s="358">
        <v>292</v>
      </c>
      <c r="BH18" s="358">
        <v>14186</v>
      </c>
      <c r="BI18" s="358">
        <v>6388</v>
      </c>
      <c r="BJ18" s="358">
        <v>2093</v>
      </c>
      <c r="BK18" s="358">
        <v>15340</v>
      </c>
      <c r="BL18" s="358">
        <v>34</v>
      </c>
      <c r="BM18" s="358">
        <v>14282</v>
      </c>
      <c r="BN18" s="358">
        <v>40322</v>
      </c>
      <c r="BO18" s="358">
        <v>7727</v>
      </c>
      <c r="BP18" s="358">
        <v>2311</v>
      </c>
      <c r="BQ18" s="358">
        <v>0</v>
      </c>
      <c r="BR18" s="358">
        <v>0</v>
      </c>
      <c r="BS18" s="358">
        <v>330</v>
      </c>
      <c r="BT18" s="358">
        <v>438</v>
      </c>
      <c r="BU18" s="358">
        <v>25702</v>
      </c>
      <c r="BV18" s="358">
        <v>288</v>
      </c>
      <c r="BW18" s="358">
        <v>35</v>
      </c>
      <c r="BX18" s="358">
        <v>0</v>
      </c>
      <c r="BY18" s="358">
        <v>0</v>
      </c>
      <c r="BZ18" s="358">
        <v>3302</v>
      </c>
      <c r="CA18" s="358">
        <v>1355</v>
      </c>
      <c r="CB18" s="358">
        <v>164</v>
      </c>
      <c r="CC18" s="358">
        <v>11010</v>
      </c>
      <c r="CD18" s="358">
        <v>90</v>
      </c>
      <c r="CE18" s="358">
        <v>410</v>
      </c>
      <c r="CF18" s="358">
        <v>1513</v>
      </c>
      <c r="CG18" s="358">
        <v>6547</v>
      </c>
      <c r="CH18" s="358">
        <v>47</v>
      </c>
      <c r="CI18" s="358">
        <v>371</v>
      </c>
      <c r="CJ18" s="358">
        <v>26</v>
      </c>
      <c r="CK18" s="358">
        <v>10726</v>
      </c>
      <c r="CL18" s="358">
        <v>20</v>
      </c>
      <c r="CM18" s="358">
        <v>858</v>
      </c>
      <c r="CN18" s="358">
        <v>3153</v>
      </c>
      <c r="CO18" s="358">
        <v>155</v>
      </c>
      <c r="CP18" s="358">
        <v>18</v>
      </c>
      <c r="CQ18" s="358">
        <v>3354</v>
      </c>
      <c r="CR18" s="358">
        <v>4516</v>
      </c>
      <c r="CS18" s="358">
        <v>925</v>
      </c>
      <c r="CT18" s="358">
        <v>691</v>
      </c>
      <c r="CU18" s="358">
        <v>504</v>
      </c>
      <c r="CV18" s="358">
        <v>1081</v>
      </c>
      <c r="CW18" s="358">
        <v>0</v>
      </c>
      <c r="CX18" s="358">
        <v>337</v>
      </c>
      <c r="CY18" s="358">
        <v>15550</v>
      </c>
      <c r="CZ18" s="358">
        <v>2972</v>
      </c>
      <c r="DA18" s="358">
        <v>13</v>
      </c>
      <c r="DB18" s="358">
        <v>464</v>
      </c>
      <c r="DC18" s="358">
        <v>19878</v>
      </c>
      <c r="DD18" s="358">
        <v>0</v>
      </c>
      <c r="DE18" s="358">
        <v>2622</v>
      </c>
      <c r="DF18" s="358">
        <v>21656</v>
      </c>
      <c r="DG18" s="358">
        <v>574</v>
      </c>
      <c r="DH18" s="333">
        <f t="shared" si="0"/>
        <v>970963</v>
      </c>
      <c r="DI18" s="358">
        <v>1016</v>
      </c>
      <c r="DJ18" s="358">
        <v>82293</v>
      </c>
      <c r="DK18" s="358">
        <v>0</v>
      </c>
      <c r="DL18" s="358">
        <v>519</v>
      </c>
      <c r="DM18" s="358">
        <v>33901</v>
      </c>
      <c r="DN18" s="358">
        <v>-19332</v>
      </c>
      <c r="DO18" s="333">
        <f t="shared" si="1"/>
        <v>98397</v>
      </c>
      <c r="DP18" s="189">
        <f t="shared" si="2"/>
        <v>1069360</v>
      </c>
      <c r="DQ18" s="359">
        <v>379277</v>
      </c>
      <c r="DR18" s="360"/>
      <c r="DS18" s="333">
        <f t="shared" si="3"/>
        <v>379277</v>
      </c>
      <c r="DT18" s="189">
        <f t="shared" si="4"/>
        <v>477674</v>
      </c>
      <c r="DU18" s="189">
        <f t="shared" si="5"/>
        <v>1448637</v>
      </c>
      <c r="DV18" s="358">
        <v>-383248</v>
      </c>
      <c r="DW18" s="360"/>
      <c r="DX18" s="333">
        <f t="shared" si="6"/>
        <v>-383248</v>
      </c>
      <c r="DY18" s="360">
        <f t="shared" si="7"/>
        <v>94426</v>
      </c>
      <c r="DZ18" s="333">
        <f t="shared" si="8"/>
        <v>1065389</v>
      </c>
      <c r="EB18" s="720">
        <f t="shared" si="9"/>
        <v>4114.6500000000005</v>
      </c>
    </row>
    <row r="19" spans="1:132" ht="15" customHeight="1">
      <c r="A19" s="246">
        <v>13</v>
      </c>
      <c r="B19" s="188" t="s">
        <v>157</v>
      </c>
      <c r="C19" s="185" t="s">
        <v>158</v>
      </c>
      <c r="D19" s="358">
        <v>24887</v>
      </c>
      <c r="E19" s="358">
        <v>1128</v>
      </c>
      <c r="F19" s="358">
        <v>2239</v>
      </c>
      <c r="G19" s="358">
        <v>152</v>
      </c>
      <c r="H19" s="358">
        <v>8849</v>
      </c>
      <c r="I19" s="358">
        <v>508</v>
      </c>
      <c r="J19" s="358">
        <v>909</v>
      </c>
      <c r="K19" s="358">
        <v>30046</v>
      </c>
      <c r="L19" s="358">
        <v>2368</v>
      </c>
      <c r="M19" s="358">
        <v>8</v>
      </c>
      <c r="N19" s="358">
        <v>55</v>
      </c>
      <c r="O19" s="358">
        <v>2505</v>
      </c>
      <c r="P19" s="358">
        <v>31417</v>
      </c>
      <c r="Q19" s="358">
        <v>2546</v>
      </c>
      <c r="R19" s="358">
        <v>2981</v>
      </c>
      <c r="S19" s="358">
        <v>5160</v>
      </c>
      <c r="T19" s="358">
        <v>4772</v>
      </c>
      <c r="U19" s="358">
        <v>2682</v>
      </c>
      <c r="V19" s="358">
        <v>1899</v>
      </c>
      <c r="W19" s="358">
        <v>1879</v>
      </c>
      <c r="X19" s="358">
        <v>216</v>
      </c>
      <c r="Y19" s="358">
        <v>2232</v>
      </c>
      <c r="Z19" s="358">
        <v>1087</v>
      </c>
      <c r="AA19" s="358">
        <v>435</v>
      </c>
      <c r="AB19" s="358">
        <v>17576</v>
      </c>
      <c r="AC19" s="358">
        <v>5035</v>
      </c>
      <c r="AD19" s="358">
        <v>140</v>
      </c>
      <c r="AE19" s="358">
        <v>492</v>
      </c>
      <c r="AF19" s="358">
        <v>10138</v>
      </c>
      <c r="AG19" s="358">
        <v>5116</v>
      </c>
      <c r="AH19" s="358">
        <v>965</v>
      </c>
      <c r="AI19" s="358">
        <v>6577</v>
      </c>
      <c r="AJ19" s="358">
        <v>2165</v>
      </c>
      <c r="AK19" s="358">
        <v>2746</v>
      </c>
      <c r="AL19" s="358">
        <v>3998</v>
      </c>
      <c r="AM19" s="358">
        <v>359</v>
      </c>
      <c r="AN19" s="358">
        <v>3091</v>
      </c>
      <c r="AO19" s="358">
        <v>2294</v>
      </c>
      <c r="AP19" s="358">
        <v>1353</v>
      </c>
      <c r="AQ19" s="358">
        <v>722</v>
      </c>
      <c r="AR19" s="358">
        <v>4700</v>
      </c>
      <c r="AS19" s="358">
        <v>4636</v>
      </c>
      <c r="AT19" s="358">
        <v>6452</v>
      </c>
      <c r="AU19" s="358">
        <v>11004</v>
      </c>
      <c r="AV19" s="358">
        <v>12148</v>
      </c>
      <c r="AW19" s="358">
        <v>7093</v>
      </c>
      <c r="AX19" s="358">
        <v>7723</v>
      </c>
      <c r="AY19" s="358">
        <v>25180</v>
      </c>
      <c r="AZ19" s="358">
        <v>12089</v>
      </c>
      <c r="BA19" s="358">
        <v>9906</v>
      </c>
      <c r="BB19" s="358">
        <v>1568</v>
      </c>
      <c r="BC19" s="358">
        <v>1205</v>
      </c>
      <c r="BD19" s="358">
        <v>5108</v>
      </c>
      <c r="BE19" s="358">
        <v>1338</v>
      </c>
      <c r="BF19" s="358">
        <v>30525</v>
      </c>
      <c r="BG19" s="358">
        <v>1832</v>
      </c>
      <c r="BH19" s="358">
        <v>12217</v>
      </c>
      <c r="BI19" s="358">
        <v>2173</v>
      </c>
      <c r="BJ19" s="358">
        <v>1822</v>
      </c>
      <c r="BK19" s="358">
        <v>22978</v>
      </c>
      <c r="BL19" s="358">
        <v>1492</v>
      </c>
      <c r="BM19" s="358">
        <v>124930</v>
      </c>
      <c r="BN19" s="358">
        <v>26386</v>
      </c>
      <c r="BO19" s="358">
        <v>22236</v>
      </c>
      <c r="BP19" s="358">
        <v>17099</v>
      </c>
      <c r="BQ19" s="358">
        <v>2584</v>
      </c>
      <c r="BR19" s="358">
        <v>1397</v>
      </c>
      <c r="BS19" s="358">
        <v>3304</v>
      </c>
      <c r="BT19" s="358">
        <v>15883</v>
      </c>
      <c r="BU19" s="358">
        <v>369755</v>
      </c>
      <c r="BV19" s="358">
        <v>51009</v>
      </c>
      <c r="BW19" s="358">
        <v>4467</v>
      </c>
      <c r="BX19" s="358">
        <v>362</v>
      </c>
      <c r="BY19" s="358">
        <v>0</v>
      </c>
      <c r="BZ19" s="358">
        <v>4097</v>
      </c>
      <c r="CA19" s="358">
        <v>13430</v>
      </c>
      <c r="CB19" s="358">
        <v>4989</v>
      </c>
      <c r="CC19" s="358">
        <v>10700</v>
      </c>
      <c r="CD19" s="358">
        <v>2230</v>
      </c>
      <c r="CE19" s="358">
        <v>240</v>
      </c>
      <c r="CF19" s="358">
        <v>4694</v>
      </c>
      <c r="CG19" s="358">
        <v>16720</v>
      </c>
      <c r="CH19" s="358">
        <v>2263</v>
      </c>
      <c r="CI19" s="358">
        <v>6279</v>
      </c>
      <c r="CJ19" s="358">
        <v>2539</v>
      </c>
      <c r="CK19" s="358">
        <v>24106</v>
      </c>
      <c r="CL19" s="358">
        <v>5968</v>
      </c>
      <c r="CM19" s="358">
        <v>8830</v>
      </c>
      <c r="CN19" s="358">
        <v>172669</v>
      </c>
      <c r="CO19" s="358">
        <v>3336</v>
      </c>
      <c r="CP19" s="358">
        <v>19906</v>
      </c>
      <c r="CQ19" s="358">
        <v>121185</v>
      </c>
      <c r="CR19" s="358">
        <v>21273</v>
      </c>
      <c r="CS19" s="358">
        <v>67368</v>
      </c>
      <c r="CT19" s="358">
        <v>31849</v>
      </c>
      <c r="CU19" s="358">
        <v>101790</v>
      </c>
      <c r="CV19" s="358">
        <v>28553</v>
      </c>
      <c r="CW19" s="358">
        <v>694</v>
      </c>
      <c r="CX19" s="358">
        <v>10690</v>
      </c>
      <c r="CY19" s="358">
        <v>95438</v>
      </c>
      <c r="CZ19" s="358">
        <v>17062</v>
      </c>
      <c r="DA19" s="358">
        <v>18769</v>
      </c>
      <c r="DB19" s="358">
        <v>47897</v>
      </c>
      <c r="DC19" s="358">
        <v>27830</v>
      </c>
      <c r="DD19" s="358">
        <v>4612</v>
      </c>
      <c r="DE19" s="358">
        <v>16595</v>
      </c>
      <c r="DF19" s="358">
        <v>8076</v>
      </c>
      <c r="DG19" s="358">
        <v>1068</v>
      </c>
      <c r="DH19" s="333">
        <f t="shared" si="0"/>
        <v>1940073</v>
      </c>
      <c r="DI19" s="358">
        <v>114494</v>
      </c>
      <c r="DJ19" s="358">
        <v>3714907</v>
      </c>
      <c r="DK19" s="358">
        <v>0</v>
      </c>
      <c r="DL19" s="358">
        <v>272</v>
      </c>
      <c r="DM19" s="358">
        <v>228465</v>
      </c>
      <c r="DN19" s="358">
        <v>-54046</v>
      </c>
      <c r="DO19" s="333">
        <f t="shared" si="1"/>
        <v>4004092</v>
      </c>
      <c r="DP19" s="189">
        <f t="shared" si="2"/>
        <v>5944165</v>
      </c>
      <c r="DQ19" s="359">
        <v>119267</v>
      </c>
      <c r="DR19" s="360"/>
      <c r="DS19" s="333">
        <f t="shared" si="3"/>
        <v>119267</v>
      </c>
      <c r="DT19" s="189">
        <f t="shared" si="4"/>
        <v>4123359</v>
      </c>
      <c r="DU19" s="189">
        <f t="shared" si="5"/>
        <v>6063432</v>
      </c>
      <c r="DV19" s="358">
        <v>-4217907</v>
      </c>
      <c r="DW19" s="360"/>
      <c r="DX19" s="333">
        <f t="shared" si="6"/>
        <v>-4217907</v>
      </c>
      <c r="DY19" s="360">
        <f t="shared" si="7"/>
        <v>-94548</v>
      </c>
      <c r="DZ19" s="333">
        <f t="shared" si="8"/>
        <v>1845525</v>
      </c>
      <c r="EB19" s="720">
        <f t="shared" si="9"/>
        <v>185745.35</v>
      </c>
    </row>
    <row r="20" spans="1:132" ht="15" customHeight="1">
      <c r="A20" s="246">
        <v>14</v>
      </c>
      <c r="B20" s="188" t="s">
        <v>159</v>
      </c>
      <c r="C20" s="185" t="s">
        <v>160</v>
      </c>
      <c r="D20" s="358">
        <v>1566</v>
      </c>
      <c r="E20" s="358">
        <v>26166</v>
      </c>
      <c r="F20" s="358">
        <v>1</v>
      </c>
      <c r="G20" s="358">
        <v>19303</v>
      </c>
      <c r="H20" s="358">
        <v>1774</v>
      </c>
      <c r="I20" s="358">
        <v>72</v>
      </c>
      <c r="J20" s="358">
        <v>134</v>
      </c>
      <c r="K20" s="358">
        <v>13702</v>
      </c>
      <c r="L20" s="358">
        <v>2488</v>
      </c>
      <c r="M20" s="358">
        <v>3074</v>
      </c>
      <c r="N20" s="358">
        <v>1</v>
      </c>
      <c r="O20" s="358">
        <v>185</v>
      </c>
      <c r="P20" s="358">
        <v>364</v>
      </c>
      <c r="Q20" s="358">
        <v>382993</v>
      </c>
      <c r="R20" s="358">
        <v>198597</v>
      </c>
      <c r="S20" s="358">
        <v>208645</v>
      </c>
      <c r="T20" s="358">
        <v>7888</v>
      </c>
      <c r="U20" s="358">
        <v>190</v>
      </c>
      <c r="V20" s="358">
        <v>79</v>
      </c>
      <c r="W20" s="358">
        <v>1</v>
      </c>
      <c r="X20" s="358">
        <v>0</v>
      </c>
      <c r="Y20" s="358">
        <v>251</v>
      </c>
      <c r="Z20" s="358">
        <v>38</v>
      </c>
      <c r="AA20" s="358">
        <v>0</v>
      </c>
      <c r="AB20" s="358">
        <v>164</v>
      </c>
      <c r="AC20" s="358">
        <v>1938</v>
      </c>
      <c r="AD20" s="358">
        <v>0</v>
      </c>
      <c r="AE20" s="358">
        <v>0</v>
      </c>
      <c r="AF20" s="358">
        <v>3520</v>
      </c>
      <c r="AG20" s="358">
        <v>171</v>
      </c>
      <c r="AH20" s="358">
        <v>182</v>
      </c>
      <c r="AI20" s="358">
        <v>7031</v>
      </c>
      <c r="AJ20" s="358">
        <v>128</v>
      </c>
      <c r="AK20" s="358">
        <v>12644</v>
      </c>
      <c r="AL20" s="358">
        <v>2306</v>
      </c>
      <c r="AM20" s="358">
        <v>0</v>
      </c>
      <c r="AN20" s="358">
        <v>191</v>
      </c>
      <c r="AO20" s="358">
        <v>481</v>
      </c>
      <c r="AP20" s="358">
        <v>19</v>
      </c>
      <c r="AQ20" s="358">
        <v>0</v>
      </c>
      <c r="AR20" s="358">
        <v>7927</v>
      </c>
      <c r="AS20" s="358">
        <v>10648</v>
      </c>
      <c r="AT20" s="358">
        <v>3380</v>
      </c>
      <c r="AU20" s="358">
        <v>1233</v>
      </c>
      <c r="AV20" s="358">
        <v>1624</v>
      </c>
      <c r="AW20" s="358">
        <v>4311</v>
      </c>
      <c r="AX20" s="358">
        <v>297</v>
      </c>
      <c r="AY20" s="358">
        <v>1050</v>
      </c>
      <c r="AZ20" s="358">
        <v>1308</v>
      </c>
      <c r="BA20" s="358">
        <v>846</v>
      </c>
      <c r="BB20" s="358">
        <v>55</v>
      </c>
      <c r="BC20" s="358">
        <v>956</v>
      </c>
      <c r="BD20" s="358">
        <v>302</v>
      </c>
      <c r="BE20" s="358">
        <v>108</v>
      </c>
      <c r="BF20" s="358">
        <v>410</v>
      </c>
      <c r="BG20" s="358">
        <v>613</v>
      </c>
      <c r="BH20" s="358">
        <v>3290</v>
      </c>
      <c r="BI20" s="358">
        <v>6300</v>
      </c>
      <c r="BJ20" s="358">
        <v>3293</v>
      </c>
      <c r="BK20" s="358">
        <v>99167</v>
      </c>
      <c r="BL20" s="358">
        <v>0</v>
      </c>
      <c r="BM20" s="358">
        <v>1694616</v>
      </c>
      <c r="BN20" s="358">
        <v>236366</v>
      </c>
      <c r="BO20" s="358">
        <v>19393</v>
      </c>
      <c r="BP20" s="358">
        <v>28962</v>
      </c>
      <c r="BQ20" s="358">
        <v>75529</v>
      </c>
      <c r="BR20" s="358">
        <v>40</v>
      </c>
      <c r="BS20" s="358">
        <v>0</v>
      </c>
      <c r="BT20" s="358">
        <v>22</v>
      </c>
      <c r="BU20" s="358">
        <v>64576</v>
      </c>
      <c r="BV20" s="358">
        <v>3616</v>
      </c>
      <c r="BW20" s="358">
        <v>4</v>
      </c>
      <c r="BX20" s="358">
        <v>22</v>
      </c>
      <c r="BY20" s="358">
        <v>208</v>
      </c>
      <c r="BZ20" s="358">
        <v>15</v>
      </c>
      <c r="CA20" s="358">
        <v>19</v>
      </c>
      <c r="CB20" s="358">
        <v>0</v>
      </c>
      <c r="CC20" s="358">
        <v>835</v>
      </c>
      <c r="CD20" s="358">
        <v>7</v>
      </c>
      <c r="CE20" s="358">
        <v>2</v>
      </c>
      <c r="CF20" s="358">
        <v>2136</v>
      </c>
      <c r="CG20" s="358">
        <v>59733</v>
      </c>
      <c r="CH20" s="358">
        <v>53</v>
      </c>
      <c r="CI20" s="358">
        <v>745</v>
      </c>
      <c r="CJ20" s="358">
        <v>414</v>
      </c>
      <c r="CK20" s="358">
        <v>474</v>
      </c>
      <c r="CL20" s="358">
        <v>260</v>
      </c>
      <c r="CM20" s="358">
        <v>965</v>
      </c>
      <c r="CN20" s="358">
        <v>1270</v>
      </c>
      <c r="CO20" s="358">
        <v>757</v>
      </c>
      <c r="CP20" s="358">
        <v>2398</v>
      </c>
      <c r="CQ20" s="358">
        <v>65</v>
      </c>
      <c r="CR20" s="358">
        <v>396</v>
      </c>
      <c r="CS20" s="358">
        <v>433</v>
      </c>
      <c r="CT20" s="358">
        <v>270</v>
      </c>
      <c r="CU20" s="358">
        <v>657</v>
      </c>
      <c r="CV20" s="358">
        <v>303</v>
      </c>
      <c r="CW20" s="358">
        <v>3</v>
      </c>
      <c r="CX20" s="358">
        <v>197</v>
      </c>
      <c r="CY20" s="358">
        <v>12691</v>
      </c>
      <c r="CZ20" s="358">
        <v>780</v>
      </c>
      <c r="DA20" s="358">
        <v>10898</v>
      </c>
      <c r="DB20" s="358">
        <v>1037</v>
      </c>
      <c r="DC20" s="358">
        <v>4986</v>
      </c>
      <c r="DD20" s="358">
        <v>0</v>
      </c>
      <c r="DE20" s="358">
        <v>4556</v>
      </c>
      <c r="DF20" s="358">
        <v>0</v>
      </c>
      <c r="DG20" s="358">
        <v>110</v>
      </c>
      <c r="DH20" s="333">
        <f t="shared" si="0"/>
        <v>3274224</v>
      </c>
      <c r="DI20" s="358">
        <v>4574</v>
      </c>
      <c r="DJ20" s="358">
        <v>49969</v>
      </c>
      <c r="DK20" s="358">
        <v>1878</v>
      </c>
      <c r="DL20" s="358">
        <v>418</v>
      </c>
      <c r="DM20" s="358">
        <v>14786</v>
      </c>
      <c r="DN20" s="358">
        <v>-26317</v>
      </c>
      <c r="DO20" s="333">
        <f t="shared" si="1"/>
        <v>45308</v>
      </c>
      <c r="DP20" s="189">
        <f t="shared" si="2"/>
        <v>3319532</v>
      </c>
      <c r="DQ20" s="359">
        <v>20624</v>
      </c>
      <c r="DR20" s="360"/>
      <c r="DS20" s="333">
        <f t="shared" si="3"/>
        <v>20624</v>
      </c>
      <c r="DT20" s="189">
        <f t="shared" si="4"/>
        <v>65932</v>
      </c>
      <c r="DU20" s="189">
        <f t="shared" si="5"/>
        <v>3340156</v>
      </c>
      <c r="DV20" s="358">
        <v>-976598</v>
      </c>
      <c r="DW20" s="360"/>
      <c r="DX20" s="333">
        <f t="shared" si="6"/>
        <v>-976598</v>
      </c>
      <c r="DY20" s="360">
        <f t="shared" si="7"/>
        <v>-910666</v>
      </c>
      <c r="DZ20" s="333">
        <f t="shared" si="8"/>
        <v>2363558</v>
      </c>
      <c r="EB20" s="720">
        <f t="shared" si="9"/>
        <v>2498.4500000000003</v>
      </c>
    </row>
    <row r="21" spans="1:132" ht="15" customHeight="1">
      <c r="A21" s="246">
        <v>15</v>
      </c>
      <c r="B21" s="188" t="s">
        <v>161</v>
      </c>
      <c r="C21" s="185" t="s">
        <v>162</v>
      </c>
      <c r="D21" s="358">
        <v>0</v>
      </c>
      <c r="E21" s="358">
        <v>0</v>
      </c>
      <c r="F21" s="358">
        <v>4</v>
      </c>
      <c r="G21" s="358">
        <v>177</v>
      </c>
      <c r="H21" s="358">
        <v>443</v>
      </c>
      <c r="I21" s="358">
        <v>391</v>
      </c>
      <c r="J21" s="358">
        <v>142</v>
      </c>
      <c r="K21" s="358">
        <v>11886</v>
      </c>
      <c r="L21" s="358">
        <v>2333</v>
      </c>
      <c r="M21" s="358">
        <v>3</v>
      </c>
      <c r="N21" s="358">
        <v>257</v>
      </c>
      <c r="O21" s="358">
        <v>1528</v>
      </c>
      <c r="P21" s="358">
        <v>1944</v>
      </c>
      <c r="Q21" s="358">
        <v>1576</v>
      </c>
      <c r="R21" s="358">
        <v>33464</v>
      </c>
      <c r="S21" s="358">
        <v>5214</v>
      </c>
      <c r="T21" s="358">
        <v>3812</v>
      </c>
      <c r="U21" s="358">
        <v>2481</v>
      </c>
      <c r="V21" s="358">
        <v>290</v>
      </c>
      <c r="W21" s="358">
        <v>1883</v>
      </c>
      <c r="X21" s="358">
        <v>236</v>
      </c>
      <c r="Y21" s="358">
        <v>2227</v>
      </c>
      <c r="Z21" s="358">
        <v>956</v>
      </c>
      <c r="AA21" s="358">
        <v>373</v>
      </c>
      <c r="AB21" s="358">
        <v>18435</v>
      </c>
      <c r="AC21" s="358">
        <v>4155</v>
      </c>
      <c r="AD21" s="358">
        <v>49</v>
      </c>
      <c r="AE21" s="358">
        <v>533</v>
      </c>
      <c r="AF21" s="358">
        <v>8677</v>
      </c>
      <c r="AG21" s="358">
        <v>3761</v>
      </c>
      <c r="AH21" s="358">
        <v>413</v>
      </c>
      <c r="AI21" s="358">
        <v>592</v>
      </c>
      <c r="AJ21" s="358">
        <v>1427</v>
      </c>
      <c r="AK21" s="358">
        <v>2760</v>
      </c>
      <c r="AL21" s="358">
        <v>2739</v>
      </c>
      <c r="AM21" s="358">
        <v>419</v>
      </c>
      <c r="AN21" s="358">
        <v>1582</v>
      </c>
      <c r="AO21" s="358">
        <v>1384</v>
      </c>
      <c r="AP21" s="358">
        <v>219</v>
      </c>
      <c r="AQ21" s="358">
        <v>577</v>
      </c>
      <c r="AR21" s="358">
        <v>4646</v>
      </c>
      <c r="AS21" s="358">
        <v>1748</v>
      </c>
      <c r="AT21" s="358">
        <v>3245</v>
      </c>
      <c r="AU21" s="358">
        <v>4919</v>
      </c>
      <c r="AV21" s="358">
        <v>8612</v>
      </c>
      <c r="AW21" s="358">
        <v>4703</v>
      </c>
      <c r="AX21" s="358">
        <v>5122</v>
      </c>
      <c r="AY21" s="358">
        <v>10551</v>
      </c>
      <c r="AZ21" s="358">
        <v>4865</v>
      </c>
      <c r="BA21" s="358">
        <v>2245</v>
      </c>
      <c r="BB21" s="358">
        <v>1518</v>
      </c>
      <c r="BC21" s="358">
        <v>1251</v>
      </c>
      <c r="BD21" s="358">
        <v>5500</v>
      </c>
      <c r="BE21" s="358">
        <v>4674</v>
      </c>
      <c r="BF21" s="358">
        <v>5983</v>
      </c>
      <c r="BG21" s="358">
        <v>2495</v>
      </c>
      <c r="BH21" s="358">
        <v>14099</v>
      </c>
      <c r="BI21" s="358">
        <v>10416</v>
      </c>
      <c r="BJ21" s="358">
        <v>3700</v>
      </c>
      <c r="BK21" s="358">
        <v>9929</v>
      </c>
      <c r="BL21" s="358">
        <v>103</v>
      </c>
      <c r="BM21" s="358">
        <v>288528</v>
      </c>
      <c r="BN21" s="358">
        <v>331087</v>
      </c>
      <c r="BO21" s="358">
        <v>820</v>
      </c>
      <c r="BP21" s="358">
        <v>1107</v>
      </c>
      <c r="BQ21" s="358">
        <v>13576</v>
      </c>
      <c r="BR21" s="358">
        <v>1733</v>
      </c>
      <c r="BS21" s="358">
        <v>14576</v>
      </c>
      <c r="BT21" s="358">
        <v>18930</v>
      </c>
      <c r="BU21" s="358">
        <v>91525</v>
      </c>
      <c r="BV21" s="358">
        <v>89188</v>
      </c>
      <c r="BW21" s="358">
        <v>13220</v>
      </c>
      <c r="BX21" s="358">
        <v>26209</v>
      </c>
      <c r="BY21" s="358">
        <v>7371</v>
      </c>
      <c r="BZ21" s="358">
        <v>1375</v>
      </c>
      <c r="CA21" s="358">
        <v>6233</v>
      </c>
      <c r="CB21" s="358">
        <v>0</v>
      </c>
      <c r="CC21" s="358">
        <v>4148</v>
      </c>
      <c r="CD21" s="358">
        <v>1082</v>
      </c>
      <c r="CE21" s="358">
        <v>307</v>
      </c>
      <c r="CF21" s="358">
        <v>6668</v>
      </c>
      <c r="CG21" s="358">
        <v>19105</v>
      </c>
      <c r="CH21" s="358">
        <v>454</v>
      </c>
      <c r="CI21" s="358">
        <v>47690</v>
      </c>
      <c r="CJ21" s="358">
        <v>2599</v>
      </c>
      <c r="CK21" s="358">
        <v>61683</v>
      </c>
      <c r="CL21" s="358">
        <v>24590</v>
      </c>
      <c r="CM21" s="358">
        <v>10942</v>
      </c>
      <c r="CN21" s="358">
        <v>35091</v>
      </c>
      <c r="CO21" s="358">
        <v>69820</v>
      </c>
      <c r="CP21" s="358">
        <v>89039</v>
      </c>
      <c r="CQ21" s="358">
        <v>89157</v>
      </c>
      <c r="CR21" s="358">
        <v>1208</v>
      </c>
      <c r="CS21" s="358">
        <v>90443</v>
      </c>
      <c r="CT21" s="358">
        <v>36700</v>
      </c>
      <c r="CU21" s="358">
        <v>70621</v>
      </c>
      <c r="CV21" s="358">
        <v>18510</v>
      </c>
      <c r="CW21" s="358">
        <v>2915</v>
      </c>
      <c r="CX21" s="358">
        <v>2557</v>
      </c>
      <c r="CY21" s="358">
        <v>90758</v>
      </c>
      <c r="CZ21" s="358">
        <v>5757</v>
      </c>
      <c r="DA21" s="358">
        <v>38275</v>
      </c>
      <c r="DB21" s="358">
        <v>2385</v>
      </c>
      <c r="DC21" s="358">
        <v>30121</v>
      </c>
      <c r="DD21" s="358">
        <v>48</v>
      </c>
      <c r="DE21" s="358">
        <v>15667</v>
      </c>
      <c r="DF21" s="358">
        <v>0</v>
      </c>
      <c r="DG21" s="358">
        <v>592</v>
      </c>
      <c r="DH21" s="333">
        <f t="shared" si="0"/>
        <v>2004076</v>
      </c>
      <c r="DI21" s="358">
        <v>20013</v>
      </c>
      <c r="DJ21" s="358">
        <v>139328</v>
      </c>
      <c r="DK21" s="358">
        <v>336</v>
      </c>
      <c r="DL21" s="358">
        <v>9211</v>
      </c>
      <c r="DM21" s="358">
        <v>295102</v>
      </c>
      <c r="DN21" s="358">
        <v>-56452</v>
      </c>
      <c r="DO21" s="333">
        <f t="shared" si="1"/>
        <v>407538</v>
      </c>
      <c r="DP21" s="189">
        <f t="shared" si="2"/>
        <v>2411614</v>
      </c>
      <c r="DQ21" s="359">
        <v>56029</v>
      </c>
      <c r="DR21" s="360"/>
      <c r="DS21" s="333">
        <f t="shared" si="3"/>
        <v>56029</v>
      </c>
      <c r="DT21" s="189">
        <f t="shared" si="4"/>
        <v>463567</v>
      </c>
      <c r="DU21" s="189">
        <f t="shared" si="5"/>
        <v>2467643</v>
      </c>
      <c r="DV21" s="358">
        <v>-726733</v>
      </c>
      <c r="DW21" s="360"/>
      <c r="DX21" s="333">
        <f t="shared" si="6"/>
        <v>-726733</v>
      </c>
      <c r="DY21" s="360">
        <f t="shared" si="7"/>
        <v>-263166</v>
      </c>
      <c r="DZ21" s="333">
        <f t="shared" si="8"/>
        <v>1740910</v>
      </c>
      <c r="EB21" s="720">
        <f t="shared" si="9"/>
        <v>6966.4000000000005</v>
      </c>
    </row>
    <row r="22" spans="1:132" ht="15" customHeight="1">
      <c r="A22" s="246">
        <v>16</v>
      </c>
      <c r="B22" s="188" t="s">
        <v>163</v>
      </c>
      <c r="C22" s="185" t="s">
        <v>164</v>
      </c>
      <c r="D22" s="358">
        <v>2832</v>
      </c>
      <c r="E22" s="358">
        <v>0</v>
      </c>
      <c r="F22" s="358">
        <v>79</v>
      </c>
      <c r="G22" s="358">
        <v>0</v>
      </c>
      <c r="H22" s="358">
        <v>272</v>
      </c>
      <c r="I22" s="358">
        <v>0</v>
      </c>
      <c r="J22" s="358">
        <v>0</v>
      </c>
      <c r="K22" s="358">
        <v>5526</v>
      </c>
      <c r="L22" s="358">
        <v>2300</v>
      </c>
      <c r="M22" s="358">
        <v>176</v>
      </c>
      <c r="N22" s="358">
        <v>4471</v>
      </c>
      <c r="O22" s="358">
        <v>1582</v>
      </c>
      <c r="P22" s="358">
        <v>2643</v>
      </c>
      <c r="Q22" s="358">
        <v>13857</v>
      </c>
      <c r="R22" s="358">
        <v>7134</v>
      </c>
      <c r="S22" s="358">
        <v>1229737</v>
      </c>
      <c r="T22" s="358">
        <v>925058</v>
      </c>
      <c r="U22" s="358">
        <v>409834</v>
      </c>
      <c r="V22" s="358">
        <v>0</v>
      </c>
      <c r="W22" s="358">
        <v>2485</v>
      </c>
      <c r="X22" s="358">
        <v>0</v>
      </c>
      <c r="Y22" s="358">
        <v>4</v>
      </c>
      <c r="Z22" s="358">
        <v>138</v>
      </c>
      <c r="AA22" s="358">
        <v>9697</v>
      </c>
      <c r="AB22" s="358">
        <v>42048</v>
      </c>
      <c r="AC22" s="358">
        <v>19719</v>
      </c>
      <c r="AD22" s="358">
        <v>0</v>
      </c>
      <c r="AE22" s="358">
        <v>0</v>
      </c>
      <c r="AF22" s="358">
        <v>15668</v>
      </c>
      <c r="AG22" s="358">
        <v>9057</v>
      </c>
      <c r="AH22" s="358">
        <v>171</v>
      </c>
      <c r="AI22" s="358">
        <v>15263</v>
      </c>
      <c r="AJ22" s="358">
        <v>0</v>
      </c>
      <c r="AK22" s="358">
        <v>10248</v>
      </c>
      <c r="AL22" s="358">
        <v>14310</v>
      </c>
      <c r="AM22" s="358">
        <v>0</v>
      </c>
      <c r="AN22" s="358">
        <v>755</v>
      </c>
      <c r="AO22" s="358">
        <v>0</v>
      </c>
      <c r="AP22" s="358">
        <v>474</v>
      </c>
      <c r="AQ22" s="358">
        <v>0</v>
      </c>
      <c r="AR22" s="358">
        <v>4769</v>
      </c>
      <c r="AS22" s="358">
        <v>907</v>
      </c>
      <c r="AT22" s="358">
        <v>3940</v>
      </c>
      <c r="AU22" s="358">
        <v>5868</v>
      </c>
      <c r="AV22" s="358">
        <v>3237</v>
      </c>
      <c r="AW22" s="358">
        <v>1109</v>
      </c>
      <c r="AX22" s="358">
        <v>4781</v>
      </c>
      <c r="AY22" s="358">
        <v>18624</v>
      </c>
      <c r="AZ22" s="358">
        <v>28472</v>
      </c>
      <c r="BA22" s="358">
        <v>6630</v>
      </c>
      <c r="BB22" s="358">
        <v>120</v>
      </c>
      <c r="BC22" s="358">
        <v>6189</v>
      </c>
      <c r="BD22" s="358">
        <v>6306</v>
      </c>
      <c r="BE22" s="358">
        <v>762</v>
      </c>
      <c r="BF22" s="358">
        <v>4</v>
      </c>
      <c r="BG22" s="358">
        <v>15</v>
      </c>
      <c r="BH22" s="358">
        <v>10407</v>
      </c>
      <c r="BI22" s="358">
        <v>51</v>
      </c>
      <c r="BJ22" s="358">
        <v>2</v>
      </c>
      <c r="BK22" s="358">
        <v>45602</v>
      </c>
      <c r="BL22" s="358">
        <v>130</v>
      </c>
      <c r="BM22" s="358">
        <v>140292</v>
      </c>
      <c r="BN22" s="358">
        <v>70695</v>
      </c>
      <c r="BO22" s="358">
        <v>11</v>
      </c>
      <c r="BP22" s="358">
        <v>10</v>
      </c>
      <c r="BQ22" s="358">
        <v>0</v>
      </c>
      <c r="BR22" s="358">
        <v>0</v>
      </c>
      <c r="BS22" s="358">
        <v>1</v>
      </c>
      <c r="BT22" s="358">
        <v>1771</v>
      </c>
      <c r="BU22" s="358">
        <v>-39710</v>
      </c>
      <c r="BV22" s="358">
        <v>17751</v>
      </c>
      <c r="BW22" s="358">
        <v>0</v>
      </c>
      <c r="BX22" s="358">
        <v>0</v>
      </c>
      <c r="BY22" s="358">
        <v>3662</v>
      </c>
      <c r="BZ22" s="358">
        <v>0</v>
      </c>
      <c r="CA22" s="358">
        <v>4530</v>
      </c>
      <c r="CB22" s="358">
        <v>0</v>
      </c>
      <c r="CC22" s="358">
        <v>346</v>
      </c>
      <c r="CD22" s="358">
        <v>160</v>
      </c>
      <c r="CE22" s="358">
        <v>1209</v>
      </c>
      <c r="CF22" s="358">
        <v>13511</v>
      </c>
      <c r="CG22" s="358">
        <v>68190</v>
      </c>
      <c r="CH22" s="358">
        <v>0</v>
      </c>
      <c r="CI22" s="358">
        <v>1849</v>
      </c>
      <c r="CJ22" s="358">
        <v>5</v>
      </c>
      <c r="CK22" s="358">
        <v>137599</v>
      </c>
      <c r="CL22" s="358">
        <v>1968</v>
      </c>
      <c r="CM22" s="358">
        <v>220343</v>
      </c>
      <c r="CN22" s="358">
        <v>6339</v>
      </c>
      <c r="CO22" s="358">
        <v>62696</v>
      </c>
      <c r="CP22" s="358">
        <v>93608</v>
      </c>
      <c r="CQ22" s="358">
        <v>17</v>
      </c>
      <c r="CR22" s="358">
        <v>9378</v>
      </c>
      <c r="CS22" s="358">
        <v>15019</v>
      </c>
      <c r="CT22" s="358">
        <v>8680</v>
      </c>
      <c r="CU22" s="358">
        <v>8969</v>
      </c>
      <c r="CV22" s="358">
        <v>0</v>
      </c>
      <c r="CW22" s="358">
        <v>20</v>
      </c>
      <c r="CX22" s="358">
        <v>3426</v>
      </c>
      <c r="CY22" s="358">
        <v>151535</v>
      </c>
      <c r="CZ22" s="358">
        <v>1411</v>
      </c>
      <c r="DA22" s="358">
        <v>2</v>
      </c>
      <c r="DB22" s="358">
        <v>3188</v>
      </c>
      <c r="DC22" s="358">
        <v>3467</v>
      </c>
      <c r="DD22" s="358">
        <v>0</v>
      </c>
      <c r="DE22" s="358">
        <v>957</v>
      </c>
      <c r="DF22" s="358">
        <v>183705</v>
      </c>
      <c r="DG22" s="358">
        <v>2005</v>
      </c>
      <c r="DH22" s="333">
        <f t="shared" si="0"/>
        <v>4092078</v>
      </c>
      <c r="DI22" s="358">
        <v>-36004</v>
      </c>
      <c r="DJ22" s="358">
        <v>-87035</v>
      </c>
      <c r="DK22" s="358">
        <v>0</v>
      </c>
      <c r="DL22" s="358">
        <v>0</v>
      </c>
      <c r="DM22" s="358">
        <v>0</v>
      </c>
      <c r="DN22" s="358">
        <v>-73146</v>
      </c>
      <c r="DO22" s="333">
        <f t="shared" si="1"/>
        <v>-196185</v>
      </c>
      <c r="DP22" s="189">
        <f t="shared" si="2"/>
        <v>3895893</v>
      </c>
      <c r="DQ22" s="359">
        <v>218174</v>
      </c>
      <c r="DR22" s="360"/>
      <c r="DS22" s="333">
        <f t="shared" si="3"/>
        <v>218174</v>
      </c>
      <c r="DT22" s="189">
        <f t="shared" si="4"/>
        <v>21989</v>
      </c>
      <c r="DU22" s="189">
        <f t="shared" si="5"/>
        <v>4114067</v>
      </c>
      <c r="DV22" s="358">
        <v>-299218</v>
      </c>
      <c r="DW22" s="360"/>
      <c r="DX22" s="333">
        <f t="shared" si="6"/>
        <v>-299218</v>
      </c>
      <c r="DY22" s="360">
        <f t="shared" si="7"/>
        <v>-277229</v>
      </c>
      <c r="DZ22" s="333">
        <f t="shared" si="8"/>
        <v>3814849</v>
      </c>
      <c r="EB22" s="720">
        <f t="shared" si="9"/>
        <v>-4351.75</v>
      </c>
    </row>
    <row r="23" spans="1:132" ht="15" customHeight="1">
      <c r="A23" s="246">
        <v>17</v>
      </c>
      <c r="B23" s="188" t="s">
        <v>165</v>
      </c>
      <c r="C23" s="185" t="s">
        <v>166</v>
      </c>
      <c r="D23" s="358">
        <v>229342</v>
      </c>
      <c r="E23" s="358">
        <v>14482</v>
      </c>
      <c r="F23" s="358">
        <v>17081</v>
      </c>
      <c r="G23" s="358">
        <v>3768</v>
      </c>
      <c r="H23" s="358">
        <v>1770</v>
      </c>
      <c r="I23" s="358">
        <v>0</v>
      </c>
      <c r="J23" s="358">
        <v>0</v>
      </c>
      <c r="K23" s="358">
        <v>381823</v>
      </c>
      <c r="L23" s="358">
        <v>122784</v>
      </c>
      <c r="M23" s="358">
        <v>302</v>
      </c>
      <c r="N23" s="358">
        <v>5891</v>
      </c>
      <c r="O23" s="358">
        <v>2207</v>
      </c>
      <c r="P23" s="358">
        <v>4096</v>
      </c>
      <c r="Q23" s="358">
        <v>3028</v>
      </c>
      <c r="R23" s="358">
        <v>8752</v>
      </c>
      <c r="S23" s="358">
        <v>6328</v>
      </c>
      <c r="T23" s="358">
        <v>100074</v>
      </c>
      <c r="U23" s="358">
        <v>4466</v>
      </c>
      <c r="V23" s="358">
        <v>704</v>
      </c>
      <c r="W23" s="358">
        <v>2590</v>
      </c>
      <c r="X23" s="358">
        <v>0</v>
      </c>
      <c r="Y23" s="358">
        <v>5763</v>
      </c>
      <c r="Z23" s="358">
        <v>6710</v>
      </c>
      <c r="AA23" s="358">
        <v>2005</v>
      </c>
      <c r="AB23" s="358">
        <v>250630</v>
      </c>
      <c r="AC23" s="358">
        <v>123903</v>
      </c>
      <c r="AD23" s="358">
        <v>0</v>
      </c>
      <c r="AE23" s="358">
        <v>31</v>
      </c>
      <c r="AF23" s="358">
        <v>31351</v>
      </c>
      <c r="AG23" s="358">
        <v>4375</v>
      </c>
      <c r="AH23" s="358">
        <v>1355</v>
      </c>
      <c r="AI23" s="358">
        <v>14331</v>
      </c>
      <c r="AJ23" s="358">
        <v>7235</v>
      </c>
      <c r="AK23" s="358">
        <v>13697</v>
      </c>
      <c r="AL23" s="358">
        <v>3219</v>
      </c>
      <c r="AM23" s="358">
        <v>0</v>
      </c>
      <c r="AN23" s="358">
        <v>0</v>
      </c>
      <c r="AO23" s="358">
        <v>205</v>
      </c>
      <c r="AP23" s="358">
        <v>1245</v>
      </c>
      <c r="AQ23" s="358">
        <v>0</v>
      </c>
      <c r="AR23" s="358">
        <v>1229</v>
      </c>
      <c r="AS23" s="358">
        <v>1286</v>
      </c>
      <c r="AT23" s="358">
        <v>23215</v>
      </c>
      <c r="AU23" s="358">
        <v>4403</v>
      </c>
      <c r="AV23" s="358">
        <v>5263</v>
      </c>
      <c r="AW23" s="358">
        <v>19952</v>
      </c>
      <c r="AX23" s="358">
        <v>4003</v>
      </c>
      <c r="AY23" s="358">
        <v>8902</v>
      </c>
      <c r="AZ23" s="358">
        <v>14011</v>
      </c>
      <c r="BA23" s="358">
        <v>14115</v>
      </c>
      <c r="BB23" s="358">
        <v>496</v>
      </c>
      <c r="BC23" s="358">
        <v>12743</v>
      </c>
      <c r="BD23" s="358">
        <v>6836</v>
      </c>
      <c r="BE23" s="358">
        <v>1643</v>
      </c>
      <c r="BF23" s="358">
        <v>546</v>
      </c>
      <c r="BG23" s="358">
        <v>131</v>
      </c>
      <c r="BH23" s="358">
        <v>7130</v>
      </c>
      <c r="BI23" s="358">
        <v>113</v>
      </c>
      <c r="BJ23" s="358">
        <v>933</v>
      </c>
      <c r="BK23" s="358">
        <v>15260</v>
      </c>
      <c r="BL23" s="358">
        <v>1288</v>
      </c>
      <c r="BM23" s="358">
        <v>755</v>
      </c>
      <c r="BN23" s="358">
        <v>16068</v>
      </c>
      <c r="BO23" s="358">
        <v>4</v>
      </c>
      <c r="BP23" s="358">
        <v>0</v>
      </c>
      <c r="BQ23" s="358">
        <v>0</v>
      </c>
      <c r="BR23" s="358">
        <v>0</v>
      </c>
      <c r="BS23" s="358">
        <v>166</v>
      </c>
      <c r="BT23" s="358">
        <v>6611</v>
      </c>
      <c r="BU23" s="358">
        <v>583585</v>
      </c>
      <c r="BV23" s="358">
        <v>54179</v>
      </c>
      <c r="BW23" s="358">
        <v>1193</v>
      </c>
      <c r="BX23" s="358">
        <v>0</v>
      </c>
      <c r="BY23" s="358">
        <v>0</v>
      </c>
      <c r="BZ23" s="358">
        <v>1201</v>
      </c>
      <c r="CA23" s="358">
        <v>7218</v>
      </c>
      <c r="CB23" s="358">
        <v>0</v>
      </c>
      <c r="CC23" s="358">
        <v>3209</v>
      </c>
      <c r="CD23" s="358">
        <v>950</v>
      </c>
      <c r="CE23" s="358">
        <v>224</v>
      </c>
      <c r="CF23" s="358">
        <v>5233</v>
      </c>
      <c r="CG23" s="358">
        <v>87833</v>
      </c>
      <c r="CH23" s="358">
        <v>520</v>
      </c>
      <c r="CI23" s="358">
        <v>4737</v>
      </c>
      <c r="CJ23" s="358">
        <v>1257</v>
      </c>
      <c r="CK23" s="358">
        <v>24726</v>
      </c>
      <c r="CL23" s="358">
        <v>3296</v>
      </c>
      <c r="CM23" s="358">
        <v>2448</v>
      </c>
      <c r="CN23" s="358">
        <v>6704</v>
      </c>
      <c r="CO23" s="358">
        <v>21143</v>
      </c>
      <c r="CP23" s="358">
        <v>45611</v>
      </c>
      <c r="CQ23" s="358">
        <v>58043</v>
      </c>
      <c r="CR23" s="358">
        <v>8836</v>
      </c>
      <c r="CS23" s="358">
        <v>58878</v>
      </c>
      <c r="CT23" s="358">
        <v>68379</v>
      </c>
      <c r="CU23" s="358">
        <v>8871</v>
      </c>
      <c r="CV23" s="358">
        <v>71</v>
      </c>
      <c r="CW23" s="358">
        <v>3899</v>
      </c>
      <c r="CX23" s="358">
        <v>33</v>
      </c>
      <c r="CY23" s="358">
        <v>33397</v>
      </c>
      <c r="CZ23" s="358">
        <v>4947</v>
      </c>
      <c r="DA23" s="358">
        <v>50236</v>
      </c>
      <c r="DB23" s="358">
        <v>3905</v>
      </c>
      <c r="DC23" s="358">
        <v>4812</v>
      </c>
      <c r="DD23" s="358">
        <v>66</v>
      </c>
      <c r="DE23" s="358">
        <v>8895</v>
      </c>
      <c r="DF23" s="358">
        <v>457193</v>
      </c>
      <c r="DG23" s="358">
        <v>1962</v>
      </c>
      <c r="DH23" s="333">
        <f t="shared" si="0"/>
        <v>3170335</v>
      </c>
      <c r="DI23" s="358">
        <v>101040</v>
      </c>
      <c r="DJ23" s="358">
        <v>321097</v>
      </c>
      <c r="DK23" s="358">
        <v>0</v>
      </c>
      <c r="DL23" s="358">
        <v>0</v>
      </c>
      <c r="DM23" s="358">
        <v>0</v>
      </c>
      <c r="DN23" s="358">
        <v>-23060</v>
      </c>
      <c r="DO23" s="333">
        <f t="shared" si="1"/>
        <v>399077</v>
      </c>
      <c r="DP23" s="189">
        <f t="shared" si="2"/>
        <v>3569412</v>
      </c>
      <c r="DQ23" s="359">
        <v>123474</v>
      </c>
      <c r="DR23" s="360"/>
      <c r="DS23" s="333">
        <f t="shared" si="3"/>
        <v>123474</v>
      </c>
      <c r="DT23" s="189">
        <f t="shared" si="4"/>
        <v>522551</v>
      </c>
      <c r="DU23" s="189">
        <f t="shared" si="5"/>
        <v>3692886</v>
      </c>
      <c r="DV23" s="358">
        <v>-172047</v>
      </c>
      <c r="DW23" s="360"/>
      <c r="DX23" s="333">
        <f t="shared" si="6"/>
        <v>-172047</v>
      </c>
      <c r="DY23" s="360">
        <f t="shared" si="7"/>
        <v>350504</v>
      </c>
      <c r="DZ23" s="333">
        <f t="shared" si="8"/>
        <v>3520839</v>
      </c>
      <c r="EB23" s="720">
        <f t="shared" si="9"/>
        <v>16054.85</v>
      </c>
    </row>
    <row r="24" spans="1:132" ht="15" customHeight="1">
      <c r="A24" s="246">
        <v>18</v>
      </c>
      <c r="B24" s="188" t="s">
        <v>167</v>
      </c>
      <c r="C24" s="185" t="s">
        <v>168</v>
      </c>
      <c r="D24" s="358">
        <v>747</v>
      </c>
      <c r="E24" s="358">
        <v>0</v>
      </c>
      <c r="F24" s="358">
        <v>51</v>
      </c>
      <c r="G24" s="358">
        <v>30</v>
      </c>
      <c r="H24" s="358">
        <v>358</v>
      </c>
      <c r="I24" s="358">
        <v>81</v>
      </c>
      <c r="J24" s="358">
        <v>131</v>
      </c>
      <c r="K24" s="358">
        <v>203715</v>
      </c>
      <c r="L24" s="358">
        <v>6526</v>
      </c>
      <c r="M24" s="358">
        <v>17</v>
      </c>
      <c r="N24" s="358">
        <v>1346</v>
      </c>
      <c r="O24" s="358">
        <v>199</v>
      </c>
      <c r="P24" s="358">
        <v>851</v>
      </c>
      <c r="Q24" s="358">
        <v>1101</v>
      </c>
      <c r="R24" s="358">
        <v>567</v>
      </c>
      <c r="S24" s="358">
        <v>1024</v>
      </c>
      <c r="T24" s="358">
        <v>8811</v>
      </c>
      <c r="U24" s="358">
        <v>159092</v>
      </c>
      <c r="V24" s="358">
        <v>29</v>
      </c>
      <c r="W24" s="358">
        <v>301</v>
      </c>
      <c r="X24" s="358">
        <v>115</v>
      </c>
      <c r="Y24" s="358">
        <v>146</v>
      </c>
      <c r="Z24" s="358">
        <v>142</v>
      </c>
      <c r="AA24" s="358">
        <v>673</v>
      </c>
      <c r="AB24" s="358">
        <v>39267</v>
      </c>
      <c r="AC24" s="358">
        <v>34696</v>
      </c>
      <c r="AD24" s="358">
        <v>118</v>
      </c>
      <c r="AE24" s="358">
        <v>190</v>
      </c>
      <c r="AF24" s="358">
        <v>6911</v>
      </c>
      <c r="AG24" s="358">
        <v>472</v>
      </c>
      <c r="AH24" s="358">
        <v>93</v>
      </c>
      <c r="AI24" s="358">
        <v>4799</v>
      </c>
      <c r="AJ24" s="358">
        <v>223</v>
      </c>
      <c r="AK24" s="358">
        <v>755</v>
      </c>
      <c r="AL24" s="358">
        <v>147</v>
      </c>
      <c r="AM24" s="358">
        <v>59</v>
      </c>
      <c r="AN24" s="358">
        <v>160</v>
      </c>
      <c r="AO24" s="358">
        <v>1962</v>
      </c>
      <c r="AP24" s="358">
        <v>88</v>
      </c>
      <c r="AQ24" s="358">
        <v>196</v>
      </c>
      <c r="AR24" s="358">
        <v>2561</v>
      </c>
      <c r="AS24" s="358">
        <v>1032</v>
      </c>
      <c r="AT24" s="358">
        <v>16483</v>
      </c>
      <c r="AU24" s="358">
        <v>9523</v>
      </c>
      <c r="AV24" s="358">
        <v>13571</v>
      </c>
      <c r="AW24" s="358">
        <v>15607</v>
      </c>
      <c r="AX24" s="358">
        <v>13754</v>
      </c>
      <c r="AY24" s="358">
        <v>3961</v>
      </c>
      <c r="AZ24" s="358">
        <v>3179</v>
      </c>
      <c r="BA24" s="358">
        <v>21690</v>
      </c>
      <c r="BB24" s="358">
        <v>1068</v>
      </c>
      <c r="BC24" s="358">
        <v>373</v>
      </c>
      <c r="BD24" s="358">
        <v>12573</v>
      </c>
      <c r="BE24" s="358">
        <v>3089</v>
      </c>
      <c r="BF24" s="358">
        <v>12152</v>
      </c>
      <c r="BG24" s="358">
        <v>1715</v>
      </c>
      <c r="BH24" s="358">
        <v>5395</v>
      </c>
      <c r="BI24" s="358">
        <v>2041</v>
      </c>
      <c r="BJ24" s="358">
        <v>9865</v>
      </c>
      <c r="BK24" s="358">
        <v>16575</v>
      </c>
      <c r="BL24" s="358">
        <v>2502</v>
      </c>
      <c r="BM24" s="358">
        <v>16544</v>
      </c>
      <c r="BN24" s="358">
        <v>12982</v>
      </c>
      <c r="BO24" s="358">
        <v>5061</v>
      </c>
      <c r="BP24" s="358">
        <v>2298</v>
      </c>
      <c r="BQ24" s="358">
        <v>25049</v>
      </c>
      <c r="BR24" s="358">
        <v>16183</v>
      </c>
      <c r="BS24" s="358">
        <v>10628</v>
      </c>
      <c r="BT24" s="358">
        <v>27674</v>
      </c>
      <c r="BU24" s="358">
        <v>424426</v>
      </c>
      <c r="BV24" s="358">
        <v>501861</v>
      </c>
      <c r="BW24" s="358">
        <v>5022</v>
      </c>
      <c r="BX24" s="358">
        <v>345</v>
      </c>
      <c r="BY24" s="358">
        <v>0</v>
      </c>
      <c r="BZ24" s="358">
        <v>4109</v>
      </c>
      <c r="CA24" s="358">
        <v>18237</v>
      </c>
      <c r="CB24" s="358">
        <v>0</v>
      </c>
      <c r="CC24" s="358">
        <v>3155</v>
      </c>
      <c r="CD24" s="358">
        <v>845</v>
      </c>
      <c r="CE24" s="358">
        <v>942</v>
      </c>
      <c r="CF24" s="358">
        <v>2381</v>
      </c>
      <c r="CG24" s="358">
        <v>31520</v>
      </c>
      <c r="CH24" s="358">
        <v>8342</v>
      </c>
      <c r="CI24" s="358">
        <v>106844</v>
      </c>
      <c r="CJ24" s="358">
        <v>8059</v>
      </c>
      <c r="CK24" s="358">
        <v>132635</v>
      </c>
      <c r="CL24" s="358">
        <v>59784</v>
      </c>
      <c r="CM24" s="358">
        <v>534302</v>
      </c>
      <c r="CN24" s="358">
        <v>224992</v>
      </c>
      <c r="CO24" s="358">
        <v>73373</v>
      </c>
      <c r="CP24" s="358">
        <v>437292</v>
      </c>
      <c r="CQ24" s="358">
        <v>79901</v>
      </c>
      <c r="CR24" s="358">
        <v>14691</v>
      </c>
      <c r="CS24" s="358">
        <v>79008</v>
      </c>
      <c r="CT24" s="358">
        <v>13139</v>
      </c>
      <c r="CU24" s="358">
        <v>156436</v>
      </c>
      <c r="CV24" s="358">
        <v>1419</v>
      </c>
      <c r="CW24" s="358">
        <v>219088</v>
      </c>
      <c r="CX24" s="358">
        <v>14709</v>
      </c>
      <c r="CY24" s="358">
        <v>141752</v>
      </c>
      <c r="CZ24" s="358">
        <v>1361</v>
      </c>
      <c r="DA24" s="358">
        <v>3863</v>
      </c>
      <c r="DB24" s="358">
        <v>6032</v>
      </c>
      <c r="DC24" s="358">
        <v>33087</v>
      </c>
      <c r="DD24" s="358">
        <v>15</v>
      </c>
      <c r="DE24" s="358">
        <v>11135</v>
      </c>
      <c r="DF24" s="358">
        <v>0</v>
      </c>
      <c r="DG24" s="358">
        <v>213</v>
      </c>
      <c r="DH24" s="333">
        <f t="shared" si="0"/>
        <v>4115632</v>
      </c>
      <c r="DI24" s="358">
        <v>13492</v>
      </c>
      <c r="DJ24" s="358">
        <v>35737</v>
      </c>
      <c r="DK24" s="358">
        <v>0</v>
      </c>
      <c r="DL24" s="358">
        <v>0</v>
      </c>
      <c r="DM24" s="358">
        <v>0</v>
      </c>
      <c r="DN24" s="358">
        <v>-13574</v>
      </c>
      <c r="DO24" s="333">
        <f t="shared" si="1"/>
        <v>35655</v>
      </c>
      <c r="DP24" s="189">
        <f t="shared" si="2"/>
        <v>4151287</v>
      </c>
      <c r="DQ24" s="359">
        <v>21370</v>
      </c>
      <c r="DR24" s="360"/>
      <c r="DS24" s="333">
        <f t="shared" si="3"/>
        <v>21370</v>
      </c>
      <c r="DT24" s="189">
        <f t="shared" si="4"/>
        <v>57025</v>
      </c>
      <c r="DU24" s="189">
        <f t="shared" si="5"/>
        <v>4172657</v>
      </c>
      <c r="DV24" s="358">
        <v>-85128</v>
      </c>
      <c r="DW24" s="360"/>
      <c r="DX24" s="333">
        <f t="shared" si="6"/>
        <v>-85128</v>
      </c>
      <c r="DY24" s="360">
        <f t="shared" si="7"/>
        <v>-28103</v>
      </c>
      <c r="DZ24" s="333">
        <f t="shared" si="8"/>
        <v>4087529</v>
      </c>
      <c r="EB24" s="720">
        <f t="shared" si="9"/>
        <v>1786.8500000000001</v>
      </c>
    </row>
    <row r="25" spans="1:132" ht="15" customHeight="1">
      <c r="A25" s="246">
        <v>19</v>
      </c>
      <c r="B25" s="188" t="s">
        <v>169</v>
      </c>
      <c r="C25" s="185" t="s">
        <v>170</v>
      </c>
      <c r="D25" s="358">
        <v>251538</v>
      </c>
      <c r="E25" s="358">
        <v>0</v>
      </c>
      <c r="F25" s="358">
        <v>588</v>
      </c>
      <c r="G25" s="358">
        <v>63</v>
      </c>
      <c r="H25" s="358">
        <v>0</v>
      </c>
      <c r="I25" s="358">
        <v>0</v>
      </c>
      <c r="J25" s="358">
        <v>0</v>
      </c>
      <c r="K25" s="358">
        <v>129</v>
      </c>
      <c r="L25" s="358">
        <v>812</v>
      </c>
      <c r="M25" s="358">
        <v>5</v>
      </c>
      <c r="N25" s="358">
        <v>0</v>
      </c>
      <c r="O25" s="358">
        <v>7</v>
      </c>
      <c r="P25" s="358">
        <v>4</v>
      </c>
      <c r="Q25" s="358">
        <v>17</v>
      </c>
      <c r="R25" s="358">
        <v>0</v>
      </c>
      <c r="S25" s="358">
        <v>113</v>
      </c>
      <c r="T25" s="358">
        <v>25</v>
      </c>
      <c r="U25" s="358">
        <v>9</v>
      </c>
      <c r="V25" s="358">
        <v>59045</v>
      </c>
      <c r="W25" s="358">
        <v>12644</v>
      </c>
      <c r="X25" s="358">
        <v>0</v>
      </c>
      <c r="Y25" s="358">
        <v>28580</v>
      </c>
      <c r="Z25" s="358">
        <v>5014</v>
      </c>
      <c r="AA25" s="358">
        <v>128</v>
      </c>
      <c r="AB25" s="358">
        <v>10896</v>
      </c>
      <c r="AC25" s="358">
        <v>15020</v>
      </c>
      <c r="AD25" s="358">
        <v>50</v>
      </c>
      <c r="AE25" s="358">
        <v>-3141</v>
      </c>
      <c r="AF25" s="358">
        <v>0</v>
      </c>
      <c r="AG25" s="358">
        <v>85</v>
      </c>
      <c r="AH25" s="358">
        <v>4</v>
      </c>
      <c r="AI25" s="358">
        <v>6</v>
      </c>
      <c r="AJ25" s="358">
        <v>0</v>
      </c>
      <c r="AK25" s="358">
        <v>0</v>
      </c>
      <c r="AL25" s="358">
        <v>214</v>
      </c>
      <c r="AM25" s="358">
        <v>-10924</v>
      </c>
      <c r="AN25" s="358">
        <v>2771</v>
      </c>
      <c r="AO25" s="358">
        <v>0</v>
      </c>
      <c r="AP25" s="358">
        <v>0</v>
      </c>
      <c r="AQ25" s="358">
        <v>261</v>
      </c>
      <c r="AR25" s="358">
        <v>12</v>
      </c>
      <c r="AS25" s="358">
        <v>0</v>
      </c>
      <c r="AT25" s="358">
        <v>0</v>
      </c>
      <c r="AU25" s="358">
        <v>0</v>
      </c>
      <c r="AV25" s="358">
        <v>116</v>
      </c>
      <c r="AW25" s="358">
        <v>0</v>
      </c>
      <c r="AX25" s="358">
        <v>0</v>
      </c>
      <c r="AY25" s="358">
        <v>32</v>
      </c>
      <c r="AZ25" s="358">
        <v>0</v>
      </c>
      <c r="BA25" s="358">
        <v>0</v>
      </c>
      <c r="BB25" s="358">
        <v>0</v>
      </c>
      <c r="BC25" s="358">
        <v>539</v>
      </c>
      <c r="BD25" s="358">
        <v>0</v>
      </c>
      <c r="BE25" s="358">
        <v>0</v>
      </c>
      <c r="BF25" s="358">
        <v>0</v>
      </c>
      <c r="BG25" s="358">
        <v>0</v>
      </c>
      <c r="BH25" s="358">
        <v>0</v>
      </c>
      <c r="BI25" s="358">
        <v>0</v>
      </c>
      <c r="BJ25" s="358">
        <v>0</v>
      </c>
      <c r="BK25" s="358">
        <v>55</v>
      </c>
      <c r="BL25" s="358">
        <v>0</v>
      </c>
      <c r="BM25" s="358">
        <v>0</v>
      </c>
      <c r="BN25" s="358">
        <v>0</v>
      </c>
      <c r="BO25" s="358">
        <v>2938</v>
      </c>
      <c r="BP25" s="358">
        <v>1838</v>
      </c>
      <c r="BQ25" s="358">
        <v>1982</v>
      </c>
      <c r="BR25" s="358">
        <v>422</v>
      </c>
      <c r="BS25" s="358">
        <v>0</v>
      </c>
      <c r="BT25" s="358">
        <v>0</v>
      </c>
      <c r="BU25" s="358">
        <v>0</v>
      </c>
      <c r="BV25" s="358">
        <v>0</v>
      </c>
      <c r="BW25" s="358">
        <v>99</v>
      </c>
      <c r="BX25" s="358">
        <v>0</v>
      </c>
      <c r="BY25" s="358">
        <v>0</v>
      </c>
      <c r="BZ25" s="358">
        <v>0</v>
      </c>
      <c r="CA25" s="358">
        <v>0</v>
      </c>
      <c r="CB25" s="358">
        <v>0</v>
      </c>
      <c r="CC25" s="358">
        <v>0</v>
      </c>
      <c r="CD25" s="358">
        <v>0</v>
      </c>
      <c r="CE25" s="358">
        <v>0</v>
      </c>
      <c r="CF25" s="358">
        <v>24</v>
      </c>
      <c r="CG25" s="358">
        <v>0</v>
      </c>
      <c r="CH25" s="358">
        <v>0</v>
      </c>
      <c r="CI25" s="358">
        <v>0</v>
      </c>
      <c r="CJ25" s="358">
        <v>0</v>
      </c>
      <c r="CK25" s="358">
        <v>0</v>
      </c>
      <c r="CL25" s="358">
        <v>0</v>
      </c>
      <c r="CM25" s="358">
        <v>0</v>
      </c>
      <c r="CN25" s="358">
        <v>104</v>
      </c>
      <c r="CO25" s="358">
        <v>0</v>
      </c>
      <c r="CP25" s="358">
        <v>0</v>
      </c>
      <c r="CQ25" s="358">
        <v>0</v>
      </c>
      <c r="CR25" s="358">
        <v>0</v>
      </c>
      <c r="CS25" s="358">
        <v>0</v>
      </c>
      <c r="CT25" s="358">
        <v>0</v>
      </c>
      <c r="CU25" s="358">
        <v>0</v>
      </c>
      <c r="CV25" s="358">
        <v>0</v>
      </c>
      <c r="CW25" s="358">
        <v>0</v>
      </c>
      <c r="CX25" s="358">
        <v>0</v>
      </c>
      <c r="CY25" s="358">
        <v>0</v>
      </c>
      <c r="CZ25" s="358">
        <v>0</v>
      </c>
      <c r="DA25" s="358">
        <v>0</v>
      </c>
      <c r="DB25" s="358">
        <v>0</v>
      </c>
      <c r="DC25" s="358">
        <v>662</v>
      </c>
      <c r="DD25" s="358">
        <v>0</v>
      </c>
      <c r="DE25" s="358">
        <v>2544</v>
      </c>
      <c r="DF25" s="358">
        <v>0</v>
      </c>
      <c r="DG25" s="358">
        <v>3706</v>
      </c>
      <c r="DH25" s="333">
        <f t="shared" si="0"/>
        <v>389036</v>
      </c>
      <c r="DI25" s="358">
        <v>0</v>
      </c>
      <c r="DJ25" s="358">
        <v>6377</v>
      </c>
      <c r="DK25" s="358">
        <v>0</v>
      </c>
      <c r="DL25" s="358">
        <v>0</v>
      </c>
      <c r="DM25" s="358">
        <v>0</v>
      </c>
      <c r="DN25" s="358">
        <v>-2249</v>
      </c>
      <c r="DO25" s="333">
        <f t="shared" si="1"/>
        <v>4128</v>
      </c>
      <c r="DP25" s="189">
        <f t="shared" si="2"/>
        <v>393164</v>
      </c>
      <c r="DQ25" s="359">
        <v>10114</v>
      </c>
      <c r="DR25" s="360"/>
      <c r="DS25" s="333">
        <f t="shared" si="3"/>
        <v>10114</v>
      </c>
      <c r="DT25" s="189">
        <f t="shared" si="4"/>
        <v>14242</v>
      </c>
      <c r="DU25" s="189">
        <f t="shared" si="5"/>
        <v>403278</v>
      </c>
      <c r="DV25" s="358">
        <v>-87813</v>
      </c>
      <c r="DW25" s="360"/>
      <c r="DX25" s="333">
        <f t="shared" si="6"/>
        <v>-87813</v>
      </c>
      <c r="DY25" s="360">
        <f t="shared" si="7"/>
        <v>-73571</v>
      </c>
      <c r="DZ25" s="333">
        <f t="shared" si="8"/>
        <v>315465</v>
      </c>
      <c r="EB25" s="720">
        <f t="shared" si="9"/>
        <v>318.85000000000002</v>
      </c>
    </row>
    <row r="26" spans="1:132" ht="15" customHeight="1">
      <c r="A26" s="246">
        <v>20</v>
      </c>
      <c r="B26" s="188" t="s">
        <v>171</v>
      </c>
      <c r="C26" s="185" t="s">
        <v>172</v>
      </c>
      <c r="D26" s="358">
        <v>8539</v>
      </c>
      <c r="E26" s="358">
        <v>2772</v>
      </c>
      <c r="F26" s="358">
        <v>43</v>
      </c>
      <c r="G26" s="358">
        <v>34</v>
      </c>
      <c r="H26" s="358">
        <v>2014</v>
      </c>
      <c r="I26" s="358">
        <v>0</v>
      </c>
      <c r="J26" s="358">
        <v>93</v>
      </c>
      <c r="K26" s="358">
        <v>122423</v>
      </c>
      <c r="L26" s="358">
        <v>23070</v>
      </c>
      <c r="M26" s="358">
        <v>3753</v>
      </c>
      <c r="N26" s="358">
        <v>19</v>
      </c>
      <c r="O26" s="358">
        <v>14084</v>
      </c>
      <c r="P26" s="358">
        <v>1483</v>
      </c>
      <c r="Q26" s="358">
        <v>553</v>
      </c>
      <c r="R26" s="358">
        <v>746</v>
      </c>
      <c r="S26" s="358">
        <v>40906</v>
      </c>
      <c r="T26" s="358">
        <v>2651</v>
      </c>
      <c r="U26" s="358">
        <v>25</v>
      </c>
      <c r="V26" s="358">
        <v>13762</v>
      </c>
      <c r="W26" s="358">
        <v>304265</v>
      </c>
      <c r="X26" s="358">
        <v>15187</v>
      </c>
      <c r="Y26" s="358">
        <v>138336</v>
      </c>
      <c r="Z26" s="358">
        <v>33567</v>
      </c>
      <c r="AA26" s="358">
        <v>14535</v>
      </c>
      <c r="AB26" s="358">
        <v>307165</v>
      </c>
      <c r="AC26" s="358">
        <v>302446</v>
      </c>
      <c r="AD26" s="358">
        <v>615</v>
      </c>
      <c r="AE26" s="358">
        <v>393</v>
      </c>
      <c r="AF26" s="358">
        <v>39091</v>
      </c>
      <c r="AG26" s="358">
        <v>70549</v>
      </c>
      <c r="AH26" s="358">
        <v>372</v>
      </c>
      <c r="AI26" s="358">
        <v>34650</v>
      </c>
      <c r="AJ26" s="358">
        <v>2588</v>
      </c>
      <c r="AK26" s="358">
        <v>11356</v>
      </c>
      <c r="AL26" s="358">
        <v>4541</v>
      </c>
      <c r="AM26" s="358">
        <v>35323</v>
      </c>
      <c r="AN26" s="358">
        <v>43608</v>
      </c>
      <c r="AO26" s="358">
        <v>2318</v>
      </c>
      <c r="AP26" s="358">
        <v>457</v>
      </c>
      <c r="AQ26" s="358">
        <v>9892</v>
      </c>
      <c r="AR26" s="358">
        <v>10564</v>
      </c>
      <c r="AS26" s="358">
        <v>20261</v>
      </c>
      <c r="AT26" s="358">
        <v>5571</v>
      </c>
      <c r="AU26" s="358">
        <v>13315</v>
      </c>
      <c r="AV26" s="358">
        <v>10726</v>
      </c>
      <c r="AW26" s="358">
        <v>3391</v>
      </c>
      <c r="AX26" s="358">
        <v>50819</v>
      </c>
      <c r="AY26" s="358">
        <v>19001</v>
      </c>
      <c r="AZ26" s="358">
        <v>7045</v>
      </c>
      <c r="BA26" s="358">
        <v>13480</v>
      </c>
      <c r="BB26" s="358">
        <v>2822</v>
      </c>
      <c r="BC26" s="358">
        <v>26588</v>
      </c>
      <c r="BD26" s="358">
        <v>10464</v>
      </c>
      <c r="BE26" s="358">
        <v>3989</v>
      </c>
      <c r="BF26" s="358">
        <v>1799</v>
      </c>
      <c r="BG26" s="358">
        <v>61</v>
      </c>
      <c r="BH26" s="358">
        <v>3824</v>
      </c>
      <c r="BI26" s="358">
        <v>4733</v>
      </c>
      <c r="BJ26" s="358">
        <v>3657</v>
      </c>
      <c r="BK26" s="358">
        <v>9303</v>
      </c>
      <c r="BL26" s="358">
        <v>726</v>
      </c>
      <c r="BM26" s="358">
        <v>4800</v>
      </c>
      <c r="BN26" s="358">
        <v>5937</v>
      </c>
      <c r="BO26" s="358">
        <v>9381</v>
      </c>
      <c r="BP26" s="358">
        <v>7441</v>
      </c>
      <c r="BQ26" s="358">
        <v>85</v>
      </c>
      <c r="BR26" s="358">
        <v>66</v>
      </c>
      <c r="BS26" s="358">
        <v>31905</v>
      </c>
      <c r="BT26" s="358">
        <v>37162</v>
      </c>
      <c r="BU26" s="358">
        <v>0</v>
      </c>
      <c r="BV26" s="358">
        <v>0</v>
      </c>
      <c r="BW26" s="358">
        <v>0</v>
      </c>
      <c r="BX26" s="358">
        <v>0</v>
      </c>
      <c r="BY26" s="358">
        <v>0</v>
      </c>
      <c r="BZ26" s="358">
        <v>311</v>
      </c>
      <c r="CA26" s="358">
        <v>828</v>
      </c>
      <c r="CB26" s="358">
        <v>0</v>
      </c>
      <c r="CC26" s="358">
        <v>0</v>
      </c>
      <c r="CD26" s="358">
        <v>0</v>
      </c>
      <c r="CE26" s="358">
        <v>0</v>
      </c>
      <c r="CF26" s="358">
        <v>2053</v>
      </c>
      <c r="CG26" s="358">
        <v>2777</v>
      </c>
      <c r="CH26" s="358">
        <v>0</v>
      </c>
      <c r="CI26" s="358">
        <v>0</v>
      </c>
      <c r="CJ26" s="358">
        <v>0</v>
      </c>
      <c r="CK26" s="358">
        <v>0</v>
      </c>
      <c r="CL26" s="358">
        <v>0</v>
      </c>
      <c r="CM26" s="358">
        <v>1474</v>
      </c>
      <c r="CN26" s="358">
        <v>6068</v>
      </c>
      <c r="CO26" s="358">
        <v>502</v>
      </c>
      <c r="CP26" s="358">
        <v>121401</v>
      </c>
      <c r="CQ26" s="358">
        <v>16335</v>
      </c>
      <c r="CR26" s="358">
        <v>31917</v>
      </c>
      <c r="CS26" s="358">
        <v>4254</v>
      </c>
      <c r="CT26" s="358">
        <v>3626</v>
      </c>
      <c r="CU26" s="358">
        <v>0</v>
      </c>
      <c r="CV26" s="358">
        <v>0</v>
      </c>
      <c r="CW26" s="358">
        <v>1575</v>
      </c>
      <c r="CX26" s="358">
        <v>4668</v>
      </c>
      <c r="CY26" s="358">
        <v>52</v>
      </c>
      <c r="CZ26" s="358">
        <v>395</v>
      </c>
      <c r="DA26" s="358">
        <v>5408</v>
      </c>
      <c r="DB26" s="358">
        <v>8295</v>
      </c>
      <c r="DC26" s="358">
        <v>4936</v>
      </c>
      <c r="DD26" s="358">
        <v>2183</v>
      </c>
      <c r="DE26" s="358">
        <v>749</v>
      </c>
      <c r="DF26" s="358">
        <v>0</v>
      </c>
      <c r="DG26" s="358">
        <v>4907</v>
      </c>
      <c r="DH26" s="333">
        <f t="shared" si="0"/>
        <v>2151854</v>
      </c>
      <c r="DI26" s="358">
        <v>15</v>
      </c>
      <c r="DJ26" s="358">
        <v>10802</v>
      </c>
      <c r="DK26" s="358">
        <v>0</v>
      </c>
      <c r="DL26" s="358">
        <v>0</v>
      </c>
      <c r="DM26" s="358">
        <v>0</v>
      </c>
      <c r="DN26" s="358">
        <v>-18920</v>
      </c>
      <c r="DO26" s="333">
        <f t="shared" si="1"/>
        <v>-8103</v>
      </c>
      <c r="DP26" s="189">
        <f t="shared" si="2"/>
        <v>2143751</v>
      </c>
      <c r="DQ26" s="359">
        <v>616245</v>
      </c>
      <c r="DR26" s="360"/>
      <c r="DS26" s="333">
        <f t="shared" si="3"/>
        <v>616245</v>
      </c>
      <c r="DT26" s="189">
        <f t="shared" si="4"/>
        <v>608142</v>
      </c>
      <c r="DU26" s="189">
        <f t="shared" si="5"/>
        <v>2759996</v>
      </c>
      <c r="DV26" s="358">
        <v>-571419</v>
      </c>
      <c r="DW26" s="360"/>
      <c r="DX26" s="333">
        <f t="shared" si="6"/>
        <v>-571419</v>
      </c>
      <c r="DY26" s="360">
        <f t="shared" si="7"/>
        <v>36723</v>
      </c>
      <c r="DZ26" s="333">
        <f t="shared" si="8"/>
        <v>2188577</v>
      </c>
      <c r="EB26" s="720">
        <f t="shared" si="9"/>
        <v>540.1</v>
      </c>
    </row>
    <row r="27" spans="1:132" ht="15" customHeight="1">
      <c r="A27" s="246">
        <v>21</v>
      </c>
      <c r="B27" s="188" t="s">
        <v>173</v>
      </c>
      <c r="C27" s="185" t="s">
        <v>174</v>
      </c>
      <c r="D27" s="358">
        <v>0</v>
      </c>
      <c r="E27" s="358">
        <v>0</v>
      </c>
      <c r="F27" s="358">
        <v>0</v>
      </c>
      <c r="G27" s="358">
        <v>0</v>
      </c>
      <c r="H27" s="358">
        <v>0</v>
      </c>
      <c r="I27" s="358">
        <v>0</v>
      </c>
      <c r="J27" s="358">
        <v>0</v>
      </c>
      <c r="K27" s="358">
        <v>0</v>
      </c>
      <c r="L27" s="358">
        <v>0</v>
      </c>
      <c r="M27" s="358">
        <v>0</v>
      </c>
      <c r="N27" s="358">
        <v>79</v>
      </c>
      <c r="O27" s="358">
        <v>50</v>
      </c>
      <c r="P27" s="358">
        <v>0</v>
      </c>
      <c r="Q27" s="358">
        <v>0</v>
      </c>
      <c r="R27" s="358">
        <v>0</v>
      </c>
      <c r="S27" s="358">
        <v>365</v>
      </c>
      <c r="T27" s="358">
        <v>60</v>
      </c>
      <c r="U27" s="358">
        <v>55</v>
      </c>
      <c r="V27" s="358">
        <v>5181</v>
      </c>
      <c r="W27" s="358">
        <v>7453</v>
      </c>
      <c r="X27" s="358">
        <v>330672</v>
      </c>
      <c r="Y27" s="358">
        <v>895022</v>
      </c>
      <c r="Z27" s="358">
        <v>419801</v>
      </c>
      <c r="AA27" s="358">
        <v>0</v>
      </c>
      <c r="AB27" s="358">
        <v>2843</v>
      </c>
      <c r="AC27" s="358">
        <v>121227</v>
      </c>
      <c r="AD27" s="358">
        <v>1746</v>
      </c>
      <c r="AE27" s="358">
        <v>0</v>
      </c>
      <c r="AF27" s="358">
        <v>144</v>
      </c>
      <c r="AG27" s="358">
        <v>743</v>
      </c>
      <c r="AH27" s="358">
        <v>0</v>
      </c>
      <c r="AI27" s="358">
        <v>737</v>
      </c>
      <c r="AJ27" s="358">
        <v>0</v>
      </c>
      <c r="AK27" s="358">
        <v>0</v>
      </c>
      <c r="AL27" s="358">
        <v>274</v>
      </c>
      <c r="AM27" s="358">
        <v>0</v>
      </c>
      <c r="AN27" s="358">
        <v>0</v>
      </c>
      <c r="AO27" s="358">
        <v>17</v>
      </c>
      <c r="AP27" s="358">
        <v>0</v>
      </c>
      <c r="AQ27" s="358">
        <v>0</v>
      </c>
      <c r="AR27" s="358">
        <v>0</v>
      </c>
      <c r="AS27" s="358">
        <v>0</v>
      </c>
      <c r="AT27" s="358">
        <v>1</v>
      </c>
      <c r="AU27" s="358">
        <v>125</v>
      </c>
      <c r="AV27" s="358">
        <v>27</v>
      </c>
      <c r="AW27" s="358">
        <v>0</v>
      </c>
      <c r="AX27" s="358">
        <v>122</v>
      </c>
      <c r="AY27" s="358">
        <v>868</v>
      </c>
      <c r="AZ27" s="358">
        <v>0</v>
      </c>
      <c r="BA27" s="358">
        <v>0</v>
      </c>
      <c r="BB27" s="358">
        <v>0</v>
      </c>
      <c r="BC27" s="358">
        <v>0</v>
      </c>
      <c r="BD27" s="358">
        <v>0</v>
      </c>
      <c r="BE27" s="358">
        <v>0</v>
      </c>
      <c r="BF27" s="358">
        <v>0</v>
      </c>
      <c r="BG27" s="358">
        <v>0</v>
      </c>
      <c r="BH27" s="358">
        <v>0</v>
      </c>
      <c r="BI27" s="358">
        <v>41</v>
      </c>
      <c r="BJ27" s="358">
        <v>0</v>
      </c>
      <c r="BK27" s="358">
        <v>693</v>
      </c>
      <c r="BL27" s="358">
        <v>0</v>
      </c>
      <c r="BM27" s="358">
        <v>0</v>
      </c>
      <c r="BN27" s="358">
        <v>0</v>
      </c>
      <c r="BO27" s="358">
        <v>0</v>
      </c>
      <c r="BP27" s="358">
        <v>0</v>
      </c>
      <c r="BQ27" s="358">
        <v>0</v>
      </c>
      <c r="BR27" s="358">
        <v>1017</v>
      </c>
      <c r="BS27" s="358">
        <v>0</v>
      </c>
      <c r="BT27" s="358">
        <v>0</v>
      </c>
      <c r="BU27" s="358">
        <v>0</v>
      </c>
      <c r="BV27" s="358">
        <v>0</v>
      </c>
      <c r="BW27" s="358">
        <v>0</v>
      </c>
      <c r="BX27" s="358">
        <v>0</v>
      </c>
      <c r="BY27" s="358">
        <v>0</v>
      </c>
      <c r="BZ27" s="358">
        <v>0</v>
      </c>
      <c r="CA27" s="358">
        <v>0</v>
      </c>
      <c r="CB27" s="358">
        <v>0</v>
      </c>
      <c r="CC27" s="358">
        <v>0</v>
      </c>
      <c r="CD27" s="358">
        <v>0</v>
      </c>
      <c r="CE27" s="358">
        <v>0</v>
      </c>
      <c r="CF27" s="358">
        <v>0</v>
      </c>
      <c r="CG27" s="358">
        <v>0</v>
      </c>
      <c r="CH27" s="358">
        <v>0</v>
      </c>
      <c r="CI27" s="358">
        <v>0</v>
      </c>
      <c r="CJ27" s="358">
        <v>0</v>
      </c>
      <c r="CK27" s="358">
        <v>0</v>
      </c>
      <c r="CL27" s="358">
        <v>0</v>
      </c>
      <c r="CM27" s="358">
        <v>74</v>
      </c>
      <c r="CN27" s="358">
        <v>0</v>
      </c>
      <c r="CO27" s="358">
        <v>0</v>
      </c>
      <c r="CP27" s="358">
        <v>19310</v>
      </c>
      <c r="CQ27" s="358">
        <v>3033</v>
      </c>
      <c r="CR27" s="358">
        <v>118</v>
      </c>
      <c r="CS27" s="358">
        <v>0</v>
      </c>
      <c r="CT27" s="358">
        <v>0</v>
      </c>
      <c r="CU27" s="358">
        <v>0</v>
      </c>
      <c r="CV27" s="358">
        <v>0</v>
      </c>
      <c r="CW27" s="358">
        <v>0</v>
      </c>
      <c r="CX27" s="358">
        <v>0</v>
      </c>
      <c r="CY27" s="358">
        <v>0</v>
      </c>
      <c r="CZ27" s="358">
        <v>0</v>
      </c>
      <c r="DA27" s="358">
        <v>0</v>
      </c>
      <c r="DB27" s="358">
        <v>0</v>
      </c>
      <c r="DC27" s="358">
        <v>0</v>
      </c>
      <c r="DD27" s="358">
        <v>0</v>
      </c>
      <c r="DE27" s="358">
        <v>0</v>
      </c>
      <c r="DF27" s="358">
        <v>0</v>
      </c>
      <c r="DG27" s="358">
        <v>0</v>
      </c>
      <c r="DH27" s="333">
        <f t="shared" si="0"/>
        <v>1811898</v>
      </c>
      <c r="DI27" s="358">
        <v>0</v>
      </c>
      <c r="DJ27" s="358">
        <v>0</v>
      </c>
      <c r="DK27" s="358">
        <v>0</v>
      </c>
      <c r="DL27" s="358">
        <v>0</v>
      </c>
      <c r="DM27" s="358">
        <v>0</v>
      </c>
      <c r="DN27" s="358">
        <v>12977</v>
      </c>
      <c r="DO27" s="333">
        <f t="shared" si="1"/>
        <v>12977</v>
      </c>
      <c r="DP27" s="189">
        <f t="shared" si="2"/>
        <v>1824875</v>
      </c>
      <c r="DQ27" s="359">
        <v>262671</v>
      </c>
      <c r="DR27" s="360"/>
      <c r="DS27" s="333">
        <f t="shared" si="3"/>
        <v>262671</v>
      </c>
      <c r="DT27" s="189">
        <f t="shared" si="4"/>
        <v>275648</v>
      </c>
      <c r="DU27" s="189">
        <f t="shared" si="5"/>
        <v>2087546</v>
      </c>
      <c r="DV27" s="358">
        <v>-24255</v>
      </c>
      <c r="DW27" s="360"/>
      <c r="DX27" s="333">
        <f t="shared" si="6"/>
        <v>-24255</v>
      </c>
      <c r="DY27" s="360">
        <f t="shared" si="7"/>
        <v>251393</v>
      </c>
      <c r="DZ27" s="333">
        <f t="shared" si="8"/>
        <v>2063291</v>
      </c>
      <c r="EB27" s="720">
        <f t="shared" si="9"/>
        <v>0</v>
      </c>
    </row>
    <row r="28" spans="1:132" ht="15" customHeight="1">
      <c r="A28" s="246">
        <v>22</v>
      </c>
      <c r="B28" s="188" t="s">
        <v>175</v>
      </c>
      <c r="C28" s="185" t="s">
        <v>176</v>
      </c>
      <c r="D28" s="358">
        <v>0</v>
      </c>
      <c r="E28" s="358">
        <v>2</v>
      </c>
      <c r="F28" s="358">
        <v>3</v>
      </c>
      <c r="G28" s="358">
        <v>20</v>
      </c>
      <c r="H28" s="358">
        <v>0</v>
      </c>
      <c r="I28" s="358">
        <v>0</v>
      </c>
      <c r="J28" s="358">
        <v>556</v>
      </c>
      <c r="K28" s="358">
        <v>90057</v>
      </c>
      <c r="L28" s="358">
        <v>24609</v>
      </c>
      <c r="M28" s="358">
        <v>1999</v>
      </c>
      <c r="N28" s="358">
        <v>955</v>
      </c>
      <c r="O28" s="358">
        <v>18610</v>
      </c>
      <c r="P28" s="358">
        <v>691</v>
      </c>
      <c r="Q28" s="358">
        <v>4541</v>
      </c>
      <c r="R28" s="358">
        <v>1989</v>
      </c>
      <c r="S28" s="358">
        <v>42630</v>
      </c>
      <c r="T28" s="358">
        <v>29625</v>
      </c>
      <c r="U28" s="358">
        <v>1735</v>
      </c>
      <c r="V28" s="358">
        <v>2181</v>
      </c>
      <c r="W28" s="358">
        <v>39602</v>
      </c>
      <c r="X28" s="358">
        <v>39591</v>
      </c>
      <c r="Y28" s="358">
        <v>1242336</v>
      </c>
      <c r="Z28" s="358">
        <v>725097</v>
      </c>
      <c r="AA28" s="358">
        <v>66919</v>
      </c>
      <c r="AB28" s="358">
        <v>738553</v>
      </c>
      <c r="AC28" s="358">
        <v>964426</v>
      </c>
      <c r="AD28" s="358">
        <v>3333</v>
      </c>
      <c r="AE28" s="358">
        <v>1933</v>
      </c>
      <c r="AF28" s="358">
        <v>411513</v>
      </c>
      <c r="AG28" s="358">
        <v>275070</v>
      </c>
      <c r="AH28" s="358">
        <v>737</v>
      </c>
      <c r="AI28" s="358">
        <v>16077</v>
      </c>
      <c r="AJ28" s="358">
        <v>427</v>
      </c>
      <c r="AK28" s="358">
        <v>417</v>
      </c>
      <c r="AL28" s="358">
        <v>46884</v>
      </c>
      <c r="AM28" s="358">
        <v>323</v>
      </c>
      <c r="AN28" s="358">
        <v>0</v>
      </c>
      <c r="AO28" s="358">
        <v>34</v>
      </c>
      <c r="AP28" s="358">
        <v>0</v>
      </c>
      <c r="AQ28" s="358">
        <v>1084</v>
      </c>
      <c r="AR28" s="358">
        <v>13020</v>
      </c>
      <c r="AS28" s="358">
        <v>390</v>
      </c>
      <c r="AT28" s="358">
        <v>3609</v>
      </c>
      <c r="AU28" s="358">
        <v>8098</v>
      </c>
      <c r="AV28" s="358">
        <v>343</v>
      </c>
      <c r="AW28" s="358">
        <v>5897</v>
      </c>
      <c r="AX28" s="358">
        <v>36893</v>
      </c>
      <c r="AY28" s="358">
        <v>10548</v>
      </c>
      <c r="AZ28" s="358">
        <v>7986</v>
      </c>
      <c r="BA28" s="358">
        <v>10064</v>
      </c>
      <c r="BB28" s="358">
        <v>2110</v>
      </c>
      <c r="BC28" s="358">
        <v>4698</v>
      </c>
      <c r="BD28" s="358">
        <v>1086</v>
      </c>
      <c r="BE28" s="358">
        <v>39</v>
      </c>
      <c r="BF28" s="358">
        <v>412</v>
      </c>
      <c r="BG28" s="358">
        <v>220</v>
      </c>
      <c r="BH28" s="358">
        <v>7451</v>
      </c>
      <c r="BI28" s="358">
        <v>334</v>
      </c>
      <c r="BJ28" s="358">
        <v>53</v>
      </c>
      <c r="BK28" s="358">
        <v>3875</v>
      </c>
      <c r="BL28" s="358">
        <v>0</v>
      </c>
      <c r="BM28" s="358">
        <v>1790</v>
      </c>
      <c r="BN28" s="358">
        <v>3363</v>
      </c>
      <c r="BO28" s="358">
        <v>4</v>
      </c>
      <c r="BP28" s="358">
        <v>0</v>
      </c>
      <c r="BQ28" s="358">
        <v>0</v>
      </c>
      <c r="BR28" s="358">
        <v>18</v>
      </c>
      <c r="BS28" s="358">
        <v>189</v>
      </c>
      <c r="BT28" s="358">
        <v>0</v>
      </c>
      <c r="BU28" s="358">
        <v>0</v>
      </c>
      <c r="BV28" s="358">
        <v>0</v>
      </c>
      <c r="BW28" s="358">
        <v>0</v>
      </c>
      <c r="BX28" s="358">
        <v>0</v>
      </c>
      <c r="BY28" s="358">
        <v>0</v>
      </c>
      <c r="BZ28" s="358">
        <v>0</v>
      </c>
      <c r="CA28" s="358">
        <v>11</v>
      </c>
      <c r="CB28" s="358">
        <v>0</v>
      </c>
      <c r="CC28" s="358">
        <v>0</v>
      </c>
      <c r="CD28" s="358">
        <v>0</v>
      </c>
      <c r="CE28" s="358">
        <v>0</v>
      </c>
      <c r="CF28" s="358">
        <v>24</v>
      </c>
      <c r="CG28" s="358">
        <v>4606</v>
      </c>
      <c r="CH28" s="358">
        <v>4</v>
      </c>
      <c r="CI28" s="358">
        <v>0</v>
      </c>
      <c r="CJ28" s="358">
        <v>0</v>
      </c>
      <c r="CK28" s="358">
        <v>0</v>
      </c>
      <c r="CL28" s="358">
        <v>0</v>
      </c>
      <c r="CM28" s="358">
        <v>1805</v>
      </c>
      <c r="CN28" s="358">
        <v>210</v>
      </c>
      <c r="CO28" s="358">
        <v>21905</v>
      </c>
      <c r="CP28" s="358">
        <v>99829</v>
      </c>
      <c r="CQ28" s="358">
        <v>23665</v>
      </c>
      <c r="CR28" s="358">
        <v>2777</v>
      </c>
      <c r="CS28" s="358">
        <v>158</v>
      </c>
      <c r="CT28" s="358">
        <v>672</v>
      </c>
      <c r="CU28" s="358">
        <v>0</v>
      </c>
      <c r="CV28" s="358">
        <v>7</v>
      </c>
      <c r="CW28" s="358">
        <v>0</v>
      </c>
      <c r="CX28" s="358">
        <v>4714</v>
      </c>
      <c r="CY28" s="358">
        <v>44</v>
      </c>
      <c r="CZ28" s="358">
        <v>0</v>
      </c>
      <c r="DA28" s="358">
        <v>0</v>
      </c>
      <c r="DB28" s="358">
        <v>2287</v>
      </c>
      <c r="DC28" s="358">
        <v>0</v>
      </c>
      <c r="DD28" s="358">
        <v>566</v>
      </c>
      <c r="DE28" s="358">
        <v>419</v>
      </c>
      <c r="DF28" s="358">
        <v>0</v>
      </c>
      <c r="DG28" s="358">
        <v>1059</v>
      </c>
      <c r="DH28" s="333">
        <f t="shared" si="0"/>
        <v>5081811</v>
      </c>
      <c r="DI28" s="358">
        <v>0</v>
      </c>
      <c r="DJ28" s="358">
        <v>111</v>
      </c>
      <c r="DK28" s="358">
        <v>0</v>
      </c>
      <c r="DL28" s="358">
        <v>0</v>
      </c>
      <c r="DM28" s="358">
        <v>0</v>
      </c>
      <c r="DN28" s="358">
        <v>-55206</v>
      </c>
      <c r="DO28" s="333">
        <f t="shared" si="1"/>
        <v>-55095</v>
      </c>
      <c r="DP28" s="189">
        <f t="shared" si="2"/>
        <v>5026716</v>
      </c>
      <c r="DQ28" s="359">
        <v>1402208</v>
      </c>
      <c r="DR28" s="360"/>
      <c r="DS28" s="333">
        <f t="shared" si="3"/>
        <v>1402208</v>
      </c>
      <c r="DT28" s="189">
        <f t="shared" si="4"/>
        <v>1347113</v>
      </c>
      <c r="DU28" s="189">
        <f t="shared" si="5"/>
        <v>6428924</v>
      </c>
      <c r="DV28" s="358">
        <v>-1865623</v>
      </c>
      <c r="DW28" s="360"/>
      <c r="DX28" s="333">
        <f t="shared" si="6"/>
        <v>-1865623</v>
      </c>
      <c r="DY28" s="360">
        <f t="shared" si="7"/>
        <v>-518510</v>
      </c>
      <c r="DZ28" s="333">
        <f t="shared" si="8"/>
        <v>4563301</v>
      </c>
      <c r="EB28" s="720">
        <f t="shared" si="9"/>
        <v>5.5500000000000007</v>
      </c>
    </row>
    <row r="29" spans="1:132" ht="15" customHeight="1">
      <c r="A29" s="246">
        <v>23</v>
      </c>
      <c r="B29" s="188" t="s">
        <v>177</v>
      </c>
      <c r="C29" s="185" t="s">
        <v>178</v>
      </c>
      <c r="D29" s="358">
        <v>0</v>
      </c>
      <c r="E29" s="358">
        <v>0</v>
      </c>
      <c r="F29" s="358">
        <v>0</v>
      </c>
      <c r="G29" s="358">
        <v>0</v>
      </c>
      <c r="H29" s="358">
        <v>0</v>
      </c>
      <c r="I29" s="358">
        <v>0</v>
      </c>
      <c r="J29" s="358">
        <v>0</v>
      </c>
      <c r="K29" s="358">
        <v>2116</v>
      </c>
      <c r="L29" s="358">
        <v>0</v>
      </c>
      <c r="M29" s="358">
        <v>51</v>
      </c>
      <c r="N29" s="358">
        <v>0</v>
      </c>
      <c r="O29" s="358">
        <v>6421</v>
      </c>
      <c r="P29" s="358">
        <v>0</v>
      </c>
      <c r="Q29" s="358">
        <v>4160</v>
      </c>
      <c r="R29" s="358">
        <v>404</v>
      </c>
      <c r="S29" s="358">
        <v>9870</v>
      </c>
      <c r="T29" s="358">
        <v>5429</v>
      </c>
      <c r="U29" s="358">
        <v>1439</v>
      </c>
      <c r="V29" s="358">
        <v>0</v>
      </c>
      <c r="W29" s="358">
        <v>0</v>
      </c>
      <c r="X29" s="358">
        <v>0</v>
      </c>
      <c r="Y29" s="358">
        <v>0</v>
      </c>
      <c r="Z29" s="358">
        <v>3355</v>
      </c>
      <c r="AA29" s="358">
        <v>22282</v>
      </c>
      <c r="AB29" s="358">
        <v>0</v>
      </c>
      <c r="AC29" s="358">
        <v>142378</v>
      </c>
      <c r="AD29" s="358">
        <v>0</v>
      </c>
      <c r="AE29" s="358">
        <v>1</v>
      </c>
      <c r="AF29" s="358">
        <v>1338298</v>
      </c>
      <c r="AG29" s="358">
        <v>1188</v>
      </c>
      <c r="AH29" s="358">
        <v>671</v>
      </c>
      <c r="AI29" s="358">
        <v>1103</v>
      </c>
      <c r="AJ29" s="358">
        <v>0</v>
      </c>
      <c r="AK29" s="358">
        <v>0</v>
      </c>
      <c r="AL29" s="358">
        <v>3739</v>
      </c>
      <c r="AM29" s="358">
        <v>0</v>
      </c>
      <c r="AN29" s="358">
        <v>108</v>
      </c>
      <c r="AO29" s="358">
        <v>0</v>
      </c>
      <c r="AP29" s="358">
        <v>0</v>
      </c>
      <c r="AQ29" s="358">
        <v>0</v>
      </c>
      <c r="AR29" s="358">
        <v>23019</v>
      </c>
      <c r="AS29" s="358">
        <v>103</v>
      </c>
      <c r="AT29" s="358">
        <v>327</v>
      </c>
      <c r="AU29" s="358">
        <v>20</v>
      </c>
      <c r="AV29" s="358">
        <v>1016</v>
      </c>
      <c r="AW29" s="358">
        <v>16260</v>
      </c>
      <c r="AX29" s="358">
        <v>18506</v>
      </c>
      <c r="AY29" s="358">
        <v>18354</v>
      </c>
      <c r="AZ29" s="358">
        <v>22975</v>
      </c>
      <c r="BA29" s="358">
        <v>10366</v>
      </c>
      <c r="BB29" s="358">
        <v>0</v>
      </c>
      <c r="BC29" s="358">
        <v>9067</v>
      </c>
      <c r="BD29" s="358">
        <v>3816</v>
      </c>
      <c r="BE29" s="358">
        <v>1955</v>
      </c>
      <c r="BF29" s="358">
        <v>0</v>
      </c>
      <c r="BG29" s="358">
        <v>0</v>
      </c>
      <c r="BH29" s="358">
        <v>56015</v>
      </c>
      <c r="BI29" s="358">
        <v>586</v>
      </c>
      <c r="BJ29" s="358">
        <v>155</v>
      </c>
      <c r="BK29" s="358">
        <v>22613</v>
      </c>
      <c r="BL29" s="358">
        <v>0</v>
      </c>
      <c r="BM29" s="358">
        <v>0</v>
      </c>
      <c r="BN29" s="358">
        <v>0</v>
      </c>
      <c r="BO29" s="358">
        <v>0</v>
      </c>
      <c r="BP29" s="358">
        <v>0</v>
      </c>
      <c r="BQ29" s="358">
        <v>0</v>
      </c>
      <c r="BR29" s="358">
        <v>0</v>
      </c>
      <c r="BS29" s="358">
        <v>0</v>
      </c>
      <c r="BT29" s="358">
        <v>0</v>
      </c>
      <c r="BU29" s="358">
        <v>0</v>
      </c>
      <c r="BV29" s="358">
        <v>0</v>
      </c>
      <c r="BW29" s="358">
        <v>0</v>
      </c>
      <c r="BX29" s="358">
        <v>0</v>
      </c>
      <c r="BY29" s="358">
        <v>0</v>
      </c>
      <c r="BZ29" s="358">
        <v>0</v>
      </c>
      <c r="CA29" s="358">
        <v>0</v>
      </c>
      <c r="CB29" s="358">
        <v>0</v>
      </c>
      <c r="CC29" s="358">
        <v>0</v>
      </c>
      <c r="CD29" s="358">
        <v>0</v>
      </c>
      <c r="CE29" s="358">
        <v>0</v>
      </c>
      <c r="CF29" s="358">
        <v>0</v>
      </c>
      <c r="CG29" s="358">
        <v>0</v>
      </c>
      <c r="CH29" s="358">
        <v>0</v>
      </c>
      <c r="CI29" s="358">
        <v>0</v>
      </c>
      <c r="CJ29" s="358">
        <v>0</v>
      </c>
      <c r="CK29" s="358">
        <v>0</v>
      </c>
      <c r="CL29" s="358">
        <v>0</v>
      </c>
      <c r="CM29" s="358">
        <v>188</v>
      </c>
      <c r="CN29" s="358">
        <v>0</v>
      </c>
      <c r="CO29" s="358">
        <v>0</v>
      </c>
      <c r="CP29" s="358">
        <v>0</v>
      </c>
      <c r="CQ29" s="358">
        <v>8099</v>
      </c>
      <c r="CR29" s="358">
        <v>878</v>
      </c>
      <c r="CS29" s="358">
        <v>0</v>
      </c>
      <c r="CT29" s="358">
        <v>133</v>
      </c>
      <c r="CU29" s="358">
        <v>0</v>
      </c>
      <c r="CV29" s="358">
        <v>0</v>
      </c>
      <c r="CW29" s="358">
        <v>0</v>
      </c>
      <c r="CX29" s="358">
        <v>0</v>
      </c>
      <c r="CY29" s="358">
        <v>0</v>
      </c>
      <c r="CZ29" s="358">
        <v>0</v>
      </c>
      <c r="DA29" s="358">
        <v>0</v>
      </c>
      <c r="DB29" s="358">
        <v>0</v>
      </c>
      <c r="DC29" s="358">
        <v>0</v>
      </c>
      <c r="DD29" s="358">
        <v>0</v>
      </c>
      <c r="DE29" s="358">
        <v>0</v>
      </c>
      <c r="DF29" s="358">
        <v>0</v>
      </c>
      <c r="DG29" s="358">
        <v>4585</v>
      </c>
      <c r="DH29" s="333">
        <f t="shared" si="0"/>
        <v>1762049</v>
      </c>
      <c r="DI29" s="358">
        <v>0</v>
      </c>
      <c r="DJ29" s="358">
        <v>0</v>
      </c>
      <c r="DK29" s="358">
        <v>0</v>
      </c>
      <c r="DL29" s="358">
        <v>0</v>
      </c>
      <c r="DM29" s="358">
        <v>0</v>
      </c>
      <c r="DN29" s="358">
        <v>-38346</v>
      </c>
      <c r="DO29" s="333">
        <f t="shared" si="1"/>
        <v>-38346</v>
      </c>
      <c r="DP29" s="189">
        <f t="shared" si="2"/>
        <v>1723703</v>
      </c>
      <c r="DQ29" s="359">
        <v>946577</v>
      </c>
      <c r="DR29" s="360"/>
      <c r="DS29" s="333">
        <f t="shared" si="3"/>
        <v>946577</v>
      </c>
      <c r="DT29" s="189">
        <f t="shared" si="4"/>
        <v>908231</v>
      </c>
      <c r="DU29" s="189">
        <f t="shared" si="5"/>
        <v>2670280</v>
      </c>
      <c r="DV29" s="358">
        <v>-604956</v>
      </c>
      <c r="DW29" s="360"/>
      <c r="DX29" s="333">
        <f t="shared" si="6"/>
        <v>-604956</v>
      </c>
      <c r="DY29" s="360">
        <f t="shared" si="7"/>
        <v>303275</v>
      </c>
      <c r="DZ29" s="333">
        <f t="shared" si="8"/>
        <v>2065324</v>
      </c>
      <c r="EB29" s="720">
        <f t="shared" si="9"/>
        <v>0</v>
      </c>
    </row>
    <row r="30" spans="1:132" ht="15" customHeight="1">
      <c r="A30" s="246">
        <v>24</v>
      </c>
      <c r="B30" s="188" t="s">
        <v>179</v>
      </c>
      <c r="C30" s="185" t="s">
        <v>180</v>
      </c>
      <c r="D30" s="358">
        <v>0</v>
      </c>
      <c r="E30" s="358">
        <v>0</v>
      </c>
      <c r="F30" s="358">
        <v>0</v>
      </c>
      <c r="G30" s="358">
        <v>0</v>
      </c>
      <c r="H30" s="358">
        <v>0</v>
      </c>
      <c r="I30" s="358">
        <v>0</v>
      </c>
      <c r="J30" s="358">
        <v>0</v>
      </c>
      <c r="K30" s="358">
        <v>0</v>
      </c>
      <c r="L30" s="358">
        <v>0</v>
      </c>
      <c r="M30" s="358">
        <v>0</v>
      </c>
      <c r="N30" s="358">
        <v>19871</v>
      </c>
      <c r="O30" s="358">
        <v>130034</v>
      </c>
      <c r="P30" s="358">
        <v>113947</v>
      </c>
      <c r="Q30" s="358">
        <v>239</v>
      </c>
      <c r="R30" s="358">
        <v>736</v>
      </c>
      <c r="S30" s="358">
        <v>4293</v>
      </c>
      <c r="T30" s="358">
        <v>69</v>
      </c>
      <c r="U30" s="358">
        <v>0</v>
      </c>
      <c r="V30" s="358">
        <v>0</v>
      </c>
      <c r="W30" s="358">
        <v>0</v>
      </c>
      <c r="X30" s="358">
        <v>0</v>
      </c>
      <c r="Y30" s="358">
        <v>0</v>
      </c>
      <c r="Z30" s="358">
        <v>0</v>
      </c>
      <c r="AA30" s="358">
        <v>43</v>
      </c>
      <c r="AB30" s="358">
        <v>0</v>
      </c>
      <c r="AC30" s="358">
        <v>0</v>
      </c>
      <c r="AD30" s="358">
        <v>0</v>
      </c>
      <c r="AE30" s="358">
        <v>330</v>
      </c>
      <c r="AF30" s="358">
        <v>3670</v>
      </c>
      <c r="AG30" s="358">
        <v>201</v>
      </c>
      <c r="AH30" s="358">
        <v>157</v>
      </c>
      <c r="AI30" s="358">
        <v>918</v>
      </c>
      <c r="AJ30" s="358">
        <v>0</v>
      </c>
      <c r="AK30" s="358">
        <v>0</v>
      </c>
      <c r="AL30" s="358">
        <v>13467</v>
      </c>
      <c r="AM30" s="358">
        <v>0</v>
      </c>
      <c r="AN30" s="358">
        <v>0</v>
      </c>
      <c r="AO30" s="358">
        <v>0</v>
      </c>
      <c r="AP30" s="358">
        <v>0</v>
      </c>
      <c r="AQ30" s="358">
        <v>0</v>
      </c>
      <c r="AR30" s="358">
        <v>0</v>
      </c>
      <c r="AS30" s="358">
        <v>0</v>
      </c>
      <c r="AT30" s="358">
        <v>0</v>
      </c>
      <c r="AU30" s="358">
        <v>0</v>
      </c>
      <c r="AV30" s="358">
        <v>0</v>
      </c>
      <c r="AW30" s="358">
        <v>3830</v>
      </c>
      <c r="AX30" s="358">
        <v>0</v>
      </c>
      <c r="AY30" s="358">
        <v>0</v>
      </c>
      <c r="AZ30" s="358">
        <v>0</v>
      </c>
      <c r="BA30" s="358">
        <v>0</v>
      </c>
      <c r="BB30" s="358">
        <v>0</v>
      </c>
      <c r="BC30" s="358">
        <v>0</v>
      </c>
      <c r="BD30" s="358">
        <v>0</v>
      </c>
      <c r="BE30" s="358">
        <v>0</v>
      </c>
      <c r="BF30" s="358">
        <v>0</v>
      </c>
      <c r="BG30" s="358">
        <v>0</v>
      </c>
      <c r="BH30" s="358">
        <v>0</v>
      </c>
      <c r="BI30" s="358">
        <v>0</v>
      </c>
      <c r="BJ30" s="358">
        <v>0</v>
      </c>
      <c r="BK30" s="358">
        <v>31164</v>
      </c>
      <c r="BL30" s="358">
        <v>0</v>
      </c>
      <c r="BM30" s="358">
        <v>0</v>
      </c>
      <c r="BN30" s="358">
        <v>0</v>
      </c>
      <c r="BO30" s="358">
        <v>0</v>
      </c>
      <c r="BP30" s="358">
        <v>0</v>
      </c>
      <c r="BQ30" s="358">
        <v>0</v>
      </c>
      <c r="BR30" s="358">
        <v>0</v>
      </c>
      <c r="BS30" s="358">
        <v>0</v>
      </c>
      <c r="BT30" s="358">
        <v>0</v>
      </c>
      <c r="BU30" s="358">
        <v>0</v>
      </c>
      <c r="BV30" s="358">
        <v>0</v>
      </c>
      <c r="BW30" s="358">
        <v>0</v>
      </c>
      <c r="BX30" s="358">
        <v>0</v>
      </c>
      <c r="BY30" s="358">
        <v>0</v>
      </c>
      <c r="BZ30" s="358">
        <v>0</v>
      </c>
      <c r="CA30" s="358">
        <v>0</v>
      </c>
      <c r="CB30" s="358">
        <v>0</v>
      </c>
      <c r="CC30" s="358">
        <v>0</v>
      </c>
      <c r="CD30" s="358">
        <v>0</v>
      </c>
      <c r="CE30" s="358">
        <v>0</v>
      </c>
      <c r="CF30" s="358">
        <v>0</v>
      </c>
      <c r="CG30" s="358">
        <v>0</v>
      </c>
      <c r="CH30" s="358">
        <v>0</v>
      </c>
      <c r="CI30" s="358">
        <v>0</v>
      </c>
      <c r="CJ30" s="358">
        <v>0</v>
      </c>
      <c r="CK30" s="358">
        <v>0</v>
      </c>
      <c r="CL30" s="358">
        <v>0</v>
      </c>
      <c r="CM30" s="358">
        <v>0</v>
      </c>
      <c r="CN30" s="358">
        <v>54</v>
      </c>
      <c r="CO30" s="358">
        <v>0</v>
      </c>
      <c r="CP30" s="358">
        <v>0</v>
      </c>
      <c r="CQ30" s="358">
        <v>0</v>
      </c>
      <c r="CR30" s="358">
        <v>0</v>
      </c>
      <c r="CS30" s="358">
        <v>0</v>
      </c>
      <c r="CT30" s="358">
        <v>0</v>
      </c>
      <c r="CU30" s="358">
        <v>0</v>
      </c>
      <c r="CV30" s="358">
        <v>0</v>
      </c>
      <c r="CW30" s="358">
        <v>0</v>
      </c>
      <c r="CX30" s="358">
        <v>0</v>
      </c>
      <c r="CY30" s="358">
        <v>0</v>
      </c>
      <c r="CZ30" s="358">
        <v>0</v>
      </c>
      <c r="DA30" s="358">
        <v>0</v>
      </c>
      <c r="DB30" s="358">
        <v>0</v>
      </c>
      <c r="DC30" s="358">
        <v>0</v>
      </c>
      <c r="DD30" s="358">
        <v>0</v>
      </c>
      <c r="DE30" s="358">
        <v>0</v>
      </c>
      <c r="DF30" s="358">
        <v>0</v>
      </c>
      <c r="DG30" s="358">
        <v>384</v>
      </c>
      <c r="DH30" s="333">
        <f t="shared" si="0"/>
        <v>323407</v>
      </c>
      <c r="DI30" s="358">
        <v>0</v>
      </c>
      <c r="DJ30" s="358">
        <v>0</v>
      </c>
      <c r="DK30" s="358">
        <v>0</v>
      </c>
      <c r="DL30" s="358">
        <v>0</v>
      </c>
      <c r="DM30" s="358">
        <v>0</v>
      </c>
      <c r="DN30" s="358">
        <v>-3009</v>
      </c>
      <c r="DO30" s="333">
        <f t="shared" si="1"/>
        <v>-3009</v>
      </c>
      <c r="DP30" s="189">
        <f t="shared" si="2"/>
        <v>320398</v>
      </c>
      <c r="DQ30" s="359">
        <v>126134</v>
      </c>
      <c r="DR30" s="360"/>
      <c r="DS30" s="333">
        <f t="shared" si="3"/>
        <v>126134</v>
      </c>
      <c r="DT30" s="189">
        <f t="shared" si="4"/>
        <v>123125</v>
      </c>
      <c r="DU30" s="189">
        <f t="shared" si="5"/>
        <v>446532</v>
      </c>
      <c r="DV30" s="358">
        <v>-77108</v>
      </c>
      <c r="DW30" s="360"/>
      <c r="DX30" s="333">
        <f t="shared" si="6"/>
        <v>-77108</v>
      </c>
      <c r="DY30" s="360">
        <f t="shared" si="7"/>
        <v>46017</v>
      </c>
      <c r="DZ30" s="333">
        <f t="shared" si="8"/>
        <v>369424</v>
      </c>
      <c r="EB30" s="720">
        <f t="shared" si="9"/>
        <v>0</v>
      </c>
    </row>
    <row r="31" spans="1:132" ht="15" customHeight="1">
      <c r="A31" s="246">
        <v>25</v>
      </c>
      <c r="B31" s="188" t="s">
        <v>181</v>
      </c>
      <c r="C31" s="185" t="s">
        <v>182</v>
      </c>
      <c r="D31" s="358">
        <v>0</v>
      </c>
      <c r="E31" s="358">
        <v>39568</v>
      </c>
      <c r="F31" s="358">
        <v>232</v>
      </c>
      <c r="G31" s="358">
        <v>0</v>
      </c>
      <c r="H31" s="358">
        <v>8749</v>
      </c>
      <c r="I31" s="358">
        <v>0</v>
      </c>
      <c r="J31" s="358">
        <v>0</v>
      </c>
      <c r="K31" s="358">
        <v>0</v>
      </c>
      <c r="L31" s="358">
        <v>0</v>
      </c>
      <c r="M31" s="358">
        <v>0</v>
      </c>
      <c r="N31" s="358">
        <v>0</v>
      </c>
      <c r="O31" s="358">
        <v>0</v>
      </c>
      <c r="P31" s="358">
        <v>108</v>
      </c>
      <c r="Q31" s="358">
        <v>0</v>
      </c>
      <c r="R31" s="358">
        <v>0</v>
      </c>
      <c r="S31" s="358">
        <v>0</v>
      </c>
      <c r="T31" s="358">
        <v>0</v>
      </c>
      <c r="U31" s="358">
        <v>0</v>
      </c>
      <c r="V31" s="358">
        <v>0</v>
      </c>
      <c r="W31" s="358">
        <v>0</v>
      </c>
      <c r="X31" s="358">
        <v>0</v>
      </c>
      <c r="Y31" s="358">
        <v>0</v>
      </c>
      <c r="Z31" s="358">
        <v>0</v>
      </c>
      <c r="AA31" s="358">
        <v>0</v>
      </c>
      <c r="AB31" s="358">
        <v>554551</v>
      </c>
      <c r="AC31" s="358">
        <v>9682</v>
      </c>
      <c r="AD31" s="358">
        <v>0</v>
      </c>
      <c r="AE31" s="358">
        <v>0</v>
      </c>
      <c r="AF31" s="358">
        <v>0</v>
      </c>
      <c r="AG31" s="358">
        <v>0</v>
      </c>
      <c r="AH31" s="358">
        <v>0</v>
      </c>
      <c r="AI31" s="358">
        <v>0</v>
      </c>
      <c r="AJ31" s="358">
        <v>0</v>
      </c>
      <c r="AK31" s="358">
        <v>0</v>
      </c>
      <c r="AL31" s="358">
        <v>0</v>
      </c>
      <c r="AM31" s="358">
        <v>0</v>
      </c>
      <c r="AN31" s="358">
        <v>0</v>
      </c>
      <c r="AO31" s="358">
        <v>0</v>
      </c>
      <c r="AP31" s="358">
        <v>0</v>
      </c>
      <c r="AQ31" s="358">
        <v>0</v>
      </c>
      <c r="AR31" s="358">
        <v>0</v>
      </c>
      <c r="AS31" s="358">
        <v>0</v>
      </c>
      <c r="AT31" s="358">
        <v>0</v>
      </c>
      <c r="AU31" s="358">
        <v>0</v>
      </c>
      <c r="AV31" s="358">
        <v>0</v>
      </c>
      <c r="AW31" s="358">
        <v>0</v>
      </c>
      <c r="AX31" s="358">
        <v>0</v>
      </c>
      <c r="AY31" s="358">
        <v>0</v>
      </c>
      <c r="AZ31" s="358">
        <v>0</v>
      </c>
      <c r="BA31" s="358">
        <v>0</v>
      </c>
      <c r="BB31" s="358">
        <v>0</v>
      </c>
      <c r="BC31" s="358">
        <v>0</v>
      </c>
      <c r="BD31" s="358">
        <v>0</v>
      </c>
      <c r="BE31" s="358">
        <v>0</v>
      </c>
      <c r="BF31" s="358">
        <v>0</v>
      </c>
      <c r="BG31" s="358">
        <v>0</v>
      </c>
      <c r="BH31" s="358">
        <v>0</v>
      </c>
      <c r="BI31" s="358">
        <v>0</v>
      </c>
      <c r="BJ31" s="358">
        <v>0</v>
      </c>
      <c r="BK31" s="358">
        <v>0</v>
      </c>
      <c r="BL31" s="358">
        <v>38</v>
      </c>
      <c r="BM31" s="358">
        <v>0</v>
      </c>
      <c r="BN31" s="358">
        <v>0</v>
      </c>
      <c r="BO31" s="358">
        <v>0</v>
      </c>
      <c r="BP31" s="358">
        <v>0</v>
      </c>
      <c r="BQ31" s="358">
        <v>0</v>
      </c>
      <c r="BR31" s="358">
        <v>0</v>
      </c>
      <c r="BS31" s="358">
        <v>154</v>
      </c>
      <c r="BT31" s="358">
        <v>37509</v>
      </c>
      <c r="BU31" s="358">
        <v>0</v>
      </c>
      <c r="BV31" s="358">
        <v>0</v>
      </c>
      <c r="BW31" s="358">
        <v>0</v>
      </c>
      <c r="BX31" s="358">
        <v>0</v>
      </c>
      <c r="BY31" s="358">
        <v>0</v>
      </c>
      <c r="BZ31" s="358">
        <v>0</v>
      </c>
      <c r="CA31" s="358">
        <v>391</v>
      </c>
      <c r="CB31" s="358">
        <v>0</v>
      </c>
      <c r="CC31" s="358">
        <v>87</v>
      </c>
      <c r="CD31" s="358">
        <v>3</v>
      </c>
      <c r="CE31" s="358">
        <v>0</v>
      </c>
      <c r="CF31" s="358">
        <v>0</v>
      </c>
      <c r="CG31" s="358">
        <v>0</v>
      </c>
      <c r="CH31" s="358">
        <v>1305</v>
      </c>
      <c r="CI31" s="358">
        <v>0</v>
      </c>
      <c r="CJ31" s="358">
        <v>0</v>
      </c>
      <c r="CK31" s="358">
        <v>0</v>
      </c>
      <c r="CL31" s="358">
        <v>0</v>
      </c>
      <c r="CM31" s="358">
        <v>30</v>
      </c>
      <c r="CN31" s="358">
        <v>16243</v>
      </c>
      <c r="CO31" s="358">
        <v>199</v>
      </c>
      <c r="CP31" s="358">
        <v>18375</v>
      </c>
      <c r="CQ31" s="358">
        <v>10371279</v>
      </c>
      <c r="CR31" s="358">
        <v>44403</v>
      </c>
      <c r="CS31" s="358">
        <v>107751</v>
      </c>
      <c r="CT31" s="358">
        <v>55270</v>
      </c>
      <c r="CU31" s="358">
        <v>0</v>
      </c>
      <c r="CV31" s="358">
        <v>0</v>
      </c>
      <c r="CW31" s="358">
        <v>0</v>
      </c>
      <c r="CX31" s="358">
        <v>0</v>
      </c>
      <c r="CY31" s="358">
        <v>0</v>
      </c>
      <c r="CZ31" s="358">
        <v>83</v>
      </c>
      <c r="DA31" s="358">
        <v>0</v>
      </c>
      <c r="DB31" s="358">
        <v>0</v>
      </c>
      <c r="DC31" s="358">
        <v>213</v>
      </c>
      <c r="DD31" s="358">
        <v>52218</v>
      </c>
      <c r="DE31" s="358">
        <v>18</v>
      </c>
      <c r="DF31" s="358">
        <v>0</v>
      </c>
      <c r="DG31" s="358">
        <v>10049</v>
      </c>
      <c r="DH31" s="333">
        <f t="shared" si="0"/>
        <v>11328508</v>
      </c>
      <c r="DI31" s="358">
        <v>103399</v>
      </c>
      <c r="DJ31" s="358">
        <v>906741</v>
      </c>
      <c r="DK31" s="358">
        <v>0</v>
      </c>
      <c r="DL31" s="358">
        <v>0</v>
      </c>
      <c r="DM31" s="358">
        <v>0</v>
      </c>
      <c r="DN31" s="358">
        <v>186914</v>
      </c>
      <c r="DO31" s="333">
        <f t="shared" si="1"/>
        <v>1197054</v>
      </c>
      <c r="DP31" s="189">
        <f t="shared" si="2"/>
        <v>12525562</v>
      </c>
      <c r="DQ31" s="359">
        <v>691899</v>
      </c>
      <c r="DR31" s="360"/>
      <c r="DS31" s="333">
        <f t="shared" si="3"/>
        <v>691899</v>
      </c>
      <c r="DT31" s="189">
        <f t="shared" si="4"/>
        <v>1888953</v>
      </c>
      <c r="DU31" s="189">
        <f t="shared" si="5"/>
        <v>13217461</v>
      </c>
      <c r="DV31" s="358">
        <v>-3593218</v>
      </c>
      <c r="DW31" s="360"/>
      <c r="DX31" s="333">
        <f t="shared" si="6"/>
        <v>-3593218</v>
      </c>
      <c r="DY31" s="360">
        <f t="shared" si="7"/>
        <v>-1704265</v>
      </c>
      <c r="DZ31" s="333">
        <f t="shared" si="8"/>
        <v>9624243</v>
      </c>
      <c r="EB31" s="720">
        <f t="shared" si="9"/>
        <v>45337.05</v>
      </c>
    </row>
    <row r="32" spans="1:132" ht="15" customHeight="1">
      <c r="A32" s="246">
        <v>26</v>
      </c>
      <c r="B32" s="188" t="s">
        <v>183</v>
      </c>
      <c r="C32" s="185" t="s">
        <v>184</v>
      </c>
      <c r="D32" s="358">
        <v>218964</v>
      </c>
      <c r="E32" s="358">
        <v>5782</v>
      </c>
      <c r="F32" s="358">
        <v>2634</v>
      </c>
      <c r="G32" s="358">
        <v>431</v>
      </c>
      <c r="H32" s="358">
        <v>5219</v>
      </c>
      <c r="I32" s="358">
        <v>308</v>
      </c>
      <c r="J32" s="358">
        <v>3406</v>
      </c>
      <c r="K32" s="358">
        <v>60234</v>
      </c>
      <c r="L32" s="358">
        <v>17847</v>
      </c>
      <c r="M32" s="358">
        <v>22</v>
      </c>
      <c r="N32" s="358">
        <v>2696</v>
      </c>
      <c r="O32" s="358">
        <v>18815</v>
      </c>
      <c r="P32" s="358">
        <v>17619</v>
      </c>
      <c r="Q32" s="358">
        <v>94719</v>
      </c>
      <c r="R32" s="358">
        <v>54657</v>
      </c>
      <c r="S32" s="358">
        <v>37438</v>
      </c>
      <c r="T32" s="358">
        <v>80571</v>
      </c>
      <c r="U32" s="358">
        <v>135252</v>
      </c>
      <c r="V32" s="358">
        <v>1521</v>
      </c>
      <c r="W32" s="358">
        <v>21565</v>
      </c>
      <c r="X32" s="358">
        <v>16811</v>
      </c>
      <c r="Y32" s="358">
        <v>58616</v>
      </c>
      <c r="Z32" s="358">
        <v>20072</v>
      </c>
      <c r="AA32" s="358">
        <v>6612</v>
      </c>
      <c r="AB32" s="358">
        <v>190219</v>
      </c>
      <c r="AC32" s="358">
        <v>818003</v>
      </c>
      <c r="AD32" s="358">
        <v>13030</v>
      </c>
      <c r="AE32" s="358">
        <v>15969</v>
      </c>
      <c r="AF32" s="358">
        <v>52533</v>
      </c>
      <c r="AG32" s="358">
        <v>27522</v>
      </c>
      <c r="AH32" s="358">
        <v>2295</v>
      </c>
      <c r="AI32" s="358">
        <v>3467</v>
      </c>
      <c r="AJ32" s="358">
        <v>20253</v>
      </c>
      <c r="AK32" s="358">
        <v>378</v>
      </c>
      <c r="AL32" s="358">
        <v>33127</v>
      </c>
      <c r="AM32" s="358">
        <v>1080</v>
      </c>
      <c r="AN32" s="358">
        <v>9628</v>
      </c>
      <c r="AO32" s="358">
        <v>7913</v>
      </c>
      <c r="AP32" s="358">
        <v>398</v>
      </c>
      <c r="AQ32" s="358">
        <v>87</v>
      </c>
      <c r="AR32" s="358">
        <v>11260</v>
      </c>
      <c r="AS32" s="358">
        <v>30025</v>
      </c>
      <c r="AT32" s="358">
        <v>44950</v>
      </c>
      <c r="AU32" s="358">
        <v>22450</v>
      </c>
      <c r="AV32" s="358">
        <v>51015</v>
      </c>
      <c r="AW32" s="358">
        <v>64713</v>
      </c>
      <c r="AX32" s="358">
        <v>14573</v>
      </c>
      <c r="AY32" s="358">
        <v>34124</v>
      </c>
      <c r="AZ32" s="358">
        <v>34668</v>
      </c>
      <c r="BA32" s="358">
        <v>7794</v>
      </c>
      <c r="BB32" s="358">
        <v>7334</v>
      </c>
      <c r="BC32" s="358">
        <v>14531</v>
      </c>
      <c r="BD32" s="358">
        <v>15614</v>
      </c>
      <c r="BE32" s="358">
        <v>12874</v>
      </c>
      <c r="BF32" s="358">
        <v>70659</v>
      </c>
      <c r="BG32" s="358">
        <v>27039</v>
      </c>
      <c r="BH32" s="358">
        <v>299084</v>
      </c>
      <c r="BI32" s="358">
        <v>42021</v>
      </c>
      <c r="BJ32" s="358">
        <v>16953</v>
      </c>
      <c r="BK32" s="358">
        <v>96942</v>
      </c>
      <c r="BL32" s="358">
        <v>245</v>
      </c>
      <c r="BM32" s="358">
        <v>166208</v>
      </c>
      <c r="BN32" s="358">
        <v>99455</v>
      </c>
      <c r="BO32" s="358">
        <v>21925</v>
      </c>
      <c r="BP32" s="358">
        <v>17004</v>
      </c>
      <c r="BQ32" s="358">
        <v>5247</v>
      </c>
      <c r="BR32" s="358">
        <v>17968</v>
      </c>
      <c r="BS32" s="358">
        <v>5627</v>
      </c>
      <c r="BT32" s="358">
        <v>17883</v>
      </c>
      <c r="BU32" s="358">
        <v>816</v>
      </c>
      <c r="BV32" s="358">
        <v>1000</v>
      </c>
      <c r="BW32" s="358">
        <v>401</v>
      </c>
      <c r="BX32" s="358">
        <v>321</v>
      </c>
      <c r="BY32" s="358">
        <v>2190</v>
      </c>
      <c r="BZ32" s="358">
        <v>856</v>
      </c>
      <c r="CA32" s="358">
        <v>6771</v>
      </c>
      <c r="CB32" s="358">
        <v>1170</v>
      </c>
      <c r="CC32" s="358">
        <v>954</v>
      </c>
      <c r="CD32" s="358">
        <v>303</v>
      </c>
      <c r="CE32" s="358">
        <v>44</v>
      </c>
      <c r="CF32" s="358">
        <v>788</v>
      </c>
      <c r="CG32" s="358">
        <v>3917</v>
      </c>
      <c r="CH32" s="358">
        <v>9</v>
      </c>
      <c r="CI32" s="358">
        <v>5</v>
      </c>
      <c r="CJ32" s="358">
        <v>2019</v>
      </c>
      <c r="CK32" s="358">
        <v>24124</v>
      </c>
      <c r="CL32" s="358">
        <v>7</v>
      </c>
      <c r="CM32" s="358">
        <v>23529</v>
      </c>
      <c r="CN32" s="358">
        <v>18106</v>
      </c>
      <c r="CO32" s="358">
        <v>1179</v>
      </c>
      <c r="CP32" s="358">
        <v>185510</v>
      </c>
      <c r="CQ32" s="358">
        <v>82796</v>
      </c>
      <c r="CR32" s="358">
        <v>24848</v>
      </c>
      <c r="CS32" s="358">
        <v>43335</v>
      </c>
      <c r="CT32" s="358">
        <v>33575</v>
      </c>
      <c r="CU32" s="358">
        <v>10711</v>
      </c>
      <c r="CV32" s="358">
        <v>23165</v>
      </c>
      <c r="CW32" s="358">
        <v>28895</v>
      </c>
      <c r="CX32" s="358">
        <v>63395</v>
      </c>
      <c r="CY32" s="358">
        <v>204235</v>
      </c>
      <c r="CZ32" s="358">
        <v>14001</v>
      </c>
      <c r="DA32" s="358">
        <v>43062</v>
      </c>
      <c r="DB32" s="358">
        <v>133249</v>
      </c>
      <c r="DC32" s="358">
        <v>20072</v>
      </c>
      <c r="DD32" s="358">
        <v>137</v>
      </c>
      <c r="DE32" s="358">
        <v>51579</v>
      </c>
      <c r="DF32" s="358">
        <v>13827</v>
      </c>
      <c r="DG32" s="358">
        <v>3735</v>
      </c>
      <c r="DH32" s="333">
        <f t="shared" si="0"/>
        <v>4416534</v>
      </c>
      <c r="DI32" s="358">
        <v>92046</v>
      </c>
      <c r="DJ32" s="358">
        <v>1702729</v>
      </c>
      <c r="DK32" s="358">
        <v>0</v>
      </c>
      <c r="DL32" s="358">
        <v>0</v>
      </c>
      <c r="DM32" s="358">
        <v>0</v>
      </c>
      <c r="DN32" s="358">
        <v>-15593</v>
      </c>
      <c r="DO32" s="333">
        <f t="shared" si="1"/>
        <v>1779182</v>
      </c>
      <c r="DP32" s="189">
        <f t="shared" si="2"/>
        <v>6195716</v>
      </c>
      <c r="DQ32" s="359">
        <v>2200979</v>
      </c>
      <c r="DR32" s="360"/>
      <c r="DS32" s="333">
        <f t="shared" si="3"/>
        <v>2200979</v>
      </c>
      <c r="DT32" s="189">
        <f t="shared" si="4"/>
        <v>3980161</v>
      </c>
      <c r="DU32" s="189">
        <f t="shared" si="5"/>
        <v>8396695</v>
      </c>
      <c r="DV32" s="358">
        <v>-1262326</v>
      </c>
      <c r="DW32" s="360"/>
      <c r="DX32" s="333">
        <f t="shared" si="6"/>
        <v>-1262326</v>
      </c>
      <c r="DY32" s="360">
        <f t="shared" si="7"/>
        <v>2717835</v>
      </c>
      <c r="DZ32" s="333">
        <f t="shared" si="8"/>
        <v>7134369</v>
      </c>
      <c r="EB32" s="720">
        <f t="shared" si="9"/>
        <v>85136.450000000012</v>
      </c>
    </row>
    <row r="33" spans="1:132" ht="15" customHeight="1">
      <c r="A33" s="246">
        <v>27</v>
      </c>
      <c r="B33" s="188" t="s">
        <v>185</v>
      </c>
      <c r="C33" s="185" t="s">
        <v>186</v>
      </c>
      <c r="D33" s="358">
        <v>64060</v>
      </c>
      <c r="E33" s="358">
        <v>6100</v>
      </c>
      <c r="F33" s="358">
        <v>1923</v>
      </c>
      <c r="G33" s="358">
        <v>7487</v>
      </c>
      <c r="H33" s="358">
        <v>53187</v>
      </c>
      <c r="I33" s="358">
        <v>512</v>
      </c>
      <c r="J33" s="358">
        <v>6192</v>
      </c>
      <c r="K33" s="358">
        <v>84617</v>
      </c>
      <c r="L33" s="358">
        <v>15535</v>
      </c>
      <c r="M33" s="358">
        <v>3045</v>
      </c>
      <c r="N33" s="358">
        <v>299</v>
      </c>
      <c r="O33" s="358">
        <v>7689</v>
      </c>
      <c r="P33" s="358">
        <v>3295</v>
      </c>
      <c r="Q33" s="358">
        <v>4219</v>
      </c>
      <c r="R33" s="358">
        <v>2436</v>
      </c>
      <c r="S33" s="358">
        <v>25250</v>
      </c>
      <c r="T33" s="358">
        <v>9287</v>
      </c>
      <c r="U33" s="358">
        <v>4837</v>
      </c>
      <c r="V33" s="358">
        <v>15155</v>
      </c>
      <c r="W33" s="358">
        <v>28952</v>
      </c>
      <c r="X33" s="358">
        <v>1259100</v>
      </c>
      <c r="Y33" s="358">
        <v>55232</v>
      </c>
      <c r="Z33" s="358">
        <v>2865</v>
      </c>
      <c r="AA33" s="358">
        <v>3548</v>
      </c>
      <c r="AB33" s="358">
        <v>19347</v>
      </c>
      <c r="AC33" s="358">
        <v>31966</v>
      </c>
      <c r="AD33" s="358">
        <v>696069</v>
      </c>
      <c r="AE33" s="358">
        <v>114941</v>
      </c>
      <c r="AF33" s="358">
        <v>7460</v>
      </c>
      <c r="AG33" s="358">
        <v>8586</v>
      </c>
      <c r="AH33" s="358">
        <v>445</v>
      </c>
      <c r="AI33" s="358">
        <v>29363</v>
      </c>
      <c r="AJ33" s="358">
        <v>17639</v>
      </c>
      <c r="AK33" s="358">
        <v>20344</v>
      </c>
      <c r="AL33" s="358">
        <v>29854</v>
      </c>
      <c r="AM33" s="358">
        <v>6836</v>
      </c>
      <c r="AN33" s="358">
        <v>22773</v>
      </c>
      <c r="AO33" s="358">
        <v>3429</v>
      </c>
      <c r="AP33" s="358">
        <v>976</v>
      </c>
      <c r="AQ33" s="358">
        <v>11196</v>
      </c>
      <c r="AR33" s="358">
        <v>11440</v>
      </c>
      <c r="AS33" s="358">
        <v>17873</v>
      </c>
      <c r="AT33" s="358">
        <v>23791</v>
      </c>
      <c r="AU33" s="358">
        <v>10111</v>
      </c>
      <c r="AV33" s="358">
        <v>12891</v>
      </c>
      <c r="AW33" s="358">
        <v>4731</v>
      </c>
      <c r="AX33" s="358">
        <v>6844</v>
      </c>
      <c r="AY33" s="358">
        <v>6139</v>
      </c>
      <c r="AZ33" s="358">
        <v>7394</v>
      </c>
      <c r="BA33" s="358">
        <v>2052</v>
      </c>
      <c r="BB33" s="358">
        <v>611</v>
      </c>
      <c r="BC33" s="358">
        <v>2243</v>
      </c>
      <c r="BD33" s="358">
        <v>1099</v>
      </c>
      <c r="BE33" s="358">
        <v>374</v>
      </c>
      <c r="BF33" s="358">
        <v>6523</v>
      </c>
      <c r="BG33" s="358">
        <v>1541</v>
      </c>
      <c r="BH33" s="358">
        <v>39485</v>
      </c>
      <c r="BI33" s="358">
        <v>6864</v>
      </c>
      <c r="BJ33" s="358">
        <v>18909</v>
      </c>
      <c r="BK33" s="358">
        <v>3311</v>
      </c>
      <c r="BL33" s="358">
        <v>6572</v>
      </c>
      <c r="BM33" s="358">
        <v>58925</v>
      </c>
      <c r="BN33" s="358">
        <v>43010</v>
      </c>
      <c r="BO33" s="358">
        <v>116035</v>
      </c>
      <c r="BP33" s="358">
        <v>34104</v>
      </c>
      <c r="BQ33" s="358">
        <v>319157</v>
      </c>
      <c r="BR33" s="358">
        <v>86205</v>
      </c>
      <c r="BS33" s="358">
        <v>47897</v>
      </c>
      <c r="BT33" s="358">
        <v>71853</v>
      </c>
      <c r="BU33" s="358">
        <v>121264</v>
      </c>
      <c r="BV33" s="358">
        <v>13683</v>
      </c>
      <c r="BW33" s="358">
        <v>27850</v>
      </c>
      <c r="BX33" s="358">
        <v>10428</v>
      </c>
      <c r="BY33" s="358">
        <v>99</v>
      </c>
      <c r="BZ33" s="358">
        <v>12097</v>
      </c>
      <c r="CA33" s="358">
        <v>771688</v>
      </c>
      <c r="CB33" s="358">
        <v>2808456</v>
      </c>
      <c r="CC33" s="358">
        <v>314702</v>
      </c>
      <c r="CD33" s="358">
        <v>276641</v>
      </c>
      <c r="CE33" s="358">
        <v>16333</v>
      </c>
      <c r="CF33" s="358">
        <v>4048</v>
      </c>
      <c r="CG33" s="358">
        <v>14653</v>
      </c>
      <c r="CH33" s="358">
        <v>5316</v>
      </c>
      <c r="CI33" s="358">
        <v>12159</v>
      </c>
      <c r="CJ33" s="358">
        <v>3205</v>
      </c>
      <c r="CK33" s="358">
        <v>18560</v>
      </c>
      <c r="CL33" s="358">
        <v>1842</v>
      </c>
      <c r="CM33" s="358">
        <v>10368</v>
      </c>
      <c r="CN33" s="358">
        <v>413406</v>
      </c>
      <c r="CO33" s="358">
        <v>40114</v>
      </c>
      <c r="CP33" s="358">
        <v>109896</v>
      </c>
      <c r="CQ33" s="358">
        <v>85529</v>
      </c>
      <c r="CR33" s="358">
        <v>11832</v>
      </c>
      <c r="CS33" s="358">
        <v>18168</v>
      </c>
      <c r="CT33" s="358">
        <v>27008</v>
      </c>
      <c r="CU33" s="358">
        <v>14038</v>
      </c>
      <c r="CV33" s="358">
        <v>21929</v>
      </c>
      <c r="CW33" s="358">
        <v>6558</v>
      </c>
      <c r="CX33" s="358">
        <v>50297</v>
      </c>
      <c r="CY33" s="358">
        <v>80561</v>
      </c>
      <c r="CZ33" s="358">
        <v>7145</v>
      </c>
      <c r="DA33" s="358">
        <v>37857</v>
      </c>
      <c r="DB33" s="358">
        <v>27042</v>
      </c>
      <c r="DC33" s="358">
        <v>47808</v>
      </c>
      <c r="DD33" s="358">
        <v>34</v>
      </c>
      <c r="DE33" s="358">
        <v>16761</v>
      </c>
      <c r="DF33" s="358">
        <v>0</v>
      </c>
      <c r="DG33" s="358">
        <v>68941</v>
      </c>
      <c r="DH33" s="333">
        <f t="shared" si="0"/>
        <v>9182346</v>
      </c>
      <c r="DI33" s="358">
        <v>14936</v>
      </c>
      <c r="DJ33" s="358">
        <v>4043526</v>
      </c>
      <c r="DK33" s="358">
        <v>0</v>
      </c>
      <c r="DL33" s="358">
        <v>0</v>
      </c>
      <c r="DM33" s="358">
        <v>0</v>
      </c>
      <c r="DN33" s="358">
        <v>18185</v>
      </c>
      <c r="DO33" s="333">
        <f t="shared" si="1"/>
        <v>4076647</v>
      </c>
      <c r="DP33" s="189">
        <f t="shared" si="2"/>
        <v>13258993</v>
      </c>
      <c r="DQ33" s="359">
        <v>756236</v>
      </c>
      <c r="DR33" s="360"/>
      <c r="DS33" s="333">
        <f t="shared" si="3"/>
        <v>756236</v>
      </c>
      <c r="DT33" s="189">
        <f t="shared" si="4"/>
        <v>4832883</v>
      </c>
      <c r="DU33" s="189">
        <f t="shared" si="5"/>
        <v>14015229</v>
      </c>
      <c r="DV33" s="358">
        <v>-2305344</v>
      </c>
      <c r="DW33" s="360"/>
      <c r="DX33" s="333">
        <f t="shared" si="6"/>
        <v>-2305344</v>
      </c>
      <c r="DY33" s="360">
        <f t="shared" si="7"/>
        <v>2527539</v>
      </c>
      <c r="DZ33" s="333">
        <f t="shared" si="8"/>
        <v>11709885</v>
      </c>
      <c r="EB33" s="720">
        <f t="shared" si="9"/>
        <v>202176.30000000002</v>
      </c>
    </row>
    <row r="34" spans="1:132" ht="15" customHeight="1">
      <c r="A34" s="246">
        <v>28</v>
      </c>
      <c r="B34" s="188" t="s">
        <v>187</v>
      </c>
      <c r="C34" s="185" t="s">
        <v>188</v>
      </c>
      <c r="D34" s="358">
        <v>0</v>
      </c>
      <c r="E34" s="358">
        <v>0</v>
      </c>
      <c r="F34" s="358">
        <v>0</v>
      </c>
      <c r="G34" s="358">
        <v>0</v>
      </c>
      <c r="H34" s="358">
        <v>0</v>
      </c>
      <c r="I34" s="358">
        <v>0</v>
      </c>
      <c r="J34" s="358">
        <v>9</v>
      </c>
      <c r="K34" s="358">
        <v>192</v>
      </c>
      <c r="L34" s="358">
        <v>0</v>
      </c>
      <c r="M34" s="358">
        <v>0</v>
      </c>
      <c r="N34" s="358">
        <v>0</v>
      </c>
      <c r="O34" s="358">
        <v>0</v>
      </c>
      <c r="P34" s="358">
        <v>0</v>
      </c>
      <c r="Q34" s="358">
        <v>0</v>
      </c>
      <c r="R34" s="358">
        <v>0</v>
      </c>
      <c r="S34" s="358">
        <v>148</v>
      </c>
      <c r="T34" s="358">
        <v>0</v>
      </c>
      <c r="U34" s="358">
        <v>0</v>
      </c>
      <c r="V34" s="358">
        <v>1173</v>
      </c>
      <c r="W34" s="358">
        <v>1251</v>
      </c>
      <c r="X34" s="358">
        <v>598</v>
      </c>
      <c r="Y34" s="358">
        <v>17260</v>
      </c>
      <c r="Z34" s="358">
        <v>0</v>
      </c>
      <c r="AA34" s="358">
        <v>0</v>
      </c>
      <c r="AB34" s="358">
        <v>0</v>
      </c>
      <c r="AC34" s="358">
        <v>964</v>
      </c>
      <c r="AD34" s="358">
        <v>0</v>
      </c>
      <c r="AE34" s="358">
        <v>58210</v>
      </c>
      <c r="AF34" s="358">
        <v>1040</v>
      </c>
      <c r="AG34" s="358">
        <v>0</v>
      </c>
      <c r="AH34" s="358">
        <v>0</v>
      </c>
      <c r="AI34" s="358">
        <v>0</v>
      </c>
      <c r="AJ34" s="358">
        <v>182</v>
      </c>
      <c r="AK34" s="358">
        <v>0</v>
      </c>
      <c r="AL34" s="358">
        <v>17980</v>
      </c>
      <c r="AM34" s="358">
        <v>440258</v>
      </c>
      <c r="AN34" s="358">
        <v>89016</v>
      </c>
      <c r="AO34" s="358">
        <v>28775</v>
      </c>
      <c r="AP34" s="358">
        <v>250</v>
      </c>
      <c r="AQ34" s="358">
        <v>4199</v>
      </c>
      <c r="AR34" s="358">
        <v>986</v>
      </c>
      <c r="AS34" s="358">
        <v>48</v>
      </c>
      <c r="AT34" s="358">
        <v>263</v>
      </c>
      <c r="AU34" s="358">
        <v>213</v>
      </c>
      <c r="AV34" s="358">
        <v>408</v>
      </c>
      <c r="AW34" s="358">
        <v>269</v>
      </c>
      <c r="AX34" s="358">
        <v>0</v>
      </c>
      <c r="AY34" s="358">
        <v>0</v>
      </c>
      <c r="AZ34" s="358">
        <v>53</v>
      </c>
      <c r="BA34" s="358">
        <v>0</v>
      </c>
      <c r="BB34" s="358">
        <v>3</v>
      </c>
      <c r="BC34" s="358">
        <v>0</v>
      </c>
      <c r="BD34" s="358">
        <v>35</v>
      </c>
      <c r="BE34" s="358">
        <v>0</v>
      </c>
      <c r="BF34" s="358">
        <v>0</v>
      </c>
      <c r="BG34" s="358">
        <v>0</v>
      </c>
      <c r="BH34" s="358">
        <v>1226</v>
      </c>
      <c r="BI34" s="358">
        <v>19</v>
      </c>
      <c r="BJ34" s="358">
        <v>2191</v>
      </c>
      <c r="BK34" s="358">
        <v>36</v>
      </c>
      <c r="BL34" s="358">
        <v>205</v>
      </c>
      <c r="BM34" s="358">
        <v>25624</v>
      </c>
      <c r="BN34" s="358">
        <v>504</v>
      </c>
      <c r="BO34" s="358">
        <v>356317</v>
      </c>
      <c r="BP34" s="358">
        <v>99956</v>
      </c>
      <c r="BQ34" s="358">
        <v>340789</v>
      </c>
      <c r="BR34" s="358">
        <v>0</v>
      </c>
      <c r="BS34" s="358">
        <v>1</v>
      </c>
      <c r="BT34" s="358">
        <v>876</v>
      </c>
      <c r="BU34" s="358">
        <v>-193</v>
      </c>
      <c r="BV34" s="358">
        <v>0</v>
      </c>
      <c r="BW34" s="358">
        <v>0</v>
      </c>
      <c r="BX34" s="358">
        <v>0</v>
      </c>
      <c r="BY34" s="358">
        <v>0</v>
      </c>
      <c r="BZ34" s="358">
        <v>62</v>
      </c>
      <c r="CA34" s="358">
        <v>0</v>
      </c>
      <c r="CB34" s="358">
        <v>0</v>
      </c>
      <c r="CC34" s="358">
        <v>0</v>
      </c>
      <c r="CD34" s="358">
        <v>0</v>
      </c>
      <c r="CE34" s="358">
        <v>0</v>
      </c>
      <c r="CF34" s="358">
        <v>0</v>
      </c>
      <c r="CG34" s="358">
        <v>0</v>
      </c>
      <c r="CH34" s="358">
        <v>0</v>
      </c>
      <c r="CI34" s="358">
        <v>0</v>
      </c>
      <c r="CJ34" s="358">
        <v>0</v>
      </c>
      <c r="CK34" s="358">
        <v>0</v>
      </c>
      <c r="CL34" s="358">
        <v>0</v>
      </c>
      <c r="CM34" s="358">
        <v>95</v>
      </c>
      <c r="CN34" s="358">
        <v>0</v>
      </c>
      <c r="CO34" s="358">
        <v>0</v>
      </c>
      <c r="CP34" s="358">
        <v>0</v>
      </c>
      <c r="CQ34" s="358">
        <v>0</v>
      </c>
      <c r="CR34" s="358">
        <v>0</v>
      </c>
      <c r="CS34" s="358">
        <v>141</v>
      </c>
      <c r="CT34" s="358">
        <v>158</v>
      </c>
      <c r="CU34" s="358">
        <v>1080</v>
      </c>
      <c r="CV34" s="358">
        <v>123</v>
      </c>
      <c r="CW34" s="358">
        <v>0</v>
      </c>
      <c r="CX34" s="358">
        <v>0</v>
      </c>
      <c r="CY34" s="358">
        <v>137</v>
      </c>
      <c r="CZ34" s="358">
        <v>5</v>
      </c>
      <c r="DA34" s="358">
        <v>8183</v>
      </c>
      <c r="DB34" s="358">
        <v>0</v>
      </c>
      <c r="DC34" s="358">
        <v>0</v>
      </c>
      <c r="DD34" s="358">
        <v>0</v>
      </c>
      <c r="DE34" s="358">
        <v>557</v>
      </c>
      <c r="DF34" s="358">
        <v>0</v>
      </c>
      <c r="DG34" s="358">
        <v>67</v>
      </c>
      <c r="DH34" s="333">
        <f t="shared" si="0"/>
        <v>1501942</v>
      </c>
      <c r="DI34" s="358">
        <v>92</v>
      </c>
      <c r="DJ34" s="358">
        <v>-524</v>
      </c>
      <c r="DK34" s="358">
        <v>0</v>
      </c>
      <c r="DL34" s="358">
        <v>0</v>
      </c>
      <c r="DM34" s="358">
        <v>0</v>
      </c>
      <c r="DN34" s="358">
        <v>-6006</v>
      </c>
      <c r="DO34" s="333">
        <f t="shared" si="1"/>
        <v>-6438</v>
      </c>
      <c r="DP34" s="189">
        <f t="shared" si="2"/>
        <v>1495504</v>
      </c>
      <c r="DQ34" s="359">
        <v>68594</v>
      </c>
      <c r="DR34" s="360"/>
      <c r="DS34" s="333">
        <f t="shared" si="3"/>
        <v>68594</v>
      </c>
      <c r="DT34" s="189">
        <f t="shared" si="4"/>
        <v>62156</v>
      </c>
      <c r="DU34" s="189">
        <f t="shared" si="5"/>
        <v>1564098</v>
      </c>
      <c r="DV34" s="358">
        <v>-22149</v>
      </c>
      <c r="DW34" s="360"/>
      <c r="DX34" s="333">
        <f t="shared" si="6"/>
        <v>-22149</v>
      </c>
      <c r="DY34" s="360">
        <f t="shared" si="7"/>
        <v>40007</v>
      </c>
      <c r="DZ34" s="333">
        <f t="shared" si="8"/>
        <v>1541949</v>
      </c>
      <c r="EB34" s="720">
        <f t="shared" si="9"/>
        <v>-26.200000000000003</v>
      </c>
    </row>
    <row r="35" spans="1:132" ht="15" customHeight="1">
      <c r="A35" s="246">
        <v>29</v>
      </c>
      <c r="B35" s="188" t="s">
        <v>189</v>
      </c>
      <c r="C35" s="185" t="s">
        <v>93</v>
      </c>
      <c r="D35" s="358">
        <v>78059</v>
      </c>
      <c r="E35" s="358">
        <v>3850</v>
      </c>
      <c r="F35" s="358">
        <v>2135</v>
      </c>
      <c r="G35" s="358">
        <v>6897</v>
      </c>
      <c r="H35" s="358">
        <v>19896</v>
      </c>
      <c r="I35" s="358">
        <v>215</v>
      </c>
      <c r="J35" s="358">
        <v>231</v>
      </c>
      <c r="K35" s="358">
        <v>471964</v>
      </c>
      <c r="L35" s="358">
        <v>183606</v>
      </c>
      <c r="M35" s="358">
        <v>191</v>
      </c>
      <c r="N35" s="358">
        <v>1864</v>
      </c>
      <c r="O35" s="358">
        <v>4753</v>
      </c>
      <c r="P35" s="358">
        <v>11434</v>
      </c>
      <c r="Q35" s="358">
        <v>28907</v>
      </c>
      <c r="R35" s="358">
        <v>90378</v>
      </c>
      <c r="S35" s="358">
        <v>33225</v>
      </c>
      <c r="T35" s="358">
        <v>96998</v>
      </c>
      <c r="U35" s="358">
        <v>149093</v>
      </c>
      <c r="V35" s="358">
        <v>3699</v>
      </c>
      <c r="W35" s="358">
        <v>14621</v>
      </c>
      <c r="X35" s="358">
        <v>0</v>
      </c>
      <c r="Y35" s="358">
        <v>9288</v>
      </c>
      <c r="Z35" s="358">
        <v>2527</v>
      </c>
      <c r="AA35" s="358">
        <v>2622</v>
      </c>
      <c r="AB35" s="358">
        <v>616763</v>
      </c>
      <c r="AC35" s="358">
        <v>208002</v>
      </c>
      <c r="AD35" s="358">
        <v>1187</v>
      </c>
      <c r="AE35" s="358">
        <v>0</v>
      </c>
      <c r="AF35" s="358">
        <v>2464131</v>
      </c>
      <c r="AG35" s="358">
        <v>69341</v>
      </c>
      <c r="AH35" s="358">
        <v>16416</v>
      </c>
      <c r="AI35" s="358">
        <v>29191</v>
      </c>
      <c r="AJ35" s="358">
        <v>2884</v>
      </c>
      <c r="AK35" s="358">
        <v>3206</v>
      </c>
      <c r="AL35" s="358">
        <v>5410</v>
      </c>
      <c r="AM35" s="358">
        <v>0</v>
      </c>
      <c r="AN35" s="358">
        <v>243</v>
      </c>
      <c r="AO35" s="358">
        <v>743</v>
      </c>
      <c r="AP35" s="358">
        <v>135</v>
      </c>
      <c r="AQ35" s="358">
        <v>806</v>
      </c>
      <c r="AR35" s="358">
        <v>49201</v>
      </c>
      <c r="AS35" s="358">
        <v>12500</v>
      </c>
      <c r="AT35" s="358">
        <v>26775</v>
      </c>
      <c r="AU35" s="358">
        <v>50854</v>
      </c>
      <c r="AV35" s="358">
        <v>116052</v>
      </c>
      <c r="AW35" s="358">
        <v>189592</v>
      </c>
      <c r="AX35" s="358">
        <v>94617</v>
      </c>
      <c r="AY35" s="358">
        <v>97963</v>
      </c>
      <c r="AZ35" s="358">
        <v>150523</v>
      </c>
      <c r="BA35" s="358">
        <v>112685</v>
      </c>
      <c r="BB35" s="358">
        <v>11710</v>
      </c>
      <c r="BC35" s="358">
        <v>214106</v>
      </c>
      <c r="BD35" s="358">
        <v>123424</v>
      </c>
      <c r="BE35" s="358">
        <v>57077</v>
      </c>
      <c r="BF35" s="358">
        <v>482528</v>
      </c>
      <c r="BG35" s="358">
        <v>21986</v>
      </c>
      <c r="BH35" s="358">
        <v>869325</v>
      </c>
      <c r="BI35" s="358">
        <v>13182</v>
      </c>
      <c r="BJ35" s="358">
        <v>47116</v>
      </c>
      <c r="BK35" s="358">
        <v>267288</v>
      </c>
      <c r="BL35" s="358">
        <v>2189</v>
      </c>
      <c r="BM35" s="358">
        <v>382060</v>
      </c>
      <c r="BN35" s="358">
        <v>244341</v>
      </c>
      <c r="BO35" s="358">
        <v>160493</v>
      </c>
      <c r="BP35" s="358">
        <v>96209</v>
      </c>
      <c r="BQ35" s="358">
        <v>0</v>
      </c>
      <c r="BR35" s="358">
        <v>0</v>
      </c>
      <c r="BS35" s="358">
        <v>160455</v>
      </c>
      <c r="BT35" s="358">
        <v>14431</v>
      </c>
      <c r="BU35" s="358">
        <v>443974</v>
      </c>
      <c r="BV35" s="358">
        <v>91777</v>
      </c>
      <c r="BW35" s="358">
        <v>16722</v>
      </c>
      <c r="BX35" s="358">
        <v>28783</v>
      </c>
      <c r="BY35" s="358">
        <v>21330</v>
      </c>
      <c r="BZ35" s="358">
        <v>0</v>
      </c>
      <c r="CA35" s="358">
        <v>6831</v>
      </c>
      <c r="CB35" s="358">
        <v>433</v>
      </c>
      <c r="CC35" s="358">
        <v>867</v>
      </c>
      <c r="CD35" s="358">
        <v>1112</v>
      </c>
      <c r="CE35" s="358">
        <v>1277</v>
      </c>
      <c r="CF35" s="358">
        <v>10544</v>
      </c>
      <c r="CG35" s="358">
        <v>37283</v>
      </c>
      <c r="CH35" s="358">
        <v>0</v>
      </c>
      <c r="CI35" s="358">
        <v>504</v>
      </c>
      <c r="CJ35" s="358">
        <v>3122</v>
      </c>
      <c r="CK35" s="358">
        <v>226556</v>
      </c>
      <c r="CL35" s="358">
        <v>695</v>
      </c>
      <c r="CM35" s="358">
        <v>18540</v>
      </c>
      <c r="CN35" s="358">
        <v>27915</v>
      </c>
      <c r="CO35" s="358">
        <v>7616</v>
      </c>
      <c r="CP35" s="358">
        <v>188226</v>
      </c>
      <c r="CQ35" s="358">
        <v>68679</v>
      </c>
      <c r="CR35" s="358">
        <v>24</v>
      </c>
      <c r="CS35" s="358">
        <v>2137</v>
      </c>
      <c r="CT35" s="358">
        <v>2705</v>
      </c>
      <c r="CU35" s="358">
        <v>12945</v>
      </c>
      <c r="CV35" s="358">
        <v>3156</v>
      </c>
      <c r="CW35" s="358">
        <v>27640</v>
      </c>
      <c r="CX35" s="358">
        <v>76944</v>
      </c>
      <c r="CY35" s="358">
        <v>82306</v>
      </c>
      <c r="CZ35" s="358">
        <v>3505</v>
      </c>
      <c r="DA35" s="358">
        <v>12822</v>
      </c>
      <c r="DB35" s="358">
        <v>14391</v>
      </c>
      <c r="DC35" s="358">
        <v>43902</v>
      </c>
      <c r="DD35" s="358">
        <v>55</v>
      </c>
      <c r="DE35" s="358">
        <v>3296</v>
      </c>
      <c r="DF35" s="358">
        <v>53312</v>
      </c>
      <c r="DG35" s="358">
        <v>14883</v>
      </c>
      <c r="DH35" s="333">
        <f t="shared" si="0"/>
        <v>10260402</v>
      </c>
      <c r="DI35" s="358">
        <v>16705</v>
      </c>
      <c r="DJ35" s="358">
        <v>443173</v>
      </c>
      <c r="DK35" s="358">
        <v>3322</v>
      </c>
      <c r="DL35" s="358">
        <v>0</v>
      </c>
      <c r="DM35" s="358">
        <v>-559</v>
      </c>
      <c r="DN35" s="358">
        <v>-79594</v>
      </c>
      <c r="DO35" s="333">
        <f t="shared" si="1"/>
        <v>383047</v>
      </c>
      <c r="DP35" s="189">
        <f t="shared" si="2"/>
        <v>10643449</v>
      </c>
      <c r="DQ35" s="359">
        <v>1529268</v>
      </c>
      <c r="DR35" s="360"/>
      <c r="DS35" s="333">
        <f t="shared" si="3"/>
        <v>1529268</v>
      </c>
      <c r="DT35" s="189">
        <f t="shared" si="4"/>
        <v>1912315</v>
      </c>
      <c r="DU35" s="189">
        <f t="shared" si="5"/>
        <v>12172717</v>
      </c>
      <c r="DV35" s="358">
        <v>-1165866</v>
      </c>
      <c r="DW35" s="360"/>
      <c r="DX35" s="333">
        <f t="shared" si="6"/>
        <v>-1165866</v>
      </c>
      <c r="DY35" s="360">
        <f t="shared" si="7"/>
        <v>746449</v>
      </c>
      <c r="DZ35" s="333">
        <f t="shared" si="8"/>
        <v>11006851</v>
      </c>
      <c r="EB35" s="720">
        <f t="shared" si="9"/>
        <v>22158.65</v>
      </c>
    </row>
    <row r="36" spans="1:132" ht="15" customHeight="1">
      <c r="A36" s="246">
        <v>30</v>
      </c>
      <c r="B36" s="188" t="s">
        <v>190</v>
      </c>
      <c r="C36" s="185" t="s">
        <v>94</v>
      </c>
      <c r="D36" s="358">
        <v>6622</v>
      </c>
      <c r="E36" s="358">
        <v>1516</v>
      </c>
      <c r="F36" s="358">
        <v>415</v>
      </c>
      <c r="G36" s="358">
        <v>361</v>
      </c>
      <c r="H36" s="358">
        <v>1035</v>
      </c>
      <c r="I36" s="358">
        <v>855</v>
      </c>
      <c r="J36" s="358">
        <v>1245</v>
      </c>
      <c r="K36" s="358">
        <v>7808</v>
      </c>
      <c r="L36" s="358">
        <v>920</v>
      </c>
      <c r="M36" s="358">
        <v>3</v>
      </c>
      <c r="N36" s="358">
        <v>2</v>
      </c>
      <c r="O36" s="358">
        <v>305</v>
      </c>
      <c r="P36" s="358">
        <v>6729</v>
      </c>
      <c r="Q36" s="358">
        <v>1530</v>
      </c>
      <c r="R36" s="358">
        <v>2029</v>
      </c>
      <c r="S36" s="358">
        <v>495</v>
      </c>
      <c r="T36" s="358">
        <v>3944</v>
      </c>
      <c r="U36" s="358">
        <v>1056</v>
      </c>
      <c r="V36" s="358">
        <v>449</v>
      </c>
      <c r="W36" s="358">
        <v>372</v>
      </c>
      <c r="X36" s="358">
        <v>1204</v>
      </c>
      <c r="Y36" s="358">
        <v>4862</v>
      </c>
      <c r="Z36" s="358">
        <v>1384</v>
      </c>
      <c r="AA36" s="358">
        <v>0</v>
      </c>
      <c r="AB36" s="358">
        <v>27585</v>
      </c>
      <c r="AC36" s="358">
        <v>2585</v>
      </c>
      <c r="AD36" s="358">
        <v>0</v>
      </c>
      <c r="AE36" s="358">
        <v>363</v>
      </c>
      <c r="AF36" s="358">
        <v>9447</v>
      </c>
      <c r="AG36" s="358">
        <v>115369</v>
      </c>
      <c r="AH36" s="358">
        <v>9288</v>
      </c>
      <c r="AI36" s="358">
        <v>340</v>
      </c>
      <c r="AJ36" s="358">
        <v>4624</v>
      </c>
      <c r="AK36" s="358">
        <v>338</v>
      </c>
      <c r="AL36" s="358">
        <v>2432</v>
      </c>
      <c r="AM36" s="358">
        <v>3485</v>
      </c>
      <c r="AN36" s="358">
        <v>8590</v>
      </c>
      <c r="AO36" s="358">
        <v>1468</v>
      </c>
      <c r="AP36" s="358">
        <v>248</v>
      </c>
      <c r="AQ36" s="358">
        <v>78</v>
      </c>
      <c r="AR36" s="358">
        <v>869</v>
      </c>
      <c r="AS36" s="358">
        <v>13433</v>
      </c>
      <c r="AT36" s="358">
        <v>5543</v>
      </c>
      <c r="AU36" s="358">
        <v>79591</v>
      </c>
      <c r="AV36" s="358">
        <v>214851</v>
      </c>
      <c r="AW36" s="358">
        <v>62509</v>
      </c>
      <c r="AX36" s="358">
        <v>16041</v>
      </c>
      <c r="AY36" s="358">
        <v>1390</v>
      </c>
      <c r="AZ36" s="358">
        <v>76319</v>
      </c>
      <c r="BA36" s="358">
        <v>19494</v>
      </c>
      <c r="BB36" s="358">
        <v>839</v>
      </c>
      <c r="BC36" s="358">
        <v>8932</v>
      </c>
      <c r="BD36" s="358">
        <v>24778</v>
      </c>
      <c r="BE36" s="358">
        <v>2892</v>
      </c>
      <c r="BF36" s="358">
        <v>178821</v>
      </c>
      <c r="BG36" s="358">
        <v>77390</v>
      </c>
      <c r="BH36" s="358">
        <v>353896</v>
      </c>
      <c r="BI36" s="358">
        <v>28786</v>
      </c>
      <c r="BJ36" s="358">
        <v>39549</v>
      </c>
      <c r="BK36" s="358">
        <v>20438</v>
      </c>
      <c r="BL36" s="358">
        <v>4923</v>
      </c>
      <c r="BM36" s="358">
        <v>8977</v>
      </c>
      <c r="BN36" s="358">
        <v>4263</v>
      </c>
      <c r="BO36" s="358">
        <v>46803</v>
      </c>
      <c r="BP36" s="358">
        <v>31878</v>
      </c>
      <c r="BQ36" s="358">
        <v>0</v>
      </c>
      <c r="BR36" s="358">
        <v>0</v>
      </c>
      <c r="BS36" s="358">
        <v>6009</v>
      </c>
      <c r="BT36" s="358">
        <v>108121</v>
      </c>
      <c r="BU36" s="358">
        <v>9491</v>
      </c>
      <c r="BV36" s="358">
        <v>415</v>
      </c>
      <c r="BW36" s="358">
        <v>0</v>
      </c>
      <c r="BX36" s="358">
        <v>0</v>
      </c>
      <c r="BY36" s="358">
        <v>0</v>
      </c>
      <c r="BZ36" s="358">
        <v>670</v>
      </c>
      <c r="CA36" s="358">
        <v>28568</v>
      </c>
      <c r="CB36" s="358">
        <v>74445</v>
      </c>
      <c r="CC36" s="358">
        <v>9430</v>
      </c>
      <c r="CD36" s="358">
        <v>0</v>
      </c>
      <c r="CE36" s="358">
        <v>645</v>
      </c>
      <c r="CF36" s="358">
        <v>1845</v>
      </c>
      <c r="CG36" s="358">
        <v>1103</v>
      </c>
      <c r="CH36" s="358">
        <v>374</v>
      </c>
      <c r="CI36" s="358">
        <v>2693</v>
      </c>
      <c r="CJ36" s="358">
        <v>153</v>
      </c>
      <c r="CK36" s="358">
        <v>0</v>
      </c>
      <c r="CL36" s="358">
        <v>2346</v>
      </c>
      <c r="CM36" s="358">
        <v>195</v>
      </c>
      <c r="CN36" s="358">
        <v>49041</v>
      </c>
      <c r="CO36" s="358">
        <v>2218</v>
      </c>
      <c r="CP36" s="358">
        <v>8351</v>
      </c>
      <c r="CQ36" s="358">
        <v>53821</v>
      </c>
      <c r="CR36" s="358">
        <v>1127</v>
      </c>
      <c r="CS36" s="358">
        <v>19252</v>
      </c>
      <c r="CT36" s="358">
        <v>14829</v>
      </c>
      <c r="CU36" s="358">
        <v>22500</v>
      </c>
      <c r="CV36" s="358">
        <v>3807</v>
      </c>
      <c r="CW36" s="358">
        <v>86</v>
      </c>
      <c r="CX36" s="358">
        <v>468649</v>
      </c>
      <c r="CY36" s="358">
        <v>2743</v>
      </c>
      <c r="CZ36" s="358">
        <v>1051</v>
      </c>
      <c r="DA36" s="358">
        <v>1470</v>
      </c>
      <c r="DB36" s="358">
        <v>2237</v>
      </c>
      <c r="DC36" s="358">
        <v>12936</v>
      </c>
      <c r="DD36" s="358">
        <v>5734</v>
      </c>
      <c r="DE36" s="358">
        <v>5716</v>
      </c>
      <c r="DF36" s="358">
        <v>15015</v>
      </c>
      <c r="DG36" s="358">
        <v>1037</v>
      </c>
      <c r="DH36" s="333">
        <f t="shared" si="0"/>
        <v>2492709</v>
      </c>
      <c r="DI36" s="358">
        <v>6803</v>
      </c>
      <c r="DJ36" s="358">
        <v>380535</v>
      </c>
      <c r="DK36" s="358">
        <v>0</v>
      </c>
      <c r="DL36" s="358">
        <v>0</v>
      </c>
      <c r="DM36" s="358">
        <v>0</v>
      </c>
      <c r="DN36" s="358">
        <v>-53957</v>
      </c>
      <c r="DO36" s="333">
        <f t="shared" si="1"/>
        <v>333381</v>
      </c>
      <c r="DP36" s="189">
        <f t="shared" si="2"/>
        <v>2826090</v>
      </c>
      <c r="DQ36" s="359">
        <v>607027</v>
      </c>
      <c r="DR36" s="360"/>
      <c r="DS36" s="333">
        <f t="shared" si="3"/>
        <v>607027</v>
      </c>
      <c r="DT36" s="189">
        <f t="shared" si="4"/>
        <v>940408</v>
      </c>
      <c r="DU36" s="189">
        <f t="shared" si="5"/>
        <v>3433117</v>
      </c>
      <c r="DV36" s="358">
        <v>-754058</v>
      </c>
      <c r="DW36" s="360"/>
      <c r="DX36" s="333">
        <f t="shared" si="6"/>
        <v>-754058</v>
      </c>
      <c r="DY36" s="360">
        <f t="shared" si="7"/>
        <v>186350</v>
      </c>
      <c r="DZ36" s="333">
        <f t="shared" si="8"/>
        <v>2679059</v>
      </c>
      <c r="EB36" s="720">
        <f t="shared" si="9"/>
        <v>19026.75</v>
      </c>
    </row>
    <row r="37" spans="1:132" ht="15" customHeight="1">
      <c r="A37" s="246">
        <v>31</v>
      </c>
      <c r="B37" s="188" t="s">
        <v>191</v>
      </c>
      <c r="C37" s="185" t="s">
        <v>192</v>
      </c>
      <c r="D37" s="358">
        <v>570</v>
      </c>
      <c r="E37" s="358">
        <v>18</v>
      </c>
      <c r="F37" s="358">
        <v>1</v>
      </c>
      <c r="G37" s="358">
        <v>104</v>
      </c>
      <c r="H37" s="358">
        <v>329</v>
      </c>
      <c r="I37" s="358">
        <v>0</v>
      </c>
      <c r="J37" s="358">
        <v>495</v>
      </c>
      <c r="K37" s="358">
        <v>726</v>
      </c>
      <c r="L37" s="358">
        <v>57</v>
      </c>
      <c r="M37" s="358">
        <v>1</v>
      </c>
      <c r="N37" s="358">
        <v>0</v>
      </c>
      <c r="O37" s="358">
        <v>78</v>
      </c>
      <c r="P37" s="358">
        <v>7062</v>
      </c>
      <c r="Q37" s="358">
        <v>336</v>
      </c>
      <c r="R37" s="358">
        <v>1313</v>
      </c>
      <c r="S37" s="358">
        <v>100</v>
      </c>
      <c r="T37" s="358">
        <v>382</v>
      </c>
      <c r="U37" s="358">
        <v>276</v>
      </c>
      <c r="V37" s="358">
        <v>37</v>
      </c>
      <c r="W37" s="358">
        <v>37</v>
      </c>
      <c r="X37" s="358">
        <v>53</v>
      </c>
      <c r="Y37" s="358">
        <v>43</v>
      </c>
      <c r="Z37" s="358">
        <v>29</v>
      </c>
      <c r="AA37" s="358">
        <v>33</v>
      </c>
      <c r="AB37" s="358">
        <v>165</v>
      </c>
      <c r="AC37" s="358">
        <v>1760</v>
      </c>
      <c r="AD37" s="358">
        <v>5</v>
      </c>
      <c r="AE37" s="358">
        <v>222</v>
      </c>
      <c r="AF37" s="358">
        <v>559</v>
      </c>
      <c r="AG37" s="358">
        <v>274</v>
      </c>
      <c r="AH37" s="358">
        <v>42014</v>
      </c>
      <c r="AI37" s="358">
        <v>21</v>
      </c>
      <c r="AJ37" s="358">
        <v>318</v>
      </c>
      <c r="AK37" s="358">
        <v>505</v>
      </c>
      <c r="AL37" s="358">
        <v>655</v>
      </c>
      <c r="AM37" s="358">
        <v>86</v>
      </c>
      <c r="AN37" s="358">
        <v>357</v>
      </c>
      <c r="AO37" s="358">
        <v>397</v>
      </c>
      <c r="AP37" s="358">
        <v>33</v>
      </c>
      <c r="AQ37" s="358">
        <v>24</v>
      </c>
      <c r="AR37" s="358">
        <v>213</v>
      </c>
      <c r="AS37" s="358">
        <v>1517</v>
      </c>
      <c r="AT37" s="358">
        <v>269</v>
      </c>
      <c r="AU37" s="358">
        <v>232</v>
      </c>
      <c r="AV37" s="358">
        <v>4637</v>
      </c>
      <c r="AW37" s="358">
        <v>6714</v>
      </c>
      <c r="AX37" s="358">
        <v>1446</v>
      </c>
      <c r="AY37" s="358">
        <v>1594</v>
      </c>
      <c r="AZ37" s="358">
        <v>483</v>
      </c>
      <c r="BA37" s="358">
        <v>42</v>
      </c>
      <c r="BB37" s="358">
        <v>124</v>
      </c>
      <c r="BC37" s="358">
        <v>76</v>
      </c>
      <c r="BD37" s="358">
        <v>1155</v>
      </c>
      <c r="BE37" s="358">
        <v>106</v>
      </c>
      <c r="BF37" s="358">
        <v>1063</v>
      </c>
      <c r="BG37" s="358">
        <v>215</v>
      </c>
      <c r="BH37" s="358">
        <v>1758</v>
      </c>
      <c r="BI37" s="358">
        <v>67</v>
      </c>
      <c r="BJ37" s="358">
        <v>284</v>
      </c>
      <c r="BK37" s="358">
        <v>8227</v>
      </c>
      <c r="BL37" s="358">
        <v>74</v>
      </c>
      <c r="BM37" s="358">
        <v>84</v>
      </c>
      <c r="BN37" s="358">
        <v>243</v>
      </c>
      <c r="BO37" s="358">
        <v>129</v>
      </c>
      <c r="BP37" s="358">
        <v>363</v>
      </c>
      <c r="BQ37" s="358">
        <v>1092</v>
      </c>
      <c r="BR37" s="358">
        <v>17433</v>
      </c>
      <c r="BS37" s="358">
        <v>631</v>
      </c>
      <c r="BT37" s="358">
        <v>1769</v>
      </c>
      <c r="BU37" s="358">
        <v>8518</v>
      </c>
      <c r="BV37" s="358">
        <v>3472</v>
      </c>
      <c r="BW37" s="358">
        <v>42</v>
      </c>
      <c r="BX37" s="358">
        <v>6</v>
      </c>
      <c r="BY37" s="358">
        <v>0</v>
      </c>
      <c r="BZ37" s="358">
        <v>678</v>
      </c>
      <c r="CA37" s="358">
        <v>614</v>
      </c>
      <c r="CB37" s="358">
        <v>0</v>
      </c>
      <c r="CC37" s="358">
        <v>61</v>
      </c>
      <c r="CD37" s="358">
        <v>6</v>
      </c>
      <c r="CE37" s="358">
        <v>3</v>
      </c>
      <c r="CF37" s="358">
        <v>43</v>
      </c>
      <c r="CG37" s="358">
        <v>306</v>
      </c>
      <c r="CH37" s="358">
        <v>617</v>
      </c>
      <c r="CI37" s="358">
        <v>7377</v>
      </c>
      <c r="CJ37" s="358">
        <v>851</v>
      </c>
      <c r="CK37" s="358">
        <v>129</v>
      </c>
      <c r="CL37" s="358">
        <v>1328</v>
      </c>
      <c r="CM37" s="358">
        <v>186</v>
      </c>
      <c r="CN37" s="358">
        <v>10008</v>
      </c>
      <c r="CO37" s="358">
        <v>2129</v>
      </c>
      <c r="CP37" s="358">
        <v>12422</v>
      </c>
      <c r="CQ37" s="358">
        <v>1796</v>
      </c>
      <c r="CR37" s="358">
        <v>299</v>
      </c>
      <c r="CS37" s="358">
        <v>896</v>
      </c>
      <c r="CT37" s="358">
        <v>461</v>
      </c>
      <c r="CU37" s="358">
        <v>6713</v>
      </c>
      <c r="CV37" s="358">
        <v>5137</v>
      </c>
      <c r="CW37" s="358">
        <v>178</v>
      </c>
      <c r="CX37" s="358">
        <v>110</v>
      </c>
      <c r="CY37" s="358">
        <v>6656</v>
      </c>
      <c r="CZ37" s="358">
        <v>364</v>
      </c>
      <c r="DA37" s="358">
        <v>120</v>
      </c>
      <c r="DB37" s="358">
        <v>928</v>
      </c>
      <c r="DC37" s="358">
        <v>2059</v>
      </c>
      <c r="DD37" s="358">
        <v>14</v>
      </c>
      <c r="DE37" s="358">
        <v>5201</v>
      </c>
      <c r="DF37" s="358">
        <v>0</v>
      </c>
      <c r="DG37" s="358">
        <v>3350</v>
      </c>
      <c r="DH37" s="333">
        <f t="shared" si="0"/>
        <v>194593</v>
      </c>
      <c r="DI37" s="358">
        <v>33180</v>
      </c>
      <c r="DJ37" s="358">
        <v>905369</v>
      </c>
      <c r="DK37" s="358">
        <v>0</v>
      </c>
      <c r="DL37" s="358">
        <v>0</v>
      </c>
      <c r="DM37" s="358">
        <v>0</v>
      </c>
      <c r="DN37" s="358">
        <v>-56760</v>
      </c>
      <c r="DO37" s="333">
        <f t="shared" si="1"/>
        <v>881789</v>
      </c>
      <c r="DP37" s="189">
        <f t="shared" si="2"/>
        <v>1076382</v>
      </c>
      <c r="DQ37" s="359">
        <v>20221</v>
      </c>
      <c r="DR37" s="360"/>
      <c r="DS37" s="333">
        <f t="shared" si="3"/>
        <v>20221</v>
      </c>
      <c r="DT37" s="189">
        <f t="shared" si="4"/>
        <v>902010</v>
      </c>
      <c r="DU37" s="189">
        <f t="shared" si="5"/>
        <v>1096603</v>
      </c>
      <c r="DV37" s="358">
        <v>-830374</v>
      </c>
      <c r="DW37" s="360"/>
      <c r="DX37" s="333">
        <f t="shared" si="6"/>
        <v>-830374</v>
      </c>
      <c r="DY37" s="360">
        <f t="shared" si="7"/>
        <v>71636</v>
      </c>
      <c r="DZ37" s="333">
        <f t="shared" si="8"/>
        <v>266229</v>
      </c>
      <c r="EB37" s="720">
        <f t="shared" si="9"/>
        <v>45268.450000000004</v>
      </c>
    </row>
    <row r="38" spans="1:132" ht="15" customHeight="1">
      <c r="A38" s="246">
        <v>32</v>
      </c>
      <c r="B38" s="188" t="s">
        <v>193</v>
      </c>
      <c r="C38" s="185" t="s">
        <v>194</v>
      </c>
      <c r="D38" s="358">
        <v>0</v>
      </c>
      <c r="E38" s="358">
        <v>0</v>
      </c>
      <c r="F38" s="358">
        <v>0</v>
      </c>
      <c r="G38" s="358">
        <v>189</v>
      </c>
      <c r="H38" s="358">
        <v>0</v>
      </c>
      <c r="I38" s="358">
        <v>0</v>
      </c>
      <c r="J38" s="358">
        <v>0</v>
      </c>
      <c r="K38" s="358">
        <v>20602</v>
      </c>
      <c r="L38" s="358">
        <v>41392</v>
      </c>
      <c r="M38" s="358">
        <v>0</v>
      </c>
      <c r="N38" s="358">
        <v>1</v>
      </c>
      <c r="O38" s="358">
        <v>320</v>
      </c>
      <c r="P38" s="358">
        <v>956</v>
      </c>
      <c r="Q38" s="358">
        <v>123</v>
      </c>
      <c r="R38" s="358">
        <v>11746</v>
      </c>
      <c r="S38" s="358">
        <v>87</v>
      </c>
      <c r="T38" s="358">
        <v>0</v>
      </c>
      <c r="U38" s="358">
        <v>21</v>
      </c>
      <c r="V38" s="358">
        <v>17</v>
      </c>
      <c r="W38" s="358">
        <v>2234</v>
      </c>
      <c r="X38" s="358">
        <v>74</v>
      </c>
      <c r="Y38" s="358">
        <v>3001</v>
      </c>
      <c r="Z38" s="358">
        <v>73</v>
      </c>
      <c r="AA38" s="358">
        <v>0</v>
      </c>
      <c r="AB38" s="358">
        <v>129274</v>
      </c>
      <c r="AC38" s="358">
        <v>31231</v>
      </c>
      <c r="AD38" s="358">
        <v>0</v>
      </c>
      <c r="AE38" s="358">
        <v>0</v>
      </c>
      <c r="AF38" s="358">
        <v>32814</v>
      </c>
      <c r="AG38" s="358">
        <v>1384</v>
      </c>
      <c r="AH38" s="358">
        <v>1</v>
      </c>
      <c r="AI38" s="358">
        <v>52571</v>
      </c>
      <c r="AJ38" s="358">
        <v>338</v>
      </c>
      <c r="AK38" s="358">
        <v>0</v>
      </c>
      <c r="AL38" s="358">
        <v>11519</v>
      </c>
      <c r="AM38" s="358">
        <v>0</v>
      </c>
      <c r="AN38" s="358">
        <v>0</v>
      </c>
      <c r="AO38" s="358">
        <v>0</v>
      </c>
      <c r="AP38" s="358">
        <v>0</v>
      </c>
      <c r="AQ38" s="358">
        <v>0</v>
      </c>
      <c r="AR38" s="358">
        <v>24205</v>
      </c>
      <c r="AS38" s="358">
        <v>1853</v>
      </c>
      <c r="AT38" s="358">
        <v>16646</v>
      </c>
      <c r="AU38" s="358">
        <v>5994</v>
      </c>
      <c r="AV38" s="358">
        <v>2780</v>
      </c>
      <c r="AW38" s="358">
        <v>67868</v>
      </c>
      <c r="AX38" s="358">
        <v>31790</v>
      </c>
      <c r="AY38" s="358">
        <v>50281</v>
      </c>
      <c r="AZ38" s="358">
        <v>1047</v>
      </c>
      <c r="BA38" s="358">
        <v>5672</v>
      </c>
      <c r="BB38" s="358">
        <v>536</v>
      </c>
      <c r="BC38" s="358">
        <v>20322</v>
      </c>
      <c r="BD38" s="358">
        <v>1501</v>
      </c>
      <c r="BE38" s="358">
        <v>957</v>
      </c>
      <c r="BF38" s="358">
        <v>235669</v>
      </c>
      <c r="BG38" s="358">
        <v>17963</v>
      </c>
      <c r="BH38" s="358">
        <v>582</v>
      </c>
      <c r="BI38" s="358">
        <v>1711</v>
      </c>
      <c r="BJ38" s="358">
        <v>36673</v>
      </c>
      <c r="BK38" s="358">
        <v>23859</v>
      </c>
      <c r="BL38" s="358">
        <v>15</v>
      </c>
      <c r="BM38" s="358">
        <v>97912</v>
      </c>
      <c r="BN38" s="358">
        <v>32006</v>
      </c>
      <c r="BO38" s="358">
        <v>336</v>
      </c>
      <c r="BP38" s="358">
        <v>367</v>
      </c>
      <c r="BQ38" s="358">
        <v>0</v>
      </c>
      <c r="BR38" s="358">
        <v>0</v>
      </c>
      <c r="BS38" s="358">
        <v>7</v>
      </c>
      <c r="BT38" s="358">
        <v>703</v>
      </c>
      <c r="BU38" s="358">
        <v>5117</v>
      </c>
      <c r="BV38" s="358">
        <v>223</v>
      </c>
      <c r="BW38" s="358">
        <v>0</v>
      </c>
      <c r="BX38" s="358">
        <v>0</v>
      </c>
      <c r="BY38" s="358">
        <v>0</v>
      </c>
      <c r="BZ38" s="358">
        <v>12</v>
      </c>
      <c r="CA38" s="358">
        <v>612</v>
      </c>
      <c r="CB38" s="358">
        <v>0</v>
      </c>
      <c r="CC38" s="358">
        <v>307</v>
      </c>
      <c r="CD38" s="358">
        <v>66</v>
      </c>
      <c r="CE38" s="358">
        <v>12</v>
      </c>
      <c r="CF38" s="358">
        <v>0</v>
      </c>
      <c r="CG38" s="358">
        <v>7</v>
      </c>
      <c r="CH38" s="358">
        <v>0</v>
      </c>
      <c r="CI38" s="358">
        <v>0</v>
      </c>
      <c r="CJ38" s="358">
        <v>0</v>
      </c>
      <c r="CK38" s="358">
        <v>0</v>
      </c>
      <c r="CL38" s="358">
        <v>0</v>
      </c>
      <c r="CM38" s="358">
        <v>67</v>
      </c>
      <c r="CN38" s="358">
        <v>3475</v>
      </c>
      <c r="CO38" s="358">
        <v>10883</v>
      </c>
      <c r="CP38" s="358">
        <v>41616</v>
      </c>
      <c r="CQ38" s="358">
        <v>11646</v>
      </c>
      <c r="CR38" s="358">
        <v>12527</v>
      </c>
      <c r="CS38" s="358">
        <v>2102</v>
      </c>
      <c r="CT38" s="358">
        <v>2082</v>
      </c>
      <c r="CU38" s="358">
        <v>1270</v>
      </c>
      <c r="CV38" s="358">
        <v>0</v>
      </c>
      <c r="CW38" s="358">
        <v>200</v>
      </c>
      <c r="CX38" s="358">
        <v>56371</v>
      </c>
      <c r="CY38" s="358">
        <v>553</v>
      </c>
      <c r="CZ38" s="358">
        <v>1586</v>
      </c>
      <c r="DA38" s="358">
        <v>2722</v>
      </c>
      <c r="DB38" s="358">
        <v>580</v>
      </c>
      <c r="DC38" s="358">
        <v>6612</v>
      </c>
      <c r="DD38" s="358">
        <v>0</v>
      </c>
      <c r="DE38" s="358">
        <v>933</v>
      </c>
      <c r="DF38" s="358">
        <v>0</v>
      </c>
      <c r="DG38" s="358">
        <v>4851</v>
      </c>
      <c r="DH38" s="333">
        <f t="shared" si="0"/>
        <v>1185655</v>
      </c>
      <c r="DI38" s="358">
        <v>4626</v>
      </c>
      <c r="DJ38" s="358">
        <v>5717</v>
      </c>
      <c r="DK38" s="358">
        <v>0</v>
      </c>
      <c r="DL38" s="358">
        <v>0</v>
      </c>
      <c r="DM38" s="358">
        <v>0</v>
      </c>
      <c r="DN38" s="358">
        <v>-16971</v>
      </c>
      <c r="DO38" s="333">
        <f t="shared" si="1"/>
        <v>-6628</v>
      </c>
      <c r="DP38" s="189">
        <f t="shared" si="2"/>
        <v>1179027</v>
      </c>
      <c r="DQ38" s="359">
        <v>260506</v>
      </c>
      <c r="DR38" s="360"/>
      <c r="DS38" s="333">
        <f t="shared" si="3"/>
        <v>260506</v>
      </c>
      <c r="DT38" s="189">
        <f t="shared" si="4"/>
        <v>253878</v>
      </c>
      <c r="DU38" s="189">
        <f t="shared" si="5"/>
        <v>1439533</v>
      </c>
      <c r="DV38" s="358">
        <v>-229187</v>
      </c>
      <c r="DW38" s="360"/>
      <c r="DX38" s="333">
        <f t="shared" si="6"/>
        <v>-229187</v>
      </c>
      <c r="DY38" s="360">
        <f t="shared" si="7"/>
        <v>24691</v>
      </c>
      <c r="DZ38" s="333">
        <f t="shared" si="8"/>
        <v>1210346</v>
      </c>
      <c r="EB38" s="720">
        <f t="shared" si="9"/>
        <v>285.85000000000002</v>
      </c>
    </row>
    <row r="39" spans="1:132" ht="15" customHeight="1">
      <c r="A39" s="246">
        <v>33</v>
      </c>
      <c r="B39" s="188" t="s">
        <v>195</v>
      </c>
      <c r="C39" s="185" t="s">
        <v>196</v>
      </c>
      <c r="D39" s="358">
        <v>0</v>
      </c>
      <c r="E39" s="358">
        <v>0</v>
      </c>
      <c r="F39" s="358">
        <v>0</v>
      </c>
      <c r="G39" s="358">
        <v>50</v>
      </c>
      <c r="H39" s="358">
        <v>0</v>
      </c>
      <c r="I39" s="358">
        <v>117</v>
      </c>
      <c r="J39" s="358">
        <v>52</v>
      </c>
      <c r="K39" s="358">
        <v>0</v>
      </c>
      <c r="L39" s="358">
        <v>0</v>
      </c>
      <c r="M39" s="358">
        <v>0</v>
      </c>
      <c r="N39" s="358">
        <v>0</v>
      </c>
      <c r="O39" s="358">
        <v>0</v>
      </c>
      <c r="P39" s="358">
        <v>0</v>
      </c>
      <c r="Q39" s="358">
        <v>18</v>
      </c>
      <c r="R39" s="358">
        <v>0</v>
      </c>
      <c r="S39" s="358">
        <v>0</v>
      </c>
      <c r="T39" s="358">
        <v>0</v>
      </c>
      <c r="U39" s="358">
        <v>0</v>
      </c>
      <c r="V39" s="358">
        <v>0</v>
      </c>
      <c r="W39" s="358">
        <v>0</v>
      </c>
      <c r="X39" s="358">
        <v>0</v>
      </c>
      <c r="Y39" s="358">
        <v>0</v>
      </c>
      <c r="Z39" s="358">
        <v>0</v>
      </c>
      <c r="AA39" s="358">
        <v>0</v>
      </c>
      <c r="AB39" s="358">
        <v>0</v>
      </c>
      <c r="AC39" s="358">
        <v>104</v>
      </c>
      <c r="AD39" s="358">
        <v>15</v>
      </c>
      <c r="AE39" s="358">
        <v>97</v>
      </c>
      <c r="AF39" s="358">
        <v>0</v>
      </c>
      <c r="AG39" s="358">
        <v>0</v>
      </c>
      <c r="AH39" s="358">
        <v>0</v>
      </c>
      <c r="AI39" s="358">
        <v>0</v>
      </c>
      <c r="AJ39" s="358">
        <v>268744</v>
      </c>
      <c r="AK39" s="358">
        <v>0</v>
      </c>
      <c r="AL39" s="358">
        <v>888</v>
      </c>
      <c r="AM39" s="358">
        <v>0</v>
      </c>
      <c r="AN39" s="358">
        <v>0</v>
      </c>
      <c r="AO39" s="358">
        <v>39</v>
      </c>
      <c r="AP39" s="358">
        <v>0</v>
      </c>
      <c r="AQ39" s="358">
        <v>0</v>
      </c>
      <c r="AR39" s="358">
        <v>0</v>
      </c>
      <c r="AS39" s="358">
        <v>17</v>
      </c>
      <c r="AT39" s="358">
        <v>526</v>
      </c>
      <c r="AU39" s="358">
        <v>47</v>
      </c>
      <c r="AV39" s="358">
        <v>0</v>
      </c>
      <c r="AW39" s="358">
        <v>0</v>
      </c>
      <c r="AX39" s="358">
        <v>0</v>
      </c>
      <c r="AY39" s="358">
        <v>0</v>
      </c>
      <c r="AZ39" s="358">
        <v>0</v>
      </c>
      <c r="BA39" s="358">
        <v>0</v>
      </c>
      <c r="BB39" s="358">
        <v>0</v>
      </c>
      <c r="BC39" s="358">
        <v>12</v>
      </c>
      <c r="BD39" s="358">
        <v>0</v>
      </c>
      <c r="BE39" s="358">
        <v>0</v>
      </c>
      <c r="BF39" s="358">
        <v>0</v>
      </c>
      <c r="BG39" s="358">
        <v>0</v>
      </c>
      <c r="BH39" s="358">
        <v>0</v>
      </c>
      <c r="BI39" s="358">
        <v>0</v>
      </c>
      <c r="BJ39" s="358">
        <v>10</v>
      </c>
      <c r="BK39" s="358">
        <v>1461</v>
      </c>
      <c r="BL39" s="358">
        <v>0</v>
      </c>
      <c r="BM39" s="358">
        <v>907266</v>
      </c>
      <c r="BN39" s="358">
        <v>543564</v>
      </c>
      <c r="BO39" s="358">
        <v>756137</v>
      </c>
      <c r="BP39" s="358">
        <v>293019</v>
      </c>
      <c r="BQ39" s="358">
        <v>0</v>
      </c>
      <c r="BR39" s="358">
        <v>41</v>
      </c>
      <c r="BS39" s="358">
        <v>0</v>
      </c>
      <c r="BT39" s="358">
        <v>1040</v>
      </c>
      <c r="BU39" s="358">
        <v>0</v>
      </c>
      <c r="BV39" s="358">
        <v>0</v>
      </c>
      <c r="BW39" s="358">
        <v>7</v>
      </c>
      <c r="BX39" s="358">
        <v>777</v>
      </c>
      <c r="BY39" s="358">
        <v>5022</v>
      </c>
      <c r="BZ39" s="358">
        <v>0</v>
      </c>
      <c r="CA39" s="358">
        <v>0</v>
      </c>
      <c r="CB39" s="358">
        <v>0</v>
      </c>
      <c r="CC39" s="358">
        <v>0</v>
      </c>
      <c r="CD39" s="358">
        <v>0</v>
      </c>
      <c r="CE39" s="358">
        <v>0</v>
      </c>
      <c r="CF39" s="358">
        <v>0</v>
      </c>
      <c r="CG39" s="358">
        <v>0</v>
      </c>
      <c r="CH39" s="358">
        <v>0</v>
      </c>
      <c r="CI39" s="358">
        <v>0</v>
      </c>
      <c r="CJ39" s="358">
        <v>0</v>
      </c>
      <c r="CK39" s="358">
        <v>0</v>
      </c>
      <c r="CL39" s="358">
        <v>0</v>
      </c>
      <c r="CM39" s="358">
        <v>0</v>
      </c>
      <c r="CN39" s="358">
        <v>243</v>
      </c>
      <c r="CO39" s="358">
        <v>0</v>
      </c>
      <c r="CP39" s="358">
        <v>552</v>
      </c>
      <c r="CQ39" s="358">
        <v>0</v>
      </c>
      <c r="CR39" s="358">
        <v>0</v>
      </c>
      <c r="CS39" s="358">
        <v>0</v>
      </c>
      <c r="CT39" s="358">
        <v>0</v>
      </c>
      <c r="CU39" s="358">
        <v>0</v>
      </c>
      <c r="CV39" s="358">
        <v>0</v>
      </c>
      <c r="CW39" s="358">
        <v>0</v>
      </c>
      <c r="CX39" s="358">
        <v>0</v>
      </c>
      <c r="CY39" s="358">
        <v>0</v>
      </c>
      <c r="CZ39" s="358">
        <v>0</v>
      </c>
      <c r="DA39" s="358">
        <v>0</v>
      </c>
      <c r="DB39" s="358">
        <v>0</v>
      </c>
      <c r="DC39" s="358">
        <v>0</v>
      </c>
      <c r="DD39" s="358">
        <v>0</v>
      </c>
      <c r="DE39" s="358">
        <v>0</v>
      </c>
      <c r="DF39" s="358">
        <v>0</v>
      </c>
      <c r="DG39" s="358">
        <v>3198</v>
      </c>
      <c r="DH39" s="333">
        <f t="shared" si="0"/>
        <v>2783063</v>
      </c>
      <c r="DI39" s="358">
        <v>0</v>
      </c>
      <c r="DJ39" s="358">
        <v>1580</v>
      </c>
      <c r="DK39" s="358">
        <v>0</v>
      </c>
      <c r="DL39" s="358">
        <v>0</v>
      </c>
      <c r="DM39" s="358">
        <v>0</v>
      </c>
      <c r="DN39" s="358">
        <v>-1562</v>
      </c>
      <c r="DO39" s="333">
        <f t="shared" si="1"/>
        <v>18</v>
      </c>
      <c r="DP39" s="189">
        <f t="shared" si="2"/>
        <v>2783081</v>
      </c>
      <c r="DQ39" s="359">
        <v>35599</v>
      </c>
      <c r="DR39" s="360"/>
      <c r="DS39" s="333">
        <f t="shared" si="3"/>
        <v>35599</v>
      </c>
      <c r="DT39" s="189">
        <f t="shared" si="4"/>
        <v>35617</v>
      </c>
      <c r="DU39" s="189">
        <f t="shared" si="5"/>
        <v>2818680</v>
      </c>
      <c r="DV39" s="358">
        <v>-13555</v>
      </c>
      <c r="DW39" s="360"/>
      <c r="DX39" s="333">
        <f t="shared" si="6"/>
        <v>-13555</v>
      </c>
      <c r="DY39" s="360">
        <f t="shared" si="7"/>
        <v>22062</v>
      </c>
      <c r="DZ39" s="333">
        <f t="shared" si="8"/>
        <v>2805125</v>
      </c>
      <c r="EB39" s="720">
        <f t="shared" si="9"/>
        <v>79</v>
      </c>
    </row>
    <row r="40" spans="1:132" ht="15" customHeight="1">
      <c r="A40" s="246">
        <v>34</v>
      </c>
      <c r="B40" s="188" t="s">
        <v>197</v>
      </c>
      <c r="C40" s="185" t="s">
        <v>95</v>
      </c>
      <c r="D40" s="358">
        <v>356</v>
      </c>
      <c r="E40" s="358">
        <v>0</v>
      </c>
      <c r="F40" s="358">
        <v>0</v>
      </c>
      <c r="G40" s="358">
        <v>0</v>
      </c>
      <c r="H40" s="358">
        <v>0</v>
      </c>
      <c r="I40" s="358">
        <v>0</v>
      </c>
      <c r="J40" s="358">
        <v>0</v>
      </c>
      <c r="K40" s="358">
        <v>0</v>
      </c>
      <c r="L40" s="358">
        <v>649</v>
      </c>
      <c r="M40" s="358">
        <v>0</v>
      </c>
      <c r="N40" s="358">
        <v>0</v>
      </c>
      <c r="O40" s="358">
        <v>0</v>
      </c>
      <c r="P40" s="358">
        <v>0</v>
      </c>
      <c r="Q40" s="358">
        <v>17</v>
      </c>
      <c r="R40" s="358">
        <v>1324</v>
      </c>
      <c r="S40" s="358">
        <v>0</v>
      </c>
      <c r="T40" s="358">
        <v>0</v>
      </c>
      <c r="U40" s="358">
        <v>0</v>
      </c>
      <c r="V40" s="358">
        <v>0</v>
      </c>
      <c r="W40" s="358">
        <v>429</v>
      </c>
      <c r="X40" s="358">
        <v>0</v>
      </c>
      <c r="Y40" s="358">
        <v>17</v>
      </c>
      <c r="Z40" s="358">
        <v>0</v>
      </c>
      <c r="AA40" s="358">
        <v>0</v>
      </c>
      <c r="AB40" s="358">
        <v>0</v>
      </c>
      <c r="AC40" s="358">
        <v>389</v>
      </c>
      <c r="AD40" s="358">
        <v>0</v>
      </c>
      <c r="AE40" s="358">
        <v>0</v>
      </c>
      <c r="AF40" s="358">
        <v>804</v>
      </c>
      <c r="AG40" s="358">
        <v>0</v>
      </c>
      <c r="AH40" s="358">
        <v>0</v>
      </c>
      <c r="AI40" s="358">
        <v>2</v>
      </c>
      <c r="AJ40" s="358">
        <v>17</v>
      </c>
      <c r="AK40" s="358">
        <v>3068</v>
      </c>
      <c r="AL40" s="358">
        <v>1</v>
      </c>
      <c r="AM40" s="358">
        <v>0</v>
      </c>
      <c r="AN40" s="358">
        <v>0</v>
      </c>
      <c r="AO40" s="358">
        <v>10</v>
      </c>
      <c r="AP40" s="358">
        <v>0</v>
      </c>
      <c r="AQ40" s="358">
        <v>0</v>
      </c>
      <c r="AR40" s="358">
        <v>0</v>
      </c>
      <c r="AS40" s="358">
        <v>4</v>
      </c>
      <c r="AT40" s="358">
        <v>1477</v>
      </c>
      <c r="AU40" s="358">
        <v>331</v>
      </c>
      <c r="AV40" s="358">
        <v>947</v>
      </c>
      <c r="AW40" s="358">
        <v>2593</v>
      </c>
      <c r="AX40" s="358">
        <v>21704</v>
      </c>
      <c r="AY40" s="358">
        <v>267196</v>
      </c>
      <c r="AZ40" s="358">
        <v>20481</v>
      </c>
      <c r="BA40" s="358">
        <v>60</v>
      </c>
      <c r="BB40" s="358">
        <v>310</v>
      </c>
      <c r="BC40" s="358">
        <v>1449</v>
      </c>
      <c r="BD40" s="358">
        <v>4147</v>
      </c>
      <c r="BE40" s="358">
        <v>0</v>
      </c>
      <c r="BF40" s="358">
        <v>0</v>
      </c>
      <c r="BG40" s="358">
        <v>0</v>
      </c>
      <c r="BH40" s="358">
        <v>2292</v>
      </c>
      <c r="BI40" s="358">
        <v>37</v>
      </c>
      <c r="BJ40" s="358">
        <v>206</v>
      </c>
      <c r="BK40" s="358">
        <v>1146</v>
      </c>
      <c r="BL40" s="358">
        <v>91</v>
      </c>
      <c r="BM40" s="358">
        <v>162728</v>
      </c>
      <c r="BN40" s="358">
        <v>10937</v>
      </c>
      <c r="BO40" s="358">
        <v>2979</v>
      </c>
      <c r="BP40" s="358">
        <v>9864</v>
      </c>
      <c r="BQ40" s="358">
        <v>0</v>
      </c>
      <c r="BR40" s="358">
        <v>0</v>
      </c>
      <c r="BS40" s="358">
        <v>0</v>
      </c>
      <c r="BT40" s="358">
        <v>1234</v>
      </c>
      <c r="BU40" s="358">
        <v>6474</v>
      </c>
      <c r="BV40" s="358">
        <v>133</v>
      </c>
      <c r="BW40" s="358">
        <v>0</v>
      </c>
      <c r="BX40" s="358">
        <v>0</v>
      </c>
      <c r="BY40" s="358">
        <v>0</v>
      </c>
      <c r="BZ40" s="358">
        <v>0</v>
      </c>
      <c r="CA40" s="358">
        <v>460</v>
      </c>
      <c r="CB40" s="358">
        <v>0</v>
      </c>
      <c r="CC40" s="358">
        <v>482</v>
      </c>
      <c r="CD40" s="358">
        <v>1</v>
      </c>
      <c r="CE40" s="358">
        <v>100</v>
      </c>
      <c r="CF40" s="358">
        <v>2</v>
      </c>
      <c r="CG40" s="358">
        <v>57</v>
      </c>
      <c r="CH40" s="358">
        <v>0</v>
      </c>
      <c r="CI40" s="358">
        <v>0</v>
      </c>
      <c r="CJ40" s="358">
        <v>0</v>
      </c>
      <c r="CK40" s="358">
        <v>0</v>
      </c>
      <c r="CL40" s="358">
        <v>0</v>
      </c>
      <c r="CM40" s="358">
        <v>0</v>
      </c>
      <c r="CN40" s="358">
        <v>2045</v>
      </c>
      <c r="CO40" s="358">
        <v>3071</v>
      </c>
      <c r="CP40" s="358">
        <v>260</v>
      </c>
      <c r="CQ40" s="358">
        <v>7876</v>
      </c>
      <c r="CR40" s="358">
        <v>378</v>
      </c>
      <c r="CS40" s="358">
        <v>8332</v>
      </c>
      <c r="CT40" s="358">
        <v>5315</v>
      </c>
      <c r="CU40" s="358">
        <v>858</v>
      </c>
      <c r="CV40" s="358">
        <v>1</v>
      </c>
      <c r="CW40" s="358">
        <v>0</v>
      </c>
      <c r="CX40" s="358">
        <v>0</v>
      </c>
      <c r="CY40" s="358">
        <v>302</v>
      </c>
      <c r="CZ40" s="358">
        <v>3094</v>
      </c>
      <c r="DA40" s="358">
        <v>13246</v>
      </c>
      <c r="DB40" s="358">
        <v>0</v>
      </c>
      <c r="DC40" s="358">
        <v>103</v>
      </c>
      <c r="DD40" s="358">
        <v>0</v>
      </c>
      <c r="DE40" s="358">
        <v>1145</v>
      </c>
      <c r="DF40" s="358">
        <v>0</v>
      </c>
      <c r="DG40" s="358">
        <v>4650</v>
      </c>
      <c r="DH40" s="333">
        <f t="shared" si="0"/>
        <v>577681</v>
      </c>
      <c r="DI40" s="358">
        <v>1892</v>
      </c>
      <c r="DJ40" s="358">
        <v>13467</v>
      </c>
      <c r="DK40" s="358">
        <v>0</v>
      </c>
      <c r="DL40" s="358">
        <v>0</v>
      </c>
      <c r="DM40" s="358">
        <v>0</v>
      </c>
      <c r="DN40" s="358">
        <v>-6074</v>
      </c>
      <c r="DO40" s="333">
        <f t="shared" si="1"/>
        <v>9285</v>
      </c>
      <c r="DP40" s="189">
        <f t="shared" si="2"/>
        <v>586966</v>
      </c>
      <c r="DQ40" s="359">
        <v>131875</v>
      </c>
      <c r="DR40" s="360"/>
      <c r="DS40" s="333">
        <f t="shared" si="3"/>
        <v>131875</v>
      </c>
      <c r="DT40" s="189">
        <f t="shared" si="4"/>
        <v>141160</v>
      </c>
      <c r="DU40" s="189">
        <f t="shared" si="5"/>
        <v>718841</v>
      </c>
      <c r="DV40" s="358">
        <v>-120140</v>
      </c>
      <c r="DW40" s="360"/>
      <c r="DX40" s="333">
        <f t="shared" si="6"/>
        <v>-120140</v>
      </c>
      <c r="DY40" s="360">
        <f t="shared" si="7"/>
        <v>21020</v>
      </c>
      <c r="DZ40" s="333">
        <f t="shared" si="8"/>
        <v>598701</v>
      </c>
      <c r="EB40" s="720">
        <f t="shared" si="9"/>
        <v>673.35</v>
      </c>
    </row>
    <row r="41" spans="1:132" ht="15" customHeight="1">
      <c r="A41" s="246">
        <v>35</v>
      </c>
      <c r="B41" s="188" t="s">
        <v>198</v>
      </c>
      <c r="C41" s="185" t="s">
        <v>96</v>
      </c>
      <c r="D41" s="358">
        <v>22326</v>
      </c>
      <c r="E41" s="358">
        <v>2510</v>
      </c>
      <c r="F41" s="358">
        <v>3350</v>
      </c>
      <c r="G41" s="358">
        <v>45</v>
      </c>
      <c r="H41" s="358">
        <v>41</v>
      </c>
      <c r="I41" s="358">
        <v>209</v>
      </c>
      <c r="J41" s="358">
        <v>0</v>
      </c>
      <c r="K41" s="358">
        <v>3532</v>
      </c>
      <c r="L41" s="358">
        <v>158</v>
      </c>
      <c r="M41" s="358">
        <v>259</v>
      </c>
      <c r="N41" s="358">
        <v>1</v>
      </c>
      <c r="O41" s="358">
        <v>0</v>
      </c>
      <c r="P41" s="358">
        <v>0</v>
      </c>
      <c r="Q41" s="358">
        <v>486</v>
      </c>
      <c r="R41" s="358">
        <v>2131</v>
      </c>
      <c r="S41" s="358">
        <v>4210</v>
      </c>
      <c r="T41" s="358">
        <v>57</v>
      </c>
      <c r="U41" s="358">
        <v>99</v>
      </c>
      <c r="V41" s="358">
        <v>1926</v>
      </c>
      <c r="W41" s="358">
        <v>32847</v>
      </c>
      <c r="X41" s="358">
        <v>30</v>
      </c>
      <c r="Y41" s="358">
        <v>2889</v>
      </c>
      <c r="Z41" s="358">
        <v>920</v>
      </c>
      <c r="AA41" s="358">
        <v>57</v>
      </c>
      <c r="AB41" s="358">
        <v>18464</v>
      </c>
      <c r="AC41" s="358">
        <v>3666</v>
      </c>
      <c r="AD41" s="358">
        <v>245</v>
      </c>
      <c r="AE41" s="358">
        <v>12404</v>
      </c>
      <c r="AF41" s="358">
        <v>937</v>
      </c>
      <c r="AG41" s="358">
        <v>759</v>
      </c>
      <c r="AH41" s="358">
        <v>23</v>
      </c>
      <c r="AI41" s="358">
        <v>14992</v>
      </c>
      <c r="AJ41" s="358">
        <v>96744</v>
      </c>
      <c r="AK41" s="358">
        <v>12595</v>
      </c>
      <c r="AL41" s="358">
        <v>112045</v>
      </c>
      <c r="AM41" s="358">
        <v>46083</v>
      </c>
      <c r="AN41" s="358">
        <v>10268</v>
      </c>
      <c r="AO41" s="358">
        <v>24260</v>
      </c>
      <c r="AP41" s="358">
        <v>0</v>
      </c>
      <c r="AQ41" s="358">
        <v>38972</v>
      </c>
      <c r="AR41" s="358">
        <v>7644</v>
      </c>
      <c r="AS41" s="358">
        <v>26722</v>
      </c>
      <c r="AT41" s="358">
        <v>21035</v>
      </c>
      <c r="AU41" s="358">
        <v>59943</v>
      </c>
      <c r="AV41" s="358">
        <v>75968</v>
      </c>
      <c r="AW41" s="358">
        <v>8771</v>
      </c>
      <c r="AX41" s="358">
        <v>57726</v>
      </c>
      <c r="AY41" s="358">
        <v>24445</v>
      </c>
      <c r="AZ41" s="358">
        <v>41126</v>
      </c>
      <c r="BA41" s="358">
        <v>4238</v>
      </c>
      <c r="BB41" s="358">
        <v>4311</v>
      </c>
      <c r="BC41" s="358">
        <v>15765</v>
      </c>
      <c r="BD41" s="358">
        <v>5006</v>
      </c>
      <c r="BE41" s="358">
        <v>2638</v>
      </c>
      <c r="BF41" s="358">
        <v>39653</v>
      </c>
      <c r="BG41" s="358">
        <v>2188</v>
      </c>
      <c r="BH41" s="358">
        <v>53414</v>
      </c>
      <c r="BI41" s="358">
        <v>3327</v>
      </c>
      <c r="BJ41" s="358">
        <v>4095</v>
      </c>
      <c r="BK41" s="358">
        <v>11086</v>
      </c>
      <c r="BL41" s="358">
        <v>0</v>
      </c>
      <c r="BM41" s="358">
        <v>237803</v>
      </c>
      <c r="BN41" s="358">
        <v>209794</v>
      </c>
      <c r="BO41" s="358">
        <v>164428</v>
      </c>
      <c r="BP41" s="358">
        <v>127328</v>
      </c>
      <c r="BQ41" s="358">
        <v>811</v>
      </c>
      <c r="BR41" s="358">
        <v>387</v>
      </c>
      <c r="BS41" s="358">
        <v>21742</v>
      </c>
      <c r="BT41" s="358">
        <v>0</v>
      </c>
      <c r="BU41" s="358">
        <v>6486</v>
      </c>
      <c r="BV41" s="358">
        <v>85</v>
      </c>
      <c r="BW41" s="358">
        <v>0</v>
      </c>
      <c r="BX41" s="358">
        <v>0</v>
      </c>
      <c r="BY41" s="358">
        <v>0</v>
      </c>
      <c r="BZ41" s="358">
        <v>0</v>
      </c>
      <c r="CA41" s="358">
        <v>0</v>
      </c>
      <c r="CB41" s="358">
        <v>0</v>
      </c>
      <c r="CC41" s="358">
        <v>18</v>
      </c>
      <c r="CD41" s="358">
        <v>0</v>
      </c>
      <c r="CE41" s="358">
        <v>0</v>
      </c>
      <c r="CF41" s="358">
        <v>0</v>
      </c>
      <c r="CG41" s="358">
        <v>18</v>
      </c>
      <c r="CH41" s="358">
        <v>0</v>
      </c>
      <c r="CI41" s="358">
        <v>0</v>
      </c>
      <c r="CJ41" s="358">
        <v>0</v>
      </c>
      <c r="CK41" s="358">
        <v>0</v>
      </c>
      <c r="CL41" s="358">
        <v>0</v>
      </c>
      <c r="CM41" s="358">
        <v>488</v>
      </c>
      <c r="CN41" s="358">
        <v>2554</v>
      </c>
      <c r="CO41" s="358">
        <v>27998</v>
      </c>
      <c r="CP41" s="358">
        <v>4535</v>
      </c>
      <c r="CQ41" s="358">
        <v>1550</v>
      </c>
      <c r="CR41" s="358">
        <v>0</v>
      </c>
      <c r="CS41" s="358">
        <v>0</v>
      </c>
      <c r="CT41" s="358">
        <v>54</v>
      </c>
      <c r="CU41" s="358">
        <v>0</v>
      </c>
      <c r="CV41" s="358">
        <v>0</v>
      </c>
      <c r="CW41" s="358">
        <v>0</v>
      </c>
      <c r="CX41" s="358">
        <v>2372</v>
      </c>
      <c r="CY41" s="358">
        <v>149</v>
      </c>
      <c r="CZ41" s="358">
        <v>222</v>
      </c>
      <c r="DA41" s="358">
        <v>857</v>
      </c>
      <c r="DB41" s="358">
        <v>251</v>
      </c>
      <c r="DC41" s="358">
        <v>4067</v>
      </c>
      <c r="DD41" s="358">
        <v>0</v>
      </c>
      <c r="DE41" s="358">
        <v>5649</v>
      </c>
      <c r="DF41" s="358">
        <v>7990</v>
      </c>
      <c r="DG41" s="358">
        <v>8600</v>
      </c>
      <c r="DH41" s="333">
        <f t="shared" si="0"/>
        <v>1775877</v>
      </c>
      <c r="DI41" s="358">
        <v>2904</v>
      </c>
      <c r="DJ41" s="358">
        <v>85765</v>
      </c>
      <c r="DK41" s="358">
        <v>0</v>
      </c>
      <c r="DL41" s="358">
        <v>0</v>
      </c>
      <c r="DM41" s="358">
        <v>0</v>
      </c>
      <c r="DN41" s="358">
        <v>-18364</v>
      </c>
      <c r="DO41" s="333">
        <f t="shared" si="1"/>
        <v>70305</v>
      </c>
      <c r="DP41" s="189">
        <f t="shared" si="2"/>
        <v>1846182</v>
      </c>
      <c r="DQ41" s="359">
        <v>355860</v>
      </c>
      <c r="DR41" s="360"/>
      <c r="DS41" s="333">
        <f t="shared" si="3"/>
        <v>355860</v>
      </c>
      <c r="DT41" s="189">
        <f t="shared" si="4"/>
        <v>426165</v>
      </c>
      <c r="DU41" s="189">
        <f t="shared" si="5"/>
        <v>2202042</v>
      </c>
      <c r="DV41" s="358">
        <v>-239274</v>
      </c>
      <c r="DW41" s="360"/>
      <c r="DX41" s="333">
        <f t="shared" si="6"/>
        <v>-239274</v>
      </c>
      <c r="DY41" s="360">
        <f t="shared" si="7"/>
        <v>186891</v>
      </c>
      <c r="DZ41" s="333">
        <f t="shared" si="8"/>
        <v>1962768</v>
      </c>
      <c r="EB41" s="720">
        <f t="shared" si="9"/>
        <v>4288.25</v>
      </c>
    </row>
    <row r="42" spans="1:132" ht="15" customHeight="1">
      <c r="A42" s="246">
        <v>36</v>
      </c>
      <c r="B42" s="188" t="s">
        <v>199</v>
      </c>
      <c r="C42" s="185" t="s">
        <v>200</v>
      </c>
      <c r="D42" s="358">
        <v>0</v>
      </c>
      <c r="E42" s="358">
        <v>0</v>
      </c>
      <c r="F42" s="358">
        <v>0</v>
      </c>
      <c r="G42" s="358">
        <v>0</v>
      </c>
      <c r="H42" s="358">
        <v>0</v>
      </c>
      <c r="I42" s="358">
        <v>0</v>
      </c>
      <c r="J42" s="358">
        <v>0</v>
      </c>
      <c r="K42" s="358">
        <v>0</v>
      </c>
      <c r="L42" s="358">
        <v>0</v>
      </c>
      <c r="M42" s="358">
        <v>0</v>
      </c>
      <c r="N42" s="358">
        <v>0</v>
      </c>
      <c r="O42" s="358">
        <v>0</v>
      </c>
      <c r="P42" s="358">
        <v>0</v>
      </c>
      <c r="Q42" s="358">
        <v>0</v>
      </c>
      <c r="R42" s="358">
        <v>-2</v>
      </c>
      <c r="S42" s="358">
        <v>0</v>
      </c>
      <c r="T42" s="358">
        <v>0</v>
      </c>
      <c r="U42" s="358">
        <v>0</v>
      </c>
      <c r="V42" s="358">
        <v>-1</v>
      </c>
      <c r="W42" s="358">
        <v>108</v>
      </c>
      <c r="X42" s="358">
        <v>0</v>
      </c>
      <c r="Y42" s="358">
        <v>0</v>
      </c>
      <c r="Z42" s="358">
        <v>0</v>
      </c>
      <c r="AA42" s="358">
        <v>0</v>
      </c>
      <c r="AB42" s="358">
        <v>0</v>
      </c>
      <c r="AC42" s="358">
        <v>14</v>
      </c>
      <c r="AD42" s="358">
        <v>0</v>
      </c>
      <c r="AE42" s="358">
        <v>-6</v>
      </c>
      <c r="AF42" s="358">
        <v>-2</v>
      </c>
      <c r="AG42" s="358">
        <v>0</v>
      </c>
      <c r="AH42" s="358">
        <v>0</v>
      </c>
      <c r="AI42" s="358">
        <v>0</v>
      </c>
      <c r="AJ42" s="358">
        <v>-7</v>
      </c>
      <c r="AK42" s="358">
        <v>-3</v>
      </c>
      <c r="AL42" s="358">
        <v>-24</v>
      </c>
      <c r="AM42" s="358">
        <v>2493960</v>
      </c>
      <c r="AN42" s="358">
        <v>4286271</v>
      </c>
      <c r="AO42" s="358">
        <v>236323</v>
      </c>
      <c r="AP42" s="358">
        <v>5080</v>
      </c>
      <c r="AQ42" s="358">
        <v>0</v>
      </c>
      <c r="AR42" s="358">
        <v>20</v>
      </c>
      <c r="AS42" s="358">
        <v>-1882</v>
      </c>
      <c r="AT42" s="358">
        <v>-11042</v>
      </c>
      <c r="AU42" s="358">
        <v>-4201</v>
      </c>
      <c r="AV42" s="358">
        <v>-10208</v>
      </c>
      <c r="AW42" s="358">
        <v>-1489</v>
      </c>
      <c r="AX42" s="358">
        <v>0</v>
      </c>
      <c r="AY42" s="358">
        <v>-23</v>
      </c>
      <c r="AZ42" s="358">
        <v>-1789</v>
      </c>
      <c r="BA42" s="358">
        <v>-1050</v>
      </c>
      <c r="BB42" s="358">
        <v>-5</v>
      </c>
      <c r="BC42" s="358">
        <v>-1183</v>
      </c>
      <c r="BD42" s="358">
        <v>-547</v>
      </c>
      <c r="BE42" s="358">
        <v>-21</v>
      </c>
      <c r="BF42" s="358">
        <v>-1729</v>
      </c>
      <c r="BG42" s="358">
        <v>-2101</v>
      </c>
      <c r="BH42" s="358">
        <v>-4357</v>
      </c>
      <c r="BI42" s="358">
        <v>-4796</v>
      </c>
      <c r="BJ42" s="358">
        <v>-1536</v>
      </c>
      <c r="BK42" s="358">
        <v>-168</v>
      </c>
      <c r="BL42" s="358">
        <v>0</v>
      </c>
      <c r="BM42" s="358">
        <v>0</v>
      </c>
      <c r="BN42" s="358">
        <v>-4241</v>
      </c>
      <c r="BO42" s="358">
        <v>-1047</v>
      </c>
      <c r="BP42" s="358">
        <v>-577</v>
      </c>
      <c r="BQ42" s="358">
        <v>0</v>
      </c>
      <c r="BR42" s="358">
        <v>0</v>
      </c>
      <c r="BS42" s="358">
        <v>0</v>
      </c>
      <c r="BT42" s="358">
        <v>0</v>
      </c>
      <c r="BU42" s="358">
        <v>0</v>
      </c>
      <c r="BV42" s="358">
        <v>0</v>
      </c>
      <c r="BW42" s="358">
        <v>0</v>
      </c>
      <c r="BX42" s="358">
        <v>0</v>
      </c>
      <c r="BY42" s="358">
        <v>0</v>
      </c>
      <c r="BZ42" s="358">
        <v>0</v>
      </c>
      <c r="CA42" s="358">
        <v>0</v>
      </c>
      <c r="CB42" s="358">
        <v>0</v>
      </c>
      <c r="CC42" s="358">
        <v>0</v>
      </c>
      <c r="CD42" s="358">
        <v>0</v>
      </c>
      <c r="CE42" s="358">
        <v>0</v>
      </c>
      <c r="CF42" s="358">
        <v>0</v>
      </c>
      <c r="CG42" s="358">
        <v>0</v>
      </c>
      <c r="CH42" s="358">
        <v>0</v>
      </c>
      <c r="CI42" s="358">
        <v>0</v>
      </c>
      <c r="CJ42" s="358">
        <v>0</v>
      </c>
      <c r="CK42" s="358">
        <v>0</v>
      </c>
      <c r="CL42" s="358">
        <v>0</v>
      </c>
      <c r="CM42" s="358">
        <v>0</v>
      </c>
      <c r="CN42" s="358">
        <v>0</v>
      </c>
      <c r="CO42" s="358">
        <v>0</v>
      </c>
      <c r="CP42" s="358">
        <v>0</v>
      </c>
      <c r="CQ42" s="358">
        <v>0</v>
      </c>
      <c r="CR42" s="358">
        <v>0</v>
      </c>
      <c r="CS42" s="358">
        <v>0</v>
      </c>
      <c r="CT42" s="358">
        <v>0</v>
      </c>
      <c r="CU42" s="358">
        <v>0</v>
      </c>
      <c r="CV42" s="358">
        <v>0</v>
      </c>
      <c r="CW42" s="358">
        <v>0</v>
      </c>
      <c r="CX42" s="358">
        <v>0</v>
      </c>
      <c r="CY42" s="358">
        <v>0</v>
      </c>
      <c r="CZ42" s="358">
        <v>0</v>
      </c>
      <c r="DA42" s="358">
        <v>0</v>
      </c>
      <c r="DB42" s="358">
        <v>0</v>
      </c>
      <c r="DC42" s="358">
        <v>0</v>
      </c>
      <c r="DD42" s="358">
        <v>0</v>
      </c>
      <c r="DE42" s="358">
        <v>44</v>
      </c>
      <c r="DF42" s="358">
        <v>0</v>
      </c>
      <c r="DG42" s="358">
        <v>0</v>
      </c>
      <c r="DH42" s="333">
        <f t="shared" si="0"/>
        <v>6967783</v>
      </c>
      <c r="DI42" s="358">
        <v>0</v>
      </c>
      <c r="DJ42" s="358">
        <v>-33279</v>
      </c>
      <c r="DK42" s="358">
        <v>0</v>
      </c>
      <c r="DL42" s="358">
        <v>-26955</v>
      </c>
      <c r="DM42" s="358">
        <v>-161906</v>
      </c>
      <c r="DN42" s="358">
        <v>-80467</v>
      </c>
      <c r="DO42" s="333">
        <f t="shared" si="1"/>
        <v>-302607</v>
      </c>
      <c r="DP42" s="189">
        <f t="shared" si="2"/>
        <v>6665176</v>
      </c>
      <c r="DQ42" s="359">
        <v>335986</v>
      </c>
      <c r="DR42" s="360"/>
      <c r="DS42" s="333">
        <f t="shared" si="3"/>
        <v>335986</v>
      </c>
      <c r="DT42" s="189">
        <f t="shared" si="4"/>
        <v>33379</v>
      </c>
      <c r="DU42" s="189">
        <f t="shared" si="5"/>
        <v>7001162</v>
      </c>
      <c r="DV42" s="358">
        <v>-218750</v>
      </c>
      <c r="DW42" s="360"/>
      <c r="DX42" s="333">
        <f t="shared" si="6"/>
        <v>-218750</v>
      </c>
      <c r="DY42" s="360">
        <f t="shared" si="7"/>
        <v>-185371</v>
      </c>
      <c r="DZ42" s="333">
        <f t="shared" si="8"/>
        <v>6782412</v>
      </c>
      <c r="EB42" s="720">
        <f t="shared" si="9"/>
        <v>-1663.95</v>
      </c>
    </row>
    <row r="43" spans="1:132" ht="15" customHeight="1">
      <c r="A43" s="246">
        <v>37</v>
      </c>
      <c r="B43" s="188" t="s">
        <v>201</v>
      </c>
      <c r="C43" s="185" t="s">
        <v>202</v>
      </c>
      <c r="D43" s="358">
        <v>349</v>
      </c>
      <c r="E43" s="358">
        <v>7</v>
      </c>
      <c r="F43" s="358">
        <v>1</v>
      </c>
      <c r="G43" s="358">
        <v>16</v>
      </c>
      <c r="H43" s="358">
        <v>33</v>
      </c>
      <c r="I43" s="358">
        <v>1244</v>
      </c>
      <c r="J43" s="358">
        <v>482</v>
      </c>
      <c r="K43" s="358">
        <v>0</v>
      </c>
      <c r="L43" s="358">
        <v>0</v>
      </c>
      <c r="M43" s="358">
        <v>0</v>
      </c>
      <c r="N43" s="358">
        <v>0</v>
      </c>
      <c r="O43" s="358">
        <v>88</v>
      </c>
      <c r="P43" s="358">
        <v>414</v>
      </c>
      <c r="Q43" s="358">
        <v>875</v>
      </c>
      <c r="R43" s="358">
        <v>32545</v>
      </c>
      <c r="S43" s="358">
        <v>0</v>
      </c>
      <c r="T43" s="358">
        <v>0</v>
      </c>
      <c r="U43" s="358">
        <v>0</v>
      </c>
      <c r="V43" s="358">
        <v>0</v>
      </c>
      <c r="W43" s="358">
        <v>0</v>
      </c>
      <c r="X43" s="358">
        <v>0</v>
      </c>
      <c r="Y43" s="358">
        <v>0</v>
      </c>
      <c r="Z43" s="358">
        <v>0</v>
      </c>
      <c r="AA43" s="358">
        <v>0</v>
      </c>
      <c r="AB43" s="358">
        <v>0</v>
      </c>
      <c r="AC43" s="358">
        <v>0</v>
      </c>
      <c r="AD43" s="358">
        <v>0</v>
      </c>
      <c r="AE43" s="358">
        <v>0</v>
      </c>
      <c r="AF43" s="358">
        <v>15161</v>
      </c>
      <c r="AG43" s="358">
        <v>9388</v>
      </c>
      <c r="AH43" s="358">
        <v>3</v>
      </c>
      <c r="AI43" s="358">
        <v>0</v>
      </c>
      <c r="AJ43" s="358">
        <v>31476</v>
      </c>
      <c r="AK43" s="358">
        <v>0</v>
      </c>
      <c r="AL43" s="358">
        <v>2833</v>
      </c>
      <c r="AM43" s="358">
        <v>0</v>
      </c>
      <c r="AN43" s="358">
        <v>2337253</v>
      </c>
      <c r="AO43" s="358">
        <v>115136</v>
      </c>
      <c r="AP43" s="358">
        <v>929366</v>
      </c>
      <c r="AQ43" s="358">
        <v>705</v>
      </c>
      <c r="AR43" s="358">
        <v>5237</v>
      </c>
      <c r="AS43" s="358">
        <v>603160</v>
      </c>
      <c r="AT43" s="358">
        <v>787911</v>
      </c>
      <c r="AU43" s="358">
        <v>514674</v>
      </c>
      <c r="AV43" s="358">
        <v>672267</v>
      </c>
      <c r="AW43" s="358">
        <v>61405</v>
      </c>
      <c r="AX43" s="358">
        <v>3575</v>
      </c>
      <c r="AY43" s="358">
        <v>36571</v>
      </c>
      <c r="AZ43" s="358">
        <v>279862</v>
      </c>
      <c r="BA43" s="358">
        <v>67090</v>
      </c>
      <c r="BB43" s="358">
        <v>9372</v>
      </c>
      <c r="BC43" s="358">
        <v>52876</v>
      </c>
      <c r="BD43" s="358">
        <v>16147</v>
      </c>
      <c r="BE43" s="358">
        <v>5535</v>
      </c>
      <c r="BF43" s="358">
        <v>439727</v>
      </c>
      <c r="BG43" s="358">
        <v>164467</v>
      </c>
      <c r="BH43" s="358">
        <v>412366</v>
      </c>
      <c r="BI43" s="358">
        <v>253586</v>
      </c>
      <c r="BJ43" s="358">
        <v>78323</v>
      </c>
      <c r="BK43" s="358">
        <v>16200</v>
      </c>
      <c r="BL43" s="358">
        <v>0</v>
      </c>
      <c r="BM43" s="358">
        <v>551391</v>
      </c>
      <c r="BN43" s="358">
        <v>199815</v>
      </c>
      <c r="BO43" s="358">
        <v>236512</v>
      </c>
      <c r="BP43" s="358">
        <v>246542</v>
      </c>
      <c r="BQ43" s="358">
        <v>0</v>
      </c>
      <c r="BR43" s="358">
        <v>0</v>
      </c>
      <c r="BS43" s="358">
        <v>10</v>
      </c>
      <c r="BT43" s="358">
        <v>0</v>
      </c>
      <c r="BU43" s="358">
        <v>0</v>
      </c>
      <c r="BV43" s="358">
        <v>0</v>
      </c>
      <c r="BW43" s="358">
        <v>0</v>
      </c>
      <c r="BX43" s="358">
        <v>0</v>
      </c>
      <c r="BY43" s="358">
        <v>0</v>
      </c>
      <c r="BZ43" s="358">
        <v>0</v>
      </c>
      <c r="CA43" s="358">
        <v>0</v>
      </c>
      <c r="CB43" s="358">
        <v>0</v>
      </c>
      <c r="CC43" s="358">
        <v>0</v>
      </c>
      <c r="CD43" s="358">
        <v>0</v>
      </c>
      <c r="CE43" s="358">
        <v>0</v>
      </c>
      <c r="CF43" s="358">
        <v>0</v>
      </c>
      <c r="CG43" s="358">
        <v>13458</v>
      </c>
      <c r="CH43" s="358">
        <v>0</v>
      </c>
      <c r="CI43" s="358">
        <v>0</v>
      </c>
      <c r="CJ43" s="358">
        <v>0</v>
      </c>
      <c r="CK43" s="358">
        <v>0</v>
      </c>
      <c r="CL43" s="358">
        <v>0</v>
      </c>
      <c r="CM43" s="358">
        <v>0</v>
      </c>
      <c r="CN43" s="358">
        <v>334</v>
      </c>
      <c r="CO43" s="358">
        <v>0</v>
      </c>
      <c r="CP43" s="358">
        <v>0</v>
      </c>
      <c r="CQ43" s="358">
        <v>0</v>
      </c>
      <c r="CR43" s="358">
        <v>0</v>
      </c>
      <c r="CS43" s="358">
        <v>0</v>
      </c>
      <c r="CT43" s="358">
        <v>0</v>
      </c>
      <c r="CU43" s="358">
        <v>0</v>
      </c>
      <c r="CV43" s="358">
        <v>0</v>
      </c>
      <c r="CW43" s="358">
        <v>0</v>
      </c>
      <c r="CX43" s="358">
        <v>5140</v>
      </c>
      <c r="CY43" s="358">
        <v>7</v>
      </c>
      <c r="CZ43" s="358">
        <v>0</v>
      </c>
      <c r="DA43" s="358">
        <v>0</v>
      </c>
      <c r="DB43" s="358">
        <v>0</v>
      </c>
      <c r="DC43" s="358">
        <v>0</v>
      </c>
      <c r="DD43" s="358">
        <v>0</v>
      </c>
      <c r="DE43" s="358">
        <v>1062</v>
      </c>
      <c r="DF43" s="358">
        <v>0</v>
      </c>
      <c r="DG43" s="358">
        <v>14738</v>
      </c>
      <c r="DH43" s="333">
        <f t="shared" si="0"/>
        <v>9226735</v>
      </c>
      <c r="DI43" s="358">
        <v>0</v>
      </c>
      <c r="DJ43" s="358">
        <v>0</v>
      </c>
      <c r="DK43" s="358">
        <v>0</v>
      </c>
      <c r="DL43" s="358">
        <v>0</v>
      </c>
      <c r="DM43" s="358">
        <v>0</v>
      </c>
      <c r="DN43" s="358">
        <v>-244672</v>
      </c>
      <c r="DO43" s="333">
        <f t="shared" si="1"/>
        <v>-244672</v>
      </c>
      <c r="DP43" s="189">
        <f t="shared" si="2"/>
        <v>8982063</v>
      </c>
      <c r="DQ43" s="359">
        <v>2152985</v>
      </c>
      <c r="DR43" s="360"/>
      <c r="DS43" s="333">
        <f t="shared" si="3"/>
        <v>2152985</v>
      </c>
      <c r="DT43" s="189">
        <f t="shared" si="4"/>
        <v>1908313</v>
      </c>
      <c r="DU43" s="189">
        <f t="shared" si="5"/>
        <v>11135048</v>
      </c>
      <c r="DV43" s="358">
        <v>-476688</v>
      </c>
      <c r="DW43" s="360"/>
      <c r="DX43" s="333">
        <f t="shared" si="6"/>
        <v>-476688</v>
      </c>
      <c r="DY43" s="360">
        <f t="shared" si="7"/>
        <v>1431625</v>
      </c>
      <c r="DZ43" s="333">
        <f t="shared" si="8"/>
        <v>10658360</v>
      </c>
      <c r="EB43" s="720">
        <f t="shared" si="9"/>
        <v>0</v>
      </c>
    </row>
    <row r="44" spans="1:132" ht="15" customHeight="1">
      <c r="A44" s="246">
        <v>38</v>
      </c>
      <c r="B44" s="188" t="s">
        <v>203</v>
      </c>
      <c r="C44" s="185" t="s">
        <v>204</v>
      </c>
      <c r="D44" s="358">
        <v>0</v>
      </c>
      <c r="E44" s="358">
        <v>0</v>
      </c>
      <c r="F44" s="358">
        <v>0</v>
      </c>
      <c r="G44" s="358">
        <v>0</v>
      </c>
      <c r="H44" s="358">
        <v>240</v>
      </c>
      <c r="I44" s="358">
        <v>14</v>
      </c>
      <c r="J44" s="358">
        <v>263</v>
      </c>
      <c r="K44" s="358">
        <v>0</v>
      </c>
      <c r="L44" s="358">
        <v>0</v>
      </c>
      <c r="M44" s="358">
        <v>0</v>
      </c>
      <c r="N44" s="358">
        <v>0</v>
      </c>
      <c r="O44" s="358">
        <v>0</v>
      </c>
      <c r="P44" s="358">
        <v>0</v>
      </c>
      <c r="Q44" s="358">
        <v>4</v>
      </c>
      <c r="R44" s="358">
        <v>1019</v>
      </c>
      <c r="S44" s="358">
        <v>0</v>
      </c>
      <c r="T44" s="358">
        <v>0</v>
      </c>
      <c r="U44" s="358">
        <v>0</v>
      </c>
      <c r="V44" s="358">
        <v>0</v>
      </c>
      <c r="W44" s="358">
        <v>0</v>
      </c>
      <c r="X44" s="358">
        <v>0</v>
      </c>
      <c r="Y44" s="358">
        <v>0</v>
      </c>
      <c r="Z44" s="358">
        <v>0</v>
      </c>
      <c r="AA44" s="358">
        <v>0</v>
      </c>
      <c r="AB44" s="358">
        <v>0</v>
      </c>
      <c r="AC44" s="358">
        <v>0</v>
      </c>
      <c r="AD44" s="358">
        <v>0</v>
      </c>
      <c r="AE44" s="358">
        <v>0</v>
      </c>
      <c r="AF44" s="358">
        <v>0</v>
      </c>
      <c r="AG44" s="358">
        <v>0</v>
      </c>
      <c r="AH44" s="358">
        <v>35</v>
      </c>
      <c r="AI44" s="358">
        <v>0</v>
      </c>
      <c r="AJ44" s="358">
        <v>292</v>
      </c>
      <c r="AK44" s="358">
        <v>1287</v>
      </c>
      <c r="AL44" s="358">
        <v>213</v>
      </c>
      <c r="AM44" s="358">
        <v>0</v>
      </c>
      <c r="AN44" s="358">
        <v>0</v>
      </c>
      <c r="AO44" s="358">
        <v>9080</v>
      </c>
      <c r="AP44" s="358">
        <v>0</v>
      </c>
      <c r="AQ44" s="358">
        <v>0</v>
      </c>
      <c r="AR44" s="358">
        <v>0</v>
      </c>
      <c r="AS44" s="358">
        <v>66851</v>
      </c>
      <c r="AT44" s="358">
        <v>31546</v>
      </c>
      <c r="AU44" s="358">
        <v>282293</v>
      </c>
      <c r="AV44" s="358">
        <v>373173</v>
      </c>
      <c r="AW44" s="358">
        <v>24549</v>
      </c>
      <c r="AX44" s="358">
        <v>0</v>
      </c>
      <c r="AY44" s="358">
        <v>3384</v>
      </c>
      <c r="AZ44" s="358">
        <v>84753</v>
      </c>
      <c r="BA44" s="358">
        <v>2443</v>
      </c>
      <c r="BB44" s="358">
        <v>4823</v>
      </c>
      <c r="BC44" s="358">
        <v>3363</v>
      </c>
      <c r="BD44" s="358">
        <v>1690</v>
      </c>
      <c r="BE44" s="358">
        <v>3000</v>
      </c>
      <c r="BF44" s="358">
        <v>6311</v>
      </c>
      <c r="BG44" s="358">
        <v>1625</v>
      </c>
      <c r="BH44" s="358">
        <v>482555</v>
      </c>
      <c r="BI44" s="358">
        <v>75480</v>
      </c>
      <c r="BJ44" s="358">
        <v>51802</v>
      </c>
      <c r="BK44" s="358">
        <v>5583</v>
      </c>
      <c r="BL44" s="358">
        <v>0</v>
      </c>
      <c r="BM44" s="358">
        <v>7779</v>
      </c>
      <c r="BN44" s="358">
        <v>3746</v>
      </c>
      <c r="BO44" s="358">
        <v>13516</v>
      </c>
      <c r="BP44" s="358">
        <v>55846</v>
      </c>
      <c r="BQ44" s="358">
        <v>0</v>
      </c>
      <c r="BR44" s="358">
        <v>0</v>
      </c>
      <c r="BS44" s="358">
        <v>123</v>
      </c>
      <c r="BT44" s="358">
        <v>0</v>
      </c>
      <c r="BU44" s="358">
        <v>0</v>
      </c>
      <c r="BV44" s="358">
        <v>0</v>
      </c>
      <c r="BW44" s="358">
        <v>0</v>
      </c>
      <c r="BX44" s="358">
        <v>0</v>
      </c>
      <c r="BY44" s="358">
        <v>0</v>
      </c>
      <c r="BZ44" s="358">
        <v>0</v>
      </c>
      <c r="CA44" s="358">
        <v>0</v>
      </c>
      <c r="CB44" s="358">
        <v>0</v>
      </c>
      <c r="CC44" s="358">
        <v>15</v>
      </c>
      <c r="CD44" s="358">
        <v>0</v>
      </c>
      <c r="CE44" s="358">
        <v>0</v>
      </c>
      <c r="CF44" s="358">
        <v>0</v>
      </c>
      <c r="CG44" s="358">
        <v>0</v>
      </c>
      <c r="CH44" s="358">
        <v>0</v>
      </c>
      <c r="CI44" s="358">
        <v>0</v>
      </c>
      <c r="CJ44" s="358">
        <v>0</v>
      </c>
      <c r="CK44" s="358">
        <v>0</v>
      </c>
      <c r="CL44" s="358">
        <v>0</v>
      </c>
      <c r="CM44" s="358">
        <v>0</v>
      </c>
      <c r="CN44" s="358">
        <v>123</v>
      </c>
      <c r="CO44" s="358">
        <v>0</v>
      </c>
      <c r="CP44" s="358">
        <v>0</v>
      </c>
      <c r="CQ44" s="358">
        <v>33</v>
      </c>
      <c r="CR44" s="358">
        <v>0</v>
      </c>
      <c r="CS44" s="358">
        <v>96</v>
      </c>
      <c r="CT44" s="358">
        <v>85</v>
      </c>
      <c r="CU44" s="358">
        <v>23</v>
      </c>
      <c r="CV44" s="358">
        <v>0</v>
      </c>
      <c r="CW44" s="358">
        <v>0</v>
      </c>
      <c r="CX44" s="358">
        <v>0</v>
      </c>
      <c r="CY44" s="358">
        <v>0</v>
      </c>
      <c r="CZ44" s="358">
        <v>73</v>
      </c>
      <c r="DA44" s="358">
        <v>376</v>
      </c>
      <c r="DB44" s="358">
        <v>0</v>
      </c>
      <c r="DC44" s="358">
        <v>20</v>
      </c>
      <c r="DD44" s="358">
        <v>0</v>
      </c>
      <c r="DE44" s="358">
        <v>184</v>
      </c>
      <c r="DF44" s="358">
        <v>36</v>
      </c>
      <c r="DG44" s="358">
        <v>1772</v>
      </c>
      <c r="DH44" s="333">
        <f t="shared" si="0"/>
        <v>1601517</v>
      </c>
      <c r="DI44" s="358">
        <v>0</v>
      </c>
      <c r="DJ44" s="358">
        <v>36</v>
      </c>
      <c r="DK44" s="358">
        <v>0</v>
      </c>
      <c r="DL44" s="358">
        <v>0</v>
      </c>
      <c r="DM44" s="358">
        <v>0</v>
      </c>
      <c r="DN44" s="358">
        <v>-17548</v>
      </c>
      <c r="DO44" s="333">
        <f t="shared" si="1"/>
        <v>-17512</v>
      </c>
      <c r="DP44" s="189">
        <f t="shared" si="2"/>
        <v>1584005</v>
      </c>
      <c r="DQ44" s="359">
        <v>16426</v>
      </c>
      <c r="DR44" s="360"/>
      <c r="DS44" s="333">
        <f t="shared" si="3"/>
        <v>16426</v>
      </c>
      <c r="DT44" s="189">
        <f t="shared" si="4"/>
        <v>-1086</v>
      </c>
      <c r="DU44" s="189">
        <f t="shared" si="5"/>
        <v>1600431</v>
      </c>
      <c r="DV44" s="358">
        <v>-24444</v>
      </c>
      <c r="DW44" s="360"/>
      <c r="DX44" s="333">
        <f t="shared" si="6"/>
        <v>-24444</v>
      </c>
      <c r="DY44" s="360">
        <f t="shared" si="7"/>
        <v>-25530</v>
      </c>
      <c r="DZ44" s="333">
        <f t="shared" si="8"/>
        <v>1575987</v>
      </c>
      <c r="EB44" s="720">
        <f t="shared" si="9"/>
        <v>1.8</v>
      </c>
    </row>
    <row r="45" spans="1:132" ht="15" customHeight="1">
      <c r="A45" s="246">
        <v>39</v>
      </c>
      <c r="B45" s="188" t="s">
        <v>205</v>
      </c>
      <c r="C45" s="185" t="s">
        <v>206</v>
      </c>
      <c r="D45" s="358">
        <v>0</v>
      </c>
      <c r="E45" s="358">
        <v>0</v>
      </c>
      <c r="F45" s="358">
        <v>0</v>
      </c>
      <c r="G45" s="358">
        <v>0</v>
      </c>
      <c r="H45" s="358">
        <v>0</v>
      </c>
      <c r="I45" s="358">
        <v>0</v>
      </c>
      <c r="J45" s="358">
        <v>0</v>
      </c>
      <c r="K45" s="358">
        <v>0</v>
      </c>
      <c r="L45" s="358">
        <v>0</v>
      </c>
      <c r="M45" s="358">
        <v>0</v>
      </c>
      <c r="N45" s="358">
        <v>0</v>
      </c>
      <c r="O45" s="358">
        <v>0</v>
      </c>
      <c r="P45" s="358">
        <v>0</v>
      </c>
      <c r="Q45" s="358">
        <v>116</v>
      </c>
      <c r="R45" s="358">
        <v>69034</v>
      </c>
      <c r="S45" s="358">
        <v>0</v>
      </c>
      <c r="T45" s="358">
        <v>0</v>
      </c>
      <c r="U45" s="358">
        <v>0</v>
      </c>
      <c r="V45" s="358">
        <v>0</v>
      </c>
      <c r="W45" s="358">
        <v>449</v>
      </c>
      <c r="X45" s="358">
        <v>0</v>
      </c>
      <c r="Y45" s="358">
        <v>10</v>
      </c>
      <c r="Z45" s="358">
        <v>0</v>
      </c>
      <c r="AA45" s="358">
        <v>0</v>
      </c>
      <c r="AB45" s="358">
        <v>0</v>
      </c>
      <c r="AC45" s="358">
        <v>186</v>
      </c>
      <c r="AD45" s="358">
        <v>0</v>
      </c>
      <c r="AE45" s="358">
        <v>0</v>
      </c>
      <c r="AF45" s="358">
        <v>683</v>
      </c>
      <c r="AG45" s="358">
        <v>0</v>
      </c>
      <c r="AH45" s="358">
        <v>0</v>
      </c>
      <c r="AI45" s="358">
        <v>55</v>
      </c>
      <c r="AJ45" s="358">
        <v>7724</v>
      </c>
      <c r="AK45" s="358">
        <v>730</v>
      </c>
      <c r="AL45" s="358">
        <v>3361</v>
      </c>
      <c r="AM45" s="358">
        <v>631</v>
      </c>
      <c r="AN45" s="358">
        <v>0</v>
      </c>
      <c r="AO45" s="358">
        <v>1031</v>
      </c>
      <c r="AP45" s="358">
        <v>0</v>
      </c>
      <c r="AQ45" s="358">
        <v>0</v>
      </c>
      <c r="AR45" s="358">
        <v>2390</v>
      </c>
      <c r="AS45" s="358">
        <v>414980</v>
      </c>
      <c r="AT45" s="358">
        <v>448184</v>
      </c>
      <c r="AU45" s="358">
        <v>209995</v>
      </c>
      <c r="AV45" s="358">
        <v>245410</v>
      </c>
      <c r="AW45" s="358">
        <v>33438</v>
      </c>
      <c r="AX45" s="358">
        <v>1008</v>
      </c>
      <c r="AY45" s="358">
        <v>37691</v>
      </c>
      <c r="AZ45" s="358">
        <v>87062</v>
      </c>
      <c r="BA45" s="358">
        <v>60914</v>
      </c>
      <c r="BB45" s="358">
        <v>103</v>
      </c>
      <c r="BC45" s="358">
        <v>20293</v>
      </c>
      <c r="BD45" s="358">
        <v>16322</v>
      </c>
      <c r="BE45" s="358">
        <v>1486</v>
      </c>
      <c r="BF45" s="358">
        <v>69829</v>
      </c>
      <c r="BG45" s="358">
        <v>17205</v>
      </c>
      <c r="BH45" s="358">
        <v>202796</v>
      </c>
      <c r="BI45" s="358">
        <v>113741</v>
      </c>
      <c r="BJ45" s="358">
        <v>82697</v>
      </c>
      <c r="BK45" s="358">
        <v>8022</v>
      </c>
      <c r="BL45" s="358">
        <v>0</v>
      </c>
      <c r="BM45" s="358">
        <v>7007</v>
      </c>
      <c r="BN45" s="358">
        <v>9552</v>
      </c>
      <c r="BO45" s="358">
        <v>4306</v>
      </c>
      <c r="BP45" s="358">
        <v>761</v>
      </c>
      <c r="BQ45" s="358">
        <v>0</v>
      </c>
      <c r="BR45" s="358">
        <v>0</v>
      </c>
      <c r="BS45" s="358">
        <v>0</v>
      </c>
      <c r="BT45" s="358">
        <v>0</v>
      </c>
      <c r="BU45" s="358">
        <v>0</v>
      </c>
      <c r="BV45" s="358">
        <v>0</v>
      </c>
      <c r="BW45" s="358">
        <v>0</v>
      </c>
      <c r="BX45" s="358">
        <v>0</v>
      </c>
      <c r="BY45" s="358">
        <v>0</v>
      </c>
      <c r="BZ45" s="358">
        <v>0</v>
      </c>
      <c r="CA45" s="358">
        <v>0</v>
      </c>
      <c r="CB45" s="358">
        <v>0</v>
      </c>
      <c r="CC45" s="358">
        <v>0</v>
      </c>
      <c r="CD45" s="358">
        <v>0</v>
      </c>
      <c r="CE45" s="358">
        <v>0</v>
      </c>
      <c r="CF45" s="358">
        <v>0</v>
      </c>
      <c r="CG45" s="358">
        <v>0</v>
      </c>
      <c r="CH45" s="358">
        <v>0</v>
      </c>
      <c r="CI45" s="358">
        <v>0</v>
      </c>
      <c r="CJ45" s="358">
        <v>0</v>
      </c>
      <c r="CK45" s="358">
        <v>0</v>
      </c>
      <c r="CL45" s="358">
        <v>0</v>
      </c>
      <c r="CM45" s="358">
        <v>0</v>
      </c>
      <c r="CN45" s="358">
        <v>1220</v>
      </c>
      <c r="CO45" s="358">
        <v>0</v>
      </c>
      <c r="CP45" s="358">
        <v>0</v>
      </c>
      <c r="CQ45" s="358">
        <v>0</v>
      </c>
      <c r="CR45" s="358">
        <v>0</v>
      </c>
      <c r="CS45" s="358">
        <v>0</v>
      </c>
      <c r="CT45" s="358">
        <v>0</v>
      </c>
      <c r="CU45" s="358">
        <v>0</v>
      </c>
      <c r="CV45" s="358">
        <v>0</v>
      </c>
      <c r="CW45" s="358">
        <v>0</v>
      </c>
      <c r="CX45" s="358">
        <v>6751</v>
      </c>
      <c r="CY45" s="358">
        <v>0</v>
      </c>
      <c r="CZ45" s="358">
        <v>0</v>
      </c>
      <c r="DA45" s="358">
        <v>0</v>
      </c>
      <c r="DB45" s="358">
        <v>0</v>
      </c>
      <c r="DC45" s="358">
        <v>0</v>
      </c>
      <c r="DD45" s="358">
        <v>0</v>
      </c>
      <c r="DE45" s="358">
        <v>0</v>
      </c>
      <c r="DF45" s="358">
        <v>0</v>
      </c>
      <c r="DG45" s="358">
        <v>2851</v>
      </c>
      <c r="DH45" s="333">
        <f t="shared" si="0"/>
        <v>2190024</v>
      </c>
      <c r="DI45" s="358">
        <v>0</v>
      </c>
      <c r="DJ45" s="358">
        <v>0</v>
      </c>
      <c r="DK45" s="358">
        <v>0</v>
      </c>
      <c r="DL45" s="358">
        <v>0</v>
      </c>
      <c r="DM45" s="358">
        <v>0</v>
      </c>
      <c r="DN45" s="358">
        <v>-19498</v>
      </c>
      <c r="DO45" s="333">
        <f t="shared" si="1"/>
        <v>-19498</v>
      </c>
      <c r="DP45" s="189">
        <f t="shared" si="2"/>
        <v>2170526</v>
      </c>
      <c r="DQ45" s="359">
        <v>19352</v>
      </c>
      <c r="DR45" s="360"/>
      <c r="DS45" s="333">
        <f t="shared" si="3"/>
        <v>19352</v>
      </c>
      <c r="DT45" s="189">
        <f t="shared" si="4"/>
        <v>-146</v>
      </c>
      <c r="DU45" s="189">
        <f t="shared" si="5"/>
        <v>2189878</v>
      </c>
      <c r="DV45" s="358">
        <v>-162819</v>
      </c>
      <c r="DW45" s="360"/>
      <c r="DX45" s="333">
        <f t="shared" si="6"/>
        <v>-162819</v>
      </c>
      <c r="DY45" s="360">
        <f t="shared" si="7"/>
        <v>-162965</v>
      </c>
      <c r="DZ45" s="333">
        <f t="shared" si="8"/>
        <v>2027059</v>
      </c>
      <c r="EB45" s="720">
        <f t="shared" si="9"/>
        <v>0</v>
      </c>
    </row>
    <row r="46" spans="1:132" ht="15" customHeight="1">
      <c r="A46" s="246">
        <v>40</v>
      </c>
      <c r="B46" s="188" t="s">
        <v>207</v>
      </c>
      <c r="C46" s="185" t="s">
        <v>208</v>
      </c>
      <c r="D46" s="358">
        <v>0</v>
      </c>
      <c r="E46" s="358">
        <v>0</v>
      </c>
      <c r="F46" s="358">
        <v>0</v>
      </c>
      <c r="G46" s="358">
        <v>0</v>
      </c>
      <c r="H46" s="358">
        <v>0</v>
      </c>
      <c r="I46" s="358">
        <v>0</v>
      </c>
      <c r="J46" s="358">
        <v>0</v>
      </c>
      <c r="K46" s="358">
        <v>0</v>
      </c>
      <c r="L46" s="358">
        <v>0</v>
      </c>
      <c r="M46" s="358">
        <v>0</v>
      </c>
      <c r="N46" s="358">
        <v>0</v>
      </c>
      <c r="O46" s="358">
        <v>0</v>
      </c>
      <c r="P46" s="358">
        <v>0</v>
      </c>
      <c r="Q46" s="358">
        <v>0</v>
      </c>
      <c r="R46" s="358">
        <v>-19</v>
      </c>
      <c r="S46" s="358">
        <v>16</v>
      </c>
      <c r="T46" s="358">
        <v>0</v>
      </c>
      <c r="U46" s="358">
        <v>-3911</v>
      </c>
      <c r="V46" s="358">
        <v>0</v>
      </c>
      <c r="W46" s="358">
        <v>66709</v>
      </c>
      <c r="X46" s="358">
        <v>0</v>
      </c>
      <c r="Y46" s="358">
        <v>6713</v>
      </c>
      <c r="Z46" s="358">
        <v>0</v>
      </c>
      <c r="AA46" s="358">
        <v>0</v>
      </c>
      <c r="AB46" s="358">
        <v>0</v>
      </c>
      <c r="AC46" s="358">
        <v>36315</v>
      </c>
      <c r="AD46" s="358">
        <v>0</v>
      </c>
      <c r="AE46" s="358">
        <v>0</v>
      </c>
      <c r="AF46" s="358">
        <v>7054</v>
      </c>
      <c r="AG46" s="358">
        <v>-69</v>
      </c>
      <c r="AH46" s="358">
        <v>0</v>
      </c>
      <c r="AI46" s="358">
        <v>6664</v>
      </c>
      <c r="AJ46" s="358">
        <v>0</v>
      </c>
      <c r="AK46" s="358">
        <v>18445</v>
      </c>
      <c r="AL46" s="358">
        <v>20291</v>
      </c>
      <c r="AM46" s="358">
        <v>49309</v>
      </c>
      <c r="AN46" s="358">
        <v>133940</v>
      </c>
      <c r="AO46" s="358">
        <v>3446</v>
      </c>
      <c r="AP46" s="358">
        <v>-646</v>
      </c>
      <c r="AQ46" s="358">
        <v>839235</v>
      </c>
      <c r="AR46" s="358">
        <v>2359498</v>
      </c>
      <c r="AS46" s="358">
        <v>-3911</v>
      </c>
      <c r="AT46" s="358">
        <v>134399</v>
      </c>
      <c r="AU46" s="358">
        <v>-827</v>
      </c>
      <c r="AV46" s="358">
        <v>22760</v>
      </c>
      <c r="AW46" s="358">
        <v>120064</v>
      </c>
      <c r="AX46" s="358">
        <v>19079</v>
      </c>
      <c r="AY46" s="358">
        <v>172802</v>
      </c>
      <c r="AZ46" s="358">
        <v>97442</v>
      </c>
      <c r="BA46" s="358">
        <v>3393</v>
      </c>
      <c r="BB46" s="358">
        <v>2520</v>
      </c>
      <c r="BC46" s="358">
        <v>156692</v>
      </c>
      <c r="BD46" s="358">
        <v>4861</v>
      </c>
      <c r="BE46" s="358">
        <v>-168</v>
      </c>
      <c r="BF46" s="358">
        <v>111</v>
      </c>
      <c r="BG46" s="358">
        <v>-5778</v>
      </c>
      <c r="BH46" s="358">
        <v>150816</v>
      </c>
      <c r="BI46" s="358">
        <v>1542</v>
      </c>
      <c r="BJ46" s="358">
        <v>1359</v>
      </c>
      <c r="BK46" s="358">
        <v>52893</v>
      </c>
      <c r="BL46" s="358">
        <v>0</v>
      </c>
      <c r="BM46" s="358">
        <v>2902</v>
      </c>
      <c r="BN46" s="358">
        <v>0</v>
      </c>
      <c r="BO46" s="358">
        <v>-75</v>
      </c>
      <c r="BP46" s="358">
        <v>-94</v>
      </c>
      <c r="BQ46" s="358">
        <v>242</v>
      </c>
      <c r="BR46" s="358">
        <v>0</v>
      </c>
      <c r="BS46" s="358">
        <v>54</v>
      </c>
      <c r="BT46" s="358">
        <v>0</v>
      </c>
      <c r="BU46" s="358">
        <v>0</v>
      </c>
      <c r="BV46" s="358">
        <v>0</v>
      </c>
      <c r="BW46" s="358">
        <v>0</v>
      </c>
      <c r="BX46" s="358">
        <v>0</v>
      </c>
      <c r="BY46" s="358">
        <v>0</v>
      </c>
      <c r="BZ46" s="358">
        <v>0</v>
      </c>
      <c r="CA46" s="358">
        <v>0</v>
      </c>
      <c r="CB46" s="358">
        <v>0</v>
      </c>
      <c r="CC46" s="358">
        <v>0</v>
      </c>
      <c r="CD46" s="358">
        <v>0</v>
      </c>
      <c r="CE46" s="358">
        <v>0</v>
      </c>
      <c r="CF46" s="358">
        <v>0</v>
      </c>
      <c r="CG46" s="358">
        <v>0</v>
      </c>
      <c r="CH46" s="358">
        <v>0</v>
      </c>
      <c r="CI46" s="358">
        <v>0</v>
      </c>
      <c r="CJ46" s="358">
        <v>0</v>
      </c>
      <c r="CK46" s="358">
        <v>0</v>
      </c>
      <c r="CL46" s="358">
        <v>0</v>
      </c>
      <c r="CM46" s="358">
        <v>997</v>
      </c>
      <c r="CN46" s="358">
        <v>190</v>
      </c>
      <c r="CO46" s="358">
        <v>0</v>
      </c>
      <c r="CP46" s="358">
        <v>1666</v>
      </c>
      <c r="CQ46" s="358">
        <v>0</v>
      </c>
      <c r="CR46" s="358">
        <v>0</v>
      </c>
      <c r="CS46" s="358">
        <v>0</v>
      </c>
      <c r="CT46" s="358">
        <v>0</v>
      </c>
      <c r="CU46" s="358">
        <v>0</v>
      </c>
      <c r="CV46" s="358">
        <v>0</v>
      </c>
      <c r="CW46" s="358">
        <v>0</v>
      </c>
      <c r="CX46" s="358">
        <v>0</v>
      </c>
      <c r="CY46" s="358">
        <v>0</v>
      </c>
      <c r="CZ46" s="358">
        <v>0</v>
      </c>
      <c r="DA46" s="358">
        <v>0</v>
      </c>
      <c r="DB46" s="358">
        <v>0</v>
      </c>
      <c r="DC46" s="358">
        <v>0</v>
      </c>
      <c r="DD46" s="358">
        <v>0</v>
      </c>
      <c r="DE46" s="358">
        <v>65</v>
      </c>
      <c r="DF46" s="358">
        <v>0</v>
      </c>
      <c r="DG46" s="358">
        <v>7870</v>
      </c>
      <c r="DH46" s="333">
        <f t="shared" si="0"/>
        <v>4486856</v>
      </c>
      <c r="DI46" s="358">
        <v>0</v>
      </c>
      <c r="DJ46" s="358">
        <v>181019</v>
      </c>
      <c r="DK46" s="358">
        <v>0</v>
      </c>
      <c r="DL46" s="358">
        <v>0</v>
      </c>
      <c r="DM46" s="358">
        <v>-262305</v>
      </c>
      <c r="DN46" s="358">
        <v>15935</v>
      </c>
      <c r="DO46" s="333">
        <f t="shared" si="1"/>
        <v>-65351</v>
      </c>
      <c r="DP46" s="189">
        <f t="shared" si="2"/>
        <v>4421505</v>
      </c>
      <c r="DQ46" s="359">
        <v>1669650</v>
      </c>
      <c r="DR46" s="360"/>
      <c r="DS46" s="333">
        <f t="shared" si="3"/>
        <v>1669650</v>
      </c>
      <c r="DT46" s="189">
        <f t="shared" si="4"/>
        <v>1604299</v>
      </c>
      <c r="DU46" s="189">
        <f t="shared" si="5"/>
        <v>6091155</v>
      </c>
      <c r="DV46" s="358">
        <v>-2491336</v>
      </c>
      <c r="DW46" s="360"/>
      <c r="DX46" s="333">
        <f t="shared" si="6"/>
        <v>-2491336</v>
      </c>
      <c r="DY46" s="360">
        <f t="shared" si="7"/>
        <v>-887037</v>
      </c>
      <c r="DZ46" s="333">
        <f t="shared" si="8"/>
        <v>3599819</v>
      </c>
      <c r="EB46" s="720">
        <f t="shared" si="9"/>
        <v>9050.9500000000007</v>
      </c>
    </row>
    <row r="47" spans="1:132" ht="15" customHeight="1">
      <c r="A47" s="246">
        <v>41</v>
      </c>
      <c r="B47" s="188" t="s">
        <v>209</v>
      </c>
      <c r="C47" s="185" t="s">
        <v>210</v>
      </c>
      <c r="D47" s="358">
        <v>0</v>
      </c>
      <c r="E47" s="358">
        <v>0</v>
      </c>
      <c r="F47" s="358">
        <v>0</v>
      </c>
      <c r="G47" s="358">
        <v>0</v>
      </c>
      <c r="H47" s="358">
        <v>0</v>
      </c>
      <c r="I47" s="358">
        <v>311</v>
      </c>
      <c r="J47" s="358">
        <v>161</v>
      </c>
      <c r="K47" s="358">
        <v>38040</v>
      </c>
      <c r="L47" s="358">
        <v>8294</v>
      </c>
      <c r="M47" s="358">
        <v>0</v>
      </c>
      <c r="N47" s="358">
        <v>194</v>
      </c>
      <c r="O47" s="358">
        <v>24</v>
      </c>
      <c r="P47" s="358">
        <v>0</v>
      </c>
      <c r="Q47" s="358">
        <v>1853</v>
      </c>
      <c r="R47" s="358">
        <v>24259</v>
      </c>
      <c r="S47" s="358">
        <v>6</v>
      </c>
      <c r="T47" s="358">
        <v>446</v>
      </c>
      <c r="U47" s="358">
        <v>8496</v>
      </c>
      <c r="V47" s="358">
        <v>0</v>
      </c>
      <c r="W47" s="358">
        <v>1532</v>
      </c>
      <c r="X47" s="358">
        <v>0</v>
      </c>
      <c r="Y47" s="358">
        <v>11</v>
      </c>
      <c r="Z47" s="358">
        <v>0</v>
      </c>
      <c r="AA47" s="358">
        <v>0</v>
      </c>
      <c r="AB47" s="358">
        <v>18899</v>
      </c>
      <c r="AC47" s="358">
        <v>15660</v>
      </c>
      <c r="AD47" s="358">
        <v>223</v>
      </c>
      <c r="AE47" s="358">
        <v>3</v>
      </c>
      <c r="AF47" s="358">
        <v>22548</v>
      </c>
      <c r="AG47" s="358">
        <v>4619</v>
      </c>
      <c r="AH47" s="358">
        <v>363</v>
      </c>
      <c r="AI47" s="358">
        <v>1623</v>
      </c>
      <c r="AJ47" s="358">
        <v>963</v>
      </c>
      <c r="AK47" s="358">
        <v>1127</v>
      </c>
      <c r="AL47" s="358">
        <v>6177</v>
      </c>
      <c r="AM47" s="358">
        <v>0</v>
      </c>
      <c r="AN47" s="358">
        <v>16286</v>
      </c>
      <c r="AO47" s="358">
        <v>200</v>
      </c>
      <c r="AP47" s="358">
        <v>0</v>
      </c>
      <c r="AQ47" s="358">
        <v>3203</v>
      </c>
      <c r="AR47" s="358">
        <v>197182</v>
      </c>
      <c r="AS47" s="358">
        <v>240085</v>
      </c>
      <c r="AT47" s="358">
        <v>269431</v>
      </c>
      <c r="AU47" s="358">
        <v>329741</v>
      </c>
      <c r="AV47" s="358">
        <v>273538</v>
      </c>
      <c r="AW47" s="358">
        <v>134877</v>
      </c>
      <c r="AX47" s="358">
        <v>73478</v>
      </c>
      <c r="AY47" s="358">
        <v>372755</v>
      </c>
      <c r="AZ47" s="358">
        <v>494558</v>
      </c>
      <c r="BA47" s="358">
        <v>99191</v>
      </c>
      <c r="BB47" s="358">
        <v>51799</v>
      </c>
      <c r="BC47" s="358">
        <v>100325</v>
      </c>
      <c r="BD47" s="358">
        <v>152347</v>
      </c>
      <c r="BE47" s="358">
        <v>37487</v>
      </c>
      <c r="BF47" s="358">
        <v>85651</v>
      </c>
      <c r="BG47" s="358">
        <v>33882</v>
      </c>
      <c r="BH47" s="358">
        <v>697328</v>
      </c>
      <c r="BI47" s="358">
        <v>52957</v>
      </c>
      <c r="BJ47" s="358">
        <v>67911</v>
      </c>
      <c r="BK47" s="358">
        <v>47757</v>
      </c>
      <c r="BL47" s="358">
        <v>0</v>
      </c>
      <c r="BM47" s="358">
        <v>181647</v>
      </c>
      <c r="BN47" s="358">
        <v>124095</v>
      </c>
      <c r="BO47" s="358">
        <v>43645</v>
      </c>
      <c r="BP47" s="358">
        <v>261492</v>
      </c>
      <c r="BQ47" s="358">
        <v>13422</v>
      </c>
      <c r="BR47" s="358">
        <v>0</v>
      </c>
      <c r="BS47" s="358">
        <v>956</v>
      </c>
      <c r="BT47" s="358">
        <v>22</v>
      </c>
      <c r="BU47" s="358">
        <v>1255</v>
      </c>
      <c r="BV47" s="358">
        <v>0</v>
      </c>
      <c r="BW47" s="358">
        <v>0</v>
      </c>
      <c r="BX47" s="358">
        <v>0</v>
      </c>
      <c r="BY47" s="358">
        <v>0</v>
      </c>
      <c r="BZ47" s="358">
        <v>0</v>
      </c>
      <c r="CA47" s="358">
        <v>0</v>
      </c>
      <c r="CB47" s="358">
        <v>0</v>
      </c>
      <c r="CC47" s="358">
        <v>562</v>
      </c>
      <c r="CD47" s="358">
        <v>0</v>
      </c>
      <c r="CE47" s="358">
        <v>0</v>
      </c>
      <c r="CF47" s="358">
        <v>0</v>
      </c>
      <c r="CG47" s="358">
        <v>201</v>
      </c>
      <c r="CH47" s="358">
        <v>0</v>
      </c>
      <c r="CI47" s="358">
        <v>0</v>
      </c>
      <c r="CJ47" s="358">
        <v>0</v>
      </c>
      <c r="CK47" s="358">
        <v>0</v>
      </c>
      <c r="CL47" s="358">
        <v>0</v>
      </c>
      <c r="CM47" s="358">
        <v>2390</v>
      </c>
      <c r="CN47" s="358">
        <v>9865</v>
      </c>
      <c r="CO47" s="358">
        <v>0</v>
      </c>
      <c r="CP47" s="358">
        <v>2744</v>
      </c>
      <c r="CQ47" s="358">
        <v>108982</v>
      </c>
      <c r="CR47" s="358">
        <v>0</v>
      </c>
      <c r="CS47" s="358">
        <v>1732</v>
      </c>
      <c r="CT47" s="358">
        <v>4474</v>
      </c>
      <c r="CU47" s="358">
        <v>1009</v>
      </c>
      <c r="CV47" s="358">
        <v>0</v>
      </c>
      <c r="CW47" s="358">
        <v>0</v>
      </c>
      <c r="CX47" s="358">
        <v>25459</v>
      </c>
      <c r="CY47" s="358">
        <v>2269</v>
      </c>
      <c r="CZ47" s="358">
        <v>2320</v>
      </c>
      <c r="DA47" s="358">
        <v>5198</v>
      </c>
      <c r="DB47" s="358">
        <v>3280</v>
      </c>
      <c r="DC47" s="358">
        <v>0</v>
      </c>
      <c r="DD47" s="358">
        <v>0</v>
      </c>
      <c r="DE47" s="358">
        <v>2889</v>
      </c>
      <c r="DF47" s="358">
        <v>1431</v>
      </c>
      <c r="DG47" s="358">
        <v>8994</v>
      </c>
      <c r="DH47" s="333">
        <f t="shared" si="0"/>
        <v>4798134</v>
      </c>
      <c r="DI47" s="358">
        <v>1287</v>
      </c>
      <c r="DJ47" s="358">
        <v>6409</v>
      </c>
      <c r="DK47" s="358">
        <v>0</v>
      </c>
      <c r="DL47" s="358">
        <v>0</v>
      </c>
      <c r="DM47" s="358">
        <v>193382</v>
      </c>
      <c r="DN47" s="358">
        <v>-27344</v>
      </c>
      <c r="DO47" s="333">
        <f t="shared" si="1"/>
        <v>173734</v>
      </c>
      <c r="DP47" s="189">
        <f t="shared" si="2"/>
        <v>4971868</v>
      </c>
      <c r="DQ47" s="359">
        <v>1051692</v>
      </c>
      <c r="DR47" s="360"/>
      <c r="DS47" s="333">
        <f t="shared" si="3"/>
        <v>1051692</v>
      </c>
      <c r="DT47" s="189">
        <f t="shared" si="4"/>
        <v>1225426</v>
      </c>
      <c r="DU47" s="189">
        <f t="shared" si="5"/>
        <v>6023560</v>
      </c>
      <c r="DV47" s="358">
        <v>-1406366</v>
      </c>
      <c r="DW47" s="360"/>
      <c r="DX47" s="333">
        <f t="shared" si="6"/>
        <v>-1406366</v>
      </c>
      <c r="DY47" s="360">
        <f t="shared" si="7"/>
        <v>-180940</v>
      </c>
      <c r="DZ47" s="333">
        <f t="shared" si="8"/>
        <v>4617194</v>
      </c>
      <c r="EB47" s="720">
        <f t="shared" si="9"/>
        <v>320.45000000000005</v>
      </c>
    </row>
    <row r="48" spans="1:132" ht="15" customHeight="1">
      <c r="A48" s="246">
        <v>42</v>
      </c>
      <c r="B48" s="188" t="s">
        <v>211</v>
      </c>
      <c r="C48" s="185" t="s">
        <v>212</v>
      </c>
      <c r="D48" s="358">
        <v>0</v>
      </c>
      <c r="E48" s="358">
        <v>0</v>
      </c>
      <c r="F48" s="358">
        <v>0</v>
      </c>
      <c r="G48" s="358">
        <v>4</v>
      </c>
      <c r="H48" s="358">
        <v>324</v>
      </c>
      <c r="I48" s="358">
        <v>137</v>
      </c>
      <c r="J48" s="358">
        <v>0</v>
      </c>
      <c r="K48" s="358">
        <v>0</v>
      </c>
      <c r="L48" s="358">
        <v>0</v>
      </c>
      <c r="M48" s="358">
        <v>0</v>
      </c>
      <c r="N48" s="358">
        <v>0</v>
      </c>
      <c r="O48" s="358">
        <v>0</v>
      </c>
      <c r="P48" s="358">
        <v>0</v>
      </c>
      <c r="Q48" s="358">
        <v>622</v>
      </c>
      <c r="R48" s="358">
        <v>2306</v>
      </c>
      <c r="S48" s="358">
        <v>0</v>
      </c>
      <c r="T48" s="358">
        <v>0</v>
      </c>
      <c r="U48" s="358">
        <v>0</v>
      </c>
      <c r="V48" s="358">
        <v>0</v>
      </c>
      <c r="W48" s="358">
        <v>0</v>
      </c>
      <c r="X48" s="358">
        <v>0</v>
      </c>
      <c r="Y48" s="358">
        <v>0</v>
      </c>
      <c r="Z48" s="358">
        <v>0</v>
      </c>
      <c r="AA48" s="358">
        <v>0</v>
      </c>
      <c r="AB48" s="358">
        <v>0</v>
      </c>
      <c r="AC48" s="358">
        <v>0</v>
      </c>
      <c r="AD48" s="358">
        <v>0</v>
      </c>
      <c r="AE48" s="358">
        <v>0</v>
      </c>
      <c r="AF48" s="358">
        <v>0</v>
      </c>
      <c r="AG48" s="358">
        <v>0</v>
      </c>
      <c r="AH48" s="358">
        <v>0</v>
      </c>
      <c r="AI48" s="358">
        <v>0</v>
      </c>
      <c r="AJ48" s="358">
        <v>491</v>
      </c>
      <c r="AK48" s="358">
        <v>0</v>
      </c>
      <c r="AL48" s="358">
        <v>0</v>
      </c>
      <c r="AM48" s="358">
        <v>0</v>
      </c>
      <c r="AN48" s="358">
        <v>0</v>
      </c>
      <c r="AO48" s="358">
        <v>54</v>
      </c>
      <c r="AP48" s="358">
        <v>0</v>
      </c>
      <c r="AQ48" s="358">
        <v>0</v>
      </c>
      <c r="AR48" s="358">
        <v>0</v>
      </c>
      <c r="AS48" s="358">
        <v>94485</v>
      </c>
      <c r="AT48" s="358">
        <v>7773</v>
      </c>
      <c r="AU48" s="358">
        <v>3541</v>
      </c>
      <c r="AV48" s="358">
        <v>1656</v>
      </c>
      <c r="AW48" s="358">
        <v>0</v>
      </c>
      <c r="AX48" s="358">
        <v>0</v>
      </c>
      <c r="AY48" s="358">
        <v>338</v>
      </c>
      <c r="AZ48" s="358">
        <v>0</v>
      </c>
      <c r="BA48" s="358">
        <v>0</v>
      </c>
      <c r="BB48" s="358">
        <v>0</v>
      </c>
      <c r="BC48" s="358">
        <v>0</v>
      </c>
      <c r="BD48" s="358">
        <v>409</v>
      </c>
      <c r="BE48" s="358">
        <v>0</v>
      </c>
      <c r="BF48" s="358">
        <v>0</v>
      </c>
      <c r="BG48" s="358">
        <v>0</v>
      </c>
      <c r="BH48" s="358">
        <v>0</v>
      </c>
      <c r="BI48" s="358">
        <v>26331</v>
      </c>
      <c r="BJ48" s="358">
        <v>15052</v>
      </c>
      <c r="BK48" s="358">
        <v>23132</v>
      </c>
      <c r="BL48" s="358">
        <v>0</v>
      </c>
      <c r="BM48" s="358">
        <v>2322826</v>
      </c>
      <c r="BN48" s="358">
        <v>1462547</v>
      </c>
      <c r="BO48" s="358">
        <v>414779</v>
      </c>
      <c r="BP48" s="358">
        <v>589904</v>
      </c>
      <c r="BQ48" s="358">
        <v>0</v>
      </c>
      <c r="BR48" s="358">
        <v>0</v>
      </c>
      <c r="BS48" s="358">
        <v>0</v>
      </c>
      <c r="BT48" s="358">
        <v>0</v>
      </c>
      <c r="BU48" s="358">
        <v>0</v>
      </c>
      <c r="BV48" s="358">
        <v>0</v>
      </c>
      <c r="BW48" s="358">
        <v>0</v>
      </c>
      <c r="BX48" s="358">
        <v>1315</v>
      </c>
      <c r="BY48" s="358">
        <v>327</v>
      </c>
      <c r="BZ48" s="358">
        <v>303</v>
      </c>
      <c r="CA48" s="358">
        <v>0</v>
      </c>
      <c r="CB48" s="358">
        <v>0</v>
      </c>
      <c r="CC48" s="358">
        <v>1823</v>
      </c>
      <c r="CD48" s="358">
        <v>0</v>
      </c>
      <c r="CE48" s="358">
        <v>0</v>
      </c>
      <c r="CF48" s="358">
        <v>0</v>
      </c>
      <c r="CG48" s="358">
        <v>144</v>
      </c>
      <c r="CH48" s="358">
        <v>0</v>
      </c>
      <c r="CI48" s="358">
        <v>0</v>
      </c>
      <c r="CJ48" s="358">
        <v>0</v>
      </c>
      <c r="CK48" s="358">
        <v>0</v>
      </c>
      <c r="CL48" s="358">
        <v>0</v>
      </c>
      <c r="CM48" s="358">
        <v>0</v>
      </c>
      <c r="CN48" s="358">
        <v>348</v>
      </c>
      <c r="CO48" s="358">
        <v>0</v>
      </c>
      <c r="CP48" s="358">
        <v>0</v>
      </c>
      <c r="CQ48" s="358">
        <v>0</v>
      </c>
      <c r="CR48" s="358">
        <v>0</v>
      </c>
      <c r="CS48" s="358">
        <v>0</v>
      </c>
      <c r="CT48" s="358">
        <v>0</v>
      </c>
      <c r="CU48" s="358">
        <v>0</v>
      </c>
      <c r="CV48" s="358">
        <v>762</v>
      </c>
      <c r="CW48" s="358">
        <v>0</v>
      </c>
      <c r="CX48" s="358">
        <v>1732</v>
      </c>
      <c r="CY48" s="358">
        <v>0</v>
      </c>
      <c r="CZ48" s="358">
        <v>0</v>
      </c>
      <c r="DA48" s="358">
        <v>0</v>
      </c>
      <c r="DB48" s="358">
        <v>0</v>
      </c>
      <c r="DC48" s="358">
        <v>0</v>
      </c>
      <c r="DD48" s="358">
        <v>0</v>
      </c>
      <c r="DE48" s="358">
        <v>0</v>
      </c>
      <c r="DF48" s="358">
        <v>0</v>
      </c>
      <c r="DG48" s="358">
        <v>2035</v>
      </c>
      <c r="DH48" s="333">
        <f t="shared" si="0"/>
        <v>4975500</v>
      </c>
      <c r="DI48" s="358">
        <v>0</v>
      </c>
      <c r="DJ48" s="358">
        <v>26773</v>
      </c>
      <c r="DK48" s="358">
        <v>541</v>
      </c>
      <c r="DL48" s="358">
        <v>383</v>
      </c>
      <c r="DM48" s="358">
        <v>39096</v>
      </c>
      <c r="DN48" s="358">
        <v>-44604</v>
      </c>
      <c r="DO48" s="333">
        <f t="shared" si="1"/>
        <v>22189</v>
      </c>
      <c r="DP48" s="189">
        <f t="shared" si="2"/>
        <v>4997689</v>
      </c>
      <c r="DQ48" s="359">
        <v>27553</v>
      </c>
      <c r="DR48" s="360"/>
      <c r="DS48" s="333">
        <f t="shared" si="3"/>
        <v>27553</v>
      </c>
      <c r="DT48" s="189">
        <f t="shared" si="4"/>
        <v>49742</v>
      </c>
      <c r="DU48" s="189">
        <f t="shared" si="5"/>
        <v>5025242</v>
      </c>
      <c r="DV48" s="358">
        <v>-331919</v>
      </c>
      <c r="DW48" s="360"/>
      <c r="DX48" s="333">
        <f t="shared" si="6"/>
        <v>-331919</v>
      </c>
      <c r="DY48" s="360">
        <f t="shared" si="7"/>
        <v>-282177</v>
      </c>
      <c r="DZ48" s="333">
        <f t="shared" si="8"/>
        <v>4693323</v>
      </c>
      <c r="EB48" s="720">
        <f t="shared" si="9"/>
        <v>1338.65</v>
      </c>
    </row>
    <row r="49" spans="1:132" ht="15" customHeight="1">
      <c r="A49" s="246">
        <v>43</v>
      </c>
      <c r="B49" s="188" t="s">
        <v>213</v>
      </c>
      <c r="C49" s="185" t="s">
        <v>214</v>
      </c>
      <c r="D49" s="358">
        <v>23842</v>
      </c>
      <c r="E49" s="358">
        <v>2470</v>
      </c>
      <c r="F49" s="358">
        <v>5</v>
      </c>
      <c r="G49" s="358">
        <v>737</v>
      </c>
      <c r="H49" s="358">
        <v>1983</v>
      </c>
      <c r="I49" s="358">
        <v>3238</v>
      </c>
      <c r="J49" s="358">
        <v>2323</v>
      </c>
      <c r="K49" s="358">
        <v>112423</v>
      </c>
      <c r="L49" s="358">
        <v>301888</v>
      </c>
      <c r="M49" s="358">
        <v>197</v>
      </c>
      <c r="N49" s="358">
        <v>343</v>
      </c>
      <c r="O49" s="358">
        <v>175</v>
      </c>
      <c r="P49" s="358">
        <v>3651</v>
      </c>
      <c r="Q49" s="358">
        <v>23255</v>
      </c>
      <c r="R49" s="358">
        <v>104648</v>
      </c>
      <c r="S49" s="358">
        <v>2019</v>
      </c>
      <c r="T49" s="358">
        <v>4252</v>
      </c>
      <c r="U49" s="358">
        <v>1906</v>
      </c>
      <c r="V49" s="358">
        <v>10</v>
      </c>
      <c r="W49" s="358">
        <v>23735</v>
      </c>
      <c r="X49" s="358">
        <v>393</v>
      </c>
      <c r="Y49" s="358">
        <v>22415</v>
      </c>
      <c r="Z49" s="358">
        <v>3407</v>
      </c>
      <c r="AA49" s="358">
        <v>132</v>
      </c>
      <c r="AB49" s="358">
        <v>208097</v>
      </c>
      <c r="AC49" s="358">
        <v>100239</v>
      </c>
      <c r="AD49" s="358">
        <v>4559</v>
      </c>
      <c r="AE49" s="358">
        <v>1673</v>
      </c>
      <c r="AF49" s="358">
        <v>22476</v>
      </c>
      <c r="AG49" s="358">
        <v>65670</v>
      </c>
      <c r="AH49" s="358">
        <v>3380</v>
      </c>
      <c r="AI49" s="358">
        <v>11625</v>
      </c>
      <c r="AJ49" s="358">
        <v>21548</v>
      </c>
      <c r="AK49" s="358">
        <v>10185</v>
      </c>
      <c r="AL49" s="358">
        <v>18679</v>
      </c>
      <c r="AM49" s="358">
        <v>427</v>
      </c>
      <c r="AN49" s="358">
        <v>3333</v>
      </c>
      <c r="AO49" s="358">
        <v>17330</v>
      </c>
      <c r="AP49" s="358">
        <v>435</v>
      </c>
      <c r="AQ49" s="358">
        <v>2090</v>
      </c>
      <c r="AR49" s="358">
        <v>15173</v>
      </c>
      <c r="AS49" s="358">
        <v>224826</v>
      </c>
      <c r="AT49" s="358">
        <v>550918</v>
      </c>
      <c r="AU49" s="358">
        <v>328906</v>
      </c>
      <c r="AV49" s="358">
        <v>496749</v>
      </c>
      <c r="AW49" s="358">
        <v>198939</v>
      </c>
      <c r="AX49" s="358">
        <v>57716</v>
      </c>
      <c r="AY49" s="358">
        <v>205221</v>
      </c>
      <c r="AZ49" s="358">
        <v>275247</v>
      </c>
      <c r="BA49" s="358">
        <v>75364</v>
      </c>
      <c r="BB49" s="358">
        <v>52622</v>
      </c>
      <c r="BC49" s="358">
        <v>48496</v>
      </c>
      <c r="BD49" s="358">
        <v>91898</v>
      </c>
      <c r="BE49" s="358">
        <v>56358</v>
      </c>
      <c r="BF49" s="358">
        <v>52985</v>
      </c>
      <c r="BG49" s="358">
        <v>25459</v>
      </c>
      <c r="BH49" s="358">
        <v>229392</v>
      </c>
      <c r="BI49" s="358">
        <v>108250</v>
      </c>
      <c r="BJ49" s="358">
        <v>34306</v>
      </c>
      <c r="BK49" s="358">
        <v>72023</v>
      </c>
      <c r="BL49" s="358">
        <v>174</v>
      </c>
      <c r="BM49" s="358">
        <v>481794</v>
      </c>
      <c r="BN49" s="358">
        <v>1051989</v>
      </c>
      <c r="BO49" s="358">
        <v>86400</v>
      </c>
      <c r="BP49" s="358">
        <v>52371</v>
      </c>
      <c r="BQ49" s="358">
        <v>7398</v>
      </c>
      <c r="BR49" s="358">
        <v>5689</v>
      </c>
      <c r="BS49" s="358">
        <v>3286</v>
      </c>
      <c r="BT49" s="358">
        <v>914</v>
      </c>
      <c r="BU49" s="358">
        <v>270103</v>
      </c>
      <c r="BV49" s="358">
        <v>4157</v>
      </c>
      <c r="BW49" s="358">
        <v>1003</v>
      </c>
      <c r="BX49" s="358">
        <v>3783</v>
      </c>
      <c r="BY49" s="358">
        <v>19079</v>
      </c>
      <c r="BZ49" s="358">
        <v>2444</v>
      </c>
      <c r="CA49" s="358">
        <v>22312</v>
      </c>
      <c r="CB49" s="358">
        <v>0</v>
      </c>
      <c r="CC49" s="358">
        <v>6732</v>
      </c>
      <c r="CD49" s="358">
        <v>128</v>
      </c>
      <c r="CE49" s="358">
        <v>879</v>
      </c>
      <c r="CF49" s="358">
        <v>7899</v>
      </c>
      <c r="CG49" s="358">
        <v>34459</v>
      </c>
      <c r="CH49" s="358">
        <v>43</v>
      </c>
      <c r="CI49" s="358">
        <v>11913</v>
      </c>
      <c r="CJ49" s="358">
        <v>245</v>
      </c>
      <c r="CK49" s="358">
        <v>6313</v>
      </c>
      <c r="CL49" s="358">
        <v>3108</v>
      </c>
      <c r="CM49" s="358">
        <v>2636</v>
      </c>
      <c r="CN49" s="358">
        <v>174949</v>
      </c>
      <c r="CO49" s="358">
        <v>4927</v>
      </c>
      <c r="CP49" s="358">
        <v>4959</v>
      </c>
      <c r="CQ49" s="358">
        <v>15105</v>
      </c>
      <c r="CR49" s="358">
        <v>291</v>
      </c>
      <c r="CS49" s="358">
        <v>7059</v>
      </c>
      <c r="CT49" s="358">
        <v>5197</v>
      </c>
      <c r="CU49" s="358">
        <v>10712</v>
      </c>
      <c r="CV49" s="358">
        <v>11208</v>
      </c>
      <c r="CW49" s="358">
        <v>54</v>
      </c>
      <c r="CX49" s="358">
        <v>67722</v>
      </c>
      <c r="CY49" s="358">
        <v>14212</v>
      </c>
      <c r="CZ49" s="358">
        <v>3735</v>
      </c>
      <c r="DA49" s="358">
        <v>42901</v>
      </c>
      <c r="DB49" s="358">
        <v>17494</v>
      </c>
      <c r="DC49" s="358">
        <v>1296</v>
      </c>
      <c r="DD49" s="358">
        <v>6</v>
      </c>
      <c r="DE49" s="358">
        <v>34412</v>
      </c>
      <c r="DF49" s="358">
        <v>577</v>
      </c>
      <c r="DG49" s="358">
        <v>21425</v>
      </c>
      <c r="DH49" s="333">
        <f t="shared" si="0"/>
        <v>6857533</v>
      </c>
      <c r="DI49" s="358">
        <v>30279</v>
      </c>
      <c r="DJ49" s="358">
        <v>246639</v>
      </c>
      <c r="DK49" s="358">
        <v>0</v>
      </c>
      <c r="DL49" s="358">
        <v>27322</v>
      </c>
      <c r="DM49" s="358">
        <v>378150</v>
      </c>
      <c r="DN49" s="358">
        <v>-96832</v>
      </c>
      <c r="DO49" s="333">
        <f t="shared" si="1"/>
        <v>585558</v>
      </c>
      <c r="DP49" s="189">
        <f t="shared" si="2"/>
        <v>7443091</v>
      </c>
      <c r="DQ49" s="359">
        <v>709264</v>
      </c>
      <c r="DR49" s="360"/>
      <c r="DS49" s="333">
        <f t="shared" si="3"/>
        <v>709264</v>
      </c>
      <c r="DT49" s="189">
        <f t="shared" si="4"/>
        <v>1294822</v>
      </c>
      <c r="DU49" s="189">
        <f t="shared" si="5"/>
        <v>8152355</v>
      </c>
      <c r="DV49" s="358">
        <v>-799241</v>
      </c>
      <c r="DW49" s="360"/>
      <c r="DX49" s="333">
        <f t="shared" si="6"/>
        <v>-799241</v>
      </c>
      <c r="DY49" s="360">
        <f t="shared" si="7"/>
        <v>495581</v>
      </c>
      <c r="DZ49" s="333">
        <f t="shared" si="8"/>
        <v>7353114</v>
      </c>
      <c r="EB49" s="720">
        <f t="shared" si="9"/>
        <v>12331.95</v>
      </c>
    </row>
    <row r="50" spans="1:132" ht="15" customHeight="1">
      <c r="A50" s="579">
        <v>44</v>
      </c>
      <c r="B50" s="188" t="s">
        <v>215</v>
      </c>
      <c r="C50" s="185" t="s">
        <v>0</v>
      </c>
      <c r="D50" s="358">
        <v>0</v>
      </c>
      <c r="E50" s="358">
        <v>0</v>
      </c>
      <c r="F50" s="358">
        <v>0</v>
      </c>
      <c r="G50" s="358">
        <v>23</v>
      </c>
      <c r="H50" s="358">
        <v>0</v>
      </c>
      <c r="I50" s="358">
        <v>170</v>
      </c>
      <c r="J50" s="358">
        <v>1014</v>
      </c>
      <c r="K50" s="358">
        <v>0</v>
      </c>
      <c r="L50" s="358">
        <v>0</v>
      </c>
      <c r="M50" s="358">
        <v>0</v>
      </c>
      <c r="N50" s="358">
        <v>0</v>
      </c>
      <c r="O50" s="358">
        <v>0</v>
      </c>
      <c r="P50" s="358">
        <v>0</v>
      </c>
      <c r="Q50" s="358">
        <v>139</v>
      </c>
      <c r="R50" s="358">
        <v>1011</v>
      </c>
      <c r="S50" s="358">
        <v>0</v>
      </c>
      <c r="T50" s="358">
        <v>0</v>
      </c>
      <c r="U50" s="358">
        <v>0</v>
      </c>
      <c r="V50" s="358">
        <v>0</v>
      </c>
      <c r="W50" s="358">
        <v>0</v>
      </c>
      <c r="X50" s="358">
        <v>0</v>
      </c>
      <c r="Y50" s="358">
        <v>0</v>
      </c>
      <c r="Z50" s="358">
        <v>0</v>
      </c>
      <c r="AA50" s="358">
        <v>0</v>
      </c>
      <c r="AB50" s="358">
        <v>0</v>
      </c>
      <c r="AC50" s="358">
        <v>503</v>
      </c>
      <c r="AD50" s="358">
        <v>0</v>
      </c>
      <c r="AE50" s="358">
        <v>0</v>
      </c>
      <c r="AF50" s="358">
        <v>4753</v>
      </c>
      <c r="AG50" s="358">
        <v>0</v>
      </c>
      <c r="AH50" s="358">
        <v>0</v>
      </c>
      <c r="AI50" s="358">
        <v>5057</v>
      </c>
      <c r="AJ50" s="358">
        <v>617</v>
      </c>
      <c r="AK50" s="358">
        <v>2525</v>
      </c>
      <c r="AL50" s="358">
        <v>2132</v>
      </c>
      <c r="AM50" s="358">
        <v>0</v>
      </c>
      <c r="AN50" s="358">
        <v>0</v>
      </c>
      <c r="AO50" s="358">
        <v>2290</v>
      </c>
      <c r="AP50" s="358">
        <v>0</v>
      </c>
      <c r="AQ50" s="358">
        <v>0</v>
      </c>
      <c r="AR50" s="358">
        <v>108</v>
      </c>
      <c r="AS50" s="358">
        <v>4516</v>
      </c>
      <c r="AT50" s="358">
        <v>6071</v>
      </c>
      <c r="AU50" s="358">
        <v>1666171</v>
      </c>
      <c r="AV50" s="358">
        <v>618620</v>
      </c>
      <c r="AW50" s="358">
        <v>73500</v>
      </c>
      <c r="AX50" s="358">
        <v>8706</v>
      </c>
      <c r="AY50" s="358">
        <v>17941</v>
      </c>
      <c r="AZ50" s="358">
        <v>125665</v>
      </c>
      <c r="BA50" s="358">
        <v>89727</v>
      </c>
      <c r="BB50" s="358">
        <v>5671</v>
      </c>
      <c r="BC50" s="358">
        <v>488</v>
      </c>
      <c r="BD50" s="358">
        <v>7480</v>
      </c>
      <c r="BE50" s="358">
        <v>1335</v>
      </c>
      <c r="BF50" s="358">
        <v>5715</v>
      </c>
      <c r="BG50" s="358">
        <v>3839</v>
      </c>
      <c r="BH50" s="358">
        <v>228667</v>
      </c>
      <c r="BI50" s="358">
        <v>86536</v>
      </c>
      <c r="BJ50" s="358">
        <v>42510</v>
      </c>
      <c r="BK50" s="358">
        <v>2667</v>
      </c>
      <c r="BL50" s="358">
        <v>0</v>
      </c>
      <c r="BM50" s="358">
        <v>314252</v>
      </c>
      <c r="BN50" s="358">
        <v>10841</v>
      </c>
      <c r="BO50" s="358">
        <v>70102</v>
      </c>
      <c r="BP50" s="358">
        <v>58630</v>
      </c>
      <c r="BQ50" s="358">
        <v>0</v>
      </c>
      <c r="BR50" s="358">
        <v>0</v>
      </c>
      <c r="BS50" s="358">
        <v>46767</v>
      </c>
      <c r="BT50" s="358">
        <v>0</v>
      </c>
      <c r="BU50" s="358">
        <v>357</v>
      </c>
      <c r="BV50" s="358">
        <v>1</v>
      </c>
      <c r="BW50" s="358">
        <v>0</v>
      </c>
      <c r="BX50" s="358">
        <v>0</v>
      </c>
      <c r="BY50" s="358">
        <v>0</v>
      </c>
      <c r="BZ50" s="358">
        <v>969</v>
      </c>
      <c r="CA50" s="358">
        <v>69</v>
      </c>
      <c r="CB50" s="358">
        <v>0</v>
      </c>
      <c r="CC50" s="358">
        <v>34</v>
      </c>
      <c r="CD50" s="358">
        <v>113</v>
      </c>
      <c r="CE50" s="358">
        <v>57</v>
      </c>
      <c r="CF50" s="358">
        <v>223</v>
      </c>
      <c r="CG50" s="358">
        <v>2508</v>
      </c>
      <c r="CH50" s="358">
        <v>63</v>
      </c>
      <c r="CI50" s="358">
        <v>0</v>
      </c>
      <c r="CJ50" s="358">
        <v>27</v>
      </c>
      <c r="CK50" s="358">
        <v>0</v>
      </c>
      <c r="CL50" s="358">
        <v>0</v>
      </c>
      <c r="CM50" s="358">
        <v>221</v>
      </c>
      <c r="CN50" s="358">
        <v>14822</v>
      </c>
      <c r="CO50" s="358">
        <v>0</v>
      </c>
      <c r="CP50" s="358">
        <v>0</v>
      </c>
      <c r="CQ50" s="358">
        <v>0</v>
      </c>
      <c r="CR50" s="358">
        <v>0</v>
      </c>
      <c r="CS50" s="358">
        <v>10</v>
      </c>
      <c r="CT50" s="358">
        <v>0</v>
      </c>
      <c r="CU50" s="358">
        <v>0</v>
      </c>
      <c r="CV50" s="358">
        <v>33</v>
      </c>
      <c r="CW50" s="358">
        <v>0</v>
      </c>
      <c r="CX50" s="358">
        <v>610894</v>
      </c>
      <c r="CY50" s="358">
        <v>7137</v>
      </c>
      <c r="CZ50" s="358">
        <v>0</v>
      </c>
      <c r="DA50" s="358">
        <v>0</v>
      </c>
      <c r="DB50" s="358">
        <v>0</v>
      </c>
      <c r="DC50" s="358">
        <v>0</v>
      </c>
      <c r="DD50" s="358">
        <v>0</v>
      </c>
      <c r="DE50" s="358">
        <v>916</v>
      </c>
      <c r="DF50" s="358">
        <v>0</v>
      </c>
      <c r="DG50" s="358">
        <v>0</v>
      </c>
      <c r="DH50" s="333">
        <f t="shared" si="0"/>
        <v>4155213</v>
      </c>
      <c r="DI50" s="358">
        <v>0</v>
      </c>
      <c r="DJ50" s="358">
        <v>13806</v>
      </c>
      <c r="DK50" s="358">
        <v>0</v>
      </c>
      <c r="DL50" s="358">
        <v>322958</v>
      </c>
      <c r="DM50" s="358">
        <v>4617870</v>
      </c>
      <c r="DN50" s="358">
        <v>-39137</v>
      </c>
      <c r="DO50" s="333">
        <f t="shared" si="1"/>
        <v>4915497</v>
      </c>
      <c r="DP50" s="189">
        <f t="shared" si="2"/>
        <v>9070710</v>
      </c>
      <c r="DQ50" s="358">
        <v>2808539</v>
      </c>
      <c r="DR50" s="360"/>
      <c r="DS50" s="333">
        <f t="shared" si="3"/>
        <v>2808539</v>
      </c>
      <c r="DT50" s="189">
        <f t="shared" si="4"/>
        <v>7724036</v>
      </c>
      <c r="DU50" s="189">
        <f t="shared" si="5"/>
        <v>11879249</v>
      </c>
      <c r="DV50" s="358">
        <v>-1485654</v>
      </c>
      <c r="DW50" s="360"/>
      <c r="DX50" s="333">
        <f t="shared" si="6"/>
        <v>-1485654</v>
      </c>
      <c r="DY50" s="360">
        <f t="shared" si="7"/>
        <v>6238382</v>
      </c>
      <c r="DZ50" s="333">
        <f t="shared" si="8"/>
        <v>10393595</v>
      </c>
      <c r="EB50" s="720">
        <f t="shared" si="9"/>
        <v>690.30000000000007</v>
      </c>
    </row>
    <row r="51" spans="1:132" ht="15" customHeight="1">
      <c r="A51" s="579">
        <v>45</v>
      </c>
      <c r="B51" s="188" t="s">
        <v>216</v>
      </c>
      <c r="C51" s="185" t="s">
        <v>1</v>
      </c>
      <c r="D51" s="358">
        <v>0</v>
      </c>
      <c r="E51" s="358">
        <v>0</v>
      </c>
      <c r="F51" s="358">
        <v>0</v>
      </c>
      <c r="G51" s="358">
        <v>127</v>
      </c>
      <c r="H51" s="358">
        <v>0</v>
      </c>
      <c r="I51" s="358">
        <v>285</v>
      </c>
      <c r="J51" s="358">
        <v>218</v>
      </c>
      <c r="K51" s="358">
        <v>0</v>
      </c>
      <c r="L51" s="358">
        <v>0</v>
      </c>
      <c r="M51" s="358">
        <v>0</v>
      </c>
      <c r="N51" s="358">
        <v>0</v>
      </c>
      <c r="O51" s="358">
        <v>0</v>
      </c>
      <c r="P51" s="358">
        <v>0</v>
      </c>
      <c r="Q51" s="358">
        <v>469</v>
      </c>
      <c r="R51" s="358">
        <v>647</v>
      </c>
      <c r="S51" s="358">
        <v>0</v>
      </c>
      <c r="T51" s="358">
        <v>0</v>
      </c>
      <c r="U51" s="358">
        <v>0</v>
      </c>
      <c r="V51" s="358">
        <v>0</v>
      </c>
      <c r="W51" s="358">
        <v>0</v>
      </c>
      <c r="X51" s="358">
        <v>0</v>
      </c>
      <c r="Y51" s="358">
        <v>0</v>
      </c>
      <c r="Z51" s="358">
        <v>0</v>
      </c>
      <c r="AA51" s="358">
        <v>0</v>
      </c>
      <c r="AB51" s="358">
        <v>0</v>
      </c>
      <c r="AC51" s="358">
        <v>0</v>
      </c>
      <c r="AD51" s="358">
        <v>149</v>
      </c>
      <c r="AE51" s="358">
        <v>43</v>
      </c>
      <c r="AF51" s="358">
        <v>37177</v>
      </c>
      <c r="AG51" s="358">
        <v>0</v>
      </c>
      <c r="AH51" s="358">
        <v>0</v>
      </c>
      <c r="AI51" s="358">
        <v>483</v>
      </c>
      <c r="AJ51" s="358">
        <v>1443</v>
      </c>
      <c r="AK51" s="358">
        <v>2548</v>
      </c>
      <c r="AL51" s="358">
        <v>3855</v>
      </c>
      <c r="AM51" s="358">
        <v>3</v>
      </c>
      <c r="AN51" s="358">
        <v>11</v>
      </c>
      <c r="AO51" s="358">
        <v>2358</v>
      </c>
      <c r="AP51" s="358">
        <v>785</v>
      </c>
      <c r="AQ51" s="358">
        <v>146</v>
      </c>
      <c r="AR51" s="358">
        <v>777</v>
      </c>
      <c r="AS51" s="358">
        <v>920</v>
      </c>
      <c r="AT51" s="358">
        <v>4875</v>
      </c>
      <c r="AU51" s="358">
        <v>45752</v>
      </c>
      <c r="AV51" s="358">
        <v>2458581</v>
      </c>
      <c r="AW51" s="358">
        <v>9261</v>
      </c>
      <c r="AX51" s="358">
        <v>20505</v>
      </c>
      <c r="AY51" s="358">
        <v>16968</v>
      </c>
      <c r="AZ51" s="358">
        <v>24365</v>
      </c>
      <c r="BA51" s="358">
        <v>3637</v>
      </c>
      <c r="BB51" s="358">
        <v>5855</v>
      </c>
      <c r="BC51" s="358">
        <v>621</v>
      </c>
      <c r="BD51" s="358">
        <v>2488</v>
      </c>
      <c r="BE51" s="358">
        <v>1574</v>
      </c>
      <c r="BF51" s="358">
        <v>3778</v>
      </c>
      <c r="BG51" s="358">
        <v>1306</v>
      </c>
      <c r="BH51" s="358">
        <v>20559</v>
      </c>
      <c r="BI51" s="358">
        <v>11002</v>
      </c>
      <c r="BJ51" s="358">
        <v>4864</v>
      </c>
      <c r="BK51" s="358">
        <v>802</v>
      </c>
      <c r="BL51" s="358">
        <v>0</v>
      </c>
      <c r="BM51" s="358">
        <v>726</v>
      </c>
      <c r="BN51" s="358">
        <v>1677</v>
      </c>
      <c r="BO51" s="358">
        <v>1651</v>
      </c>
      <c r="BP51" s="358">
        <v>101</v>
      </c>
      <c r="BQ51" s="358">
        <v>0</v>
      </c>
      <c r="BR51" s="358">
        <v>145</v>
      </c>
      <c r="BS51" s="358">
        <v>1265</v>
      </c>
      <c r="BT51" s="358">
        <v>0</v>
      </c>
      <c r="BU51" s="358">
        <v>284</v>
      </c>
      <c r="BV51" s="358">
        <v>0</v>
      </c>
      <c r="BW51" s="358">
        <v>0</v>
      </c>
      <c r="BX51" s="358">
        <v>0</v>
      </c>
      <c r="BY51" s="358">
        <v>0</v>
      </c>
      <c r="BZ51" s="358">
        <v>187</v>
      </c>
      <c r="CA51" s="358">
        <v>243</v>
      </c>
      <c r="CB51" s="358">
        <v>0</v>
      </c>
      <c r="CC51" s="358">
        <v>486</v>
      </c>
      <c r="CD51" s="358">
        <v>70</v>
      </c>
      <c r="CE51" s="358">
        <v>46</v>
      </c>
      <c r="CF51" s="358">
        <v>241</v>
      </c>
      <c r="CG51" s="358">
        <v>1317</v>
      </c>
      <c r="CH51" s="358">
        <v>55</v>
      </c>
      <c r="CI51" s="358">
        <v>58</v>
      </c>
      <c r="CJ51" s="358">
        <v>0</v>
      </c>
      <c r="CK51" s="358">
        <v>0</v>
      </c>
      <c r="CL51" s="358">
        <v>190</v>
      </c>
      <c r="CM51" s="358">
        <v>0</v>
      </c>
      <c r="CN51" s="358">
        <v>929</v>
      </c>
      <c r="CO51" s="358">
        <v>0</v>
      </c>
      <c r="CP51" s="358">
        <v>0</v>
      </c>
      <c r="CQ51" s="358">
        <v>0</v>
      </c>
      <c r="CR51" s="358">
        <v>0</v>
      </c>
      <c r="CS51" s="358">
        <v>0</v>
      </c>
      <c r="CT51" s="358">
        <v>0</v>
      </c>
      <c r="CU51" s="358">
        <v>0</v>
      </c>
      <c r="CV51" s="358">
        <v>1461</v>
      </c>
      <c r="CW51" s="358">
        <v>0</v>
      </c>
      <c r="CX51" s="358">
        <v>965034</v>
      </c>
      <c r="CY51" s="358">
        <v>438</v>
      </c>
      <c r="CZ51" s="358">
        <v>0</v>
      </c>
      <c r="DA51" s="358">
        <v>0</v>
      </c>
      <c r="DB51" s="358">
        <v>0</v>
      </c>
      <c r="DC51" s="358">
        <v>30</v>
      </c>
      <c r="DD51" s="358">
        <v>0</v>
      </c>
      <c r="DE51" s="358">
        <v>345</v>
      </c>
      <c r="DF51" s="358">
        <v>0</v>
      </c>
      <c r="DG51" s="358">
        <v>0</v>
      </c>
      <c r="DH51" s="333">
        <f t="shared" si="0"/>
        <v>3666216</v>
      </c>
      <c r="DI51" s="358">
        <v>0</v>
      </c>
      <c r="DJ51" s="358">
        <v>6205</v>
      </c>
      <c r="DK51" s="358">
        <v>0</v>
      </c>
      <c r="DL51" s="358">
        <v>57766</v>
      </c>
      <c r="DM51" s="358">
        <v>8637390</v>
      </c>
      <c r="DN51" s="358">
        <v>-102412</v>
      </c>
      <c r="DO51" s="333">
        <f t="shared" si="1"/>
        <v>8598949</v>
      </c>
      <c r="DP51" s="189">
        <f t="shared" si="2"/>
        <v>12265165</v>
      </c>
      <c r="DQ51" s="358">
        <v>6353863</v>
      </c>
      <c r="DR51" s="360"/>
      <c r="DS51" s="333">
        <f t="shared" si="3"/>
        <v>6353863</v>
      </c>
      <c r="DT51" s="189">
        <f t="shared" si="4"/>
        <v>14952812</v>
      </c>
      <c r="DU51" s="189">
        <f t="shared" si="5"/>
        <v>18619028</v>
      </c>
      <c r="DV51" s="358">
        <v>-2084938</v>
      </c>
      <c r="DW51" s="360"/>
      <c r="DX51" s="333">
        <f t="shared" si="6"/>
        <v>-2084938</v>
      </c>
      <c r="DY51" s="360">
        <f t="shared" si="7"/>
        <v>12867874</v>
      </c>
      <c r="DZ51" s="333">
        <f t="shared" si="8"/>
        <v>16534090</v>
      </c>
      <c r="EB51" s="720">
        <f t="shared" si="9"/>
        <v>310.25</v>
      </c>
    </row>
    <row r="52" spans="1:132" ht="15" customHeight="1">
      <c r="A52" s="579">
        <v>46</v>
      </c>
      <c r="B52" s="188" t="s">
        <v>217</v>
      </c>
      <c r="C52" s="185" t="s">
        <v>2</v>
      </c>
      <c r="D52" s="358">
        <v>27</v>
      </c>
      <c r="E52" s="358">
        <v>0</v>
      </c>
      <c r="F52" s="358">
        <v>110</v>
      </c>
      <c r="G52" s="358">
        <v>21</v>
      </c>
      <c r="H52" s="358">
        <v>13</v>
      </c>
      <c r="I52" s="358">
        <v>0</v>
      </c>
      <c r="J52" s="358">
        <v>0</v>
      </c>
      <c r="K52" s="358">
        <v>0</v>
      </c>
      <c r="L52" s="358">
        <v>0</v>
      </c>
      <c r="M52" s="358">
        <v>0</v>
      </c>
      <c r="N52" s="358">
        <v>5</v>
      </c>
      <c r="O52" s="358">
        <v>0</v>
      </c>
      <c r="P52" s="358">
        <v>0</v>
      </c>
      <c r="Q52" s="358">
        <v>0</v>
      </c>
      <c r="R52" s="358">
        <v>0</v>
      </c>
      <c r="S52" s="358">
        <v>0</v>
      </c>
      <c r="T52" s="358">
        <v>0</v>
      </c>
      <c r="U52" s="358">
        <v>0</v>
      </c>
      <c r="V52" s="358">
        <v>0</v>
      </c>
      <c r="W52" s="358">
        <v>19</v>
      </c>
      <c r="X52" s="358">
        <v>0</v>
      </c>
      <c r="Y52" s="358">
        <v>0</v>
      </c>
      <c r="Z52" s="358">
        <v>0</v>
      </c>
      <c r="AA52" s="358">
        <v>0</v>
      </c>
      <c r="AB52" s="358">
        <v>0</v>
      </c>
      <c r="AC52" s="358">
        <v>0</v>
      </c>
      <c r="AD52" s="358">
        <v>0</v>
      </c>
      <c r="AE52" s="358">
        <v>0</v>
      </c>
      <c r="AF52" s="358">
        <v>0</v>
      </c>
      <c r="AG52" s="358">
        <v>0</v>
      </c>
      <c r="AH52" s="358">
        <v>0</v>
      </c>
      <c r="AI52" s="358">
        <v>0</v>
      </c>
      <c r="AJ52" s="358">
        <v>0</v>
      </c>
      <c r="AK52" s="358">
        <v>0</v>
      </c>
      <c r="AL52" s="358">
        <v>0</v>
      </c>
      <c r="AM52" s="358">
        <v>0</v>
      </c>
      <c r="AN52" s="358">
        <v>0</v>
      </c>
      <c r="AO52" s="358">
        <v>0</v>
      </c>
      <c r="AP52" s="358">
        <v>0</v>
      </c>
      <c r="AQ52" s="358">
        <v>0</v>
      </c>
      <c r="AR52" s="358">
        <v>0</v>
      </c>
      <c r="AS52" s="358">
        <v>151</v>
      </c>
      <c r="AT52" s="358">
        <v>52</v>
      </c>
      <c r="AU52" s="358">
        <v>24230</v>
      </c>
      <c r="AV52" s="358">
        <v>72878</v>
      </c>
      <c r="AW52" s="358">
        <v>486821</v>
      </c>
      <c r="AX52" s="358">
        <v>456</v>
      </c>
      <c r="AY52" s="358">
        <v>0</v>
      </c>
      <c r="AZ52" s="358">
        <v>9522</v>
      </c>
      <c r="BA52" s="358">
        <v>0</v>
      </c>
      <c r="BB52" s="358">
        <v>1271</v>
      </c>
      <c r="BC52" s="358">
        <v>0</v>
      </c>
      <c r="BD52" s="358">
        <v>1453</v>
      </c>
      <c r="BE52" s="358">
        <v>1433</v>
      </c>
      <c r="BF52" s="358">
        <v>1965</v>
      </c>
      <c r="BG52" s="358">
        <v>661</v>
      </c>
      <c r="BH52" s="358">
        <v>6792</v>
      </c>
      <c r="BI52" s="358">
        <v>3706</v>
      </c>
      <c r="BJ52" s="358">
        <v>1408</v>
      </c>
      <c r="BK52" s="358">
        <v>762</v>
      </c>
      <c r="BL52" s="358">
        <v>26</v>
      </c>
      <c r="BM52" s="358">
        <v>11532</v>
      </c>
      <c r="BN52" s="358">
        <v>0</v>
      </c>
      <c r="BO52" s="358">
        <v>523</v>
      </c>
      <c r="BP52" s="358">
        <v>0</v>
      </c>
      <c r="BQ52" s="358">
        <v>0</v>
      </c>
      <c r="BR52" s="358">
        <v>0</v>
      </c>
      <c r="BS52" s="358">
        <v>445</v>
      </c>
      <c r="BT52" s="358">
        <v>138</v>
      </c>
      <c r="BU52" s="358">
        <v>97545</v>
      </c>
      <c r="BV52" s="358">
        <v>477</v>
      </c>
      <c r="BW52" s="358">
        <v>0</v>
      </c>
      <c r="BX52" s="358">
        <v>0</v>
      </c>
      <c r="BY52" s="358">
        <v>0</v>
      </c>
      <c r="BZ52" s="358">
        <v>0</v>
      </c>
      <c r="CA52" s="358">
        <v>40</v>
      </c>
      <c r="CB52" s="358">
        <v>0</v>
      </c>
      <c r="CC52" s="358">
        <v>65</v>
      </c>
      <c r="CD52" s="358">
        <v>24</v>
      </c>
      <c r="CE52" s="358">
        <v>319</v>
      </c>
      <c r="CF52" s="358">
        <v>182</v>
      </c>
      <c r="CG52" s="358">
        <v>787</v>
      </c>
      <c r="CH52" s="358">
        <v>69</v>
      </c>
      <c r="CI52" s="358">
        <v>240</v>
      </c>
      <c r="CJ52" s="358">
        <v>87</v>
      </c>
      <c r="CK52" s="358">
        <v>0</v>
      </c>
      <c r="CL52" s="358">
        <v>1215</v>
      </c>
      <c r="CM52" s="358">
        <v>8890</v>
      </c>
      <c r="CN52" s="358">
        <v>173766</v>
      </c>
      <c r="CO52" s="358">
        <v>0</v>
      </c>
      <c r="CP52" s="358">
        <v>0</v>
      </c>
      <c r="CQ52" s="358">
        <v>747392</v>
      </c>
      <c r="CR52" s="358">
        <v>17580</v>
      </c>
      <c r="CS52" s="358">
        <v>36106</v>
      </c>
      <c r="CT52" s="358">
        <v>27850</v>
      </c>
      <c r="CU52" s="358">
        <v>0</v>
      </c>
      <c r="CV52" s="358">
        <v>22278</v>
      </c>
      <c r="CW52" s="358">
        <v>0</v>
      </c>
      <c r="CX52" s="358">
        <v>268222</v>
      </c>
      <c r="CY52" s="358">
        <v>11683</v>
      </c>
      <c r="CZ52" s="358">
        <v>122</v>
      </c>
      <c r="DA52" s="358">
        <v>0</v>
      </c>
      <c r="DB52" s="358">
        <v>20</v>
      </c>
      <c r="DC52" s="358">
        <v>29120</v>
      </c>
      <c r="DD52" s="358">
        <v>5015</v>
      </c>
      <c r="DE52" s="358">
        <v>2800</v>
      </c>
      <c r="DF52" s="358">
        <v>34750</v>
      </c>
      <c r="DG52" s="358">
        <v>0</v>
      </c>
      <c r="DH52" s="333">
        <f t="shared" si="0"/>
        <v>2113064</v>
      </c>
      <c r="DI52" s="358">
        <v>2205</v>
      </c>
      <c r="DJ52" s="358">
        <v>71489</v>
      </c>
      <c r="DK52" s="358">
        <v>219</v>
      </c>
      <c r="DL52" s="358">
        <v>506207</v>
      </c>
      <c r="DM52" s="358">
        <v>3118736</v>
      </c>
      <c r="DN52" s="358">
        <v>-72964</v>
      </c>
      <c r="DO52" s="333">
        <f t="shared" si="1"/>
        <v>3625892</v>
      </c>
      <c r="DP52" s="189">
        <f t="shared" si="2"/>
        <v>5738956</v>
      </c>
      <c r="DQ52" s="358">
        <v>2125966</v>
      </c>
      <c r="DR52" s="360"/>
      <c r="DS52" s="333">
        <f t="shared" si="3"/>
        <v>2125966</v>
      </c>
      <c r="DT52" s="189">
        <f t="shared" si="4"/>
        <v>5751858</v>
      </c>
      <c r="DU52" s="189">
        <f t="shared" si="5"/>
        <v>7864922</v>
      </c>
      <c r="DV52" s="358">
        <v>-2157508</v>
      </c>
      <c r="DW52" s="360"/>
      <c r="DX52" s="333">
        <f t="shared" si="6"/>
        <v>-2157508</v>
      </c>
      <c r="DY52" s="360">
        <f t="shared" si="7"/>
        <v>3594350</v>
      </c>
      <c r="DZ52" s="333">
        <f t="shared" si="8"/>
        <v>5707414</v>
      </c>
      <c r="EB52" s="720">
        <f t="shared" si="9"/>
        <v>3574.4500000000003</v>
      </c>
    </row>
    <row r="53" spans="1:132" ht="15" customHeight="1">
      <c r="A53" s="579">
        <v>47</v>
      </c>
      <c r="B53" s="188" t="s">
        <v>218</v>
      </c>
      <c r="C53" s="185" t="s">
        <v>219</v>
      </c>
      <c r="D53" s="358">
        <v>0</v>
      </c>
      <c r="E53" s="358">
        <v>0</v>
      </c>
      <c r="F53" s="358">
        <v>0</v>
      </c>
      <c r="G53" s="358">
        <v>0</v>
      </c>
      <c r="H53" s="358">
        <v>0</v>
      </c>
      <c r="I53" s="358">
        <v>0</v>
      </c>
      <c r="J53" s="358">
        <v>0</v>
      </c>
      <c r="K53" s="358">
        <v>0</v>
      </c>
      <c r="L53" s="358">
        <v>0</v>
      </c>
      <c r="M53" s="358">
        <v>0</v>
      </c>
      <c r="N53" s="358">
        <v>0</v>
      </c>
      <c r="O53" s="358">
        <v>0</v>
      </c>
      <c r="P53" s="358">
        <v>0</v>
      </c>
      <c r="Q53" s="358">
        <v>0</v>
      </c>
      <c r="R53" s="358">
        <v>0</v>
      </c>
      <c r="S53" s="358">
        <v>0</v>
      </c>
      <c r="T53" s="358">
        <v>0</v>
      </c>
      <c r="U53" s="358">
        <v>0</v>
      </c>
      <c r="V53" s="358">
        <v>0</v>
      </c>
      <c r="W53" s="358">
        <v>0</v>
      </c>
      <c r="X53" s="358">
        <v>0</v>
      </c>
      <c r="Y53" s="358">
        <v>0</v>
      </c>
      <c r="Z53" s="358">
        <v>0</v>
      </c>
      <c r="AA53" s="358">
        <v>0</v>
      </c>
      <c r="AB53" s="358">
        <v>0</v>
      </c>
      <c r="AC53" s="358">
        <v>0</v>
      </c>
      <c r="AD53" s="358">
        <v>0</v>
      </c>
      <c r="AE53" s="358">
        <v>0</v>
      </c>
      <c r="AF53" s="358">
        <v>0</v>
      </c>
      <c r="AG53" s="358">
        <v>0</v>
      </c>
      <c r="AH53" s="358">
        <v>0</v>
      </c>
      <c r="AI53" s="358">
        <v>0</v>
      </c>
      <c r="AJ53" s="358">
        <v>0</v>
      </c>
      <c r="AK53" s="358">
        <v>0</v>
      </c>
      <c r="AL53" s="358">
        <v>0</v>
      </c>
      <c r="AM53" s="358">
        <v>0</v>
      </c>
      <c r="AN53" s="358">
        <v>0</v>
      </c>
      <c r="AO53" s="358">
        <v>0</v>
      </c>
      <c r="AP53" s="358">
        <v>0</v>
      </c>
      <c r="AQ53" s="358">
        <v>0</v>
      </c>
      <c r="AR53" s="358">
        <v>0</v>
      </c>
      <c r="AS53" s="358">
        <v>0</v>
      </c>
      <c r="AT53" s="358">
        <v>3047</v>
      </c>
      <c r="AU53" s="358">
        <v>10780</v>
      </c>
      <c r="AV53" s="358">
        <v>72538</v>
      </c>
      <c r="AW53" s="358">
        <v>411769</v>
      </c>
      <c r="AX53" s="358">
        <v>776378</v>
      </c>
      <c r="AY53" s="358">
        <v>419779</v>
      </c>
      <c r="AZ53" s="358">
        <v>352862</v>
      </c>
      <c r="BA53" s="358">
        <v>343014</v>
      </c>
      <c r="BB53" s="358">
        <v>470686</v>
      </c>
      <c r="BC53" s="358">
        <v>164809</v>
      </c>
      <c r="BD53" s="358">
        <v>433279</v>
      </c>
      <c r="BE53" s="358">
        <v>384102</v>
      </c>
      <c r="BF53" s="358">
        <v>0</v>
      </c>
      <c r="BG53" s="358">
        <v>0</v>
      </c>
      <c r="BH53" s="358">
        <v>217672</v>
      </c>
      <c r="BI53" s="358">
        <v>0</v>
      </c>
      <c r="BJ53" s="358">
        <v>11263</v>
      </c>
      <c r="BK53" s="358">
        <v>35241</v>
      </c>
      <c r="BL53" s="358">
        <v>0</v>
      </c>
      <c r="BM53" s="358">
        <v>0</v>
      </c>
      <c r="BN53" s="358">
        <v>0</v>
      </c>
      <c r="BO53" s="358">
        <v>0</v>
      </c>
      <c r="BP53" s="358">
        <v>0</v>
      </c>
      <c r="BQ53" s="358">
        <v>0</v>
      </c>
      <c r="BR53" s="358">
        <v>0</v>
      </c>
      <c r="BS53" s="358">
        <v>0</v>
      </c>
      <c r="BT53" s="358">
        <v>0</v>
      </c>
      <c r="BU53" s="358">
        <v>0</v>
      </c>
      <c r="BV53" s="358">
        <v>0</v>
      </c>
      <c r="BW53" s="358">
        <v>0</v>
      </c>
      <c r="BX53" s="358">
        <v>0</v>
      </c>
      <c r="BY53" s="358">
        <v>0</v>
      </c>
      <c r="BZ53" s="358">
        <v>0</v>
      </c>
      <c r="CA53" s="358">
        <v>0</v>
      </c>
      <c r="CB53" s="358">
        <v>0</v>
      </c>
      <c r="CC53" s="358">
        <v>0</v>
      </c>
      <c r="CD53" s="358">
        <v>0</v>
      </c>
      <c r="CE53" s="358">
        <v>0</v>
      </c>
      <c r="CF53" s="358">
        <v>0</v>
      </c>
      <c r="CG53" s="358">
        <v>16</v>
      </c>
      <c r="CH53" s="358">
        <v>0</v>
      </c>
      <c r="CI53" s="358">
        <v>0</v>
      </c>
      <c r="CJ53" s="358">
        <v>0</v>
      </c>
      <c r="CK53" s="358">
        <v>0</v>
      </c>
      <c r="CL53" s="358">
        <v>0</v>
      </c>
      <c r="CM53" s="358">
        <v>0</v>
      </c>
      <c r="CN53" s="358">
        <v>0</v>
      </c>
      <c r="CO53" s="358">
        <v>0</v>
      </c>
      <c r="CP53" s="358">
        <v>805</v>
      </c>
      <c r="CQ53" s="358">
        <v>0</v>
      </c>
      <c r="CR53" s="358">
        <v>0</v>
      </c>
      <c r="CS53" s="358">
        <v>0</v>
      </c>
      <c r="CT53" s="358">
        <v>0</v>
      </c>
      <c r="CU53" s="358">
        <v>0</v>
      </c>
      <c r="CV53" s="358">
        <v>0</v>
      </c>
      <c r="CW53" s="358">
        <v>0</v>
      </c>
      <c r="CX53" s="358">
        <v>173387</v>
      </c>
      <c r="CY53" s="358">
        <v>0</v>
      </c>
      <c r="CZ53" s="358">
        <v>0</v>
      </c>
      <c r="DA53" s="358">
        <v>0</v>
      </c>
      <c r="DB53" s="358">
        <v>0</v>
      </c>
      <c r="DC53" s="358">
        <v>0</v>
      </c>
      <c r="DD53" s="358">
        <v>0</v>
      </c>
      <c r="DE53" s="358">
        <v>0</v>
      </c>
      <c r="DF53" s="358">
        <v>0</v>
      </c>
      <c r="DG53" s="358">
        <v>0</v>
      </c>
      <c r="DH53" s="333">
        <f t="shared" si="0"/>
        <v>4281427</v>
      </c>
      <c r="DI53" s="358">
        <v>0</v>
      </c>
      <c r="DJ53" s="358">
        <v>1519</v>
      </c>
      <c r="DK53" s="358">
        <v>0</v>
      </c>
      <c r="DL53" s="358">
        <v>0</v>
      </c>
      <c r="DM53" s="358">
        <v>0</v>
      </c>
      <c r="DN53" s="358">
        <v>76852</v>
      </c>
      <c r="DO53" s="333">
        <f t="shared" si="1"/>
        <v>78371</v>
      </c>
      <c r="DP53" s="189">
        <f t="shared" si="2"/>
        <v>4359798</v>
      </c>
      <c r="DQ53" s="358">
        <v>3713250</v>
      </c>
      <c r="DR53" s="360"/>
      <c r="DS53" s="333">
        <f t="shared" si="3"/>
        <v>3713250</v>
      </c>
      <c r="DT53" s="189">
        <f t="shared" si="4"/>
        <v>3791621</v>
      </c>
      <c r="DU53" s="189">
        <f t="shared" si="5"/>
        <v>8073048</v>
      </c>
      <c r="DV53" s="358">
        <v>-2703413</v>
      </c>
      <c r="DW53" s="360"/>
      <c r="DX53" s="333">
        <f t="shared" si="6"/>
        <v>-2703413</v>
      </c>
      <c r="DY53" s="360">
        <f t="shared" si="7"/>
        <v>1088208</v>
      </c>
      <c r="DZ53" s="333">
        <f t="shared" si="8"/>
        <v>5369635</v>
      </c>
      <c r="EB53" s="720">
        <f t="shared" si="9"/>
        <v>75.95</v>
      </c>
    </row>
    <row r="54" spans="1:132" ht="15" customHeight="1">
      <c r="A54" s="579">
        <v>48</v>
      </c>
      <c r="B54" s="188" t="s">
        <v>220</v>
      </c>
      <c r="C54" s="185" t="s">
        <v>221</v>
      </c>
      <c r="D54" s="358">
        <v>0</v>
      </c>
      <c r="E54" s="358">
        <v>0</v>
      </c>
      <c r="F54" s="358">
        <v>0</v>
      </c>
      <c r="G54" s="358">
        <v>0</v>
      </c>
      <c r="H54" s="358">
        <v>10</v>
      </c>
      <c r="I54" s="358">
        <v>0</v>
      </c>
      <c r="J54" s="358">
        <v>19</v>
      </c>
      <c r="K54" s="358">
        <v>21</v>
      </c>
      <c r="L54" s="358">
        <v>9</v>
      </c>
      <c r="M54" s="358">
        <v>0</v>
      </c>
      <c r="N54" s="358">
        <v>1</v>
      </c>
      <c r="O54" s="358">
        <v>0</v>
      </c>
      <c r="P54" s="358">
        <v>0</v>
      </c>
      <c r="Q54" s="358">
        <v>0</v>
      </c>
      <c r="R54" s="358">
        <v>108</v>
      </c>
      <c r="S54" s="358">
        <v>0</v>
      </c>
      <c r="T54" s="358">
        <v>0</v>
      </c>
      <c r="U54" s="358">
        <v>645</v>
      </c>
      <c r="V54" s="358">
        <v>0</v>
      </c>
      <c r="W54" s="358">
        <v>9</v>
      </c>
      <c r="X54" s="358">
        <v>2</v>
      </c>
      <c r="Y54" s="358">
        <v>8</v>
      </c>
      <c r="Z54" s="358">
        <v>3</v>
      </c>
      <c r="AA54" s="358">
        <v>0</v>
      </c>
      <c r="AB54" s="358">
        <v>98</v>
      </c>
      <c r="AC54" s="358">
        <v>26</v>
      </c>
      <c r="AD54" s="358">
        <v>5</v>
      </c>
      <c r="AE54" s="358">
        <v>0</v>
      </c>
      <c r="AF54" s="358">
        <v>0</v>
      </c>
      <c r="AG54" s="358">
        <v>0</v>
      </c>
      <c r="AH54" s="358">
        <v>0</v>
      </c>
      <c r="AI54" s="358">
        <v>0</v>
      </c>
      <c r="AJ54" s="358">
        <v>1</v>
      </c>
      <c r="AK54" s="358">
        <v>0</v>
      </c>
      <c r="AL54" s="358">
        <v>0</v>
      </c>
      <c r="AM54" s="358">
        <v>5</v>
      </c>
      <c r="AN54" s="358">
        <v>12</v>
      </c>
      <c r="AO54" s="358">
        <v>1</v>
      </c>
      <c r="AP54" s="358">
        <v>3</v>
      </c>
      <c r="AQ54" s="358">
        <v>0</v>
      </c>
      <c r="AR54" s="358">
        <v>1266</v>
      </c>
      <c r="AS54" s="358">
        <v>12</v>
      </c>
      <c r="AT54" s="358">
        <v>26494</v>
      </c>
      <c r="AU54" s="358">
        <v>79620</v>
      </c>
      <c r="AV54" s="358">
        <v>104602</v>
      </c>
      <c r="AW54" s="358">
        <v>283003</v>
      </c>
      <c r="AX54" s="358">
        <v>791738</v>
      </c>
      <c r="AY54" s="358">
        <v>1936956</v>
      </c>
      <c r="AZ54" s="358">
        <v>248886</v>
      </c>
      <c r="BA54" s="358">
        <v>121819</v>
      </c>
      <c r="BB54" s="358">
        <v>350425</v>
      </c>
      <c r="BC54" s="358">
        <v>73233</v>
      </c>
      <c r="BD54" s="358">
        <v>459821</v>
      </c>
      <c r="BE54" s="358">
        <v>220311</v>
      </c>
      <c r="BF54" s="358">
        <v>9686</v>
      </c>
      <c r="BG54" s="358">
        <v>2036</v>
      </c>
      <c r="BH54" s="358">
        <v>223625</v>
      </c>
      <c r="BI54" s="358">
        <v>8006</v>
      </c>
      <c r="BJ54" s="358">
        <v>3812</v>
      </c>
      <c r="BK54" s="358">
        <v>8326</v>
      </c>
      <c r="BL54" s="358">
        <v>0</v>
      </c>
      <c r="BM54" s="358">
        <v>19524</v>
      </c>
      <c r="BN54" s="358">
        <v>3311</v>
      </c>
      <c r="BO54" s="358">
        <v>667</v>
      </c>
      <c r="BP54" s="358">
        <v>103</v>
      </c>
      <c r="BQ54" s="358">
        <v>75</v>
      </c>
      <c r="BR54" s="358">
        <v>8</v>
      </c>
      <c r="BS54" s="358">
        <v>95</v>
      </c>
      <c r="BT54" s="358">
        <v>0</v>
      </c>
      <c r="BU54" s="358">
        <v>2264</v>
      </c>
      <c r="BV54" s="358">
        <v>1680</v>
      </c>
      <c r="BW54" s="358">
        <v>0</v>
      </c>
      <c r="BX54" s="358">
        <v>0</v>
      </c>
      <c r="BY54" s="358">
        <v>0</v>
      </c>
      <c r="BZ54" s="358">
        <v>111</v>
      </c>
      <c r="CA54" s="358">
        <v>2</v>
      </c>
      <c r="CB54" s="358">
        <v>0</v>
      </c>
      <c r="CC54" s="358">
        <v>18</v>
      </c>
      <c r="CD54" s="358">
        <v>2</v>
      </c>
      <c r="CE54" s="358">
        <v>0</v>
      </c>
      <c r="CF54" s="358">
        <v>1</v>
      </c>
      <c r="CG54" s="358">
        <v>80</v>
      </c>
      <c r="CH54" s="358">
        <v>34</v>
      </c>
      <c r="CI54" s="358">
        <v>4918</v>
      </c>
      <c r="CJ54" s="358">
        <v>6608</v>
      </c>
      <c r="CK54" s="358">
        <v>16713</v>
      </c>
      <c r="CL54" s="358">
        <v>2464</v>
      </c>
      <c r="CM54" s="358">
        <v>22550</v>
      </c>
      <c r="CN54" s="358">
        <v>86229</v>
      </c>
      <c r="CO54" s="358">
        <v>504</v>
      </c>
      <c r="CP54" s="358">
        <v>46932</v>
      </c>
      <c r="CQ54" s="358">
        <v>26</v>
      </c>
      <c r="CR54" s="358">
        <v>0</v>
      </c>
      <c r="CS54" s="358">
        <v>154</v>
      </c>
      <c r="CT54" s="358">
        <v>1</v>
      </c>
      <c r="CU54" s="358">
        <v>0</v>
      </c>
      <c r="CV54" s="358">
        <v>59</v>
      </c>
      <c r="CW54" s="358">
        <v>1</v>
      </c>
      <c r="CX54" s="358">
        <v>811933</v>
      </c>
      <c r="CY54" s="358">
        <v>1398</v>
      </c>
      <c r="CZ54" s="358">
        <v>2</v>
      </c>
      <c r="DA54" s="358">
        <v>0</v>
      </c>
      <c r="DB54" s="358">
        <v>7</v>
      </c>
      <c r="DC54" s="358">
        <v>2</v>
      </c>
      <c r="DD54" s="358">
        <v>0</v>
      </c>
      <c r="DE54" s="358">
        <v>967</v>
      </c>
      <c r="DF54" s="358">
        <v>47512</v>
      </c>
      <c r="DG54" s="358">
        <v>0</v>
      </c>
      <c r="DH54" s="333">
        <f t="shared" si="0"/>
        <v>6031618</v>
      </c>
      <c r="DI54" s="358">
        <v>402</v>
      </c>
      <c r="DJ54" s="358">
        <v>33440</v>
      </c>
      <c r="DK54" s="358">
        <v>0</v>
      </c>
      <c r="DL54" s="358">
        <v>0</v>
      </c>
      <c r="DM54" s="358">
        <v>0</v>
      </c>
      <c r="DN54" s="358">
        <v>30272</v>
      </c>
      <c r="DO54" s="333">
        <f t="shared" si="1"/>
        <v>64114</v>
      </c>
      <c r="DP54" s="189">
        <f t="shared" si="2"/>
        <v>6095732</v>
      </c>
      <c r="DQ54" s="358">
        <v>2513237</v>
      </c>
      <c r="DR54" s="360"/>
      <c r="DS54" s="333">
        <f t="shared" si="3"/>
        <v>2513237</v>
      </c>
      <c r="DT54" s="189">
        <f t="shared" si="4"/>
        <v>2577351</v>
      </c>
      <c r="DU54" s="189">
        <f t="shared" si="5"/>
        <v>8608969</v>
      </c>
      <c r="DV54" s="358">
        <v>-993219</v>
      </c>
      <c r="DW54" s="360"/>
      <c r="DX54" s="333">
        <f t="shared" si="6"/>
        <v>-993219</v>
      </c>
      <c r="DY54" s="360">
        <f t="shared" si="7"/>
        <v>1584132</v>
      </c>
      <c r="DZ54" s="333">
        <f t="shared" si="8"/>
        <v>7615750</v>
      </c>
      <c r="EB54" s="720">
        <f t="shared" si="9"/>
        <v>1672</v>
      </c>
    </row>
    <row r="55" spans="1:132" ht="15" customHeight="1">
      <c r="A55" s="579">
        <v>49</v>
      </c>
      <c r="B55" s="188" t="s">
        <v>222</v>
      </c>
      <c r="C55" s="185" t="s">
        <v>223</v>
      </c>
      <c r="D55" s="358">
        <v>0</v>
      </c>
      <c r="E55" s="358">
        <v>118</v>
      </c>
      <c r="F55" s="358">
        <v>0</v>
      </c>
      <c r="G55" s="358">
        <v>0</v>
      </c>
      <c r="H55" s="358">
        <v>864</v>
      </c>
      <c r="I55" s="358">
        <v>0</v>
      </c>
      <c r="J55" s="358">
        <v>99</v>
      </c>
      <c r="K55" s="358">
        <v>0</v>
      </c>
      <c r="L55" s="358">
        <v>0</v>
      </c>
      <c r="M55" s="358">
        <v>0</v>
      </c>
      <c r="N55" s="358">
        <v>0</v>
      </c>
      <c r="O55" s="358">
        <v>0</v>
      </c>
      <c r="P55" s="358">
        <v>0</v>
      </c>
      <c r="Q55" s="358">
        <v>0</v>
      </c>
      <c r="R55" s="358">
        <v>292</v>
      </c>
      <c r="S55" s="358">
        <v>0</v>
      </c>
      <c r="T55" s="358">
        <v>0</v>
      </c>
      <c r="U55" s="358">
        <v>0</v>
      </c>
      <c r="V55" s="358">
        <v>0</v>
      </c>
      <c r="W55" s="358">
        <v>0</v>
      </c>
      <c r="X55" s="358">
        <v>0</v>
      </c>
      <c r="Y55" s="358">
        <v>0</v>
      </c>
      <c r="Z55" s="358">
        <v>0</v>
      </c>
      <c r="AA55" s="358">
        <v>0</v>
      </c>
      <c r="AB55" s="358">
        <v>0</v>
      </c>
      <c r="AC55" s="358">
        <v>0</v>
      </c>
      <c r="AD55" s="358">
        <v>0</v>
      </c>
      <c r="AE55" s="358">
        <v>0</v>
      </c>
      <c r="AF55" s="358">
        <v>65</v>
      </c>
      <c r="AG55" s="358">
        <v>0</v>
      </c>
      <c r="AH55" s="358">
        <v>0</v>
      </c>
      <c r="AI55" s="358">
        <v>0</v>
      </c>
      <c r="AJ55" s="358">
        <v>26</v>
      </c>
      <c r="AK55" s="358">
        <v>0</v>
      </c>
      <c r="AL55" s="358">
        <v>0</v>
      </c>
      <c r="AM55" s="358">
        <v>0</v>
      </c>
      <c r="AN55" s="358">
        <v>0</v>
      </c>
      <c r="AO55" s="358">
        <v>0</v>
      </c>
      <c r="AP55" s="358">
        <v>0</v>
      </c>
      <c r="AQ55" s="358">
        <v>0</v>
      </c>
      <c r="AR55" s="358">
        <v>107</v>
      </c>
      <c r="AS55" s="358">
        <v>2274</v>
      </c>
      <c r="AT55" s="358">
        <v>924</v>
      </c>
      <c r="AU55" s="358">
        <v>218688</v>
      </c>
      <c r="AV55" s="358">
        <v>248312</v>
      </c>
      <c r="AW55" s="358">
        <v>55905</v>
      </c>
      <c r="AX55" s="358">
        <v>0</v>
      </c>
      <c r="AY55" s="358">
        <v>7309</v>
      </c>
      <c r="AZ55" s="358">
        <v>1344067</v>
      </c>
      <c r="BA55" s="358">
        <v>44622</v>
      </c>
      <c r="BB55" s="358">
        <v>18482</v>
      </c>
      <c r="BC55" s="358">
        <v>10515</v>
      </c>
      <c r="BD55" s="358">
        <v>26432</v>
      </c>
      <c r="BE55" s="358">
        <v>12656</v>
      </c>
      <c r="BF55" s="358">
        <v>516430</v>
      </c>
      <c r="BG55" s="358">
        <v>38081</v>
      </c>
      <c r="BH55" s="358">
        <v>1103422</v>
      </c>
      <c r="BI55" s="358">
        <v>48175</v>
      </c>
      <c r="BJ55" s="358">
        <v>25473</v>
      </c>
      <c r="BK55" s="358">
        <v>789</v>
      </c>
      <c r="BL55" s="358">
        <v>0</v>
      </c>
      <c r="BM55" s="358">
        <v>62491</v>
      </c>
      <c r="BN55" s="358">
        <v>55440</v>
      </c>
      <c r="BO55" s="358">
        <v>20241</v>
      </c>
      <c r="BP55" s="358">
        <v>38865</v>
      </c>
      <c r="BQ55" s="358">
        <v>0</v>
      </c>
      <c r="BR55" s="358">
        <v>0</v>
      </c>
      <c r="BS55" s="358">
        <v>0</v>
      </c>
      <c r="BT55" s="358">
        <v>0</v>
      </c>
      <c r="BU55" s="358">
        <v>10</v>
      </c>
      <c r="BV55" s="358">
        <v>0</v>
      </c>
      <c r="BW55" s="358">
        <v>0</v>
      </c>
      <c r="BX55" s="358">
        <v>0</v>
      </c>
      <c r="BY55" s="358">
        <v>0</v>
      </c>
      <c r="BZ55" s="358">
        <v>582</v>
      </c>
      <c r="CA55" s="358">
        <v>0</v>
      </c>
      <c r="CB55" s="358">
        <v>119</v>
      </c>
      <c r="CC55" s="358">
        <v>0</v>
      </c>
      <c r="CD55" s="358">
        <v>0</v>
      </c>
      <c r="CE55" s="358">
        <v>0</v>
      </c>
      <c r="CF55" s="358">
        <v>28</v>
      </c>
      <c r="CG55" s="358">
        <v>0</v>
      </c>
      <c r="CH55" s="358">
        <v>1</v>
      </c>
      <c r="CI55" s="358">
        <v>67</v>
      </c>
      <c r="CJ55" s="358">
        <v>0</v>
      </c>
      <c r="CK55" s="358">
        <v>0</v>
      </c>
      <c r="CL55" s="358">
        <v>0</v>
      </c>
      <c r="CM55" s="358">
        <v>0</v>
      </c>
      <c r="CN55" s="358">
        <v>88</v>
      </c>
      <c r="CO55" s="358">
        <v>0</v>
      </c>
      <c r="CP55" s="358">
        <v>0</v>
      </c>
      <c r="CQ55" s="358">
        <v>0</v>
      </c>
      <c r="CR55" s="358">
        <v>0</v>
      </c>
      <c r="CS55" s="358">
        <v>0</v>
      </c>
      <c r="CT55" s="358">
        <v>0</v>
      </c>
      <c r="CU55" s="358">
        <v>0</v>
      </c>
      <c r="CV55" s="358">
        <v>0</v>
      </c>
      <c r="CW55" s="358">
        <v>0</v>
      </c>
      <c r="CX55" s="358">
        <v>241525</v>
      </c>
      <c r="CY55" s="358">
        <v>7</v>
      </c>
      <c r="CZ55" s="358">
        <v>0</v>
      </c>
      <c r="DA55" s="358">
        <v>0</v>
      </c>
      <c r="DB55" s="358">
        <v>0</v>
      </c>
      <c r="DC55" s="358">
        <v>0</v>
      </c>
      <c r="DD55" s="358">
        <v>0</v>
      </c>
      <c r="DE55" s="358">
        <v>247</v>
      </c>
      <c r="DF55" s="358">
        <v>0</v>
      </c>
      <c r="DG55" s="358">
        <v>315</v>
      </c>
      <c r="DH55" s="333">
        <f t="shared" si="0"/>
        <v>4144153</v>
      </c>
      <c r="DI55" s="358">
        <v>27</v>
      </c>
      <c r="DJ55" s="358">
        <v>10316</v>
      </c>
      <c r="DK55" s="358">
        <v>0</v>
      </c>
      <c r="DL55" s="358">
        <v>347952</v>
      </c>
      <c r="DM55" s="358">
        <v>2346198</v>
      </c>
      <c r="DN55" s="358">
        <v>-18043</v>
      </c>
      <c r="DO55" s="333">
        <f t="shared" si="1"/>
        <v>2686450</v>
      </c>
      <c r="DP55" s="189">
        <f t="shared" si="2"/>
        <v>6830603</v>
      </c>
      <c r="DQ55" s="358">
        <v>2644871</v>
      </c>
      <c r="DR55" s="360"/>
      <c r="DS55" s="333">
        <f t="shared" si="3"/>
        <v>2644871</v>
      </c>
      <c r="DT55" s="189">
        <f t="shared" si="4"/>
        <v>5331321</v>
      </c>
      <c r="DU55" s="189">
        <f t="shared" si="5"/>
        <v>9475474</v>
      </c>
      <c r="DV55" s="358">
        <v>-1329479</v>
      </c>
      <c r="DW55" s="360"/>
      <c r="DX55" s="333">
        <f t="shared" si="6"/>
        <v>-1329479</v>
      </c>
      <c r="DY55" s="360">
        <f t="shared" si="7"/>
        <v>4001842</v>
      </c>
      <c r="DZ55" s="333">
        <f t="shared" si="8"/>
        <v>8145995</v>
      </c>
      <c r="EB55" s="720">
        <f t="shared" si="9"/>
        <v>515.80000000000007</v>
      </c>
    </row>
    <row r="56" spans="1:132" ht="15" customHeight="1">
      <c r="A56" s="579">
        <v>50</v>
      </c>
      <c r="B56" s="188" t="s">
        <v>224</v>
      </c>
      <c r="C56" s="185" t="s">
        <v>225</v>
      </c>
      <c r="D56" s="358">
        <v>0</v>
      </c>
      <c r="E56" s="358">
        <v>0</v>
      </c>
      <c r="F56" s="358">
        <v>0</v>
      </c>
      <c r="G56" s="358">
        <v>0</v>
      </c>
      <c r="H56" s="358">
        <v>0</v>
      </c>
      <c r="I56" s="358">
        <v>0</v>
      </c>
      <c r="J56" s="358">
        <v>0</v>
      </c>
      <c r="K56" s="358">
        <v>0</v>
      </c>
      <c r="L56" s="358">
        <v>0</v>
      </c>
      <c r="M56" s="358">
        <v>0</v>
      </c>
      <c r="N56" s="358">
        <v>0</v>
      </c>
      <c r="O56" s="358">
        <v>0</v>
      </c>
      <c r="P56" s="358">
        <v>0</v>
      </c>
      <c r="Q56" s="358">
        <v>0</v>
      </c>
      <c r="R56" s="358">
        <v>0</v>
      </c>
      <c r="S56" s="358">
        <v>0</v>
      </c>
      <c r="T56" s="358">
        <v>0</v>
      </c>
      <c r="U56" s="358">
        <v>0</v>
      </c>
      <c r="V56" s="358">
        <v>0</v>
      </c>
      <c r="W56" s="358">
        <v>0</v>
      </c>
      <c r="X56" s="358">
        <v>0</v>
      </c>
      <c r="Y56" s="358">
        <v>0</v>
      </c>
      <c r="Z56" s="358">
        <v>0</v>
      </c>
      <c r="AA56" s="358">
        <v>0</v>
      </c>
      <c r="AB56" s="358">
        <v>0</v>
      </c>
      <c r="AC56" s="358">
        <v>0</v>
      </c>
      <c r="AD56" s="358">
        <v>0</v>
      </c>
      <c r="AE56" s="358">
        <v>0</v>
      </c>
      <c r="AF56" s="358">
        <v>44</v>
      </c>
      <c r="AG56" s="358">
        <v>0</v>
      </c>
      <c r="AH56" s="358">
        <v>0</v>
      </c>
      <c r="AI56" s="358">
        <v>0</v>
      </c>
      <c r="AJ56" s="358">
        <v>0</v>
      </c>
      <c r="AK56" s="358">
        <v>0</v>
      </c>
      <c r="AL56" s="358">
        <v>0</v>
      </c>
      <c r="AM56" s="358">
        <v>0</v>
      </c>
      <c r="AN56" s="358">
        <v>0</v>
      </c>
      <c r="AO56" s="358">
        <v>0</v>
      </c>
      <c r="AP56" s="358">
        <v>0</v>
      </c>
      <c r="AQ56" s="358">
        <v>0</v>
      </c>
      <c r="AR56" s="358">
        <v>0</v>
      </c>
      <c r="AS56" s="358">
        <v>0</v>
      </c>
      <c r="AT56" s="358">
        <v>0</v>
      </c>
      <c r="AU56" s="358">
        <v>0</v>
      </c>
      <c r="AV56" s="358">
        <v>0</v>
      </c>
      <c r="AW56" s="358">
        <v>0</v>
      </c>
      <c r="AX56" s="358">
        <v>0</v>
      </c>
      <c r="AY56" s="358">
        <v>0</v>
      </c>
      <c r="AZ56" s="358">
        <v>0</v>
      </c>
      <c r="BA56" s="358">
        <v>189477</v>
      </c>
      <c r="BB56" s="358">
        <v>0</v>
      </c>
      <c r="BC56" s="358">
        <v>4</v>
      </c>
      <c r="BD56" s="358">
        <v>0</v>
      </c>
      <c r="BE56" s="358">
        <v>0</v>
      </c>
      <c r="BF56" s="358">
        <v>0</v>
      </c>
      <c r="BG56" s="358">
        <v>0</v>
      </c>
      <c r="BH56" s="358">
        <v>0</v>
      </c>
      <c r="BI56" s="358">
        <v>585</v>
      </c>
      <c r="BJ56" s="358">
        <v>4397</v>
      </c>
      <c r="BK56" s="358">
        <v>17</v>
      </c>
      <c r="BL56" s="358">
        <v>0</v>
      </c>
      <c r="BM56" s="358">
        <v>111104</v>
      </c>
      <c r="BN56" s="358">
        <v>0</v>
      </c>
      <c r="BO56" s="358">
        <v>0</v>
      </c>
      <c r="BP56" s="358">
        <v>0</v>
      </c>
      <c r="BQ56" s="358">
        <v>0</v>
      </c>
      <c r="BR56" s="358">
        <v>0</v>
      </c>
      <c r="BS56" s="358">
        <v>0</v>
      </c>
      <c r="BT56" s="358">
        <v>0</v>
      </c>
      <c r="BU56" s="358">
        <v>0</v>
      </c>
      <c r="BV56" s="358">
        <v>0</v>
      </c>
      <c r="BW56" s="358">
        <v>0</v>
      </c>
      <c r="BX56" s="358">
        <v>0</v>
      </c>
      <c r="BY56" s="358">
        <v>0</v>
      </c>
      <c r="BZ56" s="358">
        <v>0</v>
      </c>
      <c r="CA56" s="358">
        <v>407</v>
      </c>
      <c r="CB56" s="358">
        <v>0</v>
      </c>
      <c r="CC56" s="358">
        <v>0</v>
      </c>
      <c r="CD56" s="358">
        <v>0</v>
      </c>
      <c r="CE56" s="358">
        <v>0</v>
      </c>
      <c r="CF56" s="358">
        <v>0</v>
      </c>
      <c r="CG56" s="358">
        <v>217</v>
      </c>
      <c r="CH56" s="358">
        <v>0</v>
      </c>
      <c r="CI56" s="358">
        <v>0</v>
      </c>
      <c r="CJ56" s="358">
        <v>0</v>
      </c>
      <c r="CK56" s="358">
        <v>0</v>
      </c>
      <c r="CL56" s="358">
        <v>0</v>
      </c>
      <c r="CM56" s="358">
        <v>3616</v>
      </c>
      <c r="CN56" s="358">
        <v>20322</v>
      </c>
      <c r="CO56" s="358">
        <v>0</v>
      </c>
      <c r="CP56" s="358">
        <v>0</v>
      </c>
      <c r="CQ56" s="358">
        <v>0</v>
      </c>
      <c r="CR56" s="358">
        <v>0</v>
      </c>
      <c r="CS56" s="358">
        <v>0</v>
      </c>
      <c r="CT56" s="358">
        <v>0</v>
      </c>
      <c r="CU56" s="358">
        <v>0</v>
      </c>
      <c r="CV56" s="358">
        <v>1243</v>
      </c>
      <c r="CW56" s="358">
        <v>0</v>
      </c>
      <c r="CX56" s="358">
        <v>100748</v>
      </c>
      <c r="CY56" s="358">
        <v>749</v>
      </c>
      <c r="CZ56" s="358">
        <v>0</v>
      </c>
      <c r="DA56" s="358">
        <v>0</v>
      </c>
      <c r="DB56" s="358">
        <v>0</v>
      </c>
      <c r="DC56" s="358">
        <v>1229</v>
      </c>
      <c r="DD56" s="358">
        <v>0</v>
      </c>
      <c r="DE56" s="358">
        <v>68</v>
      </c>
      <c r="DF56" s="358">
        <v>0</v>
      </c>
      <c r="DG56" s="358">
        <v>0</v>
      </c>
      <c r="DH56" s="333">
        <f t="shared" si="0"/>
        <v>434227</v>
      </c>
      <c r="DI56" s="358">
        <v>59318</v>
      </c>
      <c r="DJ56" s="358">
        <v>2471692</v>
      </c>
      <c r="DK56" s="358">
        <v>0</v>
      </c>
      <c r="DL56" s="358">
        <v>3678</v>
      </c>
      <c r="DM56" s="358">
        <v>536628</v>
      </c>
      <c r="DN56" s="358">
        <v>-43487</v>
      </c>
      <c r="DO56" s="333">
        <f t="shared" si="1"/>
        <v>3027829</v>
      </c>
      <c r="DP56" s="189">
        <f t="shared" si="2"/>
        <v>3462056</v>
      </c>
      <c r="DQ56" s="358">
        <v>238590</v>
      </c>
      <c r="DR56" s="360"/>
      <c r="DS56" s="333">
        <f t="shared" si="3"/>
        <v>238590</v>
      </c>
      <c r="DT56" s="189">
        <f t="shared" si="4"/>
        <v>3266419</v>
      </c>
      <c r="DU56" s="189">
        <f t="shared" si="5"/>
        <v>3700646</v>
      </c>
      <c r="DV56" s="358">
        <v>-975682</v>
      </c>
      <c r="DW56" s="360"/>
      <c r="DX56" s="333">
        <f t="shared" si="6"/>
        <v>-975682</v>
      </c>
      <c r="DY56" s="360">
        <f t="shared" si="7"/>
        <v>2290737</v>
      </c>
      <c r="DZ56" s="333">
        <f t="shared" si="8"/>
        <v>2724964</v>
      </c>
      <c r="EB56" s="720">
        <f t="shared" si="9"/>
        <v>123584.6</v>
      </c>
    </row>
    <row r="57" spans="1:132" ht="15" customHeight="1">
      <c r="A57" s="579">
        <v>51</v>
      </c>
      <c r="B57" s="188" t="s">
        <v>226</v>
      </c>
      <c r="C57" s="185" t="s">
        <v>227</v>
      </c>
      <c r="D57" s="358">
        <v>0</v>
      </c>
      <c r="E57" s="358">
        <v>0</v>
      </c>
      <c r="F57" s="358">
        <v>0</v>
      </c>
      <c r="G57" s="358">
        <v>0</v>
      </c>
      <c r="H57" s="358">
        <v>0</v>
      </c>
      <c r="I57" s="358">
        <v>0</v>
      </c>
      <c r="J57" s="358">
        <v>0</v>
      </c>
      <c r="K57" s="358">
        <v>0</v>
      </c>
      <c r="L57" s="358">
        <v>0</v>
      </c>
      <c r="M57" s="358">
        <v>0</v>
      </c>
      <c r="N57" s="358">
        <v>0</v>
      </c>
      <c r="O57" s="358">
        <v>0</v>
      </c>
      <c r="P57" s="358">
        <v>0</v>
      </c>
      <c r="Q57" s="358">
        <v>0</v>
      </c>
      <c r="R57" s="358">
        <v>0</v>
      </c>
      <c r="S57" s="358">
        <v>0</v>
      </c>
      <c r="T57" s="358">
        <v>0</v>
      </c>
      <c r="U57" s="358">
        <v>0</v>
      </c>
      <c r="V57" s="358">
        <v>0</v>
      </c>
      <c r="W57" s="358">
        <v>0</v>
      </c>
      <c r="X57" s="358">
        <v>0</v>
      </c>
      <c r="Y57" s="358">
        <v>0</v>
      </c>
      <c r="Z57" s="358">
        <v>0</v>
      </c>
      <c r="AA57" s="358">
        <v>0</v>
      </c>
      <c r="AB57" s="358">
        <v>0</v>
      </c>
      <c r="AC57" s="358">
        <v>0</v>
      </c>
      <c r="AD57" s="358">
        <v>0</v>
      </c>
      <c r="AE57" s="358">
        <v>0</v>
      </c>
      <c r="AF57" s="358">
        <v>0</v>
      </c>
      <c r="AG57" s="358">
        <v>0</v>
      </c>
      <c r="AH57" s="358">
        <v>0</v>
      </c>
      <c r="AI57" s="358">
        <v>0</v>
      </c>
      <c r="AJ57" s="358">
        <v>0</v>
      </c>
      <c r="AK57" s="358">
        <v>0</v>
      </c>
      <c r="AL57" s="358">
        <v>0</v>
      </c>
      <c r="AM57" s="358">
        <v>0</v>
      </c>
      <c r="AN57" s="358">
        <v>0</v>
      </c>
      <c r="AO57" s="358">
        <v>0</v>
      </c>
      <c r="AP57" s="358">
        <v>0</v>
      </c>
      <c r="AQ57" s="358">
        <v>0</v>
      </c>
      <c r="AR57" s="358">
        <v>0</v>
      </c>
      <c r="AS57" s="358">
        <v>0</v>
      </c>
      <c r="AT57" s="358">
        <v>0</v>
      </c>
      <c r="AU57" s="358">
        <v>11345</v>
      </c>
      <c r="AV57" s="358">
        <v>61409</v>
      </c>
      <c r="AW57" s="358">
        <v>23256</v>
      </c>
      <c r="AX57" s="358">
        <v>1250</v>
      </c>
      <c r="AY57" s="358">
        <v>0</v>
      </c>
      <c r="AZ57" s="358">
        <v>28569</v>
      </c>
      <c r="BA57" s="358">
        <v>0</v>
      </c>
      <c r="BB57" s="358">
        <v>89899</v>
      </c>
      <c r="BC57" s="358">
        <v>0</v>
      </c>
      <c r="BD57" s="358">
        <v>2028</v>
      </c>
      <c r="BE57" s="358">
        <v>437</v>
      </c>
      <c r="BF57" s="358">
        <v>246</v>
      </c>
      <c r="BG57" s="358">
        <v>0</v>
      </c>
      <c r="BH57" s="358">
        <v>47</v>
      </c>
      <c r="BI57" s="358">
        <v>8230</v>
      </c>
      <c r="BJ57" s="358">
        <v>571</v>
      </c>
      <c r="BK57" s="358">
        <v>0</v>
      </c>
      <c r="BL57" s="358">
        <v>0</v>
      </c>
      <c r="BM57" s="358">
        <v>5129</v>
      </c>
      <c r="BN57" s="358">
        <v>755</v>
      </c>
      <c r="BO57" s="358">
        <v>5819</v>
      </c>
      <c r="BP57" s="358">
        <v>7647</v>
      </c>
      <c r="BQ57" s="358">
        <v>0</v>
      </c>
      <c r="BR57" s="358">
        <v>0</v>
      </c>
      <c r="BS57" s="358">
        <v>0</v>
      </c>
      <c r="BT57" s="358">
        <v>0</v>
      </c>
      <c r="BU57" s="358">
        <v>0</v>
      </c>
      <c r="BV57" s="358">
        <v>0</v>
      </c>
      <c r="BW57" s="358">
        <v>0</v>
      </c>
      <c r="BX57" s="358">
        <v>0</v>
      </c>
      <c r="BY57" s="358">
        <v>0</v>
      </c>
      <c r="BZ57" s="358">
        <v>76</v>
      </c>
      <c r="CA57" s="358">
        <v>0</v>
      </c>
      <c r="CB57" s="358">
        <v>0</v>
      </c>
      <c r="CC57" s="358">
        <v>0</v>
      </c>
      <c r="CD57" s="358">
        <v>0</v>
      </c>
      <c r="CE57" s="358">
        <v>0</v>
      </c>
      <c r="CF57" s="358">
        <v>0</v>
      </c>
      <c r="CG57" s="358">
        <v>0</v>
      </c>
      <c r="CH57" s="358">
        <v>0</v>
      </c>
      <c r="CI57" s="358">
        <v>0</v>
      </c>
      <c r="CJ57" s="358">
        <v>0</v>
      </c>
      <c r="CK57" s="358">
        <v>230</v>
      </c>
      <c r="CL57" s="358">
        <v>0</v>
      </c>
      <c r="CM57" s="358">
        <v>0</v>
      </c>
      <c r="CN57" s="358">
        <v>34326</v>
      </c>
      <c r="CO57" s="358">
        <v>0</v>
      </c>
      <c r="CP57" s="358">
        <v>0</v>
      </c>
      <c r="CQ57" s="358">
        <v>3055</v>
      </c>
      <c r="CR57" s="358">
        <v>0</v>
      </c>
      <c r="CS57" s="358">
        <v>0</v>
      </c>
      <c r="CT57" s="358">
        <v>0</v>
      </c>
      <c r="CU57" s="358">
        <v>0</v>
      </c>
      <c r="CV57" s="358">
        <v>0</v>
      </c>
      <c r="CW57" s="358">
        <v>0</v>
      </c>
      <c r="CX57" s="358">
        <v>34582</v>
      </c>
      <c r="CY57" s="358">
        <v>3660</v>
      </c>
      <c r="CZ57" s="358">
        <v>0</v>
      </c>
      <c r="DA57" s="358">
        <v>0</v>
      </c>
      <c r="DB57" s="358">
        <v>0</v>
      </c>
      <c r="DC57" s="358">
        <v>0</v>
      </c>
      <c r="DD57" s="358">
        <v>0</v>
      </c>
      <c r="DE57" s="358">
        <v>0</v>
      </c>
      <c r="DF57" s="358">
        <v>0</v>
      </c>
      <c r="DG57" s="358">
        <v>0</v>
      </c>
      <c r="DH57" s="333">
        <f t="shared" si="0"/>
        <v>322566</v>
      </c>
      <c r="DI57" s="358">
        <v>7</v>
      </c>
      <c r="DJ57" s="358">
        <v>138</v>
      </c>
      <c r="DK57" s="358">
        <v>0</v>
      </c>
      <c r="DL57" s="358">
        <v>158207</v>
      </c>
      <c r="DM57" s="358">
        <v>1153350</v>
      </c>
      <c r="DN57" s="358">
        <v>-5714</v>
      </c>
      <c r="DO57" s="333">
        <f t="shared" si="1"/>
        <v>1305988</v>
      </c>
      <c r="DP57" s="189">
        <f t="shared" si="2"/>
        <v>1628554</v>
      </c>
      <c r="DQ57" s="358">
        <v>1615466</v>
      </c>
      <c r="DR57" s="360"/>
      <c r="DS57" s="333">
        <f t="shared" si="3"/>
        <v>1615466</v>
      </c>
      <c r="DT57" s="189">
        <f t="shared" si="4"/>
        <v>2921454</v>
      </c>
      <c r="DU57" s="189">
        <f t="shared" si="5"/>
        <v>3244020</v>
      </c>
      <c r="DV57" s="358">
        <v>-1023608</v>
      </c>
      <c r="DW57" s="360"/>
      <c r="DX57" s="333">
        <f t="shared" si="6"/>
        <v>-1023608</v>
      </c>
      <c r="DY57" s="360">
        <f t="shared" si="7"/>
        <v>1897846</v>
      </c>
      <c r="DZ57" s="333">
        <f t="shared" si="8"/>
        <v>2220412</v>
      </c>
      <c r="EB57" s="720">
        <f t="shared" si="9"/>
        <v>6.9</v>
      </c>
    </row>
    <row r="58" spans="1:132" ht="15" customHeight="1">
      <c r="A58" s="579">
        <v>52</v>
      </c>
      <c r="B58" s="188" t="s">
        <v>228</v>
      </c>
      <c r="C58" s="185" t="s">
        <v>229</v>
      </c>
      <c r="D58" s="358">
        <v>39</v>
      </c>
      <c r="E58" s="358">
        <v>195</v>
      </c>
      <c r="F58" s="358">
        <v>3</v>
      </c>
      <c r="G58" s="358">
        <v>0</v>
      </c>
      <c r="H58" s="358">
        <v>688</v>
      </c>
      <c r="I58" s="358">
        <v>2</v>
      </c>
      <c r="J58" s="358">
        <v>175</v>
      </c>
      <c r="K58" s="358">
        <v>0</v>
      </c>
      <c r="L58" s="358">
        <v>0</v>
      </c>
      <c r="M58" s="358">
        <v>0</v>
      </c>
      <c r="N58" s="358">
        <v>11</v>
      </c>
      <c r="O58" s="358">
        <v>0</v>
      </c>
      <c r="P58" s="358">
        <v>0</v>
      </c>
      <c r="Q58" s="358">
        <v>0</v>
      </c>
      <c r="R58" s="358">
        <v>716</v>
      </c>
      <c r="S58" s="358">
        <v>0</v>
      </c>
      <c r="T58" s="358">
        <v>0</v>
      </c>
      <c r="U58" s="358">
        <v>867</v>
      </c>
      <c r="V58" s="358">
        <v>0</v>
      </c>
      <c r="W58" s="358">
        <v>25</v>
      </c>
      <c r="X58" s="358">
        <v>0</v>
      </c>
      <c r="Y58" s="358">
        <v>0</v>
      </c>
      <c r="Z58" s="358">
        <v>0</v>
      </c>
      <c r="AA58" s="358">
        <v>0</v>
      </c>
      <c r="AB58" s="358">
        <v>72</v>
      </c>
      <c r="AC58" s="358">
        <v>13</v>
      </c>
      <c r="AD58" s="358">
        <v>0</v>
      </c>
      <c r="AE58" s="358">
        <v>0</v>
      </c>
      <c r="AF58" s="358">
        <v>280</v>
      </c>
      <c r="AG58" s="358">
        <v>0</v>
      </c>
      <c r="AH58" s="358">
        <v>0</v>
      </c>
      <c r="AI58" s="358">
        <v>0</v>
      </c>
      <c r="AJ58" s="358">
        <v>0</v>
      </c>
      <c r="AK58" s="358">
        <v>0</v>
      </c>
      <c r="AL58" s="358">
        <v>126</v>
      </c>
      <c r="AM58" s="358">
        <v>0</v>
      </c>
      <c r="AN58" s="358">
        <v>0</v>
      </c>
      <c r="AO58" s="358">
        <v>0</v>
      </c>
      <c r="AP58" s="358">
        <v>0</v>
      </c>
      <c r="AQ58" s="358">
        <v>0</v>
      </c>
      <c r="AR58" s="358">
        <v>225</v>
      </c>
      <c r="AS58" s="358">
        <v>1</v>
      </c>
      <c r="AT58" s="358">
        <v>2724</v>
      </c>
      <c r="AU58" s="358">
        <v>11949</v>
      </c>
      <c r="AV58" s="358">
        <v>21412</v>
      </c>
      <c r="AW58" s="358">
        <v>21542</v>
      </c>
      <c r="AX58" s="358">
        <v>50921</v>
      </c>
      <c r="AY58" s="358">
        <v>54123</v>
      </c>
      <c r="AZ58" s="358">
        <v>71841</v>
      </c>
      <c r="BA58" s="358">
        <v>19392</v>
      </c>
      <c r="BB58" s="358">
        <v>8557</v>
      </c>
      <c r="BC58" s="358">
        <v>173935</v>
      </c>
      <c r="BD58" s="358">
        <v>42956</v>
      </c>
      <c r="BE58" s="358">
        <v>4008</v>
      </c>
      <c r="BF58" s="358">
        <v>214233</v>
      </c>
      <c r="BG58" s="358">
        <v>25657</v>
      </c>
      <c r="BH58" s="358">
        <v>65702</v>
      </c>
      <c r="BI58" s="358">
        <v>3522</v>
      </c>
      <c r="BJ58" s="358">
        <v>19787</v>
      </c>
      <c r="BK58" s="358">
        <v>7000</v>
      </c>
      <c r="BL58" s="358">
        <v>0</v>
      </c>
      <c r="BM58" s="358">
        <v>140648</v>
      </c>
      <c r="BN58" s="358">
        <v>63895</v>
      </c>
      <c r="BO58" s="358">
        <v>15487</v>
      </c>
      <c r="BP58" s="358">
        <v>16830</v>
      </c>
      <c r="BQ58" s="358">
        <v>93</v>
      </c>
      <c r="BR58" s="358">
        <v>0</v>
      </c>
      <c r="BS58" s="358">
        <v>998</v>
      </c>
      <c r="BT58" s="358">
        <v>0</v>
      </c>
      <c r="BU58" s="358">
        <v>18963</v>
      </c>
      <c r="BV58" s="358">
        <v>113</v>
      </c>
      <c r="BW58" s="358">
        <v>1694</v>
      </c>
      <c r="BX58" s="358">
        <v>402</v>
      </c>
      <c r="BY58" s="358">
        <v>0</v>
      </c>
      <c r="BZ58" s="358">
        <v>1752</v>
      </c>
      <c r="CA58" s="358">
        <v>256</v>
      </c>
      <c r="CB58" s="358">
        <v>1262</v>
      </c>
      <c r="CC58" s="358">
        <v>663</v>
      </c>
      <c r="CD58" s="358">
        <v>60</v>
      </c>
      <c r="CE58" s="358">
        <v>60</v>
      </c>
      <c r="CF58" s="358">
        <v>163</v>
      </c>
      <c r="CG58" s="358">
        <v>3150</v>
      </c>
      <c r="CH58" s="358">
        <v>0</v>
      </c>
      <c r="CI58" s="358">
        <v>0</v>
      </c>
      <c r="CJ58" s="358">
        <v>2385</v>
      </c>
      <c r="CK58" s="358">
        <v>905</v>
      </c>
      <c r="CL58" s="358">
        <v>0</v>
      </c>
      <c r="CM58" s="358">
        <v>4412</v>
      </c>
      <c r="CN58" s="358">
        <v>23081</v>
      </c>
      <c r="CO58" s="358">
        <v>21497</v>
      </c>
      <c r="CP58" s="358">
        <v>9237</v>
      </c>
      <c r="CQ58" s="358">
        <v>1169</v>
      </c>
      <c r="CR58" s="358">
        <v>104</v>
      </c>
      <c r="CS58" s="358">
        <v>23</v>
      </c>
      <c r="CT58" s="358">
        <v>44</v>
      </c>
      <c r="CU58" s="358">
        <v>0</v>
      </c>
      <c r="CV58" s="358">
        <v>530</v>
      </c>
      <c r="CW58" s="358">
        <v>0</v>
      </c>
      <c r="CX58" s="358">
        <v>69421</v>
      </c>
      <c r="CY58" s="358">
        <v>4950</v>
      </c>
      <c r="CZ58" s="358">
        <v>213</v>
      </c>
      <c r="DA58" s="358">
        <v>400</v>
      </c>
      <c r="DB58" s="358">
        <v>60</v>
      </c>
      <c r="DC58" s="358">
        <v>2827</v>
      </c>
      <c r="DD58" s="358">
        <v>0</v>
      </c>
      <c r="DE58" s="358">
        <v>461</v>
      </c>
      <c r="DF58" s="358">
        <v>0</v>
      </c>
      <c r="DG58" s="358">
        <v>1467</v>
      </c>
      <c r="DH58" s="333">
        <f t="shared" si="0"/>
        <v>1232374</v>
      </c>
      <c r="DI58" s="358">
        <v>9575</v>
      </c>
      <c r="DJ58" s="358">
        <v>614574</v>
      </c>
      <c r="DK58" s="358">
        <v>0</v>
      </c>
      <c r="DL58" s="358">
        <v>3093</v>
      </c>
      <c r="DM58" s="358">
        <v>735483</v>
      </c>
      <c r="DN58" s="358">
        <v>4243</v>
      </c>
      <c r="DO58" s="333">
        <f t="shared" si="1"/>
        <v>1366968</v>
      </c>
      <c r="DP58" s="189">
        <f t="shared" si="2"/>
        <v>2599342</v>
      </c>
      <c r="DQ58" s="358">
        <v>981817</v>
      </c>
      <c r="DR58" s="360"/>
      <c r="DS58" s="333">
        <f t="shared" si="3"/>
        <v>981817</v>
      </c>
      <c r="DT58" s="189">
        <f t="shared" si="4"/>
        <v>2348785</v>
      </c>
      <c r="DU58" s="189">
        <f t="shared" si="5"/>
        <v>3581159</v>
      </c>
      <c r="DV58" s="358">
        <v>-1067116</v>
      </c>
      <c r="DW58" s="360"/>
      <c r="DX58" s="333">
        <f t="shared" si="6"/>
        <v>-1067116</v>
      </c>
      <c r="DY58" s="360">
        <f t="shared" si="7"/>
        <v>1281669</v>
      </c>
      <c r="DZ58" s="333">
        <f t="shared" si="8"/>
        <v>2514043</v>
      </c>
      <c r="EB58" s="720">
        <f t="shared" si="9"/>
        <v>30728.7</v>
      </c>
    </row>
    <row r="59" spans="1:132" ht="15" customHeight="1">
      <c r="A59" s="579">
        <v>53</v>
      </c>
      <c r="B59" s="188" t="s">
        <v>230</v>
      </c>
      <c r="C59" s="185" t="s">
        <v>231</v>
      </c>
      <c r="D59" s="358">
        <v>4</v>
      </c>
      <c r="E59" s="358">
        <v>0</v>
      </c>
      <c r="F59" s="358">
        <v>3</v>
      </c>
      <c r="G59" s="358">
        <v>68</v>
      </c>
      <c r="H59" s="358">
        <v>48</v>
      </c>
      <c r="I59" s="358">
        <v>0</v>
      </c>
      <c r="J59" s="358">
        <v>3</v>
      </c>
      <c r="K59" s="358">
        <v>357</v>
      </c>
      <c r="L59" s="358">
        <v>218</v>
      </c>
      <c r="M59" s="358">
        <v>0</v>
      </c>
      <c r="N59" s="358">
        <v>0</v>
      </c>
      <c r="O59" s="358">
        <v>11</v>
      </c>
      <c r="P59" s="358">
        <v>6</v>
      </c>
      <c r="Q59" s="358">
        <v>25</v>
      </c>
      <c r="R59" s="358">
        <v>14</v>
      </c>
      <c r="S59" s="358">
        <v>6</v>
      </c>
      <c r="T59" s="358">
        <v>10</v>
      </c>
      <c r="U59" s="358">
        <v>1</v>
      </c>
      <c r="V59" s="358">
        <v>1</v>
      </c>
      <c r="W59" s="358">
        <v>7</v>
      </c>
      <c r="X59" s="358">
        <v>7</v>
      </c>
      <c r="Y59" s="358">
        <v>40</v>
      </c>
      <c r="Z59" s="358">
        <v>24</v>
      </c>
      <c r="AA59" s="358">
        <v>1</v>
      </c>
      <c r="AB59" s="358">
        <v>1004</v>
      </c>
      <c r="AC59" s="358">
        <v>40</v>
      </c>
      <c r="AD59" s="358">
        <v>95</v>
      </c>
      <c r="AE59" s="358">
        <v>70</v>
      </c>
      <c r="AF59" s="358">
        <v>12</v>
      </c>
      <c r="AG59" s="358">
        <v>63</v>
      </c>
      <c r="AH59" s="358">
        <v>10</v>
      </c>
      <c r="AI59" s="358">
        <v>121</v>
      </c>
      <c r="AJ59" s="358">
        <v>91</v>
      </c>
      <c r="AK59" s="358">
        <v>1</v>
      </c>
      <c r="AL59" s="358">
        <v>30</v>
      </c>
      <c r="AM59" s="358">
        <v>5</v>
      </c>
      <c r="AN59" s="358">
        <v>54</v>
      </c>
      <c r="AO59" s="358">
        <v>2</v>
      </c>
      <c r="AP59" s="358">
        <v>3</v>
      </c>
      <c r="AQ59" s="358">
        <v>4</v>
      </c>
      <c r="AR59" s="358">
        <v>17</v>
      </c>
      <c r="AS59" s="358">
        <v>360</v>
      </c>
      <c r="AT59" s="358">
        <v>92</v>
      </c>
      <c r="AU59" s="358">
        <v>9709</v>
      </c>
      <c r="AV59" s="358">
        <v>1914</v>
      </c>
      <c r="AW59" s="358">
        <v>172</v>
      </c>
      <c r="AX59" s="358">
        <v>350</v>
      </c>
      <c r="AY59" s="358">
        <v>218</v>
      </c>
      <c r="AZ59" s="358">
        <v>294</v>
      </c>
      <c r="BA59" s="358">
        <v>28</v>
      </c>
      <c r="BB59" s="358">
        <v>121</v>
      </c>
      <c r="BC59" s="358">
        <v>74</v>
      </c>
      <c r="BD59" s="358">
        <v>35007</v>
      </c>
      <c r="BE59" s="358">
        <v>249</v>
      </c>
      <c r="BF59" s="358">
        <v>244959</v>
      </c>
      <c r="BG59" s="358">
        <v>30696</v>
      </c>
      <c r="BH59" s="358">
        <v>293</v>
      </c>
      <c r="BI59" s="358">
        <v>15683</v>
      </c>
      <c r="BJ59" s="358">
        <v>4618</v>
      </c>
      <c r="BK59" s="358">
        <v>88</v>
      </c>
      <c r="BL59" s="358">
        <v>61</v>
      </c>
      <c r="BM59" s="358">
        <v>43826</v>
      </c>
      <c r="BN59" s="358">
        <v>5950</v>
      </c>
      <c r="BO59" s="358">
        <v>36803</v>
      </c>
      <c r="BP59" s="358">
        <v>34613</v>
      </c>
      <c r="BQ59" s="358">
        <v>246</v>
      </c>
      <c r="BR59" s="358">
        <v>37</v>
      </c>
      <c r="BS59" s="358">
        <v>35</v>
      </c>
      <c r="BT59" s="358">
        <v>159</v>
      </c>
      <c r="BU59" s="358">
        <v>21023</v>
      </c>
      <c r="BV59" s="358">
        <v>4049</v>
      </c>
      <c r="BW59" s="358">
        <v>4718</v>
      </c>
      <c r="BX59" s="358">
        <v>1102</v>
      </c>
      <c r="BY59" s="358">
        <v>0</v>
      </c>
      <c r="BZ59" s="358">
        <v>493</v>
      </c>
      <c r="CA59" s="358">
        <v>2607</v>
      </c>
      <c r="CB59" s="358">
        <v>0</v>
      </c>
      <c r="CC59" s="358">
        <v>216</v>
      </c>
      <c r="CD59" s="358">
        <v>44</v>
      </c>
      <c r="CE59" s="358">
        <v>108</v>
      </c>
      <c r="CF59" s="358">
        <v>43</v>
      </c>
      <c r="CG59" s="358">
        <v>871</v>
      </c>
      <c r="CH59" s="358">
        <v>0</v>
      </c>
      <c r="CI59" s="358">
        <v>67</v>
      </c>
      <c r="CJ59" s="358">
        <v>396</v>
      </c>
      <c r="CK59" s="358">
        <v>7819</v>
      </c>
      <c r="CL59" s="358">
        <v>118</v>
      </c>
      <c r="CM59" s="358">
        <v>1415</v>
      </c>
      <c r="CN59" s="358">
        <v>92498</v>
      </c>
      <c r="CO59" s="358">
        <v>781</v>
      </c>
      <c r="CP59" s="358">
        <v>4070</v>
      </c>
      <c r="CQ59" s="358">
        <v>847</v>
      </c>
      <c r="CR59" s="358">
        <v>10</v>
      </c>
      <c r="CS59" s="358">
        <v>422</v>
      </c>
      <c r="CT59" s="358">
        <v>24</v>
      </c>
      <c r="CU59" s="358">
        <v>247</v>
      </c>
      <c r="CV59" s="358">
        <v>780</v>
      </c>
      <c r="CW59" s="358">
        <v>1885</v>
      </c>
      <c r="CX59" s="358">
        <v>19005</v>
      </c>
      <c r="CY59" s="358">
        <v>32631</v>
      </c>
      <c r="CZ59" s="358">
        <v>21</v>
      </c>
      <c r="DA59" s="358">
        <v>1389</v>
      </c>
      <c r="DB59" s="358">
        <v>52</v>
      </c>
      <c r="DC59" s="358">
        <v>1892</v>
      </c>
      <c r="DD59" s="358">
        <v>31</v>
      </c>
      <c r="DE59" s="358">
        <v>187</v>
      </c>
      <c r="DF59" s="358">
        <v>0</v>
      </c>
      <c r="DG59" s="358">
        <v>0</v>
      </c>
      <c r="DH59" s="333">
        <f t="shared" si="0"/>
        <v>670992</v>
      </c>
      <c r="DI59" s="358">
        <v>34681</v>
      </c>
      <c r="DJ59" s="358">
        <v>2794459</v>
      </c>
      <c r="DK59" s="358">
        <v>0</v>
      </c>
      <c r="DL59" s="358">
        <v>1348824</v>
      </c>
      <c r="DM59" s="358">
        <v>1726568</v>
      </c>
      <c r="DN59" s="358">
        <v>-36804</v>
      </c>
      <c r="DO59" s="333">
        <f t="shared" si="1"/>
        <v>5867728</v>
      </c>
      <c r="DP59" s="189">
        <f t="shared" si="2"/>
        <v>6538720</v>
      </c>
      <c r="DQ59" s="358">
        <v>499921</v>
      </c>
      <c r="DR59" s="360"/>
      <c r="DS59" s="333">
        <f t="shared" si="3"/>
        <v>499921</v>
      </c>
      <c r="DT59" s="189">
        <f t="shared" si="4"/>
        <v>6367649</v>
      </c>
      <c r="DU59" s="189">
        <f t="shared" si="5"/>
        <v>7038641</v>
      </c>
      <c r="DV59" s="358">
        <v>-3976166</v>
      </c>
      <c r="DW59" s="360"/>
      <c r="DX59" s="333">
        <f t="shared" si="6"/>
        <v>-3976166</v>
      </c>
      <c r="DY59" s="360">
        <f t="shared" si="7"/>
        <v>2391483</v>
      </c>
      <c r="DZ59" s="333">
        <f t="shared" si="8"/>
        <v>3062475</v>
      </c>
      <c r="EB59" s="720">
        <f t="shared" si="9"/>
        <v>139722.95000000001</v>
      </c>
    </row>
    <row r="60" spans="1:132" ht="15" customHeight="1">
      <c r="A60" s="579">
        <v>54</v>
      </c>
      <c r="B60" s="188" t="s">
        <v>232</v>
      </c>
      <c r="C60" s="185" t="s">
        <v>233</v>
      </c>
      <c r="D60" s="358">
        <v>0</v>
      </c>
      <c r="E60" s="358">
        <v>0</v>
      </c>
      <c r="F60" s="358">
        <v>0</v>
      </c>
      <c r="G60" s="358">
        <v>0</v>
      </c>
      <c r="H60" s="358">
        <v>0</v>
      </c>
      <c r="I60" s="358">
        <v>0</v>
      </c>
      <c r="J60" s="358">
        <v>0</v>
      </c>
      <c r="K60" s="358">
        <v>0</v>
      </c>
      <c r="L60" s="358">
        <v>0</v>
      </c>
      <c r="M60" s="358">
        <v>0</v>
      </c>
      <c r="N60" s="358">
        <v>0</v>
      </c>
      <c r="O60" s="358">
        <v>0</v>
      </c>
      <c r="P60" s="358">
        <v>0</v>
      </c>
      <c r="Q60" s="358">
        <v>0</v>
      </c>
      <c r="R60" s="358">
        <v>0</v>
      </c>
      <c r="S60" s="358">
        <v>0</v>
      </c>
      <c r="T60" s="358">
        <v>0</v>
      </c>
      <c r="U60" s="358">
        <v>0</v>
      </c>
      <c r="V60" s="358">
        <v>0</v>
      </c>
      <c r="W60" s="358">
        <v>0</v>
      </c>
      <c r="X60" s="358">
        <v>0</v>
      </c>
      <c r="Y60" s="358">
        <v>0</v>
      </c>
      <c r="Z60" s="358">
        <v>0</v>
      </c>
      <c r="AA60" s="358">
        <v>0</v>
      </c>
      <c r="AB60" s="358">
        <v>0</v>
      </c>
      <c r="AC60" s="358">
        <v>0</v>
      </c>
      <c r="AD60" s="358">
        <v>0</v>
      </c>
      <c r="AE60" s="358">
        <v>0</v>
      </c>
      <c r="AF60" s="358">
        <v>0</v>
      </c>
      <c r="AG60" s="358">
        <v>0</v>
      </c>
      <c r="AH60" s="358">
        <v>0</v>
      </c>
      <c r="AI60" s="358">
        <v>0</v>
      </c>
      <c r="AJ60" s="358">
        <v>0</v>
      </c>
      <c r="AK60" s="358">
        <v>0</v>
      </c>
      <c r="AL60" s="358">
        <v>0</v>
      </c>
      <c r="AM60" s="358">
        <v>0</v>
      </c>
      <c r="AN60" s="358">
        <v>0</v>
      </c>
      <c r="AO60" s="358">
        <v>0</v>
      </c>
      <c r="AP60" s="358">
        <v>0</v>
      </c>
      <c r="AQ60" s="358">
        <v>0</v>
      </c>
      <c r="AR60" s="358">
        <v>0</v>
      </c>
      <c r="AS60" s="358">
        <v>0</v>
      </c>
      <c r="AT60" s="358">
        <v>0</v>
      </c>
      <c r="AU60" s="358">
        <v>0</v>
      </c>
      <c r="AV60" s="358">
        <v>879</v>
      </c>
      <c r="AW60" s="358">
        <v>0</v>
      </c>
      <c r="AX60" s="358">
        <v>0</v>
      </c>
      <c r="AY60" s="358">
        <v>0</v>
      </c>
      <c r="AZ60" s="358">
        <v>0</v>
      </c>
      <c r="BA60" s="358">
        <v>0</v>
      </c>
      <c r="BB60" s="358">
        <v>0</v>
      </c>
      <c r="BC60" s="358">
        <v>0</v>
      </c>
      <c r="BD60" s="358">
        <v>259</v>
      </c>
      <c r="BE60" s="358">
        <v>82268</v>
      </c>
      <c r="BF60" s="358">
        <v>0</v>
      </c>
      <c r="BG60" s="358">
        <v>0</v>
      </c>
      <c r="BH60" s="358">
        <v>0</v>
      </c>
      <c r="BI60" s="358">
        <v>0</v>
      </c>
      <c r="BJ60" s="358">
        <v>0</v>
      </c>
      <c r="BK60" s="358">
        <v>0</v>
      </c>
      <c r="BL60" s="358">
        <v>0</v>
      </c>
      <c r="BM60" s="358">
        <v>0</v>
      </c>
      <c r="BN60" s="358">
        <v>0</v>
      </c>
      <c r="BO60" s="358">
        <v>0</v>
      </c>
      <c r="BP60" s="358">
        <v>0</v>
      </c>
      <c r="BQ60" s="358">
        <v>0</v>
      </c>
      <c r="BR60" s="358">
        <v>0</v>
      </c>
      <c r="BS60" s="358">
        <v>0</v>
      </c>
      <c r="BT60" s="358">
        <v>0</v>
      </c>
      <c r="BU60" s="358">
        <v>0</v>
      </c>
      <c r="BV60" s="358">
        <v>0</v>
      </c>
      <c r="BW60" s="358">
        <v>0</v>
      </c>
      <c r="BX60" s="358">
        <v>0</v>
      </c>
      <c r="BY60" s="358">
        <v>0</v>
      </c>
      <c r="BZ60" s="358">
        <v>0</v>
      </c>
      <c r="CA60" s="358">
        <v>0</v>
      </c>
      <c r="CB60" s="358">
        <v>0</v>
      </c>
      <c r="CC60" s="358">
        <v>0</v>
      </c>
      <c r="CD60" s="358">
        <v>0</v>
      </c>
      <c r="CE60" s="358">
        <v>0</v>
      </c>
      <c r="CF60" s="358">
        <v>0</v>
      </c>
      <c r="CG60" s="358">
        <v>0</v>
      </c>
      <c r="CH60" s="358">
        <v>5</v>
      </c>
      <c r="CI60" s="358">
        <v>844</v>
      </c>
      <c r="CJ60" s="358">
        <v>229</v>
      </c>
      <c r="CK60" s="358">
        <v>0</v>
      </c>
      <c r="CL60" s="358">
        <v>15</v>
      </c>
      <c r="CM60" s="358">
        <v>0</v>
      </c>
      <c r="CN60" s="358">
        <v>0</v>
      </c>
      <c r="CO60" s="358">
        <v>0</v>
      </c>
      <c r="CP60" s="358">
        <v>0</v>
      </c>
      <c r="CQ60" s="358">
        <v>0</v>
      </c>
      <c r="CR60" s="358">
        <v>0</v>
      </c>
      <c r="CS60" s="358">
        <v>0</v>
      </c>
      <c r="CT60" s="358">
        <v>0</v>
      </c>
      <c r="CU60" s="358">
        <v>0</v>
      </c>
      <c r="CV60" s="358">
        <v>24029</v>
      </c>
      <c r="CW60" s="358">
        <v>0</v>
      </c>
      <c r="CX60" s="358">
        <v>20698</v>
      </c>
      <c r="CY60" s="358">
        <v>0</v>
      </c>
      <c r="CZ60" s="358">
        <v>0</v>
      </c>
      <c r="DA60" s="358">
        <v>0</v>
      </c>
      <c r="DB60" s="358">
        <v>0</v>
      </c>
      <c r="DC60" s="358">
        <v>0</v>
      </c>
      <c r="DD60" s="358">
        <v>0</v>
      </c>
      <c r="DE60" s="358">
        <v>0</v>
      </c>
      <c r="DF60" s="358">
        <v>0</v>
      </c>
      <c r="DG60" s="358">
        <v>0</v>
      </c>
      <c r="DH60" s="333">
        <f t="shared" si="0"/>
        <v>129226</v>
      </c>
      <c r="DI60" s="358">
        <v>0</v>
      </c>
      <c r="DJ60" s="358">
        <v>739511</v>
      </c>
      <c r="DK60" s="358">
        <v>0</v>
      </c>
      <c r="DL60" s="358">
        <v>185578</v>
      </c>
      <c r="DM60" s="358">
        <v>3230286</v>
      </c>
      <c r="DN60" s="358">
        <v>3893</v>
      </c>
      <c r="DO60" s="333">
        <f t="shared" si="1"/>
        <v>4159268</v>
      </c>
      <c r="DP60" s="189">
        <f t="shared" si="2"/>
        <v>4288494</v>
      </c>
      <c r="DQ60" s="358">
        <v>527242</v>
      </c>
      <c r="DR60" s="360"/>
      <c r="DS60" s="333">
        <f t="shared" si="3"/>
        <v>527242</v>
      </c>
      <c r="DT60" s="189">
        <f t="shared" si="4"/>
        <v>4686510</v>
      </c>
      <c r="DU60" s="189">
        <f t="shared" si="5"/>
        <v>4815736</v>
      </c>
      <c r="DV60" s="358">
        <v>-3088752</v>
      </c>
      <c r="DW60" s="360"/>
      <c r="DX60" s="333">
        <f t="shared" si="6"/>
        <v>-3088752</v>
      </c>
      <c r="DY60" s="360">
        <f t="shared" si="7"/>
        <v>1597758</v>
      </c>
      <c r="DZ60" s="333">
        <f t="shared" si="8"/>
        <v>1726984</v>
      </c>
      <c r="EB60" s="720">
        <f t="shared" si="9"/>
        <v>36975.550000000003</v>
      </c>
    </row>
    <row r="61" spans="1:132" ht="15" customHeight="1">
      <c r="A61" s="579">
        <v>55</v>
      </c>
      <c r="B61" s="188" t="s">
        <v>234</v>
      </c>
      <c r="C61" s="185" t="s">
        <v>235</v>
      </c>
      <c r="D61" s="358">
        <v>0</v>
      </c>
      <c r="E61" s="358">
        <v>0</v>
      </c>
      <c r="F61" s="358">
        <v>0</v>
      </c>
      <c r="G61" s="358">
        <v>0</v>
      </c>
      <c r="H61" s="358">
        <v>0</v>
      </c>
      <c r="I61" s="358">
        <v>0</v>
      </c>
      <c r="J61" s="358">
        <v>0</v>
      </c>
      <c r="K61" s="358">
        <v>0</v>
      </c>
      <c r="L61" s="358">
        <v>0</v>
      </c>
      <c r="M61" s="358">
        <v>0</v>
      </c>
      <c r="N61" s="358">
        <v>0</v>
      </c>
      <c r="O61" s="358">
        <v>0</v>
      </c>
      <c r="P61" s="358">
        <v>0</v>
      </c>
      <c r="Q61" s="358">
        <v>0</v>
      </c>
      <c r="R61" s="358">
        <v>0</v>
      </c>
      <c r="S61" s="358">
        <v>0</v>
      </c>
      <c r="T61" s="358">
        <v>0</v>
      </c>
      <c r="U61" s="358">
        <v>0</v>
      </c>
      <c r="V61" s="358">
        <v>0</v>
      </c>
      <c r="W61" s="358">
        <v>0</v>
      </c>
      <c r="X61" s="358">
        <v>0</v>
      </c>
      <c r="Y61" s="358">
        <v>0</v>
      </c>
      <c r="Z61" s="358">
        <v>0</v>
      </c>
      <c r="AA61" s="358">
        <v>0</v>
      </c>
      <c r="AB61" s="358">
        <v>0</v>
      </c>
      <c r="AC61" s="358">
        <v>0</v>
      </c>
      <c r="AD61" s="358">
        <v>0</v>
      </c>
      <c r="AE61" s="358">
        <v>0</v>
      </c>
      <c r="AF61" s="358">
        <v>0</v>
      </c>
      <c r="AG61" s="358">
        <v>0</v>
      </c>
      <c r="AH61" s="358">
        <v>0</v>
      </c>
      <c r="AI61" s="358">
        <v>0</v>
      </c>
      <c r="AJ61" s="358">
        <v>0</v>
      </c>
      <c r="AK61" s="358">
        <v>0</v>
      </c>
      <c r="AL61" s="358">
        <v>0</v>
      </c>
      <c r="AM61" s="358">
        <v>0</v>
      </c>
      <c r="AN61" s="358">
        <v>0</v>
      </c>
      <c r="AO61" s="358">
        <v>0</v>
      </c>
      <c r="AP61" s="358">
        <v>0</v>
      </c>
      <c r="AQ61" s="358">
        <v>0</v>
      </c>
      <c r="AR61" s="358">
        <v>0</v>
      </c>
      <c r="AS61" s="358">
        <v>0</v>
      </c>
      <c r="AT61" s="358">
        <v>0</v>
      </c>
      <c r="AU61" s="358">
        <v>0</v>
      </c>
      <c r="AV61" s="358">
        <v>0</v>
      </c>
      <c r="AW61" s="358">
        <v>0</v>
      </c>
      <c r="AX61" s="358">
        <v>0</v>
      </c>
      <c r="AY61" s="358">
        <v>0</v>
      </c>
      <c r="AZ61" s="358">
        <v>0</v>
      </c>
      <c r="BA61" s="358">
        <v>0</v>
      </c>
      <c r="BB61" s="358">
        <v>0</v>
      </c>
      <c r="BC61" s="358">
        <v>0</v>
      </c>
      <c r="BD61" s="358">
        <v>0</v>
      </c>
      <c r="BE61" s="358">
        <v>0</v>
      </c>
      <c r="BF61" s="358">
        <v>0</v>
      </c>
      <c r="BG61" s="358">
        <v>0</v>
      </c>
      <c r="BH61" s="358">
        <v>0</v>
      </c>
      <c r="BI61" s="358">
        <v>0</v>
      </c>
      <c r="BJ61" s="358">
        <v>0</v>
      </c>
      <c r="BK61" s="358">
        <v>0</v>
      </c>
      <c r="BL61" s="358">
        <v>0</v>
      </c>
      <c r="BM61" s="358">
        <v>0</v>
      </c>
      <c r="BN61" s="358">
        <v>0</v>
      </c>
      <c r="BO61" s="358">
        <v>0</v>
      </c>
      <c r="BP61" s="358">
        <v>0</v>
      </c>
      <c r="BQ61" s="358">
        <v>0</v>
      </c>
      <c r="BR61" s="358">
        <v>0</v>
      </c>
      <c r="BS61" s="358">
        <v>0</v>
      </c>
      <c r="BT61" s="358">
        <v>0</v>
      </c>
      <c r="BU61" s="358">
        <v>0</v>
      </c>
      <c r="BV61" s="358">
        <v>0</v>
      </c>
      <c r="BW61" s="358">
        <v>0</v>
      </c>
      <c r="BX61" s="358">
        <v>0</v>
      </c>
      <c r="BY61" s="358">
        <v>0</v>
      </c>
      <c r="BZ61" s="358">
        <v>0</v>
      </c>
      <c r="CA61" s="358">
        <v>0</v>
      </c>
      <c r="CB61" s="358">
        <v>0</v>
      </c>
      <c r="CC61" s="358">
        <v>0</v>
      </c>
      <c r="CD61" s="358">
        <v>0</v>
      </c>
      <c r="CE61" s="358">
        <v>0</v>
      </c>
      <c r="CF61" s="358">
        <v>0</v>
      </c>
      <c r="CG61" s="358">
        <v>0</v>
      </c>
      <c r="CH61" s="358">
        <v>0</v>
      </c>
      <c r="CI61" s="358">
        <v>0</v>
      </c>
      <c r="CJ61" s="358">
        <v>0</v>
      </c>
      <c r="CK61" s="358">
        <v>0</v>
      </c>
      <c r="CL61" s="358">
        <v>0</v>
      </c>
      <c r="CM61" s="358">
        <v>0</v>
      </c>
      <c r="CN61" s="358">
        <v>0</v>
      </c>
      <c r="CO61" s="358">
        <v>0</v>
      </c>
      <c r="CP61" s="358">
        <v>0</v>
      </c>
      <c r="CQ61" s="358">
        <v>0</v>
      </c>
      <c r="CR61" s="358">
        <v>0</v>
      </c>
      <c r="CS61" s="358">
        <v>0</v>
      </c>
      <c r="CT61" s="358">
        <v>0</v>
      </c>
      <c r="CU61" s="358">
        <v>0</v>
      </c>
      <c r="CV61" s="358">
        <v>0</v>
      </c>
      <c r="CW61" s="358">
        <v>0</v>
      </c>
      <c r="CX61" s="358">
        <v>0</v>
      </c>
      <c r="CY61" s="358">
        <v>0</v>
      </c>
      <c r="CZ61" s="358">
        <v>0</v>
      </c>
      <c r="DA61" s="358">
        <v>0</v>
      </c>
      <c r="DB61" s="358">
        <v>0</v>
      </c>
      <c r="DC61" s="358">
        <v>0</v>
      </c>
      <c r="DD61" s="358">
        <v>0</v>
      </c>
      <c r="DE61" s="358">
        <v>0</v>
      </c>
      <c r="DF61" s="358">
        <v>0</v>
      </c>
      <c r="DG61" s="358">
        <v>0</v>
      </c>
      <c r="DH61" s="333">
        <f t="shared" si="0"/>
        <v>0</v>
      </c>
      <c r="DI61" s="358">
        <v>0</v>
      </c>
      <c r="DJ61" s="358">
        <v>5194935</v>
      </c>
      <c r="DK61" s="358">
        <v>0</v>
      </c>
      <c r="DL61" s="358">
        <v>100141</v>
      </c>
      <c r="DM61" s="358">
        <v>2552226</v>
      </c>
      <c r="DN61" s="358">
        <v>29352</v>
      </c>
      <c r="DO61" s="333">
        <f t="shared" si="1"/>
        <v>7876654</v>
      </c>
      <c r="DP61" s="189">
        <f t="shared" si="2"/>
        <v>7876654</v>
      </c>
      <c r="DQ61" s="358">
        <v>7764848</v>
      </c>
      <c r="DR61" s="360"/>
      <c r="DS61" s="333">
        <f t="shared" si="3"/>
        <v>7764848</v>
      </c>
      <c r="DT61" s="189">
        <f t="shared" si="4"/>
        <v>15641502</v>
      </c>
      <c r="DU61" s="189">
        <f t="shared" si="5"/>
        <v>15641502</v>
      </c>
      <c r="DV61" s="358">
        <v>-1192412</v>
      </c>
      <c r="DW61" s="360"/>
      <c r="DX61" s="333">
        <f t="shared" si="6"/>
        <v>-1192412</v>
      </c>
      <c r="DY61" s="360">
        <f t="shared" si="7"/>
        <v>14449090</v>
      </c>
      <c r="DZ61" s="333">
        <f t="shared" si="8"/>
        <v>14449090</v>
      </c>
      <c r="EB61" s="720">
        <f t="shared" si="9"/>
        <v>259746.75</v>
      </c>
    </row>
    <row r="62" spans="1:132" ht="15" customHeight="1">
      <c r="A62" s="579">
        <v>56</v>
      </c>
      <c r="B62" s="188" t="s">
        <v>236</v>
      </c>
      <c r="C62" s="185" t="s">
        <v>237</v>
      </c>
      <c r="D62" s="358">
        <v>0</v>
      </c>
      <c r="E62" s="358">
        <v>0</v>
      </c>
      <c r="F62" s="358">
        <v>0</v>
      </c>
      <c r="G62" s="358">
        <v>0</v>
      </c>
      <c r="H62" s="358">
        <v>0</v>
      </c>
      <c r="I62" s="358">
        <v>0</v>
      </c>
      <c r="J62" s="358">
        <v>0</v>
      </c>
      <c r="K62" s="358">
        <v>0</v>
      </c>
      <c r="L62" s="358">
        <v>0</v>
      </c>
      <c r="M62" s="358">
        <v>0</v>
      </c>
      <c r="N62" s="358">
        <v>0</v>
      </c>
      <c r="O62" s="358">
        <v>0</v>
      </c>
      <c r="P62" s="358">
        <v>0</v>
      </c>
      <c r="Q62" s="358">
        <v>0</v>
      </c>
      <c r="R62" s="358">
        <v>0</v>
      </c>
      <c r="S62" s="358">
        <v>0</v>
      </c>
      <c r="T62" s="358">
        <v>0</v>
      </c>
      <c r="U62" s="358">
        <v>0</v>
      </c>
      <c r="V62" s="358">
        <v>0</v>
      </c>
      <c r="W62" s="358">
        <v>0</v>
      </c>
      <c r="X62" s="358">
        <v>0</v>
      </c>
      <c r="Y62" s="358">
        <v>0</v>
      </c>
      <c r="Z62" s="358">
        <v>0</v>
      </c>
      <c r="AA62" s="358">
        <v>0</v>
      </c>
      <c r="AB62" s="358">
        <v>0</v>
      </c>
      <c r="AC62" s="358">
        <v>0</v>
      </c>
      <c r="AD62" s="358">
        <v>0</v>
      </c>
      <c r="AE62" s="358">
        <v>0</v>
      </c>
      <c r="AF62" s="358">
        <v>0</v>
      </c>
      <c r="AG62" s="358">
        <v>0</v>
      </c>
      <c r="AH62" s="358">
        <v>0</v>
      </c>
      <c r="AI62" s="358">
        <v>0</v>
      </c>
      <c r="AJ62" s="358">
        <v>0</v>
      </c>
      <c r="AK62" s="358">
        <v>0</v>
      </c>
      <c r="AL62" s="358">
        <v>0</v>
      </c>
      <c r="AM62" s="358">
        <v>0</v>
      </c>
      <c r="AN62" s="358">
        <v>0</v>
      </c>
      <c r="AO62" s="358">
        <v>0</v>
      </c>
      <c r="AP62" s="358">
        <v>0</v>
      </c>
      <c r="AQ62" s="358">
        <v>0</v>
      </c>
      <c r="AR62" s="358">
        <v>0</v>
      </c>
      <c r="AS62" s="358">
        <v>0</v>
      </c>
      <c r="AT62" s="358">
        <v>0</v>
      </c>
      <c r="AU62" s="358">
        <v>0</v>
      </c>
      <c r="AV62" s="358">
        <v>0</v>
      </c>
      <c r="AW62" s="358">
        <v>0</v>
      </c>
      <c r="AX62" s="358">
        <v>0</v>
      </c>
      <c r="AY62" s="358">
        <v>0</v>
      </c>
      <c r="AZ62" s="358">
        <v>0</v>
      </c>
      <c r="BA62" s="358">
        <v>0</v>
      </c>
      <c r="BB62" s="358">
        <v>0</v>
      </c>
      <c r="BC62" s="358">
        <v>0</v>
      </c>
      <c r="BD62" s="358">
        <v>0</v>
      </c>
      <c r="BE62" s="358">
        <v>0</v>
      </c>
      <c r="BF62" s="358">
        <v>0</v>
      </c>
      <c r="BG62" s="358">
        <v>166505</v>
      </c>
      <c r="BH62" s="358">
        <v>0</v>
      </c>
      <c r="BI62" s="358">
        <v>0</v>
      </c>
      <c r="BJ62" s="358">
        <v>0</v>
      </c>
      <c r="BK62" s="358">
        <v>0</v>
      </c>
      <c r="BL62" s="358">
        <v>0</v>
      </c>
      <c r="BM62" s="358">
        <v>0</v>
      </c>
      <c r="BN62" s="358">
        <v>0</v>
      </c>
      <c r="BO62" s="358">
        <v>0</v>
      </c>
      <c r="BP62" s="358">
        <v>0</v>
      </c>
      <c r="BQ62" s="358">
        <v>0</v>
      </c>
      <c r="BR62" s="358">
        <v>0</v>
      </c>
      <c r="BS62" s="358">
        <v>0</v>
      </c>
      <c r="BT62" s="358">
        <v>0</v>
      </c>
      <c r="BU62" s="358">
        <v>0</v>
      </c>
      <c r="BV62" s="358">
        <v>0</v>
      </c>
      <c r="BW62" s="358">
        <v>0</v>
      </c>
      <c r="BX62" s="358">
        <v>0</v>
      </c>
      <c r="BY62" s="358">
        <v>0</v>
      </c>
      <c r="BZ62" s="358">
        <v>0</v>
      </c>
      <c r="CA62" s="358">
        <v>0</v>
      </c>
      <c r="CB62" s="358">
        <v>0</v>
      </c>
      <c r="CC62" s="358">
        <v>0</v>
      </c>
      <c r="CD62" s="358">
        <v>0</v>
      </c>
      <c r="CE62" s="358">
        <v>0</v>
      </c>
      <c r="CF62" s="358">
        <v>0</v>
      </c>
      <c r="CG62" s="358">
        <v>0</v>
      </c>
      <c r="CH62" s="358">
        <v>0</v>
      </c>
      <c r="CI62" s="358">
        <v>0</v>
      </c>
      <c r="CJ62" s="358">
        <v>0</v>
      </c>
      <c r="CK62" s="358">
        <v>0</v>
      </c>
      <c r="CL62" s="358">
        <v>0</v>
      </c>
      <c r="CM62" s="358">
        <v>0</v>
      </c>
      <c r="CN62" s="358">
        <v>14794</v>
      </c>
      <c r="CO62" s="358">
        <v>0</v>
      </c>
      <c r="CP62" s="358">
        <v>0</v>
      </c>
      <c r="CQ62" s="358">
        <v>0</v>
      </c>
      <c r="CR62" s="358">
        <v>0</v>
      </c>
      <c r="CS62" s="358">
        <v>0</v>
      </c>
      <c r="CT62" s="358">
        <v>0</v>
      </c>
      <c r="CU62" s="358">
        <v>0</v>
      </c>
      <c r="CV62" s="358">
        <v>0</v>
      </c>
      <c r="CW62" s="358">
        <v>0</v>
      </c>
      <c r="CX62" s="358">
        <v>38025</v>
      </c>
      <c r="CY62" s="358">
        <v>0</v>
      </c>
      <c r="CZ62" s="358">
        <v>0</v>
      </c>
      <c r="DA62" s="358">
        <v>0</v>
      </c>
      <c r="DB62" s="358">
        <v>0</v>
      </c>
      <c r="DC62" s="358">
        <v>0</v>
      </c>
      <c r="DD62" s="358">
        <v>0</v>
      </c>
      <c r="DE62" s="358">
        <v>0</v>
      </c>
      <c r="DF62" s="358">
        <v>0</v>
      </c>
      <c r="DG62" s="358">
        <v>0</v>
      </c>
      <c r="DH62" s="333">
        <f t="shared" si="0"/>
        <v>219324</v>
      </c>
      <c r="DI62" s="358">
        <v>0</v>
      </c>
      <c r="DJ62" s="358">
        <v>350042</v>
      </c>
      <c r="DK62" s="358">
        <v>0</v>
      </c>
      <c r="DL62" s="358">
        <v>49609</v>
      </c>
      <c r="DM62" s="358">
        <v>2207929</v>
      </c>
      <c r="DN62" s="358">
        <v>5087</v>
      </c>
      <c r="DO62" s="333">
        <f t="shared" si="1"/>
        <v>2612667</v>
      </c>
      <c r="DP62" s="189">
        <f t="shared" si="2"/>
        <v>2831991</v>
      </c>
      <c r="DQ62" s="358">
        <v>1009410</v>
      </c>
      <c r="DR62" s="360"/>
      <c r="DS62" s="333">
        <f t="shared" si="3"/>
        <v>1009410</v>
      </c>
      <c r="DT62" s="189">
        <f t="shared" si="4"/>
        <v>3622077</v>
      </c>
      <c r="DU62" s="189">
        <f t="shared" si="5"/>
        <v>3841401</v>
      </c>
      <c r="DV62" s="358">
        <v>-204635</v>
      </c>
      <c r="DW62" s="360"/>
      <c r="DX62" s="333">
        <f t="shared" si="6"/>
        <v>-204635</v>
      </c>
      <c r="DY62" s="360">
        <f t="shared" si="7"/>
        <v>3417442</v>
      </c>
      <c r="DZ62" s="333">
        <f t="shared" si="8"/>
        <v>3636766</v>
      </c>
      <c r="EB62" s="720">
        <f t="shared" si="9"/>
        <v>17502.100000000002</v>
      </c>
    </row>
    <row r="63" spans="1:132" ht="15" customHeight="1">
      <c r="A63" s="579">
        <v>57</v>
      </c>
      <c r="B63" s="188" t="s">
        <v>238</v>
      </c>
      <c r="C63" s="185" t="s">
        <v>239</v>
      </c>
      <c r="D63" s="358">
        <v>0</v>
      </c>
      <c r="E63" s="358">
        <v>0</v>
      </c>
      <c r="F63" s="358">
        <v>0</v>
      </c>
      <c r="G63" s="358">
        <v>0</v>
      </c>
      <c r="H63" s="358">
        <v>0</v>
      </c>
      <c r="I63" s="358">
        <v>0</v>
      </c>
      <c r="J63" s="358">
        <v>0</v>
      </c>
      <c r="K63" s="358">
        <v>0</v>
      </c>
      <c r="L63" s="358">
        <v>0</v>
      </c>
      <c r="M63" s="358">
        <v>0</v>
      </c>
      <c r="N63" s="358">
        <v>0</v>
      </c>
      <c r="O63" s="358">
        <v>0</v>
      </c>
      <c r="P63" s="358">
        <v>0</v>
      </c>
      <c r="Q63" s="358">
        <v>0</v>
      </c>
      <c r="R63" s="358">
        <v>0</v>
      </c>
      <c r="S63" s="358">
        <v>0</v>
      </c>
      <c r="T63" s="358">
        <v>0</v>
      </c>
      <c r="U63" s="358">
        <v>0</v>
      </c>
      <c r="V63" s="358">
        <v>0</v>
      </c>
      <c r="W63" s="358">
        <v>0</v>
      </c>
      <c r="X63" s="358">
        <v>0</v>
      </c>
      <c r="Y63" s="358">
        <v>0</v>
      </c>
      <c r="Z63" s="358">
        <v>0</v>
      </c>
      <c r="AA63" s="358">
        <v>0</v>
      </c>
      <c r="AB63" s="358">
        <v>0</v>
      </c>
      <c r="AC63" s="358">
        <v>0</v>
      </c>
      <c r="AD63" s="358">
        <v>0</v>
      </c>
      <c r="AE63" s="358">
        <v>0</v>
      </c>
      <c r="AF63" s="358">
        <v>0</v>
      </c>
      <c r="AG63" s="358">
        <v>0</v>
      </c>
      <c r="AH63" s="358">
        <v>0</v>
      </c>
      <c r="AI63" s="358">
        <v>0</v>
      </c>
      <c r="AJ63" s="358">
        <v>0</v>
      </c>
      <c r="AK63" s="358">
        <v>0</v>
      </c>
      <c r="AL63" s="358">
        <v>0</v>
      </c>
      <c r="AM63" s="358">
        <v>0</v>
      </c>
      <c r="AN63" s="358">
        <v>0</v>
      </c>
      <c r="AO63" s="358">
        <v>0</v>
      </c>
      <c r="AP63" s="358">
        <v>0</v>
      </c>
      <c r="AQ63" s="358">
        <v>0</v>
      </c>
      <c r="AR63" s="358">
        <v>0</v>
      </c>
      <c r="AS63" s="358">
        <v>0</v>
      </c>
      <c r="AT63" s="358">
        <v>0</v>
      </c>
      <c r="AU63" s="358">
        <v>0</v>
      </c>
      <c r="AV63" s="358">
        <v>7766</v>
      </c>
      <c r="AW63" s="358">
        <v>0</v>
      </c>
      <c r="AX63" s="358">
        <v>0</v>
      </c>
      <c r="AY63" s="358">
        <v>0</v>
      </c>
      <c r="AZ63" s="358">
        <v>0</v>
      </c>
      <c r="BA63" s="358">
        <v>0</v>
      </c>
      <c r="BB63" s="358">
        <v>0</v>
      </c>
      <c r="BC63" s="358">
        <v>0</v>
      </c>
      <c r="BD63" s="358">
        <v>0</v>
      </c>
      <c r="BE63" s="358">
        <v>0</v>
      </c>
      <c r="BF63" s="358">
        <v>8329687</v>
      </c>
      <c r="BG63" s="358">
        <v>1898979</v>
      </c>
      <c r="BH63" s="358">
        <v>8263843</v>
      </c>
      <c r="BI63" s="358">
        <v>0</v>
      </c>
      <c r="BJ63" s="358">
        <v>137534</v>
      </c>
      <c r="BK63" s="358">
        <v>0</v>
      </c>
      <c r="BL63" s="358">
        <v>0</v>
      </c>
      <c r="BM63" s="358">
        <v>0</v>
      </c>
      <c r="BN63" s="358">
        <v>0</v>
      </c>
      <c r="BO63" s="358">
        <v>0</v>
      </c>
      <c r="BP63" s="358">
        <v>0</v>
      </c>
      <c r="BQ63" s="358">
        <v>0</v>
      </c>
      <c r="BR63" s="358">
        <v>0</v>
      </c>
      <c r="BS63" s="358">
        <v>0</v>
      </c>
      <c r="BT63" s="358">
        <v>0</v>
      </c>
      <c r="BU63" s="358">
        <v>0</v>
      </c>
      <c r="BV63" s="358">
        <v>0</v>
      </c>
      <c r="BW63" s="358">
        <v>0</v>
      </c>
      <c r="BX63" s="358">
        <v>0</v>
      </c>
      <c r="BY63" s="358">
        <v>0</v>
      </c>
      <c r="BZ63" s="358">
        <v>0</v>
      </c>
      <c r="CA63" s="358">
        <v>0</v>
      </c>
      <c r="CB63" s="358">
        <v>1444</v>
      </c>
      <c r="CC63" s="358">
        <v>0</v>
      </c>
      <c r="CD63" s="358">
        <v>0</v>
      </c>
      <c r="CE63" s="358">
        <v>0</v>
      </c>
      <c r="CF63" s="358">
        <v>0</v>
      </c>
      <c r="CG63" s="358">
        <v>0</v>
      </c>
      <c r="CH63" s="358">
        <v>0</v>
      </c>
      <c r="CI63" s="358">
        <v>0</v>
      </c>
      <c r="CJ63" s="358">
        <v>0</v>
      </c>
      <c r="CK63" s="358">
        <v>0</v>
      </c>
      <c r="CL63" s="358">
        <v>0</v>
      </c>
      <c r="CM63" s="358">
        <v>0</v>
      </c>
      <c r="CN63" s="358">
        <v>0</v>
      </c>
      <c r="CO63" s="358">
        <v>0</v>
      </c>
      <c r="CP63" s="358">
        <v>0</v>
      </c>
      <c r="CQ63" s="358">
        <v>0</v>
      </c>
      <c r="CR63" s="358">
        <v>0</v>
      </c>
      <c r="CS63" s="358">
        <v>0</v>
      </c>
      <c r="CT63" s="358">
        <v>0</v>
      </c>
      <c r="CU63" s="358">
        <v>0</v>
      </c>
      <c r="CV63" s="358">
        <v>0</v>
      </c>
      <c r="CW63" s="358">
        <v>0</v>
      </c>
      <c r="CX63" s="358">
        <v>1535194</v>
      </c>
      <c r="CY63" s="358">
        <v>0</v>
      </c>
      <c r="CZ63" s="358">
        <v>0</v>
      </c>
      <c r="DA63" s="358">
        <v>0</v>
      </c>
      <c r="DB63" s="358">
        <v>0</v>
      </c>
      <c r="DC63" s="358">
        <v>0</v>
      </c>
      <c r="DD63" s="358">
        <v>0</v>
      </c>
      <c r="DE63" s="358">
        <v>0</v>
      </c>
      <c r="DF63" s="358">
        <v>0</v>
      </c>
      <c r="DG63" s="358">
        <v>0</v>
      </c>
      <c r="DH63" s="333">
        <f t="shared" si="0"/>
        <v>20174447</v>
      </c>
      <c r="DI63" s="358">
        <v>0</v>
      </c>
      <c r="DJ63" s="358">
        <v>10173</v>
      </c>
      <c r="DK63" s="358">
        <v>0</v>
      </c>
      <c r="DL63" s="358">
        <v>0</v>
      </c>
      <c r="DM63" s="358">
        <v>0</v>
      </c>
      <c r="DN63" s="358">
        <v>-39409</v>
      </c>
      <c r="DO63" s="333">
        <f t="shared" si="1"/>
        <v>-29236</v>
      </c>
      <c r="DP63" s="189">
        <f t="shared" si="2"/>
        <v>20145211</v>
      </c>
      <c r="DQ63" s="358">
        <v>3677598</v>
      </c>
      <c r="DR63" s="360"/>
      <c r="DS63" s="333">
        <f t="shared" si="3"/>
        <v>3677598</v>
      </c>
      <c r="DT63" s="189">
        <f t="shared" si="4"/>
        <v>3648362</v>
      </c>
      <c r="DU63" s="189">
        <f t="shared" si="5"/>
        <v>23822809</v>
      </c>
      <c r="DV63" s="358">
        <v>-1092832</v>
      </c>
      <c r="DW63" s="360"/>
      <c r="DX63" s="333">
        <f t="shared" si="6"/>
        <v>-1092832</v>
      </c>
      <c r="DY63" s="360">
        <f t="shared" si="7"/>
        <v>2555530</v>
      </c>
      <c r="DZ63" s="333">
        <f t="shared" si="8"/>
        <v>22729977</v>
      </c>
      <c r="EB63" s="720">
        <f t="shared" si="9"/>
        <v>508.65000000000003</v>
      </c>
    </row>
    <row r="64" spans="1:132" ht="15" customHeight="1">
      <c r="A64" s="579">
        <v>58</v>
      </c>
      <c r="B64" s="188" t="s">
        <v>240</v>
      </c>
      <c r="C64" s="185" t="s">
        <v>241</v>
      </c>
      <c r="D64" s="358">
        <v>0</v>
      </c>
      <c r="E64" s="358">
        <v>0</v>
      </c>
      <c r="F64" s="358">
        <v>0</v>
      </c>
      <c r="G64" s="358">
        <v>0</v>
      </c>
      <c r="H64" s="358">
        <v>52815</v>
      </c>
      <c r="I64" s="358">
        <v>0</v>
      </c>
      <c r="J64" s="358">
        <v>46</v>
      </c>
      <c r="K64" s="358">
        <v>0</v>
      </c>
      <c r="L64" s="358">
        <v>0</v>
      </c>
      <c r="M64" s="358">
        <v>0</v>
      </c>
      <c r="N64" s="358">
        <v>0</v>
      </c>
      <c r="O64" s="358">
        <v>0</v>
      </c>
      <c r="P64" s="358">
        <v>0</v>
      </c>
      <c r="Q64" s="358">
        <v>0</v>
      </c>
      <c r="R64" s="358">
        <v>0</v>
      </c>
      <c r="S64" s="358">
        <v>0</v>
      </c>
      <c r="T64" s="358">
        <v>0</v>
      </c>
      <c r="U64" s="358">
        <v>0</v>
      </c>
      <c r="V64" s="358">
        <v>0</v>
      </c>
      <c r="W64" s="358">
        <v>0</v>
      </c>
      <c r="X64" s="358">
        <v>0</v>
      </c>
      <c r="Y64" s="358">
        <v>0</v>
      </c>
      <c r="Z64" s="358">
        <v>0</v>
      </c>
      <c r="AA64" s="358">
        <v>0</v>
      </c>
      <c r="AB64" s="358">
        <v>0</v>
      </c>
      <c r="AC64" s="358">
        <v>0</v>
      </c>
      <c r="AD64" s="358">
        <v>0</v>
      </c>
      <c r="AE64" s="358">
        <v>0</v>
      </c>
      <c r="AF64" s="358">
        <v>0</v>
      </c>
      <c r="AG64" s="358">
        <v>0</v>
      </c>
      <c r="AH64" s="358">
        <v>0</v>
      </c>
      <c r="AI64" s="358">
        <v>0</v>
      </c>
      <c r="AJ64" s="358">
        <v>0</v>
      </c>
      <c r="AK64" s="358">
        <v>0</v>
      </c>
      <c r="AL64" s="358">
        <v>0</v>
      </c>
      <c r="AM64" s="358">
        <v>0</v>
      </c>
      <c r="AN64" s="358">
        <v>0</v>
      </c>
      <c r="AO64" s="358">
        <v>0</v>
      </c>
      <c r="AP64" s="358">
        <v>0</v>
      </c>
      <c r="AQ64" s="358">
        <v>0</v>
      </c>
      <c r="AR64" s="358">
        <v>0</v>
      </c>
      <c r="AS64" s="358">
        <v>0</v>
      </c>
      <c r="AT64" s="358">
        <v>0</v>
      </c>
      <c r="AU64" s="358">
        <v>0</v>
      </c>
      <c r="AV64" s="358">
        <v>0</v>
      </c>
      <c r="AW64" s="358">
        <v>0</v>
      </c>
      <c r="AX64" s="358">
        <v>0</v>
      </c>
      <c r="AY64" s="358">
        <v>0</v>
      </c>
      <c r="AZ64" s="358">
        <v>0</v>
      </c>
      <c r="BA64" s="358">
        <v>0</v>
      </c>
      <c r="BB64" s="358">
        <v>0</v>
      </c>
      <c r="BC64" s="358">
        <v>0</v>
      </c>
      <c r="BD64" s="358">
        <v>0</v>
      </c>
      <c r="BE64" s="358">
        <v>0</v>
      </c>
      <c r="BF64" s="358">
        <v>0</v>
      </c>
      <c r="BG64" s="358">
        <v>0</v>
      </c>
      <c r="BH64" s="358">
        <v>0</v>
      </c>
      <c r="BI64" s="358">
        <v>326279</v>
      </c>
      <c r="BJ64" s="358">
        <v>0</v>
      </c>
      <c r="BK64" s="358">
        <v>0</v>
      </c>
      <c r="BL64" s="358">
        <v>0</v>
      </c>
      <c r="BM64" s="358">
        <v>0</v>
      </c>
      <c r="BN64" s="358">
        <v>0</v>
      </c>
      <c r="BO64" s="358">
        <v>0</v>
      </c>
      <c r="BP64" s="358">
        <v>0</v>
      </c>
      <c r="BQ64" s="358">
        <v>0</v>
      </c>
      <c r="BR64" s="358">
        <v>0</v>
      </c>
      <c r="BS64" s="358">
        <v>0</v>
      </c>
      <c r="BT64" s="358">
        <v>0</v>
      </c>
      <c r="BU64" s="358">
        <v>0</v>
      </c>
      <c r="BV64" s="358">
        <v>0</v>
      </c>
      <c r="BW64" s="358">
        <v>0</v>
      </c>
      <c r="BX64" s="358">
        <v>0</v>
      </c>
      <c r="BY64" s="358">
        <v>0</v>
      </c>
      <c r="BZ64" s="358">
        <v>0</v>
      </c>
      <c r="CA64" s="358">
        <v>0</v>
      </c>
      <c r="CB64" s="358">
        <v>0</v>
      </c>
      <c r="CC64" s="358">
        <v>126244</v>
      </c>
      <c r="CD64" s="358">
        <v>0</v>
      </c>
      <c r="CE64" s="358">
        <v>0</v>
      </c>
      <c r="CF64" s="358">
        <v>0</v>
      </c>
      <c r="CG64" s="358">
        <v>8266</v>
      </c>
      <c r="CH64" s="358">
        <v>0</v>
      </c>
      <c r="CI64" s="358">
        <v>0</v>
      </c>
      <c r="CJ64" s="358">
        <v>0</v>
      </c>
      <c r="CK64" s="358">
        <v>0</v>
      </c>
      <c r="CL64" s="358">
        <v>0</v>
      </c>
      <c r="CM64" s="358">
        <v>0</v>
      </c>
      <c r="CN64" s="358">
        <v>55885</v>
      </c>
      <c r="CO64" s="358">
        <v>3776</v>
      </c>
      <c r="CP64" s="358">
        <v>2446</v>
      </c>
      <c r="CQ64" s="358">
        <v>0</v>
      </c>
      <c r="CR64" s="358">
        <v>0</v>
      </c>
      <c r="CS64" s="358">
        <v>0</v>
      </c>
      <c r="CT64" s="358">
        <v>0</v>
      </c>
      <c r="CU64" s="358">
        <v>0</v>
      </c>
      <c r="CV64" s="358">
        <v>134</v>
      </c>
      <c r="CW64" s="358">
        <v>0</v>
      </c>
      <c r="CX64" s="358">
        <v>0</v>
      </c>
      <c r="CY64" s="358">
        <v>86</v>
      </c>
      <c r="CZ64" s="358">
        <v>0</v>
      </c>
      <c r="DA64" s="358">
        <v>0</v>
      </c>
      <c r="DB64" s="358">
        <v>0</v>
      </c>
      <c r="DC64" s="358">
        <v>118</v>
      </c>
      <c r="DD64" s="358">
        <v>0</v>
      </c>
      <c r="DE64" s="358">
        <v>0</v>
      </c>
      <c r="DF64" s="358">
        <v>0</v>
      </c>
      <c r="DG64" s="358">
        <v>0</v>
      </c>
      <c r="DH64" s="333">
        <f t="shared" si="0"/>
        <v>576095</v>
      </c>
      <c r="DI64" s="358">
        <v>0</v>
      </c>
      <c r="DJ64" s="358">
        <v>16997</v>
      </c>
      <c r="DK64" s="358">
        <v>0</v>
      </c>
      <c r="DL64" s="358">
        <v>226489</v>
      </c>
      <c r="DM64" s="358">
        <v>352909</v>
      </c>
      <c r="DN64" s="358">
        <v>-50164</v>
      </c>
      <c r="DO64" s="333">
        <f t="shared" si="1"/>
        <v>546231</v>
      </c>
      <c r="DP64" s="189">
        <f t="shared" si="2"/>
        <v>1122326</v>
      </c>
      <c r="DQ64" s="358">
        <v>1286725</v>
      </c>
      <c r="DR64" s="360"/>
      <c r="DS64" s="333">
        <f t="shared" si="3"/>
        <v>1286725</v>
      </c>
      <c r="DT64" s="189">
        <f t="shared" si="4"/>
        <v>1832956</v>
      </c>
      <c r="DU64" s="189">
        <f t="shared" si="5"/>
        <v>2409051</v>
      </c>
      <c r="DV64" s="358">
        <v>-89873</v>
      </c>
      <c r="DW64" s="360"/>
      <c r="DX64" s="333">
        <f t="shared" si="6"/>
        <v>-89873</v>
      </c>
      <c r="DY64" s="360">
        <f t="shared" si="7"/>
        <v>1743083</v>
      </c>
      <c r="DZ64" s="333">
        <f t="shared" si="8"/>
        <v>2319178</v>
      </c>
      <c r="EB64" s="720">
        <f t="shared" si="9"/>
        <v>849.85</v>
      </c>
    </row>
    <row r="65" spans="1:132" ht="15" customHeight="1">
      <c r="A65" s="579">
        <v>59</v>
      </c>
      <c r="B65" s="188" t="s">
        <v>242</v>
      </c>
      <c r="C65" s="185" t="s">
        <v>243</v>
      </c>
      <c r="D65" s="358">
        <v>0</v>
      </c>
      <c r="E65" s="358">
        <v>0</v>
      </c>
      <c r="F65" s="358">
        <v>0</v>
      </c>
      <c r="G65" s="358">
        <v>0</v>
      </c>
      <c r="H65" s="358">
        <v>0</v>
      </c>
      <c r="I65" s="358">
        <v>0</v>
      </c>
      <c r="J65" s="358">
        <v>0</v>
      </c>
      <c r="K65" s="358">
        <v>0</v>
      </c>
      <c r="L65" s="358">
        <v>0</v>
      </c>
      <c r="M65" s="358">
        <v>0</v>
      </c>
      <c r="N65" s="358">
        <v>0</v>
      </c>
      <c r="O65" s="358">
        <v>0</v>
      </c>
      <c r="P65" s="358">
        <v>0</v>
      </c>
      <c r="Q65" s="358">
        <v>0</v>
      </c>
      <c r="R65" s="358">
        <v>0</v>
      </c>
      <c r="S65" s="358">
        <v>0</v>
      </c>
      <c r="T65" s="358">
        <v>0</v>
      </c>
      <c r="U65" s="358">
        <v>0</v>
      </c>
      <c r="V65" s="358">
        <v>0</v>
      </c>
      <c r="W65" s="358">
        <v>0</v>
      </c>
      <c r="X65" s="358">
        <v>0</v>
      </c>
      <c r="Y65" s="358">
        <v>0</v>
      </c>
      <c r="Z65" s="358">
        <v>0</v>
      </c>
      <c r="AA65" s="358">
        <v>0</v>
      </c>
      <c r="AB65" s="358">
        <v>0</v>
      </c>
      <c r="AC65" s="358">
        <v>0</v>
      </c>
      <c r="AD65" s="358">
        <v>0</v>
      </c>
      <c r="AE65" s="358">
        <v>0</v>
      </c>
      <c r="AF65" s="358">
        <v>0</v>
      </c>
      <c r="AG65" s="358">
        <v>0</v>
      </c>
      <c r="AH65" s="358">
        <v>0</v>
      </c>
      <c r="AI65" s="358">
        <v>0</v>
      </c>
      <c r="AJ65" s="358">
        <v>0</v>
      </c>
      <c r="AK65" s="358">
        <v>0</v>
      </c>
      <c r="AL65" s="358">
        <v>0</v>
      </c>
      <c r="AM65" s="358">
        <v>0</v>
      </c>
      <c r="AN65" s="358">
        <v>0</v>
      </c>
      <c r="AO65" s="358">
        <v>0</v>
      </c>
      <c r="AP65" s="358">
        <v>0</v>
      </c>
      <c r="AQ65" s="358">
        <v>0</v>
      </c>
      <c r="AR65" s="358">
        <v>0</v>
      </c>
      <c r="AS65" s="358">
        <v>0</v>
      </c>
      <c r="AT65" s="358">
        <v>0</v>
      </c>
      <c r="AU65" s="358">
        <v>0</v>
      </c>
      <c r="AV65" s="358">
        <v>0</v>
      </c>
      <c r="AW65" s="358">
        <v>0</v>
      </c>
      <c r="AX65" s="358">
        <v>0</v>
      </c>
      <c r="AY65" s="358">
        <v>0</v>
      </c>
      <c r="AZ65" s="358">
        <v>0</v>
      </c>
      <c r="BA65" s="358">
        <v>0</v>
      </c>
      <c r="BB65" s="358">
        <v>0</v>
      </c>
      <c r="BC65" s="358">
        <v>0</v>
      </c>
      <c r="BD65" s="358">
        <v>0</v>
      </c>
      <c r="BE65" s="358">
        <v>0</v>
      </c>
      <c r="BF65" s="358">
        <v>0</v>
      </c>
      <c r="BG65" s="358">
        <v>0</v>
      </c>
      <c r="BH65" s="358">
        <v>0</v>
      </c>
      <c r="BI65" s="358">
        <v>0</v>
      </c>
      <c r="BJ65" s="358">
        <v>1355880</v>
      </c>
      <c r="BK65" s="358">
        <v>0</v>
      </c>
      <c r="BL65" s="358">
        <v>0</v>
      </c>
      <c r="BM65" s="358">
        <v>0</v>
      </c>
      <c r="BN65" s="358">
        <v>0</v>
      </c>
      <c r="BO65" s="358">
        <v>0</v>
      </c>
      <c r="BP65" s="358">
        <v>0</v>
      </c>
      <c r="BQ65" s="358">
        <v>0</v>
      </c>
      <c r="BR65" s="358">
        <v>0</v>
      </c>
      <c r="BS65" s="358">
        <v>0</v>
      </c>
      <c r="BT65" s="358">
        <v>0</v>
      </c>
      <c r="BU65" s="358">
        <v>0</v>
      </c>
      <c r="BV65" s="358">
        <v>0</v>
      </c>
      <c r="BW65" s="358">
        <v>0</v>
      </c>
      <c r="BX65" s="358">
        <v>0</v>
      </c>
      <c r="BY65" s="358">
        <v>0</v>
      </c>
      <c r="BZ65" s="358">
        <v>375430</v>
      </c>
      <c r="CA65" s="358">
        <v>0</v>
      </c>
      <c r="CB65" s="358">
        <v>0</v>
      </c>
      <c r="CC65" s="358">
        <v>0</v>
      </c>
      <c r="CD65" s="358">
        <v>250804</v>
      </c>
      <c r="CE65" s="358">
        <v>0</v>
      </c>
      <c r="CF65" s="358">
        <v>0</v>
      </c>
      <c r="CG65" s="358">
        <v>6446</v>
      </c>
      <c r="CH65" s="358">
        <v>0</v>
      </c>
      <c r="CI65" s="358">
        <v>0</v>
      </c>
      <c r="CJ65" s="358">
        <v>0</v>
      </c>
      <c r="CK65" s="358">
        <v>0</v>
      </c>
      <c r="CL65" s="358">
        <v>0</v>
      </c>
      <c r="CM65" s="358">
        <v>0</v>
      </c>
      <c r="CN65" s="358">
        <v>310138</v>
      </c>
      <c r="CO65" s="358">
        <v>0</v>
      </c>
      <c r="CP65" s="358">
        <v>0</v>
      </c>
      <c r="CQ65" s="358">
        <v>0</v>
      </c>
      <c r="CR65" s="358">
        <v>0</v>
      </c>
      <c r="CS65" s="358">
        <v>0</v>
      </c>
      <c r="CT65" s="358">
        <v>0</v>
      </c>
      <c r="CU65" s="358">
        <v>0</v>
      </c>
      <c r="CV65" s="358">
        <v>12</v>
      </c>
      <c r="CW65" s="358">
        <v>0</v>
      </c>
      <c r="CX65" s="358">
        <v>86471</v>
      </c>
      <c r="CY65" s="358">
        <v>654</v>
      </c>
      <c r="CZ65" s="358">
        <v>0</v>
      </c>
      <c r="DA65" s="358">
        <v>0</v>
      </c>
      <c r="DB65" s="358">
        <v>0</v>
      </c>
      <c r="DC65" s="358">
        <v>16</v>
      </c>
      <c r="DD65" s="358">
        <v>0</v>
      </c>
      <c r="DE65" s="358">
        <v>3184</v>
      </c>
      <c r="DF65" s="358">
        <v>0</v>
      </c>
      <c r="DG65" s="358">
        <v>0</v>
      </c>
      <c r="DH65" s="333">
        <f t="shared" si="0"/>
        <v>2389035</v>
      </c>
      <c r="DI65" s="358">
        <v>0</v>
      </c>
      <c r="DJ65" s="358">
        <v>122829</v>
      </c>
      <c r="DK65" s="358">
        <v>0</v>
      </c>
      <c r="DL65" s="358">
        <v>460136</v>
      </c>
      <c r="DM65" s="358">
        <v>1779445</v>
      </c>
      <c r="DN65" s="358">
        <v>-12696</v>
      </c>
      <c r="DO65" s="333">
        <f t="shared" si="1"/>
        <v>2349714</v>
      </c>
      <c r="DP65" s="189">
        <f t="shared" si="2"/>
        <v>4738749</v>
      </c>
      <c r="DQ65" s="358">
        <v>825048</v>
      </c>
      <c r="DR65" s="360"/>
      <c r="DS65" s="333">
        <f t="shared" si="3"/>
        <v>825048</v>
      </c>
      <c r="DT65" s="189">
        <f t="shared" si="4"/>
        <v>3174762</v>
      </c>
      <c r="DU65" s="189">
        <f t="shared" si="5"/>
        <v>5563797</v>
      </c>
      <c r="DV65" s="358">
        <v>-1413459</v>
      </c>
      <c r="DW65" s="360"/>
      <c r="DX65" s="333">
        <f t="shared" si="6"/>
        <v>-1413459</v>
      </c>
      <c r="DY65" s="360">
        <f t="shared" si="7"/>
        <v>1761303</v>
      </c>
      <c r="DZ65" s="333">
        <f t="shared" si="8"/>
        <v>4150338</v>
      </c>
      <c r="EB65" s="720">
        <f t="shared" si="9"/>
        <v>6141.4500000000007</v>
      </c>
    </row>
    <row r="66" spans="1:132" ht="15" customHeight="1">
      <c r="A66" s="579">
        <v>60</v>
      </c>
      <c r="B66" s="188" t="s">
        <v>244</v>
      </c>
      <c r="C66" s="185" t="s">
        <v>3</v>
      </c>
      <c r="D66" s="358">
        <v>523</v>
      </c>
      <c r="E66" s="358">
        <v>49</v>
      </c>
      <c r="F66" s="358">
        <v>73</v>
      </c>
      <c r="G66" s="358">
        <v>157</v>
      </c>
      <c r="H66" s="358">
        <v>7870</v>
      </c>
      <c r="I66" s="358">
        <v>182</v>
      </c>
      <c r="J66" s="358">
        <v>510</v>
      </c>
      <c r="K66" s="358">
        <v>10473</v>
      </c>
      <c r="L66" s="358">
        <v>7226</v>
      </c>
      <c r="M66" s="358">
        <v>105</v>
      </c>
      <c r="N66" s="358">
        <v>3</v>
      </c>
      <c r="O66" s="358">
        <v>1347</v>
      </c>
      <c r="P66" s="358">
        <v>35497</v>
      </c>
      <c r="Q66" s="358">
        <v>4196</v>
      </c>
      <c r="R66" s="358">
        <v>13152</v>
      </c>
      <c r="S66" s="358">
        <v>2308</v>
      </c>
      <c r="T66" s="358">
        <v>966</v>
      </c>
      <c r="U66" s="358">
        <v>214</v>
      </c>
      <c r="V66" s="358">
        <v>4</v>
      </c>
      <c r="W66" s="358">
        <v>26</v>
      </c>
      <c r="X66" s="358">
        <v>23</v>
      </c>
      <c r="Y66" s="358">
        <v>2811</v>
      </c>
      <c r="Z66" s="358">
        <v>94</v>
      </c>
      <c r="AA66" s="358">
        <v>364</v>
      </c>
      <c r="AB66" s="358">
        <v>1319</v>
      </c>
      <c r="AC66" s="358">
        <v>2284</v>
      </c>
      <c r="AD66" s="358">
        <v>2</v>
      </c>
      <c r="AE66" s="358">
        <v>145</v>
      </c>
      <c r="AF66" s="358">
        <v>2283</v>
      </c>
      <c r="AG66" s="358">
        <v>1137</v>
      </c>
      <c r="AH66" s="358">
        <v>400</v>
      </c>
      <c r="AI66" s="358">
        <v>3526</v>
      </c>
      <c r="AJ66" s="358">
        <v>400</v>
      </c>
      <c r="AK66" s="358">
        <v>2585</v>
      </c>
      <c r="AL66" s="358">
        <v>3733</v>
      </c>
      <c r="AM66" s="358">
        <v>28</v>
      </c>
      <c r="AN66" s="358">
        <v>15663</v>
      </c>
      <c r="AO66" s="358">
        <v>4249</v>
      </c>
      <c r="AP66" s="358">
        <v>85</v>
      </c>
      <c r="AQ66" s="358">
        <v>8</v>
      </c>
      <c r="AR66" s="358">
        <v>4760</v>
      </c>
      <c r="AS66" s="358">
        <v>164</v>
      </c>
      <c r="AT66" s="358">
        <v>921</v>
      </c>
      <c r="AU66" s="358">
        <v>554</v>
      </c>
      <c r="AV66" s="358">
        <v>21847</v>
      </c>
      <c r="AW66" s="358">
        <v>9752</v>
      </c>
      <c r="AX66" s="358">
        <v>2251</v>
      </c>
      <c r="AY66" s="358">
        <v>8300</v>
      </c>
      <c r="AZ66" s="358">
        <v>17828</v>
      </c>
      <c r="BA66" s="358">
        <v>489</v>
      </c>
      <c r="BB66" s="358">
        <v>7523</v>
      </c>
      <c r="BC66" s="358">
        <v>1590</v>
      </c>
      <c r="BD66" s="358">
        <v>5767</v>
      </c>
      <c r="BE66" s="358">
        <v>1259</v>
      </c>
      <c r="BF66" s="358">
        <v>6800</v>
      </c>
      <c r="BG66" s="358">
        <v>1742</v>
      </c>
      <c r="BH66" s="358">
        <v>8853</v>
      </c>
      <c r="BI66" s="358">
        <v>1597</v>
      </c>
      <c r="BJ66" s="358">
        <v>822</v>
      </c>
      <c r="BK66" s="358">
        <v>117544</v>
      </c>
      <c r="BL66" s="358">
        <v>25</v>
      </c>
      <c r="BM66" s="358">
        <v>40956</v>
      </c>
      <c r="BN66" s="358">
        <v>69305</v>
      </c>
      <c r="BO66" s="358">
        <v>35368</v>
      </c>
      <c r="BP66" s="358">
        <v>29013</v>
      </c>
      <c r="BQ66" s="358">
        <v>291</v>
      </c>
      <c r="BR66" s="358">
        <v>7</v>
      </c>
      <c r="BS66" s="358">
        <v>3169</v>
      </c>
      <c r="BT66" s="358">
        <v>3159</v>
      </c>
      <c r="BU66" s="358">
        <v>30090</v>
      </c>
      <c r="BV66" s="358">
        <v>7321</v>
      </c>
      <c r="BW66" s="358">
        <v>419</v>
      </c>
      <c r="BX66" s="358">
        <v>174</v>
      </c>
      <c r="BY66" s="358">
        <v>0</v>
      </c>
      <c r="BZ66" s="358">
        <v>200</v>
      </c>
      <c r="CA66" s="358">
        <v>4207</v>
      </c>
      <c r="CB66" s="358">
        <v>182</v>
      </c>
      <c r="CC66" s="358">
        <v>1210</v>
      </c>
      <c r="CD66" s="358">
        <v>35</v>
      </c>
      <c r="CE66" s="358">
        <v>68</v>
      </c>
      <c r="CF66" s="358">
        <v>92</v>
      </c>
      <c r="CG66" s="358">
        <v>1059</v>
      </c>
      <c r="CH66" s="358">
        <v>98</v>
      </c>
      <c r="CI66" s="358">
        <v>25398</v>
      </c>
      <c r="CJ66" s="358">
        <v>7757</v>
      </c>
      <c r="CK66" s="358">
        <v>370188</v>
      </c>
      <c r="CL66" s="358">
        <v>5956</v>
      </c>
      <c r="CM66" s="358">
        <v>43351</v>
      </c>
      <c r="CN66" s="358">
        <v>53139</v>
      </c>
      <c r="CO66" s="358">
        <v>65938</v>
      </c>
      <c r="CP66" s="358">
        <v>188478</v>
      </c>
      <c r="CQ66" s="358">
        <v>11066</v>
      </c>
      <c r="CR66" s="358">
        <v>399</v>
      </c>
      <c r="CS66" s="358">
        <v>35818</v>
      </c>
      <c r="CT66" s="358">
        <v>18688</v>
      </c>
      <c r="CU66" s="358">
        <v>22542</v>
      </c>
      <c r="CV66" s="358">
        <v>86251</v>
      </c>
      <c r="CW66" s="358">
        <v>15471</v>
      </c>
      <c r="CX66" s="358">
        <v>10934</v>
      </c>
      <c r="CY66" s="358">
        <v>113348</v>
      </c>
      <c r="CZ66" s="358">
        <v>7806</v>
      </c>
      <c r="DA66" s="358">
        <v>33462</v>
      </c>
      <c r="DB66" s="358">
        <v>18317</v>
      </c>
      <c r="DC66" s="358">
        <v>47008</v>
      </c>
      <c r="DD66" s="358">
        <v>0</v>
      </c>
      <c r="DE66" s="358">
        <v>47253</v>
      </c>
      <c r="DF66" s="358">
        <v>191076</v>
      </c>
      <c r="DG66" s="358">
        <v>2262</v>
      </c>
      <c r="DH66" s="333">
        <f t="shared" si="0"/>
        <v>1994737</v>
      </c>
      <c r="DI66" s="358">
        <v>154245</v>
      </c>
      <c r="DJ66" s="358">
        <v>1388648</v>
      </c>
      <c r="DK66" s="358">
        <v>13</v>
      </c>
      <c r="DL66" s="358">
        <v>98459</v>
      </c>
      <c r="DM66" s="358">
        <v>1115963</v>
      </c>
      <c r="DN66" s="358">
        <v>-19222</v>
      </c>
      <c r="DO66" s="333">
        <f t="shared" si="1"/>
        <v>2738106</v>
      </c>
      <c r="DP66" s="189">
        <f t="shared" si="2"/>
        <v>4732843</v>
      </c>
      <c r="DQ66" s="358">
        <v>482075</v>
      </c>
      <c r="DR66" s="360"/>
      <c r="DS66" s="333">
        <f t="shared" si="3"/>
        <v>482075</v>
      </c>
      <c r="DT66" s="189">
        <f t="shared" si="4"/>
        <v>3220181</v>
      </c>
      <c r="DU66" s="189">
        <f t="shared" si="5"/>
        <v>5214918</v>
      </c>
      <c r="DV66" s="358">
        <v>-1715592</v>
      </c>
      <c r="DW66" s="360"/>
      <c r="DX66" s="333">
        <f t="shared" si="6"/>
        <v>-1715592</v>
      </c>
      <c r="DY66" s="360">
        <f t="shared" si="7"/>
        <v>1504589</v>
      </c>
      <c r="DZ66" s="333">
        <f t="shared" si="8"/>
        <v>3499326</v>
      </c>
      <c r="EB66" s="720">
        <f t="shared" si="9"/>
        <v>69432.400000000009</v>
      </c>
    </row>
    <row r="67" spans="1:132" ht="15" customHeight="1">
      <c r="A67" s="579">
        <v>61</v>
      </c>
      <c r="B67" s="188" t="s">
        <v>245</v>
      </c>
      <c r="C67" s="185" t="s">
        <v>246</v>
      </c>
      <c r="D67" s="358">
        <v>2073</v>
      </c>
      <c r="E67" s="358">
        <v>6908</v>
      </c>
      <c r="F67" s="358">
        <v>2</v>
      </c>
      <c r="G67" s="358">
        <v>2456</v>
      </c>
      <c r="H67" s="358">
        <v>2</v>
      </c>
      <c r="I67" s="358">
        <v>0</v>
      </c>
      <c r="J67" s="358">
        <v>0</v>
      </c>
      <c r="K67" s="358">
        <v>1481</v>
      </c>
      <c r="L67" s="358">
        <v>12611</v>
      </c>
      <c r="M67" s="358">
        <v>4307</v>
      </c>
      <c r="N67" s="358">
        <v>0</v>
      </c>
      <c r="O67" s="358">
        <v>229</v>
      </c>
      <c r="P67" s="358">
        <v>0</v>
      </c>
      <c r="Q67" s="358">
        <v>18543</v>
      </c>
      <c r="R67" s="358">
        <v>0</v>
      </c>
      <c r="S67" s="358">
        <v>85215</v>
      </c>
      <c r="T67" s="358">
        <v>0</v>
      </c>
      <c r="U67" s="358">
        <v>0</v>
      </c>
      <c r="V67" s="358">
        <v>8148</v>
      </c>
      <c r="W67" s="358">
        <v>11392</v>
      </c>
      <c r="X67" s="358">
        <v>4544</v>
      </c>
      <c r="Y67" s="358">
        <v>4771</v>
      </c>
      <c r="Z67" s="358">
        <v>0</v>
      </c>
      <c r="AA67" s="358">
        <v>976</v>
      </c>
      <c r="AB67" s="358">
        <v>21</v>
      </c>
      <c r="AC67" s="358">
        <v>195</v>
      </c>
      <c r="AD67" s="358">
        <v>572</v>
      </c>
      <c r="AE67" s="358">
        <v>15085</v>
      </c>
      <c r="AF67" s="358">
        <v>53403</v>
      </c>
      <c r="AG67" s="358">
        <v>260</v>
      </c>
      <c r="AH67" s="358">
        <v>0</v>
      </c>
      <c r="AI67" s="358">
        <v>14591</v>
      </c>
      <c r="AJ67" s="358">
        <v>8009</v>
      </c>
      <c r="AK67" s="358">
        <v>5720</v>
      </c>
      <c r="AL67" s="358">
        <v>4557</v>
      </c>
      <c r="AM67" s="358">
        <v>104431</v>
      </c>
      <c r="AN67" s="358">
        <v>39531</v>
      </c>
      <c r="AO67" s="358">
        <v>9549</v>
      </c>
      <c r="AP67" s="358">
        <v>252</v>
      </c>
      <c r="AQ67" s="358">
        <v>159706</v>
      </c>
      <c r="AR67" s="358">
        <v>130316</v>
      </c>
      <c r="AS67" s="358">
        <v>0</v>
      </c>
      <c r="AT67" s="358">
        <v>2263</v>
      </c>
      <c r="AU67" s="358">
        <v>0</v>
      </c>
      <c r="AV67" s="358">
        <v>0</v>
      </c>
      <c r="AW67" s="358">
        <v>0</v>
      </c>
      <c r="AX67" s="358">
        <v>604</v>
      </c>
      <c r="AY67" s="358">
        <v>0</v>
      </c>
      <c r="AZ67" s="358">
        <v>0</v>
      </c>
      <c r="BA67" s="358">
        <v>0</v>
      </c>
      <c r="BB67" s="358">
        <v>0</v>
      </c>
      <c r="BC67" s="358">
        <v>172</v>
      </c>
      <c r="BD67" s="358">
        <v>0</v>
      </c>
      <c r="BE67" s="358">
        <v>0</v>
      </c>
      <c r="BF67" s="358">
        <v>0</v>
      </c>
      <c r="BG67" s="358">
        <v>0</v>
      </c>
      <c r="BH67" s="358">
        <v>5675</v>
      </c>
      <c r="BI67" s="358">
        <v>0</v>
      </c>
      <c r="BJ67" s="358">
        <v>0</v>
      </c>
      <c r="BK67" s="358">
        <v>569</v>
      </c>
      <c r="BL67" s="358">
        <v>0</v>
      </c>
      <c r="BM67" s="358">
        <v>0</v>
      </c>
      <c r="BN67" s="358">
        <v>0</v>
      </c>
      <c r="BO67" s="358">
        <v>2420</v>
      </c>
      <c r="BP67" s="358">
        <v>114</v>
      </c>
      <c r="BQ67" s="358">
        <v>107549</v>
      </c>
      <c r="BR67" s="358">
        <v>13987</v>
      </c>
      <c r="BS67" s="358">
        <v>0</v>
      </c>
      <c r="BT67" s="358">
        <v>0</v>
      </c>
      <c r="BU67" s="358">
        <v>0</v>
      </c>
      <c r="BV67" s="358">
        <v>0</v>
      </c>
      <c r="BW67" s="358">
        <v>0</v>
      </c>
      <c r="BX67" s="358">
        <v>0</v>
      </c>
      <c r="BY67" s="358">
        <v>0</v>
      </c>
      <c r="BZ67" s="358">
        <v>0</v>
      </c>
      <c r="CA67" s="358">
        <v>5115</v>
      </c>
      <c r="CB67" s="358">
        <v>0</v>
      </c>
      <c r="CC67" s="358">
        <v>0</v>
      </c>
      <c r="CD67" s="358">
        <v>0</v>
      </c>
      <c r="CE67" s="358">
        <v>0</v>
      </c>
      <c r="CF67" s="358">
        <v>0</v>
      </c>
      <c r="CG67" s="358">
        <v>0</v>
      </c>
      <c r="CH67" s="358">
        <v>0</v>
      </c>
      <c r="CI67" s="358">
        <v>0</v>
      </c>
      <c r="CJ67" s="358">
        <v>0</v>
      </c>
      <c r="CK67" s="358">
        <v>0</v>
      </c>
      <c r="CL67" s="358">
        <v>0</v>
      </c>
      <c r="CM67" s="358">
        <v>0</v>
      </c>
      <c r="CN67" s="358">
        <v>0</v>
      </c>
      <c r="CO67" s="358">
        <v>0</v>
      </c>
      <c r="CP67" s="358">
        <v>0</v>
      </c>
      <c r="CQ67" s="358">
        <v>0</v>
      </c>
      <c r="CR67" s="358">
        <v>0</v>
      </c>
      <c r="CS67" s="358">
        <v>0</v>
      </c>
      <c r="CT67" s="358">
        <v>0</v>
      </c>
      <c r="CU67" s="358">
        <v>0</v>
      </c>
      <c r="CV67" s="358">
        <v>0</v>
      </c>
      <c r="CW67" s="358">
        <v>0</v>
      </c>
      <c r="CX67" s="358">
        <v>0</v>
      </c>
      <c r="CY67" s="358">
        <v>0</v>
      </c>
      <c r="CZ67" s="358">
        <v>0</v>
      </c>
      <c r="DA67" s="358">
        <v>1148</v>
      </c>
      <c r="DB67" s="358">
        <v>0</v>
      </c>
      <c r="DC67" s="358">
        <v>0</v>
      </c>
      <c r="DD67" s="358">
        <v>0</v>
      </c>
      <c r="DE67" s="358">
        <v>0</v>
      </c>
      <c r="DF67" s="358">
        <v>0</v>
      </c>
      <c r="DG67" s="358">
        <v>0</v>
      </c>
      <c r="DH67" s="333">
        <f t="shared" si="0"/>
        <v>849472</v>
      </c>
      <c r="DI67" s="358">
        <v>0</v>
      </c>
      <c r="DJ67" s="358">
        <v>64941</v>
      </c>
      <c r="DK67" s="358">
        <v>0</v>
      </c>
      <c r="DL67" s="358">
        <v>0</v>
      </c>
      <c r="DM67" s="358">
        <v>0</v>
      </c>
      <c r="DN67" s="358">
        <v>0</v>
      </c>
      <c r="DO67" s="333">
        <f t="shared" si="1"/>
        <v>64941</v>
      </c>
      <c r="DP67" s="189">
        <f t="shared" si="2"/>
        <v>914413</v>
      </c>
      <c r="DQ67" s="358">
        <v>0</v>
      </c>
      <c r="DR67" s="360"/>
      <c r="DS67" s="333">
        <f t="shared" si="3"/>
        <v>0</v>
      </c>
      <c r="DT67" s="189">
        <f t="shared" si="4"/>
        <v>64941</v>
      </c>
      <c r="DU67" s="189">
        <f t="shared" si="5"/>
        <v>914413</v>
      </c>
      <c r="DV67" s="358">
        <v>0</v>
      </c>
      <c r="DW67" s="360"/>
      <c r="DX67" s="333">
        <f t="shared" si="6"/>
        <v>0</v>
      </c>
      <c r="DY67" s="360">
        <f t="shared" si="7"/>
        <v>64941</v>
      </c>
      <c r="DZ67" s="333">
        <f t="shared" si="8"/>
        <v>914413</v>
      </c>
      <c r="EB67" s="720">
        <f t="shared" si="9"/>
        <v>3247.05</v>
      </c>
    </row>
    <row r="68" spans="1:132" ht="15" customHeight="1">
      <c r="A68" s="579">
        <v>62</v>
      </c>
      <c r="B68" s="188" t="s">
        <v>247</v>
      </c>
      <c r="C68" s="185" t="s">
        <v>248</v>
      </c>
      <c r="D68" s="358">
        <v>0</v>
      </c>
      <c r="E68" s="358">
        <v>0</v>
      </c>
      <c r="F68" s="358">
        <v>0</v>
      </c>
      <c r="G68" s="358">
        <v>0</v>
      </c>
      <c r="H68" s="358">
        <v>0</v>
      </c>
      <c r="I68" s="358">
        <v>0</v>
      </c>
      <c r="J68" s="358">
        <v>0</v>
      </c>
      <c r="K68" s="358">
        <v>0</v>
      </c>
      <c r="L68" s="358">
        <v>0</v>
      </c>
      <c r="M68" s="358">
        <v>0</v>
      </c>
      <c r="N68" s="358">
        <v>0</v>
      </c>
      <c r="O68" s="358">
        <v>0</v>
      </c>
      <c r="P68" s="358">
        <v>0</v>
      </c>
      <c r="Q68" s="358">
        <v>0</v>
      </c>
      <c r="R68" s="358">
        <v>0</v>
      </c>
      <c r="S68" s="358">
        <v>0</v>
      </c>
      <c r="T68" s="358">
        <v>0</v>
      </c>
      <c r="U68" s="358">
        <v>0</v>
      </c>
      <c r="V68" s="358">
        <v>0</v>
      </c>
      <c r="W68" s="358">
        <v>0</v>
      </c>
      <c r="X68" s="358">
        <v>0</v>
      </c>
      <c r="Y68" s="358">
        <v>0</v>
      </c>
      <c r="Z68" s="358">
        <v>0</v>
      </c>
      <c r="AA68" s="358">
        <v>0</v>
      </c>
      <c r="AB68" s="358">
        <v>0</v>
      </c>
      <c r="AC68" s="358">
        <v>0</v>
      </c>
      <c r="AD68" s="358">
        <v>0</v>
      </c>
      <c r="AE68" s="358">
        <v>0</v>
      </c>
      <c r="AF68" s="358">
        <v>0</v>
      </c>
      <c r="AG68" s="358">
        <v>0</v>
      </c>
      <c r="AH68" s="358">
        <v>0</v>
      </c>
      <c r="AI68" s="358">
        <v>0</v>
      </c>
      <c r="AJ68" s="358">
        <v>0</v>
      </c>
      <c r="AK68" s="358">
        <v>0</v>
      </c>
      <c r="AL68" s="358">
        <v>0</v>
      </c>
      <c r="AM68" s="358">
        <v>0</v>
      </c>
      <c r="AN68" s="358">
        <v>0</v>
      </c>
      <c r="AO68" s="358">
        <v>0</v>
      </c>
      <c r="AP68" s="358">
        <v>0</v>
      </c>
      <c r="AQ68" s="358">
        <v>0</v>
      </c>
      <c r="AR68" s="358">
        <v>0</v>
      </c>
      <c r="AS68" s="358">
        <v>0</v>
      </c>
      <c r="AT68" s="358">
        <v>0</v>
      </c>
      <c r="AU68" s="358">
        <v>0</v>
      </c>
      <c r="AV68" s="358">
        <v>0</v>
      </c>
      <c r="AW68" s="358">
        <v>0</v>
      </c>
      <c r="AX68" s="358">
        <v>0</v>
      </c>
      <c r="AY68" s="358">
        <v>0</v>
      </c>
      <c r="AZ68" s="358">
        <v>0</v>
      </c>
      <c r="BA68" s="358">
        <v>0</v>
      </c>
      <c r="BB68" s="358">
        <v>0</v>
      </c>
      <c r="BC68" s="358">
        <v>0</v>
      </c>
      <c r="BD68" s="358">
        <v>0</v>
      </c>
      <c r="BE68" s="358">
        <v>0</v>
      </c>
      <c r="BF68" s="358">
        <v>0</v>
      </c>
      <c r="BG68" s="358">
        <v>0</v>
      </c>
      <c r="BH68" s="358">
        <v>0</v>
      </c>
      <c r="BI68" s="358">
        <v>0</v>
      </c>
      <c r="BJ68" s="358">
        <v>0</v>
      </c>
      <c r="BK68" s="358">
        <v>0</v>
      </c>
      <c r="BL68" s="358">
        <v>0</v>
      </c>
      <c r="BM68" s="358">
        <v>0</v>
      </c>
      <c r="BN68" s="358">
        <v>0</v>
      </c>
      <c r="BO68" s="358">
        <v>0</v>
      </c>
      <c r="BP68" s="358">
        <v>0</v>
      </c>
      <c r="BQ68" s="358">
        <v>0</v>
      </c>
      <c r="BR68" s="358">
        <v>0</v>
      </c>
      <c r="BS68" s="358">
        <v>0</v>
      </c>
      <c r="BT68" s="358">
        <v>0</v>
      </c>
      <c r="BU68" s="358">
        <v>0</v>
      </c>
      <c r="BV68" s="358">
        <v>0</v>
      </c>
      <c r="BW68" s="358">
        <v>0</v>
      </c>
      <c r="BX68" s="358">
        <v>0</v>
      </c>
      <c r="BY68" s="358">
        <v>0</v>
      </c>
      <c r="BZ68" s="358">
        <v>0</v>
      </c>
      <c r="CA68" s="358">
        <v>0</v>
      </c>
      <c r="CB68" s="358">
        <v>0</v>
      </c>
      <c r="CC68" s="358">
        <v>0</v>
      </c>
      <c r="CD68" s="358">
        <v>0</v>
      </c>
      <c r="CE68" s="358">
        <v>0</v>
      </c>
      <c r="CF68" s="358">
        <v>0</v>
      </c>
      <c r="CG68" s="358">
        <v>0</v>
      </c>
      <c r="CH68" s="358">
        <v>0</v>
      </c>
      <c r="CI68" s="358">
        <v>0</v>
      </c>
      <c r="CJ68" s="358">
        <v>0</v>
      </c>
      <c r="CK68" s="358">
        <v>0</v>
      </c>
      <c r="CL68" s="358">
        <v>0</v>
      </c>
      <c r="CM68" s="358">
        <v>0</v>
      </c>
      <c r="CN68" s="358">
        <v>0</v>
      </c>
      <c r="CO68" s="358">
        <v>0</v>
      </c>
      <c r="CP68" s="358">
        <v>0</v>
      </c>
      <c r="CQ68" s="358">
        <v>0</v>
      </c>
      <c r="CR68" s="358">
        <v>0</v>
      </c>
      <c r="CS68" s="358">
        <v>0</v>
      </c>
      <c r="CT68" s="358">
        <v>0</v>
      </c>
      <c r="CU68" s="358">
        <v>0</v>
      </c>
      <c r="CV68" s="358">
        <v>0</v>
      </c>
      <c r="CW68" s="358">
        <v>0</v>
      </c>
      <c r="CX68" s="358">
        <v>0</v>
      </c>
      <c r="CY68" s="358">
        <v>0</v>
      </c>
      <c r="CZ68" s="358">
        <v>0</v>
      </c>
      <c r="DA68" s="358">
        <v>0</v>
      </c>
      <c r="DB68" s="358">
        <v>0</v>
      </c>
      <c r="DC68" s="358">
        <v>0</v>
      </c>
      <c r="DD68" s="358">
        <v>0</v>
      </c>
      <c r="DE68" s="358">
        <v>0</v>
      </c>
      <c r="DF68" s="358">
        <v>0</v>
      </c>
      <c r="DG68" s="358">
        <v>0</v>
      </c>
      <c r="DH68" s="333">
        <f t="shared" si="0"/>
        <v>0</v>
      </c>
      <c r="DI68" s="358">
        <v>0</v>
      </c>
      <c r="DJ68" s="358">
        <v>0</v>
      </c>
      <c r="DK68" s="358">
        <v>0</v>
      </c>
      <c r="DL68" s="358">
        <v>4288792</v>
      </c>
      <c r="DM68" s="358">
        <v>26493644</v>
      </c>
      <c r="DN68" s="358">
        <v>0</v>
      </c>
      <c r="DO68" s="333">
        <f t="shared" si="1"/>
        <v>30782436</v>
      </c>
      <c r="DP68" s="189">
        <f t="shared" si="2"/>
        <v>30782436</v>
      </c>
      <c r="DQ68" s="358">
        <v>0</v>
      </c>
      <c r="DR68" s="360"/>
      <c r="DS68" s="333">
        <f t="shared" si="3"/>
        <v>0</v>
      </c>
      <c r="DT68" s="189">
        <f t="shared" si="4"/>
        <v>30782436</v>
      </c>
      <c r="DU68" s="189">
        <f t="shared" si="5"/>
        <v>30782436</v>
      </c>
      <c r="DV68" s="358">
        <v>0</v>
      </c>
      <c r="DW68" s="360"/>
      <c r="DX68" s="333">
        <f t="shared" si="6"/>
        <v>0</v>
      </c>
      <c r="DY68" s="360">
        <f t="shared" si="7"/>
        <v>30782436</v>
      </c>
      <c r="DZ68" s="333">
        <f t="shared" si="8"/>
        <v>30782436</v>
      </c>
      <c r="EB68" s="720">
        <f t="shared" si="9"/>
        <v>0</v>
      </c>
    </row>
    <row r="69" spans="1:132" ht="15" customHeight="1">
      <c r="A69" s="579">
        <v>63</v>
      </c>
      <c r="B69" s="188" t="s">
        <v>249</v>
      </c>
      <c r="C69" s="185" t="s">
        <v>250</v>
      </c>
      <c r="D69" s="358">
        <v>23807</v>
      </c>
      <c r="E69" s="358">
        <v>12560</v>
      </c>
      <c r="F69" s="358">
        <v>3540</v>
      </c>
      <c r="G69" s="358">
        <v>375</v>
      </c>
      <c r="H69" s="358">
        <v>955</v>
      </c>
      <c r="I69" s="358">
        <v>497</v>
      </c>
      <c r="J69" s="358">
        <v>971</v>
      </c>
      <c r="K69" s="358">
        <v>21233</v>
      </c>
      <c r="L69" s="358">
        <v>3604</v>
      </c>
      <c r="M69" s="358">
        <v>928</v>
      </c>
      <c r="N69" s="358">
        <v>49</v>
      </c>
      <c r="O69" s="358">
        <v>5363</v>
      </c>
      <c r="P69" s="358">
        <v>4020</v>
      </c>
      <c r="Q69" s="358">
        <v>3699</v>
      </c>
      <c r="R69" s="358">
        <v>5201</v>
      </c>
      <c r="S69" s="358">
        <v>37777</v>
      </c>
      <c r="T69" s="358">
        <v>15920</v>
      </c>
      <c r="U69" s="358">
        <v>8607</v>
      </c>
      <c r="V69" s="358">
        <v>991</v>
      </c>
      <c r="W69" s="358">
        <v>9404</v>
      </c>
      <c r="X69" s="358">
        <v>7564</v>
      </c>
      <c r="Y69" s="358">
        <v>29875</v>
      </c>
      <c r="Z69" s="358">
        <v>15767</v>
      </c>
      <c r="AA69" s="358">
        <v>4488</v>
      </c>
      <c r="AB69" s="358">
        <v>17038</v>
      </c>
      <c r="AC69" s="358">
        <v>23695</v>
      </c>
      <c r="AD69" s="358">
        <v>3230</v>
      </c>
      <c r="AE69" s="358">
        <v>4996</v>
      </c>
      <c r="AF69" s="358">
        <v>56579</v>
      </c>
      <c r="AG69" s="358">
        <v>10575</v>
      </c>
      <c r="AH69" s="358">
        <v>403</v>
      </c>
      <c r="AI69" s="358">
        <v>5736</v>
      </c>
      <c r="AJ69" s="358">
        <v>19110</v>
      </c>
      <c r="AK69" s="358">
        <v>3343</v>
      </c>
      <c r="AL69" s="358">
        <v>14687</v>
      </c>
      <c r="AM69" s="358">
        <v>38807</v>
      </c>
      <c r="AN69" s="358">
        <v>44583</v>
      </c>
      <c r="AO69" s="358">
        <v>10182</v>
      </c>
      <c r="AP69" s="358">
        <v>5537</v>
      </c>
      <c r="AQ69" s="358">
        <v>14318</v>
      </c>
      <c r="AR69" s="358">
        <v>18369</v>
      </c>
      <c r="AS69" s="358">
        <v>28907</v>
      </c>
      <c r="AT69" s="358">
        <v>31337</v>
      </c>
      <c r="AU69" s="358">
        <v>23190</v>
      </c>
      <c r="AV69" s="358">
        <v>34228</v>
      </c>
      <c r="AW69" s="358">
        <v>10514</v>
      </c>
      <c r="AX69" s="358">
        <v>12742</v>
      </c>
      <c r="AY69" s="358">
        <v>42821</v>
      </c>
      <c r="AZ69" s="358">
        <v>22226</v>
      </c>
      <c r="BA69" s="358">
        <v>5872</v>
      </c>
      <c r="BB69" s="358">
        <v>4036</v>
      </c>
      <c r="BC69" s="358">
        <v>6582</v>
      </c>
      <c r="BD69" s="358">
        <v>8155</v>
      </c>
      <c r="BE69" s="358">
        <v>4308</v>
      </c>
      <c r="BF69" s="358">
        <v>4540</v>
      </c>
      <c r="BG69" s="358">
        <v>3655</v>
      </c>
      <c r="BH69" s="358">
        <v>17851</v>
      </c>
      <c r="BI69" s="358">
        <v>4398</v>
      </c>
      <c r="BJ69" s="358">
        <v>10599</v>
      </c>
      <c r="BK69" s="358">
        <v>8284</v>
      </c>
      <c r="BL69" s="358">
        <v>278</v>
      </c>
      <c r="BM69" s="358">
        <v>26356</v>
      </c>
      <c r="BN69" s="358">
        <v>22993</v>
      </c>
      <c r="BO69" s="358">
        <v>6670</v>
      </c>
      <c r="BP69" s="358">
        <v>3392</v>
      </c>
      <c r="BQ69" s="358">
        <v>345640</v>
      </c>
      <c r="BR69" s="358">
        <v>169102</v>
      </c>
      <c r="BS69" s="358">
        <v>220430</v>
      </c>
      <c r="BT69" s="358">
        <v>17956</v>
      </c>
      <c r="BU69" s="358">
        <v>347187</v>
      </c>
      <c r="BV69" s="358">
        <v>126549</v>
      </c>
      <c r="BW69" s="358">
        <v>126933</v>
      </c>
      <c r="BX69" s="358">
        <v>250789</v>
      </c>
      <c r="BY69" s="358">
        <v>826461</v>
      </c>
      <c r="BZ69" s="358">
        <v>99302</v>
      </c>
      <c r="CA69" s="358">
        <v>12968</v>
      </c>
      <c r="CB69" s="358">
        <v>184189</v>
      </c>
      <c r="CC69" s="358">
        <v>11481</v>
      </c>
      <c r="CD69" s="358">
        <v>96</v>
      </c>
      <c r="CE69" s="358">
        <v>2566</v>
      </c>
      <c r="CF69" s="358">
        <v>38428</v>
      </c>
      <c r="CG69" s="358">
        <v>121880</v>
      </c>
      <c r="CH69" s="358">
        <v>2998</v>
      </c>
      <c r="CI69" s="358">
        <v>103365</v>
      </c>
      <c r="CJ69" s="358">
        <v>54779</v>
      </c>
      <c r="CK69" s="358">
        <v>27382</v>
      </c>
      <c r="CL69" s="358">
        <v>75383</v>
      </c>
      <c r="CM69" s="358">
        <v>10569</v>
      </c>
      <c r="CN69" s="358">
        <v>344051</v>
      </c>
      <c r="CO69" s="358">
        <v>268012</v>
      </c>
      <c r="CP69" s="358">
        <v>98555</v>
      </c>
      <c r="CQ69" s="358">
        <v>120743</v>
      </c>
      <c r="CR69" s="358">
        <v>6804</v>
      </c>
      <c r="CS69" s="358">
        <v>51565</v>
      </c>
      <c r="CT69" s="358">
        <v>30991</v>
      </c>
      <c r="CU69" s="358">
        <v>7368</v>
      </c>
      <c r="CV69" s="358">
        <v>26312</v>
      </c>
      <c r="CW69" s="358">
        <v>2036</v>
      </c>
      <c r="CX69" s="358">
        <v>11023</v>
      </c>
      <c r="CY69" s="358">
        <v>84669</v>
      </c>
      <c r="CZ69" s="358">
        <v>8951</v>
      </c>
      <c r="DA69" s="358">
        <v>28500</v>
      </c>
      <c r="DB69" s="358">
        <v>14136</v>
      </c>
      <c r="DC69" s="358">
        <v>51407</v>
      </c>
      <c r="DD69" s="358">
        <v>465</v>
      </c>
      <c r="DE69" s="358">
        <v>20551</v>
      </c>
      <c r="DF69" s="358">
        <v>0</v>
      </c>
      <c r="DG69" s="358">
        <v>112875</v>
      </c>
      <c r="DH69" s="333">
        <f t="shared" si="0"/>
        <v>5317764</v>
      </c>
      <c r="DI69" s="358">
        <v>0</v>
      </c>
      <c r="DJ69" s="358">
        <v>0</v>
      </c>
      <c r="DK69" s="358">
        <v>0</v>
      </c>
      <c r="DL69" s="358">
        <v>1984631</v>
      </c>
      <c r="DM69" s="358">
        <v>8218874</v>
      </c>
      <c r="DN69" s="358">
        <v>0</v>
      </c>
      <c r="DO69" s="333">
        <f t="shared" si="1"/>
        <v>10203505</v>
      </c>
      <c r="DP69" s="189">
        <f t="shared" si="2"/>
        <v>15521269</v>
      </c>
      <c r="DQ69" s="358">
        <v>0</v>
      </c>
      <c r="DR69" s="360"/>
      <c r="DS69" s="333">
        <f t="shared" si="3"/>
        <v>0</v>
      </c>
      <c r="DT69" s="189">
        <f t="shared" si="4"/>
        <v>10203505</v>
      </c>
      <c r="DU69" s="189">
        <f t="shared" si="5"/>
        <v>15521269</v>
      </c>
      <c r="DV69" s="358">
        <v>0</v>
      </c>
      <c r="DW69" s="360"/>
      <c r="DX69" s="333">
        <f t="shared" si="6"/>
        <v>0</v>
      </c>
      <c r="DY69" s="360">
        <f t="shared" si="7"/>
        <v>10203505</v>
      </c>
      <c r="DZ69" s="333">
        <f t="shared" si="8"/>
        <v>15521269</v>
      </c>
      <c r="EB69" s="720">
        <f t="shared" si="9"/>
        <v>0</v>
      </c>
    </row>
    <row r="70" spans="1:132" ht="15" customHeight="1">
      <c r="A70" s="579">
        <v>64</v>
      </c>
      <c r="B70" s="188" t="s">
        <v>251</v>
      </c>
      <c r="C70" s="185" t="s">
        <v>252</v>
      </c>
      <c r="D70" s="358">
        <v>0</v>
      </c>
      <c r="E70" s="358">
        <v>0</v>
      </c>
      <c r="F70" s="358">
        <v>0</v>
      </c>
      <c r="G70" s="358">
        <v>0</v>
      </c>
      <c r="H70" s="358">
        <v>0</v>
      </c>
      <c r="I70" s="358">
        <v>0</v>
      </c>
      <c r="J70" s="358">
        <v>0</v>
      </c>
      <c r="K70" s="358">
        <v>0</v>
      </c>
      <c r="L70" s="358">
        <v>0</v>
      </c>
      <c r="M70" s="358">
        <v>0</v>
      </c>
      <c r="N70" s="358">
        <v>0</v>
      </c>
      <c r="O70" s="358">
        <v>0</v>
      </c>
      <c r="P70" s="358">
        <v>0</v>
      </c>
      <c r="Q70" s="358">
        <v>0</v>
      </c>
      <c r="R70" s="358">
        <v>0</v>
      </c>
      <c r="S70" s="358">
        <v>0</v>
      </c>
      <c r="T70" s="358">
        <v>0</v>
      </c>
      <c r="U70" s="358">
        <v>0</v>
      </c>
      <c r="V70" s="358">
        <v>0</v>
      </c>
      <c r="W70" s="358">
        <v>0</v>
      </c>
      <c r="X70" s="358">
        <v>0</v>
      </c>
      <c r="Y70" s="358">
        <v>0</v>
      </c>
      <c r="Z70" s="358">
        <v>0</v>
      </c>
      <c r="AA70" s="358">
        <v>0</v>
      </c>
      <c r="AB70" s="358">
        <v>0</v>
      </c>
      <c r="AC70" s="358">
        <v>0</v>
      </c>
      <c r="AD70" s="358">
        <v>0</v>
      </c>
      <c r="AE70" s="358">
        <v>0</v>
      </c>
      <c r="AF70" s="358">
        <v>0</v>
      </c>
      <c r="AG70" s="358">
        <v>0</v>
      </c>
      <c r="AH70" s="358">
        <v>0</v>
      </c>
      <c r="AI70" s="358">
        <v>0</v>
      </c>
      <c r="AJ70" s="358">
        <v>0</v>
      </c>
      <c r="AK70" s="358">
        <v>0</v>
      </c>
      <c r="AL70" s="358">
        <v>0</v>
      </c>
      <c r="AM70" s="358">
        <v>0</v>
      </c>
      <c r="AN70" s="358">
        <v>0</v>
      </c>
      <c r="AO70" s="358">
        <v>0</v>
      </c>
      <c r="AP70" s="358">
        <v>0</v>
      </c>
      <c r="AQ70" s="358">
        <v>0</v>
      </c>
      <c r="AR70" s="358">
        <v>0</v>
      </c>
      <c r="AS70" s="358">
        <v>0</v>
      </c>
      <c r="AT70" s="358">
        <v>0</v>
      </c>
      <c r="AU70" s="358">
        <v>0</v>
      </c>
      <c r="AV70" s="358">
        <v>0</v>
      </c>
      <c r="AW70" s="358">
        <v>0</v>
      </c>
      <c r="AX70" s="358">
        <v>0</v>
      </c>
      <c r="AY70" s="358">
        <v>0</v>
      </c>
      <c r="AZ70" s="358">
        <v>0</v>
      </c>
      <c r="BA70" s="358">
        <v>0</v>
      </c>
      <c r="BB70" s="358">
        <v>0</v>
      </c>
      <c r="BC70" s="358">
        <v>0</v>
      </c>
      <c r="BD70" s="358">
        <v>0</v>
      </c>
      <c r="BE70" s="358">
        <v>0</v>
      </c>
      <c r="BF70" s="358">
        <v>0</v>
      </c>
      <c r="BG70" s="358">
        <v>0</v>
      </c>
      <c r="BH70" s="358">
        <v>0</v>
      </c>
      <c r="BI70" s="358">
        <v>0</v>
      </c>
      <c r="BJ70" s="358">
        <v>0</v>
      </c>
      <c r="BK70" s="358">
        <v>0</v>
      </c>
      <c r="BL70" s="358">
        <v>0</v>
      </c>
      <c r="BM70" s="358">
        <v>0</v>
      </c>
      <c r="BN70" s="358">
        <v>0</v>
      </c>
      <c r="BO70" s="358">
        <v>0</v>
      </c>
      <c r="BP70" s="358">
        <v>0</v>
      </c>
      <c r="BQ70" s="358">
        <v>0</v>
      </c>
      <c r="BR70" s="358">
        <v>0</v>
      </c>
      <c r="BS70" s="358">
        <v>0</v>
      </c>
      <c r="BT70" s="358">
        <v>0</v>
      </c>
      <c r="BU70" s="358">
        <v>0</v>
      </c>
      <c r="BV70" s="358">
        <v>0</v>
      </c>
      <c r="BW70" s="358">
        <v>0</v>
      </c>
      <c r="BX70" s="358">
        <v>0</v>
      </c>
      <c r="BY70" s="358">
        <v>0</v>
      </c>
      <c r="BZ70" s="358">
        <v>0</v>
      </c>
      <c r="CA70" s="358">
        <v>0</v>
      </c>
      <c r="CB70" s="358">
        <v>0</v>
      </c>
      <c r="CC70" s="358">
        <v>0</v>
      </c>
      <c r="CD70" s="358">
        <v>0</v>
      </c>
      <c r="CE70" s="358">
        <v>0</v>
      </c>
      <c r="CF70" s="358">
        <v>0</v>
      </c>
      <c r="CG70" s="358">
        <v>0</v>
      </c>
      <c r="CH70" s="358">
        <v>0</v>
      </c>
      <c r="CI70" s="358">
        <v>0</v>
      </c>
      <c r="CJ70" s="358">
        <v>0</v>
      </c>
      <c r="CK70" s="358">
        <v>0</v>
      </c>
      <c r="CL70" s="358">
        <v>0</v>
      </c>
      <c r="CM70" s="358">
        <v>0</v>
      </c>
      <c r="CN70" s="358">
        <v>0</v>
      </c>
      <c r="CO70" s="358">
        <v>0</v>
      </c>
      <c r="CP70" s="358">
        <v>0</v>
      </c>
      <c r="CQ70" s="358">
        <v>0</v>
      </c>
      <c r="CR70" s="358">
        <v>0</v>
      </c>
      <c r="CS70" s="358">
        <v>0</v>
      </c>
      <c r="CT70" s="358">
        <v>0</v>
      </c>
      <c r="CU70" s="358">
        <v>0</v>
      </c>
      <c r="CV70" s="358">
        <v>0</v>
      </c>
      <c r="CW70" s="358">
        <v>0</v>
      </c>
      <c r="CX70" s="358">
        <v>0</v>
      </c>
      <c r="CY70" s="358">
        <v>0</v>
      </c>
      <c r="CZ70" s="358">
        <v>0</v>
      </c>
      <c r="DA70" s="358">
        <v>0</v>
      </c>
      <c r="DB70" s="358">
        <v>0</v>
      </c>
      <c r="DC70" s="358">
        <v>0</v>
      </c>
      <c r="DD70" s="358">
        <v>0</v>
      </c>
      <c r="DE70" s="358">
        <v>0</v>
      </c>
      <c r="DF70" s="358">
        <v>0</v>
      </c>
      <c r="DG70" s="358">
        <v>0</v>
      </c>
      <c r="DH70" s="333">
        <f t="shared" si="0"/>
        <v>0</v>
      </c>
      <c r="DI70" s="358">
        <v>0</v>
      </c>
      <c r="DJ70" s="358">
        <v>0</v>
      </c>
      <c r="DK70" s="358">
        <v>0</v>
      </c>
      <c r="DL70" s="358">
        <v>13210497</v>
      </c>
      <c r="DM70" s="358">
        <v>4638</v>
      </c>
      <c r="DN70" s="358">
        <v>0</v>
      </c>
      <c r="DO70" s="333">
        <f t="shared" si="1"/>
        <v>13215135</v>
      </c>
      <c r="DP70" s="189">
        <f t="shared" si="2"/>
        <v>13215135</v>
      </c>
      <c r="DQ70" s="358">
        <v>0</v>
      </c>
      <c r="DR70" s="360"/>
      <c r="DS70" s="333">
        <f t="shared" si="3"/>
        <v>0</v>
      </c>
      <c r="DT70" s="189">
        <f t="shared" si="4"/>
        <v>13215135</v>
      </c>
      <c r="DU70" s="189">
        <f t="shared" si="5"/>
        <v>13215135</v>
      </c>
      <c r="DV70" s="358">
        <v>0</v>
      </c>
      <c r="DW70" s="360"/>
      <c r="DX70" s="333">
        <f t="shared" si="6"/>
        <v>0</v>
      </c>
      <c r="DY70" s="360">
        <f t="shared" si="7"/>
        <v>13215135</v>
      </c>
      <c r="DZ70" s="333">
        <f t="shared" si="8"/>
        <v>13215135</v>
      </c>
      <c r="EB70" s="720">
        <f t="shared" si="9"/>
        <v>0</v>
      </c>
    </row>
    <row r="71" spans="1:132" ht="15" customHeight="1">
      <c r="A71" s="579">
        <v>65</v>
      </c>
      <c r="B71" s="188" t="s">
        <v>253</v>
      </c>
      <c r="C71" s="185" t="s">
        <v>254</v>
      </c>
      <c r="D71" s="358">
        <v>0</v>
      </c>
      <c r="E71" s="358">
        <v>0</v>
      </c>
      <c r="F71" s="358">
        <v>0</v>
      </c>
      <c r="G71" s="358">
        <v>0</v>
      </c>
      <c r="H71" s="358">
        <v>0</v>
      </c>
      <c r="I71" s="358">
        <v>0</v>
      </c>
      <c r="J71" s="358">
        <v>0</v>
      </c>
      <c r="K71" s="358">
        <v>0</v>
      </c>
      <c r="L71" s="358">
        <v>0</v>
      </c>
      <c r="M71" s="358">
        <v>0</v>
      </c>
      <c r="N71" s="358">
        <v>0</v>
      </c>
      <c r="O71" s="358">
        <v>0</v>
      </c>
      <c r="P71" s="358">
        <v>0</v>
      </c>
      <c r="Q71" s="358">
        <v>0</v>
      </c>
      <c r="R71" s="358">
        <v>0</v>
      </c>
      <c r="S71" s="358">
        <v>0</v>
      </c>
      <c r="T71" s="358">
        <v>0</v>
      </c>
      <c r="U71" s="358">
        <v>0</v>
      </c>
      <c r="V71" s="358">
        <v>0</v>
      </c>
      <c r="W71" s="358">
        <v>0</v>
      </c>
      <c r="X71" s="358">
        <v>0</v>
      </c>
      <c r="Y71" s="358">
        <v>0</v>
      </c>
      <c r="Z71" s="358">
        <v>0</v>
      </c>
      <c r="AA71" s="358">
        <v>0</v>
      </c>
      <c r="AB71" s="358">
        <v>0</v>
      </c>
      <c r="AC71" s="358">
        <v>0</v>
      </c>
      <c r="AD71" s="358">
        <v>0</v>
      </c>
      <c r="AE71" s="358">
        <v>0</v>
      </c>
      <c r="AF71" s="358">
        <v>0</v>
      </c>
      <c r="AG71" s="358">
        <v>0</v>
      </c>
      <c r="AH71" s="358">
        <v>0</v>
      </c>
      <c r="AI71" s="358">
        <v>0</v>
      </c>
      <c r="AJ71" s="358">
        <v>0</v>
      </c>
      <c r="AK71" s="358">
        <v>0</v>
      </c>
      <c r="AL71" s="358">
        <v>0</v>
      </c>
      <c r="AM71" s="358">
        <v>0</v>
      </c>
      <c r="AN71" s="358">
        <v>0</v>
      </c>
      <c r="AO71" s="358">
        <v>0</v>
      </c>
      <c r="AP71" s="358">
        <v>0</v>
      </c>
      <c r="AQ71" s="358">
        <v>0</v>
      </c>
      <c r="AR71" s="358">
        <v>0</v>
      </c>
      <c r="AS71" s="358">
        <v>0</v>
      </c>
      <c r="AT71" s="358">
        <v>0</v>
      </c>
      <c r="AU71" s="358">
        <v>0</v>
      </c>
      <c r="AV71" s="358">
        <v>0</v>
      </c>
      <c r="AW71" s="358">
        <v>0</v>
      </c>
      <c r="AX71" s="358">
        <v>0</v>
      </c>
      <c r="AY71" s="358">
        <v>0</v>
      </c>
      <c r="AZ71" s="358">
        <v>0</v>
      </c>
      <c r="BA71" s="358">
        <v>0</v>
      </c>
      <c r="BB71" s="358">
        <v>0</v>
      </c>
      <c r="BC71" s="358">
        <v>0</v>
      </c>
      <c r="BD71" s="358">
        <v>0</v>
      </c>
      <c r="BE71" s="358">
        <v>0</v>
      </c>
      <c r="BF71" s="358">
        <v>0</v>
      </c>
      <c r="BG71" s="358">
        <v>0</v>
      </c>
      <c r="BH71" s="358">
        <v>0</v>
      </c>
      <c r="BI71" s="358">
        <v>0</v>
      </c>
      <c r="BJ71" s="358">
        <v>0</v>
      </c>
      <c r="BK71" s="358">
        <v>0</v>
      </c>
      <c r="BL71" s="358">
        <v>0</v>
      </c>
      <c r="BM71" s="358">
        <v>0</v>
      </c>
      <c r="BN71" s="358">
        <v>0</v>
      </c>
      <c r="BO71" s="358">
        <v>0</v>
      </c>
      <c r="BP71" s="358">
        <v>0</v>
      </c>
      <c r="BQ71" s="358">
        <v>0</v>
      </c>
      <c r="BR71" s="358">
        <v>0</v>
      </c>
      <c r="BS71" s="358">
        <v>0</v>
      </c>
      <c r="BT71" s="358">
        <v>0</v>
      </c>
      <c r="BU71" s="358">
        <v>0</v>
      </c>
      <c r="BV71" s="358">
        <v>0</v>
      </c>
      <c r="BW71" s="358">
        <v>0</v>
      </c>
      <c r="BX71" s="358">
        <v>0</v>
      </c>
      <c r="BY71" s="358">
        <v>0</v>
      </c>
      <c r="BZ71" s="358">
        <v>0</v>
      </c>
      <c r="CA71" s="358">
        <v>0</v>
      </c>
      <c r="CB71" s="358">
        <v>0</v>
      </c>
      <c r="CC71" s="358">
        <v>0</v>
      </c>
      <c r="CD71" s="358">
        <v>0</v>
      </c>
      <c r="CE71" s="358">
        <v>0</v>
      </c>
      <c r="CF71" s="358">
        <v>0</v>
      </c>
      <c r="CG71" s="358">
        <v>0</v>
      </c>
      <c r="CH71" s="358">
        <v>0</v>
      </c>
      <c r="CI71" s="358">
        <v>0</v>
      </c>
      <c r="CJ71" s="358">
        <v>0</v>
      </c>
      <c r="CK71" s="358">
        <v>0</v>
      </c>
      <c r="CL71" s="358">
        <v>0</v>
      </c>
      <c r="CM71" s="358">
        <v>0</v>
      </c>
      <c r="CN71" s="358">
        <v>0</v>
      </c>
      <c r="CO71" s="358">
        <v>0</v>
      </c>
      <c r="CP71" s="358">
        <v>0</v>
      </c>
      <c r="CQ71" s="358">
        <v>0</v>
      </c>
      <c r="CR71" s="358">
        <v>0</v>
      </c>
      <c r="CS71" s="358">
        <v>0</v>
      </c>
      <c r="CT71" s="358">
        <v>0</v>
      </c>
      <c r="CU71" s="358">
        <v>0</v>
      </c>
      <c r="CV71" s="358">
        <v>0</v>
      </c>
      <c r="CW71" s="358">
        <v>0</v>
      </c>
      <c r="CX71" s="358">
        <v>0</v>
      </c>
      <c r="CY71" s="358">
        <v>0</v>
      </c>
      <c r="CZ71" s="358">
        <v>0</v>
      </c>
      <c r="DA71" s="358">
        <v>0</v>
      </c>
      <c r="DB71" s="358">
        <v>0</v>
      </c>
      <c r="DC71" s="358">
        <v>0</v>
      </c>
      <c r="DD71" s="358">
        <v>0</v>
      </c>
      <c r="DE71" s="358">
        <v>0</v>
      </c>
      <c r="DF71" s="358">
        <v>0</v>
      </c>
      <c r="DG71" s="358">
        <v>0</v>
      </c>
      <c r="DH71" s="333">
        <f t="shared" si="0"/>
        <v>0</v>
      </c>
      <c r="DI71" s="358">
        <v>0</v>
      </c>
      <c r="DJ71" s="358">
        <v>0</v>
      </c>
      <c r="DK71" s="358">
        <v>0</v>
      </c>
      <c r="DL71" s="358">
        <v>3289398</v>
      </c>
      <c r="DM71" s="358">
        <v>6078242</v>
      </c>
      <c r="DN71" s="358">
        <v>0</v>
      </c>
      <c r="DO71" s="333">
        <f t="shared" si="1"/>
        <v>9367640</v>
      </c>
      <c r="DP71" s="189">
        <f t="shared" si="2"/>
        <v>9367640</v>
      </c>
      <c r="DQ71" s="358">
        <v>0</v>
      </c>
      <c r="DR71" s="360"/>
      <c r="DS71" s="333">
        <f t="shared" si="3"/>
        <v>0</v>
      </c>
      <c r="DT71" s="189">
        <f t="shared" si="4"/>
        <v>9367640</v>
      </c>
      <c r="DU71" s="189">
        <f t="shared" si="5"/>
        <v>9367640</v>
      </c>
      <c r="DV71" s="358">
        <v>0</v>
      </c>
      <c r="DW71" s="360"/>
      <c r="DX71" s="333">
        <f t="shared" si="6"/>
        <v>0</v>
      </c>
      <c r="DY71" s="360">
        <f t="shared" si="7"/>
        <v>9367640</v>
      </c>
      <c r="DZ71" s="333">
        <f t="shared" si="8"/>
        <v>9367640</v>
      </c>
      <c r="EB71" s="720">
        <f t="shared" si="9"/>
        <v>0</v>
      </c>
    </row>
    <row r="72" spans="1:132" ht="15" customHeight="1">
      <c r="A72" s="579">
        <v>66</v>
      </c>
      <c r="B72" s="188" t="s">
        <v>255</v>
      </c>
      <c r="C72" s="185" t="s">
        <v>256</v>
      </c>
      <c r="D72" s="358">
        <v>49050</v>
      </c>
      <c r="E72" s="358">
        <v>47480</v>
      </c>
      <c r="F72" s="358">
        <v>23156</v>
      </c>
      <c r="G72" s="358">
        <v>6853</v>
      </c>
      <c r="H72" s="358">
        <v>12476</v>
      </c>
      <c r="I72" s="358">
        <v>9383</v>
      </c>
      <c r="J72" s="358">
        <v>11182</v>
      </c>
      <c r="K72" s="358">
        <v>315742</v>
      </c>
      <c r="L72" s="358">
        <v>63792</v>
      </c>
      <c r="M72" s="358">
        <v>5459</v>
      </c>
      <c r="N72" s="358">
        <v>2629</v>
      </c>
      <c r="O72" s="358">
        <v>36196</v>
      </c>
      <c r="P72" s="358">
        <v>26040</v>
      </c>
      <c r="Q72" s="358">
        <v>43972</v>
      </c>
      <c r="R72" s="358">
        <v>17516</v>
      </c>
      <c r="S72" s="358">
        <v>355315</v>
      </c>
      <c r="T72" s="358">
        <v>57792</v>
      </c>
      <c r="U72" s="358">
        <v>93665</v>
      </c>
      <c r="V72" s="358">
        <v>16136</v>
      </c>
      <c r="W72" s="358">
        <v>278191</v>
      </c>
      <c r="X72" s="358">
        <v>23927</v>
      </c>
      <c r="Y72" s="358">
        <v>178809</v>
      </c>
      <c r="Z72" s="358">
        <v>39189</v>
      </c>
      <c r="AA72" s="358">
        <v>20949</v>
      </c>
      <c r="AB72" s="358">
        <v>100086</v>
      </c>
      <c r="AC72" s="358">
        <v>80470</v>
      </c>
      <c r="AD72" s="358">
        <v>68030</v>
      </c>
      <c r="AE72" s="358">
        <v>16686</v>
      </c>
      <c r="AF72" s="358">
        <v>267530</v>
      </c>
      <c r="AG72" s="358">
        <v>70216</v>
      </c>
      <c r="AH72" s="358">
        <v>5802</v>
      </c>
      <c r="AI72" s="358">
        <v>47564</v>
      </c>
      <c r="AJ72" s="358">
        <v>149964</v>
      </c>
      <c r="AK72" s="358">
        <v>20046</v>
      </c>
      <c r="AL72" s="358">
        <v>80703</v>
      </c>
      <c r="AM72" s="358">
        <v>286608</v>
      </c>
      <c r="AN72" s="358">
        <v>358751</v>
      </c>
      <c r="AO72" s="358">
        <v>167266</v>
      </c>
      <c r="AP72" s="358">
        <v>27374</v>
      </c>
      <c r="AQ72" s="358">
        <v>169018</v>
      </c>
      <c r="AR72" s="358">
        <v>108245</v>
      </c>
      <c r="AS72" s="358">
        <v>38737</v>
      </c>
      <c r="AT72" s="358">
        <v>161840</v>
      </c>
      <c r="AU72" s="358">
        <v>122035</v>
      </c>
      <c r="AV72" s="358">
        <v>153199</v>
      </c>
      <c r="AW72" s="358">
        <v>54675</v>
      </c>
      <c r="AX72" s="358">
        <v>170497</v>
      </c>
      <c r="AY72" s="358">
        <v>198628</v>
      </c>
      <c r="AZ72" s="358">
        <v>67041</v>
      </c>
      <c r="BA72" s="358">
        <v>14966</v>
      </c>
      <c r="BB72" s="358">
        <v>10067</v>
      </c>
      <c r="BC72" s="358">
        <v>29872</v>
      </c>
      <c r="BD72" s="358">
        <v>15042</v>
      </c>
      <c r="BE72" s="358">
        <v>8503</v>
      </c>
      <c r="BF72" s="358">
        <v>79023</v>
      </c>
      <c r="BG72" s="358">
        <v>16781</v>
      </c>
      <c r="BH72" s="358">
        <v>251317</v>
      </c>
      <c r="BI72" s="358">
        <v>35457</v>
      </c>
      <c r="BJ72" s="358">
        <v>56916</v>
      </c>
      <c r="BK72" s="358">
        <v>38383</v>
      </c>
      <c r="BL72" s="358">
        <v>26877</v>
      </c>
      <c r="BM72" s="358">
        <v>75520</v>
      </c>
      <c r="BN72" s="358">
        <v>23884</v>
      </c>
      <c r="BO72" s="358">
        <v>20192</v>
      </c>
      <c r="BP72" s="358">
        <v>29002</v>
      </c>
      <c r="BQ72" s="358">
        <v>2031904</v>
      </c>
      <c r="BR72" s="358">
        <v>80488</v>
      </c>
      <c r="BS72" s="358">
        <v>231571</v>
      </c>
      <c r="BT72" s="358">
        <v>396758</v>
      </c>
      <c r="BU72" s="358">
        <v>1744367</v>
      </c>
      <c r="BV72" s="358">
        <v>156837</v>
      </c>
      <c r="BW72" s="358">
        <v>322786</v>
      </c>
      <c r="BX72" s="358">
        <v>78943</v>
      </c>
      <c r="BY72" s="358">
        <v>0</v>
      </c>
      <c r="BZ72" s="358">
        <v>199962</v>
      </c>
      <c r="CA72" s="358">
        <v>69732</v>
      </c>
      <c r="CB72" s="358">
        <v>18182</v>
      </c>
      <c r="CC72" s="358">
        <v>2614</v>
      </c>
      <c r="CD72" s="358">
        <v>3281</v>
      </c>
      <c r="CE72" s="358">
        <v>2211</v>
      </c>
      <c r="CF72" s="358">
        <v>144547</v>
      </c>
      <c r="CG72" s="358">
        <v>78380</v>
      </c>
      <c r="CH72" s="358">
        <v>8075</v>
      </c>
      <c r="CI72" s="358">
        <v>169745</v>
      </c>
      <c r="CJ72" s="358">
        <v>19910</v>
      </c>
      <c r="CK72" s="358">
        <v>67789</v>
      </c>
      <c r="CL72" s="358">
        <v>32170</v>
      </c>
      <c r="CM72" s="358">
        <v>26027</v>
      </c>
      <c r="CN72" s="358">
        <v>368954</v>
      </c>
      <c r="CO72" s="358">
        <v>372935</v>
      </c>
      <c r="CP72" s="358">
        <v>177542</v>
      </c>
      <c r="CQ72" s="358">
        <v>315622</v>
      </c>
      <c r="CR72" s="358">
        <v>38221</v>
      </c>
      <c r="CS72" s="358">
        <v>218249</v>
      </c>
      <c r="CT72" s="358">
        <v>137686</v>
      </c>
      <c r="CU72" s="358">
        <v>13788</v>
      </c>
      <c r="CV72" s="358">
        <v>38502</v>
      </c>
      <c r="CW72" s="358">
        <v>29827</v>
      </c>
      <c r="CX72" s="358">
        <v>40209</v>
      </c>
      <c r="CY72" s="358">
        <v>222704</v>
      </c>
      <c r="CZ72" s="358">
        <v>136691</v>
      </c>
      <c r="DA72" s="358">
        <v>273910</v>
      </c>
      <c r="DB72" s="358">
        <v>87089</v>
      </c>
      <c r="DC72" s="358">
        <v>230543</v>
      </c>
      <c r="DD72" s="358">
        <v>3279</v>
      </c>
      <c r="DE72" s="358">
        <v>91710</v>
      </c>
      <c r="DF72" s="358">
        <v>0</v>
      </c>
      <c r="DG72" s="358">
        <v>20446</v>
      </c>
      <c r="DH72" s="333">
        <f t="shared" ref="DH72:DH122" si="10">SUM(D72:DG72)</f>
        <v>14161898</v>
      </c>
      <c r="DI72" s="358">
        <v>4653</v>
      </c>
      <c r="DJ72" s="358">
        <v>5805102</v>
      </c>
      <c r="DK72" s="358">
        <v>0</v>
      </c>
      <c r="DL72" s="358">
        <v>0</v>
      </c>
      <c r="DM72" s="358">
        <v>0</v>
      </c>
      <c r="DN72" s="358">
        <v>0</v>
      </c>
      <c r="DO72" s="333">
        <f t="shared" ref="DO72:DO114" si="11">SUM(DI72:DN72)</f>
        <v>5809755</v>
      </c>
      <c r="DP72" s="189">
        <f t="shared" ref="DP72:DP114" si="12">+DO72+DH72</f>
        <v>19971653</v>
      </c>
      <c r="DQ72" s="358">
        <v>41827</v>
      </c>
      <c r="DR72" s="360"/>
      <c r="DS72" s="333">
        <f t="shared" ref="DS72:DS114" si="13">SUM(DQ72:DR72)</f>
        <v>41827</v>
      </c>
      <c r="DT72" s="189">
        <f t="shared" ref="DT72:DT114" si="14">+DO72+DS72</f>
        <v>5851582</v>
      </c>
      <c r="DU72" s="189">
        <f t="shared" ref="DU72:DU114" si="15">+DS72+DP72</f>
        <v>20013480</v>
      </c>
      <c r="DV72" s="358">
        <v>-3251</v>
      </c>
      <c r="DW72" s="360"/>
      <c r="DX72" s="333">
        <f t="shared" ref="DX72:DX114" si="16">SUM(DV72:DW72)</f>
        <v>-3251</v>
      </c>
      <c r="DY72" s="360">
        <f t="shared" ref="DY72:DY114" si="17">+DT72+DX72</f>
        <v>5848331</v>
      </c>
      <c r="DZ72" s="333">
        <f t="shared" ref="DZ72:DZ114" si="18">+DU72+DX72</f>
        <v>20010229</v>
      </c>
      <c r="EB72" s="720">
        <f t="shared" ref="EB72:EB114" si="19">+DJ72*0.05</f>
        <v>290255.10000000003</v>
      </c>
    </row>
    <row r="73" spans="1:132" ht="15" customHeight="1">
      <c r="A73" s="579">
        <v>67</v>
      </c>
      <c r="B73" s="188" t="s">
        <v>257</v>
      </c>
      <c r="C73" s="185" t="s">
        <v>258</v>
      </c>
      <c r="D73" s="358">
        <v>19</v>
      </c>
      <c r="E73" s="358">
        <v>0</v>
      </c>
      <c r="F73" s="358">
        <v>0</v>
      </c>
      <c r="G73" s="358">
        <v>361</v>
      </c>
      <c r="H73" s="358">
        <v>7</v>
      </c>
      <c r="I73" s="358">
        <v>61</v>
      </c>
      <c r="J73" s="358">
        <v>0</v>
      </c>
      <c r="K73" s="358">
        <v>83290</v>
      </c>
      <c r="L73" s="358">
        <v>23391</v>
      </c>
      <c r="M73" s="358">
        <v>694</v>
      </c>
      <c r="N73" s="358">
        <v>38</v>
      </c>
      <c r="O73" s="358">
        <v>9960</v>
      </c>
      <c r="P73" s="358">
        <v>4075</v>
      </c>
      <c r="Q73" s="358">
        <v>362</v>
      </c>
      <c r="R73" s="358">
        <v>794</v>
      </c>
      <c r="S73" s="358">
        <v>9780</v>
      </c>
      <c r="T73" s="358">
        <v>3502</v>
      </c>
      <c r="U73" s="358">
        <v>2556</v>
      </c>
      <c r="V73" s="358">
        <v>4518</v>
      </c>
      <c r="W73" s="358">
        <v>4187</v>
      </c>
      <c r="X73" s="358">
        <v>251</v>
      </c>
      <c r="Y73" s="358">
        <v>7497</v>
      </c>
      <c r="Z73" s="358">
        <v>2577</v>
      </c>
      <c r="AA73" s="358">
        <v>447</v>
      </c>
      <c r="AB73" s="358">
        <v>27719</v>
      </c>
      <c r="AC73" s="358">
        <v>16711</v>
      </c>
      <c r="AD73" s="358">
        <v>953</v>
      </c>
      <c r="AE73" s="358">
        <v>1234</v>
      </c>
      <c r="AF73" s="358">
        <v>29630</v>
      </c>
      <c r="AG73" s="358">
        <v>10930</v>
      </c>
      <c r="AH73" s="358">
        <v>97</v>
      </c>
      <c r="AI73" s="358">
        <v>13699</v>
      </c>
      <c r="AJ73" s="358">
        <v>1095</v>
      </c>
      <c r="AK73" s="358">
        <v>9537</v>
      </c>
      <c r="AL73" s="358">
        <v>8230</v>
      </c>
      <c r="AM73" s="358">
        <v>7833</v>
      </c>
      <c r="AN73" s="358">
        <v>53718</v>
      </c>
      <c r="AO73" s="358">
        <v>22084</v>
      </c>
      <c r="AP73" s="358">
        <v>2552</v>
      </c>
      <c r="AQ73" s="358">
        <v>1503</v>
      </c>
      <c r="AR73" s="358">
        <v>13513</v>
      </c>
      <c r="AS73" s="358">
        <v>9315</v>
      </c>
      <c r="AT73" s="358">
        <v>20292</v>
      </c>
      <c r="AU73" s="358">
        <v>12753</v>
      </c>
      <c r="AV73" s="358">
        <v>14263</v>
      </c>
      <c r="AW73" s="358">
        <v>8298</v>
      </c>
      <c r="AX73" s="358">
        <v>12691</v>
      </c>
      <c r="AY73" s="358">
        <v>10016</v>
      </c>
      <c r="AZ73" s="358">
        <v>7086</v>
      </c>
      <c r="BA73" s="358">
        <v>839</v>
      </c>
      <c r="BB73" s="358">
        <v>544</v>
      </c>
      <c r="BC73" s="358">
        <v>4198</v>
      </c>
      <c r="BD73" s="358">
        <v>2542</v>
      </c>
      <c r="BE73" s="358">
        <v>760</v>
      </c>
      <c r="BF73" s="358">
        <v>18473</v>
      </c>
      <c r="BG73" s="358">
        <v>14566</v>
      </c>
      <c r="BH73" s="358">
        <v>65817</v>
      </c>
      <c r="BI73" s="358">
        <v>3912</v>
      </c>
      <c r="BJ73" s="358">
        <v>10888</v>
      </c>
      <c r="BK73" s="358">
        <v>2405</v>
      </c>
      <c r="BL73" s="358">
        <v>2191</v>
      </c>
      <c r="BM73" s="358">
        <v>21325</v>
      </c>
      <c r="BN73" s="358">
        <v>12603</v>
      </c>
      <c r="BO73" s="358">
        <v>5192</v>
      </c>
      <c r="BP73" s="358">
        <v>4813</v>
      </c>
      <c r="BQ73" s="358">
        <v>257710</v>
      </c>
      <c r="BR73" s="358">
        <v>36499</v>
      </c>
      <c r="BS73" s="358">
        <v>6082</v>
      </c>
      <c r="BT73" s="358">
        <v>17433</v>
      </c>
      <c r="BU73" s="358">
        <v>267544</v>
      </c>
      <c r="BV73" s="358">
        <v>26828</v>
      </c>
      <c r="BW73" s="358">
        <v>38816</v>
      </c>
      <c r="BX73" s="358">
        <v>2600</v>
      </c>
      <c r="BY73" s="358">
        <v>0</v>
      </c>
      <c r="BZ73" s="358">
        <v>2956</v>
      </c>
      <c r="CA73" s="358">
        <v>8773</v>
      </c>
      <c r="CB73" s="358">
        <v>2313</v>
      </c>
      <c r="CC73" s="358">
        <v>1474</v>
      </c>
      <c r="CD73" s="358">
        <v>492</v>
      </c>
      <c r="CE73" s="358">
        <v>205</v>
      </c>
      <c r="CF73" s="358">
        <v>790</v>
      </c>
      <c r="CG73" s="358">
        <v>4979</v>
      </c>
      <c r="CH73" s="358">
        <v>1195</v>
      </c>
      <c r="CI73" s="358">
        <v>14984</v>
      </c>
      <c r="CJ73" s="358">
        <v>3473</v>
      </c>
      <c r="CK73" s="358">
        <v>5247</v>
      </c>
      <c r="CL73" s="358">
        <v>6905</v>
      </c>
      <c r="CM73" s="358">
        <v>2772</v>
      </c>
      <c r="CN73" s="358">
        <v>89844</v>
      </c>
      <c r="CO73" s="358">
        <v>63505</v>
      </c>
      <c r="CP73" s="358">
        <v>27535</v>
      </c>
      <c r="CQ73" s="358">
        <v>62745</v>
      </c>
      <c r="CR73" s="358">
        <v>10244</v>
      </c>
      <c r="CS73" s="358">
        <v>64095</v>
      </c>
      <c r="CT73" s="358">
        <v>48961</v>
      </c>
      <c r="CU73" s="358">
        <v>5224</v>
      </c>
      <c r="CV73" s="358">
        <v>1518</v>
      </c>
      <c r="CW73" s="358">
        <v>840</v>
      </c>
      <c r="CX73" s="358">
        <v>21968</v>
      </c>
      <c r="CY73" s="358">
        <v>78728</v>
      </c>
      <c r="CZ73" s="358">
        <v>51710</v>
      </c>
      <c r="DA73" s="358">
        <v>209871</v>
      </c>
      <c r="DB73" s="358">
        <v>27150</v>
      </c>
      <c r="DC73" s="358">
        <v>10453</v>
      </c>
      <c r="DD73" s="358">
        <v>1145</v>
      </c>
      <c r="DE73" s="358">
        <v>16153</v>
      </c>
      <c r="DF73" s="358">
        <v>0</v>
      </c>
      <c r="DG73" s="358">
        <v>822</v>
      </c>
      <c r="DH73" s="333">
        <f t="shared" si="10"/>
        <v>2147768</v>
      </c>
      <c r="DI73" s="358">
        <v>1059</v>
      </c>
      <c r="DJ73" s="358">
        <v>1092922</v>
      </c>
      <c r="DK73" s="358">
        <v>0</v>
      </c>
      <c r="DL73" s="358">
        <v>0</v>
      </c>
      <c r="DM73" s="358">
        <v>0</v>
      </c>
      <c r="DN73" s="358">
        <v>0</v>
      </c>
      <c r="DO73" s="333">
        <f t="shared" si="11"/>
        <v>1093981</v>
      </c>
      <c r="DP73" s="189">
        <f t="shared" si="12"/>
        <v>3241749</v>
      </c>
      <c r="DQ73" s="358">
        <v>942</v>
      </c>
      <c r="DR73" s="360"/>
      <c r="DS73" s="333">
        <f t="shared" si="13"/>
        <v>942</v>
      </c>
      <c r="DT73" s="189">
        <f t="shared" si="14"/>
        <v>1094923</v>
      </c>
      <c r="DU73" s="189">
        <f t="shared" si="15"/>
        <v>3242691</v>
      </c>
      <c r="DV73" s="358">
        <v>-318</v>
      </c>
      <c r="DW73" s="360"/>
      <c r="DX73" s="333">
        <f t="shared" si="16"/>
        <v>-318</v>
      </c>
      <c r="DY73" s="360">
        <f t="shared" si="17"/>
        <v>1094605</v>
      </c>
      <c r="DZ73" s="333">
        <f t="shared" si="18"/>
        <v>3242373</v>
      </c>
      <c r="EB73" s="720">
        <f t="shared" si="19"/>
        <v>54646.100000000006</v>
      </c>
    </row>
    <row r="74" spans="1:132" ht="15" customHeight="1">
      <c r="A74" s="579">
        <v>68</v>
      </c>
      <c r="B74" s="188" t="s">
        <v>259</v>
      </c>
      <c r="C74" s="185" t="s">
        <v>4</v>
      </c>
      <c r="D74" s="358">
        <v>645</v>
      </c>
      <c r="E74" s="358">
        <v>5375</v>
      </c>
      <c r="F74" s="358">
        <v>517</v>
      </c>
      <c r="G74" s="358">
        <v>214</v>
      </c>
      <c r="H74" s="358">
        <v>521</v>
      </c>
      <c r="I74" s="358">
        <v>675</v>
      </c>
      <c r="J74" s="358">
        <v>529</v>
      </c>
      <c r="K74" s="358">
        <v>47827</v>
      </c>
      <c r="L74" s="358">
        <v>13925</v>
      </c>
      <c r="M74" s="358">
        <v>94</v>
      </c>
      <c r="N74" s="358">
        <v>1539</v>
      </c>
      <c r="O74" s="358">
        <v>2891</v>
      </c>
      <c r="P74" s="358">
        <v>2266</v>
      </c>
      <c r="Q74" s="358">
        <v>1161</v>
      </c>
      <c r="R74" s="358">
        <v>851</v>
      </c>
      <c r="S74" s="358">
        <v>19681</v>
      </c>
      <c r="T74" s="358">
        <v>5668</v>
      </c>
      <c r="U74" s="358">
        <v>1291</v>
      </c>
      <c r="V74" s="358">
        <v>1428</v>
      </c>
      <c r="W74" s="358">
        <v>6931</v>
      </c>
      <c r="X74" s="358">
        <v>2076</v>
      </c>
      <c r="Y74" s="358">
        <v>16773</v>
      </c>
      <c r="Z74" s="358">
        <v>5072</v>
      </c>
      <c r="AA74" s="358">
        <v>1674</v>
      </c>
      <c r="AB74" s="358">
        <v>37493</v>
      </c>
      <c r="AC74" s="358">
        <v>8167</v>
      </c>
      <c r="AD74" s="358">
        <v>5725</v>
      </c>
      <c r="AE74" s="358">
        <v>3190</v>
      </c>
      <c r="AF74" s="358">
        <v>7614</v>
      </c>
      <c r="AG74" s="358">
        <v>1348</v>
      </c>
      <c r="AH74" s="358">
        <v>99</v>
      </c>
      <c r="AI74" s="358">
        <v>1375</v>
      </c>
      <c r="AJ74" s="358">
        <v>2596</v>
      </c>
      <c r="AK74" s="358">
        <v>563</v>
      </c>
      <c r="AL74" s="358">
        <v>1492</v>
      </c>
      <c r="AM74" s="358">
        <v>2590</v>
      </c>
      <c r="AN74" s="358">
        <v>32298</v>
      </c>
      <c r="AO74" s="358">
        <v>2421</v>
      </c>
      <c r="AP74" s="358">
        <v>807</v>
      </c>
      <c r="AQ74" s="358">
        <v>2293</v>
      </c>
      <c r="AR74" s="358">
        <v>2997</v>
      </c>
      <c r="AS74" s="358">
        <v>1593</v>
      </c>
      <c r="AT74" s="358">
        <v>4667</v>
      </c>
      <c r="AU74" s="358">
        <v>5069</v>
      </c>
      <c r="AV74" s="358">
        <v>7666</v>
      </c>
      <c r="AW74" s="358">
        <v>3126</v>
      </c>
      <c r="AX74" s="358">
        <v>6203</v>
      </c>
      <c r="AY74" s="358">
        <v>10186</v>
      </c>
      <c r="AZ74" s="358">
        <v>2954</v>
      </c>
      <c r="BA74" s="358">
        <v>970</v>
      </c>
      <c r="BB74" s="358">
        <v>669</v>
      </c>
      <c r="BC74" s="358">
        <v>2145</v>
      </c>
      <c r="BD74" s="358">
        <v>954</v>
      </c>
      <c r="BE74" s="358">
        <v>350</v>
      </c>
      <c r="BF74" s="358">
        <v>4664</v>
      </c>
      <c r="BG74" s="358">
        <v>1168</v>
      </c>
      <c r="BH74" s="358">
        <v>6791</v>
      </c>
      <c r="BI74" s="358">
        <v>1544</v>
      </c>
      <c r="BJ74" s="358">
        <v>3852</v>
      </c>
      <c r="BK74" s="358">
        <v>1847</v>
      </c>
      <c r="BL74" s="358">
        <v>991</v>
      </c>
      <c r="BM74" s="358">
        <v>22920</v>
      </c>
      <c r="BN74" s="358">
        <v>19852</v>
      </c>
      <c r="BO74" s="358">
        <v>9076</v>
      </c>
      <c r="BP74" s="358">
        <v>9649</v>
      </c>
      <c r="BQ74" s="358">
        <v>8187</v>
      </c>
      <c r="BR74" s="358">
        <v>11893</v>
      </c>
      <c r="BS74" s="358">
        <v>381048</v>
      </c>
      <c r="BT74" s="358">
        <v>49506</v>
      </c>
      <c r="BU74" s="358">
        <v>208934</v>
      </c>
      <c r="BV74" s="358">
        <v>42826</v>
      </c>
      <c r="BW74" s="358">
        <v>45297</v>
      </c>
      <c r="BX74" s="358">
        <v>3906</v>
      </c>
      <c r="BY74" s="358">
        <v>0</v>
      </c>
      <c r="BZ74" s="358">
        <v>39468</v>
      </c>
      <c r="CA74" s="358">
        <v>19439</v>
      </c>
      <c r="CB74" s="358">
        <v>111411</v>
      </c>
      <c r="CC74" s="358">
        <v>2224</v>
      </c>
      <c r="CD74" s="358">
        <v>229</v>
      </c>
      <c r="CE74" s="358">
        <v>544</v>
      </c>
      <c r="CF74" s="358">
        <v>5459</v>
      </c>
      <c r="CG74" s="358">
        <v>33721</v>
      </c>
      <c r="CH74" s="358">
        <v>932</v>
      </c>
      <c r="CI74" s="358">
        <v>80660</v>
      </c>
      <c r="CJ74" s="358">
        <v>1982</v>
      </c>
      <c r="CK74" s="358">
        <v>4202</v>
      </c>
      <c r="CL74" s="358">
        <v>11693</v>
      </c>
      <c r="CM74" s="358">
        <v>5730</v>
      </c>
      <c r="CN74" s="358">
        <v>158413</v>
      </c>
      <c r="CO74" s="358">
        <v>180101</v>
      </c>
      <c r="CP74" s="358">
        <v>200170</v>
      </c>
      <c r="CQ74" s="358">
        <v>167041</v>
      </c>
      <c r="CR74" s="358">
        <v>7522</v>
      </c>
      <c r="CS74" s="358">
        <v>53179</v>
      </c>
      <c r="CT74" s="358">
        <v>92091</v>
      </c>
      <c r="CU74" s="358">
        <v>10197</v>
      </c>
      <c r="CV74" s="358">
        <v>4654</v>
      </c>
      <c r="CW74" s="358">
        <v>1144</v>
      </c>
      <c r="CX74" s="358">
        <v>12462</v>
      </c>
      <c r="CY74" s="358">
        <v>45704</v>
      </c>
      <c r="CZ74" s="358">
        <v>40454</v>
      </c>
      <c r="DA74" s="358">
        <v>141299</v>
      </c>
      <c r="DB74" s="358">
        <v>60025</v>
      </c>
      <c r="DC74" s="358">
        <v>40539</v>
      </c>
      <c r="DD74" s="358">
        <v>853</v>
      </c>
      <c r="DE74" s="358">
        <v>32096</v>
      </c>
      <c r="DF74" s="358">
        <v>0</v>
      </c>
      <c r="DG74" s="358">
        <v>6203</v>
      </c>
      <c r="DH74" s="333">
        <f t="shared" si="10"/>
        <v>2705036</v>
      </c>
      <c r="DI74" s="358">
        <v>2575</v>
      </c>
      <c r="DJ74" s="358">
        <v>1945034</v>
      </c>
      <c r="DK74" s="358">
        <v>-136277</v>
      </c>
      <c r="DL74" s="358">
        <v>0</v>
      </c>
      <c r="DM74" s="358">
        <v>0</v>
      </c>
      <c r="DN74" s="358">
        <v>0</v>
      </c>
      <c r="DO74" s="333">
        <f t="shared" si="11"/>
        <v>1811332</v>
      </c>
      <c r="DP74" s="189">
        <f t="shared" si="12"/>
        <v>4516368</v>
      </c>
      <c r="DQ74" s="358">
        <v>14919</v>
      </c>
      <c r="DR74" s="360"/>
      <c r="DS74" s="333">
        <f t="shared" si="13"/>
        <v>14919</v>
      </c>
      <c r="DT74" s="189">
        <f t="shared" si="14"/>
        <v>1826251</v>
      </c>
      <c r="DU74" s="189">
        <f t="shared" si="15"/>
        <v>4531287</v>
      </c>
      <c r="DV74" s="358">
        <v>-876</v>
      </c>
      <c r="DW74" s="360"/>
      <c r="DX74" s="333">
        <f t="shared" si="16"/>
        <v>-876</v>
      </c>
      <c r="DY74" s="360">
        <f t="shared" si="17"/>
        <v>1825375</v>
      </c>
      <c r="DZ74" s="333">
        <f t="shared" si="18"/>
        <v>4530411</v>
      </c>
      <c r="EB74" s="720">
        <f t="shared" si="19"/>
        <v>97251.700000000012</v>
      </c>
    </row>
    <row r="75" spans="1:132" ht="15" customHeight="1">
      <c r="A75" s="579">
        <v>69</v>
      </c>
      <c r="B75" s="188" t="s">
        <v>260</v>
      </c>
      <c r="C75" s="185" t="s">
        <v>5</v>
      </c>
      <c r="D75" s="358">
        <v>64</v>
      </c>
      <c r="E75" s="358">
        <v>2277</v>
      </c>
      <c r="F75" s="358">
        <v>330</v>
      </c>
      <c r="G75" s="358">
        <v>143</v>
      </c>
      <c r="H75" s="358">
        <v>36</v>
      </c>
      <c r="I75" s="358">
        <v>575</v>
      </c>
      <c r="J75" s="358">
        <v>622</v>
      </c>
      <c r="K75" s="358">
        <v>41031</v>
      </c>
      <c r="L75" s="358">
        <v>6907</v>
      </c>
      <c r="M75" s="358">
        <v>138</v>
      </c>
      <c r="N75" s="358">
        <v>527</v>
      </c>
      <c r="O75" s="358">
        <v>258</v>
      </c>
      <c r="P75" s="358">
        <v>825</v>
      </c>
      <c r="Q75" s="358">
        <v>514</v>
      </c>
      <c r="R75" s="358">
        <v>559</v>
      </c>
      <c r="S75" s="358">
        <v>9105</v>
      </c>
      <c r="T75" s="358">
        <v>3162</v>
      </c>
      <c r="U75" s="358">
        <v>3240</v>
      </c>
      <c r="V75" s="358">
        <v>3213</v>
      </c>
      <c r="W75" s="358">
        <v>15195</v>
      </c>
      <c r="X75" s="358">
        <v>4973</v>
      </c>
      <c r="Y75" s="358">
        <v>12217</v>
      </c>
      <c r="Z75" s="358">
        <v>1972</v>
      </c>
      <c r="AA75" s="358">
        <v>2614</v>
      </c>
      <c r="AB75" s="358">
        <v>36176</v>
      </c>
      <c r="AC75" s="358">
        <v>18053</v>
      </c>
      <c r="AD75" s="358">
        <v>0</v>
      </c>
      <c r="AE75" s="358">
        <v>297</v>
      </c>
      <c r="AF75" s="358">
        <v>766</v>
      </c>
      <c r="AG75" s="358">
        <v>703</v>
      </c>
      <c r="AH75" s="358">
        <v>93</v>
      </c>
      <c r="AI75" s="358">
        <v>2028</v>
      </c>
      <c r="AJ75" s="358">
        <v>10841</v>
      </c>
      <c r="AK75" s="358">
        <v>299</v>
      </c>
      <c r="AL75" s="358">
        <v>7653</v>
      </c>
      <c r="AM75" s="358">
        <v>3403</v>
      </c>
      <c r="AN75" s="358">
        <v>243</v>
      </c>
      <c r="AO75" s="358">
        <v>124</v>
      </c>
      <c r="AP75" s="358">
        <v>1</v>
      </c>
      <c r="AQ75" s="358">
        <v>0</v>
      </c>
      <c r="AR75" s="358">
        <v>1634</v>
      </c>
      <c r="AS75" s="358">
        <v>683</v>
      </c>
      <c r="AT75" s="358">
        <v>708</v>
      </c>
      <c r="AU75" s="358">
        <v>3913</v>
      </c>
      <c r="AV75" s="358">
        <v>516</v>
      </c>
      <c r="AW75" s="358">
        <v>3617</v>
      </c>
      <c r="AX75" s="358">
        <v>7354</v>
      </c>
      <c r="AY75" s="358">
        <v>7790</v>
      </c>
      <c r="AZ75" s="358">
        <v>1592</v>
      </c>
      <c r="BA75" s="358">
        <v>178</v>
      </c>
      <c r="BB75" s="358">
        <v>254</v>
      </c>
      <c r="BC75" s="358">
        <v>2431</v>
      </c>
      <c r="BD75" s="358">
        <v>773</v>
      </c>
      <c r="BE75" s="358">
        <v>580</v>
      </c>
      <c r="BF75" s="358">
        <v>639</v>
      </c>
      <c r="BG75" s="358">
        <v>844</v>
      </c>
      <c r="BH75" s="358">
        <v>1249</v>
      </c>
      <c r="BI75" s="358">
        <v>3421</v>
      </c>
      <c r="BJ75" s="358">
        <v>17949</v>
      </c>
      <c r="BK75" s="358">
        <v>414</v>
      </c>
      <c r="BL75" s="358">
        <v>0</v>
      </c>
      <c r="BM75" s="358">
        <v>26360</v>
      </c>
      <c r="BN75" s="358">
        <v>11112</v>
      </c>
      <c r="BO75" s="358">
        <v>68820</v>
      </c>
      <c r="BP75" s="358">
        <v>61717</v>
      </c>
      <c r="BQ75" s="358">
        <v>365006</v>
      </c>
      <c r="BR75" s="358">
        <v>10056</v>
      </c>
      <c r="BS75" s="358">
        <v>13286</v>
      </c>
      <c r="BT75" s="358">
        <v>0</v>
      </c>
      <c r="BU75" s="358">
        <v>139147</v>
      </c>
      <c r="BV75" s="358">
        <v>167891</v>
      </c>
      <c r="BW75" s="358">
        <v>1623</v>
      </c>
      <c r="BX75" s="358">
        <v>550</v>
      </c>
      <c r="BY75" s="358">
        <v>0</v>
      </c>
      <c r="BZ75" s="358">
        <v>227282</v>
      </c>
      <c r="CA75" s="358">
        <v>50381</v>
      </c>
      <c r="CB75" s="358">
        <v>0</v>
      </c>
      <c r="CC75" s="358">
        <v>16283</v>
      </c>
      <c r="CD75" s="358">
        <v>1854</v>
      </c>
      <c r="CE75" s="358">
        <v>2792</v>
      </c>
      <c r="CF75" s="358">
        <v>9313</v>
      </c>
      <c r="CG75" s="358">
        <v>107880</v>
      </c>
      <c r="CH75" s="358">
        <v>3192</v>
      </c>
      <c r="CI75" s="358">
        <v>241186</v>
      </c>
      <c r="CJ75" s="358">
        <v>19612</v>
      </c>
      <c r="CK75" s="358">
        <v>6622</v>
      </c>
      <c r="CL75" s="358">
        <v>36943</v>
      </c>
      <c r="CM75" s="358">
        <v>12022</v>
      </c>
      <c r="CN75" s="358">
        <v>1224432</v>
      </c>
      <c r="CO75" s="358">
        <v>238777</v>
      </c>
      <c r="CP75" s="358">
        <v>99455</v>
      </c>
      <c r="CQ75" s="358">
        <v>211011</v>
      </c>
      <c r="CR75" s="358">
        <v>34929</v>
      </c>
      <c r="CS75" s="358">
        <v>64202</v>
      </c>
      <c r="CT75" s="358">
        <v>52735</v>
      </c>
      <c r="CU75" s="358">
        <v>253</v>
      </c>
      <c r="CV75" s="358">
        <v>6679</v>
      </c>
      <c r="CW75" s="358">
        <v>921</v>
      </c>
      <c r="CX75" s="358">
        <v>38592</v>
      </c>
      <c r="CY75" s="358">
        <v>75493</v>
      </c>
      <c r="CZ75" s="358">
        <v>184313</v>
      </c>
      <c r="DA75" s="358">
        <v>346346</v>
      </c>
      <c r="DB75" s="358">
        <v>47278</v>
      </c>
      <c r="DC75" s="358">
        <v>127056</v>
      </c>
      <c r="DD75" s="358">
        <v>208</v>
      </c>
      <c r="DE75" s="358">
        <v>111751</v>
      </c>
      <c r="DF75" s="358">
        <v>0</v>
      </c>
      <c r="DG75" s="358">
        <v>97162</v>
      </c>
      <c r="DH75" s="333">
        <f t="shared" si="10"/>
        <v>4810239</v>
      </c>
      <c r="DI75" s="358">
        <v>0</v>
      </c>
      <c r="DJ75" s="358">
        <v>517277</v>
      </c>
      <c r="DK75" s="358">
        <v>657267</v>
      </c>
      <c r="DL75" s="358">
        <v>0</v>
      </c>
      <c r="DM75" s="358">
        <v>0</v>
      </c>
      <c r="DN75" s="358">
        <v>0</v>
      </c>
      <c r="DO75" s="333">
        <f t="shared" si="11"/>
        <v>1174544</v>
      </c>
      <c r="DP75" s="189">
        <f t="shared" si="12"/>
        <v>5984783</v>
      </c>
      <c r="DQ75" s="358">
        <v>7857</v>
      </c>
      <c r="DR75" s="360"/>
      <c r="DS75" s="333">
        <f t="shared" si="13"/>
        <v>7857</v>
      </c>
      <c r="DT75" s="189">
        <f t="shared" si="14"/>
        <v>1182401</v>
      </c>
      <c r="DU75" s="189">
        <f t="shared" si="15"/>
        <v>5992640</v>
      </c>
      <c r="DV75" s="358">
        <v>-323</v>
      </c>
      <c r="DW75" s="360"/>
      <c r="DX75" s="333">
        <f t="shared" si="16"/>
        <v>-323</v>
      </c>
      <c r="DY75" s="360">
        <f t="shared" si="17"/>
        <v>1182078</v>
      </c>
      <c r="DZ75" s="333">
        <f t="shared" si="18"/>
        <v>5992317</v>
      </c>
      <c r="EB75" s="720">
        <f t="shared" si="19"/>
        <v>25863.850000000002</v>
      </c>
    </row>
    <row r="76" spans="1:132" ht="15" customHeight="1">
      <c r="A76" s="579">
        <v>70</v>
      </c>
      <c r="B76" s="188" t="s">
        <v>261</v>
      </c>
      <c r="C76" s="185" t="s">
        <v>36</v>
      </c>
      <c r="D76" s="358">
        <v>434188</v>
      </c>
      <c r="E76" s="358">
        <v>145985</v>
      </c>
      <c r="F76" s="358">
        <v>17085</v>
      </c>
      <c r="G76" s="358">
        <v>17624</v>
      </c>
      <c r="H76" s="358">
        <v>74759</v>
      </c>
      <c r="I76" s="358">
        <v>1641</v>
      </c>
      <c r="J76" s="358">
        <v>4518</v>
      </c>
      <c r="K76" s="358">
        <v>2051426</v>
      </c>
      <c r="L76" s="358">
        <v>263592</v>
      </c>
      <c r="M76" s="358">
        <v>99508</v>
      </c>
      <c r="N76" s="358">
        <v>9922</v>
      </c>
      <c r="O76" s="358">
        <v>64926</v>
      </c>
      <c r="P76" s="358">
        <v>164704</v>
      </c>
      <c r="Q76" s="358">
        <v>146498</v>
      </c>
      <c r="R76" s="358">
        <v>116428</v>
      </c>
      <c r="S76" s="358">
        <v>278150</v>
      </c>
      <c r="T76" s="358">
        <v>271276</v>
      </c>
      <c r="U76" s="358">
        <v>203536</v>
      </c>
      <c r="V76" s="358">
        <v>7301</v>
      </c>
      <c r="W76" s="358">
        <v>55211</v>
      </c>
      <c r="X76" s="358">
        <v>14106</v>
      </c>
      <c r="Y76" s="358">
        <v>158028</v>
      </c>
      <c r="Z76" s="358">
        <v>53782</v>
      </c>
      <c r="AA76" s="358">
        <v>20334</v>
      </c>
      <c r="AB76" s="358">
        <v>541349</v>
      </c>
      <c r="AC76" s="358">
        <v>409670</v>
      </c>
      <c r="AD76" s="358">
        <v>71556</v>
      </c>
      <c r="AE76" s="358">
        <v>22995</v>
      </c>
      <c r="AF76" s="358">
        <v>652141</v>
      </c>
      <c r="AG76" s="358">
        <v>117452</v>
      </c>
      <c r="AH76" s="358">
        <v>23165</v>
      </c>
      <c r="AI76" s="358">
        <v>43534</v>
      </c>
      <c r="AJ76" s="358">
        <v>75913</v>
      </c>
      <c r="AK76" s="358">
        <v>23276</v>
      </c>
      <c r="AL76" s="358">
        <v>69616</v>
      </c>
      <c r="AM76" s="358">
        <v>89469</v>
      </c>
      <c r="AN76" s="358">
        <v>142050</v>
      </c>
      <c r="AO76" s="358">
        <v>46009</v>
      </c>
      <c r="AP76" s="358">
        <v>81933</v>
      </c>
      <c r="AQ76" s="358">
        <v>38693</v>
      </c>
      <c r="AR76" s="358">
        <v>164068</v>
      </c>
      <c r="AS76" s="358">
        <v>138072</v>
      </c>
      <c r="AT76" s="358">
        <v>209026</v>
      </c>
      <c r="AU76" s="358">
        <v>414634</v>
      </c>
      <c r="AV76" s="358">
        <v>610054</v>
      </c>
      <c r="AW76" s="358">
        <v>300899</v>
      </c>
      <c r="AX76" s="358">
        <v>294729</v>
      </c>
      <c r="AY76" s="358">
        <v>294361</v>
      </c>
      <c r="AZ76" s="358">
        <v>421036</v>
      </c>
      <c r="BA76" s="358">
        <v>154697</v>
      </c>
      <c r="BB76" s="358">
        <v>98342</v>
      </c>
      <c r="BC76" s="358">
        <v>132492</v>
      </c>
      <c r="BD76" s="358">
        <v>155136</v>
      </c>
      <c r="BE76" s="358">
        <v>75891</v>
      </c>
      <c r="BF76" s="358">
        <v>279367</v>
      </c>
      <c r="BG76" s="358">
        <v>47676</v>
      </c>
      <c r="BH76" s="358">
        <v>1130918</v>
      </c>
      <c r="BI76" s="358">
        <v>127663</v>
      </c>
      <c r="BJ76" s="358">
        <v>149392</v>
      </c>
      <c r="BK76" s="358">
        <v>267723</v>
      </c>
      <c r="BL76" s="358">
        <v>5288</v>
      </c>
      <c r="BM76" s="358">
        <v>1643468</v>
      </c>
      <c r="BN76" s="358">
        <v>955750</v>
      </c>
      <c r="BO76" s="358">
        <v>501389</v>
      </c>
      <c r="BP76" s="358">
        <v>312602</v>
      </c>
      <c r="BQ76" s="358">
        <v>86448</v>
      </c>
      <c r="BR76" s="358">
        <v>29677</v>
      </c>
      <c r="BS76" s="358">
        <v>80889</v>
      </c>
      <c r="BT76" s="358">
        <v>106113</v>
      </c>
      <c r="BU76" s="358">
        <v>891914</v>
      </c>
      <c r="BV76" s="358">
        <v>190811</v>
      </c>
      <c r="BW76" s="358">
        <v>37220</v>
      </c>
      <c r="BX76" s="358">
        <v>64514</v>
      </c>
      <c r="BY76" s="358">
        <v>35268</v>
      </c>
      <c r="BZ76" s="358">
        <v>11510</v>
      </c>
      <c r="CA76" s="358">
        <v>189158</v>
      </c>
      <c r="CB76" s="358">
        <v>832113</v>
      </c>
      <c r="CC76" s="358">
        <v>28130</v>
      </c>
      <c r="CD76" s="358">
        <v>3732</v>
      </c>
      <c r="CE76" s="358">
        <v>6390</v>
      </c>
      <c r="CF76" s="358">
        <v>21753</v>
      </c>
      <c r="CG76" s="358">
        <v>84946</v>
      </c>
      <c r="CH76" s="358">
        <v>5622</v>
      </c>
      <c r="CI76" s="358">
        <v>77505</v>
      </c>
      <c r="CJ76" s="358">
        <v>15421</v>
      </c>
      <c r="CK76" s="358">
        <v>311432</v>
      </c>
      <c r="CL76" s="358">
        <v>44473</v>
      </c>
      <c r="CM76" s="358">
        <v>137700</v>
      </c>
      <c r="CN76" s="358">
        <v>390042</v>
      </c>
      <c r="CO76" s="358">
        <v>219732</v>
      </c>
      <c r="CP76" s="358">
        <v>630260</v>
      </c>
      <c r="CQ76" s="358">
        <v>2433031</v>
      </c>
      <c r="CR76" s="358">
        <v>56819</v>
      </c>
      <c r="CS76" s="358">
        <v>292154</v>
      </c>
      <c r="CT76" s="358">
        <v>226671</v>
      </c>
      <c r="CU76" s="358">
        <v>168998</v>
      </c>
      <c r="CV76" s="358">
        <v>156647</v>
      </c>
      <c r="CW76" s="358">
        <v>43127</v>
      </c>
      <c r="CX76" s="358">
        <v>838320</v>
      </c>
      <c r="CY76" s="358">
        <v>460825</v>
      </c>
      <c r="CZ76" s="358">
        <v>195433</v>
      </c>
      <c r="DA76" s="358">
        <v>1694905</v>
      </c>
      <c r="DB76" s="358">
        <v>175048</v>
      </c>
      <c r="DC76" s="358">
        <v>162544</v>
      </c>
      <c r="DD76" s="358">
        <v>18044</v>
      </c>
      <c r="DE76" s="358">
        <v>155648</v>
      </c>
      <c r="DF76" s="358">
        <v>353985</v>
      </c>
      <c r="DG76" s="358">
        <v>31459</v>
      </c>
      <c r="DH76" s="333">
        <f t="shared" si="10"/>
        <v>28004453</v>
      </c>
      <c r="DI76" s="358">
        <v>1637654</v>
      </c>
      <c r="DJ76" s="358">
        <v>47700440</v>
      </c>
      <c r="DK76" s="358">
        <v>9675</v>
      </c>
      <c r="DL76" s="358">
        <v>614455</v>
      </c>
      <c r="DM76" s="358">
        <v>7885503</v>
      </c>
      <c r="DN76" s="358">
        <v>163911</v>
      </c>
      <c r="DO76" s="333">
        <f t="shared" si="11"/>
        <v>58011638</v>
      </c>
      <c r="DP76" s="189">
        <f t="shared" si="12"/>
        <v>86016091</v>
      </c>
      <c r="DQ76" s="358">
        <v>6818837</v>
      </c>
      <c r="DR76" s="360"/>
      <c r="DS76" s="333">
        <f t="shared" si="13"/>
        <v>6818837</v>
      </c>
      <c r="DT76" s="189">
        <f t="shared" si="14"/>
        <v>64830475</v>
      </c>
      <c r="DU76" s="189">
        <f t="shared" si="15"/>
        <v>92834928</v>
      </c>
      <c r="DV76" s="358">
        <v>-116626</v>
      </c>
      <c r="DW76" s="360"/>
      <c r="DX76" s="333">
        <f t="shared" si="16"/>
        <v>-116626</v>
      </c>
      <c r="DY76" s="360">
        <f t="shared" si="17"/>
        <v>64713849</v>
      </c>
      <c r="DZ76" s="333">
        <f t="shared" si="18"/>
        <v>92718302</v>
      </c>
      <c r="EB76" s="720">
        <f t="shared" si="19"/>
        <v>2385022</v>
      </c>
    </row>
    <row r="77" spans="1:132" ht="15" customHeight="1">
      <c r="A77" s="579">
        <v>71</v>
      </c>
      <c r="B77" s="188" t="s">
        <v>262</v>
      </c>
      <c r="C77" s="185" t="s">
        <v>6</v>
      </c>
      <c r="D77" s="358">
        <v>35719</v>
      </c>
      <c r="E77" s="358">
        <v>22628</v>
      </c>
      <c r="F77" s="358">
        <v>5322</v>
      </c>
      <c r="G77" s="358">
        <v>8442</v>
      </c>
      <c r="H77" s="358">
        <v>14187</v>
      </c>
      <c r="I77" s="358">
        <v>4459</v>
      </c>
      <c r="J77" s="358">
        <v>17970</v>
      </c>
      <c r="K77" s="358">
        <v>147631</v>
      </c>
      <c r="L77" s="358">
        <v>104801</v>
      </c>
      <c r="M77" s="358">
        <v>6326</v>
      </c>
      <c r="N77" s="358">
        <v>8330</v>
      </c>
      <c r="O77" s="358">
        <v>22415</v>
      </c>
      <c r="P77" s="358">
        <v>34914</v>
      </c>
      <c r="Q77" s="358">
        <v>21023</v>
      </c>
      <c r="R77" s="358">
        <v>26141</v>
      </c>
      <c r="S77" s="358">
        <v>35038</v>
      </c>
      <c r="T77" s="358">
        <v>34569</v>
      </c>
      <c r="U77" s="358">
        <v>49389</v>
      </c>
      <c r="V77" s="358">
        <v>3983</v>
      </c>
      <c r="W77" s="358">
        <v>14353</v>
      </c>
      <c r="X77" s="358">
        <v>10687</v>
      </c>
      <c r="Y77" s="358">
        <v>41032</v>
      </c>
      <c r="Z77" s="358">
        <v>13402</v>
      </c>
      <c r="AA77" s="358">
        <v>2336</v>
      </c>
      <c r="AB77" s="358">
        <v>89921</v>
      </c>
      <c r="AC77" s="358">
        <v>62872</v>
      </c>
      <c r="AD77" s="358">
        <v>46719</v>
      </c>
      <c r="AE77" s="358">
        <v>5966</v>
      </c>
      <c r="AF77" s="358">
        <v>48324</v>
      </c>
      <c r="AG77" s="358">
        <v>18561</v>
      </c>
      <c r="AH77" s="358">
        <v>1783</v>
      </c>
      <c r="AI77" s="358">
        <v>10944</v>
      </c>
      <c r="AJ77" s="358">
        <v>26306</v>
      </c>
      <c r="AK77" s="358">
        <v>11271</v>
      </c>
      <c r="AL77" s="358">
        <v>28760</v>
      </c>
      <c r="AM77" s="358">
        <v>30618</v>
      </c>
      <c r="AN77" s="358">
        <v>49728</v>
      </c>
      <c r="AO77" s="358">
        <v>12852</v>
      </c>
      <c r="AP77" s="358">
        <v>14629</v>
      </c>
      <c r="AQ77" s="358">
        <v>33947</v>
      </c>
      <c r="AR77" s="358">
        <v>36391</v>
      </c>
      <c r="AS77" s="358">
        <v>67008</v>
      </c>
      <c r="AT77" s="358">
        <v>75217</v>
      </c>
      <c r="AU77" s="358">
        <v>68947</v>
      </c>
      <c r="AV77" s="358">
        <v>118587</v>
      </c>
      <c r="AW77" s="358">
        <v>72400</v>
      </c>
      <c r="AX77" s="358">
        <v>41017</v>
      </c>
      <c r="AY77" s="358">
        <v>56952</v>
      </c>
      <c r="AZ77" s="358">
        <v>55751</v>
      </c>
      <c r="BA77" s="358">
        <v>21642</v>
      </c>
      <c r="BB77" s="358">
        <v>18236</v>
      </c>
      <c r="BC77" s="358">
        <v>21386</v>
      </c>
      <c r="BD77" s="358">
        <v>23123</v>
      </c>
      <c r="BE77" s="358">
        <v>15294</v>
      </c>
      <c r="BF77" s="358">
        <v>67463</v>
      </c>
      <c r="BG77" s="358">
        <v>15007</v>
      </c>
      <c r="BH77" s="358">
        <v>98401</v>
      </c>
      <c r="BI77" s="358">
        <v>40055</v>
      </c>
      <c r="BJ77" s="358">
        <v>46189</v>
      </c>
      <c r="BK77" s="358">
        <v>122058</v>
      </c>
      <c r="BL77" s="358">
        <v>2746</v>
      </c>
      <c r="BM77" s="358">
        <v>315503</v>
      </c>
      <c r="BN77" s="358">
        <v>83498</v>
      </c>
      <c r="BO77" s="358">
        <v>203041</v>
      </c>
      <c r="BP77" s="358">
        <v>134320</v>
      </c>
      <c r="BQ77" s="358">
        <v>449145</v>
      </c>
      <c r="BR77" s="358">
        <v>25703</v>
      </c>
      <c r="BS77" s="358">
        <v>79706</v>
      </c>
      <c r="BT77" s="358">
        <v>162387</v>
      </c>
      <c r="BU77" s="358">
        <v>1799032</v>
      </c>
      <c r="BV77" s="358">
        <v>2805216</v>
      </c>
      <c r="BW77" s="358">
        <v>2412363</v>
      </c>
      <c r="BX77" s="358">
        <v>1084972</v>
      </c>
      <c r="BY77" s="358">
        <v>3684867</v>
      </c>
      <c r="BZ77" s="358">
        <v>320454</v>
      </c>
      <c r="CA77" s="358">
        <v>239018</v>
      </c>
      <c r="CB77" s="358">
        <v>471077</v>
      </c>
      <c r="CC77" s="358">
        <v>160511</v>
      </c>
      <c r="CD77" s="358">
        <v>42441</v>
      </c>
      <c r="CE77" s="358">
        <v>10219</v>
      </c>
      <c r="CF77" s="358">
        <v>21966</v>
      </c>
      <c r="CG77" s="358">
        <v>76496</v>
      </c>
      <c r="CH77" s="358">
        <v>741</v>
      </c>
      <c r="CI77" s="358">
        <v>169749</v>
      </c>
      <c r="CJ77" s="358">
        <v>20998</v>
      </c>
      <c r="CK77" s="358">
        <v>88950</v>
      </c>
      <c r="CL77" s="358">
        <v>31842</v>
      </c>
      <c r="CM77" s="358">
        <v>29476</v>
      </c>
      <c r="CN77" s="358">
        <v>773411</v>
      </c>
      <c r="CO77" s="358">
        <v>334566</v>
      </c>
      <c r="CP77" s="358">
        <v>51103</v>
      </c>
      <c r="CQ77" s="358">
        <v>195734</v>
      </c>
      <c r="CR77" s="358">
        <v>43339</v>
      </c>
      <c r="CS77" s="358">
        <v>213874</v>
      </c>
      <c r="CT77" s="358">
        <v>114136</v>
      </c>
      <c r="CU77" s="358">
        <v>121158</v>
      </c>
      <c r="CV77" s="358">
        <v>530829</v>
      </c>
      <c r="CW77" s="358">
        <v>19937</v>
      </c>
      <c r="CX77" s="358">
        <v>110059</v>
      </c>
      <c r="CY77" s="358">
        <v>233789</v>
      </c>
      <c r="CZ77" s="358">
        <v>97226</v>
      </c>
      <c r="DA77" s="358">
        <v>170441</v>
      </c>
      <c r="DB77" s="358">
        <v>19877</v>
      </c>
      <c r="DC77" s="358">
        <v>125507</v>
      </c>
      <c r="DD77" s="358">
        <v>9748</v>
      </c>
      <c r="DE77" s="358">
        <v>58164</v>
      </c>
      <c r="DF77" s="358">
        <v>0</v>
      </c>
      <c r="DG77" s="358">
        <v>267714</v>
      </c>
      <c r="DH77" s="333">
        <f t="shared" si="10"/>
        <v>20676471</v>
      </c>
      <c r="DI77" s="358">
        <v>277</v>
      </c>
      <c r="DJ77" s="358">
        <v>16124144</v>
      </c>
      <c r="DK77" s="358">
        <v>0</v>
      </c>
      <c r="DL77" s="358">
        <v>0</v>
      </c>
      <c r="DM77" s="358">
        <v>0</v>
      </c>
      <c r="DN77" s="358">
        <v>0</v>
      </c>
      <c r="DO77" s="333">
        <f t="shared" si="11"/>
        <v>16124421</v>
      </c>
      <c r="DP77" s="189">
        <f t="shared" si="12"/>
        <v>36800892</v>
      </c>
      <c r="DQ77" s="358">
        <v>1958522</v>
      </c>
      <c r="DR77" s="360"/>
      <c r="DS77" s="333">
        <f t="shared" si="13"/>
        <v>1958522</v>
      </c>
      <c r="DT77" s="189">
        <f t="shared" si="14"/>
        <v>18082943</v>
      </c>
      <c r="DU77" s="189">
        <f t="shared" si="15"/>
        <v>38759414</v>
      </c>
      <c r="DV77" s="358">
        <v>-2425829</v>
      </c>
      <c r="DW77" s="360"/>
      <c r="DX77" s="333">
        <f t="shared" si="16"/>
        <v>-2425829</v>
      </c>
      <c r="DY77" s="360">
        <f t="shared" si="17"/>
        <v>15657114</v>
      </c>
      <c r="DZ77" s="333">
        <f t="shared" si="18"/>
        <v>36333585</v>
      </c>
      <c r="EB77" s="720">
        <f t="shared" si="19"/>
        <v>806207.20000000007</v>
      </c>
    </row>
    <row r="78" spans="1:132" ht="15" customHeight="1">
      <c r="A78" s="579">
        <v>72</v>
      </c>
      <c r="B78" s="188" t="s">
        <v>263</v>
      </c>
      <c r="C78" s="185" t="s">
        <v>264</v>
      </c>
      <c r="D78" s="358">
        <v>2492</v>
      </c>
      <c r="E78" s="358">
        <v>0</v>
      </c>
      <c r="F78" s="358">
        <v>1265</v>
      </c>
      <c r="G78" s="358">
        <v>1290</v>
      </c>
      <c r="H78" s="358">
        <v>1347</v>
      </c>
      <c r="I78" s="358">
        <v>3688</v>
      </c>
      <c r="J78" s="358">
        <v>1839</v>
      </c>
      <c r="K78" s="358">
        <v>116803</v>
      </c>
      <c r="L78" s="358">
        <v>12387</v>
      </c>
      <c r="M78" s="358">
        <v>1705</v>
      </c>
      <c r="N78" s="358">
        <v>14</v>
      </c>
      <c r="O78" s="358">
        <v>3514</v>
      </c>
      <c r="P78" s="358">
        <v>10940</v>
      </c>
      <c r="Q78" s="358">
        <v>5613</v>
      </c>
      <c r="R78" s="358">
        <v>9943</v>
      </c>
      <c r="S78" s="358">
        <v>7823</v>
      </c>
      <c r="T78" s="358">
        <v>7793</v>
      </c>
      <c r="U78" s="358">
        <v>24343</v>
      </c>
      <c r="V78" s="358">
        <v>570</v>
      </c>
      <c r="W78" s="358">
        <v>4722</v>
      </c>
      <c r="X78" s="358">
        <v>4350</v>
      </c>
      <c r="Y78" s="358">
        <v>10132</v>
      </c>
      <c r="Z78" s="358">
        <v>5551</v>
      </c>
      <c r="AA78" s="358">
        <v>1196</v>
      </c>
      <c r="AB78" s="358">
        <v>62534</v>
      </c>
      <c r="AC78" s="358">
        <v>11792</v>
      </c>
      <c r="AD78" s="358">
        <v>5634</v>
      </c>
      <c r="AE78" s="358">
        <v>1783</v>
      </c>
      <c r="AF78" s="358">
        <v>48286</v>
      </c>
      <c r="AG78" s="358">
        <v>9660</v>
      </c>
      <c r="AH78" s="358">
        <v>690</v>
      </c>
      <c r="AI78" s="358">
        <v>4078</v>
      </c>
      <c r="AJ78" s="358">
        <v>14392</v>
      </c>
      <c r="AK78" s="358">
        <v>2340</v>
      </c>
      <c r="AL78" s="358">
        <v>7229</v>
      </c>
      <c r="AM78" s="358">
        <v>4766</v>
      </c>
      <c r="AN78" s="358">
        <v>15965</v>
      </c>
      <c r="AO78" s="358">
        <v>4610</v>
      </c>
      <c r="AP78" s="358">
        <v>2790</v>
      </c>
      <c r="AQ78" s="358">
        <v>1799</v>
      </c>
      <c r="AR78" s="358">
        <v>8375</v>
      </c>
      <c r="AS78" s="358">
        <v>28585</v>
      </c>
      <c r="AT78" s="358">
        <v>25044</v>
      </c>
      <c r="AU78" s="358">
        <v>36159</v>
      </c>
      <c r="AV78" s="358">
        <v>47532</v>
      </c>
      <c r="AW78" s="358">
        <v>14841</v>
      </c>
      <c r="AX78" s="358">
        <v>7625</v>
      </c>
      <c r="AY78" s="358">
        <v>16133</v>
      </c>
      <c r="AZ78" s="358">
        <v>18067</v>
      </c>
      <c r="BA78" s="358">
        <v>9531</v>
      </c>
      <c r="BB78" s="358">
        <v>5074</v>
      </c>
      <c r="BC78" s="358">
        <v>7116</v>
      </c>
      <c r="BD78" s="358">
        <v>9103</v>
      </c>
      <c r="BE78" s="358">
        <v>4483</v>
      </c>
      <c r="BF78" s="358">
        <v>16586</v>
      </c>
      <c r="BG78" s="358">
        <v>2667</v>
      </c>
      <c r="BH78" s="358">
        <v>15609</v>
      </c>
      <c r="BI78" s="358">
        <v>4392</v>
      </c>
      <c r="BJ78" s="358">
        <v>5364</v>
      </c>
      <c r="BK78" s="358">
        <v>7676</v>
      </c>
      <c r="BL78" s="358">
        <v>173</v>
      </c>
      <c r="BM78" s="358">
        <v>260510</v>
      </c>
      <c r="BN78" s="358">
        <v>50255</v>
      </c>
      <c r="BO78" s="358">
        <v>25420</v>
      </c>
      <c r="BP78" s="358">
        <v>22431</v>
      </c>
      <c r="BQ78" s="358">
        <v>127648</v>
      </c>
      <c r="BR78" s="358">
        <v>54975</v>
      </c>
      <c r="BS78" s="358">
        <v>5570</v>
      </c>
      <c r="BT78" s="358">
        <v>9435</v>
      </c>
      <c r="BU78" s="358">
        <v>3265981</v>
      </c>
      <c r="BV78" s="358">
        <v>651856</v>
      </c>
      <c r="BW78" s="358">
        <v>1155838</v>
      </c>
      <c r="BX78" s="358">
        <v>2625304</v>
      </c>
      <c r="BY78" s="358">
        <v>950723</v>
      </c>
      <c r="BZ78" s="358">
        <v>9442</v>
      </c>
      <c r="CA78" s="358">
        <v>206911</v>
      </c>
      <c r="CB78" s="358">
        <v>240780</v>
      </c>
      <c r="CC78" s="358">
        <v>278031</v>
      </c>
      <c r="CD78" s="358">
        <v>6183</v>
      </c>
      <c r="CE78" s="358">
        <v>68083</v>
      </c>
      <c r="CF78" s="358">
        <v>295923</v>
      </c>
      <c r="CG78" s="358">
        <v>206389</v>
      </c>
      <c r="CH78" s="358">
        <v>26157</v>
      </c>
      <c r="CI78" s="358">
        <v>243054</v>
      </c>
      <c r="CJ78" s="358">
        <v>45670</v>
      </c>
      <c r="CK78" s="358">
        <v>940703</v>
      </c>
      <c r="CL78" s="358">
        <v>544104</v>
      </c>
      <c r="CM78" s="358">
        <v>174078</v>
      </c>
      <c r="CN78" s="358">
        <v>154099</v>
      </c>
      <c r="CO78" s="358">
        <v>40472</v>
      </c>
      <c r="CP78" s="358">
        <v>381608</v>
      </c>
      <c r="CQ78" s="358">
        <v>1147842</v>
      </c>
      <c r="CR78" s="358">
        <v>21891</v>
      </c>
      <c r="CS78" s="358">
        <v>75798</v>
      </c>
      <c r="CT78" s="358">
        <v>95781</v>
      </c>
      <c r="CU78" s="358">
        <v>81473</v>
      </c>
      <c r="CV78" s="358">
        <v>252534</v>
      </c>
      <c r="CW78" s="358">
        <v>17343</v>
      </c>
      <c r="CX78" s="358">
        <v>44809</v>
      </c>
      <c r="CY78" s="358">
        <v>577508</v>
      </c>
      <c r="CZ78" s="358">
        <v>47329</v>
      </c>
      <c r="DA78" s="358">
        <v>949074</v>
      </c>
      <c r="DB78" s="358">
        <v>145699</v>
      </c>
      <c r="DC78" s="358">
        <v>61895</v>
      </c>
      <c r="DD78" s="358">
        <v>14401</v>
      </c>
      <c r="DE78" s="358">
        <v>118869</v>
      </c>
      <c r="DF78" s="358">
        <v>0</v>
      </c>
      <c r="DG78" s="358">
        <v>147810</v>
      </c>
      <c r="DH78" s="333">
        <f t="shared" si="10"/>
        <v>17595492</v>
      </c>
      <c r="DI78" s="358">
        <v>0</v>
      </c>
      <c r="DJ78" s="358">
        <v>466273</v>
      </c>
      <c r="DK78" s="358">
        <v>0</v>
      </c>
      <c r="DL78" s="358">
        <v>0</v>
      </c>
      <c r="DM78" s="358">
        <v>5334570</v>
      </c>
      <c r="DN78" s="358">
        <v>0</v>
      </c>
      <c r="DO78" s="333">
        <f t="shared" si="11"/>
        <v>5800843</v>
      </c>
      <c r="DP78" s="189">
        <f t="shared" si="12"/>
        <v>23396335</v>
      </c>
      <c r="DQ78" s="358">
        <v>2926</v>
      </c>
      <c r="DR78" s="360"/>
      <c r="DS78" s="333">
        <f t="shared" si="13"/>
        <v>2926</v>
      </c>
      <c r="DT78" s="189">
        <f t="shared" si="14"/>
        <v>5803769</v>
      </c>
      <c r="DU78" s="189">
        <f t="shared" si="15"/>
        <v>23399261</v>
      </c>
      <c r="DV78" s="358">
        <v>0</v>
      </c>
      <c r="DW78" s="360"/>
      <c r="DX78" s="333">
        <f t="shared" si="16"/>
        <v>0</v>
      </c>
      <c r="DY78" s="360">
        <f t="shared" si="17"/>
        <v>5803769</v>
      </c>
      <c r="DZ78" s="333">
        <f t="shared" si="18"/>
        <v>23399261</v>
      </c>
      <c r="EB78" s="720">
        <f t="shared" si="19"/>
        <v>23313.65</v>
      </c>
    </row>
    <row r="79" spans="1:132" ht="15" customHeight="1">
      <c r="A79" s="579">
        <v>73</v>
      </c>
      <c r="B79" s="188" t="s">
        <v>265</v>
      </c>
      <c r="C79" s="185" t="s">
        <v>266</v>
      </c>
      <c r="D79" s="358">
        <v>0</v>
      </c>
      <c r="E79" s="358">
        <v>0</v>
      </c>
      <c r="F79" s="358">
        <v>0</v>
      </c>
      <c r="G79" s="358">
        <v>0</v>
      </c>
      <c r="H79" s="358">
        <v>0</v>
      </c>
      <c r="I79" s="358">
        <v>0</v>
      </c>
      <c r="J79" s="358">
        <v>0</v>
      </c>
      <c r="K79" s="358">
        <v>0</v>
      </c>
      <c r="L79" s="358">
        <v>0</v>
      </c>
      <c r="M79" s="358">
        <v>0</v>
      </c>
      <c r="N79" s="358">
        <v>0</v>
      </c>
      <c r="O79" s="358">
        <v>0</v>
      </c>
      <c r="P79" s="358">
        <v>0</v>
      </c>
      <c r="Q79" s="358">
        <v>0</v>
      </c>
      <c r="R79" s="358">
        <v>0</v>
      </c>
      <c r="S79" s="358">
        <v>0</v>
      </c>
      <c r="T79" s="358">
        <v>0</v>
      </c>
      <c r="U79" s="358">
        <v>0</v>
      </c>
      <c r="V79" s="358">
        <v>0</v>
      </c>
      <c r="W79" s="358">
        <v>0</v>
      </c>
      <c r="X79" s="358">
        <v>0</v>
      </c>
      <c r="Y79" s="358">
        <v>0</v>
      </c>
      <c r="Z79" s="358">
        <v>0</v>
      </c>
      <c r="AA79" s="358">
        <v>0</v>
      </c>
      <c r="AB79" s="358">
        <v>0</v>
      </c>
      <c r="AC79" s="358">
        <v>0</v>
      </c>
      <c r="AD79" s="358">
        <v>0</v>
      </c>
      <c r="AE79" s="358">
        <v>0</v>
      </c>
      <c r="AF79" s="358">
        <v>0</v>
      </c>
      <c r="AG79" s="358">
        <v>0</v>
      </c>
      <c r="AH79" s="358">
        <v>0</v>
      </c>
      <c r="AI79" s="358">
        <v>0</v>
      </c>
      <c r="AJ79" s="358">
        <v>0</v>
      </c>
      <c r="AK79" s="358">
        <v>0</v>
      </c>
      <c r="AL79" s="358">
        <v>0</v>
      </c>
      <c r="AM79" s="358">
        <v>0</v>
      </c>
      <c r="AN79" s="358">
        <v>0</v>
      </c>
      <c r="AO79" s="358">
        <v>0</v>
      </c>
      <c r="AP79" s="358">
        <v>0</v>
      </c>
      <c r="AQ79" s="358">
        <v>0</v>
      </c>
      <c r="AR79" s="358">
        <v>0</v>
      </c>
      <c r="AS79" s="358">
        <v>0</v>
      </c>
      <c r="AT79" s="358">
        <v>0</v>
      </c>
      <c r="AU79" s="358">
        <v>0</v>
      </c>
      <c r="AV79" s="358">
        <v>0</v>
      </c>
      <c r="AW79" s="358">
        <v>0</v>
      </c>
      <c r="AX79" s="358">
        <v>0</v>
      </c>
      <c r="AY79" s="358">
        <v>0</v>
      </c>
      <c r="AZ79" s="358">
        <v>0</v>
      </c>
      <c r="BA79" s="358">
        <v>0</v>
      </c>
      <c r="BB79" s="358">
        <v>0</v>
      </c>
      <c r="BC79" s="358">
        <v>0</v>
      </c>
      <c r="BD79" s="358">
        <v>0</v>
      </c>
      <c r="BE79" s="358">
        <v>0</v>
      </c>
      <c r="BF79" s="358">
        <v>0</v>
      </c>
      <c r="BG79" s="358">
        <v>0</v>
      </c>
      <c r="BH79" s="358">
        <v>0</v>
      </c>
      <c r="BI79" s="358">
        <v>0</v>
      </c>
      <c r="BJ79" s="358">
        <v>0</v>
      </c>
      <c r="BK79" s="358">
        <v>0</v>
      </c>
      <c r="BL79" s="358">
        <v>0</v>
      </c>
      <c r="BM79" s="358">
        <v>0</v>
      </c>
      <c r="BN79" s="358">
        <v>0</v>
      </c>
      <c r="BO79" s="358">
        <v>0</v>
      </c>
      <c r="BP79" s="358">
        <v>0</v>
      </c>
      <c r="BQ79" s="358">
        <v>0</v>
      </c>
      <c r="BR79" s="358">
        <v>0</v>
      </c>
      <c r="BS79" s="358">
        <v>0</v>
      </c>
      <c r="BT79" s="358">
        <v>0</v>
      </c>
      <c r="BU79" s="358">
        <v>0</v>
      </c>
      <c r="BV79" s="358">
        <v>0</v>
      </c>
      <c r="BW79" s="358">
        <v>0</v>
      </c>
      <c r="BX79" s="358">
        <v>0</v>
      </c>
      <c r="BY79" s="358">
        <v>0</v>
      </c>
      <c r="BZ79" s="358">
        <v>0</v>
      </c>
      <c r="CA79" s="358">
        <v>0</v>
      </c>
      <c r="CB79" s="358">
        <v>0</v>
      </c>
      <c r="CC79" s="358">
        <v>0</v>
      </c>
      <c r="CD79" s="358">
        <v>0</v>
      </c>
      <c r="CE79" s="358">
        <v>0</v>
      </c>
      <c r="CF79" s="358">
        <v>0</v>
      </c>
      <c r="CG79" s="358">
        <v>0</v>
      </c>
      <c r="CH79" s="358">
        <v>0</v>
      </c>
      <c r="CI79" s="358">
        <v>0</v>
      </c>
      <c r="CJ79" s="358">
        <v>0</v>
      </c>
      <c r="CK79" s="358">
        <v>0</v>
      </c>
      <c r="CL79" s="358">
        <v>0</v>
      </c>
      <c r="CM79" s="358">
        <v>0</v>
      </c>
      <c r="CN79" s="358">
        <v>0</v>
      </c>
      <c r="CO79" s="358">
        <v>0</v>
      </c>
      <c r="CP79" s="358">
        <v>0</v>
      </c>
      <c r="CQ79" s="358">
        <v>0</v>
      </c>
      <c r="CR79" s="358">
        <v>0</v>
      </c>
      <c r="CS79" s="358">
        <v>0</v>
      </c>
      <c r="CT79" s="358">
        <v>0</v>
      </c>
      <c r="CU79" s="358">
        <v>0</v>
      </c>
      <c r="CV79" s="358">
        <v>0</v>
      </c>
      <c r="CW79" s="358">
        <v>0</v>
      </c>
      <c r="CX79" s="358">
        <v>0</v>
      </c>
      <c r="CY79" s="358">
        <v>0</v>
      </c>
      <c r="CZ79" s="358">
        <v>0</v>
      </c>
      <c r="DA79" s="358">
        <v>0</v>
      </c>
      <c r="DB79" s="358">
        <v>0</v>
      </c>
      <c r="DC79" s="358">
        <v>0</v>
      </c>
      <c r="DD79" s="358">
        <v>0</v>
      </c>
      <c r="DE79" s="358">
        <v>0</v>
      </c>
      <c r="DF79" s="358">
        <v>0</v>
      </c>
      <c r="DG79" s="358">
        <v>0</v>
      </c>
      <c r="DH79" s="333">
        <f t="shared" si="10"/>
        <v>0</v>
      </c>
      <c r="DI79" s="358">
        <v>0</v>
      </c>
      <c r="DJ79" s="358">
        <v>14898417</v>
      </c>
      <c r="DK79" s="358">
        <v>4149</v>
      </c>
      <c r="DL79" s="358">
        <v>0</v>
      </c>
      <c r="DM79" s="358">
        <v>0</v>
      </c>
      <c r="DN79" s="358">
        <v>0</v>
      </c>
      <c r="DO79" s="333">
        <f t="shared" si="11"/>
        <v>14902566</v>
      </c>
      <c r="DP79" s="189">
        <f t="shared" si="12"/>
        <v>14902566</v>
      </c>
      <c r="DQ79" s="358">
        <v>33957</v>
      </c>
      <c r="DR79" s="360"/>
      <c r="DS79" s="333">
        <f t="shared" si="13"/>
        <v>33957</v>
      </c>
      <c r="DT79" s="189">
        <f t="shared" si="14"/>
        <v>14936523</v>
      </c>
      <c r="DU79" s="189">
        <f t="shared" si="15"/>
        <v>14936523</v>
      </c>
      <c r="DV79" s="358">
        <v>-1480</v>
      </c>
      <c r="DW79" s="360"/>
      <c r="DX79" s="333">
        <f t="shared" si="16"/>
        <v>-1480</v>
      </c>
      <c r="DY79" s="360">
        <f t="shared" si="17"/>
        <v>14935043</v>
      </c>
      <c r="DZ79" s="333">
        <f t="shared" si="18"/>
        <v>14935043</v>
      </c>
      <c r="EB79" s="720">
        <f t="shared" si="19"/>
        <v>744920.85000000009</v>
      </c>
    </row>
    <row r="80" spans="1:132" ht="15" customHeight="1">
      <c r="A80" s="579">
        <v>74</v>
      </c>
      <c r="B80" s="188" t="s">
        <v>267</v>
      </c>
      <c r="C80" s="185" t="s">
        <v>268</v>
      </c>
      <c r="D80" s="358">
        <v>0</v>
      </c>
      <c r="E80" s="358">
        <v>0</v>
      </c>
      <c r="F80" s="358">
        <v>0</v>
      </c>
      <c r="G80" s="358">
        <v>0</v>
      </c>
      <c r="H80" s="358">
        <v>0</v>
      </c>
      <c r="I80" s="358">
        <v>0</v>
      </c>
      <c r="J80" s="358">
        <v>0</v>
      </c>
      <c r="K80" s="358">
        <v>0</v>
      </c>
      <c r="L80" s="358">
        <v>0</v>
      </c>
      <c r="M80" s="358">
        <v>0</v>
      </c>
      <c r="N80" s="358">
        <v>0</v>
      </c>
      <c r="O80" s="358">
        <v>0</v>
      </c>
      <c r="P80" s="358">
        <v>0</v>
      </c>
      <c r="Q80" s="358">
        <v>0</v>
      </c>
      <c r="R80" s="358">
        <v>0</v>
      </c>
      <c r="S80" s="358">
        <v>0</v>
      </c>
      <c r="T80" s="358">
        <v>0</v>
      </c>
      <c r="U80" s="358">
        <v>0</v>
      </c>
      <c r="V80" s="358">
        <v>0</v>
      </c>
      <c r="W80" s="358">
        <v>0</v>
      </c>
      <c r="X80" s="358">
        <v>0</v>
      </c>
      <c r="Y80" s="358">
        <v>0</v>
      </c>
      <c r="Z80" s="358">
        <v>0</v>
      </c>
      <c r="AA80" s="358">
        <v>0</v>
      </c>
      <c r="AB80" s="358">
        <v>0</v>
      </c>
      <c r="AC80" s="358">
        <v>0</v>
      </c>
      <c r="AD80" s="358">
        <v>0</v>
      </c>
      <c r="AE80" s="358">
        <v>0</v>
      </c>
      <c r="AF80" s="358">
        <v>0</v>
      </c>
      <c r="AG80" s="358">
        <v>0</v>
      </c>
      <c r="AH80" s="358">
        <v>0</v>
      </c>
      <c r="AI80" s="358">
        <v>0</v>
      </c>
      <c r="AJ80" s="358">
        <v>0</v>
      </c>
      <c r="AK80" s="358">
        <v>0</v>
      </c>
      <c r="AL80" s="358">
        <v>0</v>
      </c>
      <c r="AM80" s="358">
        <v>0</v>
      </c>
      <c r="AN80" s="358">
        <v>0</v>
      </c>
      <c r="AO80" s="358">
        <v>0</v>
      </c>
      <c r="AP80" s="358">
        <v>0</v>
      </c>
      <c r="AQ80" s="358">
        <v>0</v>
      </c>
      <c r="AR80" s="358">
        <v>0</v>
      </c>
      <c r="AS80" s="358">
        <v>0</v>
      </c>
      <c r="AT80" s="358">
        <v>0</v>
      </c>
      <c r="AU80" s="358">
        <v>0</v>
      </c>
      <c r="AV80" s="358">
        <v>0</v>
      </c>
      <c r="AW80" s="358">
        <v>0</v>
      </c>
      <c r="AX80" s="358">
        <v>0</v>
      </c>
      <c r="AY80" s="358">
        <v>0</v>
      </c>
      <c r="AZ80" s="358">
        <v>0</v>
      </c>
      <c r="BA80" s="358">
        <v>0</v>
      </c>
      <c r="BB80" s="358">
        <v>0</v>
      </c>
      <c r="BC80" s="358">
        <v>0</v>
      </c>
      <c r="BD80" s="358">
        <v>0</v>
      </c>
      <c r="BE80" s="358">
        <v>0</v>
      </c>
      <c r="BF80" s="358">
        <v>0</v>
      </c>
      <c r="BG80" s="358">
        <v>0</v>
      </c>
      <c r="BH80" s="358">
        <v>0</v>
      </c>
      <c r="BI80" s="358">
        <v>0</v>
      </c>
      <c r="BJ80" s="358">
        <v>0</v>
      </c>
      <c r="BK80" s="358">
        <v>0</v>
      </c>
      <c r="BL80" s="358">
        <v>0</v>
      </c>
      <c r="BM80" s="358">
        <v>0</v>
      </c>
      <c r="BN80" s="358">
        <v>0</v>
      </c>
      <c r="BO80" s="358">
        <v>0</v>
      </c>
      <c r="BP80" s="358">
        <v>0</v>
      </c>
      <c r="BQ80" s="358">
        <v>0</v>
      </c>
      <c r="BR80" s="358">
        <v>0</v>
      </c>
      <c r="BS80" s="358">
        <v>0</v>
      </c>
      <c r="BT80" s="358">
        <v>0</v>
      </c>
      <c r="BU80" s="358">
        <v>0</v>
      </c>
      <c r="BV80" s="358">
        <v>0</v>
      </c>
      <c r="BW80" s="358">
        <v>0</v>
      </c>
      <c r="BX80" s="358">
        <v>0</v>
      </c>
      <c r="BY80" s="358">
        <v>0</v>
      </c>
      <c r="BZ80" s="358">
        <v>0</v>
      </c>
      <c r="CA80" s="358">
        <v>0</v>
      </c>
      <c r="CB80" s="358">
        <v>0</v>
      </c>
      <c r="CC80" s="358">
        <v>0</v>
      </c>
      <c r="CD80" s="358">
        <v>0</v>
      </c>
      <c r="CE80" s="358">
        <v>0</v>
      </c>
      <c r="CF80" s="358">
        <v>0</v>
      </c>
      <c r="CG80" s="358">
        <v>0</v>
      </c>
      <c r="CH80" s="358">
        <v>0</v>
      </c>
      <c r="CI80" s="358">
        <v>0</v>
      </c>
      <c r="CJ80" s="358">
        <v>0</v>
      </c>
      <c r="CK80" s="358">
        <v>0</v>
      </c>
      <c r="CL80" s="358">
        <v>0</v>
      </c>
      <c r="CM80" s="358">
        <v>0</v>
      </c>
      <c r="CN80" s="358">
        <v>0</v>
      </c>
      <c r="CO80" s="358">
        <v>0</v>
      </c>
      <c r="CP80" s="358">
        <v>0</v>
      </c>
      <c r="CQ80" s="358">
        <v>0</v>
      </c>
      <c r="CR80" s="358">
        <v>0</v>
      </c>
      <c r="CS80" s="358">
        <v>0</v>
      </c>
      <c r="CT80" s="358">
        <v>0</v>
      </c>
      <c r="CU80" s="358">
        <v>0</v>
      </c>
      <c r="CV80" s="358">
        <v>0</v>
      </c>
      <c r="CW80" s="358">
        <v>0</v>
      </c>
      <c r="CX80" s="358">
        <v>0</v>
      </c>
      <c r="CY80" s="358">
        <v>0</v>
      </c>
      <c r="CZ80" s="358">
        <v>0</v>
      </c>
      <c r="DA80" s="358">
        <v>0</v>
      </c>
      <c r="DB80" s="358">
        <v>0</v>
      </c>
      <c r="DC80" s="358">
        <v>0</v>
      </c>
      <c r="DD80" s="358">
        <v>0</v>
      </c>
      <c r="DE80" s="358">
        <v>0</v>
      </c>
      <c r="DF80" s="358">
        <v>0</v>
      </c>
      <c r="DG80" s="358">
        <v>0</v>
      </c>
      <c r="DH80" s="333">
        <f t="shared" si="10"/>
        <v>0</v>
      </c>
      <c r="DI80" s="358">
        <v>0</v>
      </c>
      <c r="DJ80" s="358">
        <v>52214289</v>
      </c>
      <c r="DK80" s="358">
        <v>0</v>
      </c>
      <c r="DL80" s="358">
        <v>0</v>
      </c>
      <c r="DM80" s="358">
        <v>0</v>
      </c>
      <c r="DN80" s="358">
        <v>0</v>
      </c>
      <c r="DO80" s="333">
        <f t="shared" si="11"/>
        <v>52214289</v>
      </c>
      <c r="DP80" s="189">
        <f t="shared" si="12"/>
        <v>52214289</v>
      </c>
      <c r="DQ80" s="358">
        <v>0</v>
      </c>
      <c r="DR80" s="360"/>
      <c r="DS80" s="333">
        <f t="shared" si="13"/>
        <v>0</v>
      </c>
      <c r="DT80" s="189">
        <f t="shared" si="14"/>
        <v>52214289</v>
      </c>
      <c r="DU80" s="189">
        <f t="shared" si="15"/>
        <v>52214289</v>
      </c>
      <c r="DV80" s="358">
        <v>0</v>
      </c>
      <c r="DW80" s="360"/>
      <c r="DX80" s="333">
        <f t="shared" si="16"/>
        <v>0</v>
      </c>
      <c r="DY80" s="360">
        <f t="shared" si="17"/>
        <v>52214289</v>
      </c>
      <c r="DZ80" s="333">
        <f t="shared" si="18"/>
        <v>52214289</v>
      </c>
      <c r="EB80" s="720">
        <f t="shared" si="19"/>
        <v>2610714.4500000002</v>
      </c>
    </row>
    <row r="81" spans="1:132" ht="15" customHeight="1">
      <c r="A81" s="579">
        <v>75</v>
      </c>
      <c r="B81" s="188" t="s">
        <v>269</v>
      </c>
      <c r="C81" s="185" t="s">
        <v>270</v>
      </c>
      <c r="D81" s="358">
        <v>939</v>
      </c>
      <c r="E81" s="358">
        <v>394</v>
      </c>
      <c r="F81" s="358">
        <v>73</v>
      </c>
      <c r="G81" s="358">
        <v>1037</v>
      </c>
      <c r="H81" s="358">
        <v>453</v>
      </c>
      <c r="I81" s="358">
        <v>727</v>
      </c>
      <c r="J81" s="358">
        <v>1539</v>
      </c>
      <c r="K81" s="358">
        <v>17387</v>
      </c>
      <c r="L81" s="358">
        <v>2159</v>
      </c>
      <c r="M81" s="358">
        <v>434</v>
      </c>
      <c r="N81" s="358">
        <v>220</v>
      </c>
      <c r="O81" s="358">
        <v>1138</v>
      </c>
      <c r="P81" s="358">
        <v>2445</v>
      </c>
      <c r="Q81" s="358">
        <v>1345</v>
      </c>
      <c r="R81" s="358">
        <v>1500</v>
      </c>
      <c r="S81" s="358">
        <v>4887</v>
      </c>
      <c r="T81" s="358">
        <v>5555</v>
      </c>
      <c r="U81" s="358">
        <v>6527</v>
      </c>
      <c r="V81" s="358">
        <v>261</v>
      </c>
      <c r="W81" s="358">
        <v>2129</v>
      </c>
      <c r="X81" s="358">
        <v>1588</v>
      </c>
      <c r="Y81" s="358">
        <v>3835</v>
      </c>
      <c r="Z81" s="358">
        <v>2174</v>
      </c>
      <c r="AA81" s="358">
        <v>299</v>
      </c>
      <c r="AB81" s="358">
        <v>10853</v>
      </c>
      <c r="AC81" s="358">
        <v>8579</v>
      </c>
      <c r="AD81" s="358">
        <v>1348</v>
      </c>
      <c r="AE81" s="358">
        <v>368</v>
      </c>
      <c r="AF81" s="358">
        <v>19557</v>
      </c>
      <c r="AG81" s="358">
        <v>2194</v>
      </c>
      <c r="AH81" s="358">
        <v>239</v>
      </c>
      <c r="AI81" s="358">
        <v>1311</v>
      </c>
      <c r="AJ81" s="358">
        <v>2979</v>
      </c>
      <c r="AK81" s="358">
        <v>627</v>
      </c>
      <c r="AL81" s="358">
        <v>4216</v>
      </c>
      <c r="AM81" s="358">
        <v>3249</v>
      </c>
      <c r="AN81" s="358">
        <v>4842</v>
      </c>
      <c r="AO81" s="358">
        <v>1924</v>
      </c>
      <c r="AP81" s="358">
        <v>378</v>
      </c>
      <c r="AQ81" s="358">
        <v>2455</v>
      </c>
      <c r="AR81" s="358">
        <v>3225</v>
      </c>
      <c r="AS81" s="358">
        <v>9314</v>
      </c>
      <c r="AT81" s="358">
        <v>5264</v>
      </c>
      <c r="AU81" s="358">
        <v>10231</v>
      </c>
      <c r="AV81" s="358">
        <v>16352</v>
      </c>
      <c r="AW81" s="358">
        <v>8758</v>
      </c>
      <c r="AX81" s="358">
        <v>9804</v>
      </c>
      <c r="AY81" s="358">
        <v>12917</v>
      </c>
      <c r="AZ81" s="358">
        <v>9658</v>
      </c>
      <c r="BA81" s="358">
        <v>2310</v>
      </c>
      <c r="BB81" s="358">
        <v>4173</v>
      </c>
      <c r="BC81" s="358">
        <v>1500</v>
      </c>
      <c r="BD81" s="358">
        <v>16204</v>
      </c>
      <c r="BE81" s="358">
        <v>2734</v>
      </c>
      <c r="BF81" s="358">
        <v>7792</v>
      </c>
      <c r="BG81" s="358">
        <v>1097</v>
      </c>
      <c r="BH81" s="358">
        <v>8792</v>
      </c>
      <c r="BI81" s="358">
        <v>1723</v>
      </c>
      <c r="BJ81" s="358">
        <v>3850</v>
      </c>
      <c r="BK81" s="358">
        <v>6373</v>
      </c>
      <c r="BL81" s="358">
        <v>1933</v>
      </c>
      <c r="BM81" s="358">
        <v>65800</v>
      </c>
      <c r="BN81" s="358">
        <v>25153</v>
      </c>
      <c r="BO81" s="358">
        <v>12718</v>
      </c>
      <c r="BP81" s="358">
        <v>8243</v>
      </c>
      <c r="BQ81" s="358">
        <v>13670</v>
      </c>
      <c r="BR81" s="358">
        <v>2840</v>
      </c>
      <c r="BS81" s="358">
        <v>9222</v>
      </c>
      <c r="BT81" s="358">
        <v>81764</v>
      </c>
      <c r="BU81" s="358">
        <v>475175</v>
      </c>
      <c r="BV81" s="358">
        <v>288529</v>
      </c>
      <c r="BW81" s="358">
        <v>17815</v>
      </c>
      <c r="BX81" s="358">
        <v>2082</v>
      </c>
      <c r="BY81" s="358">
        <v>53</v>
      </c>
      <c r="BZ81" s="358">
        <v>1337</v>
      </c>
      <c r="CA81" s="358">
        <v>22226</v>
      </c>
      <c r="CB81" s="358">
        <v>2346</v>
      </c>
      <c r="CC81" s="358">
        <v>6336</v>
      </c>
      <c r="CD81" s="358">
        <v>799</v>
      </c>
      <c r="CE81" s="358">
        <v>4332</v>
      </c>
      <c r="CF81" s="358">
        <v>2931</v>
      </c>
      <c r="CG81" s="358">
        <v>7479</v>
      </c>
      <c r="CH81" s="358">
        <v>1692</v>
      </c>
      <c r="CI81" s="358">
        <v>24389</v>
      </c>
      <c r="CJ81" s="358">
        <v>9268</v>
      </c>
      <c r="CK81" s="358">
        <v>21016</v>
      </c>
      <c r="CL81" s="358">
        <v>15130</v>
      </c>
      <c r="CM81" s="358">
        <v>9259</v>
      </c>
      <c r="CN81" s="358">
        <v>275489</v>
      </c>
      <c r="CO81" s="358">
        <v>82200</v>
      </c>
      <c r="CP81" s="358">
        <v>170943</v>
      </c>
      <c r="CQ81" s="358">
        <v>70687</v>
      </c>
      <c r="CR81" s="358">
        <v>9813</v>
      </c>
      <c r="CS81" s="358">
        <v>13703</v>
      </c>
      <c r="CT81" s="358">
        <v>4656</v>
      </c>
      <c r="CU81" s="358">
        <v>21204</v>
      </c>
      <c r="CV81" s="358">
        <v>8621</v>
      </c>
      <c r="CW81" s="358">
        <v>4100</v>
      </c>
      <c r="CX81" s="358">
        <v>6376</v>
      </c>
      <c r="CY81" s="358">
        <v>49677</v>
      </c>
      <c r="CZ81" s="358">
        <v>689</v>
      </c>
      <c r="DA81" s="358">
        <v>14249</v>
      </c>
      <c r="DB81" s="358">
        <v>4010</v>
      </c>
      <c r="DC81" s="358">
        <v>9520</v>
      </c>
      <c r="DD81" s="358">
        <v>150</v>
      </c>
      <c r="DE81" s="358">
        <v>11715</v>
      </c>
      <c r="DF81" s="358">
        <v>988</v>
      </c>
      <c r="DG81" s="358">
        <v>2204</v>
      </c>
      <c r="DH81" s="333">
        <f t="shared" si="10"/>
        <v>2160766</v>
      </c>
      <c r="DI81" s="358">
        <v>13953</v>
      </c>
      <c r="DJ81" s="358">
        <v>2576099</v>
      </c>
      <c r="DK81" s="358">
        <v>27</v>
      </c>
      <c r="DL81" s="358">
        <v>80</v>
      </c>
      <c r="DM81" s="358">
        <v>797</v>
      </c>
      <c r="DN81" s="358">
        <v>681</v>
      </c>
      <c r="DO81" s="333">
        <f t="shared" si="11"/>
        <v>2591637</v>
      </c>
      <c r="DP81" s="189">
        <f t="shared" si="12"/>
        <v>4752403</v>
      </c>
      <c r="DQ81" s="358">
        <v>84464</v>
      </c>
      <c r="DR81" s="360"/>
      <c r="DS81" s="333">
        <f t="shared" si="13"/>
        <v>84464</v>
      </c>
      <c r="DT81" s="189">
        <f t="shared" si="14"/>
        <v>2676101</v>
      </c>
      <c r="DU81" s="189">
        <f t="shared" si="15"/>
        <v>4836867</v>
      </c>
      <c r="DV81" s="358">
        <v>-8289</v>
      </c>
      <c r="DW81" s="360"/>
      <c r="DX81" s="333">
        <f t="shared" si="16"/>
        <v>-8289</v>
      </c>
      <c r="DY81" s="360">
        <f t="shared" si="17"/>
        <v>2667812</v>
      </c>
      <c r="DZ81" s="333">
        <f t="shared" si="18"/>
        <v>4828578</v>
      </c>
      <c r="EB81" s="720">
        <f t="shared" si="19"/>
        <v>128804.95000000001</v>
      </c>
    </row>
    <row r="82" spans="1:132" ht="15" customHeight="1">
      <c r="A82" s="579">
        <v>76</v>
      </c>
      <c r="B82" s="188" t="s">
        <v>271</v>
      </c>
      <c r="C82" s="185" t="s">
        <v>272</v>
      </c>
      <c r="D82" s="358">
        <v>61276</v>
      </c>
      <c r="E82" s="358">
        <v>137519</v>
      </c>
      <c r="F82" s="358">
        <v>3468</v>
      </c>
      <c r="G82" s="358">
        <v>22924</v>
      </c>
      <c r="H82" s="358">
        <v>16337</v>
      </c>
      <c r="I82" s="358">
        <v>1360</v>
      </c>
      <c r="J82" s="358">
        <v>5212</v>
      </c>
      <c r="K82" s="358">
        <v>639574</v>
      </c>
      <c r="L82" s="358">
        <v>79202</v>
      </c>
      <c r="M82" s="358">
        <v>46899</v>
      </c>
      <c r="N82" s="358">
        <v>5717</v>
      </c>
      <c r="O82" s="358">
        <v>10850</v>
      </c>
      <c r="P82" s="358">
        <v>19130</v>
      </c>
      <c r="Q82" s="358">
        <v>53054</v>
      </c>
      <c r="R82" s="358">
        <v>33534</v>
      </c>
      <c r="S82" s="358">
        <v>97796</v>
      </c>
      <c r="T82" s="358">
        <v>85594</v>
      </c>
      <c r="U82" s="358">
        <v>53228</v>
      </c>
      <c r="V82" s="358">
        <v>3046</v>
      </c>
      <c r="W82" s="358">
        <v>17798</v>
      </c>
      <c r="X82" s="358">
        <v>16244</v>
      </c>
      <c r="Y82" s="358">
        <v>54553</v>
      </c>
      <c r="Z82" s="358">
        <v>23931</v>
      </c>
      <c r="AA82" s="358">
        <v>6190</v>
      </c>
      <c r="AB82" s="358">
        <v>138430</v>
      </c>
      <c r="AC82" s="358">
        <v>116968</v>
      </c>
      <c r="AD82" s="358">
        <v>29759</v>
      </c>
      <c r="AE82" s="358">
        <v>29403</v>
      </c>
      <c r="AF82" s="358">
        <v>102096</v>
      </c>
      <c r="AG82" s="358">
        <v>23653</v>
      </c>
      <c r="AH82" s="358">
        <v>3345</v>
      </c>
      <c r="AI82" s="358">
        <v>20337</v>
      </c>
      <c r="AJ82" s="358">
        <v>102318</v>
      </c>
      <c r="AK82" s="358">
        <v>12702</v>
      </c>
      <c r="AL82" s="358">
        <v>40282</v>
      </c>
      <c r="AM82" s="358">
        <v>66703</v>
      </c>
      <c r="AN82" s="358">
        <v>61547</v>
      </c>
      <c r="AO82" s="358">
        <v>41772</v>
      </c>
      <c r="AP82" s="358">
        <v>34528</v>
      </c>
      <c r="AQ82" s="358">
        <v>30542</v>
      </c>
      <c r="AR82" s="358">
        <v>61905</v>
      </c>
      <c r="AS82" s="358">
        <v>58176</v>
      </c>
      <c r="AT82" s="358">
        <v>79208</v>
      </c>
      <c r="AU82" s="358">
        <v>94616</v>
      </c>
      <c r="AV82" s="358">
        <v>125607</v>
      </c>
      <c r="AW82" s="358">
        <v>55744</v>
      </c>
      <c r="AX82" s="358">
        <v>53457</v>
      </c>
      <c r="AY82" s="358">
        <v>62927</v>
      </c>
      <c r="AZ82" s="358">
        <v>77980</v>
      </c>
      <c r="BA82" s="358">
        <v>26186</v>
      </c>
      <c r="BB82" s="358">
        <v>16284</v>
      </c>
      <c r="BC82" s="358">
        <v>26744</v>
      </c>
      <c r="BD82" s="358">
        <v>26018</v>
      </c>
      <c r="BE82" s="358">
        <v>21263</v>
      </c>
      <c r="BF82" s="358">
        <v>198975</v>
      </c>
      <c r="BG82" s="358">
        <v>48547</v>
      </c>
      <c r="BH82" s="358">
        <v>201182</v>
      </c>
      <c r="BI82" s="358">
        <v>33553</v>
      </c>
      <c r="BJ82" s="358">
        <v>29825</v>
      </c>
      <c r="BK82" s="358">
        <v>55831</v>
      </c>
      <c r="BL82" s="358">
        <v>462295</v>
      </c>
      <c r="BM82" s="358">
        <v>596677</v>
      </c>
      <c r="BN82" s="358">
        <v>302158</v>
      </c>
      <c r="BO82" s="358">
        <v>236583</v>
      </c>
      <c r="BP82" s="358">
        <v>175930</v>
      </c>
      <c r="BQ82" s="358">
        <v>138921</v>
      </c>
      <c r="BR82" s="358">
        <v>73988</v>
      </c>
      <c r="BS82" s="358">
        <v>43022</v>
      </c>
      <c r="BT82" s="358">
        <v>219987</v>
      </c>
      <c r="BU82" s="358">
        <v>448221</v>
      </c>
      <c r="BV82" s="358">
        <v>302780</v>
      </c>
      <c r="BW82" s="358">
        <v>20618</v>
      </c>
      <c r="BX82" s="358">
        <v>12499</v>
      </c>
      <c r="BY82" s="358">
        <v>2685</v>
      </c>
      <c r="BZ82" s="358">
        <v>5418</v>
      </c>
      <c r="CA82" s="358">
        <v>54044</v>
      </c>
      <c r="CB82" s="358">
        <v>30424</v>
      </c>
      <c r="CC82" s="358">
        <v>12291</v>
      </c>
      <c r="CD82" s="358">
        <v>6464</v>
      </c>
      <c r="CE82" s="358">
        <v>4049</v>
      </c>
      <c r="CF82" s="358">
        <v>6707</v>
      </c>
      <c r="CG82" s="358">
        <v>37870</v>
      </c>
      <c r="CH82" s="358">
        <v>124660</v>
      </c>
      <c r="CI82" s="358">
        <v>89404</v>
      </c>
      <c r="CJ82" s="358">
        <v>13350</v>
      </c>
      <c r="CK82" s="358">
        <v>196167</v>
      </c>
      <c r="CL82" s="358">
        <v>59798</v>
      </c>
      <c r="CM82" s="358">
        <v>87991</v>
      </c>
      <c r="CN82" s="358">
        <v>267415</v>
      </c>
      <c r="CO82" s="358">
        <v>78651</v>
      </c>
      <c r="CP82" s="358">
        <v>216257</v>
      </c>
      <c r="CQ82" s="358">
        <v>408951</v>
      </c>
      <c r="CR82" s="358">
        <v>13308</v>
      </c>
      <c r="CS82" s="358">
        <v>55910</v>
      </c>
      <c r="CT82" s="358">
        <v>37851</v>
      </c>
      <c r="CU82" s="358">
        <v>56508</v>
      </c>
      <c r="CV82" s="358">
        <v>25833</v>
      </c>
      <c r="CW82" s="358">
        <v>21384</v>
      </c>
      <c r="CX82" s="358">
        <v>119252</v>
      </c>
      <c r="CY82" s="358">
        <v>159729</v>
      </c>
      <c r="CZ82" s="358">
        <v>23431</v>
      </c>
      <c r="DA82" s="358">
        <v>209845</v>
      </c>
      <c r="DB82" s="358">
        <v>14447</v>
      </c>
      <c r="DC82" s="358">
        <v>29118</v>
      </c>
      <c r="DD82" s="358">
        <v>2958</v>
      </c>
      <c r="DE82" s="358">
        <v>88316</v>
      </c>
      <c r="DF82" s="358">
        <v>69844</v>
      </c>
      <c r="DG82" s="358">
        <v>201312</v>
      </c>
      <c r="DH82" s="333">
        <f t="shared" si="10"/>
        <v>9568170</v>
      </c>
      <c r="DI82" s="358">
        <v>311920</v>
      </c>
      <c r="DJ82" s="358">
        <v>4231521</v>
      </c>
      <c r="DK82" s="358">
        <v>2718</v>
      </c>
      <c r="DL82" s="358">
        <v>63849</v>
      </c>
      <c r="DM82" s="358">
        <v>682499</v>
      </c>
      <c r="DN82" s="358">
        <v>40601</v>
      </c>
      <c r="DO82" s="333">
        <f t="shared" si="11"/>
        <v>5333108</v>
      </c>
      <c r="DP82" s="189">
        <f t="shared" si="12"/>
        <v>14901278</v>
      </c>
      <c r="DQ82" s="358">
        <v>1106889</v>
      </c>
      <c r="DR82" s="360"/>
      <c r="DS82" s="333">
        <f t="shared" si="13"/>
        <v>1106889</v>
      </c>
      <c r="DT82" s="189">
        <f t="shared" si="14"/>
        <v>6439997</v>
      </c>
      <c r="DU82" s="189">
        <f t="shared" si="15"/>
        <v>16008167</v>
      </c>
      <c r="DV82" s="358">
        <v>-22120</v>
      </c>
      <c r="DW82" s="360"/>
      <c r="DX82" s="333">
        <f t="shared" si="16"/>
        <v>-22120</v>
      </c>
      <c r="DY82" s="360">
        <f t="shared" si="17"/>
        <v>6417877</v>
      </c>
      <c r="DZ82" s="333">
        <f t="shared" si="18"/>
        <v>15986047</v>
      </c>
      <c r="EB82" s="720">
        <f t="shared" si="19"/>
        <v>211576.05000000002</v>
      </c>
    </row>
    <row r="83" spans="1:132" ht="15" customHeight="1">
      <c r="A83" s="579">
        <v>77</v>
      </c>
      <c r="B83" s="188" t="s">
        <v>273</v>
      </c>
      <c r="C83" s="185" t="s">
        <v>274</v>
      </c>
      <c r="D83" s="358">
        <v>361862</v>
      </c>
      <c r="E83" s="358">
        <v>48151</v>
      </c>
      <c r="F83" s="358">
        <v>6446</v>
      </c>
      <c r="G83" s="358">
        <v>20676</v>
      </c>
      <c r="H83" s="358">
        <v>29609</v>
      </c>
      <c r="I83" s="358">
        <v>5978</v>
      </c>
      <c r="J83" s="358">
        <v>76374</v>
      </c>
      <c r="K83" s="358">
        <v>156315</v>
      </c>
      <c r="L83" s="358">
        <v>38222</v>
      </c>
      <c r="M83" s="358">
        <v>3045</v>
      </c>
      <c r="N83" s="358">
        <v>4832</v>
      </c>
      <c r="O83" s="358">
        <v>14607</v>
      </c>
      <c r="P83" s="358">
        <v>15726</v>
      </c>
      <c r="Q83" s="358">
        <v>38897</v>
      </c>
      <c r="R83" s="358">
        <v>12318</v>
      </c>
      <c r="S83" s="358">
        <v>17423</v>
      </c>
      <c r="T83" s="358">
        <v>12167</v>
      </c>
      <c r="U83" s="358">
        <v>42777</v>
      </c>
      <c r="V83" s="358">
        <v>1086</v>
      </c>
      <c r="W83" s="358">
        <v>7417</v>
      </c>
      <c r="X83" s="358">
        <v>6753</v>
      </c>
      <c r="Y83" s="358">
        <v>21071</v>
      </c>
      <c r="Z83" s="358">
        <v>2445</v>
      </c>
      <c r="AA83" s="358">
        <v>1569</v>
      </c>
      <c r="AB83" s="358">
        <v>17607</v>
      </c>
      <c r="AC83" s="358">
        <v>16263</v>
      </c>
      <c r="AD83" s="358">
        <v>5764</v>
      </c>
      <c r="AE83" s="358">
        <v>508</v>
      </c>
      <c r="AF83" s="358">
        <v>14100</v>
      </c>
      <c r="AG83" s="358">
        <v>4281</v>
      </c>
      <c r="AH83" s="358">
        <v>4028</v>
      </c>
      <c r="AI83" s="358">
        <v>7064</v>
      </c>
      <c r="AJ83" s="358">
        <v>82774</v>
      </c>
      <c r="AK83" s="358">
        <v>2426</v>
      </c>
      <c r="AL83" s="358">
        <v>77996</v>
      </c>
      <c r="AM83" s="358">
        <v>18848</v>
      </c>
      <c r="AN83" s="358">
        <v>55223</v>
      </c>
      <c r="AO83" s="358">
        <v>6612</v>
      </c>
      <c r="AP83" s="358">
        <v>7058</v>
      </c>
      <c r="AQ83" s="358">
        <v>8806</v>
      </c>
      <c r="AR83" s="358">
        <v>17751</v>
      </c>
      <c r="AS83" s="358">
        <v>39124</v>
      </c>
      <c r="AT83" s="358">
        <v>58535</v>
      </c>
      <c r="AU83" s="358">
        <v>53186</v>
      </c>
      <c r="AV83" s="358">
        <v>80114</v>
      </c>
      <c r="AW83" s="358">
        <v>47816</v>
      </c>
      <c r="AX83" s="358">
        <v>19206</v>
      </c>
      <c r="AY83" s="358">
        <v>4916</v>
      </c>
      <c r="AZ83" s="358">
        <v>18252</v>
      </c>
      <c r="BA83" s="358">
        <v>6234</v>
      </c>
      <c r="BB83" s="358">
        <v>5285</v>
      </c>
      <c r="BC83" s="358">
        <v>6905</v>
      </c>
      <c r="BD83" s="358">
        <v>519</v>
      </c>
      <c r="BE83" s="358">
        <v>6865</v>
      </c>
      <c r="BF83" s="358">
        <v>15741</v>
      </c>
      <c r="BG83" s="358">
        <v>3785</v>
      </c>
      <c r="BH83" s="358">
        <v>26833</v>
      </c>
      <c r="BI83" s="358">
        <v>3486</v>
      </c>
      <c r="BJ83" s="358">
        <v>2326</v>
      </c>
      <c r="BK83" s="358">
        <v>112072</v>
      </c>
      <c r="BL83" s="358">
        <v>11532</v>
      </c>
      <c r="BM83" s="358">
        <v>532038</v>
      </c>
      <c r="BN83" s="358">
        <v>260865</v>
      </c>
      <c r="BO83" s="358">
        <v>259652</v>
      </c>
      <c r="BP83" s="358">
        <v>97512</v>
      </c>
      <c r="BQ83" s="358">
        <v>73945</v>
      </c>
      <c r="BR83" s="358">
        <v>17815</v>
      </c>
      <c r="BS83" s="358">
        <v>32439</v>
      </c>
      <c r="BT83" s="358">
        <v>113523</v>
      </c>
      <c r="BU83" s="358">
        <v>2937582</v>
      </c>
      <c r="BV83" s="358">
        <v>302392</v>
      </c>
      <c r="BW83" s="358">
        <v>78041</v>
      </c>
      <c r="BX83" s="358">
        <v>39984</v>
      </c>
      <c r="BY83" s="358">
        <v>37081</v>
      </c>
      <c r="BZ83" s="358">
        <v>14670</v>
      </c>
      <c r="CA83" s="358">
        <v>33389</v>
      </c>
      <c r="CB83" s="358">
        <v>0</v>
      </c>
      <c r="CC83" s="358">
        <v>20789</v>
      </c>
      <c r="CD83" s="358">
        <v>4038</v>
      </c>
      <c r="CE83" s="358">
        <v>2173</v>
      </c>
      <c r="CF83" s="358">
        <v>22203</v>
      </c>
      <c r="CG83" s="358">
        <v>26453</v>
      </c>
      <c r="CH83" s="358">
        <v>11675</v>
      </c>
      <c r="CI83" s="358">
        <v>110731</v>
      </c>
      <c r="CJ83" s="358">
        <v>27899</v>
      </c>
      <c r="CK83" s="358">
        <v>303646</v>
      </c>
      <c r="CL83" s="358">
        <v>6854</v>
      </c>
      <c r="CM83" s="358">
        <v>79484</v>
      </c>
      <c r="CN83" s="358">
        <v>484161</v>
      </c>
      <c r="CO83" s="358">
        <v>317355</v>
      </c>
      <c r="CP83" s="358">
        <v>131707</v>
      </c>
      <c r="CQ83" s="358">
        <v>183527</v>
      </c>
      <c r="CR83" s="358">
        <v>17126</v>
      </c>
      <c r="CS83" s="358">
        <v>62278</v>
      </c>
      <c r="CT83" s="358">
        <v>67427</v>
      </c>
      <c r="CU83" s="358">
        <v>52665</v>
      </c>
      <c r="CV83" s="358">
        <v>78205</v>
      </c>
      <c r="CW83" s="358">
        <v>63271</v>
      </c>
      <c r="CX83" s="358">
        <v>64117</v>
      </c>
      <c r="CY83" s="358">
        <v>291587</v>
      </c>
      <c r="CZ83" s="358">
        <v>151718</v>
      </c>
      <c r="DA83" s="358">
        <v>82218</v>
      </c>
      <c r="DB83" s="358">
        <v>73293</v>
      </c>
      <c r="DC83" s="358">
        <v>235573</v>
      </c>
      <c r="DD83" s="358">
        <v>5820</v>
      </c>
      <c r="DE83" s="358">
        <v>172010</v>
      </c>
      <c r="DF83" s="358">
        <v>0</v>
      </c>
      <c r="DG83" s="358">
        <v>52641</v>
      </c>
      <c r="DH83" s="333">
        <f t="shared" si="10"/>
        <v>9849179</v>
      </c>
      <c r="DI83" s="358">
        <v>0</v>
      </c>
      <c r="DJ83" s="358">
        <v>0</v>
      </c>
      <c r="DK83" s="358">
        <v>0</v>
      </c>
      <c r="DL83" s="358">
        <v>0</v>
      </c>
      <c r="DM83" s="358">
        <v>0</v>
      </c>
      <c r="DN83" s="358">
        <v>0</v>
      </c>
      <c r="DO83" s="333">
        <f t="shared" si="11"/>
        <v>0</v>
      </c>
      <c r="DP83" s="189">
        <f t="shared" si="12"/>
        <v>9849179</v>
      </c>
      <c r="DQ83" s="358">
        <v>0</v>
      </c>
      <c r="DR83" s="360"/>
      <c r="DS83" s="333">
        <f t="shared" si="13"/>
        <v>0</v>
      </c>
      <c r="DT83" s="189">
        <f t="shared" si="14"/>
        <v>0</v>
      </c>
      <c r="DU83" s="189">
        <f t="shared" si="15"/>
        <v>9849179</v>
      </c>
      <c r="DV83" s="358">
        <v>0</v>
      </c>
      <c r="DW83" s="360"/>
      <c r="DX83" s="333">
        <f t="shared" si="16"/>
        <v>0</v>
      </c>
      <c r="DY83" s="360">
        <f t="shared" si="17"/>
        <v>0</v>
      </c>
      <c r="DZ83" s="935">
        <f t="shared" si="18"/>
        <v>9849179</v>
      </c>
      <c r="EB83" s="720">
        <f t="shared" si="19"/>
        <v>0</v>
      </c>
    </row>
    <row r="84" spans="1:132" ht="15" customHeight="1">
      <c r="A84" s="579">
        <v>78</v>
      </c>
      <c r="B84" s="188" t="s">
        <v>275</v>
      </c>
      <c r="C84" s="185" t="s">
        <v>276</v>
      </c>
      <c r="D84" s="358">
        <v>12080</v>
      </c>
      <c r="E84" s="358">
        <v>15274</v>
      </c>
      <c r="F84" s="358">
        <v>280</v>
      </c>
      <c r="G84" s="358">
        <v>878</v>
      </c>
      <c r="H84" s="358">
        <v>2535</v>
      </c>
      <c r="I84" s="358">
        <v>75</v>
      </c>
      <c r="J84" s="358">
        <v>251</v>
      </c>
      <c r="K84" s="358">
        <v>34980</v>
      </c>
      <c r="L84" s="358">
        <v>4716</v>
      </c>
      <c r="M84" s="358">
        <v>7186</v>
      </c>
      <c r="N84" s="358">
        <v>437</v>
      </c>
      <c r="O84" s="358">
        <v>455</v>
      </c>
      <c r="P84" s="358">
        <v>409</v>
      </c>
      <c r="Q84" s="358">
        <v>6671</v>
      </c>
      <c r="R84" s="358">
        <v>2173</v>
      </c>
      <c r="S84" s="358">
        <v>11196</v>
      </c>
      <c r="T84" s="358">
        <v>5519</v>
      </c>
      <c r="U84" s="358">
        <v>2752</v>
      </c>
      <c r="V84" s="358">
        <v>605</v>
      </c>
      <c r="W84" s="358">
        <v>9297</v>
      </c>
      <c r="X84" s="358">
        <v>4406</v>
      </c>
      <c r="Y84" s="358">
        <v>9410</v>
      </c>
      <c r="Z84" s="358">
        <v>4340</v>
      </c>
      <c r="AA84" s="358">
        <v>1220</v>
      </c>
      <c r="AB84" s="358">
        <v>10246</v>
      </c>
      <c r="AC84" s="358">
        <v>12052</v>
      </c>
      <c r="AD84" s="358">
        <v>57189</v>
      </c>
      <c r="AE84" s="358">
        <v>32773</v>
      </c>
      <c r="AF84" s="358">
        <v>4742</v>
      </c>
      <c r="AG84" s="358">
        <v>1746</v>
      </c>
      <c r="AH84" s="358">
        <v>176</v>
      </c>
      <c r="AI84" s="358">
        <v>2733</v>
      </c>
      <c r="AJ84" s="358">
        <v>24387</v>
      </c>
      <c r="AK84" s="358">
        <v>1135</v>
      </c>
      <c r="AL84" s="358">
        <v>9193</v>
      </c>
      <c r="AM84" s="358">
        <v>46316</v>
      </c>
      <c r="AN84" s="358">
        <v>13376</v>
      </c>
      <c r="AO84" s="358">
        <v>9680</v>
      </c>
      <c r="AP84" s="358">
        <v>8920</v>
      </c>
      <c r="AQ84" s="358">
        <v>67447</v>
      </c>
      <c r="AR84" s="358">
        <v>3459</v>
      </c>
      <c r="AS84" s="358">
        <v>10479</v>
      </c>
      <c r="AT84" s="358">
        <v>12643</v>
      </c>
      <c r="AU84" s="358">
        <v>11814</v>
      </c>
      <c r="AV84" s="358">
        <v>15990</v>
      </c>
      <c r="AW84" s="358">
        <v>3677</v>
      </c>
      <c r="AX84" s="358">
        <v>2726</v>
      </c>
      <c r="AY84" s="358">
        <v>3936</v>
      </c>
      <c r="AZ84" s="358">
        <v>6887</v>
      </c>
      <c r="BA84" s="358">
        <v>2043</v>
      </c>
      <c r="BB84" s="358">
        <v>799</v>
      </c>
      <c r="BC84" s="358">
        <v>2000</v>
      </c>
      <c r="BD84" s="358">
        <v>1411</v>
      </c>
      <c r="BE84" s="358">
        <v>655</v>
      </c>
      <c r="BF84" s="358">
        <v>42181</v>
      </c>
      <c r="BG84" s="358">
        <v>10871</v>
      </c>
      <c r="BH84" s="358">
        <v>32284</v>
      </c>
      <c r="BI84" s="358">
        <v>4760</v>
      </c>
      <c r="BJ84" s="358">
        <v>4169</v>
      </c>
      <c r="BK84" s="358">
        <v>2378</v>
      </c>
      <c r="BL84" s="358">
        <v>109032</v>
      </c>
      <c r="BM84" s="358">
        <v>26801</v>
      </c>
      <c r="BN84" s="358">
        <v>11846</v>
      </c>
      <c r="BO84" s="358">
        <v>22600</v>
      </c>
      <c r="BP84" s="358">
        <v>19764</v>
      </c>
      <c r="BQ84" s="358">
        <v>83966</v>
      </c>
      <c r="BR84" s="358">
        <v>14157</v>
      </c>
      <c r="BS84" s="358">
        <v>1945</v>
      </c>
      <c r="BT84" s="358">
        <v>3407</v>
      </c>
      <c r="BU84" s="358">
        <v>17101</v>
      </c>
      <c r="BV84" s="358">
        <v>9252</v>
      </c>
      <c r="BW84" s="358">
        <v>3007</v>
      </c>
      <c r="BX84" s="358">
        <v>1316</v>
      </c>
      <c r="BY84" s="358">
        <v>654</v>
      </c>
      <c r="BZ84" s="358">
        <v>366</v>
      </c>
      <c r="CA84" s="358">
        <v>95313</v>
      </c>
      <c r="CB84" s="358">
        <v>64384</v>
      </c>
      <c r="CC84" s="358">
        <v>2167033</v>
      </c>
      <c r="CD84" s="358">
        <v>2897</v>
      </c>
      <c r="CE84" s="358">
        <v>138</v>
      </c>
      <c r="CF84" s="358">
        <v>298</v>
      </c>
      <c r="CG84" s="358">
        <v>3323</v>
      </c>
      <c r="CH84" s="358">
        <v>2140</v>
      </c>
      <c r="CI84" s="358">
        <v>1705</v>
      </c>
      <c r="CJ84" s="358">
        <v>356</v>
      </c>
      <c r="CK84" s="358">
        <v>11126</v>
      </c>
      <c r="CL84" s="358">
        <v>1200</v>
      </c>
      <c r="CM84" s="358">
        <v>2413</v>
      </c>
      <c r="CN84" s="358">
        <v>10067</v>
      </c>
      <c r="CO84" s="358">
        <v>5189</v>
      </c>
      <c r="CP84" s="358">
        <v>8470</v>
      </c>
      <c r="CQ84" s="358">
        <v>9897</v>
      </c>
      <c r="CR84" s="358">
        <v>1008</v>
      </c>
      <c r="CS84" s="358">
        <v>2091</v>
      </c>
      <c r="CT84" s="358">
        <v>1933</v>
      </c>
      <c r="CU84" s="358">
        <v>2001</v>
      </c>
      <c r="CV84" s="358">
        <v>906</v>
      </c>
      <c r="CW84" s="358">
        <v>356</v>
      </c>
      <c r="CX84" s="358">
        <v>12234</v>
      </c>
      <c r="CY84" s="358">
        <v>6859</v>
      </c>
      <c r="CZ84" s="358">
        <v>1455</v>
      </c>
      <c r="DA84" s="358">
        <v>5971</v>
      </c>
      <c r="DB84" s="358">
        <v>1031</v>
      </c>
      <c r="DC84" s="358">
        <v>2064</v>
      </c>
      <c r="DD84" s="358">
        <v>134</v>
      </c>
      <c r="DE84" s="358">
        <v>2002</v>
      </c>
      <c r="DF84" s="358">
        <v>4542</v>
      </c>
      <c r="DG84" s="358">
        <v>1750</v>
      </c>
      <c r="DH84" s="333">
        <f t="shared" si="10"/>
        <v>3371918</v>
      </c>
      <c r="DI84" s="358">
        <v>2211</v>
      </c>
      <c r="DJ84" s="358">
        <v>133154</v>
      </c>
      <c r="DK84" s="358">
        <v>5</v>
      </c>
      <c r="DL84" s="358">
        <v>2353</v>
      </c>
      <c r="DM84" s="358">
        <v>30315</v>
      </c>
      <c r="DN84" s="358">
        <v>7666</v>
      </c>
      <c r="DO84" s="333">
        <f t="shared" si="11"/>
        <v>175704</v>
      </c>
      <c r="DP84" s="189">
        <f t="shared" si="12"/>
        <v>3547622</v>
      </c>
      <c r="DQ84" s="358">
        <v>3530522</v>
      </c>
      <c r="DR84" s="360"/>
      <c r="DS84" s="333">
        <f t="shared" si="13"/>
        <v>3530522</v>
      </c>
      <c r="DT84" s="189">
        <f t="shared" si="14"/>
        <v>3706226</v>
      </c>
      <c r="DU84" s="189">
        <f t="shared" si="15"/>
        <v>7078144</v>
      </c>
      <c r="DV84" s="358">
        <v>-1610988</v>
      </c>
      <c r="DW84" s="360"/>
      <c r="DX84" s="333">
        <f t="shared" si="16"/>
        <v>-1610988</v>
      </c>
      <c r="DY84" s="360">
        <f t="shared" si="17"/>
        <v>2095238</v>
      </c>
      <c r="DZ84" s="333">
        <f t="shared" si="18"/>
        <v>5467156</v>
      </c>
      <c r="EB84" s="720">
        <f t="shared" si="19"/>
        <v>6657.7000000000007</v>
      </c>
    </row>
    <row r="85" spans="1:132" ht="15" customHeight="1">
      <c r="A85" s="579">
        <v>79</v>
      </c>
      <c r="B85" s="188" t="s">
        <v>277</v>
      </c>
      <c r="C85" s="185" t="s">
        <v>278</v>
      </c>
      <c r="D85" s="358">
        <v>6</v>
      </c>
      <c r="E85" s="358">
        <v>0</v>
      </c>
      <c r="F85" s="358">
        <v>123</v>
      </c>
      <c r="G85" s="358">
        <v>182</v>
      </c>
      <c r="H85" s="358">
        <v>110</v>
      </c>
      <c r="I85" s="358">
        <v>769</v>
      </c>
      <c r="J85" s="358">
        <v>1274</v>
      </c>
      <c r="K85" s="358">
        <v>2649</v>
      </c>
      <c r="L85" s="358">
        <v>370</v>
      </c>
      <c r="M85" s="358">
        <v>27</v>
      </c>
      <c r="N85" s="358">
        <v>66</v>
      </c>
      <c r="O85" s="358">
        <v>543</v>
      </c>
      <c r="P85" s="358">
        <v>1511</v>
      </c>
      <c r="Q85" s="358">
        <v>593</v>
      </c>
      <c r="R85" s="358">
        <v>953</v>
      </c>
      <c r="S85" s="358">
        <v>487</v>
      </c>
      <c r="T85" s="358">
        <v>935</v>
      </c>
      <c r="U85" s="358">
        <v>2625</v>
      </c>
      <c r="V85" s="358">
        <v>75</v>
      </c>
      <c r="W85" s="358">
        <v>761</v>
      </c>
      <c r="X85" s="358">
        <v>79</v>
      </c>
      <c r="Y85" s="358">
        <v>694</v>
      </c>
      <c r="Z85" s="358">
        <v>1661</v>
      </c>
      <c r="AA85" s="358">
        <v>19</v>
      </c>
      <c r="AB85" s="358">
        <v>28132</v>
      </c>
      <c r="AC85" s="358">
        <v>3206</v>
      </c>
      <c r="AD85" s="358">
        <v>145</v>
      </c>
      <c r="AE85" s="358">
        <v>106</v>
      </c>
      <c r="AF85" s="358">
        <v>3533</v>
      </c>
      <c r="AG85" s="358">
        <v>1250</v>
      </c>
      <c r="AH85" s="358">
        <v>115</v>
      </c>
      <c r="AI85" s="358">
        <v>522</v>
      </c>
      <c r="AJ85" s="358">
        <v>774</v>
      </c>
      <c r="AK85" s="358">
        <v>258</v>
      </c>
      <c r="AL85" s="358">
        <v>859</v>
      </c>
      <c r="AM85" s="358">
        <v>532</v>
      </c>
      <c r="AN85" s="358">
        <v>4929</v>
      </c>
      <c r="AO85" s="358">
        <v>518</v>
      </c>
      <c r="AP85" s="358">
        <v>436</v>
      </c>
      <c r="AQ85" s="358">
        <v>1119</v>
      </c>
      <c r="AR85" s="358">
        <v>815</v>
      </c>
      <c r="AS85" s="358">
        <v>3929</v>
      </c>
      <c r="AT85" s="358">
        <v>4254</v>
      </c>
      <c r="AU85" s="358">
        <v>6235</v>
      </c>
      <c r="AV85" s="358">
        <v>11870</v>
      </c>
      <c r="AW85" s="358">
        <v>5628</v>
      </c>
      <c r="AX85" s="358">
        <v>1126</v>
      </c>
      <c r="AY85" s="358">
        <v>4194</v>
      </c>
      <c r="AZ85" s="358">
        <v>3646</v>
      </c>
      <c r="BA85" s="358">
        <v>849</v>
      </c>
      <c r="BB85" s="358">
        <v>1067</v>
      </c>
      <c r="BC85" s="358">
        <v>995</v>
      </c>
      <c r="BD85" s="358">
        <v>1278</v>
      </c>
      <c r="BE85" s="358">
        <v>333</v>
      </c>
      <c r="BF85" s="358">
        <v>2872</v>
      </c>
      <c r="BG85" s="358">
        <v>577</v>
      </c>
      <c r="BH85" s="358">
        <v>7676</v>
      </c>
      <c r="BI85" s="358">
        <v>181</v>
      </c>
      <c r="BJ85" s="358">
        <v>846</v>
      </c>
      <c r="BK85" s="358">
        <v>1548</v>
      </c>
      <c r="BL85" s="358">
        <v>1</v>
      </c>
      <c r="BM85" s="358">
        <v>3543</v>
      </c>
      <c r="BN85" s="358">
        <v>3308</v>
      </c>
      <c r="BO85" s="358">
        <v>1196</v>
      </c>
      <c r="BP85" s="358">
        <v>2434</v>
      </c>
      <c r="BQ85" s="358">
        <v>5338</v>
      </c>
      <c r="BR85" s="358">
        <v>437</v>
      </c>
      <c r="BS85" s="358">
        <v>4005</v>
      </c>
      <c r="BT85" s="358">
        <v>24461</v>
      </c>
      <c r="BU85" s="358">
        <v>171589</v>
      </c>
      <c r="BV85" s="358">
        <v>27449</v>
      </c>
      <c r="BW85" s="358">
        <v>3170</v>
      </c>
      <c r="BX85" s="358">
        <v>1638</v>
      </c>
      <c r="BY85" s="358">
        <v>0</v>
      </c>
      <c r="BZ85" s="358">
        <v>37</v>
      </c>
      <c r="CA85" s="358">
        <v>2212</v>
      </c>
      <c r="CB85" s="358">
        <v>2</v>
      </c>
      <c r="CC85" s="358">
        <v>1131</v>
      </c>
      <c r="CD85" s="358">
        <v>4898</v>
      </c>
      <c r="CE85" s="358">
        <v>764</v>
      </c>
      <c r="CF85" s="358">
        <v>515</v>
      </c>
      <c r="CG85" s="358">
        <v>1707</v>
      </c>
      <c r="CH85" s="358">
        <v>36397</v>
      </c>
      <c r="CI85" s="358">
        <v>14927</v>
      </c>
      <c r="CJ85" s="358">
        <v>8526</v>
      </c>
      <c r="CK85" s="358">
        <v>65401</v>
      </c>
      <c r="CL85" s="358">
        <v>8307</v>
      </c>
      <c r="CM85" s="358">
        <v>42710</v>
      </c>
      <c r="CN85" s="358">
        <v>37096</v>
      </c>
      <c r="CO85" s="358">
        <v>37821</v>
      </c>
      <c r="CP85" s="358">
        <v>49353</v>
      </c>
      <c r="CQ85" s="358">
        <v>19616</v>
      </c>
      <c r="CR85" s="358">
        <v>171</v>
      </c>
      <c r="CS85" s="358">
        <v>827</v>
      </c>
      <c r="CT85" s="358">
        <v>1637</v>
      </c>
      <c r="CU85" s="358">
        <v>17809</v>
      </c>
      <c r="CV85" s="358">
        <v>11205</v>
      </c>
      <c r="CW85" s="358">
        <v>15420</v>
      </c>
      <c r="CX85" s="358">
        <v>2312</v>
      </c>
      <c r="CY85" s="358">
        <v>84879</v>
      </c>
      <c r="CZ85" s="358">
        <v>1096</v>
      </c>
      <c r="DA85" s="358">
        <v>2716</v>
      </c>
      <c r="DB85" s="358">
        <v>2464</v>
      </c>
      <c r="DC85" s="358">
        <v>8725</v>
      </c>
      <c r="DD85" s="358">
        <v>314</v>
      </c>
      <c r="DE85" s="358">
        <v>5057</v>
      </c>
      <c r="DF85" s="358">
        <v>20</v>
      </c>
      <c r="DG85" s="358">
        <v>19755</v>
      </c>
      <c r="DH85" s="333">
        <f t="shared" si="10"/>
        <v>877261</v>
      </c>
      <c r="DI85" s="358">
        <v>4623</v>
      </c>
      <c r="DJ85" s="358">
        <v>499934</v>
      </c>
      <c r="DK85" s="358">
        <v>3</v>
      </c>
      <c r="DL85" s="358">
        <v>52</v>
      </c>
      <c r="DM85" s="358">
        <v>365</v>
      </c>
      <c r="DN85" s="358">
        <v>18</v>
      </c>
      <c r="DO85" s="333">
        <f t="shared" si="11"/>
        <v>504995</v>
      </c>
      <c r="DP85" s="189">
        <f t="shared" si="12"/>
        <v>1382256</v>
      </c>
      <c r="DQ85" s="358">
        <v>493374</v>
      </c>
      <c r="DR85" s="360"/>
      <c r="DS85" s="333">
        <f t="shared" si="13"/>
        <v>493374</v>
      </c>
      <c r="DT85" s="189">
        <f t="shared" si="14"/>
        <v>998369</v>
      </c>
      <c r="DU85" s="189">
        <f t="shared" si="15"/>
        <v>1875630</v>
      </c>
      <c r="DV85" s="358">
        <v>-206921</v>
      </c>
      <c r="DW85" s="360"/>
      <c r="DX85" s="333">
        <f t="shared" si="16"/>
        <v>-206921</v>
      </c>
      <c r="DY85" s="360">
        <f t="shared" si="17"/>
        <v>791448</v>
      </c>
      <c r="DZ85" s="333">
        <f t="shared" si="18"/>
        <v>1668709</v>
      </c>
      <c r="EB85" s="720">
        <f t="shared" si="19"/>
        <v>24996.7</v>
      </c>
    </row>
    <row r="86" spans="1:132" ht="15" customHeight="1">
      <c r="A86" s="579">
        <v>80</v>
      </c>
      <c r="B86" s="188" t="s">
        <v>279</v>
      </c>
      <c r="C86" s="185" t="s">
        <v>280</v>
      </c>
      <c r="D86" s="358">
        <v>4372</v>
      </c>
      <c r="E86" s="358">
        <v>8103</v>
      </c>
      <c r="F86" s="358">
        <v>195</v>
      </c>
      <c r="G86" s="358">
        <v>257</v>
      </c>
      <c r="H86" s="358">
        <v>1343</v>
      </c>
      <c r="I86" s="358">
        <v>29</v>
      </c>
      <c r="J86" s="358">
        <v>100</v>
      </c>
      <c r="K86" s="358">
        <v>46229</v>
      </c>
      <c r="L86" s="358">
        <v>5155</v>
      </c>
      <c r="M86" s="358">
        <v>2837</v>
      </c>
      <c r="N86" s="358">
        <v>326</v>
      </c>
      <c r="O86" s="358">
        <v>592</v>
      </c>
      <c r="P86" s="358">
        <v>1037</v>
      </c>
      <c r="Q86" s="358">
        <v>2905</v>
      </c>
      <c r="R86" s="358">
        <v>1845</v>
      </c>
      <c r="S86" s="358">
        <v>7930</v>
      </c>
      <c r="T86" s="358">
        <v>6536</v>
      </c>
      <c r="U86" s="358">
        <v>4886</v>
      </c>
      <c r="V86" s="358">
        <v>240</v>
      </c>
      <c r="W86" s="358">
        <v>1354</v>
      </c>
      <c r="X86" s="358">
        <v>2001</v>
      </c>
      <c r="Y86" s="358">
        <v>4193</v>
      </c>
      <c r="Z86" s="358">
        <v>1885</v>
      </c>
      <c r="AA86" s="358">
        <v>475</v>
      </c>
      <c r="AB86" s="358">
        <v>7892</v>
      </c>
      <c r="AC86" s="358">
        <v>7994</v>
      </c>
      <c r="AD86" s="358">
        <v>6208</v>
      </c>
      <c r="AE86" s="358">
        <v>1779</v>
      </c>
      <c r="AF86" s="358">
        <v>5619</v>
      </c>
      <c r="AG86" s="358">
        <v>1358</v>
      </c>
      <c r="AH86" s="358">
        <v>176</v>
      </c>
      <c r="AI86" s="358">
        <v>1450</v>
      </c>
      <c r="AJ86" s="358">
        <v>7977</v>
      </c>
      <c r="AK86" s="358">
        <v>774</v>
      </c>
      <c r="AL86" s="358">
        <v>3063</v>
      </c>
      <c r="AM86" s="358">
        <v>5988</v>
      </c>
      <c r="AN86" s="358">
        <v>3697</v>
      </c>
      <c r="AO86" s="358">
        <v>2695</v>
      </c>
      <c r="AP86" s="358">
        <v>2042</v>
      </c>
      <c r="AQ86" s="358">
        <v>2157</v>
      </c>
      <c r="AR86" s="358">
        <v>3518</v>
      </c>
      <c r="AS86" s="358">
        <v>3181</v>
      </c>
      <c r="AT86" s="358">
        <v>4527</v>
      </c>
      <c r="AU86" s="358">
        <v>5224</v>
      </c>
      <c r="AV86" s="358">
        <v>6946</v>
      </c>
      <c r="AW86" s="358">
        <v>2997</v>
      </c>
      <c r="AX86" s="358">
        <v>2781</v>
      </c>
      <c r="AY86" s="358">
        <v>3223</v>
      </c>
      <c r="AZ86" s="358">
        <v>4107</v>
      </c>
      <c r="BA86" s="358">
        <v>1547</v>
      </c>
      <c r="BB86" s="358">
        <v>1046</v>
      </c>
      <c r="BC86" s="358">
        <v>1587</v>
      </c>
      <c r="BD86" s="358">
        <v>1591</v>
      </c>
      <c r="BE86" s="358">
        <v>833</v>
      </c>
      <c r="BF86" s="358">
        <v>14486</v>
      </c>
      <c r="BG86" s="358">
        <v>3550</v>
      </c>
      <c r="BH86" s="358">
        <v>12842</v>
      </c>
      <c r="BI86" s="358">
        <v>1861</v>
      </c>
      <c r="BJ86" s="358">
        <v>1900</v>
      </c>
      <c r="BK86" s="358">
        <v>2789</v>
      </c>
      <c r="BL86" s="358">
        <v>1621</v>
      </c>
      <c r="BM86" s="358">
        <v>28122</v>
      </c>
      <c r="BN86" s="358">
        <v>14783</v>
      </c>
      <c r="BO86" s="358">
        <v>11887</v>
      </c>
      <c r="BP86" s="358">
        <v>9170</v>
      </c>
      <c r="BQ86" s="358">
        <v>9887</v>
      </c>
      <c r="BR86" s="358">
        <v>4764</v>
      </c>
      <c r="BS86" s="358">
        <v>1088</v>
      </c>
      <c r="BT86" s="358">
        <v>1210</v>
      </c>
      <c r="BU86" s="358">
        <v>12069</v>
      </c>
      <c r="BV86" s="358">
        <v>4749</v>
      </c>
      <c r="BW86" s="358">
        <v>1779</v>
      </c>
      <c r="BX86" s="358">
        <v>998</v>
      </c>
      <c r="BY86" s="358">
        <v>246</v>
      </c>
      <c r="BZ86" s="358">
        <v>4928</v>
      </c>
      <c r="CA86" s="358">
        <v>15855</v>
      </c>
      <c r="CB86" s="358">
        <v>5159</v>
      </c>
      <c r="CC86" s="358">
        <v>1754</v>
      </c>
      <c r="CD86" s="358">
        <v>1053</v>
      </c>
      <c r="CE86" s="358">
        <v>2990</v>
      </c>
      <c r="CF86" s="358">
        <v>262</v>
      </c>
      <c r="CG86" s="358">
        <v>1641</v>
      </c>
      <c r="CH86" s="358">
        <v>12622</v>
      </c>
      <c r="CI86" s="358">
        <v>1463</v>
      </c>
      <c r="CJ86" s="358">
        <v>304</v>
      </c>
      <c r="CK86" s="358">
        <v>11141</v>
      </c>
      <c r="CL86" s="358">
        <v>969</v>
      </c>
      <c r="CM86" s="358">
        <v>4625</v>
      </c>
      <c r="CN86" s="358">
        <v>4529</v>
      </c>
      <c r="CO86" s="358">
        <v>3796</v>
      </c>
      <c r="CP86" s="358">
        <v>7079</v>
      </c>
      <c r="CQ86" s="358">
        <v>27026</v>
      </c>
      <c r="CR86" s="358">
        <v>881</v>
      </c>
      <c r="CS86" s="358">
        <v>3068</v>
      </c>
      <c r="CT86" s="358">
        <v>2473</v>
      </c>
      <c r="CU86" s="358">
        <v>1970</v>
      </c>
      <c r="CV86" s="358">
        <v>926</v>
      </c>
      <c r="CW86" s="358">
        <v>5346</v>
      </c>
      <c r="CX86" s="358">
        <v>7493</v>
      </c>
      <c r="CY86" s="358">
        <v>5678</v>
      </c>
      <c r="CZ86" s="358">
        <v>1905</v>
      </c>
      <c r="DA86" s="358">
        <v>13260</v>
      </c>
      <c r="DB86" s="358">
        <v>1053</v>
      </c>
      <c r="DC86" s="358">
        <v>1174</v>
      </c>
      <c r="DD86" s="358">
        <v>194</v>
      </c>
      <c r="DE86" s="358">
        <v>1185</v>
      </c>
      <c r="DF86" s="358">
        <v>4633</v>
      </c>
      <c r="DG86" s="358">
        <v>622</v>
      </c>
      <c r="DH86" s="333">
        <f t="shared" si="10"/>
        <v>507660</v>
      </c>
      <c r="DI86" s="358">
        <v>5324</v>
      </c>
      <c r="DJ86" s="358">
        <v>182006</v>
      </c>
      <c r="DK86" s="358">
        <v>144</v>
      </c>
      <c r="DL86" s="358">
        <v>3595</v>
      </c>
      <c r="DM86" s="358">
        <v>37260</v>
      </c>
      <c r="DN86" s="358">
        <v>3044</v>
      </c>
      <c r="DO86" s="333">
        <f t="shared" si="11"/>
        <v>231373</v>
      </c>
      <c r="DP86" s="189">
        <f t="shared" si="12"/>
        <v>739033</v>
      </c>
      <c r="DQ86" s="358">
        <v>72722</v>
      </c>
      <c r="DR86" s="360"/>
      <c r="DS86" s="333">
        <f t="shared" si="13"/>
        <v>72722</v>
      </c>
      <c r="DT86" s="189">
        <f t="shared" si="14"/>
        <v>304095</v>
      </c>
      <c r="DU86" s="189">
        <f t="shared" si="15"/>
        <v>811755</v>
      </c>
      <c r="DV86" s="358">
        <v>0</v>
      </c>
      <c r="DW86" s="360"/>
      <c r="DX86" s="333">
        <f t="shared" si="16"/>
        <v>0</v>
      </c>
      <c r="DY86" s="360">
        <f t="shared" si="17"/>
        <v>304095</v>
      </c>
      <c r="DZ86" s="333">
        <f t="shared" si="18"/>
        <v>811755</v>
      </c>
      <c r="EB86" s="720">
        <f t="shared" si="19"/>
        <v>9100.3000000000011</v>
      </c>
    </row>
    <row r="87" spans="1:132" ht="15" customHeight="1">
      <c r="A87" s="579">
        <v>81</v>
      </c>
      <c r="B87" s="188" t="s">
        <v>281</v>
      </c>
      <c r="C87" s="185" t="s">
        <v>282</v>
      </c>
      <c r="D87" s="358">
        <v>19345</v>
      </c>
      <c r="E87" s="358">
        <v>26555</v>
      </c>
      <c r="F87" s="358">
        <v>741</v>
      </c>
      <c r="G87" s="358">
        <v>741</v>
      </c>
      <c r="H87" s="358">
        <v>5881</v>
      </c>
      <c r="I87" s="358">
        <v>134</v>
      </c>
      <c r="J87" s="358">
        <v>427</v>
      </c>
      <c r="K87" s="358">
        <v>279384</v>
      </c>
      <c r="L87" s="358">
        <v>24506</v>
      </c>
      <c r="M87" s="358">
        <v>59042</v>
      </c>
      <c r="N87" s="358">
        <v>2850</v>
      </c>
      <c r="O87" s="358">
        <v>3303</v>
      </c>
      <c r="P87" s="358">
        <v>5608</v>
      </c>
      <c r="Q87" s="358">
        <v>9372</v>
      </c>
      <c r="R87" s="358">
        <v>5761</v>
      </c>
      <c r="S87" s="358">
        <v>30822</v>
      </c>
      <c r="T87" s="358">
        <v>20202</v>
      </c>
      <c r="U87" s="358">
        <v>13445</v>
      </c>
      <c r="V87" s="358">
        <v>1982</v>
      </c>
      <c r="W87" s="358">
        <v>8394</v>
      </c>
      <c r="X87" s="358">
        <v>4360</v>
      </c>
      <c r="Y87" s="358">
        <v>10500</v>
      </c>
      <c r="Z87" s="358">
        <v>6817</v>
      </c>
      <c r="AA87" s="358">
        <v>2254</v>
      </c>
      <c r="AB87" s="358">
        <v>27707</v>
      </c>
      <c r="AC87" s="358">
        <v>25776</v>
      </c>
      <c r="AD87" s="358">
        <v>111118</v>
      </c>
      <c r="AE87" s="358">
        <v>6849</v>
      </c>
      <c r="AF87" s="358">
        <v>33108</v>
      </c>
      <c r="AG87" s="358">
        <v>5772</v>
      </c>
      <c r="AH87" s="358">
        <v>1250</v>
      </c>
      <c r="AI87" s="358">
        <v>8743</v>
      </c>
      <c r="AJ87" s="358">
        <v>18050</v>
      </c>
      <c r="AK87" s="358">
        <v>4865</v>
      </c>
      <c r="AL87" s="358">
        <v>13768</v>
      </c>
      <c r="AM87" s="358">
        <v>15602</v>
      </c>
      <c r="AN87" s="358">
        <v>16331</v>
      </c>
      <c r="AO87" s="358">
        <v>9762</v>
      </c>
      <c r="AP87" s="358">
        <v>7748</v>
      </c>
      <c r="AQ87" s="358">
        <v>30033</v>
      </c>
      <c r="AR87" s="358">
        <v>36860</v>
      </c>
      <c r="AS87" s="358">
        <v>12172</v>
      </c>
      <c r="AT87" s="358">
        <v>22630</v>
      </c>
      <c r="AU87" s="358">
        <v>22978</v>
      </c>
      <c r="AV87" s="358">
        <v>29214</v>
      </c>
      <c r="AW87" s="358">
        <v>16329</v>
      </c>
      <c r="AX87" s="358">
        <v>12274</v>
      </c>
      <c r="AY87" s="358">
        <v>14422</v>
      </c>
      <c r="AZ87" s="358">
        <v>22111</v>
      </c>
      <c r="BA87" s="358">
        <v>6963</v>
      </c>
      <c r="BB87" s="358">
        <v>4652</v>
      </c>
      <c r="BC87" s="358">
        <v>11464</v>
      </c>
      <c r="BD87" s="358">
        <v>7181</v>
      </c>
      <c r="BE87" s="358">
        <v>3917</v>
      </c>
      <c r="BF87" s="358">
        <v>37542</v>
      </c>
      <c r="BG87" s="358">
        <v>8877</v>
      </c>
      <c r="BH87" s="358">
        <v>43406</v>
      </c>
      <c r="BI87" s="358">
        <v>6581</v>
      </c>
      <c r="BJ87" s="358">
        <v>8226</v>
      </c>
      <c r="BK87" s="358">
        <v>11368</v>
      </c>
      <c r="BL87" s="358">
        <v>25214</v>
      </c>
      <c r="BM87" s="358">
        <v>69116</v>
      </c>
      <c r="BN87" s="358">
        <v>38689</v>
      </c>
      <c r="BO87" s="358">
        <v>31391</v>
      </c>
      <c r="BP87" s="358">
        <v>24624</v>
      </c>
      <c r="BQ87" s="358">
        <v>148234</v>
      </c>
      <c r="BR87" s="358">
        <v>84290</v>
      </c>
      <c r="BS87" s="358">
        <v>4230</v>
      </c>
      <c r="BT87" s="358">
        <v>4092</v>
      </c>
      <c r="BU87" s="358">
        <v>52395</v>
      </c>
      <c r="BV87" s="358">
        <v>24732</v>
      </c>
      <c r="BW87" s="358">
        <v>12454</v>
      </c>
      <c r="BX87" s="358">
        <v>5862</v>
      </c>
      <c r="BY87" s="358">
        <v>550</v>
      </c>
      <c r="BZ87" s="358">
        <v>1691</v>
      </c>
      <c r="CA87" s="358">
        <v>3787</v>
      </c>
      <c r="CB87" s="358">
        <v>12078</v>
      </c>
      <c r="CC87" s="358">
        <v>4072</v>
      </c>
      <c r="CD87" s="358">
        <v>2127</v>
      </c>
      <c r="CE87" s="358">
        <v>370</v>
      </c>
      <c r="CF87" s="358">
        <v>1032</v>
      </c>
      <c r="CG87" s="358">
        <v>6526</v>
      </c>
      <c r="CH87" s="358">
        <v>311</v>
      </c>
      <c r="CI87" s="358">
        <v>9718</v>
      </c>
      <c r="CJ87" s="358">
        <v>3144</v>
      </c>
      <c r="CK87" s="358">
        <v>35624</v>
      </c>
      <c r="CL87" s="358">
        <v>7038</v>
      </c>
      <c r="CM87" s="358">
        <v>17703</v>
      </c>
      <c r="CN87" s="358">
        <v>174136</v>
      </c>
      <c r="CO87" s="358">
        <v>18134</v>
      </c>
      <c r="CP87" s="358">
        <v>26634</v>
      </c>
      <c r="CQ87" s="358">
        <v>50995</v>
      </c>
      <c r="CR87" s="358">
        <v>3633</v>
      </c>
      <c r="CS87" s="358">
        <v>11742</v>
      </c>
      <c r="CT87" s="358">
        <v>8341</v>
      </c>
      <c r="CU87" s="358">
        <v>8208</v>
      </c>
      <c r="CV87" s="358">
        <v>3024</v>
      </c>
      <c r="CW87" s="358">
        <v>3638</v>
      </c>
      <c r="CX87" s="358">
        <v>22699</v>
      </c>
      <c r="CY87" s="358">
        <v>20909</v>
      </c>
      <c r="CZ87" s="358">
        <v>8225</v>
      </c>
      <c r="DA87" s="358">
        <v>46773</v>
      </c>
      <c r="DB87" s="358">
        <v>3695</v>
      </c>
      <c r="DC87" s="358">
        <v>3720</v>
      </c>
      <c r="DD87" s="358">
        <v>453</v>
      </c>
      <c r="DE87" s="358">
        <v>4149</v>
      </c>
      <c r="DF87" s="358">
        <v>11190</v>
      </c>
      <c r="DG87" s="358">
        <v>1770</v>
      </c>
      <c r="DH87" s="333">
        <f t="shared" si="10"/>
        <v>2281237</v>
      </c>
      <c r="DI87" s="358">
        <v>14819</v>
      </c>
      <c r="DJ87" s="358">
        <v>431164</v>
      </c>
      <c r="DK87" s="358">
        <v>782</v>
      </c>
      <c r="DL87" s="358">
        <v>7733</v>
      </c>
      <c r="DM87" s="358">
        <v>83259</v>
      </c>
      <c r="DN87" s="358">
        <v>16511</v>
      </c>
      <c r="DO87" s="333">
        <f t="shared" si="11"/>
        <v>554268</v>
      </c>
      <c r="DP87" s="189">
        <f t="shared" si="12"/>
        <v>2835505</v>
      </c>
      <c r="DQ87" s="358">
        <v>209731</v>
      </c>
      <c r="DR87" s="360"/>
      <c r="DS87" s="333">
        <f t="shared" si="13"/>
        <v>209731</v>
      </c>
      <c r="DT87" s="189">
        <f t="shared" si="14"/>
        <v>763999</v>
      </c>
      <c r="DU87" s="189">
        <f t="shared" si="15"/>
        <v>3045236</v>
      </c>
      <c r="DV87" s="358">
        <v>0</v>
      </c>
      <c r="DW87" s="360"/>
      <c r="DX87" s="333">
        <f t="shared" si="16"/>
        <v>0</v>
      </c>
      <c r="DY87" s="360">
        <f t="shared" si="17"/>
        <v>763999</v>
      </c>
      <c r="DZ87" s="333">
        <f t="shared" si="18"/>
        <v>3045236</v>
      </c>
      <c r="EB87" s="720">
        <f t="shared" si="19"/>
        <v>21558.2</v>
      </c>
    </row>
    <row r="88" spans="1:132" ht="15" customHeight="1">
      <c r="A88" s="579">
        <v>82</v>
      </c>
      <c r="B88" s="188" t="s">
        <v>283</v>
      </c>
      <c r="C88" s="185" t="s">
        <v>284</v>
      </c>
      <c r="D88" s="358">
        <v>127</v>
      </c>
      <c r="E88" s="358">
        <v>0</v>
      </c>
      <c r="F88" s="358">
        <v>40</v>
      </c>
      <c r="G88" s="358">
        <v>0</v>
      </c>
      <c r="H88" s="358">
        <v>3444</v>
      </c>
      <c r="I88" s="358">
        <v>0</v>
      </c>
      <c r="J88" s="358">
        <v>379</v>
      </c>
      <c r="K88" s="358">
        <v>18651</v>
      </c>
      <c r="L88" s="358">
        <v>6003</v>
      </c>
      <c r="M88" s="358">
        <v>654</v>
      </c>
      <c r="N88" s="358">
        <v>0</v>
      </c>
      <c r="O88" s="358">
        <v>412</v>
      </c>
      <c r="P88" s="358">
        <v>2276</v>
      </c>
      <c r="Q88" s="358">
        <v>1576</v>
      </c>
      <c r="R88" s="358">
        <v>2734</v>
      </c>
      <c r="S88" s="358">
        <v>15373</v>
      </c>
      <c r="T88" s="358">
        <v>861</v>
      </c>
      <c r="U88" s="358">
        <v>9696</v>
      </c>
      <c r="V88" s="358">
        <v>1560</v>
      </c>
      <c r="W88" s="358">
        <v>4035</v>
      </c>
      <c r="X88" s="358">
        <v>331</v>
      </c>
      <c r="Y88" s="358">
        <v>4009</v>
      </c>
      <c r="Z88" s="358">
        <v>1628</v>
      </c>
      <c r="AA88" s="358">
        <v>703</v>
      </c>
      <c r="AB88" s="358">
        <v>7725</v>
      </c>
      <c r="AC88" s="358">
        <v>14727</v>
      </c>
      <c r="AD88" s="358">
        <v>108</v>
      </c>
      <c r="AE88" s="358">
        <v>340</v>
      </c>
      <c r="AF88" s="358">
        <v>24370</v>
      </c>
      <c r="AG88" s="358">
        <v>3882</v>
      </c>
      <c r="AH88" s="358">
        <v>228</v>
      </c>
      <c r="AI88" s="358">
        <v>12919</v>
      </c>
      <c r="AJ88" s="358">
        <v>761</v>
      </c>
      <c r="AK88" s="358">
        <v>3529</v>
      </c>
      <c r="AL88" s="358">
        <v>1371</v>
      </c>
      <c r="AM88" s="358">
        <v>0</v>
      </c>
      <c r="AN88" s="358">
        <v>43217</v>
      </c>
      <c r="AO88" s="358">
        <v>632</v>
      </c>
      <c r="AP88" s="358">
        <v>859</v>
      </c>
      <c r="AQ88" s="358">
        <v>4697</v>
      </c>
      <c r="AR88" s="358">
        <v>8628</v>
      </c>
      <c r="AS88" s="358">
        <v>315</v>
      </c>
      <c r="AT88" s="358">
        <v>6692</v>
      </c>
      <c r="AU88" s="358">
        <v>10175</v>
      </c>
      <c r="AV88" s="358">
        <v>7114</v>
      </c>
      <c r="AW88" s="358">
        <v>3102</v>
      </c>
      <c r="AX88" s="358">
        <v>2576</v>
      </c>
      <c r="AY88" s="358">
        <v>4356</v>
      </c>
      <c r="AZ88" s="358">
        <v>41481</v>
      </c>
      <c r="BA88" s="358">
        <v>645</v>
      </c>
      <c r="BB88" s="358">
        <v>2756</v>
      </c>
      <c r="BC88" s="358">
        <v>4097</v>
      </c>
      <c r="BD88" s="358">
        <v>1217</v>
      </c>
      <c r="BE88" s="358">
        <v>3816</v>
      </c>
      <c r="BF88" s="358">
        <v>1690</v>
      </c>
      <c r="BG88" s="358">
        <v>3668</v>
      </c>
      <c r="BH88" s="358">
        <v>30624</v>
      </c>
      <c r="BI88" s="358">
        <v>351</v>
      </c>
      <c r="BJ88" s="358">
        <v>1559</v>
      </c>
      <c r="BK88" s="358">
        <v>5328</v>
      </c>
      <c r="BL88" s="358">
        <v>414</v>
      </c>
      <c r="BM88" s="358">
        <v>0</v>
      </c>
      <c r="BN88" s="358">
        <v>0</v>
      </c>
      <c r="BO88" s="358">
        <v>310</v>
      </c>
      <c r="BP88" s="358">
        <v>0</v>
      </c>
      <c r="BQ88" s="358">
        <v>0</v>
      </c>
      <c r="BR88" s="358">
        <v>0</v>
      </c>
      <c r="BS88" s="358">
        <v>0</v>
      </c>
      <c r="BT88" s="358">
        <v>0</v>
      </c>
      <c r="BU88" s="358">
        <v>518774</v>
      </c>
      <c r="BV88" s="358">
        <v>266</v>
      </c>
      <c r="BW88" s="358">
        <v>0</v>
      </c>
      <c r="BX88" s="358">
        <v>0</v>
      </c>
      <c r="BY88" s="358">
        <v>0</v>
      </c>
      <c r="BZ88" s="358">
        <v>14941</v>
      </c>
      <c r="CA88" s="358">
        <v>406092</v>
      </c>
      <c r="CB88" s="358">
        <v>1254268</v>
      </c>
      <c r="CC88" s="358">
        <v>368092</v>
      </c>
      <c r="CD88" s="358">
        <v>483567</v>
      </c>
      <c r="CE88" s="358">
        <v>38088</v>
      </c>
      <c r="CF88" s="358">
        <v>47236</v>
      </c>
      <c r="CG88" s="358">
        <v>89514</v>
      </c>
      <c r="CH88" s="358">
        <v>0</v>
      </c>
      <c r="CI88" s="358">
        <v>0</v>
      </c>
      <c r="CJ88" s="358">
        <v>0</v>
      </c>
      <c r="CK88" s="358">
        <v>0</v>
      </c>
      <c r="CL88" s="358">
        <v>0</v>
      </c>
      <c r="CM88" s="358">
        <v>16297</v>
      </c>
      <c r="CN88" s="358">
        <v>8735</v>
      </c>
      <c r="CO88" s="358">
        <v>24</v>
      </c>
      <c r="CP88" s="358">
        <v>634</v>
      </c>
      <c r="CQ88" s="358">
        <v>0</v>
      </c>
      <c r="CR88" s="358">
        <v>0</v>
      </c>
      <c r="CS88" s="358">
        <v>0</v>
      </c>
      <c r="CT88" s="358">
        <v>0</v>
      </c>
      <c r="CU88" s="358">
        <v>0</v>
      </c>
      <c r="CV88" s="358">
        <v>25706</v>
      </c>
      <c r="CW88" s="358">
        <v>0</v>
      </c>
      <c r="CX88" s="358">
        <v>15</v>
      </c>
      <c r="CY88" s="358">
        <v>2</v>
      </c>
      <c r="CZ88" s="358">
        <v>74376</v>
      </c>
      <c r="DA88" s="358">
        <v>52801</v>
      </c>
      <c r="DB88" s="358">
        <v>0</v>
      </c>
      <c r="DC88" s="358">
        <v>16381</v>
      </c>
      <c r="DD88" s="358">
        <v>1</v>
      </c>
      <c r="DE88" s="358">
        <v>0</v>
      </c>
      <c r="DF88" s="358">
        <v>0</v>
      </c>
      <c r="DG88" s="358">
        <v>112549</v>
      </c>
      <c r="DH88" s="333">
        <f t="shared" si="10"/>
        <v>3863130</v>
      </c>
      <c r="DI88" s="358">
        <v>2348</v>
      </c>
      <c r="DJ88" s="358">
        <v>2540909</v>
      </c>
      <c r="DK88" s="358">
        <v>81935</v>
      </c>
      <c r="DL88" s="358">
        <v>0</v>
      </c>
      <c r="DM88" s="358">
        <v>0</v>
      </c>
      <c r="DN88" s="358">
        <v>0</v>
      </c>
      <c r="DO88" s="333">
        <f t="shared" si="11"/>
        <v>2625192</v>
      </c>
      <c r="DP88" s="189">
        <f t="shared" si="12"/>
        <v>6488322</v>
      </c>
      <c r="DQ88" s="358">
        <v>263247</v>
      </c>
      <c r="DR88" s="360"/>
      <c r="DS88" s="333">
        <f t="shared" si="13"/>
        <v>263247</v>
      </c>
      <c r="DT88" s="189">
        <f t="shared" si="14"/>
        <v>2888439</v>
      </c>
      <c r="DU88" s="189">
        <f t="shared" si="15"/>
        <v>6751569</v>
      </c>
      <c r="DV88" s="358">
        <v>-134086</v>
      </c>
      <c r="DW88" s="360"/>
      <c r="DX88" s="333">
        <f t="shared" si="16"/>
        <v>-134086</v>
      </c>
      <c r="DY88" s="360">
        <f t="shared" si="17"/>
        <v>2754353</v>
      </c>
      <c r="DZ88" s="333">
        <f t="shared" si="18"/>
        <v>6617483</v>
      </c>
      <c r="EB88" s="720">
        <f t="shared" si="19"/>
        <v>127045.45000000001</v>
      </c>
    </row>
    <row r="89" spans="1:132" ht="15" customHeight="1">
      <c r="A89" s="579">
        <v>83</v>
      </c>
      <c r="B89" s="188" t="s">
        <v>285</v>
      </c>
      <c r="C89" s="185" t="s">
        <v>286</v>
      </c>
      <c r="D89" s="358">
        <v>709</v>
      </c>
      <c r="E89" s="358">
        <v>540</v>
      </c>
      <c r="F89" s="358">
        <v>71</v>
      </c>
      <c r="G89" s="358">
        <v>110</v>
      </c>
      <c r="H89" s="358">
        <v>337</v>
      </c>
      <c r="I89" s="358">
        <v>309</v>
      </c>
      <c r="J89" s="358">
        <v>369</v>
      </c>
      <c r="K89" s="358">
        <v>2382</v>
      </c>
      <c r="L89" s="358">
        <v>1123</v>
      </c>
      <c r="M89" s="358">
        <v>14</v>
      </c>
      <c r="N89" s="358">
        <v>280</v>
      </c>
      <c r="O89" s="358">
        <v>191</v>
      </c>
      <c r="P89" s="358">
        <v>522</v>
      </c>
      <c r="Q89" s="358">
        <v>306</v>
      </c>
      <c r="R89" s="358">
        <v>586</v>
      </c>
      <c r="S89" s="358">
        <v>345</v>
      </c>
      <c r="T89" s="358">
        <v>648</v>
      </c>
      <c r="U89" s="358">
        <v>1170</v>
      </c>
      <c r="V89" s="358">
        <v>40</v>
      </c>
      <c r="W89" s="358">
        <v>237</v>
      </c>
      <c r="X89" s="358">
        <v>51</v>
      </c>
      <c r="Y89" s="358">
        <v>394</v>
      </c>
      <c r="Z89" s="358">
        <v>189</v>
      </c>
      <c r="AA89" s="358">
        <v>67</v>
      </c>
      <c r="AB89" s="358">
        <v>2231</v>
      </c>
      <c r="AC89" s="358">
        <v>2015</v>
      </c>
      <c r="AD89" s="358">
        <v>195</v>
      </c>
      <c r="AE89" s="358">
        <v>191</v>
      </c>
      <c r="AF89" s="358">
        <v>2063</v>
      </c>
      <c r="AG89" s="358">
        <v>511</v>
      </c>
      <c r="AH89" s="358">
        <v>37</v>
      </c>
      <c r="AI89" s="358">
        <v>198</v>
      </c>
      <c r="AJ89" s="358">
        <v>599</v>
      </c>
      <c r="AK89" s="358">
        <v>85</v>
      </c>
      <c r="AL89" s="358">
        <v>356</v>
      </c>
      <c r="AM89" s="358">
        <v>214</v>
      </c>
      <c r="AN89" s="358">
        <v>671</v>
      </c>
      <c r="AO89" s="358">
        <v>183</v>
      </c>
      <c r="AP89" s="358">
        <v>250</v>
      </c>
      <c r="AQ89" s="358">
        <v>47</v>
      </c>
      <c r="AR89" s="358">
        <v>256</v>
      </c>
      <c r="AS89" s="358">
        <v>725</v>
      </c>
      <c r="AT89" s="358">
        <v>1537</v>
      </c>
      <c r="AU89" s="358">
        <v>1795</v>
      </c>
      <c r="AV89" s="358">
        <v>3642</v>
      </c>
      <c r="AW89" s="358">
        <v>1519</v>
      </c>
      <c r="AX89" s="358">
        <v>369</v>
      </c>
      <c r="AY89" s="358">
        <v>787</v>
      </c>
      <c r="AZ89" s="358">
        <v>1390</v>
      </c>
      <c r="BA89" s="358">
        <v>796</v>
      </c>
      <c r="BB89" s="358">
        <v>222</v>
      </c>
      <c r="BC89" s="358">
        <v>244</v>
      </c>
      <c r="BD89" s="358">
        <v>622</v>
      </c>
      <c r="BE89" s="358">
        <v>99</v>
      </c>
      <c r="BF89" s="358">
        <v>1358</v>
      </c>
      <c r="BG89" s="358">
        <v>189</v>
      </c>
      <c r="BH89" s="358">
        <v>2320</v>
      </c>
      <c r="BI89" s="358">
        <v>174</v>
      </c>
      <c r="BJ89" s="358">
        <v>1633</v>
      </c>
      <c r="BK89" s="358">
        <v>774</v>
      </c>
      <c r="BL89" s="358">
        <v>884</v>
      </c>
      <c r="BM89" s="358">
        <v>8240</v>
      </c>
      <c r="BN89" s="358">
        <v>14256</v>
      </c>
      <c r="BO89" s="358">
        <v>6418</v>
      </c>
      <c r="BP89" s="358">
        <v>4674</v>
      </c>
      <c r="BQ89" s="358">
        <v>22930</v>
      </c>
      <c r="BR89" s="358">
        <v>12501</v>
      </c>
      <c r="BS89" s="358">
        <v>3259</v>
      </c>
      <c r="BT89" s="358">
        <v>9525</v>
      </c>
      <c r="BU89" s="358">
        <v>126844</v>
      </c>
      <c r="BV89" s="358">
        <v>277407</v>
      </c>
      <c r="BW89" s="358">
        <v>9649</v>
      </c>
      <c r="BX89" s="358">
        <v>6405</v>
      </c>
      <c r="BY89" s="358">
        <v>0</v>
      </c>
      <c r="BZ89" s="358">
        <v>4384</v>
      </c>
      <c r="CA89" s="358">
        <v>5747</v>
      </c>
      <c r="CB89" s="358">
        <v>0</v>
      </c>
      <c r="CC89" s="358">
        <v>5297</v>
      </c>
      <c r="CD89" s="358">
        <v>964</v>
      </c>
      <c r="CE89" s="358">
        <v>2518</v>
      </c>
      <c r="CF89" s="358">
        <v>2535</v>
      </c>
      <c r="CG89" s="358">
        <v>6502</v>
      </c>
      <c r="CH89" s="358">
        <v>25315</v>
      </c>
      <c r="CI89" s="358">
        <v>51338</v>
      </c>
      <c r="CJ89" s="358">
        <v>9405</v>
      </c>
      <c r="CK89" s="358">
        <v>26406</v>
      </c>
      <c r="CL89" s="358">
        <v>17010</v>
      </c>
      <c r="CM89" s="358">
        <v>17090</v>
      </c>
      <c r="CN89" s="358">
        <v>178650</v>
      </c>
      <c r="CO89" s="358">
        <v>32854</v>
      </c>
      <c r="CP89" s="358">
        <v>141565</v>
      </c>
      <c r="CQ89" s="358">
        <v>16931</v>
      </c>
      <c r="CR89" s="358">
        <v>10505</v>
      </c>
      <c r="CS89" s="358">
        <v>65401</v>
      </c>
      <c r="CT89" s="358">
        <v>19310</v>
      </c>
      <c r="CU89" s="358">
        <v>27169</v>
      </c>
      <c r="CV89" s="358">
        <v>14313</v>
      </c>
      <c r="CW89" s="358">
        <v>1633</v>
      </c>
      <c r="CX89" s="358">
        <v>13641</v>
      </c>
      <c r="CY89" s="358">
        <v>71867</v>
      </c>
      <c r="CZ89" s="358">
        <v>4583</v>
      </c>
      <c r="DA89" s="358">
        <v>10784</v>
      </c>
      <c r="DB89" s="358">
        <v>8196</v>
      </c>
      <c r="DC89" s="358">
        <v>5238</v>
      </c>
      <c r="DD89" s="358">
        <v>970</v>
      </c>
      <c r="DE89" s="358">
        <v>14033</v>
      </c>
      <c r="DF89" s="358">
        <v>0</v>
      </c>
      <c r="DG89" s="358">
        <v>1709</v>
      </c>
      <c r="DH89" s="333">
        <f t="shared" si="10"/>
        <v>1358142</v>
      </c>
      <c r="DI89" s="358">
        <v>12462</v>
      </c>
      <c r="DJ89" s="358">
        <v>160443</v>
      </c>
      <c r="DK89" s="358">
        <v>0</v>
      </c>
      <c r="DL89" s="358">
        <v>0</v>
      </c>
      <c r="DM89" s="358">
        <v>0</v>
      </c>
      <c r="DN89" s="358">
        <v>0</v>
      </c>
      <c r="DO89" s="333">
        <f t="shared" si="11"/>
        <v>172905</v>
      </c>
      <c r="DP89" s="189">
        <f t="shared" si="12"/>
        <v>1531047</v>
      </c>
      <c r="DQ89" s="358">
        <v>3088</v>
      </c>
      <c r="DR89" s="360"/>
      <c r="DS89" s="333">
        <f t="shared" si="13"/>
        <v>3088</v>
      </c>
      <c r="DT89" s="189">
        <f t="shared" si="14"/>
        <v>175993</v>
      </c>
      <c r="DU89" s="189">
        <f t="shared" si="15"/>
        <v>1534135</v>
      </c>
      <c r="DV89" s="358">
        <v>-1391</v>
      </c>
      <c r="DW89" s="360"/>
      <c r="DX89" s="333">
        <f t="shared" si="16"/>
        <v>-1391</v>
      </c>
      <c r="DY89" s="360">
        <f t="shared" si="17"/>
        <v>174602</v>
      </c>
      <c r="DZ89" s="333">
        <f t="shared" si="18"/>
        <v>1532744</v>
      </c>
      <c r="EB89" s="720">
        <f t="shared" si="19"/>
        <v>8022.1500000000005</v>
      </c>
    </row>
    <row r="90" spans="1:132" ht="15" customHeight="1">
      <c r="A90" s="579">
        <v>84</v>
      </c>
      <c r="B90" s="188" t="s">
        <v>287</v>
      </c>
      <c r="C90" s="185" t="s">
        <v>288</v>
      </c>
      <c r="D90" s="358">
        <v>1383</v>
      </c>
      <c r="E90" s="358">
        <v>764</v>
      </c>
      <c r="F90" s="358">
        <v>495</v>
      </c>
      <c r="G90" s="358">
        <v>1335</v>
      </c>
      <c r="H90" s="358">
        <v>4120</v>
      </c>
      <c r="I90" s="358">
        <v>1808</v>
      </c>
      <c r="J90" s="358">
        <v>939</v>
      </c>
      <c r="K90" s="358">
        <v>26613</v>
      </c>
      <c r="L90" s="358">
        <v>2705</v>
      </c>
      <c r="M90" s="358">
        <v>475</v>
      </c>
      <c r="N90" s="358">
        <v>826</v>
      </c>
      <c r="O90" s="358">
        <v>1049</v>
      </c>
      <c r="P90" s="358">
        <v>2800</v>
      </c>
      <c r="Q90" s="358">
        <v>1844</v>
      </c>
      <c r="R90" s="358">
        <v>2710</v>
      </c>
      <c r="S90" s="358">
        <v>1976</v>
      </c>
      <c r="T90" s="358">
        <v>3307</v>
      </c>
      <c r="U90" s="358">
        <v>6968</v>
      </c>
      <c r="V90" s="358">
        <v>194</v>
      </c>
      <c r="W90" s="358">
        <v>1142</v>
      </c>
      <c r="X90" s="358">
        <v>249</v>
      </c>
      <c r="Y90" s="358">
        <v>1990</v>
      </c>
      <c r="Z90" s="358">
        <v>939</v>
      </c>
      <c r="AA90" s="358">
        <v>305</v>
      </c>
      <c r="AB90" s="358">
        <v>70242</v>
      </c>
      <c r="AC90" s="358">
        <v>10180</v>
      </c>
      <c r="AD90" s="358">
        <v>1078</v>
      </c>
      <c r="AE90" s="358">
        <v>983</v>
      </c>
      <c r="AF90" s="358">
        <v>10194</v>
      </c>
      <c r="AG90" s="358">
        <v>3087</v>
      </c>
      <c r="AH90" s="358">
        <v>216</v>
      </c>
      <c r="AI90" s="358">
        <v>1985</v>
      </c>
      <c r="AJ90" s="358">
        <v>4146</v>
      </c>
      <c r="AK90" s="358">
        <v>479</v>
      </c>
      <c r="AL90" s="358">
        <v>2027</v>
      </c>
      <c r="AM90" s="358">
        <v>979</v>
      </c>
      <c r="AN90" s="358">
        <v>3728</v>
      </c>
      <c r="AO90" s="358">
        <v>872</v>
      </c>
      <c r="AP90" s="358">
        <v>1354</v>
      </c>
      <c r="AQ90" s="358">
        <v>494</v>
      </c>
      <c r="AR90" s="358">
        <v>2782</v>
      </c>
      <c r="AS90" s="358">
        <v>3884</v>
      </c>
      <c r="AT90" s="358">
        <v>8508</v>
      </c>
      <c r="AU90" s="358">
        <v>10376</v>
      </c>
      <c r="AV90" s="358">
        <v>19220</v>
      </c>
      <c r="AW90" s="358">
        <v>7150</v>
      </c>
      <c r="AX90" s="358">
        <v>2132</v>
      </c>
      <c r="AY90" s="358">
        <v>4747</v>
      </c>
      <c r="AZ90" s="358">
        <v>8268</v>
      </c>
      <c r="BA90" s="358">
        <v>3477</v>
      </c>
      <c r="BB90" s="358">
        <v>1233</v>
      </c>
      <c r="BC90" s="358">
        <v>1372</v>
      </c>
      <c r="BD90" s="358">
        <v>3396</v>
      </c>
      <c r="BE90" s="358">
        <v>560</v>
      </c>
      <c r="BF90" s="358">
        <v>8448</v>
      </c>
      <c r="BG90" s="358">
        <v>1754</v>
      </c>
      <c r="BH90" s="358">
        <v>13924</v>
      </c>
      <c r="BI90" s="358">
        <v>1213</v>
      </c>
      <c r="BJ90" s="358">
        <v>2740</v>
      </c>
      <c r="BK90" s="358">
        <v>4912</v>
      </c>
      <c r="BL90" s="358">
        <v>227</v>
      </c>
      <c r="BM90" s="358">
        <v>151075</v>
      </c>
      <c r="BN90" s="358">
        <v>76176</v>
      </c>
      <c r="BO90" s="358">
        <v>59406</v>
      </c>
      <c r="BP90" s="358">
        <v>46123</v>
      </c>
      <c r="BQ90" s="358">
        <v>6554</v>
      </c>
      <c r="BR90" s="358">
        <v>3533</v>
      </c>
      <c r="BS90" s="358">
        <v>5347</v>
      </c>
      <c r="BT90" s="358">
        <v>31541</v>
      </c>
      <c r="BU90" s="358">
        <v>1063909</v>
      </c>
      <c r="BV90" s="358">
        <v>421297</v>
      </c>
      <c r="BW90" s="358">
        <v>94829</v>
      </c>
      <c r="BX90" s="358">
        <v>37834</v>
      </c>
      <c r="BY90" s="358">
        <v>0</v>
      </c>
      <c r="BZ90" s="358">
        <v>17627</v>
      </c>
      <c r="CA90" s="358">
        <v>41357</v>
      </c>
      <c r="CB90" s="358">
        <v>0</v>
      </c>
      <c r="CC90" s="358">
        <v>33355</v>
      </c>
      <c r="CD90" s="358">
        <v>4361</v>
      </c>
      <c r="CE90" s="358">
        <v>4434</v>
      </c>
      <c r="CF90" s="358">
        <v>4771</v>
      </c>
      <c r="CG90" s="358">
        <v>14237</v>
      </c>
      <c r="CH90" s="358">
        <v>4118</v>
      </c>
      <c r="CI90" s="358">
        <v>4262155</v>
      </c>
      <c r="CJ90" s="358">
        <v>178477</v>
      </c>
      <c r="CK90" s="358">
        <v>390221</v>
      </c>
      <c r="CL90" s="358">
        <v>263631</v>
      </c>
      <c r="CM90" s="358">
        <v>45519</v>
      </c>
      <c r="CN90" s="358">
        <v>289656</v>
      </c>
      <c r="CO90" s="358">
        <v>17601</v>
      </c>
      <c r="CP90" s="358">
        <v>297415</v>
      </c>
      <c r="CQ90" s="358">
        <v>89188</v>
      </c>
      <c r="CR90" s="358">
        <v>12020</v>
      </c>
      <c r="CS90" s="358">
        <v>128614</v>
      </c>
      <c r="CT90" s="358">
        <v>29427</v>
      </c>
      <c r="CU90" s="358">
        <v>55635</v>
      </c>
      <c r="CV90" s="358">
        <v>31736</v>
      </c>
      <c r="CW90" s="358">
        <v>35917</v>
      </c>
      <c r="CX90" s="358">
        <v>33759</v>
      </c>
      <c r="CY90" s="358">
        <v>179070</v>
      </c>
      <c r="CZ90" s="358">
        <v>18715</v>
      </c>
      <c r="DA90" s="358">
        <v>92769</v>
      </c>
      <c r="DB90" s="358">
        <v>34872</v>
      </c>
      <c r="DC90" s="358">
        <v>16499</v>
      </c>
      <c r="DD90" s="358">
        <v>3068</v>
      </c>
      <c r="DE90" s="358">
        <v>25600</v>
      </c>
      <c r="DF90" s="358">
        <v>0</v>
      </c>
      <c r="DG90" s="358">
        <v>102516</v>
      </c>
      <c r="DH90" s="333">
        <f t="shared" si="10"/>
        <v>9045267</v>
      </c>
      <c r="DI90" s="358">
        <v>99697</v>
      </c>
      <c r="DJ90" s="358">
        <v>8834910</v>
      </c>
      <c r="DK90" s="358">
        <v>0</v>
      </c>
      <c r="DL90" s="358">
        <v>0</v>
      </c>
      <c r="DM90" s="358">
        <v>0</v>
      </c>
      <c r="DN90" s="358">
        <v>0</v>
      </c>
      <c r="DO90" s="333">
        <f t="shared" si="11"/>
        <v>8934607</v>
      </c>
      <c r="DP90" s="189">
        <f t="shared" si="12"/>
        <v>17979874</v>
      </c>
      <c r="DQ90" s="358">
        <v>94869</v>
      </c>
      <c r="DR90" s="360"/>
      <c r="DS90" s="333">
        <f t="shared" si="13"/>
        <v>94869</v>
      </c>
      <c r="DT90" s="189">
        <f t="shared" si="14"/>
        <v>9029476</v>
      </c>
      <c r="DU90" s="189">
        <f t="shared" si="15"/>
        <v>18074743</v>
      </c>
      <c r="DV90" s="358">
        <v>-122117</v>
      </c>
      <c r="DW90" s="360"/>
      <c r="DX90" s="333">
        <f t="shared" si="16"/>
        <v>-122117</v>
      </c>
      <c r="DY90" s="360">
        <f t="shared" si="17"/>
        <v>8907359</v>
      </c>
      <c r="DZ90" s="333">
        <f t="shared" si="18"/>
        <v>17952626</v>
      </c>
      <c r="EB90" s="720">
        <f t="shared" si="19"/>
        <v>441745.5</v>
      </c>
    </row>
    <row r="91" spans="1:132" ht="15" customHeight="1">
      <c r="A91" s="579">
        <v>85</v>
      </c>
      <c r="B91" s="188" t="s">
        <v>289</v>
      </c>
      <c r="C91" s="185" t="s">
        <v>290</v>
      </c>
      <c r="D91" s="358">
        <v>230</v>
      </c>
      <c r="E91" s="358">
        <v>53</v>
      </c>
      <c r="F91" s="358">
        <v>3</v>
      </c>
      <c r="G91" s="358">
        <v>26</v>
      </c>
      <c r="H91" s="358">
        <v>1</v>
      </c>
      <c r="I91" s="358">
        <v>15</v>
      </c>
      <c r="J91" s="358">
        <v>27</v>
      </c>
      <c r="K91" s="358">
        <v>268</v>
      </c>
      <c r="L91" s="358">
        <v>28</v>
      </c>
      <c r="M91" s="358">
        <v>2</v>
      </c>
      <c r="N91" s="358">
        <v>8</v>
      </c>
      <c r="O91" s="358">
        <v>28</v>
      </c>
      <c r="P91" s="358">
        <v>51</v>
      </c>
      <c r="Q91" s="358">
        <v>30</v>
      </c>
      <c r="R91" s="358">
        <v>31</v>
      </c>
      <c r="S91" s="358">
        <v>37</v>
      </c>
      <c r="T91" s="358">
        <v>35</v>
      </c>
      <c r="U91" s="358">
        <v>99</v>
      </c>
      <c r="V91" s="358">
        <v>2</v>
      </c>
      <c r="W91" s="358">
        <v>13</v>
      </c>
      <c r="X91" s="358">
        <v>12</v>
      </c>
      <c r="Y91" s="358">
        <v>27</v>
      </c>
      <c r="Z91" s="358">
        <v>13</v>
      </c>
      <c r="AA91" s="358">
        <v>10</v>
      </c>
      <c r="AB91" s="358">
        <v>58</v>
      </c>
      <c r="AC91" s="358">
        <v>45</v>
      </c>
      <c r="AD91" s="358">
        <v>11</v>
      </c>
      <c r="AE91" s="358">
        <v>14</v>
      </c>
      <c r="AF91" s="358">
        <v>169</v>
      </c>
      <c r="AG91" s="358">
        <v>46</v>
      </c>
      <c r="AH91" s="358">
        <v>7</v>
      </c>
      <c r="AI91" s="358">
        <v>7</v>
      </c>
      <c r="AJ91" s="358">
        <v>43</v>
      </c>
      <c r="AK91" s="358">
        <v>10</v>
      </c>
      <c r="AL91" s="358">
        <v>21</v>
      </c>
      <c r="AM91" s="358">
        <v>28</v>
      </c>
      <c r="AN91" s="358">
        <v>45</v>
      </c>
      <c r="AO91" s="358">
        <v>7</v>
      </c>
      <c r="AP91" s="358">
        <v>8</v>
      </c>
      <c r="AQ91" s="358">
        <v>24</v>
      </c>
      <c r="AR91" s="358">
        <v>31</v>
      </c>
      <c r="AS91" s="358">
        <v>85</v>
      </c>
      <c r="AT91" s="358">
        <v>132</v>
      </c>
      <c r="AU91" s="358">
        <v>123</v>
      </c>
      <c r="AV91" s="358">
        <v>219</v>
      </c>
      <c r="AW91" s="358">
        <v>41</v>
      </c>
      <c r="AX91" s="358">
        <v>78</v>
      </c>
      <c r="AY91" s="358">
        <v>13</v>
      </c>
      <c r="AZ91" s="358">
        <v>21</v>
      </c>
      <c r="BA91" s="358">
        <v>64</v>
      </c>
      <c r="BB91" s="358">
        <v>3</v>
      </c>
      <c r="BC91" s="358">
        <v>34</v>
      </c>
      <c r="BD91" s="358">
        <v>18</v>
      </c>
      <c r="BE91" s="358">
        <v>68</v>
      </c>
      <c r="BF91" s="358">
        <v>45</v>
      </c>
      <c r="BG91" s="358">
        <v>40</v>
      </c>
      <c r="BH91" s="358">
        <v>19</v>
      </c>
      <c r="BI91" s="358">
        <v>27</v>
      </c>
      <c r="BJ91" s="358">
        <v>47</v>
      </c>
      <c r="BK91" s="358">
        <v>71</v>
      </c>
      <c r="BL91" s="358">
        <v>48</v>
      </c>
      <c r="BM91" s="358">
        <v>238</v>
      </c>
      <c r="BN91" s="358">
        <v>122</v>
      </c>
      <c r="BO91" s="358">
        <v>93</v>
      </c>
      <c r="BP91" s="358">
        <v>427</v>
      </c>
      <c r="BQ91" s="358">
        <v>48</v>
      </c>
      <c r="BR91" s="358">
        <v>13</v>
      </c>
      <c r="BS91" s="358">
        <v>15</v>
      </c>
      <c r="BT91" s="358">
        <v>1213</v>
      </c>
      <c r="BU91" s="358">
        <v>7632</v>
      </c>
      <c r="BV91" s="358">
        <v>10832</v>
      </c>
      <c r="BW91" s="358">
        <v>1274</v>
      </c>
      <c r="BX91" s="358">
        <v>61</v>
      </c>
      <c r="BY91" s="358">
        <v>0</v>
      </c>
      <c r="BZ91" s="358">
        <v>1637</v>
      </c>
      <c r="CA91" s="358">
        <v>292</v>
      </c>
      <c r="CB91" s="358">
        <v>0</v>
      </c>
      <c r="CC91" s="358">
        <v>453</v>
      </c>
      <c r="CD91" s="358">
        <v>18</v>
      </c>
      <c r="CE91" s="358">
        <v>35</v>
      </c>
      <c r="CF91" s="358">
        <v>62</v>
      </c>
      <c r="CG91" s="358">
        <v>3539</v>
      </c>
      <c r="CH91" s="358">
        <v>112</v>
      </c>
      <c r="CI91" s="358">
        <v>57</v>
      </c>
      <c r="CJ91" s="358">
        <v>161182</v>
      </c>
      <c r="CK91" s="358">
        <v>468</v>
      </c>
      <c r="CL91" s="358">
        <v>70</v>
      </c>
      <c r="CM91" s="358">
        <v>75</v>
      </c>
      <c r="CN91" s="358">
        <v>291</v>
      </c>
      <c r="CO91" s="358">
        <v>2622</v>
      </c>
      <c r="CP91" s="358">
        <v>978</v>
      </c>
      <c r="CQ91" s="358">
        <v>1218</v>
      </c>
      <c r="CR91" s="358">
        <v>65</v>
      </c>
      <c r="CS91" s="358">
        <v>627</v>
      </c>
      <c r="CT91" s="358">
        <v>862</v>
      </c>
      <c r="CU91" s="358">
        <v>1553</v>
      </c>
      <c r="CV91" s="358">
        <v>8173</v>
      </c>
      <c r="CW91" s="358">
        <v>2257018</v>
      </c>
      <c r="CX91" s="358">
        <v>408</v>
      </c>
      <c r="CY91" s="358">
        <v>1403</v>
      </c>
      <c r="CZ91" s="358">
        <v>11992</v>
      </c>
      <c r="DA91" s="358">
        <v>48202</v>
      </c>
      <c r="DB91" s="358">
        <v>18576</v>
      </c>
      <c r="DC91" s="358">
        <v>10028</v>
      </c>
      <c r="DD91" s="358">
        <v>87</v>
      </c>
      <c r="DE91" s="358">
        <v>782</v>
      </c>
      <c r="DF91" s="358">
        <v>0</v>
      </c>
      <c r="DG91" s="358">
        <v>41376</v>
      </c>
      <c r="DH91" s="333">
        <f t="shared" si="10"/>
        <v>2599048</v>
      </c>
      <c r="DI91" s="358">
        <v>7223</v>
      </c>
      <c r="DJ91" s="358">
        <v>1614804</v>
      </c>
      <c r="DK91" s="358">
        <v>0</v>
      </c>
      <c r="DL91" s="358">
        <v>113031</v>
      </c>
      <c r="DM91" s="358">
        <v>62108</v>
      </c>
      <c r="DN91" s="358">
        <v>0</v>
      </c>
      <c r="DO91" s="333">
        <f t="shared" si="11"/>
        <v>1797166</v>
      </c>
      <c r="DP91" s="189">
        <f t="shared" si="12"/>
        <v>4396214</v>
      </c>
      <c r="DQ91" s="358">
        <v>27</v>
      </c>
      <c r="DR91" s="360"/>
      <c r="DS91" s="333">
        <f t="shared" si="13"/>
        <v>27</v>
      </c>
      <c r="DT91" s="189">
        <f t="shared" si="14"/>
        <v>1797193</v>
      </c>
      <c r="DU91" s="189">
        <f t="shared" si="15"/>
        <v>4396241</v>
      </c>
      <c r="DV91" s="358">
        <v>0</v>
      </c>
      <c r="DW91" s="360"/>
      <c r="DX91" s="333">
        <f t="shared" si="16"/>
        <v>0</v>
      </c>
      <c r="DY91" s="360">
        <f t="shared" si="17"/>
        <v>1797193</v>
      </c>
      <c r="DZ91" s="333">
        <f t="shared" si="18"/>
        <v>4396241</v>
      </c>
      <c r="EB91" s="720">
        <f t="shared" si="19"/>
        <v>80740.200000000012</v>
      </c>
    </row>
    <row r="92" spans="1:132" ht="15" customHeight="1">
      <c r="A92" s="579">
        <v>86</v>
      </c>
      <c r="B92" s="188" t="s">
        <v>291</v>
      </c>
      <c r="C92" s="185" t="s">
        <v>292</v>
      </c>
      <c r="D92" s="358">
        <v>17865</v>
      </c>
      <c r="E92" s="358">
        <v>8735</v>
      </c>
      <c r="F92" s="358">
        <v>3375</v>
      </c>
      <c r="G92" s="358">
        <v>42</v>
      </c>
      <c r="H92" s="358">
        <v>1198</v>
      </c>
      <c r="I92" s="358">
        <v>378</v>
      </c>
      <c r="J92" s="358">
        <v>900</v>
      </c>
      <c r="K92" s="358">
        <v>61089</v>
      </c>
      <c r="L92" s="358">
        <v>22578</v>
      </c>
      <c r="M92" s="358">
        <v>1100</v>
      </c>
      <c r="N92" s="358">
        <v>1805</v>
      </c>
      <c r="O92" s="358">
        <v>1480</v>
      </c>
      <c r="P92" s="358">
        <v>2783</v>
      </c>
      <c r="Q92" s="358">
        <v>3483</v>
      </c>
      <c r="R92" s="358">
        <v>2153</v>
      </c>
      <c r="S92" s="358">
        <v>14835</v>
      </c>
      <c r="T92" s="358">
        <v>4771</v>
      </c>
      <c r="U92" s="358">
        <v>6766</v>
      </c>
      <c r="V92" s="358">
        <v>1389</v>
      </c>
      <c r="W92" s="358">
        <v>6790</v>
      </c>
      <c r="X92" s="358">
        <v>2120</v>
      </c>
      <c r="Y92" s="358">
        <v>23352</v>
      </c>
      <c r="Z92" s="358">
        <v>7095</v>
      </c>
      <c r="AA92" s="358">
        <v>204</v>
      </c>
      <c r="AB92" s="358">
        <v>83640</v>
      </c>
      <c r="AC92" s="358">
        <v>32590</v>
      </c>
      <c r="AD92" s="358">
        <v>4492</v>
      </c>
      <c r="AE92" s="358">
        <v>656</v>
      </c>
      <c r="AF92" s="358">
        <v>21658</v>
      </c>
      <c r="AG92" s="358">
        <v>3249</v>
      </c>
      <c r="AH92" s="358">
        <v>2692</v>
      </c>
      <c r="AI92" s="358">
        <v>3644</v>
      </c>
      <c r="AJ92" s="358">
        <v>6041</v>
      </c>
      <c r="AK92" s="358">
        <v>3819</v>
      </c>
      <c r="AL92" s="358">
        <v>7435</v>
      </c>
      <c r="AM92" s="358">
        <v>9304</v>
      </c>
      <c r="AN92" s="358">
        <v>15062</v>
      </c>
      <c r="AO92" s="358">
        <v>5968</v>
      </c>
      <c r="AP92" s="358">
        <v>6866</v>
      </c>
      <c r="AQ92" s="358">
        <v>2937</v>
      </c>
      <c r="AR92" s="358">
        <v>6930</v>
      </c>
      <c r="AS92" s="358">
        <v>43601</v>
      </c>
      <c r="AT92" s="358">
        <v>18705</v>
      </c>
      <c r="AU92" s="358">
        <v>42982</v>
      </c>
      <c r="AV92" s="358">
        <v>105935</v>
      </c>
      <c r="AW92" s="358">
        <v>22073</v>
      </c>
      <c r="AX92" s="358">
        <v>21866</v>
      </c>
      <c r="AY92" s="358">
        <v>30269</v>
      </c>
      <c r="AZ92" s="358">
        <v>76401</v>
      </c>
      <c r="BA92" s="358">
        <v>4313</v>
      </c>
      <c r="BB92" s="358">
        <v>25699</v>
      </c>
      <c r="BC92" s="358">
        <v>9152</v>
      </c>
      <c r="BD92" s="358">
        <v>19156</v>
      </c>
      <c r="BE92" s="358">
        <v>71181</v>
      </c>
      <c r="BF92" s="358">
        <v>21287</v>
      </c>
      <c r="BG92" s="358">
        <v>4127</v>
      </c>
      <c r="BH92" s="358">
        <v>32768</v>
      </c>
      <c r="BI92" s="358">
        <v>5423</v>
      </c>
      <c r="BJ92" s="358">
        <v>10542</v>
      </c>
      <c r="BK92" s="358">
        <v>9785</v>
      </c>
      <c r="BL92" s="358">
        <v>64</v>
      </c>
      <c r="BM92" s="358">
        <v>53018</v>
      </c>
      <c r="BN92" s="358">
        <v>31748</v>
      </c>
      <c r="BO92" s="358">
        <v>26669</v>
      </c>
      <c r="BP92" s="358">
        <v>26996</v>
      </c>
      <c r="BQ92" s="358">
        <v>222289</v>
      </c>
      <c r="BR92" s="358">
        <v>41256</v>
      </c>
      <c r="BS92" s="358">
        <v>141736</v>
      </c>
      <c r="BT92" s="358">
        <v>16567</v>
      </c>
      <c r="BU92" s="358">
        <v>1286961</v>
      </c>
      <c r="BV92" s="358">
        <v>1376819</v>
      </c>
      <c r="BW92" s="358">
        <v>80906</v>
      </c>
      <c r="BX92" s="358">
        <v>45412</v>
      </c>
      <c r="BY92" s="358">
        <v>0</v>
      </c>
      <c r="BZ92" s="358">
        <v>2340</v>
      </c>
      <c r="CA92" s="358">
        <v>45071</v>
      </c>
      <c r="CB92" s="358">
        <v>0</v>
      </c>
      <c r="CC92" s="358">
        <v>14445</v>
      </c>
      <c r="CD92" s="358">
        <v>6974</v>
      </c>
      <c r="CE92" s="358">
        <v>3034</v>
      </c>
      <c r="CF92" s="358">
        <v>28838</v>
      </c>
      <c r="CG92" s="358">
        <v>132362</v>
      </c>
      <c r="CH92" s="358">
        <v>3348</v>
      </c>
      <c r="CI92" s="358">
        <v>377344</v>
      </c>
      <c r="CJ92" s="358">
        <v>20651</v>
      </c>
      <c r="CK92" s="358">
        <v>765468</v>
      </c>
      <c r="CL92" s="358">
        <v>458132</v>
      </c>
      <c r="CM92" s="358">
        <v>92975</v>
      </c>
      <c r="CN92" s="358">
        <v>607822</v>
      </c>
      <c r="CO92" s="358">
        <v>128157</v>
      </c>
      <c r="CP92" s="358">
        <v>617895</v>
      </c>
      <c r="CQ92" s="358">
        <v>277968</v>
      </c>
      <c r="CR92" s="358">
        <v>24425</v>
      </c>
      <c r="CS92" s="358">
        <v>117843</v>
      </c>
      <c r="CT92" s="358">
        <v>11466</v>
      </c>
      <c r="CU92" s="358">
        <v>142687</v>
      </c>
      <c r="CV92" s="358">
        <v>118032</v>
      </c>
      <c r="CW92" s="358">
        <v>28044</v>
      </c>
      <c r="CX92" s="358">
        <v>23444</v>
      </c>
      <c r="CY92" s="358">
        <v>734191</v>
      </c>
      <c r="CZ92" s="358">
        <v>46347</v>
      </c>
      <c r="DA92" s="358">
        <v>12458</v>
      </c>
      <c r="DB92" s="358">
        <v>1547</v>
      </c>
      <c r="DC92" s="358">
        <v>144137</v>
      </c>
      <c r="DD92" s="358">
        <v>374</v>
      </c>
      <c r="DE92" s="358">
        <v>33670</v>
      </c>
      <c r="DF92" s="358">
        <v>0</v>
      </c>
      <c r="DG92" s="358">
        <v>22497</v>
      </c>
      <c r="DH92" s="333">
        <f t="shared" si="10"/>
        <v>9382961</v>
      </c>
      <c r="DI92" s="358">
        <v>2655</v>
      </c>
      <c r="DJ92" s="358">
        <v>3094071</v>
      </c>
      <c r="DK92" s="358">
        <v>0</v>
      </c>
      <c r="DL92" s="358">
        <v>1427034</v>
      </c>
      <c r="DM92" s="358">
        <v>15593452</v>
      </c>
      <c r="DN92" s="358">
        <v>-16612</v>
      </c>
      <c r="DO92" s="333">
        <f t="shared" si="11"/>
        <v>20100600</v>
      </c>
      <c r="DP92" s="189">
        <f t="shared" si="12"/>
        <v>29483561</v>
      </c>
      <c r="DQ92" s="358">
        <v>1066892</v>
      </c>
      <c r="DR92" s="360"/>
      <c r="DS92" s="333">
        <f t="shared" si="13"/>
        <v>1066892</v>
      </c>
      <c r="DT92" s="189">
        <f t="shared" si="14"/>
        <v>21167492</v>
      </c>
      <c r="DU92" s="189">
        <f t="shared" si="15"/>
        <v>30550453</v>
      </c>
      <c r="DV92" s="358">
        <v>-3272978</v>
      </c>
      <c r="DW92" s="360"/>
      <c r="DX92" s="333">
        <f t="shared" si="16"/>
        <v>-3272978</v>
      </c>
      <c r="DY92" s="360">
        <f t="shared" si="17"/>
        <v>17894514</v>
      </c>
      <c r="DZ92" s="333">
        <f t="shared" si="18"/>
        <v>27277475</v>
      </c>
      <c r="EB92" s="720">
        <f t="shared" si="19"/>
        <v>154703.55000000002</v>
      </c>
    </row>
    <row r="93" spans="1:132" ht="15" customHeight="1">
      <c r="A93" s="579">
        <v>87</v>
      </c>
      <c r="B93" s="188" t="s">
        <v>293</v>
      </c>
      <c r="C93" s="185" t="s">
        <v>294</v>
      </c>
      <c r="D93" s="358">
        <v>273</v>
      </c>
      <c r="E93" s="358">
        <v>194</v>
      </c>
      <c r="F93" s="358">
        <v>95</v>
      </c>
      <c r="G93" s="358">
        <v>36</v>
      </c>
      <c r="H93" s="358">
        <v>156</v>
      </c>
      <c r="I93" s="358">
        <v>86</v>
      </c>
      <c r="J93" s="358">
        <v>52</v>
      </c>
      <c r="K93" s="358">
        <v>22982</v>
      </c>
      <c r="L93" s="358">
        <v>1463</v>
      </c>
      <c r="M93" s="358">
        <v>123</v>
      </c>
      <c r="N93" s="358">
        <v>587</v>
      </c>
      <c r="O93" s="358">
        <v>94</v>
      </c>
      <c r="P93" s="358">
        <v>196</v>
      </c>
      <c r="Q93" s="358">
        <v>670</v>
      </c>
      <c r="R93" s="358">
        <v>529</v>
      </c>
      <c r="S93" s="358">
        <v>4100</v>
      </c>
      <c r="T93" s="358">
        <v>790</v>
      </c>
      <c r="U93" s="358">
        <v>1261</v>
      </c>
      <c r="V93" s="358">
        <v>131</v>
      </c>
      <c r="W93" s="358">
        <v>805</v>
      </c>
      <c r="X93" s="358">
        <v>574</v>
      </c>
      <c r="Y93" s="358">
        <v>3546</v>
      </c>
      <c r="Z93" s="358">
        <v>1960</v>
      </c>
      <c r="AA93" s="358">
        <v>48</v>
      </c>
      <c r="AB93" s="358">
        <v>25193</v>
      </c>
      <c r="AC93" s="358">
        <v>4137</v>
      </c>
      <c r="AD93" s="358">
        <v>1327</v>
      </c>
      <c r="AE93" s="358">
        <v>209</v>
      </c>
      <c r="AF93" s="358">
        <v>4346</v>
      </c>
      <c r="AG93" s="358">
        <v>1331</v>
      </c>
      <c r="AH93" s="358">
        <v>14</v>
      </c>
      <c r="AI93" s="358">
        <v>431</v>
      </c>
      <c r="AJ93" s="358">
        <v>836</v>
      </c>
      <c r="AK93" s="358">
        <v>1405</v>
      </c>
      <c r="AL93" s="358">
        <v>1038</v>
      </c>
      <c r="AM93" s="358">
        <v>444</v>
      </c>
      <c r="AN93" s="358">
        <v>1341</v>
      </c>
      <c r="AO93" s="358">
        <v>203</v>
      </c>
      <c r="AP93" s="358">
        <v>204</v>
      </c>
      <c r="AQ93" s="358">
        <v>23</v>
      </c>
      <c r="AR93" s="358">
        <v>132</v>
      </c>
      <c r="AS93" s="358">
        <v>988</v>
      </c>
      <c r="AT93" s="358">
        <v>1418</v>
      </c>
      <c r="AU93" s="358">
        <v>15637</v>
      </c>
      <c r="AV93" s="358">
        <v>9877</v>
      </c>
      <c r="AW93" s="358">
        <v>1117</v>
      </c>
      <c r="AX93" s="358">
        <v>984</v>
      </c>
      <c r="AY93" s="358">
        <v>2164</v>
      </c>
      <c r="AZ93" s="358">
        <v>1644</v>
      </c>
      <c r="BA93" s="358">
        <v>1544</v>
      </c>
      <c r="BB93" s="358">
        <v>306</v>
      </c>
      <c r="BC93" s="358">
        <v>465</v>
      </c>
      <c r="BD93" s="358">
        <v>1607</v>
      </c>
      <c r="BE93" s="358">
        <v>213</v>
      </c>
      <c r="BF93" s="358">
        <v>2097</v>
      </c>
      <c r="BG93" s="358">
        <v>1633</v>
      </c>
      <c r="BH93" s="358">
        <v>2385</v>
      </c>
      <c r="BI93" s="358">
        <v>2075</v>
      </c>
      <c r="BJ93" s="358">
        <v>1617</v>
      </c>
      <c r="BK93" s="358">
        <v>2490</v>
      </c>
      <c r="BL93" s="358">
        <v>44</v>
      </c>
      <c r="BM93" s="358">
        <v>3924</v>
      </c>
      <c r="BN93" s="358">
        <v>1978</v>
      </c>
      <c r="BO93" s="358">
        <v>1535</v>
      </c>
      <c r="BP93" s="358">
        <v>1195</v>
      </c>
      <c r="BQ93" s="358">
        <v>382</v>
      </c>
      <c r="BR93" s="358">
        <v>178</v>
      </c>
      <c r="BS93" s="358">
        <v>1204</v>
      </c>
      <c r="BT93" s="358">
        <v>2778</v>
      </c>
      <c r="BU93" s="358">
        <v>1087834</v>
      </c>
      <c r="BV93" s="358">
        <v>123735</v>
      </c>
      <c r="BW93" s="358">
        <v>2421</v>
      </c>
      <c r="BX93" s="358">
        <v>9809</v>
      </c>
      <c r="BY93" s="358">
        <v>0</v>
      </c>
      <c r="BZ93" s="358">
        <v>7556</v>
      </c>
      <c r="CA93" s="358">
        <v>15769</v>
      </c>
      <c r="CB93" s="358">
        <v>0</v>
      </c>
      <c r="CC93" s="358">
        <v>2064</v>
      </c>
      <c r="CD93" s="358">
        <v>373</v>
      </c>
      <c r="CE93" s="358">
        <v>2049</v>
      </c>
      <c r="CF93" s="358">
        <v>2276</v>
      </c>
      <c r="CG93" s="358">
        <v>6006</v>
      </c>
      <c r="CH93" s="358">
        <v>3000</v>
      </c>
      <c r="CI93" s="358">
        <v>421248</v>
      </c>
      <c r="CJ93" s="358">
        <v>57727</v>
      </c>
      <c r="CK93" s="358">
        <v>537105</v>
      </c>
      <c r="CL93" s="358">
        <v>1012914</v>
      </c>
      <c r="CM93" s="358">
        <v>63953</v>
      </c>
      <c r="CN93" s="358">
        <v>133506</v>
      </c>
      <c r="CO93" s="358">
        <v>4315</v>
      </c>
      <c r="CP93" s="358">
        <v>28919</v>
      </c>
      <c r="CQ93" s="358">
        <v>2598</v>
      </c>
      <c r="CR93" s="358">
        <v>1878</v>
      </c>
      <c r="CS93" s="358">
        <v>12534</v>
      </c>
      <c r="CT93" s="358">
        <v>432</v>
      </c>
      <c r="CU93" s="358">
        <v>2570</v>
      </c>
      <c r="CV93" s="358">
        <v>53551</v>
      </c>
      <c r="CW93" s="358">
        <v>1857374</v>
      </c>
      <c r="CX93" s="358">
        <v>29809</v>
      </c>
      <c r="CY93" s="358">
        <v>583915</v>
      </c>
      <c r="CZ93" s="358">
        <v>20663</v>
      </c>
      <c r="DA93" s="358">
        <v>142470</v>
      </c>
      <c r="DB93" s="358">
        <v>21239</v>
      </c>
      <c r="DC93" s="358">
        <v>10367</v>
      </c>
      <c r="DD93" s="358">
        <v>2004</v>
      </c>
      <c r="DE93" s="358">
        <v>6065</v>
      </c>
      <c r="DF93" s="358">
        <v>0</v>
      </c>
      <c r="DG93" s="358">
        <v>168482</v>
      </c>
      <c r="DH93" s="333">
        <f t="shared" si="10"/>
        <v>6585374</v>
      </c>
      <c r="DI93" s="358">
        <v>29876</v>
      </c>
      <c r="DJ93" s="358">
        <v>1827580</v>
      </c>
      <c r="DK93" s="358">
        <v>0</v>
      </c>
      <c r="DL93" s="358">
        <v>0</v>
      </c>
      <c r="DM93" s="358">
        <v>0</v>
      </c>
      <c r="DN93" s="358">
        <v>0</v>
      </c>
      <c r="DO93" s="333">
        <f t="shared" si="11"/>
        <v>1857456</v>
      </c>
      <c r="DP93" s="189">
        <f t="shared" si="12"/>
        <v>8442830</v>
      </c>
      <c r="DQ93" s="358">
        <v>45127</v>
      </c>
      <c r="DR93" s="360"/>
      <c r="DS93" s="333">
        <f t="shared" si="13"/>
        <v>45127</v>
      </c>
      <c r="DT93" s="189">
        <f t="shared" si="14"/>
        <v>1902583</v>
      </c>
      <c r="DU93" s="189">
        <f t="shared" si="15"/>
        <v>8487957</v>
      </c>
      <c r="DV93" s="358">
        <v>-63381</v>
      </c>
      <c r="DW93" s="360"/>
      <c r="DX93" s="333">
        <f t="shared" si="16"/>
        <v>-63381</v>
      </c>
      <c r="DY93" s="360">
        <f t="shared" si="17"/>
        <v>1839202</v>
      </c>
      <c r="DZ93" s="333">
        <f t="shared" si="18"/>
        <v>8424576</v>
      </c>
      <c r="EB93" s="720">
        <f t="shared" si="19"/>
        <v>91379</v>
      </c>
    </row>
    <row r="94" spans="1:132" ht="15" customHeight="1">
      <c r="A94" s="579">
        <v>88</v>
      </c>
      <c r="B94" s="188" t="s">
        <v>295</v>
      </c>
      <c r="C94" s="185" t="s">
        <v>296</v>
      </c>
      <c r="D94" s="358">
        <v>3792</v>
      </c>
      <c r="E94" s="358">
        <v>1892</v>
      </c>
      <c r="F94" s="358">
        <v>1011</v>
      </c>
      <c r="G94" s="358">
        <v>566</v>
      </c>
      <c r="H94" s="358">
        <v>1002</v>
      </c>
      <c r="I94" s="358">
        <v>52</v>
      </c>
      <c r="J94" s="358">
        <v>499</v>
      </c>
      <c r="K94" s="358">
        <v>24645</v>
      </c>
      <c r="L94" s="358">
        <v>3536</v>
      </c>
      <c r="M94" s="358">
        <v>456</v>
      </c>
      <c r="N94" s="358">
        <v>342</v>
      </c>
      <c r="O94" s="358">
        <v>1240</v>
      </c>
      <c r="P94" s="358">
        <v>3437</v>
      </c>
      <c r="Q94" s="358">
        <v>2046</v>
      </c>
      <c r="R94" s="358">
        <v>1911</v>
      </c>
      <c r="S94" s="358">
        <v>1299</v>
      </c>
      <c r="T94" s="358">
        <v>3058</v>
      </c>
      <c r="U94" s="358">
        <v>6187</v>
      </c>
      <c r="V94" s="358">
        <v>1545</v>
      </c>
      <c r="W94" s="358">
        <v>1929</v>
      </c>
      <c r="X94" s="358">
        <v>285</v>
      </c>
      <c r="Y94" s="358">
        <v>2185</v>
      </c>
      <c r="Z94" s="358">
        <v>451</v>
      </c>
      <c r="AA94" s="358">
        <v>216</v>
      </c>
      <c r="AB94" s="358">
        <v>16575</v>
      </c>
      <c r="AC94" s="358">
        <v>6401</v>
      </c>
      <c r="AD94" s="358">
        <v>1280</v>
      </c>
      <c r="AE94" s="358">
        <v>537</v>
      </c>
      <c r="AF94" s="358">
        <v>3612</v>
      </c>
      <c r="AG94" s="358">
        <v>2895</v>
      </c>
      <c r="AH94" s="358">
        <v>353</v>
      </c>
      <c r="AI94" s="358">
        <v>375</v>
      </c>
      <c r="AJ94" s="358">
        <v>1129</v>
      </c>
      <c r="AK94" s="358">
        <v>940</v>
      </c>
      <c r="AL94" s="358">
        <v>1388</v>
      </c>
      <c r="AM94" s="358">
        <v>2033</v>
      </c>
      <c r="AN94" s="358">
        <v>983</v>
      </c>
      <c r="AO94" s="358">
        <v>367</v>
      </c>
      <c r="AP94" s="358">
        <v>776</v>
      </c>
      <c r="AQ94" s="358">
        <v>867</v>
      </c>
      <c r="AR94" s="358">
        <v>1907</v>
      </c>
      <c r="AS94" s="358">
        <v>2759</v>
      </c>
      <c r="AT94" s="358">
        <v>4447</v>
      </c>
      <c r="AU94" s="358">
        <v>6268</v>
      </c>
      <c r="AV94" s="358">
        <v>10279</v>
      </c>
      <c r="AW94" s="358">
        <v>5056</v>
      </c>
      <c r="AX94" s="358">
        <v>3462</v>
      </c>
      <c r="AY94" s="358">
        <v>7303</v>
      </c>
      <c r="AZ94" s="358">
        <v>7841</v>
      </c>
      <c r="BA94" s="358">
        <v>2139</v>
      </c>
      <c r="BB94" s="358">
        <v>2403</v>
      </c>
      <c r="BC94" s="358">
        <v>2007</v>
      </c>
      <c r="BD94" s="358">
        <v>3534</v>
      </c>
      <c r="BE94" s="358">
        <v>3016</v>
      </c>
      <c r="BF94" s="358">
        <v>2836</v>
      </c>
      <c r="BG94" s="358">
        <v>808</v>
      </c>
      <c r="BH94" s="358">
        <v>4886</v>
      </c>
      <c r="BI94" s="358">
        <v>1786</v>
      </c>
      <c r="BJ94" s="358">
        <v>4585</v>
      </c>
      <c r="BK94" s="358">
        <v>5519</v>
      </c>
      <c r="BL94" s="358">
        <v>1322</v>
      </c>
      <c r="BM94" s="358">
        <v>46748</v>
      </c>
      <c r="BN94" s="358">
        <v>21055</v>
      </c>
      <c r="BO94" s="358">
        <v>19258</v>
      </c>
      <c r="BP94" s="358">
        <v>11463</v>
      </c>
      <c r="BQ94" s="358">
        <v>5115</v>
      </c>
      <c r="BR94" s="358">
        <v>831</v>
      </c>
      <c r="BS94" s="358">
        <v>5970</v>
      </c>
      <c r="BT94" s="358">
        <v>6694</v>
      </c>
      <c r="BU94" s="358">
        <v>195148</v>
      </c>
      <c r="BV94" s="358">
        <v>104071</v>
      </c>
      <c r="BW94" s="358">
        <v>21934</v>
      </c>
      <c r="BX94" s="358">
        <v>8867</v>
      </c>
      <c r="BY94" s="358">
        <v>0</v>
      </c>
      <c r="BZ94" s="358">
        <v>10677</v>
      </c>
      <c r="CA94" s="358">
        <v>21295</v>
      </c>
      <c r="CB94" s="358">
        <v>0</v>
      </c>
      <c r="CC94" s="358">
        <v>3126</v>
      </c>
      <c r="CD94" s="358">
        <v>2688</v>
      </c>
      <c r="CE94" s="358">
        <v>2508</v>
      </c>
      <c r="CF94" s="358">
        <v>7242</v>
      </c>
      <c r="CG94" s="358">
        <v>7552</v>
      </c>
      <c r="CH94" s="358">
        <v>4641</v>
      </c>
      <c r="CI94" s="358">
        <v>68148</v>
      </c>
      <c r="CJ94" s="358">
        <v>835783</v>
      </c>
      <c r="CK94" s="358">
        <v>138688</v>
      </c>
      <c r="CL94" s="358">
        <v>52758</v>
      </c>
      <c r="CM94" s="358">
        <v>480911</v>
      </c>
      <c r="CN94" s="358">
        <v>220008</v>
      </c>
      <c r="CO94" s="358">
        <v>86656</v>
      </c>
      <c r="CP94" s="358">
        <v>295348</v>
      </c>
      <c r="CQ94" s="358">
        <v>126943</v>
      </c>
      <c r="CR94" s="358">
        <v>8817</v>
      </c>
      <c r="CS94" s="358">
        <v>107953</v>
      </c>
      <c r="CT94" s="358">
        <v>20302</v>
      </c>
      <c r="CU94" s="358">
        <v>100552</v>
      </c>
      <c r="CV94" s="358">
        <v>12186</v>
      </c>
      <c r="CW94" s="358">
        <v>1552858</v>
      </c>
      <c r="CX94" s="358">
        <v>5878</v>
      </c>
      <c r="CY94" s="358">
        <v>205266</v>
      </c>
      <c r="CZ94" s="358">
        <v>13333</v>
      </c>
      <c r="DA94" s="358">
        <v>36181</v>
      </c>
      <c r="DB94" s="358">
        <v>23322</v>
      </c>
      <c r="DC94" s="358">
        <v>137072</v>
      </c>
      <c r="DD94" s="358">
        <v>1699</v>
      </c>
      <c r="DE94" s="358">
        <v>14421</v>
      </c>
      <c r="DF94" s="358">
        <v>0</v>
      </c>
      <c r="DG94" s="358">
        <v>1233</v>
      </c>
      <c r="DH94" s="333">
        <f t="shared" si="10"/>
        <v>5241455</v>
      </c>
      <c r="DI94" s="358">
        <v>41821</v>
      </c>
      <c r="DJ94" s="358">
        <v>1134123</v>
      </c>
      <c r="DK94" s="358">
        <v>41161</v>
      </c>
      <c r="DL94" s="358">
        <v>0</v>
      </c>
      <c r="DM94" s="358">
        <v>565052</v>
      </c>
      <c r="DN94" s="358">
        <v>-21056</v>
      </c>
      <c r="DO94" s="333">
        <f t="shared" si="11"/>
        <v>1761101</v>
      </c>
      <c r="DP94" s="189">
        <f t="shared" si="12"/>
        <v>7002556</v>
      </c>
      <c r="DQ94" s="358">
        <v>186508</v>
      </c>
      <c r="DR94" s="360"/>
      <c r="DS94" s="333">
        <f t="shared" si="13"/>
        <v>186508</v>
      </c>
      <c r="DT94" s="189">
        <f t="shared" si="14"/>
        <v>1947609</v>
      </c>
      <c r="DU94" s="189">
        <f t="shared" si="15"/>
        <v>7189064</v>
      </c>
      <c r="DV94" s="358">
        <v>-263994</v>
      </c>
      <c r="DW94" s="360"/>
      <c r="DX94" s="333">
        <f t="shared" si="16"/>
        <v>-263994</v>
      </c>
      <c r="DY94" s="360">
        <f t="shared" si="17"/>
        <v>1683615</v>
      </c>
      <c r="DZ94" s="333">
        <f t="shared" si="18"/>
        <v>6925070</v>
      </c>
      <c r="EB94" s="720">
        <f t="shared" si="19"/>
        <v>56706.15</v>
      </c>
    </row>
    <row r="95" spans="1:132" ht="15" customHeight="1">
      <c r="A95" s="579">
        <v>89</v>
      </c>
      <c r="B95" s="188" t="s">
        <v>297</v>
      </c>
      <c r="C95" s="185" t="s">
        <v>7</v>
      </c>
      <c r="D95" s="358">
        <v>0</v>
      </c>
      <c r="E95" s="358">
        <v>0</v>
      </c>
      <c r="F95" s="358">
        <v>0</v>
      </c>
      <c r="G95" s="358">
        <v>0</v>
      </c>
      <c r="H95" s="358">
        <v>0</v>
      </c>
      <c r="I95" s="358">
        <v>0</v>
      </c>
      <c r="J95" s="358">
        <v>0</v>
      </c>
      <c r="K95" s="358">
        <v>0</v>
      </c>
      <c r="L95" s="358">
        <v>0</v>
      </c>
      <c r="M95" s="358">
        <v>0</v>
      </c>
      <c r="N95" s="358">
        <v>0</v>
      </c>
      <c r="O95" s="358">
        <v>0</v>
      </c>
      <c r="P95" s="358">
        <v>0</v>
      </c>
      <c r="Q95" s="358">
        <v>0</v>
      </c>
      <c r="R95" s="358">
        <v>0</v>
      </c>
      <c r="S95" s="358">
        <v>0</v>
      </c>
      <c r="T95" s="358">
        <v>0</v>
      </c>
      <c r="U95" s="358">
        <v>0</v>
      </c>
      <c r="V95" s="358">
        <v>0</v>
      </c>
      <c r="W95" s="358">
        <v>0</v>
      </c>
      <c r="X95" s="358">
        <v>0</v>
      </c>
      <c r="Y95" s="358">
        <v>0</v>
      </c>
      <c r="Z95" s="358">
        <v>0</v>
      </c>
      <c r="AA95" s="358">
        <v>0</v>
      </c>
      <c r="AB95" s="358">
        <v>0</v>
      </c>
      <c r="AC95" s="358">
        <v>0</v>
      </c>
      <c r="AD95" s="358">
        <v>0</v>
      </c>
      <c r="AE95" s="358">
        <v>0</v>
      </c>
      <c r="AF95" s="358">
        <v>0</v>
      </c>
      <c r="AG95" s="358">
        <v>0</v>
      </c>
      <c r="AH95" s="358">
        <v>0</v>
      </c>
      <c r="AI95" s="358">
        <v>0</v>
      </c>
      <c r="AJ95" s="358">
        <v>0</v>
      </c>
      <c r="AK95" s="358">
        <v>0</v>
      </c>
      <c r="AL95" s="358">
        <v>0</v>
      </c>
      <c r="AM95" s="358">
        <v>0</v>
      </c>
      <c r="AN95" s="358">
        <v>0</v>
      </c>
      <c r="AO95" s="358">
        <v>0</v>
      </c>
      <c r="AP95" s="358">
        <v>0</v>
      </c>
      <c r="AQ95" s="358">
        <v>0</v>
      </c>
      <c r="AR95" s="358">
        <v>0</v>
      </c>
      <c r="AS95" s="358">
        <v>0</v>
      </c>
      <c r="AT95" s="358">
        <v>0</v>
      </c>
      <c r="AU95" s="358">
        <v>0</v>
      </c>
      <c r="AV95" s="358">
        <v>0</v>
      </c>
      <c r="AW95" s="358">
        <v>0</v>
      </c>
      <c r="AX95" s="358">
        <v>0</v>
      </c>
      <c r="AY95" s="358">
        <v>0</v>
      </c>
      <c r="AZ95" s="358">
        <v>0</v>
      </c>
      <c r="BA95" s="358">
        <v>0</v>
      </c>
      <c r="BB95" s="358">
        <v>0</v>
      </c>
      <c r="BC95" s="358">
        <v>0</v>
      </c>
      <c r="BD95" s="358">
        <v>0</v>
      </c>
      <c r="BE95" s="358">
        <v>0</v>
      </c>
      <c r="BF95" s="358">
        <v>0</v>
      </c>
      <c r="BG95" s="358">
        <v>0</v>
      </c>
      <c r="BH95" s="358">
        <v>0</v>
      </c>
      <c r="BI95" s="358">
        <v>0</v>
      </c>
      <c r="BJ95" s="358">
        <v>0</v>
      </c>
      <c r="BK95" s="358">
        <v>0</v>
      </c>
      <c r="BL95" s="358">
        <v>0</v>
      </c>
      <c r="BM95" s="358">
        <v>0</v>
      </c>
      <c r="BN95" s="358">
        <v>0</v>
      </c>
      <c r="BO95" s="358">
        <v>0</v>
      </c>
      <c r="BP95" s="358">
        <v>0</v>
      </c>
      <c r="BQ95" s="358">
        <v>0</v>
      </c>
      <c r="BR95" s="358">
        <v>0</v>
      </c>
      <c r="BS95" s="358">
        <v>0</v>
      </c>
      <c r="BT95" s="358">
        <v>0</v>
      </c>
      <c r="BU95" s="358">
        <v>0</v>
      </c>
      <c r="BV95" s="358">
        <v>0</v>
      </c>
      <c r="BW95" s="358">
        <v>0</v>
      </c>
      <c r="BX95" s="358">
        <v>0</v>
      </c>
      <c r="BY95" s="358">
        <v>0</v>
      </c>
      <c r="BZ95" s="358">
        <v>0</v>
      </c>
      <c r="CA95" s="358">
        <v>0</v>
      </c>
      <c r="CB95" s="358">
        <v>0</v>
      </c>
      <c r="CC95" s="358">
        <v>0</v>
      </c>
      <c r="CD95" s="358">
        <v>0</v>
      </c>
      <c r="CE95" s="358">
        <v>0</v>
      </c>
      <c r="CF95" s="358">
        <v>0</v>
      </c>
      <c r="CG95" s="358">
        <v>0</v>
      </c>
      <c r="CH95" s="358">
        <v>0</v>
      </c>
      <c r="CI95" s="358">
        <v>0</v>
      </c>
      <c r="CJ95" s="358">
        <v>0</v>
      </c>
      <c r="CK95" s="358">
        <v>0</v>
      </c>
      <c r="CL95" s="358">
        <v>0</v>
      </c>
      <c r="CM95" s="358">
        <v>0</v>
      </c>
      <c r="CN95" s="358">
        <v>0</v>
      </c>
      <c r="CO95" s="358">
        <v>0</v>
      </c>
      <c r="CP95" s="358">
        <v>0</v>
      </c>
      <c r="CQ95" s="358">
        <v>0</v>
      </c>
      <c r="CR95" s="358">
        <v>0</v>
      </c>
      <c r="CS95" s="358">
        <v>0</v>
      </c>
      <c r="CT95" s="358">
        <v>0</v>
      </c>
      <c r="CU95" s="358">
        <v>0</v>
      </c>
      <c r="CV95" s="358">
        <v>0</v>
      </c>
      <c r="CW95" s="358">
        <v>0</v>
      </c>
      <c r="CX95" s="358">
        <v>0</v>
      </c>
      <c r="CY95" s="358">
        <v>0</v>
      </c>
      <c r="CZ95" s="358">
        <v>0</v>
      </c>
      <c r="DA95" s="358">
        <v>0</v>
      </c>
      <c r="DB95" s="358">
        <v>0</v>
      </c>
      <c r="DC95" s="358">
        <v>0</v>
      </c>
      <c r="DD95" s="358">
        <v>0</v>
      </c>
      <c r="DE95" s="358">
        <v>0</v>
      </c>
      <c r="DF95" s="358">
        <v>0</v>
      </c>
      <c r="DG95" s="358">
        <v>785081</v>
      </c>
      <c r="DH95" s="333">
        <f t="shared" si="10"/>
        <v>785081</v>
      </c>
      <c r="DI95" s="358">
        <v>0</v>
      </c>
      <c r="DJ95" s="358">
        <v>1233128</v>
      </c>
      <c r="DK95" s="358">
        <v>40608593</v>
      </c>
      <c r="DL95" s="358">
        <v>0</v>
      </c>
      <c r="DM95" s="358">
        <v>0</v>
      </c>
      <c r="DN95" s="358">
        <v>0</v>
      </c>
      <c r="DO95" s="333">
        <f t="shared" si="11"/>
        <v>41841721</v>
      </c>
      <c r="DP95" s="189">
        <f t="shared" si="12"/>
        <v>42626802</v>
      </c>
      <c r="DQ95" s="358">
        <v>0</v>
      </c>
      <c r="DR95" s="360"/>
      <c r="DS95" s="333">
        <f t="shared" si="13"/>
        <v>0</v>
      </c>
      <c r="DT95" s="189">
        <f t="shared" si="14"/>
        <v>41841721</v>
      </c>
      <c r="DU95" s="189">
        <f t="shared" si="15"/>
        <v>42626802</v>
      </c>
      <c r="DV95" s="358">
        <v>0</v>
      </c>
      <c r="DW95" s="360"/>
      <c r="DX95" s="333">
        <f t="shared" si="16"/>
        <v>0</v>
      </c>
      <c r="DY95" s="360">
        <f t="shared" si="17"/>
        <v>41841721</v>
      </c>
      <c r="DZ95" s="333">
        <f t="shared" si="18"/>
        <v>42626802</v>
      </c>
      <c r="EB95" s="720">
        <f t="shared" si="19"/>
        <v>61656.4</v>
      </c>
    </row>
    <row r="96" spans="1:132" ht="15" customHeight="1">
      <c r="A96" s="579">
        <v>90</v>
      </c>
      <c r="B96" s="188" t="s">
        <v>298</v>
      </c>
      <c r="C96" s="185" t="s">
        <v>299</v>
      </c>
      <c r="D96" s="358">
        <v>27</v>
      </c>
      <c r="E96" s="358">
        <v>0</v>
      </c>
      <c r="F96" s="358">
        <v>0</v>
      </c>
      <c r="G96" s="358">
        <v>387</v>
      </c>
      <c r="H96" s="358">
        <v>3</v>
      </c>
      <c r="I96" s="358">
        <v>3</v>
      </c>
      <c r="J96" s="358">
        <v>233</v>
      </c>
      <c r="K96" s="358">
        <v>7464</v>
      </c>
      <c r="L96" s="358">
        <v>486</v>
      </c>
      <c r="M96" s="358">
        <v>532</v>
      </c>
      <c r="N96" s="358">
        <v>0</v>
      </c>
      <c r="O96" s="358">
        <v>5</v>
      </c>
      <c r="P96" s="358">
        <v>79</v>
      </c>
      <c r="Q96" s="358">
        <v>241</v>
      </c>
      <c r="R96" s="358">
        <v>502</v>
      </c>
      <c r="S96" s="358">
        <v>758</v>
      </c>
      <c r="T96" s="358">
        <v>506</v>
      </c>
      <c r="U96" s="358">
        <v>82</v>
      </c>
      <c r="V96" s="358">
        <v>37</v>
      </c>
      <c r="W96" s="358">
        <v>455</v>
      </c>
      <c r="X96" s="358">
        <v>194</v>
      </c>
      <c r="Y96" s="358">
        <v>913</v>
      </c>
      <c r="Z96" s="358">
        <v>664</v>
      </c>
      <c r="AA96" s="358">
        <v>141</v>
      </c>
      <c r="AB96" s="358">
        <v>2463</v>
      </c>
      <c r="AC96" s="358">
        <v>4633</v>
      </c>
      <c r="AD96" s="358">
        <v>87</v>
      </c>
      <c r="AE96" s="358">
        <v>83</v>
      </c>
      <c r="AF96" s="358">
        <v>2039</v>
      </c>
      <c r="AG96" s="358">
        <v>172</v>
      </c>
      <c r="AH96" s="358">
        <v>0</v>
      </c>
      <c r="AI96" s="358">
        <v>25</v>
      </c>
      <c r="AJ96" s="358">
        <v>1115</v>
      </c>
      <c r="AK96" s="358">
        <v>1045</v>
      </c>
      <c r="AL96" s="358">
        <v>509</v>
      </c>
      <c r="AM96" s="358">
        <v>114</v>
      </c>
      <c r="AN96" s="358">
        <v>701</v>
      </c>
      <c r="AO96" s="358">
        <v>795</v>
      </c>
      <c r="AP96" s="358">
        <v>0</v>
      </c>
      <c r="AQ96" s="358">
        <v>0</v>
      </c>
      <c r="AR96" s="358">
        <v>153</v>
      </c>
      <c r="AS96" s="358">
        <v>3660</v>
      </c>
      <c r="AT96" s="358">
        <v>1885</v>
      </c>
      <c r="AU96" s="358">
        <v>7300</v>
      </c>
      <c r="AV96" s="358">
        <v>7086</v>
      </c>
      <c r="AW96" s="358">
        <v>2074</v>
      </c>
      <c r="AX96" s="358">
        <v>4646</v>
      </c>
      <c r="AY96" s="358">
        <v>13043</v>
      </c>
      <c r="AZ96" s="358">
        <v>9405</v>
      </c>
      <c r="BA96" s="358">
        <v>6166</v>
      </c>
      <c r="BB96" s="358">
        <v>2236</v>
      </c>
      <c r="BC96" s="358">
        <v>2025</v>
      </c>
      <c r="BD96" s="358">
        <v>9106</v>
      </c>
      <c r="BE96" s="358">
        <v>538</v>
      </c>
      <c r="BF96" s="358">
        <v>1723</v>
      </c>
      <c r="BG96" s="358">
        <v>664</v>
      </c>
      <c r="BH96" s="358">
        <v>5642</v>
      </c>
      <c r="BI96" s="358">
        <v>1533</v>
      </c>
      <c r="BJ96" s="358">
        <v>332</v>
      </c>
      <c r="BK96" s="358">
        <v>349</v>
      </c>
      <c r="BL96" s="358">
        <v>32</v>
      </c>
      <c r="BM96" s="358">
        <v>7423</v>
      </c>
      <c r="BN96" s="358">
        <v>456</v>
      </c>
      <c r="BO96" s="358">
        <v>1728</v>
      </c>
      <c r="BP96" s="358">
        <v>1678</v>
      </c>
      <c r="BQ96" s="358">
        <v>14053</v>
      </c>
      <c r="BR96" s="358">
        <v>2180</v>
      </c>
      <c r="BS96" s="358">
        <v>532</v>
      </c>
      <c r="BT96" s="358">
        <v>1466</v>
      </c>
      <c r="BU96" s="358">
        <v>20049</v>
      </c>
      <c r="BV96" s="358">
        <v>7703</v>
      </c>
      <c r="BW96" s="358">
        <v>136</v>
      </c>
      <c r="BX96" s="358">
        <v>12</v>
      </c>
      <c r="BY96" s="358">
        <v>0</v>
      </c>
      <c r="BZ96" s="358">
        <v>31157</v>
      </c>
      <c r="CA96" s="358">
        <v>3577</v>
      </c>
      <c r="CB96" s="358">
        <v>4686</v>
      </c>
      <c r="CC96" s="358">
        <v>475</v>
      </c>
      <c r="CD96" s="358">
        <v>88</v>
      </c>
      <c r="CE96" s="358">
        <v>484</v>
      </c>
      <c r="CF96" s="358">
        <v>1074</v>
      </c>
      <c r="CG96" s="358">
        <v>2384</v>
      </c>
      <c r="CH96" s="358">
        <v>410</v>
      </c>
      <c r="CI96" s="358">
        <v>118329</v>
      </c>
      <c r="CJ96" s="358">
        <v>3966</v>
      </c>
      <c r="CK96" s="358">
        <v>125548</v>
      </c>
      <c r="CL96" s="358">
        <v>69404</v>
      </c>
      <c r="CM96" s="358">
        <v>10546</v>
      </c>
      <c r="CN96" s="358">
        <v>6798</v>
      </c>
      <c r="CO96" s="358">
        <v>68</v>
      </c>
      <c r="CP96" s="358">
        <v>12</v>
      </c>
      <c r="CQ96" s="358">
        <v>5998</v>
      </c>
      <c r="CR96" s="358">
        <v>0</v>
      </c>
      <c r="CS96" s="358">
        <v>1261</v>
      </c>
      <c r="CT96" s="358">
        <v>209</v>
      </c>
      <c r="CU96" s="358">
        <v>0</v>
      </c>
      <c r="CV96" s="358">
        <v>7123</v>
      </c>
      <c r="CW96" s="358">
        <v>1149</v>
      </c>
      <c r="CX96" s="358">
        <v>23</v>
      </c>
      <c r="CY96" s="358">
        <v>35736</v>
      </c>
      <c r="CZ96" s="358">
        <v>820</v>
      </c>
      <c r="DA96" s="358">
        <v>10664</v>
      </c>
      <c r="DB96" s="358">
        <v>5128</v>
      </c>
      <c r="DC96" s="358">
        <v>1285</v>
      </c>
      <c r="DD96" s="358">
        <v>404</v>
      </c>
      <c r="DE96" s="358">
        <v>2879</v>
      </c>
      <c r="DF96" s="358">
        <v>0</v>
      </c>
      <c r="DG96" s="358">
        <v>19020</v>
      </c>
      <c r="DH96" s="333">
        <f t="shared" si="10"/>
        <v>635212</v>
      </c>
      <c r="DI96" s="358">
        <v>47</v>
      </c>
      <c r="DJ96" s="358">
        <v>9112063</v>
      </c>
      <c r="DK96" s="358">
        <v>15958026</v>
      </c>
      <c r="DL96" s="358">
        <v>0</v>
      </c>
      <c r="DM96" s="358">
        <v>0</v>
      </c>
      <c r="DN96" s="358">
        <v>0</v>
      </c>
      <c r="DO96" s="333">
        <f t="shared" si="11"/>
        <v>25070136</v>
      </c>
      <c r="DP96" s="189">
        <f t="shared" si="12"/>
        <v>25705348</v>
      </c>
      <c r="DQ96" s="358">
        <v>23880</v>
      </c>
      <c r="DR96" s="360"/>
      <c r="DS96" s="333">
        <f t="shared" si="13"/>
        <v>23880</v>
      </c>
      <c r="DT96" s="189">
        <f t="shared" si="14"/>
        <v>25094016</v>
      </c>
      <c r="DU96" s="189">
        <f t="shared" si="15"/>
        <v>25729228</v>
      </c>
      <c r="DV96" s="358">
        <v>-22909</v>
      </c>
      <c r="DW96" s="360"/>
      <c r="DX96" s="333">
        <f t="shared" si="16"/>
        <v>-22909</v>
      </c>
      <c r="DY96" s="360">
        <f t="shared" si="17"/>
        <v>25071107</v>
      </c>
      <c r="DZ96" s="333">
        <f t="shared" si="18"/>
        <v>25706319</v>
      </c>
      <c r="EB96" s="720">
        <f t="shared" si="19"/>
        <v>455603.15</v>
      </c>
    </row>
    <row r="97" spans="1:132" ht="15" customHeight="1">
      <c r="A97" s="579">
        <v>91</v>
      </c>
      <c r="B97" s="188" t="s">
        <v>300</v>
      </c>
      <c r="C97" s="185" t="s">
        <v>301</v>
      </c>
      <c r="D97" s="358">
        <v>0</v>
      </c>
      <c r="E97" s="358">
        <v>0</v>
      </c>
      <c r="F97" s="358">
        <v>0</v>
      </c>
      <c r="G97" s="358">
        <v>0</v>
      </c>
      <c r="H97" s="358">
        <v>0</v>
      </c>
      <c r="I97" s="358">
        <v>0</v>
      </c>
      <c r="J97" s="358">
        <v>0</v>
      </c>
      <c r="K97" s="358">
        <v>0</v>
      </c>
      <c r="L97" s="358">
        <v>0</v>
      </c>
      <c r="M97" s="358">
        <v>0</v>
      </c>
      <c r="N97" s="358">
        <v>0</v>
      </c>
      <c r="O97" s="358">
        <v>0</v>
      </c>
      <c r="P97" s="358">
        <v>0</v>
      </c>
      <c r="Q97" s="358">
        <v>0</v>
      </c>
      <c r="R97" s="358">
        <v>0</v>
      </c>
      <c r="S97" s="358">
        <v>0</v>
      </c>
      <c r="T97" s="358">
        <v>0</v>
      </c>
      <c r="U97" s="358">
        <v>0</v>
      </c>
      <c r="V97" s="358">
        <v>0</v>
      </c>
      <c r="W97" s="358">
        <v>0</v>
      </c>
      <c r="X97" s="358">
        <v>0</v>
      </c>
      <c r="Y97" s="358">
        <v>0</v>
      </c>
      <c r="Z97" s="358">
        <v>0</v>
      </c>
      <c r="AA97" s="358">
        <v>0</v>
      </c>
      <c r="AB97" s="358">
        <v>0</v>
      </c>
      <c r="AC97" s="358">
        <v>0</v>
      </c>
      <c r="AD97" s="358">
        <v>0</v>
      </c>
      <c r="AE97" s="358">
        <v>0</v>
      </c>
      <c r="AF97" s="358">
        <v>0</v>
      </c>
      <c r="AG97" s="358">
        <v>0</v>
      </c>
      <c r="AH97" s="358">
        <v>0</v>
      </c>
      <c r="AI97" s="358">
        <v>0</v>
      </c>
      <c r="AJ97" s="358">
        <v>0</v>
      </c>
      <c r="AK97" s="358">
        <v>0</v>
      </c>
      <c r="AL97" s="358">
        <v>0</v>
      </c>
      <c r="AM97" s="358">
        <v>0</v>
      </c>
      <c r="AN97" s="358">
        <v>0</v>
      </c>
      <c r="AO97" s="358">
        <v>0</v>
      </c>
      <c r="AP97" s="358">
        <v>0</v>
      </c>
      <c r="AQ97" s="358">
        <v>0</v>
      </c>
      <c r="AR97" s="358">
        <v>0</v>
      </c>
      <c r="AS97" s="358">
        <v>0</v>
      </c>
      <c r="AT97" s="358">
        <v>0</v>
      </c>
      <c r="AU97" s="358">
        <v>0</v>
      </c>
      <c r="AV97" s="358">
        <v>0</v>
      </c>
      <c r="AW97" s="358">
        <v>0</v>
      </c>
      <c r="AX97" s="358">
        <v>0</v>
      </c>
      <c r="AY97" s="358">
        <v>0</v>
      </c>
      <c r="AZ97" s="358">
        <v>0</v>
      </c>
      <c r="BA97" s="358">
        <v>0</v>
      </c>
      <c r="BB97" s="358">
        <v>0</v>
      </c>
      <c r="BC97" s="358">
        <v>0</v>
      </c>
      <c r="BD97" s="358">
        <v>0</v>
      </c>
      <c r="BE97" s="358">
        <v>0</v>
      </c>
      <c r="BF97" s="358">
        <v>0</v>
      </c>
      <c r="BG97" s="358">
        <v>0</v>
      </c>
      <c r="BH97" s="358">
        <v>0</v>
      </c>
      <c r="BI97" s="358">
        <v>0</v>
      </c>
      <c r="BJ97" s="358">
        <v>0</v>
      </c>
      <c r="BK97" s="358">
        <v>0</v>
      </c>
      <c r="BL97" s="358">
        <v>0</v>
      </c>
      <c r="BM97" s="358">
        <v>0</v>
      </c>
      <c r="BN97" s="358">
        <v>0</v>
      </c>
      <c r="BO97" s="358">
        <v>0</v>
      </c>
      <c r="BP97" s="358">
        <v>0</v>
      </c>
      <c r="BQ97" s="358">
        <v>0</v>
      </c>
      <c r="BR97" s="358">
        <v>0</v>
      </c>
      <c r="BS97" s="358">
        <v>0</v>
      </c>
      <c r="BT97" s="358">
        <v>0</v>
      </c>
      <c r="BU97" s="358">
        <v>0</v>
      </c>
      <c r="BV97" s="358">
        <v>0</v>
      </c>
      <c r="BW97" s="358">
        <v>0</v>
      </c>
      <c r="BX97" s="358">
        <v>0</v>
      </c>
      <c r="BY97" s="358">
        <v>0</v>
      </c>
      <c r="BZ97" s="358">
        <v>0</v>
      </c>
      <c r="CA97" s="358">
        <v>0</v>
      </c>
      <c r="CB97" s="358">
        <v>0</v>
      </c>
      <c r="CC97" s="358">
        <v>0</v>
      </c>
      <c r="CD97" s="358">
        <v>0</v>
      </c>
      <c r="CE97" s="358">
        <v>0</v>
      </c>
      <c r="CF97" s="358">
        <v>0</v>
      </c>
      <c r="CG97" s="358">
        <v>0</v>
      </c>
      <c r="CH97" s="358">
        <v>0</v>
      </c>
      <c r="CI97" s="358">
        <v>0</v>
      </c>
      <c r="CJ97" s="358">
        <v>0</v>
      </c>
      <c r="CK97" s="358">
        <v>0</v>
      </c>
      <c r="CL97" s="358">
        <v>0</v>
      </c>
      <c r="CM97" s="358">
        <v>0</v>
      </c>
      <c r="CN97" s="358">
        <v>0</v>
      </c>
      <c r="CO97" s="358">
        <v>0</v>
      </c>
      <c r="CP97" s="358">
        <v>0</v>
      </c>
      <c r="CQ97" s="358">
        <v>0</v>
      </c>
      <c r="CR97" s="358">
        <v>0</v>
      </c>
      <c r="CS97" s="358">
        <v>0</v>
      </c>
      <c r="CT97" s="358">
        <v>0</v>
      </c>
      <c r="CU97" s="358">
        <v>0</v>
      </c>
      <c r="CV97" s="358">
        <v>0</v>
      </c>
      <c r="CW97" s="358">
        <v>0</v>
      </c>
      <c r="CX97" s="358">
        <v>0</v>
      </c>
      <c r="CY97" s="358">
        <v>0</v>
      </c>
      <c r="CZ97" s="358">
        <v>0</v>
      </c>
      <c r="DA97" s="358">
        <v>0</v>
      </c>
      <c r="DB97" s="358">
        <v>0</v>
      </c>
      <c r="DC97" s="358">
        <v>0</v>
      </c>
      <c r="DD97" s="358">
        <v>0</v>
      </c>
      <c r="DE97" s="358">
        <v>0</v>
      </c>
      <c r="DF97" s="358">
        <v>0</v>
      </c>
      <c r="DG97" s="358">
        <v>0</v>
      </c>
      <c r="DH97" s="333">
        <f t="shared" si="10"/>
        <v>0</v>
      </c>
      <c r="DI97" s="358">
        <v>0</v>
      </c>
      <c r="DJ97" s="358">
        <v>554795</v>
      </c>
      <c r="DK97" s="358">
        <v>2123861</v>
      </c>
      <c r="DL97" s="358">
        <v>2676706</v>
      </c>
      <c r="DM97" s="358">
        <v>16051440</v>
      </c>
      <c r="DN97" s="358">
        <v>0</v>
      </c>
      <c r="DO97" s="333">
        <f t="shared" si="11"/>
        <v>21406802</v>
      </c>
      <c r="DP97" s="189">
        <f t="shared" si="12"/>
        <v>21406802</v>
      </c>
      <c r="DQ97" s="358">
        <v>780894</v>
      </c>
      <c r="DR97" s="360"/>
      <c r="DS97" s="333">
        <f t="shared" si="13"/>
        <v>780894</v>
      </c>
      <c r="DT97" s="189">
        <f t="shared" si="14"/>
        <v>22187696</v>
      </c>
      <c r="DU97" s="189">
        <f t="shared" si="15"/>
        <v>22187696</v>
      </c>
      <c r="DV97" s="358">
        <v>-2010285</v>
      </c>
      <c r="DW97" s="360"/>
      <c r="DX97" s="333">
        <f t="shared" si="16"/>
        <v>-2010285</v>
      </c>
      <c r="DY97" s="360">
        <f t="shared" si="17"/>
        <v>20177411</v>
      </c>
      <c r="DZ97" s="333">
        <f t="shared" si="18"/>
        <v>20177411</v>
      </c>
      <c r="EB97" s="720">
        <f t="shared" si="19"/>
        <v>27739.75</v>
      </c>
    </row>
    <row r="98" spans="1:132" ht="15" customHeight="1">
      <c r="A98" s="579">
        <v>92</v>
      </c>
      <c r="B98" s="188" t="s">
        <v>302</v>
      </c>
      <c r="C98" s="185" t="s">
        <v>303</v>
      </c>
      <c r="D98" s="358">
        <v>0</v>
      </c>
      <c r="E98" s="358">
        <v>0</v>
      </c>
      <c r="F98" s="358">
        <v>0</v>
      </c>
      <c r="G98" s="358">
        <v>0</v>
      </c>
      <c r="H98" s="358">
        <v>0</v>
      </c>
      <c r="I98" s="358">
        <v>0</v>
      </c>
      <c r="J98" s="358">
        <v>0</v>
      </c>
      <c r="K98" s="358">
        <v>0</v>
      </c>
      <c r="L98" s="358">
        <v>0</v>
      </c>
      <c r="M98" s="358">
        <v>0</v>
      </c>
      <c r="N98" s="358">
        <v>0</v>
      </c>
      <c r="O98" s="358">
        <v>0</v>
      </c>
      <c r="P98" s="358">
        <v>0</v>
      </c>
      <c r="Q98" s="358">
        <v>0</v>
      </c>
      <c r="R98" s="358">
        <v>0</v>
      </c>
      <c r="S98" s="358">
        <v>0</v>
      </c>
      <c r="T98" s="358">
        <v>0</v>
      </c>
      <c r="U98" s="358">
        <v>0</v>
      </c>
      <c r="V98" s="358">
        <v>0</v>
      </c>
      <c r="W98" s="358">
        <v>0</v>
      </c>
      <c r="X98" s="358">
        <v>0</v>
      </c>
      <c r="Y98" s="358">
        <v>0</v>
      </c>
      <c r="Z98" s="358">
        <v>0</v>
      </c>
      <c r="AA98" s="358">
        <v>0</v>
      </c>
      <c r="AB98" s="358">
        <v>0</v>
      </c>
      <c r="AC98" s="358">
        <v>0</v>
      </c>
      <c r="AD98" s="358">
        <v>0</v>
      </c>
      <c r="AE98" s="358">
        <v>0</v>
      </c>
      <c r="AF98" s="358">
        <v>0</v>
      </c>
      <c r="AG98" s="358">
        <v>0</v>
      </c>
      <c r="AH98" s="358">
        <v>0</v>
      </c>
      <c r="AI98" s="358">
        <v>0</v>
      </c>
      <c r="AJ98" s="358">
        <v>0</v>
      </c>
      <c r="AK98" s="358">
        <v>0</v>
      </c>
      <c r="AL98" s="358">
        <v>0</v>
      </c>
      <c r="AM98" s="358">
        <v>0</v>
      </c>
      <c r="AN98" s="358">
        <v>0</v>
      </c>
      <c r="AO98" s="358">
        <v>0</v>
      </c>
      <c r="AP98" s="358">
        <v>0</v>
      </c>
      <c r="AQ98" s="358">
        <v>0</v>
      </c>
      <c r="AR98" s="358">
        <v>0</v>
      </c>
      <c r="AS98" s="358">
        <v>0</v>
      </c>
      <c r="AT98" s="358">
        <v>0</v>
      </c>
      <c r="AU98" s="358">
        <v>0</v>
      </c>
      <c r="AV98" s="358">
        <v>0</v>
      </c>
      <c r="AW98" s="358">
        <v>0</v>
      </c>
      <c r="AX98" s="358">
        <v>0</v>
      </c>
      <c r="AY98" s="358">
        <v>0</v>
      </c>
      <c r="AZ98" s="358">
        <v>0</v>
      </c>
      <c r="BA98" s="358">
        <v>0</v>
      </c>
      <c r="BB98" s="358">
        <v>0</v>
      </c>
      <c r="BC98" s="358">
        <v>0</v>
      </c>
      <c r="BD98" s="358">
        <v>0</v>
      </c>
      <c r="BE98" s="358">
        <v>0</v>
      </c>
      <c r="BF98" s="358">
        <v>0</v>
      </c>
      <c r="BG98" s="358">
        <v>0</v>
      </c>
      <c r="BH98" s="358">
        <v>0</v>
      </c>
      <c r="BI98" s="358">
        <v>0</v>
      </c>
      <c r="BJ98" s="358">
        <v>0</v>
      </c>
      <c r="BK98" s="358">
        <v>0</v>
      </c>
      <c r="BL98" s="358">
        <v>0</v>
      </c>
      <c r="BM98" s="358">
        <v>0</v>
      </c>
      <c r="BN98" s="358">
        <v>0</v>
      </c>
      <c r="BO98" s="358">
        <v>0</v>
      </c>
      <c r="BP98" s="358">
        <v>0</v>
      </c>
      <c r="BQ98" s="358">
        <v>0</v>
      </c>
      <c r="BR98" s="358">
        <v>0</v>
      </c>
      <c r="BS98" s="358">
        <v>0</v>
      </c>
      <c r="BT98" s="358">
        <v>0</v>
      </c>
      <c r="BU98" s="358">
        <v>0</v>
      </c>
      <c r="BV98" s="358">
        <v>0</v>
      </c>
      <c r="BW98" s="358">
        <v>0</v>
      </c>
      <c r="BX98" s="358">
        <v>0</v>
      </c>
      <c r="BY98" s="358">
        <v>0</v>
      </c>
      <c r="BZ98" s="358">
        <v>0</v>
      </c>
      <c r="CA98" s="358">
        <v>0</v>
      </c>
      <c r="CB98" s="358">
        <v>0</v>
      </c>
      <c r="CC98" s="358">
        <v>0</v>
      </c>
      <c r="CD98" s="358">
        <v>0</v>
      </c>
      <c r="CE98" s="358">
        <v>0</v>
      </c>
      <c r="CF98" s="358">
        <v>0</v>
      </c>
      <c r="CG98" s="358">
        <v>0</v>
      </c>
      <c r="CH98" s="358">
        <v>0</v>
      </c>
      <c r="CI98" s="358">
        <v>0</v>
      </c>
      <c r="CJ98" s="358">
        <v>0</v>
      </c>
      <c r="CK98" s="358">
        <v>0</v>
      </c>
      <c r="CL98" s="358">
        <v>0</v>
      </c>
      <c r="CM98" s="358">
        <v>0</v>
      </c>
      <c r="CN98" s="358">
        <v>0</v>
      </c>
      <c r="CO98" s="358">
        <v>0</v>
      </c>
      <c r="CP98" s="358">
        <v>0</v>
      </c>
      <c r="CQ98" s="358">
        <v>492607</v>
      </c>
      <c r="CR98" s="358">
        <v>0</v>
      </c>
      <c r="CS98" s="358">
        <v>0</v>
      </c>
      <c r="CT98" s="358">
        <v>5878</v>
      </c>
      <c r="CU98" s="358">
        <v>0</v>
      </c>
      <c r="CV98" s="358">
        <v>0</v>
      </c>
      <c r="CW98" s="358">
        <v>0</v>
      </c>
      <c r="CX98" s="358">
        <v>0</v>
      </c>
      <c r="CY98" s="358">
        <v>0</v>
      </c>
      <c r="CZ98" s="358">
        <v>0</v>
      </c>
      <c r="DA98" s="358">
        <v>0</v>
      </c>
      <c r="DB98" s="358">
        <v>0</v>
      </c>
      <c r="DC98" s="358">
        <v>0</v>
      </c>
      <c r="DD98" s="358">
        <v>0</v>
      </c>
      <c r="DE98" s="358">
        <v>0</v>
      </c>
      <c r="DF98" s="358">
        <v>0</v>
      </c>
      <c r="DG98" s="358">
        <v>0</v>
      </c>
      <c r="DH98" s="333">
        <f t="shared" si="10"/>
        <v>498485</v>
      </c>
      <c r="DI98" s="358">
        <v>208635</v>
      </c>
      <c r="DJ98" s="358">
        <v>7722025</v>
      </c>
      <c r="DK98" s="358">
        <v>38069384</v>
      </c>
      <c r="DL98" s="358">
        <v>0</v>
      </c>
      <c r="DM98" s="358">
        <v>0</v>
      </c>
      <c r="DN98" s="358">
        <v>0</v>
      </c>
      <c r="DO98" s="333">
        <f t="shared" si="11"/>
        <v>46000044</v>
      </c>
      <c r="DP98" s="189">
        <f t="shared" si="12"/>
        <v>46498529</v>
      </c>
      <c r="DQ98" s="358">
        <v>979</v>
      </c>
      <c r="DR98" s="360"/>
      <c r="DS98" s="333">
        <f t="shared" si="13"/>
        <v>979</v>
      </c>
      <c r="DT98" s="189">
        <f t="shared" si="14"/>
        <v>46001023</v>
      </c>
      <c r="DU98" s="189">
        <f t="shared" si="15"/>
        <v>46499508</v>
      </c>
      <c r="DV98" s="358">
        <v>-4981</v>
      </c>
      <c r="DW98" s="360"/>
      <c r="DX98" s="333">
        <f t="shared" si="16"/>
        <v>-4981</v>
      </c>
      <c r="DY98" s="360">
        <f t="shared" si="17"/>
        <v>45996042</v>
      </c>
      <c r="DZ98" s="333">
        <f t="shared" si="18"/>
        <v>46494527</v>
      </c>
      <c r="EB98" s="720">
        <f t="shared" si="19"/>
        <v>386101.25</v>
      </c>
    </row>
    <row r="99" spans="1:132" ht="15" customHeight="1">
      <c r="A99" s="579">
        <v>93</v>
      </c>
      <c r="B99" s="188" t="s">
        <v>304</v>
      </c>
      <c r="C99" s="185" t="s">
        <v>305</v>
      </c>
      <c r="D99" s="358">
        <v>0</v>
      </c>
      <c r="E99" s="358">
        <v>0</v>
      </c>
      <c r="F99" s="358">
        <v>0</v>
      </c>
      <c r="G99" s="358">
        <v>0</v>
      </c>
      <c r="H99" s="358">
        <v>0</v>
      </c>
      <c r="I99" s="358">
        <v>0</v>
      </c>
      <c r="J99" s="358">
        <v>0</v>
      </c>
      <c r="K99" s="358">
        <v>0</v>
      </c>
      <c r="L99" s="358">
        <v>0</v>
      </c>
      <c r="M99" s="358">
        <v>0</v>
      </c>
      <c r="N99" s="358">
        <v>0</v>
      </c>
      <c r="O99" s="358">
        <v>0</v>
      </c>
      <c r="P99" s="358">
        <v>0</v>
      </c>
      <c r="Q99" s="358">
        <v>0</v>
      </c>
      <c r="R99" s="358">
        <v>0</v>
      </c>
      <c r="S99" s="358">
        <v>10</v>
      </c>
      <c r="T99" s="358">
        <v>9</v>
      </c>
      <c r="U99" s="358">
        <v>39</v>
      </c>
      <c r="V99" s="358">
        <v>0</v>
      </c>
      <c r="W99" s="358">
        <v>0</v>
      </c>
      <c r="X99" s="358">
        <v>0</v>
      </c>
      <c r="Y99" s="358">
        <v>4</v>
      </c>
      <c r="Z99" s="358">
        <v>0</v>
      </c>
      <c r="AA99" s="358">
        <v>0</v>
      </c>
      <c r="AB99" s="358">
        <v>146</v>
      </c>
      <c r="AC99" s="358">
        <v>0</v>
      </c>
      <c r="AD99" s="358">
        <v>0</v>
      </c>
      <c r="AE99" s="358">
        <v>0</v>
      </c>
      <c r="AF99" s="358">
        <v>6</v>
      </c>
      <c r="AG99" s="358">
        <v>1</v>
      </c>
      <c r="AH99" s="358">
        <v>0</v>
      </c>
      <c r="AI99" s="358">
        <v>0</v>
      </c>
      <c r="AJ99" s="358">
        <v>0</v>
      </c>
      <c r="AK99" s="358">
        <v>0</v>
      </c>
      <c r="AL99" s="358">
        <v>0</v>
      </c>
      <c r="AM99" s="358">
        <v>0</v>
      </c>
      <c r="AN99" s="358">
        <v>35</v>
      </c>
      <c r="AO99" s="358">
        <v>0</v>
      </c>
      <c r="AP99" s="358">
        <v>0</v>
      </c>
      <c r="AQ99" s="358">
        <v>0</v>
      </c>
      <c r="AR99" s="358">
        <v>0</v>
      </c>
      <c r="AS99" s="358">
        <v>0</v>
      </c>
      <c r="AT99" s="358">
        <v>0</v>
      </c>
      <c r="AU99" s="358">
        <v>0</v>
      </c>
      <c r="AV99" s="358">
        <v>0</v>
      </c>
      <c r="AW99" s="358">
        <v>0</v>
      </c>
      <c r="AX99" s="358">
        <v>0</v>
      </c>
      <c r="AY99" s="358">
        <v>0</v>
      </c>
      <c r="AZ99" s="358">
        <v>0</v>
      </c>
      <c r="BA99" s="358">
        <v>0</v>
      </c>
      <c r="BB99" s="358">
        <v>0</v>
      </c>
      <c r="BC99" s="358">
        <v>0</v>
      </c>
      <c r="BD99" s="358">
        <v>0</v>
      </c>
      <c r="BE99" s="358">
        <v>0</v>
      </c>
      <c r="BF99" s="358">
        <v>0</v>
      </c>
      <c r="BG99" s="358">
        <v>0</v>
      </c>
      <c r="BH99" s="358">
        <v>0</v>
      </c>
      <c r="BI99" s="358">
        <v>0</v>
      </c>
      <c r="BJ99" s="358">
        <v>0</v>
      </c>
      <c r="BK99" s="358">
        <v>0</v>
      </c>
      <c r="BL99" s="358">
        <v>0</v>
      </c>
      <c r="BM99" s="358">
        <v>24</v>
      </c>
      <c r="BN99" s="358">
        <v>25</v>
      </c>
      <c r="BO99" s="358">
        <v>18</v>
      </c>
      <c r="BP99" s="358">
        <v>21</v>
      </c>
      <c r="BQ99" s="358">
        <v>504</v>
      </c>
      <c r="BR99" s="358">
        <v>13</v>
      </c>
      <c r="BS99" s="358">
        <v>552</v>
      </c>
      <c r="BT99" s="358">
        <v>0</v>
      </c>
      <c r="BU99" s="358">
        <v>1778</v>
      </c>
      <c r="BV99" s="358">
        <v>3924</v>
      </c>
      <c r="BW99" s="358">
        <v>616</v>
      </c>
      <c r="BX99" s="358">
        <v>434</v>
      </c>
      <c r="BY99" s="358">
        <v>0</v>
      </c>
      <c r="BZ99" s="358">
        <v>203</v>
      </c>
      <c r="CA99" s="358">
        <v>33</v>
      </c>
      <c r="CB99" s="358">
        <v>0</v>
      </c>
      <c r="CC99" s="358">
        <v>513</v>
      </c>
      <c r="CD99" s="358">
        <v>0</v>
      </c>
      <c r="CE99" s="358">
        <v>0</v>
      </c>
      <c r="CF99" s="358">
        <v>32969</v>
      </c>
      <c r="CG99" s="358">
        <v>5389</v>
      </c>
      <c r="CH99" s="358">
        <v>66</v>
      </c>
      <c r="CI99" s="358">
        <v>11094</v>
      </c>
      <c r="CJ99" s="358">
        <v>1423</v>
      </c>
      <c r="CK99" s="358">
        <v>2736</v>
      </c>
      <c r="CL99" s="358">
        <v>1562</v>
      </c>
      <c r="CM99" s="358">
        <v>944</v>
      </c>
      <c r="CN99" s="358">
        <v>830</v>
      </c>
      <c r="CO99" s="358">
        <v>201</v>
      </c>
      <c r="CP99" s="358">
        <v>364</v>
      </c>
      <c r="CQ99" s="358">
        <v>414651</v>
      </c>
      <c r="CR99" s="358">
        <v>92136</v>
      </c>
      <c r="CS99" s="358">
        <v>20699</v>
      </c>
      <c r="CT99" s="358">
        <v>10908</v>
      </c>
      <c r="CU99" s="358">
        <v>27</v>
      </c>
      <c r="CV99" s="358">
        <v>0</v>
      </c>
      <c r="CW99" s="358">
        <v>115</v>
      </c>
      <c r="CX99" s="358">
        <v>0</v>
      </c>
      <c r="CY99" s="358">
        <v>1874</v>
      </c>
      <c r="CZ99" s="358">
        <v>6</v>
      </c>
      <c r="DA99" s="358">
        <v>7338</v>
      </c>
      <c r="DB99" s="358">
        <v>3</v>
      </c>
      <c r="DC99" s="358">
        <v>694</v>
      </c>
      <c r="DD99" s="358">
        <v>1914</v>
      </c>
      <c r="DE99" s="358">
        <v>577</v>
      </c>
      <c r="DF99" s="358">
        <v>0</v>
      </c>
      <c r="DG99" s="358">
        <v>999</v>
      </c>
      <c r="DH99" s="333">
        <f t="shared" si="10"/>
        <v>618427</v>
      </c>
      <c r="DI99" s="358">
        <v>189121</v>
      </c>
      <c r="DJ99" s="358">
        <v>54684</v>
      </c>
      <c r="DK99" s="358">
        <v>1127442</v>
      </c>
      <c r="DL99" s="358">
        <v>0</v>
      </c>
      <c r="DM99" s="358">
        <v>0</v>
      </c>
      <c r="DN99" s="358">
        <v>0</v>
      </c>
      <c r="DO99" s="333">
        <f t="shared" si="11"/>
        <v>1371247</v>
      </c>
      <c r="DP99" s="189">
        <f t="shared" si="12"/>
        <v>1989674</v>
      </c>
      <c r="DQ99" s="358">
        <v>0</v>
      </c>
      <c r="DR99" s="360"/>
      <c r="DS99" s="333">
        <f t="shared" si="13"/>
        <v>0</v>
      </c>
      <c r="DT99" s="189">
        <f t="shared" si="14"/>
        <v>1371247</v>
      </c>
      <c r="DU99" s="189">
        <f t="shared" si="15"/>
        <v>1989674</v>
      </c>
      <c r="DV99" s="358">
        <v>0</v>
      </c>
      <c r="DW99" s="360"/>
      <c r="DX99" s="333">
        <f t="shared" si="16"/>
        <v>0</v>
      </c>
      <c r="DY99" s="360">
        <f t="shared" si="17"/>
        <v>1371247</v>
      </c>
      <c r="DZ99" s="333">
        <f t="shared" si="18"/>
        <v>1989674</v>
      </c>
      <c r="EB99" s="720">
        <f t="shared" si="19"/>
        <v>2734.2000000000003</v>
      </c>
    </row>
    <row r="100" spans="1:132" ht="15" customHeight="1">
      <c r="A100" s="579">
        <v>94</v>
      </c>
      <c r="B100" s="188" t="s">
        <v>306</v>
      </c>
      <c r="C100" s="185" t="s">
        <v>307</v>
      </c>
      <c r="D100" s="358">
        <v>0</v>
      </c>
      <c r="E100" s="358">
        <v>0</v>
      </c>
      <c r="F100" s="358">
        <v>0</v>
      </c>
      <c r="G100" s="358">
        <v>0</v>
      </c>
      <c r="H100" s="358">
        <v>0</v>
      </c>
      <c r="I100" s="358">
        <v>0</v>
      </c>
      <c r="J100" s="358">
        <v>0</v>
      </c>
      <c r="K100" s="358">
        <v>0</v>
      </c>
      <c r="L100" s="358">
        <v>0</v>
      </c>
      <c r="M100" s="358">
        <v>0</v>
      </c>
      <c r="N100" s="358">
        <v>0</v>
      </c>
      <c r="O100" s="358">
        <v>0</v>
      </c>
      <c r="P100" s="358">
        <v>0</v>
      </c>
      <c r="Q100" s="358">
        <v>0</v>
      </c>
      <c r="R100" s="358">
        <v>0</v>
      </c>
      <c r="S100" s="358">
        <v>0</v>
      </c>
      <c r="T100" s="358">
        <v>0</v>
      </c>
      <c r="U100" s="358">
        <v>0</v>
      </c>
      <c r="V100" s="358">
        <v>0</v>
      </c>
      <c r="W100" s="358">
        <v>0</v>
      </c>
      <c r="X100" s="358">
        <v>0</v>
      </c>
      <c r="Y100" s="358">
        <v>0</v>
      </c>
      <c r="Z100" s="358">
        <v>0</v>
      </c>
      <c r="AA100" s="358">
        <v>0</v>
      </c>
      <c r="AB100" s="358">
        <v>0</v>
      </c>
      <c r="AC100" s="358">
        <v>0</v>
      </c>
      <c r="AD100" s="358">
        <v>0</v>
      </c>
      <c r="AE100" s="358">
        <v>0</v>
      </c>
      <c r="AF100" s="358">
        <v>0</v>
      </c>
      <c r="AG100" s="358">
        <v>0</v>
      </c>
      <c r="AH100" s="358">
        <v>0</v>
      </c>
      <c r="AI100" s="358">
        <v>0</v>
      </c>
      <c r="AJ100" s="358">
        <v>0</v>
      </c>
      <c r="AK100" s="358">
        <v>0</v>
      </c>
      <c r="AL100" s="358">
        <v>0</v>
      </c>
      <c r="AM100" s="358">
        <v>0</v>
      </c>
      <c r="AN100" s="358">
        <v>0</v>
      </c>
      <c r="AO100" s="358">
        <v>0</v>
      </c>
      <c r="AP100" s="358">
        <v>0</v>
      </c>
      <c r="AQ100" s="358">
        <v>0</v>
      </c>
      <c r="AR100" s="358">
        <v>0</v>
      </c>
      <c r="AS100" s="358">
        <v>0</v>
      </c>
      <c r="AT100" s="358">
        <v>0</v>
      </c>
      <c r="AU100" s="358">
        <v>0</v>
      </c>
      <c r="AV100" s="358">
        <v>0</v>
      </c>
      <c r="AW100" s="358">
        <v>0</v>
      </c>
      <c r="AX100" s="358">
        <v>0</v>
      </c>
      <c r="AY100" s="358">
        <v>0</v>
      </c>
      <c r="AZ100" s="358">
        <v>0</v>
      </c>
      <c r="BA100" s="358">
        <v>0</v>
      </c>
      <c r="BB100" s="358">
        <v>0</v>
      </c>
      <c r="BC100" s="358">
        <v>0</v>
      </c>
      <c r="BD100" s="358">
        <v>0</v>
      </c>
      <c r="BE100" s="358">
        <v>0</v>
      </c>
      <c r="BF100" s="358">
        <v>0</v>
      </c>
      <c r="BG100" s="358">
        <v>0</v>
      </c>
      <c r="BH100" s="358">
        <v>0</v>
      </c>
      <c r="BI100" s="358">
        <v>0</v>
      </c>
      <c r="BJ100" s="358">
        <v>0</v>
      </c>
      <c r="BK100" s="358">
        <v>0</v>
      </c>
      <c r="BL100" s="358">
        <v>0</v>
      </c>
      <c r="BM100" s="358">
        <v>0</v>
      </c>
      <c r="BN100" s="358">
        <v>0</v>
      </c>
      <c r="BO100" s="358">
        <v>0</v>
      </c>
      <c r="BP100" s="358">
        <v>0</v>
      </c>
      <c r="BQ100" s="358">
        <v>0</v>
      </c>
      <c r="BR100" s="358">
        <v>0</v>
      </c>
      <c r="BS100" s="358">
        <v>0</v>
      </c>
      <c r="BT100" s="358">
        <v>0</v>
      </c>
      <c r="BU100" s="358">
        <v>0</v>
      </c>
      <c r="BV100" s="358">
        <v>0</v>
      </c>
      <c r="BW100" s="358">
        <v>0</v>
      </c>
      <c r="BX100" s="358">
        <v>0</v>
      </c>
      <c r="BY100" s="358">
        <v>0</v>
      </c>
      <c r="BZ100" s="358">
        <v>0</v>
      </c>
      <c r="CA100" s="358">
        <v>0</v>
      </c>
      <c r="CB100" s="358">
        <v>0</v>
      </c>
      <c r="CC100" s="358">
        <v>0</v>
      </c>
      <c r="CD100" s="358">
        <v>0</v>
      </c>
      <c r="CE100" s="358">
        <v>0</v>
      </c>
      <c r="CF100" s="358">
        <v>0</v>
      </c>
      <c r="CG100" s="358">
        <v>0</v>
      </c>
      <c r="CH100" s="358">
        <v>0</v>
      </c>
      <c r="CI100" s="358">
        <v>0</v>
      </c>
      <c r="CJ100" s="358">
        <v>0</v>
      </c>
      <c r="CK100" s="358">
        <v>0</v>
      </c>
      <c r="CL100" s="358">
        <v>0</v>
      </c>
      <c r="CM100" s="358">
        <v>0</v>
      </c>
      <c r="CN100" s="358">
        <v>0</v>
      </c>
      <c r="CO100" s="358">
        <v>0</v>
      </c>
      <c r="CP100" s="358">
        <v>0</v>
      </c>
      <c r="CQ100" s="358">
        <v>0</v>
      </c>
      <c r="CR100" s="358">
        <v>0</v>
      </c>
      <c r="CS100" s="358">
        <v>0</v>
      </c>
      <c r="CT100" s="358">
        <v>0</v>
      </c>
      <c r="CU100" s="358">
        <v>0</v>
      </c>
      <c r="CV100" s="358">
        <v>0</v>
      </c>
      <c r="CW100" s="358">
        <v>0</v>
      </c>
      <c r="CX100" s="358">
        <v>0</v>
      </c>
      <c r="CY100" s="358">
        <v>0</v>
      </c>
      <c r="CZ100" s="358">
        <v>0</v>
      </c>
      <c r="DA100" s="358">
        <v>0</v>
      </c>
      <c r="DB100" s="358">
        <v>0</v>
      </c>
      <c r="DC100" s="358">
        <v>0</v>
      </c>
      <c r="DD100" s="358">
        <v>0</v>
      </c>
      <c r="DE100" s="358">
        <v>0</v>
      </c>
      <c r="DF100" s="358">
        <v>0</v>
      </c>
      <c r="DG100" s="358">
        <v>0</v>
      </c>
      <c r="DH100" s="333">
        <f t="shared" si="10"/>
        <v>0</v>
      </c>
      <c r="DI100" s="358">
        <v>231686</v>
      </c>
      <c r="DJ100" s="358">
        <v>6478084</v>
      </c>
      <c r="DK100" s="358">
        <v>5165710</v>
      </c>
      <c r="DL100" s="358">
        <v>0</v>
      </c>
      <c r="DM100" s="358">
        <v>0</v>
      </c>
      <c r="DN100" s="358">
        <v>0</v>
      </c>
      <c r="DO100" s="333">
        <f t="shared" si="11"/>
        <v>11875480</v>
      </c>
      <c r="DP100" s="189">
        <f t="shared" si="12"/>
        <v>11875480</v>
      </c>
      <c r="DQ100" s="358">
        <v>0</v>
      </c>
      <c r="DR100" s="360"/>
      <c r="DS100" s="333">
        <f t="shared" si="13"/>
        <v>0</v>
      </c>
      <c r="DT100" s="189">
        <f t="shared" si="14"/>
        <v>11875480</v>
      </c>
      <c r="DU100" s="189">
        <f t="shared" si="15"/>
        <v>11875480</v>
      </c>
      <c r="DV100" s="358">
        <v>0</v>
      </c>
      <c r="DW100" s="360"/>
      <c r="DX100" s="333">
        <f t="shared" si="16"/>
        <v>0</v>
      </c>
      <c r="DY100" s="360">
        <f t="shared" si="17"/>
        <v>11875480</v>
      </c>
      <c r="DZ100" s="333">
        <f t="shared" si="18"/>
        <v>11875480</v>
      </c>
      <c r="EB100" s="720">
        <f t="shared" si="19"/>
        <v>323904.2</v>
      </c>
    </row>
    <row r="101" spans="1:132" ht="15" customHeight="1">
      <c r="A101" s="579">
        <v>95</v>
      </c>
      <c r="B101" s="188" t="s">
        <v>308</v>
      </c>
      <c r="C101" s="185" t="s">
        <v>309</v>
      </c>
      <c r="D101" s="358">
        <v>0</v>
      </c>
      <c r="E101" s="358">
        <v>0</v>
      </c>
      <c r="F101" s="358">
        <v>0</v>
      </c>
      <c r="G101" s="358">
        <v>0</v>
      </c>
      <c r="H101" s="358">
        <v>0</v>
      </c>
      <c r="I101" s="358">
        <v>0</v>
      </c>
      <c r="J101" s="358">
        <v>0</v>
      </c>
      <c r="K101" s="358">
        <v>0</v>
      </c>
      <c r="L101" s="358">
        <v>0</v>
      </c>
      <c r="M101" s="358">
        <v>0</v>
      </c>
      <c r="N101" s="358">
        <v>0</v>
      </c>
      <c r="O101" s="358">
        <v>0</v>
      </c>
      <c r="P101" s="358">
        <v>0</v>
      </c>
      <c r="Q101" s="358">
        <v>0</v>
      </c>
      <c r="R101" s="358">
        <v>0</v>
      </c>
      <c r="S101" s="358">
        <v>0</v>
      </c>
      <c r="T101" s="358">
        <v>0</v>
      </c>
      <c r="U101" s="358">
        <v>0</v>
      </c>
      <c r="V101" s="358">
        <v>0</v>
      </c>
      <c r="W101" s="358">
        <v>0</v>
      </c>
      <c r="X101" s="358">
        <v>0</v>
      </c>
      <c r="Y101" s="358">
        <v>0</v>
      </c>
      <c r="Z101" s="358">
        <v>0</v>
      </c>
      <c r="AA101" s="358">
        <v>0</v>
      </c>
      <c r="AB101" s="358">
        <v>0</v>
      </c>
      <c r="AC101" s="358">
        <v>0</v>
      </c>
      <c r="AD101" s="358">
        <v>0</v>
      </c>
      <c r="AE101" s="358">
        <v>0</v>
      </c>
      <c r="AF101" s="358">
        <v>0</v>
      </c>
      <c r="AG101" s="358">
        <v>0</v>
      </c>
      <c r="AH101" s="358">
        <v>0</v>
      </c>
      <c r="AI101" s="358">
        <v>0</v>
      </c>
      <c r="AJ101" s="358">
        <v>0</v>
      </c>
      <c r="AK101" s="358">
        <v>0</v>
      </c>
      <c r="AL101" s="358">
        <v>0</v>
      </c>
      <c r="AM101" s="358">
        <v>0</v>
      </c>
      <c r="AN101" s="358">
        <v>0</v>
      </c>
      <c r="AO101" s="358">
        <v>0</v>
      </c>
      <c r="AP101" s="358">
        <v>0</v>
      </c>
      <c r="AQ101" s="358">
        <v>0</v>
      </c>
      <c r="AR101" s="358">
        <v>0</v>
      </c>
      <c r="AS101" s="358">
        <v>0</v>
      </c>
      <c r="AT101" s="358">
        <v>0</v>
      </c>
      <c r="AU101" s="358">
        <v>0</v>
      </c>
      <c r="AV101" s="358">
        <v>0</v>
      </c>
      <c r="AW101" s="358">
        <v>0</v>
      </c>
      <c r="AX101" s="358">
        <v>0</v>
      </c>
      <c r="AY101" s="358">
        <v>0</v>
      </c>
      <c r="AZ101" s="358">
        <v>0</v>
      </c>
      <c r="BA101" s="358">
        <v>0</v>
      </c>
      <c r="BB101" s="358">
        <v>0</v>
      </c>
      <c r="BC101" s="358">
        <v>0</v>
      </c>
      <c r="BD101" s="358">
        <v>0</v>
      </c>
      <c r="BE101" s="358">
        <v>0</v>
      </c>
      <c r="BF101" s="358">
        <v>0</v>
      </c>
      <c r="BG101" s="358">
        <v>0</v>
      </c>
      <c r="BH101" s="358">
        <v>0</v>
      </c>
      <c r="BI101" s="358">
        <v>0</v>
      </c>
      <c r="BJ101" s="358">
        <v>0</v>
      </c>
      <c r="BK101" s="358">
        <v>0</v>
      </c>
      <c r="BL101" s="358">
        <v>0</v>
      </c>
      <c r="BM101" s="358">
        <v>0</v>
      </c>
      <c r="BN101" s="358">
        <v>0</v>
      </c>
      <c r="BO101" s="358">
        <v>0</v>
      </c>
      <c r="BP101" s="358">
        <v>0</v>
      </c>
      <c r="BQ101" s="358">
        <v>0</v>
      </c>
      <c r="BR101" s="358">
        <v>0</v>
      </c>
      <c r="BS101" s="358">
        <v>0</v>
      </c>
      <c r="BT101" s="358">
        <v>0</v>
      </c>
      <c r="BU101" s="358">
        <v>0</v>
      </c>
      <c r="BV101" s="358">
        <v>0</v>
      </c>
      <c r="BW101" s="358">
        <v>0</v>
      </c>
      <c r="BX101" s="358">
        <v>0</v>
      </c>
      <c r="BY101" s="358">
        <v>0</v>
      </c>
      <c r="BZ101" s="358">
        <v>0</v>
      </c>
      <c r="CA101" s="358">
        <v>0</v>
      </c>
      <c r="CB101" s="358">
        <v>0</v>
      </c>
      <c r="CC101" s="358">
        <v>0</v>
      </c>
      <c r="CD101" s="358">
        <v>0</v>
      </c>
      <c r="CE101" s="358">
        <v>0</v>
      </c>
      <c r="CF101" s="358">
        <v>0</v>
      </c>
      <c r="CG101" s="358">
        <v>0</v>
      </c>
      <c r="CH101" s="358">
        <v>0</v>
      </c>
      <c r="CI101" s="358">
        <v>0</v>
      </c>
      <c r="CJ101" s="358">
        <v>0</v>
      </c>
      <c r="CK101" s="358">
        <v>0</v>
      </c>
      <c r="CL101" s="358">
        <v>0</v>
      </c>
      <c r="CM101" s="358">
        <v>0</v>
      </c>
      <c r="CN101" s="358">
        <v>0</v>
      </c>
      <c r="CO101" s="358">
        <v>0</v>
      </c>
      <c r="CP101" s="358">
        <v>0</v>
      </c>
      <c r="CQ101" s="358">
        <v>0</v>
      </c>
      <c r="CR101" s="358">
        <v>0</v>
      </c>
      <c r="CS101" s="358">
        <v>0</v>
      </c>
      <c r="CT101" s="358">
        <v>0</v>
      </c>
      <c r="CU101" s="358">
        <v>0</v>
      </c>
      <c r="CV101" s="358">
        <v>0</v>
      </c>
      <c r="CW101" s="358">
        <v>0</v>
      </c>
      <c r="CX101" s="358">
        <v>0</v>
      </c>
      <c r="CY101" s="358">
        <v>0</v>
      </c>
      <c r="CZ101" s="358">
        <v>0</v>
      </c>
      <c r="DA101" s="358">
        <v>0</v>
      </c>
      <c r="DB101" s="358">
        <v>0</v>
      </c>
      <c r="DC101" s="358">
        <v>0</v>
      </c>
      <c r="DD101" s="358">
        <v>0</v>
      </c>
      <c r="DE101" s="358">
        <v>0</v>
      </c>
      <c r="DF101" s="358">
        <v>0</v>
      </c>
      <c r="DG101" s="358">
        <v>0</v>
      </c>
      <c r="DH101" s="333">
        <f t="shared" si="10"/>
        <v>0</v>
      </c>
      <c r="DI101" s="358">
        <v>0</v>
      </c>
      <c r="DJ101" s="358">
        <v>1151561</v>
      </c>
      <c r="DK101" s="358">
        <v>10445652</v>
      </c>
      <c r="DL101" s="358">
        <v>0</v>
      </c>
      <c r="DM101" s="358">
        <v>0</v>
      </c>
      <c r="DN101" s="358">
        <v>0</v>
      </c>
      <c r="DO101" s="333">
        <f t="shared" si="11"/>
        <v>11597213</v>
      </c>
      <c r="DP101" s="189">
        <f t="shared" si="12"/>
        <v>11597213</v>
      </c>
      <c r="DQ101" s="358">
        <v>0</v>
      </c>
      <c r="DR101" s="360"/>
      <c r="DS101" s="333">
        <f t="shared" si="13"/>
        <v>0</v>
      </c>
      <c r="DT101" s="189">
        <f t="shared" si="14"/>
        <v>11597213</v>
      </c>
      <c r="DU101" s="189">
        <f t="shared" si="15"/>
        <v>11597213</v>
      </c>
      <c r="DV101" s="358">
        <v>0</v>
      </c>
      <c r="DW101" s="360"/>
      <c r="DX101" s="333">
        <f t="shared" si="16"/>
        <v>0</v>
      </c>
      <c r="DY101" s="360">
        <f t="shared" si="17"/>
        <v>11597213</v>
      </c>
      <c r="DZ101" s="333">
        <f t="shared" si="18"/>
        <v>11597213</v>
      </c>
      <c r="EB101" s="720">
        <f t="shared" si="19"/>
        <v>57578.05</v>
      </c>
    </row>
    <row r="102" spans="1:132" ht="15" customHeight="1">
      <c r="A102" s="579">
        <v>96</v>
      </c>
      <c r="B102" s="188" t="s">
        <v>310</v>
      </c>
      <c r="C102" s="185" t="s">
        <v>43</v>
      </c>
      <c r="D102" s="358">
        <v>15271</v>
      </c>
      <c r="E102" s="358">
        <v>7013</v>
      </c>
      <c r="F102" s="358">
        <v>72</v>
      </c>
      <c r="G102" s="358">
        <v>962</v>
      </c>
      <c r="H102" s="358">
        <v>15933</v>
      </c>
      <c r="I102" s="358">
        <v>766</v>
      </c>
      <c r="J102" s="358">
        <v>825</v>
      </c>
      <c r="K102" s="358">
        <v>35637</v>
      </c>
      <c r="L102" s="358">
        <v>6298</v>
      </c>
      <c r="M102" s="358">
        <v>1287</v>
      </c>
      <c r="N102" s="358">
        <v>3511</v>
      </c>
      <c r="O102" s="358">
        <v>404</v>
      </c>
      <c r="P102" s="358">
        <v>2816</v>
      </c>
      <c r="Q102" s="358">
        <v>2949</v>
      </c>
      <c r="R102" s="358">
        <v>967</v>
      </c>
      <c r="S102" s="358">
        <v>2132</v>
      </c>
      <c r="T102" s="358">
        <v>1071</v>
      </c>
      <c r="U102" s="358">
        <v>2376</v>
      </c>
      <c r="V102" s="358">
        <v>352</v>
      </c>
      <c r="W102" s="358">
        <v>5533</v>
      </c>
      <c r="X102" s="358">
        <v>1162</v>
      </c>
      <c r="Y102" s="358">
        <v>2671</v>
      </c>
      <c r="Z102" s="358">
        <v>1247</v>
      </c>
      <c r="AA102" s="358">
        <v>300</v>
      </c>
      <c r="AB102" s="358">
        <v>16525</v>
      </c>
      <c r="AC102" s="358">
        <v>3255</v>
      </c>
      <c r="AD102" s="358">
        <v>1948</v>
      </c>
      <c r="AE102" s="358">
        <v>537</v>
      </c>
      <c r="AF102" s="358">
        <v>4856</v>
      </c>
      <c r="AG102" s="358">
        <v>1427</v>
      </c>
      <c r="AH102" s="358">
        <v>20</v>
      </c>
      <c r="AI102" s="358">
        <v>210</v>
      </c>
      <c r="AJ102" s="358">
        <v>4009</v>
      </c>
      <c r="AK102" s="358">
        <v>247</v>
      </c>
      <c r="AL102" s="358">
        <v>1119</v>
      </c>
      <c r="AM102" s="358">
        <v>5419</v>
      </c>
      <c r="AN102" s="358">
        <v>6448</v>
      </c>
      <c r="AO102" s="358">
        <v>427</v>
      </c>
      <c r="AP102" s="358">
        <v>1213</v>
      </c>
      <c r="AQ102" s="358">
        <v>1924</v>
      </c>
      <c r="AR102" s="358">
        <v>6789</v>
      </c>
      <c r="AS102" s="358">
        <v>1474</v>
      </c>
      <c r="AT102" s="358">
        <v>1472</v>
      </c>
      <c r="AU102" s="358">
        <v>20744</v>
      </c>
      <c r="AV102" s="358">
        <v>8030</v>
      </c>
      <c r="AW102" s="358">
        <v>3248</v>
      </c>
      <c r="AX102" s="358">
        <v>2107</v>
      </c>
      <c r="AY102" s="358">
        <v>2561</v>
      </c>
      <c r="AZ102" s="358">
        <v>2881</v>
      </c>
      <c r="BA102" s="358">
        <v>402</v>
      </c>
      <c r="BB102" s="358">
        <v>1228</v>
      </c>
      <c r="BC102" s="358">
        <v>1031</v>
      </c>
      <c r="BD102" s="358">
        <v>579</v>
      </c>
      <c r="BE102" s="358">
        <v>701</v>
      </c>
      <c r="BF102" s="358">
        <v>633</v>
      </c>
      <c r="BG102" s="358">
        <v>534</v>
      </c>
      <c r="BH102" s="358">
        <v>1523</v>
      </c>
      <c r="BI102" s="358">
        <v>1357</v>
      </c>
      <c r="BJ102" s="358">
        <v>1334</v>
      </c>
      <c r="BK102" s="358">
        <v>2936</v>
      </c>
      <c r="BL102" s="358">
        <v>1770</v>
      </c>
      <c r="BM102" s="358">
        <v>23019</v>
      </c>
      <c r="BN102" s="358">
        <v>23429</v>
      </c>
      <c r="BO102" s="358">
        <v>10307</v>
      </c>
      <c r="BP102" s="358">
        <v>8620</v>
      </c>
      <c r="BQ102" s="358">
        <v>24162</v>
      </c>
      <c r="BR102" s="358">
        <v>18338</v>
      </c>
      <c r="BS102" s="358">
        <v>38832</v>
      </c>
      <c r="BT102" s="358">
        <v>11284</v>
      </c>
      <c r="BU102" s="358">
        <v>52447</v>
      </c>
      <c r="BV102" s="358">
        <v>110564</v>
      </c>
      <c r="BW102" s="358">
        <v>12639</v>
      </c>
      <c r="BX102" s="358">
        <v>9291</v>
      </c>
      <c r="BY102" s="358">
        <v>0</v>
      </c>
      <c r="BZ102" s="358">
        <v>3093</v>
      </c>
      <c r="CA102" s="358">
        <v>25391</v>
      </c>
      <c r="CB102" s="358">
        <v>0</v>
      </c>
      <c r="CC102" s="358">
        <v>5982</v>
      </c>
      <c r="CD102" s="358">
        <v>138</v>
      </c>
      <c r="CE102" s="358">
        <v>650</v>
      </c>
      <c r="CF102" s="358">
        <v>10737</v>
      </c>
      <c r="CG102" s="358">
        <v>17884</v>
      </c>
      <c r="CH102" s="358">
        <v>119</v>
      </c>
      <c r="CI102" s="358">
        <v>19761</v>
      </c>
      <c r="CJ102" s="358">
        <v>13131</v>
      </c>
      <c r="CK102" s="358">
        <v>6050</v>
      </c>
      <c r="CL102" s="358">
        <v>5378</v>
      </c>
      <c r="CM102" s="358">
        <v>14517</v>
      </c>
      <c r="CN102" s="358">
        <v>113</v>
      </c>
      <c r="CO102" s="358">
        <v>12568</v>
      </c>
      <c r="CP102" s="358">
        <v>100330</v>
      </c>
      <c r="CQ102" s="358">
        <v>71248</v>
      </c>
      <c r="CR102" s="358">
        <v>735</v>
      </c>
      <c r="CS102" s="358">
        <v>252</v>
      </c>
      <c r="CT102" s="358">
        <v>3675</v>
      </c>
      <c r="CU102" s="358">
        <v>0</v>
      </c>
      <c r="CV102" s="358">
        <v>13107</v>
      </c>
      <c r="CW102" s="358">
        <v>2063</v>
      </c>
      <c r="CX102" s="358">
        <v>21392</v>
      </c>
      <c r="CY102" s="358">
        <v>114797</v>
      </c>
      <c r="CZ102" s="358">
        <v>4168</v>
      </c>
      <c r="DA102" s="358">
        <v>17514</v>
      </c>
      <c r="DB102" s="358">
        <v>6000</v>
      </c>
      <c r="DC102" s="358">
        <v>72339</v>
      </c>
      <c r="DD102" s="358">
        <v>1280</v>
      </c>
      <c r="DE102" s="358">
        <v>15579</v>
      </c>
      <c r="DF102" s="358">
        <v>0</v>
      </c>
      <c r="DG102" s="358">
        <v>1829</v>
      </c>
      <c r="DH102" s="333">
        <f t="shared" si="10"/>
        <v>1149225</v>
      </c>
      <c r="DI102" s="358">
        <v>0</v>
      </c>
      <c r="DJ102" s="358">
        <v>3708635</v>
      </c>
      <c r="DK102" s="358">
        <v>0</v>
      </c>
      <c r="DL102" s="358">
        <v>0</v>
      </c>
      <c r="DM102" s="358">
        <v>0</v>
      </c>
      <c r="DN102" s="358">
        <v>0</v>
      </c>
      <c r="DO102" s="333">
        <f t="shared" si="11"/>
        <v>3708635</v>
      </c>
      <c r="DP102" s="189">
        <f t="shared" si="12"/>
        <v>4857860</v>
      </c>
      <c r="DQ102" s="358">
        <v>18888</v>
      </c>
      <c r="DR102" s="360"/>
      <c r="DS102" s="333">
        <f t="shared" si="13"/>
        <v>18888</v>
      </c>
      <c r="DT102" s="189">
        <f t="shared" si="14"/>
        <v>3727523</v>
      </c>
      <c r="DU102" s="189">
        <f t="shared" si="15"/>
        <v>4876748</v>
      </c>
      <c r="DV102" s="358">
        <v>-102068</v>
      </c>
      <c r="DW102" s="360"/>
      <c r="DX102" s="333">
        <f t="shared" si="16"/>
        <v>-102068</v>
      </c>
      <c r="DY102" s="360">
        <f t="shared" si="17"/>
        <v>3625455</v>
      </c>
      <c r="DZ102" s="333">
        <f t="shared" si="18"/>
        <v>4774680</v>
      </c>
      <c r="EB102" s="720">
        <f t="shared" si="19"/>
        <v>185431.75</v>
      </c>
    </row>
    <row r="103" spans="1:132" ht="15" customHeight="1">
      <c r="A103" s="579">
        <v>97</v>
      </c>
      <c r="B103" s="188" t="s">
        <v>311</v>
      </c>
      <c r="C103" s="185" t="s">
        <v>312</v>
      </c>
      <c r="D103" s="358">
        <v>6247</v>
      </c>
      <c r="E103" s="358">
        <v>12439</v>
      </c>
      <c r="F103" s="358">
        <v>681</v>
      </c>
      <c r="G103" s="358">
        <v>4987</v>
      </c>
      <c r="H103" s="358">
        <v>1161</v>
      </c>
      <c r="I103" s="358">
        <v>4686</v>
      </c>
      <c r="J103" s="358">
        <v>1782</v>
      </c>
      <c r="K103" s="358">
        <v>55596</v>
      </c>
      <c r="L103" s="358">
        <v>16666</v>
      </c>
      <c r="M103" s="358">
        <v>1012</v>
      </c>
      <c r="N103" s="358">
        <v>447</v>
      </c>
      <c r="O103" s="358">
        <v>1982</v>
      </c>
      <c r="P103" s="358">
        <v>3103</v>
      </c>
      <c r="Q103" s="358">
        <v>12737</v>
      </c>
      <c r="R103" s="358">
        <v>5875</v>
      </c>
      <c r="S103" s="358">
        <v>3672</v>
      </c>
      <c r="T103" s="358">
        <v>5415</v>
      </c>
      <c r="U103" s="358">
        <v>25343</v>
      </c>
      <c r="V103" s="358">
        <v>181</v>
      </c>
      <c r="W103" s="358">
        <v>7628</v>
      </c>
      <c r="X103" s="358">
        <v>1464</v>
      </c>
      <c r="Y103" s="358">
        <v>3625</v>
      </c>
      <c r="Z103" s="358">
        <v>1167</v>
      </c>
      <c r="AA103" s="358">
        <v>654</v>
      </c>
      <c r="AB103" s="358">
        <v>6485</v>
      </c>
      <c r="AC103" s="358">
        <v>10164</v>
      </c>
      <c r="AD103" s="358">
        <v>618</v>
      </c>
      <c r="AE103" s="358">
        <v>7153</v>
      </c>
      <c r="AF103" s="358">
        <v>21897</v>
      </c>
      <c r="AG103" s="358">
        <v>9038</v>
      </c>
      <c r="AH103" s="358">
        <v>269</v>
      </c>
      <c r="AI103" s="358">
        <v>2145</v>
      </c>
      <c r="AJ103" s="358">
        <v>7630</v>
      </c>
      <c r="AK103" s="358">
        <v>612</v>
      </c>
      <c r="AL103" s="358">
        <v>9516</v>
      </c>
      <c r="AM103" s="358">
        <v>5141</v>
      </c>
      <c r="AN103" s="358">
        <v>7940</v>
      </c>
      <c r="AO103" s="358">
        <v>5064</v>
      </c>
      <c r="AP103" s="358">
        <v>4887</v>
      </c>
      <c r="AQ103" s="358">
        <v>1851</v>
      </c>
      <c r="AR103" s="358">
        <v>8117</v>
      </c>
      <c r="AS103" s="358">
        <v>6115</v>
      </c>
      <c r="AT103" s="358">
        <v>18712</v>
      </c>
      <c r="AU103" s="358">
        <v>42849</v>
      </c>
      <c r="AV103" s="358">
        <v>97556</v>
      </c>
      <c r="AW103" s="358">
        <v>10103</v>
      </c>
      <c r="AX103" s="358">
        <v>32920</v>
      </c>
      <c r="AY103" s="358">
        <v>21709</v>
      </c>
      <c r="AZ103" s="358">
        <v>64303</v>
      </c>
      <c r="BA103" s="358">
        <v>8006</v>
      </c>
      <c r="BB103" s="358">
        <v>5591</v>
      </c>
      <c r="BC103" s="358">
        <v>18146</v>
      </c>
      <c r="BD103" s="358">
        <v>8336</v>
      </c>
      <c r="BE103" s="358">
        <v>1688</v>
      </c>
      <c r="BF103" s="358">
        <v>30251</v>
      </c>
      <c r="BG103" s="358">
        <v>6837</v>
      </c>
      <c r="BH103" s="358">
        <v>46580</v>
      </c>
      <c r="BI103" s="358">
        <v>20172</v>
      </c>
      <c r="BJ103" s="358">
        <v>44629</v>
      </c>
      <c r="BK103" s="358">
        <v>12656</v>
      </c>
      <c r="BL103" s="358">
        <v>50481</v>
      </c>
      <c r="BM103" s="358">
        <v>669262</v>
      </c>
      <c r="BN103" s="358">
        <v>192655</v>
      </c>
      <c r="BO103" s="358">
        <v>478934</v>
      </c>
      <c r="BP103" s="358">
        <v>493291</v>
      </c>
      <c r="BQ103" s="358">
        <v>49288</v>
      </c>
      <c r="BR103" s="358">
        <v>11670</v>
      </c>
      <c r="BS103" s="358">
        <v>4036</v>
      </c>
      <c r="BT103" s="358">
        <v>19558</v>
      </c>
      <c r="BU103" s="358">
        <v>452225</v>
      </c>
      <c r="BV103" s="358">
        <v>101407</v>
      </c>
      <c r="BW103" s="358">
        <v>28079</v>
      </c>
      <c r="BX103" s="358">
        <v>7997</v>
      </c>
      <c r="BY103" s="358">
        <v>0</v>
      </c>
      <c r="BZ103" s="358">
        <v>6621</v>
      </c>
      <c r="CA103" s="358">
        <v>76854</v>
      </c>
      <c r="CB103" s="358">
        <v>1796656</v>
      </c>
      <c r="CC103" s="358">
        <v>8960</v>
      </c>
      <c r="CD103" s="358">
        <v>102623</v>
      </c>
      <c r="CE103" s="358">
        <v>4815</v>
      </c>
      <c r="CF103" s="358">
        <v>12382</v>
      </c>
      <c r="CG103" s="358">
        <v>26883</v>
      </c>
      <c r="CH103" s="358">
        <v>281</v>
      </c>
      <c r="CI103" s="358">
        <v>107390</v>
      </c>
      <c r="CJ103" s="358">
        <v>42786</v>
      </c>
      <c r="CK103" s="358">
        <v>89851</v>
      </c>
      <c r="CL103" s="358">
        <v>288736</v>
      </c>
      <c r="CM103" s="358">
        <v>23570</v>
      </c>
      <c r="CN103" s="358">
        <v>214870</v>
      </c>
      <c r="CO103" s="358">
        <v>21419</v>
      </c>
      <c r="CP103" s="358">
        <v>33606</v>
      </c>
      <c r="CQ103" s="358">
        <v>331904</v>
      </c>
      <c r="CR103" s="358">
        <v>17575</v>
      </c>
      <c r="CS103" s="358">
        <v>53785</v>
      </c>
      <c r="CT103" s="358">
        <v>134283</v>
      </c>
      <c r="CU103" s="358">
        <v>9013</v>
      </c>
      <c r="CV103" s="358">
        <v>25637</v>
      </c>
      <c r="CW103" s="358">
        <v>6870</v>
      </c>
      <c r="CX103" s="358">
        <v>51656</v>
      </c>
      <c r="CY103" s="358">
        <v>321501</v>
      </c>
      <c r="CZ103" s="358">
        <v>29717</v>
      </c>
      <c r="DA103" s="358">
        <v>19978</v>
      </c>
      <c r="DB103" s="358">
        <v>12091</v>
      </c>
      <c r="DC103" s="358">
        <v>17718</v>
      </c>
      <c r="DD103" s="358">
        <v>828</v>
      </c>
      <c r="DE103" s="358">
        <v>11018</v>
      </c>
      <c r="DF103" s="358">
        <v>0</v>
      </c>
      <c r="DG103" s="358">
        <v>3042</v>
      </c>
      <c r="DH103" s="333">
        <f t="shared" si="10"/>
        <v>7248038</v>
      </c>
      <c r="DI103" s="358">
        <v>28646</v>
      </c>
      <c r="DJ103" s="358">
        <v>399360</v>
      </c>
      <c r="DK103" s="358">
        <v>0</v>
      </c>
      <c r="DL103" s="358">
        <v>0</v>
      </c>
      <c r="DM103" s="358">
        <v>0</v>
      </c>
      <c r="DN103" s="358">
        <v>0</v>
      </c>
      <c r="DO103" s="333">
        <f t="shared" si="11"/>
        <v>428006</v>
      </c>
      <c r="DP103" s="189">
        <f t="shared" si="12"/>
        <v>7676044</v>
      </c>
      <c r="DQ103" s="358">
        <v>1280894</v>
      </c>
      <c r="DR103" s="360"/>
      <c r="DS103" s="333">
        <f t="shared" si="13"/>
        <v>1280894</v>
      </c>
      <c r="DT103" s="189">
        <f t="shared" si="14"/>
        <v>1708900</v>
      </c>
      <c r="DU103" s="189">
        <f t="shared" si="15"/>
        <v>8956938</v>
      </c>
      <c r="DV103" s="358">
        <v>-84098</v>
      </c>
      <c r="DW103" s="360"/>
      <c r="DX103" s="333">
        <f t="shared" si="16"/>
        <v>-84098</v>
      </c>
      <c r="DY103" s="360">
        <f t="shared" si="17"/>
        <v>1624802</v>
      </c>
      <c r="DZ103" s="333">
        <f t="shared" si="18"/>
        <v>8872840</v>
      </c>
      <c r="EB103" s="720">
        <f t="shared" si="19"/>
        <v>19968</v>
      </c>
    </row>
    <row r="104" spans="1:132" ht="15" customHeight="1">
      <c r="A104" s="579">
        <v>98</v>
      </c>
      <c r="B104" s="188" t="s">
        <v>313</v>
      </c>
      <c r="C104" s="185" t="s">
        <v>314</v>
      </c>
      <c r="D104" s="358">
        <v>3683</v>
      </c>
      <c r="E104" s="358">
        <v>0</v>
      </c>
      <c r="F104" s="358">
        <v>121</v>
      </c>
      <c r="G104" s="358">
        <v>1743</v>
      </c>
      <c r="H104" s="358">
        <v>1433</v>
      </c>
      <c r="I104" s="358">
        <v>271</v>
      </c>
      <c r="J104" s="358">
        <v>455</v>
      </c>
      <c r="K104" s="358">
        <v>177384</v>
      </c>
      <c r="L104" s="358">
        <v>296435</v>
      </c>
      <c r="M104" s="358">
        <v>197</v>
      </c>
      <c r="N104" s="358">
        <v>31526</v>
      </c>
      <c r="O104" s="358">
        <v>870</v>
      </c>
      <c r="P104" s="358">
        <v>11285</v>
      </c>
      <c r="Q104" s="358">
        <v>3224</v>
      </c>
      <c r="R104" s="358">
        <v>11304</v>
      </c>
      <c r="S104" s="358">
        <v>9502</v>
      </c>
      <c r="T104" s="358">
        <v>10399</v>
      </c>
      <c r="U104" s="358">
        <v>4150</v>
      </c>
      <c r="V104" s="358">
        <v>1131</v>
      </c>
      <c r="W104" s="358">
        <v>8123</v>
      </c>
      <c r="X104" s="358">
        <v>497</v>
      </c>
      <c r="Y104" s="358">
        <v>6006</v>
      </c>
      <c r="Z104" s="358">
        <v>1994</v>
      </c>
      <c r="AA104" s="358">
        <v>1277</v>
      </c>
      <c r="AB104" s="358">
        <v>618397</v>
      </c>
      <c r="AC104" s="358">
        <v>305603</v>
      </c>
      <c r="AD104" s="358">
        <v>2618</v>
      </c>
      <c r="AE104" s="358">
        <v>277</v>
      </c>
      <c r="AF104" s="358">
        <v>64072</v>
      </c>
      <c r="AG104" s="358">
        <v>17265</v>
      </c>
      <c r="AH104" s="358">
        <v>865</v>
      </c>
      <c r="AI104" s="358">
        <v>2431</v>
      </c>
      <c r="AJ104" s="358">
        <v>1364</v>
      </c>
      <c r="AK104" s="358">
        <v>4415</v>
      </c>
      <c r="AL104" s="358">
        <v>4448</v>
      </c>
      <c r="AM104" s="358">
        <v>2733</v>
      </c>
      <c r="AN104" s="358">
        <v>7307</v>
      </c>
      <c r="AO104" s="358">
        <v>1013</v>
      </c>
      <c r="AP104" s="358">
        <v>1232</v>
      </c>
      <c r="AQ104" s="358">
        <v>2518</v>
      </c>
      <c r="AR104" s="358">
        <v>4705</v>
      </c>
      <c r="AS104" s="358">
        <v>8090</v>
      </c>
      <c r="AT104" s="358">
        <v>13829</v>
      </c>
      <c r="AU104" s="358">
        <v>43628</v>
      </c>
      <c r="AV104" s="358">
        <v>51872</v>
      </c>
      <c r="AW104" s="358">
        <v>30088</v>
      </c>
      <c r="AX104" s="358">
        <v>26414</v>
      </c>
      <c r="AY104" s="358">
        <v>16631</v>
      </c>
      <c r="AZ104" s="358">
        <v>32399</v>
      </c>
      <c r="BA104" s="358">
        <v>29136</v>
      </c>
      <c r="BB104" s="358">
        <v>7432</v>
      </c>
      <c r="BC104" s="358">
        <v>12335</v>
      </c>
      <c r="BD104" s="358">
        <v>17759</v>
      </c>
      <c r="BE104" s="358">
        <v>8405</v>
      </c>
      <c r="BF104" s="358">
        <v>113345</v>
      </c>
      <c r="BG104" s="358">
        <v>28090</v>
      </c>
      <c r="BH104" s="358">
        <v>101371</v>
      </c>
      <c r="BI104" s="358">
        <v>3180</v>
      </c>
      <c r="BJ104" s="358">
        <v>10783</v>
      </c>
      <c r="BK104" s="358">
        <v>36577</v>
      </c>
      <c r="BL104" s="358">
        <v>122</v>
      </c>
      <c r="BM104" s="358">
        <v>87228</v>
      </c>
      <c r="BN104" s="358">
        <v>7636</v>
      </c>
      <c r="BO104" s="358">
        <v>11266</v>
      </c>
      <c r="BP104" s="358">
        <v>9460</v>
      </c>
      <c r="BQ104" s="358">
        <v>58617</v>
      </c>
      <c r="BR104" s="358">
        <v>46761</v>
      </c>
      <c r="BS104" s="358">
        <v>38856</v>
      </c>
      <c r="BT104" s="358">
        <v>6747</v>
      </c>
      <c r="BU104" s="358">
        <v>1015525</v>
      </c>
      <c r="BV104" s="358">
        <v>1239405</v>
      </c>
      <c r="BW104" s="358">
        <v>522886</v>
      </c>
      <c r="BX104" s="358">
        <v>272346</v>
      </c>
      <c r="BY104" s="358">
        <v>0</v>
      </c>
      <c r="BZ104" s="358">
        <v>23341</v>
      </c>
      <c r="CA104" s="358">
        <v>61866</v>
      </c>
      <c r="CB104" s="358">
        <v>0</v>
      </c>
      <c r="CC104" s="358">
        <v>8814</v>
      </c>
      <c r="CD104" s="358">
        <v>18778</v>
      </c>
      <c r="CE104" s="358">
        <v>2866</v>
      </c>
      <c r="CF104" s="358">
        <v>1567</v>
      </c>
      <c r="CG104" s="358">
        <v>70111</v>
      </c>
      <c r="CH104" s="358">
        <v>1377</v>
      </c>
      <c r="CI104" s="358">
        <v>441255</v>
      </c>
      <c r="CJ104" s="358">
        <v>90880</v>
      </c>
      <c r="CK104" s="358">
        <v>419285</v>
      </c>
      <c r="CL104" s="358">
        <v>277862</v>
      </c>
      <c r="CM104" s="358">
        <v>266457</v>
      </c>
      <c r="CN104" s="358">
        <v>67518</v>
      </c>
      <c r="CO104" s="358">
        <v>125132</v>
      </c>
      <c r="CP104" s="358">
        <v>54408</v>
      </c>
      <c r="CQ104" s="358">
        <v>71702</v>
      </c>
      <c r="CR104" s="358">
        <v>9223</v>
      </c>
      <c r="CS104" s="358">
        <v>10222</v>
      </c>
      <c r="CT104" s="358">
        <v>17586</v>
      </c>
      <c r="CU104" s="358">
        <v>23104</v>
      </c>
      <c r="CV104" s="358">
        <v>126996</v>
      </c>
      <c r="CW104" s="358">
        <v>6876</v>
      </c>
      <c r="CX104" s="358">
        <v>29617</v>
      </c>
      <c r="CY104" s="358">
        <v>920381</v>
      </c>
      <c r="CZ104" s="358">
        <v>11744</v>
      </c>
      <c r="DA104" s="358">
        <v>164508</v>
      </c>
      <c r="DB104" s="358">
        <v>74265</v>
      </c>
      <c r="DC104" s="358">
        <v>86594</v>
      </c>
      <c r="DD104" s="358">
        <v>2095</v>
      </c>
      <c r="DE104" s="358">
        <v>68999</v>
      </c>
      <c r="DF104" s="358">
        <v>0</v>
      </c>
      <c r="DG104" s="358">
        <v>26173</v>
      </c>
      <c r="DH104" s="333">
        <f t="shared" si="10"/>
        <v>9114094</v>
      </c>
      <c r="DI104" s="358">
        <v>0</v>
      </c>
      <c r="DJ104" s="358">
        <v>4323</v>
      </c>
      <c r="DK104" s="358">
        <v>0</v>
      </c>
      <c r="DL104" s="358">
        <v>0</v>
      </c>
      <c r="DM104" s="358">
        <v>0</v>
      </c>
      <c r="DN104" s="358">
        <v>0</v>
      </c>
      <c r="DO104" s="333">
        <f t="shared" si="11"/>
        <v>4323</v>
      </c>
      <c r="DP104" s="189">
        <f t="shared" si="12"/>
        <v>9118417</v>
      </c>
      <c r="DQ104" s="358">
        <v>788537</v>
      </c>
      <c r="DR104" s="360"/>
      <c r="DS104" s="333">
        <f t="shared" si="13"/>
        <v>788537</v>
      </c>
      <c r="DT104" s="189">
        <f t="shared" si="14"/>
        <v>792860</v>
      </c>
      <c r="DU104" s="189">
        <f t="shared" si="15"/>
        <v>9906954</v>
      </c>
      <c r="DV104" s="358">
        <v>-1686190</v>
      </c>
      <c r="DW104" s="360"/>
      <c r="DX104" s="333">
        <f t="shared" si="16"/>
        <v>-1686190</v>
      </c>
      <c r="DY104" s="360">
        <f t="shared" si="17"/>
        <v>-893330</v>
      </c>
      <c r="DZ104" s="333">
        <f t="shared" si="18"/>
        <v>8220764</v>
      </c>
      <c r="EB104" s="720">
        <f t="shared" si="19"/>
        <v>216.15</v>
      </c>
    </row>
    <row r="105" spans="1:132" ht="15" customHeight="1">
      <c r="A105" s="579">
        <v>99</v>
      </c>
      <c r="B105" s="188" t="s">
        <v>315</v>
      </c>
      <c r="C105" s="185" t="s">
        <v>316</v>
      </c>
      <c r="D105" s="358">
        <v>179476</v>
      </c>
      <c r="E105" s="358">
        <v>27121</v>
      </c>
      <c r="F105" s="358">
        <v>30005</v>
      </c>
      <c r="G105" s="358">
        <v>6575</v>
      </c>
      <c r="H105" s="358">
        <v>2676</v>
      </c>
      <c r="I105" s="358">
        <v>2708</v>
      </c>
      <c r="J105" s="358">
        <v>5772</v>
      </c>
      <c r="K105" s="358">
        <v>150129</v>
      </c>
      <c r="L105" s="358">
        <v>47934</v>
      </c>
      <c r="M105" s="358">
        <v>3640</v>
      </c>
      <c r="N105" s="358">
        <v>2517</v>
      </c>
      <c r="O105" s="358">
        <v>9286</v>
      </c>
      <c r="P105" s="358">
        <v>8942</v>
      </c>
      <c r="Q105" s="358">
        <v>25945</v>
      </c>
      <c r="R105" s="358">
        <v>5117</v>
      </c>
      <c r="S105" s="358">
        <v>19223</v>
      </c>
      <c r="T105" s="358">
        <v>12038</v>
      </c>
      <c r="U105" s="358">
        <v>12283</v>
      </c>
      <c r="V105" s="358">
        <v>3986</v>
      </c>
      <c r="W105" s="358">
        <v>39148</v>
      </c>
      <c r="X105" s="358">
        <v>9709</v>
      </c>
      <c r="Y105" s="358">
        <v>79032</v>
      </c>
      <c r="Z105" s="358">
        <v>11860</v>
      </c>
      <c r="AA105" s="358">
        <v>2101</v>
      </c>
      <c r="AB105" s="358">
        <v>76247</v>
      </c>
      <c r="AC105" s="358">
        <v>31758</v>
      </c>
      <c r="AD105" s="358">
        <v>24730</v>
      </c>
      <c r="AE105" s="358">
        <v>12214</v>
      </c>
      <c r="AF105" s="358">
        <v>89348</v>
      </c>
      <c r="AG105" s="358">
        <v>47149</v>
      </c>
      <c r="AH105" s="358">
        <v>1377</v>
      </c>
      <c r="AI105" s="358">
        <v>9309</v>
      </c>
      <c r="AJ105" s="358">
        <v>36122</v>
      </c>
      <c r="AK105" s="358">
        <v>6958</v>
      </c>
      <c r="AL105" s="358">
        <v>29754</v>
      </c>
      <c r="AM105" s="358">
        <v>40555</v>
      </c>
      <c r="AN105" s="358">
        <v>48759</v>
      </c>
      <c r="AO105" s="358">
        <v>15901</v>
      </c>
      <c r="AP105" s="358">
        <v>3962</v>
      </c>
      <c r="AQ105" s="358">
        <v>18399</v>
      </c>
      <c r="AR105" s="358">
        <v>35840</v>
      </c>
      <c r="AS105" s="358">
        <v>40837</v>
      </c>
      <c r="AT105" s="358">
        <v>55217</v>
      </c>
      <c r="AU105" s="358">
        <v>83564</v>
      </c>
      <c r="AV105" s="358">
        <v>106874</v>
      </c>
      <c r="AW105" s="358">
        <v>38073</v>
      </c>
      <c r="AX105" s="358">
        <v>54970</v>
      </c>
      <c r="AY105" s="358">
        <v>81469</v>
      </c>
      <c r="AZ105" s="358">
        <v>51448</v>
      </c>
      <c r="BA105" s="358">
        <v>14662</v>
      </c>
      <c r="BB105" s="358">
        <v>15290</v>
      </c>
      <c r="BC105" s="358">
        <v>11445</v>
      </c>
      <c r="BD105" s="358">
        <v>12965</v>
      </c>
      <c r="BE105" s="358">
        <v>6525</v>
      </c>
      <c r="BF105" s="358">
        <v>41780</v>
      </c>
      <c r="BG105" s="358">
        <v>12446</v>
      </c>
      <c r="BH105" s="358">
        <v>115213</v>
      </c>
      <c r="BI105" s="358">
        <v>4701</v>
      </c>
      <c r="BJ105" s="358">
        <v>15280</v>
      </c>
      <c r="BK105" s="358">
        <v>11933</v>
      </c>
      <c r="BL105" s="358">
        <v>3173</v>
      </c>
      <c r="BM105" s="358">
        <v>101254</v>
      </c>
      <c r="BN105" s="358">
        <v>128953</v>
      </c>
      <c r="BO105" s="358">
        <v>102264</v>
      </c>
      <c r="BP105" s="358">
        <v>54499</v>
      </c>
      <c r="BQ105" s="358">
        <v>741239</v>
      </c>
      <c r="BR105" s="358">
        <v>13955</v>
      </c>
      <c r="BS105" s="358">
        <v>111737</v>
      </c>
      <c r="BT105" s="358">
        <v>104427</v>
      </c>
      <c r="BU105" s="358">
        <v>79579</v>
      </c>
      <c r="BV105" s="358">
        <v>120131</v>
      </c>
      <c r="BW105" s="358">
        <v>56041</v>
      </c>
      <c r="BX105" s="358">
        <v>21669</v>
      </c>
      <c r="BY105" s="358">
        <v>0</v>
      </c>
      <c r="BZ105" s="358">
        <v>9933</v>
      </c>
      <c r="CA105" s="358">
        <v>506376</v>
      </c>
      <c r="CB105" s="358">
        <v>1911025</v>
      </c>
      <c r="CC105" s="358">
        <v>4333</v>
      </c>
      <c r="CD105" s="358">
        <v>12451</v>
      </c>
      <c r="CE105" s="358">
        <v>7824</v>
      </c>
      <c r="CF105" s="358">
        <v>21829</v>
      </c>
      <c r="CG105" s="358">
        <v>67445</v>
      </c>
      <c r="CH105" s="358">
        <v>4227</v>
      </c>
      <c r="CI105" s="358">
        <v>166704</v>
      </c>
      <c r="CJ105" s="358">
        <v>38771</v>
      </c>
      <c r="CK105" s="358">
        <v>488430</v>
      </c>
      <c r="CL105" s="358">
        <v>43756</v>
      </c>
      <c r="CM105" s="358">
        <v>22858</v>
      </c>
      <c r="CN105" s="358">
        <v>530114</v>
      </c>
      <c r="CO105" s="358">
        <v>92161</v>
      </c>
      <c r="CP105" s="358">
        <v>318010</v>
      </c>
      <c r="CQ105" s="358">
        <v>116915</v>
      </c>
      <c r="CR105" s="358">
        <v>26967</v>
      </c>
      <c r="CS105" s="358">
        <v>100456</v>
      </c>
      <c r="CT105" s="358">
        <v>30821</v>
      </c>
      <c r="CU105" s="358">
        <v>35307</v>
      </c>
      <c r="CV105" s="358">
        <v>1156078</v>
      </c>
      <c r="CW105" s="358">
        <v>16182</v>
      </c>
      <c r="CX105" s="358">
        <v>516945</v>
      </c>
      <c r="CY105" s="358">
        <v>231277</v>
      </c>
      <c r="CZ105" s="358">
        <v>11983</v>
      </c>
      <c r="DA105" s="358">
        <v>35073</v>
      </c>
      <c r="DB105" s="358">
        <v>31835</v>
      </c>
      <c r="DC105" s="358">
        <v>46050</v>
      </c>
      <c r="DD105" s="358">
        <v>1047</v>
      </c>
      <c r="DE105" s="358">
        <v>10947</v>
      </c>
      <c r="DF105" s="358">
        <v>0</v>
      </c>
      <c r="DG105" s="358">
        <v>6945</v>
      </c>
      <c r="DH105" s="333">
        <f t="shared" si="10"/>
        <v>10260293</v>
      </c>
      <c r="DI105" s="358">
        <v>5678</v>
      </c>
      <c r="DJ105" s="358">
        <v>2768270</v>
      </c>
      <c r="DK105" s="358">
        <v>0</v>
      </c>
      <c r="DL105" s="358">
        <v>0</v>
      </c>
      <c r="DM105" s="358">
        <v>0</v>
      </c>
      <c r="DN105" s="358">
        <v>0</v>
      </c>
      <c r="DO105" s="333">
        <f t="shared" si="11"/>
        <v>2773948</v>
      </c>
      <c r="DP105" s="189">
        <f t="shared" si="12"/>
        <v>13034241</v>
      </c>
      <c r="DQ105" s="358">
        <v>2785</v>
      </c>
      <c r="DR105" s="360"/>
      <c r="DS105" s="333">
        <f t="shared" si="13"/>
        <v>2785</v>
      </c>
      <c r="DT105" s="189">
        <f t="shared" si="14"/>
        <v>2776733</v>
      </c>
      <c r="DU105" s="189">
        <f t="shared" si="15"/>
        <v>13037026</v>
      </c>
      <c r="DV105" s="358">
        <v>-1241</v>
      </c>
      <c r="DW105" s="360"/>
      <c r="DX105" s="333">
        <f t="shared" si="16"/>
        <v>-1241</v>
      </c>
      <c r="DY105" s="360">
        <f t="shared" si="17"/>
        <v>2775492</v>
      </c>
      <c r="DZ105" s="333">
        <f t="shared" si="18"/>
        <v>13035785</v>
      </c>
      <c r="EB105" s="720">
        <f t="shared" si="19"/>
        <v>138413.5</v>
      </c>
    </row>
    <row r="106" spans="1:132" ht="15" customHeight="1">
      <c r="A106" s="579">
        <v>100</v>
      </c>
      <c r="B106" s="188" t="s">
        <v>317</v>
      </c>
      <c r="C106" s="185" t="s">
        <v>318</v>
      </c>
      <c r="D106" s="358">
        <v>3012</v>
      </c>
      <c r="E106" s="358">
        <v>2124</v>
      </c>
      <c r="F106" s="358">
        <v>7989</v>
      </c>
      <c r="G106" s="358">
        <v>2464</v>
      </c>
      <c r="H106" s="358">
        <v>10322</v>
      </c>
      <c r="I106" s="358">
        <v>5379</v>
      </c>
      <c r="J106" s="358">
        <v>4816</v>
      </c>
      <c r="K106" s="358">
        <v>678772</v>
      </c>
      <c r="L106" s="358">
        <v>87620</v>
      </c>
      <c r="M106" s="358">
        <v>3625</v>
      </c>
      <c r="N106" s="358">
        <v>21033</v>
      </c>
      <c r="O106" s="358">
        <v>8999</v>
      </c>
      <c r="P106" s="358">
        <v>61170</v>
      </c>
      <c r="Q106" s="358">
        <v>27700</v>
      </c>
      <c r="R106" s="358">
        <v>53760</v>
      </c>
      <c r="S106" s="358">
        <v>33084</v>
      </c>
      <c r="T106" s="358">
        <v>35703</v>
      </c>
      <c r="U106" s="358">
        <v>125972</v>
      </c>
      <c r="V106" s="358">
        <v>3633</v>
      </c>
      <c r="W106" s="358">
        <v>38823</v>
      </c>
      <c r="X106" s="358">
        <v>6921</v>
      </c>
      <c r="Y106" s="358">
        <v>52215</v>
      </c>
      <c r="Z106" s="358">
        <v>18326</v>
      </c>
      <c r="AA106" s="358">
        <v>4367</v>
      </c>
      <c r="AB106" s="358">
        <v>171359</v>
      </c>
      <c r="AC106" s="358">
        <v>126408</v>
      </c>
      <c r="AD106" s="358">
        <v>25352</v>
      </c>
      <c r="AE106" s="358">
        <v>7476</v>
      </c>
      <c r="AF106" s="358">
        <v>292843</v>
      </c>
      <c r="AG106" s="358">
        <v>56850</v>
      </c>
      <c r="AH106" s="358">
        <v>4748</v>
      </c>
      <c r="AI106" s="358">
        <v>52668</v>
      </c>
      <c r="AJ106" s="358">
        <v>133362</v>
      </c>
      <c r="AK106" s="358">
        <v>9486</v>
      </c>
      <c r="AL106" s="358">
        <v>73663</v>
      </c>
      <c r="AM106" s="358">
        <v>23365</v>
      </c>
      <c r="AN106" s="358">
        <v>35155</v>
      </c>
      <c r="AO106" s="358">
        <v>28633</v>
      </c>
      <c r="AP106" s="358">
        <v>18449</v>
      </c>
      <c r="AQ106" s="358">
        <v>13500</v>
      </c>
      <c r="AR106" s="358">
        <v>56947</v>
      </c>
      <c r="AS106" s="358">
        <v>66318</v>
      </c>
      <c r="AT106" s="358">
        <v>167776</v>
      </c>
      <c r="AU106" s="358">
        <v>281599</v>
      </c>
      <c r="AV106" s="358">
        <v>384196</v>
      </c>
      <c r="AW106" s="358">
        <v>143313</v>
      </c>
      <c r="AX106" s="358">
        <v>166781</v>
      </c>
      <c r="AY106" s="358">
        <v>240296</v>
      </c>
      <c r="AZ106" s="358">
        <v>220541</v>
      </c>
      <c r="BA106" s="358">
        <v>62983</v>
      </c>
      <c r="BB106" s="358">
        <v>59757</v>
      </c>
      <c r="BC106" s="358">
        <v>52480</v>
      </c>
      <c r="BD106" s="358">
        <v>94034</v>
      </c>
      <c r="BE106" s="358">
        <v>47912</v>
      </c>
      <c r="BF106" s="358">
        <v>214783</v>
      </c>
      <c r="BG106" s="358">
        <v>54241</v>
      </c>
      <c r="BH106" s="358">
        <v>441239</v>
      </c>
      <c r="BI106" s="358">
        <v>26819</v>
      </c>
      <c r="BJ106" s="358">
        <v>97742</v>
      </c>
      <c r="BK106" s="358">
        <v>49372</v>
      </c>
      <c r="BL106" s="358">
        <v>20828</v>
      </c>
      <c r="BM106" s="358">
        <v>2186055</v>
      </c>
      <c r="BN106" s="358">
        <v>469866</v>
      </c>
      <c r="BO106" s="358">
        <v>1532448</v>
      </c>
      <c r="BP106" s="358">
        <v>484003</v>
      </c>
      <c r="BQ106" s="358">
        <v>907212</v>
      </c>
      <c r="BR106" s="358">
        <v>108393</v>
      </c>
      <c r="BS106" s="358">
        <v>505773</v>
      </c>
      <c r="BT106" s="358">
        <v>247026</v>
      </c>
      <c r="BU106" s="358">
        <v>5526752</v>
      </c>
      <c r="BV106" s="358">
        <v>2935412</v>
      </c>
      <c r="BW106" s="358">
        <v>1052570</v>
      </c>
      <c r="BX106" s="358">
        <v>528875</v>
      </c>
      <c r="BY106" s="358">
        <v>68360</v>
      </c>
      <c r="BZ106" s="358">
        <v>133434</v>
      </c>
      <c r="CA106" s="358">
        <v>309551</v>
      </c>
      <c r="CB106" s="358">
        <v>6076</v>
      </c>
      <c r="CC106" s="358">
        <v>34805</v>
      </c>
      <c r="CD106" s="358">
        <v>18066</v>
      </c>
      <c r="CE106" s="358">
        <v>48520</v>
      </c>
      <c r="CF106" s="358">
        <v>386012</v>
      </c>
      <c r="CG106" s="358">
        <v>925606</v>
      </c>
      <c r="CH106" s="358">
        <v>21867</v>
      </c>
      <c r="CI106" s="358">
        <v>2032062</v>
      </c>
      <c r="CJ106" s="358">
        <v>416725</v>
      </c>
      <c r="CK106" s="358">
        <v>3686052</v>
      </c>
      <c r="CL106" s="358">
        <v>1372965</v>
      </c>
      <c r="CM106" s="358">
        <v>293313</v>
      </c>
      <c r="CN106" s="358">
        <v>3106665</v>
      </c>
      <c r="CO106" s="358">
        <v>1208066</v>
      </c>
      <c r="CP106" s="358">
        <v>2619476</v>
      </c>
      <c r="CQ106" s="358">
        <v>1394274</v>
      </c>
      <c r="CR106" s="358">
        <v>144060</v>
      </c>
      <c r="CS106" s="358">
        <v>674391</v>
      </c>
      <c r="CT106" s="358">
        <v>304959</v>
      </c>
      <c r="CU106" s="358">
        <v>296302</v>
      </c>
      <c r="CV106" s="358">
        <v>800311</v>
      </c>
      <c r="CW106" s="358">
        <v>381621</v>
      </c>
      <c r="CX106" s="358">
        <v>477063</v>
      </c>
      <c r="CY106" s="358">
        <v>7707721</v>
      </c>
      <c r="CZ106" s="358">
        <v>93111</v>
      </c>
      <c r="DA106" s="358">
        <v>229506</v>
      </c>
      <c r="DB106" s="358">
        <v>160346</v>
      </c>
      <c r="DC106" s="358">
        <v>261145</v>
      </c>
      <c r="DD106" s="358">
        <v>9118</v>
      </c>
      <c r="DE106" s="358">
        <v>130942</v>
      </c>
      <c r="DF106" s="358">
        <v>0</v>
      </c>
      <c r="DG106" s="358">
        <v>182616</v>
      </c>
      <c r="DH106" s="333">
        <f t="shared" si="10"/>
        <v>51740595</v>
      </c>
      <c r="DI106" s="358">
        <v>44480</v>
      </c>
      <c r="DJ106" s="358">
        <v>1010251</v>
      </c>
      <c r="DK106" s="358">
        <v>12873</v>
      </c>
      <c r="DL106" s="358">
        <v>202760</v>
      </c>
      <c r="DM106" s="358">
        <v>2091191</v>
      </c>
      <c r="DN106" s="358">
        <v>0</v>
      </c>
      <c r="DO106" s="333">
        <f t="shared" si="11"/>
        <v>3361555</v>
      </c>
      <c r="DP106" s="189">
        <f t="shared" si="12"/>
        <v>55102150</v>
      </c>
      <c r="DQ106" s="358">
        <v>1657006</v>
      </c>
      <c r="DR106" s="360"/>
      <c r="DS106" s="333">
        <f t="shared" si="13"/>
        <v>1657006</v>
      </c>
      <c r="DT106" s="189">
        <f t="shared" si="14"/>
        <v>5018561</v>
      </c>
      <c r="DU106" s="189">
        <f t="shared" si="15"/>
        <v>56759156</v>
      </c>
      <c r="DV106" s="358">
        <v>-2320261</v>
      </c>
      <c r="DW106" s="360"/>
      <c r="DX106" s="333">
        <f t="shared" si="16"/>
        <v>-2320261</v>
      </c>
      <c r="DY106" s="360">
        <f t="shared" si="17"/>
        <v>2698300</v>
      </c>
      <c r="DZ106" s="333">
        <f t="shared" si="18"/>
        <v>54438895</v>
      </c>
      <c r="EB106" s="720">
        <f t="shared" si="19"/>
        <v>50512.55</v>
      </c>
    </row>
    <row r="107" spans="1:132" ht="15" customHeight="1">
      <c r="A107" s="579">
        <v>101</v>
      </c>
      <c r="B107" s="188" t="s">
        <v>319</v>
      </c>
      <c r="C107" s="185" t="s">
        <v>320</v>
      </c>
      <c r="D107" s="358">
        <v>0</v>
      </c>
      <c r="E107" s="358">
        <v>0</v>
      </c>
      <c r="F107" s="358">
        <v>0</v>
      </c>
      <c r="G107" s="358">
        <v>0</v>
      </c>
      <c r="H107" s="358">
        <v>0</v>
      </c>
      <c r="I107" s="358">
        <v>0</v>
      </c>
      <c r="J107" s="358">
        <v>0</v>
      </c>
      <c r="K107" s="358">
        <v>0</v>
      </c>
      <c r="L107" s="358">
        <v>0</v>
      </c>
      <c r="M107" s="358">
        <v>0</v>
      </c>
      <c r="N107" s="358">
        <v>0</v>
      </c>
      <c r="O107" s="358">
        <v>0</v>
      </c>
      <c r="P107" s="358">
        <v>0</v>
      </c>
      <c r="Q107" s="358">
        <v>0</v>
      </c>
      <c r="R107" s="358">
        <v>0</v>
      </c>
      <c r="S107" s="358">
        <v>0</v>
      </c>
      <c r="T107" s="358">
        <v>0</v>
      </c>
      <c r="U107" s="358">
        <v>0</v>
      </c>
      <c r="V107" s="358">
        <v>0</v>
      </c>
      <c r="W107" s="358">
        <v>0</v>
      </c>
      <c r="X107" s="358">
        <v>0</v>
      </c>
      <c r="Y107" s="358">
        <v>0</v>
      </c>
      <c r="Z107" s="358">
        <v>0</v>
      </c>
      <c r="AA107" s="358">
        <v>0</v>
      </c>
      <c r="AB107" s="358">
        <v>0</v>
      </c>
      <c r="AC107" s="358">
        <v>0</v>
      </c>
      <c r="AD107" s="358">
        <v>0</v>
      </c>
      <c r="AE107" s="358">
        <v>0</v>
      </c>
      <c r="AF107" s="358">
        <v>0</v>
      </c>
      <c r="AG107" s="358">
        <v>0</v>
      </c>
      <c r="AH107" s="358">
        <v>0</v>
      </c>
      <c r="AI107" s="358">
        <v>0</v>
      </c>
      <c r="AJ107" s="358">
        <v>0</v>
      </c>
      <c r="AK107" s="358">
        <v>0</v>
      </c>
      <c r="AL107" s="358">
        <v>0</v>
      </c>
      <c r="AM107" s="358">
        <v>0</v>
      </c>
      <c r="AN107" s="358">
        <v>0</v>
      </c>
      <c r="AO107" s="358">
        <v>0</v>
      </c>
      <c r="AP107" s="358">
        <v>0</v>
      </c>
      <c r="AQ107" s="358">
        <v>0</v>
      </c>
      <c r="AR107" s="358">
        <v>0</v>
      </c>
      <c r="AS107" s="358">
        <v>0</v>
      </c>
      <c r="AT107" s="358">
        <v>0</v>
      </c>
      <c r="AU107" s="358">
        <v>0</v>
      </c>
      <c r="AV107" s="358">
        <v>0</v>
      </c>
      <c r="AW107" s="358">
        <v>0</v>
      </c>
      <c r="AX107" s="358">
        <v>0</v>
      </c>
      <c r="AY107" s="358">
        <v>0</v>
      </c>
      <c r="AZ107" s="358">
        <v>0</v>
      </c>
      <c r="BA107" s="358">
        <v>0</v>
      </c>
      <c r="BB107" s="358">
        <v>0</v>
      </c>
      <c r="BC107" s="358">
        <v>0</v>
      </c>
      <c r="BD107" s="358">
        <v>0</v>
      </c>
      <c r="BE107" s="358">
        <v>0</v>
      </c>
      <c r="BF107" s="358">
        <v>0</v>
      </c>
      <c r="BG107" s="358">
        <v>0</v>
      </c>
      <c r="BH107" s="358">
        <v>0</v>
      </c>
      <c r="BI107" s="358">
        <v>0</v>
      </c>
      <c r="BJ107" s="358">
        <v>0</v>
      </c>
      <c r="BK107" s="358">
        <v>0</v>
      </c>
      <c r="BL107" s="358">
        <v>0</v>
      </c>
      <c r="BM107" s="358">
        <v>0</v>
      </c>
      <c r="BN107" s="358">
        <v>0</v>
      </c>
      <c r="BO107" s="358">
        <v>0</v>
      </c>
      <c r="BP107" s="358">
        <v>0</v>
      </c>
      <c r="BQ107" s="358">
        <v>0</v>
      </c>
      <c r="BR107" s="358">
        <v>0</v>
      </c>
      <c r="BS107" s="358">
        <v>0</v>
      </c>
      <c r="BT107" s="358">
        <v>0</v>
      </c>
      <c r="BU107" s="358">
        <v>0</v>
      </c>
      <c r="BV107" s="358">
        <v>0</v>
      </c>
      <c r="BW107" s="358">
        <v>0</v>
      </c>
      <c r="BX107" s="358">
        <v>0</v>
      </c>
      <c r="BY107" s="358">
        <v>0</v>
      </c>
      <c r="BZ107" s="358">
        <v>0</v>
      </c>
      <c r="CA107" s="358">
        <v>0</v>
      </c>
      <c r="CB107" s="358">
        <v>0</v>
      </c>
      <c r="CC107" s="358">
        <v>0</v>
      </c>
      <c r="CD107" s="358">
        <v>0</v>
      </c>
      <c r="CE107" s="358">
        <v>0</v>
      </c>
      <c r="CF107" s="358">
        <v>0</v>
      </c>
      <c r="CG107" s="358">
        <v>0</v>
      </c>
      <c r="CH107" s="358">
        <v>0</v>
      </c>
      <c r="CI107" s="358">
        <v>0</v>
      </c>
      <c r="CJ107" s="358">
        <v>0</v>
      </c>
      <c r="CK107" s="358">
        <v>0</v>
      </c>
      <c r="CL107" s="358">
        <v>0</v>
      </c>
      <c r="CM107" s="358">
        <v>0</v>
      </c>
      <c r="CN107" s="358">
        <v>0</v>
      </c>
      <c r="CO107" s="358">
        <v>0</v>
      </c>
      <c r="CP107" s="358">
        <v>0</v>
      </c>
      <c r="CQ107" s="358">
        <v>0</v>
      </c>
      <c r="CR107" s="358">
        <v>0</v>
      </c>
      <c r="CS107" s="358">
        <v>0</v>
      </c>
      <c r="CT107" s="358">
        <v>0</v>
      </c>
      <c r="CU107" s="358">
        <v>0</v>
      </c>
      <c r="CV107" s="358">
        <v>0</v>
      </c>
      <c r="CW107" s="358">
        <v>0</v>
      </c>
      <c r="CX107" s="358">
        <v>0</v>
      </c>
      <c r="CY107" s="358">
        <v>0</v>
      </c>
      <c r="CZ107" s="358">
        <v>3969</v>
      </c>
      <c r="DA107" s="358">
        <v>0</v>
      </c>
      <c r="DB107" s="358">
        <v>0</v>
      </c>
      <c r="DC107" s="358">
        <v>0</v>
      </c>
      <c r="DD107" s="358">
        <v>0</v>
      </c>
      <c r="DE107" s="358">
        <v>0</v>
      </c>
      <c r="DF107" s="358">
        <v>0</v>
      </c>
      <c r="DG107" s="358">
        <v>0</v>
      </c>
      <c r="DH107" s="333">
        <f t="shared" si="10"/>
        <v>3969</v>
      </c>
      <c r="DI107" s="358">
        <v>1068882</v>
      </c>
      <c r="DJ107" s="358">
        <v>1991234</v>
      </c>
      <c r="DK107" s="358">
        <v>0</v>
      </c>
      <c r="DL107" s="358">
        <v>0</v>
      </c>
      <c r="DM107" s="358">
        <v>0</v>
      </c>
      <c r="DN107" s="358">
        <v>0</v>
      </c>
      <c r="DO107" s="333">
        <f t="shared" si="11"/>
        <v>3060116</v>
      </c>
      <c r="DP107" s="189">
        <f t="shared" si="12"/>
        <v>3064085</v>
      </c>
      <c r="DQ107" s="358">
        <v>327704</v>
      </c>
      <c r="DR107" s="360"/>
      <c r="DS107" s="333">
        <f t="shared" si="13"/>
        <v>327704</v>
      </c>
      <c r="DT107" s="189">
        <f t="shared" si="14"/>
        <v>3387820</v>
      </c>
      <c r="DU107" s="189">
        <f t="shared" si="15"/>
        <v>3391789</v>
      </c>
      <c r="DV107" s="358">
        <v>-159873</v>
      </c>
      <c r="DW107" s="360"/>
      <c r="DX107" s="333">
        <f t="shared" si="16"/>
        <v>-159873</v>
      </c>
      <c r="DY107" s="360">
        <f t="shared" si="17"/>
        <v>3227947</v>
      </c>
      <c r="DZ107" s="333">
        <f t="shared" si="18"/>
        <v>3231916</v>
      </c>
      <c r="EB107" s="720">
        <f t="shared" si="19"/>
        <v>99561.700000000012</v>
      </c>
    </row>
    <row r="108" spans="1:132" ht="15" customHeight="1">
      <c r="A108" s="579">
        <v>102</v>
      </c>
      <c r="B108" s="188" t="s">
        <v>321</v>
      </c>
      <c r="C108" s="185" t="s">
        <v>322</v>
      </c>
      <c r="D108" s="358">
        <v>0</v>
      </c>
      <c r="E108" s="358">
        <v>0</v>
      </c>
      <c r="F108" s="358">
        <v>0</v>
      </c>
      <c r="G108" s="358">
        <v>0</v>
      </c>
      <c r="H108" s="358">
        <v>0</v>
      </c>
      <c r="I108" s="358">
        <v>0</v>
      </c>
      <c r="J108" s="358">
        <v>0</v>
      </c>
      <c r="K108" s="358">
        <v>0</v>
      </c>
      <c r="L108" s="358">
        <v>0</v>
      </c>
      <c r="M108" s="358">
        <v>0</v>
      </c>
      <c r="N108" s="358">
        <v>0</v>
      </c>
      <c r="O108" s="358">
        <v>0</v>
      </c>
      <c r="P108" s="358">
        <v>0</v>
      </c>
      <c r="Q108" s="358">
        <v>0</v>
      </c>
      <c r="R108" s="358">
        <v>0</v>
      </c>
      <c r="S108" s="358">
        <v>0</v>
      </c>
      <c r="T108" s="358">
        <v>0</v>
      </c>
      <c r="U108" s="358">
        <v>0</v>
      </c>
      <c r="V108" s="358">
        <v>0</v>
      </c>
      <c r="W108" s="358">
        <v>0</v>
      </c>
      <c r="X108" s="358">
        <v>0</v>
      </c>
      <c r="Y108" s="358">
        <v>0</v>
      </c>
      <c r="Z108" s="358">
        <v>0</v>
      </c>
      <c r="AA108" s="358">
        <v>0</v>
      </c>
      <c r="AB108" s="358">
        <v>0</v>
      </c>
      <c r="AC108" s="358">
        <v>0</v>
      </c>
      <c r="AD108" s="358">
        <v>0</v>
      </c>
      <c r="AE108" s="358">
        <v>0</v>
      </c>
      <c r="AF108" s="358">
        <v>0</v>
      </c>
      <c r="AG108" s="358">
        <v>0</v>
      </c>
      <c r="AH108" s="358">
        <v>0</v>
      </c>
      <c r="AI108" s="358">
        <v>0</v>
      </c>
      <c r="AJ108" s="358">
        <v>0</v>
      </c>
      <c r="AK108" s="358">
        <v>0</v>
      </c>
      <c r="AL108" s="358">
        <v>0</v>
      </c>
      <c r="AM108" s="358">
        <v>0</v>
      </c>
      <c r="AN108" s="358">
        <v>0</v>
      </c>
      <c r="AO108" s="358">
        <v>0</v>
      </c>
      <c r="AP108" s="358">
        <v>0</v>
      </c>
      <c r="AQ108" s="358">
        <v>0</v>
      </c>
      <c r="AR108" s="358">
        <v>0</v>
      </c>
      <c r="AS108" s="358">
        <v>0</v>
      </c>
      <c r="AT108" s="358">
        <v>0</v>
      </c>
      <c r="AU108" s="358">
        <v>0</v>
      </c>
      <c r="AV108" s="358">
        <v>0</v>
      </c>
      <c r="AW108" s="358">
        <v>0</v>
      </c>
      <c r="AX108" s="358">
        <v>0</v>
      </c>
      <c r="AY108" s="358">
        <v>0</v>
      </c>
      <c r="AZ108" s="358">
        <v>0</v>
      </c>
      <c r="BA108" s="358">
        <v>0</v>
      </c>
      <c r="BB108" s="358">
        <v>0</v>
      </c>
      <c r="BC108" s="358">
        <v>0</v>
      </c>
      <c r="BD108" s="358">
        <v>0</v>
      </c>
      <c r="BE108" s="358">
        <v>0</v>
      </c>
      <c r="BF108" s="358">
        <v>0</v>
      </c>
      <c r="BG108" s="358">
        <v>0</v>
      </c>
      <c r="BH108" s="358">
        <v>0</v>
      </c>
      <c r="BI108" s="358">
        <v>0</v>
      </c>
      <c r="BJ108" s="358">
        <v>0</v>
      </c>
      <c r="BK108" s="358">
        <v>0</v>
      </c>
      <c r="BL108" s="358">
        <v>0</v>
      </c>
      <c r="BM108" s="358">
        <v>0</v>
      </c>
      <c r="BN108" s="358">
        <v>0</v>
      </c>
      <c r="BO108" s="358">
        <v>0</v>
      </c>
      <c r="BP108" s="358">
        <v>0</v>
      </c>
      <c r="BQ108" s="358">
        <v>0</v>
      </c>
      <c r="BR108" s="358">
        <v>0</v>
      </c>
      <c r="BS108" s="358">
        <v>0</v>
      </c>
      <c r="BT108" s="358">
        <v>0</v>
      </c>
      <c r="BU108" s="358">
        <v>0</v>
      </c>
      <c r="BV108" s="358">
        <v>0</v>
      </c>
      <c r="BW108" s="358">
        <v>0</v>
      </c>
      <c r="BX108" s="358">
        <v>0</v>
      </c>
      <c r="BY108" s="358">
        <v>0</v>
      </c>
      <c r="BZ108" s="358">
        <v>0</v>
      </c>
      <c r="CA108" s="358">
        <v>0</v>
      </c>
      <c r="CB108" s="358">
        <v>0</v>
      </c>
      <c r="CC108" s="358">
        <v>0</v>
      </c>
      <c r="CD108" s="358">
        <v>0</v>
      </c>
      <c r="CE108" s="358">
        <v>0</v>
      </c>
      <c r="CF108" s="358">
        <v>0</v>
      </c>
      <c r="CG108" s="358">
        <v>0</v>
      </c>
      <c r="CH108" s="358">
        <v>0</v>
      </c>
      <c r="CI108" s="358">
        <v>0</v>
      </c>
      <c r="CJ108" s="358">
        <v>0</v>
      </c>
      <c r="CK108" s="358">
        <v>0</v>
      </c>
      <c r="CL108" s="358">
        <v>0</v>
      </c>
      <c r="CM108" s="358">
        <v>0</v>
      </c>
      <c r="CN108" s="358">
        <v>0</v>
      </c>
      <c r="CO108" s="358">
        <v>255181</v>
      </c>
      <c r="CP108" s="358">
        <v>0</v>
      </c>
      <c r="CQ108" s="358">
        <v>366831</v>
      </c>
      <c r="CR108" s="358">
        <v>0</v>
      </c>
      <c r="CS108" s="358">
        <v>159125</v>
      </c>
      <c r="CT108" s="358">
        <v>318608</v>
      </c>
      <c r="CU108" s="358">
        <v>0</v>
      </c>
      <c r="CV108" s="358">
        <v>0</v>
      </c>
      <c r="CW108" s="358">
        <v>0</v>
      </c>
      <c r="CX108" s="358">
        <v>0</v>
      </c>
      <c r="CY108" s="358">
        <v>0</v>
      </c>
      <c r="CZ108" s="358">
        <v>7073</v>
      </c>
      <c r="DA108" s="358">
        <v>90787</v>
      </c>
      <c r="DB108" s="358">
        <v>0</v>
      </c>
      <c r="DC108" s="358">
        <v>0</v>
      </c>
      <c r="DD108" s="358">
        <v>0</v>
      </c>
      <c r="DE108" s="358">
        <v>0</v>
      </c>
      <c r="DF108" s="358">
        <v>0</v>
      </c>
      <c r="DG108" s="358">
        <v>0</v>
      </c>
      <c r="DH108" s="333">
        <f t="shared" si="10"/>
        <v>1197605</v>
      </c>
      <c r="DI108" s="358">
        <v>2960081</v>
      </c>
      <c r="DJ108" s="358">
        <v>12391808</v>
      </c>
      <c r="DK108" s="358">
        <v>0</v>
      </c>
      <c r="DL108" s="358">
        <v>0</v>
      </c>
      <c r="DM108" s="358">
        <v>0</v>
      </c>
      <c r="DN108" s="358">
        <v>0</v>
      </c>
      <c r="DO108" s="333">
        <f t="shared" si="11"/>
        <v>15351889</v>
      </c>
      <c r="DP108" s="189">
        <f t="shared" si="12"/>
        <v>16549494</v>
      </c>
      <c r="DQ108" s="358">
        <v>258024</v>
      </c>
      <c r="DR108" s="360"/>
      <c r="DS108" s="333">
        <f t="shared" si="13"/>
        <v>258024</v>
      </c>
      <c r="DT108" s="189">
        <f t="shared" si="14"/>
        <v>15609913</v>
      </c>
      <c r="DU108" s="189">
        <f t="shared" si="15"/>
        <v>16807518</v>
      </c>
      <c r="DV108" s="358">
        <v>-119266</v>
      </c>
      <c r="DW108" s="360"/>
      <c r="DX108" s="333">
        <f t="shared" si="16"/>
        <v>-119266</v>
      </c>
      <c r="DY108" s="360">
        <f t="shared" si="17"/>
        <v>15490647</v>
      </c>
      <c r="DZ108" s="333">
        <f t="shared" si="18"/>
        <v>16688252</v>
      </c>
      <c r="EB108" s="720">
        <f t="shared" si="19"/>
        <v>619590.40000000002</v>
      </c>
    </row>
    <row r="109" spans="1:132" ht="15" customHeight="1">
      <c r="A109" s="579">
        <v>103</v>
      </c>
      <c r="B109" s="188" t="s">
        <v>323</v>
      </c>
      <c r="C109" s="185" t="s">
        <v>324</v>
      </c>
      <c r="D109" s="358">
        <v>22</v>
      </c>
      <c r="E109" s="358">
        <v>0</v>
      </c>
      <c r="F109" s="358">
        <v>0</v>
      </c>
      <c r="G109" s="358">
        <v>1</v>
      </c>
      <c r="H109" s="358">
        <v>49</v>
      </c>
      <c r="I109" s="358">
        <v>9</v>
      </c>
      <c r="J109" s="358">
        <v>14</v>
      </c>
      <c r="K109" s="358">
        <v>3297</v>
      </c>
      <c r="L109" s="358">
        <v>771</v>
      </c>
      <c r="M109" s="358">
        <v>29</v>
      </c>
      <c r="N109" s="358">
        <v>85</v>
      </c>
      <c r="O109" s="358">
        <v>93</v>
      </c>
      <c r="P109" s="358">
        <v>174</v>
      </c>
      <c r="Q109" s="358">
        <v>193</v>
      </c>
      <c r="R109" s="358">
        <v>66</v>
      </c>
      <c r="S109" s="358">
        <v>235</v>
      </c>
      <c r="T109" s="358">
        <v>181</v>
      </c>
      <c r="U109" s="358">
        <v>205</v>
      </c>
      <c r="V109" s="358">
        <v>11</v>
      </c>
      <c r="W109" s="358">
        <v>239</v>
      </c>
      <c r="X109" s="358">
        <v>3</v>
      </c>
      <c r="Y109" s="358">
        <v>74</v>
      </c>
      <c r="Z109" s="358">
        <v>25</v>
      </c>
      <c r="AA109" s="358">
        <v>24</v>
      </c>
      <c r="AB109" s="358">
        <v>914</v>
      </c>
      <c r="AC109" s="358">
        <v>67</v>
      </c>
      <c r="AD109" s="358">
        <v>58</v>
      </c>
      <c r="AE109" s="358">
        <v>23</v>
      </c>
      <c r="AF109" s="358">
        <v>559</v>
      </c>
      <c r="AG109" s="358">
        <v>126</v>
      </c>
      <c r="AH109" s="358">
        <v>13</v>
      </c>
      <c r="AI109" s="358">
        <v>4</v>
      </c>
      <c r="AJ109" s="358">
        <v>10</v>
      </c>
      <c r="AK109" s="358">
        <v>0</v>
      </c>
      <c r="AL109" s="358">
        <v>28</v>
      </c>
      <c r="AM109" s="358">
        <v>151</v>
      </c>
      <c r="AN109" s="358">
        <v>211</v>
      </c>
      <c r="AO109" s="358">
        <v>17</v>
      </c>
      <c r="AP109" s="358">
        <v>72</v>
      </c>
      <c r="AQ109" s="358">
        <v>82</v>
      </c>
      <c r="AR109" s="358">
        <v>88</v>
      </c>
      <c r="AS109" s="358">
        <v>158</v>
      </c>
      <c r="AT109" s="358">
        <v>299</v>
      </c>
      <c r="AU109" s="358">
        <v>428</v>
      </c>
      <c r="AV109" s="358">
        <v>290</v>
      </c>
      <c r="AW109" s="358">
        <v>117</v>
      </c>
      <c r="AX109" s="358">
        <v>643</v>
      </c>
      <c r="AY109" s="358">
        <v>695</v>
      </c>
      <c r="AZ109" s="358">
        <v>93</v>
      </c>
      <c r="BA109" s="358">
        <v>131</v>
      </c>
      <c r="BB109" s="358">
        <v>74</v>
      </c>
      <c r="BC109" s="358">
        <v>107</v>
      </c>
      <c r="BD109" s="358">
        <v>61</v>
      </c>
      <c r="BE109" s="358">
        <v>196</v>
      </c>
      <c r="BF109" s="358">
        <v>515</v>
      </c>
      <c r="BG109" s="358">
        <v>26</v>
      </c>
      <c r="BH109" s="358">
        <v>1053</v>
      </c>
      <c r="BI109" s="358">
        <v>250</v>
      </c>
      <c r="BJ109" s="358">
        <v>331</v>
      </c>
      <c r="BK109" s="358">
        <v>220</v>
      </c>
      <c r="BL109" s="358">
        <v>3</v>
      </c>
      <c r="BM109" s="358">
        <v>323</v>
      </c>
      <c r="BN109" s="358">
        <v>305</v>
      </c>
      <c r="BO109" s="358">
        <v>1004</v>
      </c>
      <c r="BP109" s="358">
        <v>288</v>
      </c>
      <c r="BQ109" s="358">
        <v>1278</v>
      </c>
      <c r="BR109" s="358">
        <v>46</v>
      </c>
      <c r="BS109" s="358">
        <v>210</v>
      </c>
      <c r="BT109" s="358">
        <v>411</v>
      </c>
      <c r="BU109" s="358">
        <v>6436</v>
      </c>
      <c r="BV109" s="358">
        <v>2515</v>
      </c>
      <c r="BW109" s="358">
        <v>1350</v>
      </c>
      <c r="BX109" s="358">
        <v>537</v>
      </c>
      <c r="BY109" s="358">
        <v>0</v>
      </c>
      <c r="BZ109" s="358">
        <v>10593</v>
      </c>
      <c r="CA109" s="358">
        <v>1455</v>
      </c>
      <c r="CB109" s="358">
        <v>135</v>
      </c>
      <c r="CC109" s="358">
        <v>390</v>
      </c>
      <c r="CD109" s="358">
        <v>399</v>
      </c>
      <c r="CE109" s="358">
        <v>46</v>
      </c>
      <c r="CF109" s="358">
        <v>124</v>
      </c>
      <c r="CG109" s="358">
        <v>389</v>
      </c>
      <c r="CH109" s="358">
        <v>505</v>
      </c>
      <c r="CI109" s="358">
        <v>9120</v>
      </c>
      <c r="CJ109" s="358">
        <v>3568</v>
      </c>
      <c r="CK109" s="358">
        <v>1223</v>
      </c>
      <c r="CL109" s="358">
        <v>4488</v>
      </c>
      <c r="CM109" s="358">
        <v>10778</v>
      </c>
      <c r="CN109" s="358">
        <v>5351</v>
      </c>
      <c r="CO109" s="358">
        <v>6002</v>
      </c>
      <c r="CP109" s="358">
        <v>1955</v>
      </c>
      <c r="CQ109" s="358">
        <v>517286</v>
      </c>
      <c r="CR109" s="358">
        <v>17758</v>
      </c>
      <c r="CS109" s="358">
        <v>148378</v>
      </c>
      <c r="CT109" s="358">
        <v>116406</v>
      </c>
      <c r="CU109" s="358">
        <v>350</v>
      </c>
      <c r="CV109" s="358">
        <v>955</v>
      </c>
      <c r="CW109" s="358">
        <v>5171</v>
      </c>
      <c r="CX109" s="358">
        <v>275</v>
      </c>
      <c r="CY109" s="358">
        <v>43976</v>
      </c>
      <c r="CZ109" s="358">
        <v>35316</v>
      </c>
      <c r="DA109" s="358">
        <v>31938</v>
      </c>
      <c r="DB109" s="358">
        <v>81105</v>
      </c>
      <c r="DC109" s="358">
        <v>1547</v>
      </c>
      <c r="DD109" s="358">
        <v>202</v>
      </c>
      <c r="DE109" s="358">
        <v>18263</v>
      </c>
      <c r="DF109" s="358">
        <v>0</v>
      </c>
      <c r="DG109" s="358">
        <v>12403</v>
      </c>
      <c r="DH109" s="333">
        <f t="shared" si="10"/>
        <v>1116466</v>
      </c>
      <c r="DI109" s="358">
        <v>22428</v>
      </c>
      <c r="DJ109" s="358">
        <v>3219951</v>
      </c>
      <c r="DK109" s="358">
        <v>0</v>
      </c>
      <c r="DL109" s="358">
        <v>0</v>
      </c>
      <c r="DM109" s="358">
        <v>0</v>
      </c>
      <c r="DN109" s="358">
        <v>0</v>
      </c>
      <c r="DO109" s="333">
        <f t="shared" si="11"/>
        <v>3242379</v>
      </c>
      <c r="DP109" s="189">
        <f t="shared" si="12"/>
        <v>4358845</v>
      </c>
      <c r="DQ109" s="358">
        <v>397</v>
      </c>
      <c r="DR109" s="360"/>
      <c r="DS109" s="333">
        <f t="shared" si="13"/>
        <v>397</v>
      </c>
      <c r="DT109" s="189">
        <f t="shared" si="14"/>
        <v>3242776</v>
      </c>
      <c r="DU109" s="189">
        <f t="shared" si="15"/>
        <v>4359242</v>
      </c>
      <c r="DV109" s="358">
        <v>-1267</v>
      </c>
      <c r="DW109" s="360"/>
      <c r="DX109" s="333">
        <f t="shared" si="16"/>
        <v>-1267</v>
      </c>
      <c r="DY109" s="360">
        <f t="shared" si="17"/>
        <v>3241509</v>
      </c>
      <c r="DZ109" s="333">
        <f t="shared" si="18"/>
        <v>4357975</v>
      </c>
      <c r="EB109" s="720">
        <f t="shared" si="19"/>
        <v>160997.55000000002</v>
      </c>
    </row>
    <row r="110" spans="1:132" ht="15" customHeight="1">
      <c r="A110" s="579">
        <v>104</v>
      </c>
      <c r="B110" s="188" t="s">
        <v>325</v>
      </c>
      <c r="C110" s="185" t="s">
        <v>326</v>
      </c>
      <c r="D110" s="358">
        <v>0</v>
      </c>
      <c r="E110" s="358">
        <v>0</v>
      </c>
      <c r="F110" s="358">
        <v>0</v>
      </c>
      <c r="G110" s="358">
        <v>0</v>
      </c>
      <c r="H110" s="358">
        <v>0</v>
      </c>
      <c r="I110" s="358">
        <v>0</v>
      </c>
      <c r="J110" s="358">
        <v>0</v>
      </c>
      <c r="K110" s="358">
        <v>0</v>
      </c>
      <c r="L110" s="358">
        <v>0</v>
      </c>
      <c r="M110" s="358">
        <v>0</v>
      </c>
      <c r="N110" s="358">
        <v>0</v>
      </c>
      <c r="O110" s="358">
        <v>0</v>
      </c>
      <c r="P110" s="358">
        <v>0</v>
      </c>
      <c r="Q110" s="358">
        <v>0</v>
      </c>
      <c r="R110" s="358">
        <v>0</v>
      </c>
      <c r="S110" s="358">
        <v>0</v>
      </c>
      <c r="T110" s="358">
        <v>0</v>
      </c>
      <c r="U110" s="358">
        <v>0</v>
      </c>
      <c r="V110" s="358">
        <v>0</v>
      </c>
      <c r="W110" s="358">
        <v>0</v>
      </c>
      <c r="X110" s="358">
        <v>0</v>
      </c>
      <c r="Y110" s="358">
        <v>0</v>
      </c>
      <c r="Z110" s="358">
        <v>0</v>
      </c>
      <c r="AA110" s="358">
        <v>0</v>
      </c>
      <c r="AB110" s="358">
        <v>0</v>
      </c>
      <c r="AC110" s="358">
        <v>0</v>
      </c>
      <c r="AD110" s="358">
        <v>0</v>
      </c>
      <c r="AE110" s="358">
        <v>0</v>
      </c>
      <c r="AF110" s="358">
        <v>0</v>
      </c>
      <c r="AG110" s="358">
        <v>0</v>
      </c>
      <c r="AH110" s="358">
        <v>0</v>
      </c>
      <c r="AI110" s="358">
        <v>0</v>
      </c>
      <c r="AJ110" s="358">
        <v>0</v>
      </c>
      <c r="AK110" s="358">
        <v>0</v>
      </c>
      <c r="AL110" s="358">
        <v>0</v>
      </c>
      <c r="AM110" s="358">
        <v>0</v>
      </c>
      <c r="AN110" s="358">
        <v>0</v>
      </c>
      <c r="AO110" s="358">
        <v>0</v>
      </c>
      <c r="AP110" s="358">
        <v>0</v>
      </c>
      <c r="AQ110" s="358">
        <v>0</v>
      </c>
      <c r="AR110" s="358">
        <v>0</v>
      </c>
      <c r="AS110" s="358">
        <v>0</v>
      </c>
      <c r="AT110" s="358">
        <v>0</v>
      </c>
      <c r="AU110" s="358">
        <v>0</v>
      </c>
      <c r="AV110" s="358">
        <v>0</v>
      </c>
      <c r="AW110" s="358">
        <v>0</v>
      </c>
      <c r="AX110" s="358">
        <v>0</v>
      </c>
      <c r="AY110" s="358">
        <v>0</v>
      </c>
      <c r="AZ110" s="358">
        <v>0</v>
      </c>
      <c r="BA110" s="358">
        <v>0</v>
      </c>
      <c r="BB110" s="358">
        <v>0</v>
      </c>
      <c r="BC110" s="358">
        <v>0</v>
      </c>
      <c r="BD110" s="358">
        <v>0</v>
      </c>
      <c r="BE110" s="358">
        <v>0</v>
      </c>
      <c r="BF110" s="358">
        <v>0</v>
      </c>
      <c r="BG110" s="358">
        <v>0</v>
      </c>
      <c r="BH110" s="358">
        <v>0</v>
      </c>
      <c r="BI110" s="358">
        <v>0</v>
      </c>
      <c r="BJ110" s="358">
        <v>0</v>
      </c>
      <c r="BK110" s="358">
        <v>7764</v>
      </c>
      <c r="BL110" s="358">
        <v>0</v>
      </c>
      <c r="BM110" s="358">
        <v>0</v>
      </c>
      <c r="BN110" s="358">
        <v>0</v>
      </c>
      <c r="BO110" s="358">
        <v>0</v>
      </c>
      <c r="BP110" s="358">
        <v>0</v>
      </c>
      <c r="BQ110" s="358">
        <v>0</v>
      </c>
      <c r="BR110" s="358">
        <v>0</v>
      </c>
      <c r="BS110" s="358">
        <v>0</v>
      </c>
      <c r="BT110" s="358">
        <v>0</v>
      </c>
      <c r="BU110" s="358">
        <v>1532</v>
      </c>
      <c r="BV110" s="358">
        <v>0</v>
      </c>
      <c r="BW110" s="358">
        <v>0</v>
      </c>
      <c r="BX110" s="358">
        <v>0</v>
      </c>
      <c r="BY110" s="358">
        <v>0</v>
      </c>
      <c r="BZ110" s="358">
        <v>0</v>
      </c>
      <c r="CA110" s="358">
        <v>0</v>
      </c>
      <c r="CB110" s="358">
        <v>0</v>
      </c>
      <c r="CC110" s="358">
        <v>0</v>
      </c>
      <c r="CD110" s="358">
        <v>0</v>
      </c>
      <c r="CE110" s="358">
        <v>0</v>
      </c>
      <c r="CF110" s="358">
        <v>0</v>
      </c>
      <c r="CG110" s="358">
        <v>0</v>
      </c>
      <c r="CH110" s="358">
        <v>0</v>
      </c>
      <c r="CI110" s="358">
        <v>423</v>
      </c>
      <c r="CJ110" s="358">
        <v>180984</v>
      </c>
      <c r="CK110" s="358">
        <v>0</v>
      </c>
      <c r="CL110" s="358">
        <v>2486</v>
      </c>
      <c r="CM110" s="358">
        <v>338279</v>
      </c>
      <c r="CN110" s="358">
        <v>0</v>
      </c>
      <c r="CO110" s="358">
        <v>3002</v>
      </c>
      <c r="CP110" s="358">
        <v>122</v>
      </c>
      <c r="CQ110" s="358">
        <v>0</v>
      </c>
      <c r="CR110" s="358">
        <v>0</v>
      </c>
      <c r="CS110" s="358">
        <v>0</v>
      </c>
      <c r="CT110" s="358">
        <v>0</v>
      </c>
      <c r="CU110" s="358">
        <v>0</v>
      </c>
      <c r="CV110" s="358">
        <v>0</v>
      </c>
      <c r="CW110" s="358">
        <v>117344</v>
      </c>
      <c r="CX110" s="358">
        <v>0</v>
      </c>
      <c r="CY110" s="358">
        <v>0</v>
      </c>
      <c r="CZ110" s="358">
        <v>5379</v>
      </c>
      <c r="DA110" s="358">
        <v>2444</v>
      </c>
      <c r="DB110" s="358">
        <v>0</v>
      </c>
      <c r="DC110" s="358">
        <v>329726</v>
      </c>
      <c r="DD110" s="358">
        <v>0</v>
      </c>
      <c r="DE110" s="358">
        <v>6862</v>
      </c>
      <c r="DF110" s="358">
        <v>0</v>
      </c>
      <c r="DG110" s="358">
        <v>2685</v>
      </c>
      <c r="DH110" s="333">
        <f t="shared" si="10"/>
        <v>999032</v>
      </c>
      <c r="DI110" s="358">
        <v>475680</v>
      </c>
      <c r="DJ110" s="358">
        <v>6767864</v>
      </c>
      <c r="DK110" s="358">
        <v>0</v>
      </c>
      <c r="DL110" s="358">
        <v>0</v>
      </c>
      <c r="DM110" s="358">
        <v>216745</v>
      </c>
      <c r="DN110" s="358">
        <v>0</v>
      </c>
      <c r="DO110" s="333">
        <f t="shared" si="11"/>
        <v>7460289</v>
      </c>
      <c r="DP110" s="189">
        <f t="shared" si="12"/>
        <v>8459321</v>
      </c>
      <c r="DQ110" s="358">
        <v>118418</v>
      </c>
      <c r="DR110" s="360"/>
      <c r="DS110" s="333">
        <f t="shared" si="13"/>
        <v>118418</v>
      </c>
      <c r="DT110" s="189">
        <f t="shared" si="14"/>
        <v>7578707</v>
      </c>
      <c r="DU110" s="189">
        <f t="shared" si="15"/>
        <v>8577739</v>
      </c>
      <c r="DV110" s="358">
        <v>-103394</v>
      </c>
      <c r="DW110" s="360"/>
      <c r="DX110" s="333">
        <f t="shared" si="16"/>
        <v>-103394</v>
      </c>
      <c r="DY110" s="360">
        <f t="shared" si="17"/>
        <v>7475313</v>
      </c>
      <c r="DZ110" s="333">
        <f t="shared" si="18"/>
        <v>8474345</v>
      </c>
      <c r="EB110" s="720">
        <f t="shared" si="19"/>
        <v>338393.2</v>
      </c>
    </row>
    <row r="111" spans="1:132" ht="15" customHeight="1">
      <c r="A111" s="579">
        <v>105</v>
      </c>
      <c r="B111" s="188" t="s">
        <v>327</v>
      </c>
      <c r="C111" s="185" t="s">
        <v>328</v>
      </c>
      <c r="D111" s="358">
        <v>0</v>
      </c>
      <c r="E111" s="358">
        <v>22039</v>
      </c>
      <c r="F111" s="358">
        <v>0</v>
      </c>
      <c r="G111" s="358">
        <v>0</v>
      </c>
      <c r="H111" s="358">
        <v>0</v>
      </c>
      <c r="I111" s="358">
        <v>0</v>
      </c>
      <c r="J111" s="358">
        <v>0</v>
      </c>
      <c r="K111" s="358">
        <v>0</v>
      </c>
      <c r="L111" s="358">
        <v>0</v>
      </c>
      <c r="M111" s="358">
        <v>0</v>
      </c>
      <c r="N111" s="358">
        <v>0</v>
      </c>
      <c r="O111" s="358">
        <v>0</v>
      </c>
      <c r="P111" s="358">
        <v>0</v>
      </c>
      <c r="Q111" s="358">
        <v>0</v>
      </c>
      <c r="R111" s="358">
        <v>0</v>
      </c>
      <c r="S111" s="358">
        <v>0</v>
      </c>
      <c r="T111" s="358">
        <v>0</v>
      </c>
      <c r="U111" s="358">
        <v>0</v>
      </c>
      <c r="V111" s="358">
        <v>0</v>
      </c>
      <c r="W111" s="358">
        <v>0</v>
      </c>
      <c r="X111" s="358">
        <v>0</v>
      </c>
      <c r="Y111" s="358">
        <v>0</v>
      </c>
      <c r="Z111" s="358">
        <v>0</v>
      </c>
      <c r="AA111" s="358">
        <v>0</v>
      </c>
      <c r="AB111" s="358">
        <v>0</v>
      </c>
      <c r="AC111" s="358">
        <v>0</v>
      </c>
      <c r="AD111" s="358">
        <v>0</v>
      </c>
      <c r="AE111" s="358">
        <v>0</v>
      </c>
      <c r="AF111" s="358">
        <v>0</v>
      </c>
      <c r="AG111" s="358">
        <v>0</v>
      </c>
      <c r="AH111" s="358">
        <v>0</v>
      </c>
      <c r="AI111" s="358">
        <v>0</v>
      </c>
      <c r="AJ111" s="358">
        <v>0</v>
      </c>
      <c r="AK111" s="358">
        <v>0</v>
      </c>
      <c r="AL111" s="358">
        <v>0</v>
      </c>
      <c r="AM111" s="358">
        <v>0</v>
      </c>
      <c r="AN111" s="358">
        <v>0</v>
      </c>
      <c r="AO111" s="358">
        <v>0</v>
      </c>
      <c r="AP111" s="358">
        <v>0</v>
      </c>
      <c r="AQ111" s="358">
        <v>0</v>
      </c>
      <c r="AR111" s="358">
        <v>0</v>
      </c>
      <c r="AS111" s="358">
        <v>0</v>
      </c>
      <c r="AT111" s="358">
        <v>0</v>
      </c>
      <c r="AU111" s="358">
        <v>0</v>
      </c>
      <c r="AV111" s="358">
        <v>0</v>
      </c>
      <c r="AW111" s="358">
        <v>0</v>
      </c>
      <c r="AX111" s="358">
        <v>0</v>
      </c>
      <c r="AY111" s="358">
        <v>0</v>
      </c>
      <c r="AZ111" s="358">
        <v>0</v>
      </c>
      <c r="BA111" s="358">
        <v>0</v>
      </c>
      <c r="BB111" s="358">
        <v>0</v>
      </c>
      <c r="BC111" s="358">
        <v>0</v>
      </c>
      <c r="BD111" s="358">
        <v>0</v>
      </c>
      <c r="BE111" s="358">
        <v>0</v>
      </c>
      <c r="BF111" s="358">
        <v>0</v>
      </c>
      <c r="BG111" s="358">
        <v>0</v>
      </c>
      <c r="BH111" s="358">
        <v>0</v>
      </c>
      <c r="BI111" s="358">
        <v>0</v>
      </c>
      <c r="BJ111" s="358">
        <v>0</v>
      </c>
      <c r="BK111" s="358">
        <v>0</v>
      </c>
      <c r="BL111" s="358">
        <v>0</v>
      </c>
      <c r="BM111" s="358">
        <v>0</v>
      </c>
      <c r="BN111" s="358">
        <v>0</v>
      </c>
      <c r="BO111" s="358">
        <v>0</v>
      </c>
      <c r="BP111" s="358">
        <v>0</v>
      </c>
      <c r="BQ111" s="358">
        <v>0</v>
      </c>
      <c r="BR111" s="358">
        <v>0</v>
      </c>
      <c r="BS111" s="358">
        <v>0</v>
      </c>
      <c r="BT111" s="358">
        <v>0</v>
      </c>
      <c r="BU111" s="358">
        <v>0</v>
      </c>
      <c r="BV111" s="358">
        <v>0</v>
      </c>
      <c r="BW111" s="358">
        <v>0</v>
      </c>
      <c r="BX111" s="358">
        <v>0</v>
      </c>
      <c r="BY111" s="358">
        <v>0</v>
      </c>
      <c r="BZ111" s="358">
        <v>0</v>
      </c>
      <c r="CA111" s="358">
        <v>0</v>
      </c>
      <c r="CB111" s="358">
        <v>0</v>
      </c>
      <c r="CC111" s="358">
        <v>0</v>
      </c>
      <c r="CD111" s="358">
        <v>0</v>
      </c>
      <c r="CE111" s="358">
        <v>0</v>
      </c>
      <c r="CF111" s="358">
        <v>0</v>
      </c>
      <c r="CG111" s="358">
        <v>0</v>
      </c>
      <c r="CH111" s="358">
        <v>0</v>
      </c>
      <c r="CI111" s="358">
        <v>0</v>
      </c>
      <c r="CJ111" s="358">
        <v>0</v>
      </c>
      <c r="CK111" s="358">
        <v>0</v>
      </c>
      <c r="CL111" s="358">
        <v>0</v>
      </c>
      <c r="CM111" s="358">
        <v>0</v>
      </c>
      <c r="CN111" s="358">
        <v>0</v>
      </c>
      <c r="CO111" s="358">
        <v>8058</v>
      </c>
      <c r="CP111" s="358">
        <v>0</v>
      </c>
      <c r="CQ111" s="358">
        <v>0</v>
      </c>
      <c r="CR111" s="358">
        <v>0</v>
      </c>
      <c r="CS111" s="358">
        <v>0</v>
      </c>
      <c r="CT111" s="358">
        <v>0</v>
      </c>
      <c r="CU111" s="358">
        <v>0</v>
      </c>
      <c r="CV111" s="358">
        <v>0</v>
      </c>
      <c r="CW111" s="358">
        <v>0</v>
      </c>
      <c r="CX111" s="358">
        <v>0</v>
      </c>
      <c r="CY111" s="358">
        <v>0</v>
      </c>
      <c r="CZ111" s="358">
        <v>0</v>
      </c>
      <c r="DA111" s="358">
        <v>0</v>
      </c>
      <c r="DB111" s="358">
        <v>0</v>
      </c>
      <c r="DC111" s="358">
        <v>18309</v>
      </c>
      <c r="DD111" s="358">
        <v>1244</v>
      </c>
      <c r="DE111" s="358">
        <v>0</v>
      </c>
      <c r="DF111" s="358">
        <v>0</v>
      </c>
      <c r="DG111" s="358">
        <v>0</v>
      </c>
      <c r="DH111" s="333">
        <f t="shared" si="10"/>
        <v>49650</v>
      </c>
      <c r="DI111" s="358">
        <v>0</v>
      </c>
      <c r="DJ111" s="358">
        <v>487040</v>
      </c>
      <c r="DK111" s="358">
        <v>0</v>
      </c>
      <c r="DL111" s="358">
        <v>0</v>
      </c>
      <c r="DM111" s="358">
        <v>0</v>
      </c>
      <c r="DN111" s="358">
        <v>0</v>
      </c>
      <c r="DO111" s="333">
        <f t="shared" si="11"/>
        <v>487040</v>
      </c>
      <c r="DP111" s="189">
        <f t="shared" si="12"/>
        <v>536690</v>
      </c>
      <c r="DQ111" s="358">
        <v>0</v>
      </c>
      <c r="DR111" s="360"/>
      <c r="DS111" s="333">
        <f t="shared" si="13"/>
        <v>0</v>
      </c>
      <c r="DT111" s="189">
        <f t="shared" si="14"/>
        <v>487040</v>
      </c>
      <c r="DU111" s="189">
        <f t="shared" si="15"/>
        <v>536690</v>
      </c>
      <c r="DV111" s="358">
        <v>0</v>
      </c>
      <c r="DW111" s="360"/>
      <c r="DX111" s="333">
        <f t="shared" si="16"/>
        <v>0</v>
      </c>
      <c r="DY111" s="360">
        <f t="shared" si="17"/>
        <v>487040</v>
      </c>
      <c r="DZ111" s="333">
        <f t="shared" si="18"/>
        <v>536690</v>
      </c>
      <c r="EB111" s="720">
        <f t="shared" si="19"/>
        <v>24352</v>
      </c>
    </row>
    <row r="112" spans="1:132" ht="15" customHeight="1">
      <c r="A112" s="579">
        <v>106</v>
      </c>
      <c r="B112" s="188" t="s">
        <v>329</v>
      </c>
      <c r="C112" s="185" t="s">
        <v>330</v>
      </c>
      <c r="D112" s="358">
        <v>165</v>
      </c>
      <c r="E112" s="358">
        <v>0</v>
      </c>
      <c r="F112" s="358">
        <v>1082</v>
      </c>
      <c r="G112" s="358">
        <v>56</v>
      </c>
      <c r="H112" s="358">
        <v>1438</v>
      </c>
      <c r="I112" s="358">
        <v>14</v>
      </c>
      <c r="J112" s="358">
        <v>73</v>
      </c>
      <c r="K112" s="358">
        <v>6155</v>
      </c>
      <c r="L112" s="358">
        <v>547</v>
      </c>
      <c r="M112" s="358">
        <v>78</v>
      </c>
      <c r="N112" s="358">
        <v>82</v>
      </c>
      <c r="O112" s="358">
        <v>79</v>
      </c>
      <c r="P112" s="358">
        <v>209</v>
      </c>
      <c r="Q112" s="358">
        <v>185</v>
      </c>
      <c r="R112" s="358">
        <v>217</v>
      </c>
      <c r="S112" s="358">
        <v>113</v>
      </c>
      <c r="T112" s="358">
        <v>144</v>
      </c>
      <c r="U112" s="358">
        <v>445</v>
      </c>
      <c r="V112" s="358">
        <v>100</v>
      </c>
      <c r="W112" s="358">
        <v>597</v>
      </c>
      <c r="X112" s="358">
        <v>43</v>
      </c>
      <c r="Y112" s="358">
        <v>280</v>
      </c>
      <c r="Z112" s="358">
        <v>119</v>
      </c>
      <c r="AA112" s="358">
        <v>68</v>
      </c>
      <c r="AB112" s="358">
        <v>717</v>
      </c>
      <c r="AC112" s="358">
        <v>2818</v>
      </c>
      <c r="AD112" s="358">
        <v>515</v>
      </c>
      <c r="AE112" s="358">
        <v>65</v>
      </c>
      <c r="AF112" s="358">
        <v>453</v>
      </c>
      <c r="AG112" s="358">
        <v>189</v>
      </c>
      <c r="AH112" s="358">
        <v>14</v>
      </c>
      <c r="AI112" s="358">
        <v>254</v>
      </c>
      <c r="AJ112" s="358">
        <v>354</v>
      </c>
      <c r="AK112" s="358">
        <v>1135</v>
      </c>
      <c r="AL112" s="358">
        <v>479</v>
      </c>
      <c r="AM112" s="358">
        <v>274</v>
      </c>
      <c r="AN112" s="358">
        <v>326</v>
      </c>
      <c r="AO112" s="358">
        <v>161</v>
      </c>
      <c r="AP112" s="358">
        <v>82</v>
      </c>
      <c r="AQ112" s="358">
        <v>121</v>
      </c>
      <c r="AR112" s="358">
        <v>176</v>
      </c>
      <c r="AS112" s="358">
        <v>278</v>
      </c>
      <c r="AT112" s="358">
        <v>428</v>
      </c>
      <c r="AU112" s="358">
        <v>1051</v>
      </c>
      <c r="AV112" s="358">
        <v>2067</v>
      </c>
      <c r="AW112" s="358">
        <v>663</v>
      </c>
      <c r="AX112" s="358">
        <v>523</v>
      </c>
      <c r="AY112" s="358">
        <v>1984</v>
      </c>
      <c r="AZ112" s="358">
        <v>933</v>
      </c>
      <c r="BA112" s="358">
        <v>502</v>
      </c>
      <c r="BB112" s="358">
        <v>138</v>
      </c>
      <c r="BC112" s="358">
        <v>370</v>
      </c>
      <c r="BD112" s="358">
        <v>546</v>
      </c>
      <c r="BE112" s="358">
        <v>103</v>
      </c>
      <c r="BF112" s="358">
        <v>701</v>
      </c>
      <c r="BG112" s="358">
        <v>328</v>
      </c>
      <c r="BH112" s="358">
        <v>1097</v>
      </c>
      <c r="BI112" s="358">
        <v>683</v>
      </c>
      <c r="BJ112" s="358">
        <v>268</v>
      </c>
      <c r="BK112" s="358">
        <v>712</v>
      </c>
      <c r="BL112" s="358">
        <v>82</v>
      </c>
      <c r="BM112" s="358">
        <v>7726</v>
      </c>
      <c r="BN112" s="358">
        <v>1994</v>
      </c>
      <c r="BO112" s="358">
        <v>5688</v>
      </c>
      <c r="BP112" s="358">
        <v>4204</v>
      </c>
      <c r="BQ112" s="358">
        <v>840</v>
      </c>
      <c r="BR112" s="358">
        <v>312</v>
      </c>
      <c r="BS112" s="358">
        <v>1497</v>
      </c>
      <c r="BT112" s="358">
        <v>0</v>
      </c>
      <c r="BU112" s="358">
        <v>54945</v>
      </c>
      <c r="BV112" s="358">
        <v>7231</v>
      </c>
      <c r="BW112" s="358">
        <v>35047</v>
      </c>
      <c r="BX112" s="358">
        <v>13984</v>
      </c>
      <c r="BY112" s="358">
        <v>22602</v>
      </c>
      <c r="BZ112" s="358">
        <v>1146</v>
      </c>
      <c r="CA112" s="358">
        <v>7318</v>
      </c>
      <c r="CB112" s="358">
        <v>0</v>
      </c>
      <c r="CC112" s="358">
        <v>1051</v>
      </c>
      <c r="CD112" s="358">
        <v>178</v>
      </c>
      <c r="CE112" s="358">
        <v>156</v>
      </c>
      <c r="CF112" s="358">
        <v>751</v>
      </c>
      <c r="CG112" s="358">
        <v>3733</v>
      </c>
      <c r="CH112" s="358">
        <v>506</v>
      </c>
      <c r="CI112" s="358">
        <v>6961</v>
      </c>
      <c r="CJ112" s="358">
        <v>5379</v>
      </c>
      <c r="CK112" s="358">
        <v>25409</v>
      </c>
      <c r="CL112" s="358">
        <v>804</v>
      </c>
      <c r="CM112" s="358">
        <v>20248</v>
      </c>
      <c r="CN112" s="358">
        <v>14139</v>
      </c>
      <c r="CO112" s="358">
        <v>96622</v>
      </c>
      <c r="CP112" s="358">
        <v>56998</v>
      </c>
      <c r="CQ112" s="358">
        <v>12387</v>
      </c>
      <c r="CR112" s="358">
        <v>461</v>
      </c>
      <c r="CS112" s="358">
        <v>2341</v>
      </c>
      <c r="CT112" s="358">
        <v>2894</v>
      </c>
      <c r="CU112" s="358">
        <v>10998</v>
      </c>
      <c r="CV112" s="358">
        <v>7608</v>
      </c>
      <c r="CW112" s="358">
        <v>12354</v>
      </c>
      <c r="CX112" s="358">
        <v>6255</v>
      </c>
      <c r="CY112" s="358">
        <v>41636</v>
      </c>
      <c r="CZ112" s="358">
        <v>5619</v>
      </c>
      <c r="DA112" s="358">
        <v>7765</v>
      </c>
      <c r="DB112" s="358">
        <v>6872</v>
      </c>
      <c r="DC112" s="358">
        <v>19004</v>
      </c>
      <c r="DD112" s="358">
        <v>765</v>
      </c>
      <c r="DE112" s="358">
        <v>21536</v>
      </c>
      <c r="DF112" s="358">
        <v>0</v>
      </c>
      <c r="DG112" s="358">
        <v>11348</v>
      </c>
      <c r="DH112" s="333">
        <f t="shared" si="10"/>
        <v>601191</v>
      </c>
      <c r="DI112" s="358">
        <v>211859</v>
      </c>
      <c r="DJ112" s="358">
        <v>5474738</v>
      </c>
      <c r="DK112" s="358">
        <v>0</v>
      </c>
      <c r="DL112" s="358">
        <v>0</v>
      </c>
      <c r="DM112" s="358">
        <v>0</v>
      </c>
      <c r="DN112" s="358">
        <v>0</v>
      </c>
      <c r="DO112" s="333">
        <f t="shared" si="11"/>
        <v>5686597</v>
      </c>
      <c r="DP112" s="189">
        <f t="shared" si="12"/>
        <v>6287788</v>
      </c>
      <c r="DQ112" s="358">
        <v>53314</v>
      </c>
      <c r="DR112" s="360"/>
      <c r="DS112" s="333">
        <f t="shared" si="13"/>
        <v>53314</v>
      </c>
      <c r="DT112" s="189">
        <f t="shared" si="14"/>
        <v>5739911</v>
      </c>
      <c r="DU112" s="189">
        <f t="shared" si="15"/>
        <v>6341102</v>
      </c>
      <c r="DV112" s="358">
        <v>-50769</v>
      </c>
      <c r="DW112" s="360"/>
      <c r="DX112" s="333">
        <f t="shared" si="16"/>
        <v>-50769</v>
      </c>
      <c r="DY112" s="360">
        <f t="shared" si="17"/>
        <v>5689142</v>
      </c>
      <c r="DZ112" s="333">
        <f t="shared" si="18"/>
        <v>6290333</v>
      </c>
      <c r="EB112" s="720">
        <f t="shared" si="19"/>
        <v>273736.90000000002</v>
      </c>
    </row>
    <row r="113" spans="1:132" ht="15" customHeight="1">
      <c r="A113" s="579">
        <v>107</v>
      </c>
      <c r="B113" s="188" t="s">
        <v>331</v>
      </c>
      <c r="C113" s="185" t="s">
        <v>332</v>
      </c>
      <c r="D113" s="358">
        <v>1988</v>
      </c>
      <c r="E113" s="358">
        <v>966</v>
      </c>
      <c r="F113" s="358">
        <v>361</v>
      </c>
      <c r="G113" s="358">
        <v>2565</v>
      </c>
      <c r="H113" s="358">
        <v>1285</v>
      </c>
      <c r="I113" s="358">
        <v>68</v>
      </c>
      <c r="J113" s="358">
        <v>444</v>
      </c>
      <c r="K113" s="358">
        <v>25385</v>
      </c>
      <c r="L113" s="358">
        <v>1931</v>
      </c>
      <c r="M113" s="358">
        <v>7</v>
      </c>
      <c r="N113" s="358">
        <v>4</v>
      </c>
      <c r="O113" s="358">
        <v>977</v>
      </c>
      <c r="P113" s="358">
        <v>2375</v>
      </c>
      <c r="Q113" s="358">
        <v>2158</v>
      </c>
      <c r="R113" s="358">
        <v>1968</v>
      </c>
      <c r="S113" s="358">
        <v>1969</v>
      </c>
      <c r="T113" s="358">
        <v>2124</v>
      </c>
      <c r="U113" s="358">
        <v>3642</v>
      </c>
      <c r="V113" s="358">
        <v>309</v>
      </c>
      <c r="W113" s="358">
        <v>1799</v>
      </c>
      <c r="X113" s="358">
        <v>247</v>
      </c>
      <c r="Y113" s="358">
        <v>967</v>
      </c>
      <c r="Z113" s="358">
        <v>864</v>
      </c>
      <c r="AA113" s="358">
        <v>207</v>
      </c>
      <c r="AB113" s="358">
        <v>8157</v>
      </c>
      <c r="AC113" s="358">
        <v>4748</v>
      </c>
      <c r="AD113" s="358">
        <v>175</v>
      </c>
      <c r="AE113" s="358">
        <v>163</v>
      </c>
      <c r="AF113" s="358">
        <v>1422</v>
      </c>
      <c r="AG113" s="358">
        <v>868</v>
      </c>
      <c r="AH113" s="358">
        <v>374</v>
      </c>
      <c r="AI113" s="358">
        <v>1875</v>
      </c>
      <c r="AJ113" s="358">
        <v>1997</v>
      </c>
      <c r="AK113" s="358">
        <v>753</v>
      </c>
      <c r="AL113" s="358">
        <v>1974</v>
      </c>
      <c r="AM113" s="358">
        <v>691</v>
      </c>
      <c r="AN113" s="358">
        <v>851</v>
      </c>
      <c r="AO113" s="358">
        <v>388</v>
      </c>
      <c r="AP113" s="358">
        <v>1254</v>
      </c>
      <c r="AQ113" s="358">
        <v>585</v>
      </c>
      <c r="AR113" s="358">
        <v>2111</v>
      </c>
      <c r="AS113" s="358">
        <v>3961</v>
      </c>
      <c r="AT113" s="358">
        <v>2995</v>
      </c>
      <c r="AU113" s="358">
        <v>8322</v>
      </c>
      <c r="AV113" s="358">
        <v>15699</v>
      </c>
      <c r="AW113" s="358">
        <v>5112</v>
      </c>
      <c r="AX113" s="358">
        <v>4550</v>
      </c>
      <c r="AY113" s="358">
        <v>12204</v>
      </c>
      <c r="AZ113" s="358">
        <v>7868</v>
      </c>
      <c r="BA113" s="358">
        <v>1921</v>
      </c>
      <c r="BB113" s="358">
        <v>1163</v>
      </c>
      <c r="BC113" s="358">
        <v>2291</v>
      </c>
      <c r="BD113" s="358">
        <v>2929</v>
      </c>
      <c r="BE113" s="358">
        <v>1324</v>
      </c>
      <c r="BF113" s="358">
        <v>1725</v>
      </c>
      <c r="BG113" s="358">
        <v>432</v>
      </c>
      <c r="BH113" s="358">
        <v>7473</v>
      </c>
      <c r="BI113" s="358">
        <v>1369</v>
      </c>
      <c r="BJ113" s="358">
        <v>4737</v>
      </c>
      <c r="BK113" s="358">
        <v>5544</v>
      </c>
      <c r="BL113" s="358">
        <v>236</v>
      </c>
      <c r="BM113" s="358">
        <v>17698</v>
      </c>
      <c r="BN113" s="358">
        <v>355</v>
      </c>
      <c r="BO113" s="358">
        <v>28216</v>
      </c>
      <c r="BP113" s="358">
        <v>3776</v>
      </c>
      <c r="BQ113" s="358">
        <v>760</v>
      </c>
      <c r="BR113" s="358">
        <v>501</v>
      </c>
      <c r="BS113" s="358">
        <v>4013</v>
      </c>
      <c r="BT113" s="358">
        <v>17206</v>
      </c>
      <c r="BU113" s="358">
        <v>179801</v>
      </c>
      <c r="BV113" s="358">
        <v>124308</v>
      </c>
      <c r="BW113" s="358">
        <v>26689</v>
      </c>
      <c r="BX113" s="358">
        <v>7365</v>
      </c>
      <c r="BY113" s="358">
        <v>0</v>
      </c>
      <c r="BZ113" s="358">
        <v>13942</v>
      </c>
      <c r="CA113" s="358">
        <v>28837</v>
      </c>
      <c r="CB113" s="358">
        <v>9211</v>
      </c>
      <c r="CC113" s="358">
        <v>8954</v>
      </c>
      <c r="CD113" s="358">
        <v>2257</v>
      </c>
      <c r="CE113" s="358">
        <v>3926</v>
      </c>
      <c r="CF113" s="358">
        <v>9718</v>
      </c>
      <c r="CG113" s="358">
        <v>22117</v>
      </c>
      <c r="CH113" s="358">
        <v>5038</v>
      </c>
      <c r="CI113" s="358">
        <v>48999</v>
      </c>
      <c r="CJ113" s="358">
        <v>8925</v>
      </c>
      <c r="CK113" s="358">
        <v>17064</v>
      </c>
      <c r="CL113" s="358">
        <v>15345</v>
      </c>
      <c r="CM113" s="358">
        <v>15535</v>
      </c>
      <c r="CN113" s="358">
        <v>111154</v>
      </c>
      <c r="CO113" s="358">
        <v>45805</v>
      </c>
      <c r="CP113" s="358">
        <v>137383</v>
      </c>
      <c r="CQ113" s="358">
        <v>58852</v>
      </c>
      <c r="CR113" s="358">
        <v>9972</v>
      </c>
      <c r="CS113" s="358">
        <v>48128</v>
      </c>
      <c r="CT113" s="358">
        <v>56796</v>
      </c>
      <c r="CU113" s="358">
        <v>21593</v>
      </c>
      <c r="CV113" s="358">
        <v>12885</v>
      </c>
      <c r="CW113" s="358">
        <v>8999</v>
      </c>
      <c r="CX113" s="358">
        <v>16170</v>
      </c>
      <c r="CY113" s="358">
        <v>88342</v>
      </c>
      <c r="CZ113" s="358">
        <v>7420</v>
      </c>
      <c r="DA113" s="358">
        <v>10526</v>
      </c>
      <c r="DB113" s="358">
        <v>17147</v>
      </c>
      <c r="DC113" s="358">
        <v>16607</v>
      </c>
      <c r="DD113" s="358">
        <v>1588</v>
      </c>
      <c r="DE113" s="358">
        <v>16414</v>
      </c>
      <c r="DF113" s="358">
        <v>0</v>
      </c>
      <c r="DG113" s="358">
        <v>896</v>
      </c>
      <c r="DH113" s="333">
        <f t="shared" si="10"/>
        <v>1482084</v>
      </c>
      <c r="DI113" s="358">
        <v>0</v>
      </c>
      <c r="DJ113" s="358">
        <v>0</v>
      </c>
      <c r="DK113" s="358">
        <v>0</v>
      </c>
      <c r="DL113" s="358">
        <v>0</v>
      </c>
      <c r="DM113" s="358">
        <v>0</v>
      </c>
      <c r="DN113" s="358">
        <v>0</v>
      </c>
      <c r="DO113" s="333">
        <f t="shared" si="11"/>
        <v>0</v>
      </c>
      <c r="DP113" s="189">
        <f t="shared" si="12"/>
        <v>1482084</v>
      </c>
      <c r="DQ113" s="358">
        <v>0</v>
      </c>
      <c r="DR113" s="360"/>
      <c r="DS113" s="333">
        <f t="shared" si="13"/>
        <v>0</v>
      </c>
      <c r="DT113" s="189">
        <f t="shared" si="14"/>
        <v>0</v>
      </c>
      <c r="DU113" s="189">
        <f t="shared" si="15"/>
        <v>1482084</v>
      </c>
      <c r="DV113" s="358">
        <v>0</v>
      </c>
      <c r="DW113" s="360"/>
      <c r="DX113" s="333">
        <f t="shared" si="16"/>
        <v>0</v>
      </c>
      <c r="DY113" s="360">
        <f t="shared" si="17"/>
        <v>0</v>
      </c>
      <c r="DZ113" s="333">
        <f t="shared" si="18"/>
        <v>1482084</v>
      </c>
      <c r="EB113" s="720">
        <f t="shared" si="19"/>
        <v>0</v>
      </c>
    </row>
    <row r="114" spans="1:132" ht="15" customHeight="1" thickBot="1">
      <c r="A114" s="579">
        <v>108</v>
      </c>
      <c r="B114" s="188" t="s">
        <v>333</v>
      </c>
      <c r="C114" s="185" t="s">
        <v>334</v>
      </c>
      <c r="D114" s="358">
        <v>54763</v>
      </c>
      <c r="E114" s="358">
        <v>551</v>
      </c>
      <c r="F114" s="358">
        <v>454</v>
      </c>
      <c r="G114" s="358">
        <v>499</v>
      </c>
      <c r="H114" s="358">
        <v>12489</v>
      </c>
      <c r="I114" s="358">
        <v>1624</v>
      </c>
      <c r="J114" s="358">
        <v>3048</v>
      </c>
      <c r="K114" s="358">
        <v>129259</v>
      </c>
      <c r="L114" s="358">
        <v>37860</v>
      </c>
      <c r="M114" s="358">
        <v>3688</v>
      </c>
      <c r="N114" s="358">
        <v>7713</v>
      </c>
      <c r="O114" s="358">
        <v>2209</v>
      </c>
      <c r="P114" s="358">
        <v>6275</v>
      </c>
      <c r="Q114" s="358">
        <v>21274</v>
      </c>
      <c r="R114" s="358">
        <v>3073</v>
      </c>
      <c r="S114" s="358">
        <v>6632</v>
      </c>
      <c r="T114" s="358">
        <v>7884</v>
      </c>
      <c r="U114" s="358">
        <v>8769</v>
      </c>
      <c r="V114" s="358">
        <v>95</v>
      </c>
      <c r="W114" s="358">
        <v>3656</v>
      </c>
      <c r="X114" s="358">
        <v>264</v>
      </c>
      <c r="Y114" s="358">
        <v>1518</v>
      </c>
      <c r="Z114" s="358">
        <v>2237</v>
      </c>
      <c r="AA114" s="358">
        <v>2826</v>
      </c>
      <c r="AB114" s="358">
        <v>4612</v>
      </c>
      <c r="AC114" s="358">
        <v>8574</v>
      </c>
      <c r="AD114" s="358">
        <v>2975</v>
      </c>
      <c r="AE114" s="358">
        <v>9649</v>
      </c>
      <c r="AF114" s="358">
        <v>15670</v>
      </c>
      <c r="AG114" s="358">
        <v>14520</v>
      </c>
      <c r="AH114" s="358">
        <v>1171</v>
      </c>
      <c r="AI114" s="358">
        <v>15589</v>
      </c>
      <c r="AJ114" s="358">
        <v>25538</v>
      </c>
      <c r="AK114" s="358">
        <v>743</v>
      </c>
      <c r="AL114" s="358">
        <v>23104</v>
      </c>
      <c r="AM114" s="358">
        <v>31474</v>
      </c>
      <c r="AN114" s="358">
        <v>44299</v>
      </c>
      <c r="AO114" s="358">
        <v>23949</v>
      </c>
      <c r="AP114" s="358">
        <v>16829</v>
      </c>
      <c r="AQ114" s="358">
        <v>12885</v>
      </c>
      <c r="AR114" s="358">
        <v>27504</v>
      </c>
      <c r="AS114" s="358">
        <v>15553</v>
      </c>
      <c r="AT114" s="358">
        <v>45333</v>
      </c>
      <c r="AU114" s="358">
        <v>76352</v>
      </c>
      <c r="AV114" s="358">
        <v>91827</v>
      </c>
      <c r="AW114" s="358">
        <v>13965</v>
      </c>
      <c r="AX114" s="358">
        <v>4977</v>
      </c>
      <c r="AY114" s="358">
        <v>3923</v>
      </c>
      <c r="AZ114" s="358">
        <v>24448</v>
      </c>
      <c r="BA114" s="358">
        <v>2539</v>
      </c>
      <c r="BB114" s="358">
        <v>1913</v>
      </c>
      <c r="BC114" s="358">
        <v>12633</v>
      </c>
      <c r="BD114" s="358">
        <v>10633</v>
      </c>
      <c r="BE114" s="358">
        <v>2831</v>
      </c>
      <c r="BF114" s="358">
        <v>5275</v>
      </c>
      <c r="BG114" s="358">
        <v>3020</v>
      </c>
      <c r="BH114" s="358">
        <v>9593</v>
      </c>
      <c r="BI114" s="358">
        <v>7828</v>
      </c>
      <c r="BJ114" s="358">
        <v>32658</v>
      </c>
      <c r="BK114" s="358">
        <v>6118</v>
      </c>
      <c r="BL114" s="358">
        <v>1918</v>
      </c>
      <c r="BM114" s="358">
        <v>446383</v>
      </c>
      <c r="BN114" s="358">
        <v>273137</v>
      </c>
      <c r="BO114" s="358">
        <v>158726</v>
      </c>
      <c r="BP114" s="358">
        <v>135041</v>
      </c>
      <c r="BQ114" s="358">
        <v>67642</v>
      </c>
      <c r="BR114" s="358">
        <v>8730</v>
      </c>
      <c r="BS114" s="358">
        <v>31468</v>
      </c>
      <c r="BT114" s="358">
        <v>45709</v>
      </c>
      <c r="BU114" s="358">
        <v>418563</v>
      </c>
      <c r="BV114" s="358">
        <v>351413</v>
      </c>
      <c r="BW114" s="358">
        <v>238234</v>
      </c>
      <c r="BX114" s="358">
        <v>101027</v>
      </c>
      <c r="BY114" s="358">
        <v>4318</v>
      </c>
      <c r="BZ114" s="358">
        <v>27926</v>
      </c>
      <c r="CA114" s="358">
        <v>31248</v>
      </c>
      <c r="CB114" s="358">
        <v>0</v>
      </c>
      <c r="CC114" s="358">
        <v>59714</v>
      </c>
      <c r="CD114" s="358">
        <v>5309</v>
      </c>
      <c r="CE114" s="358">
        <v>4936</v>
      </c>
      <c r="CF114" s="358">
        <v>7399</v>
      </c>
      <c r="CG114" s="358">
        <v>26524</v>
      </c>
      <c r="CH114" s="358">
        <v>1524</v>
      </c>
      <c r="CI114" s="358">
        <v>116156</v>
      </c>
      <c r="CJ114" s="358">
        <v>21545</v>
      </c>
      <c r="CK114" s="358">
        <v>24348</v>
      </c>
      <c r="CL114" s="358">
        <v>95489</v>
      </c>
      <c r="CM114" s="358">
        <v>27458</v>
      </c>
      <c r="CN114" s="358">
        <v>16064</v>
      </c>
      <c r="CO114" s="358">
        <v>226270</v>
      </c>
      <c r="CP114" s="358">
        <v>22388</v>
      </c>
      <c r="CQ114" s="358">
        <v>64056</v>
      </c>
      <c r="CR114" s="358">
        <v>35788</v>
      </c>
      <c r="CS114" s="358">
        <v>77227</v>
      </c>
      <c r="CT114" s="358">
        <v>36865</v>
      </c>
      <c r="CU114" s="358">
        <v>60648</v>
      </c>
      <c r="CV114" s="358">
        <v>31547</v>
      </c>
      <c r="CW114" s="358">
        <v>1475</v>
      </c>
      <c r="CX114" s="358">
        <v>68552</v>
      </c>
      <c r="CY114" s="358">
        <v>188862</v>
      </c>
      <c r="CZ114" s="358">
        <v>63366</v>
      </c>
      <c r="DA114" s="358">
        <v>23657</v>
      </c>
      <c r="DB114" s="358">
        <v>39254</v>
      </c>
      <c r="DC114" s="358">
        <v>9818</v>
      </c>
      <c r="DD114" s="358">
        <v>808</v>
      </c>
      <c r="DE114" s="358">
        <v>34033</v>
      </c>
      <c r="DF114" s="358">
        <v>726</v>
      </c>
      <c r="DG114" s="358">
        <v>0</v>
      </c>
      <c r="DH114" s="333">
        <f t="shared" si="10"/>
        <v>4702453</v>
      </c>
      <c r="DI114" s="358">
        <v>0</v>
      </c>
      <c r="DJ114" s="358">
        <v>1818</v>
      </c>
      <c r="DK114" s="358">
        <v>0</v>
      </c>
      <c r="DL114" s="358">
        <v>0</v>
      </c>
      <c r="DM114" s="358">
        <v>0</v>
      </c>
      <c r="DN114" s="358">
        <v>0</v>
      </c>
      <c r="DO114" s="333">
        <f t="shared" si="11"/>
        <v>1818</v>
      </c>
      <c r="DP114" s="189">
        <f t="shared" si="12"/>
        <v>4704271</v>
      </c>
      <c r="DQ114" s="358">
        <v>4303441</v>
      </c>
      <c r="DR114" s="360"/>
      <c r="DS114" s="333">
        <f t="shared" si="13"/>
        <v>4303441</v>
      </c>
      <c r="DT114" s="189">
        <f t="shared" si="14"/>
        <v>4305259</v>
      </c>
      <c r="DU114" s="189">
        <f t="shared" si="15"/>
        <v>9007712</v>
      </c>
      <c r="DV114" s="358">
        <v>-1272367</v>
      </c>
      <c r="DW114" s="360"/>
      <c r="DX114" s="333">
        <f t="shared" si="16"/>
        <v>-1272367</v>
      </c>
      <c r="DY114" s="360">
        <f t="shared" si="17"/>
        <v>3032892</v>
      </c>
      <c r="DZ114" s="333">
        <f t="shared" si="18"/>
        <v>7735345</v>
      </c>
      <c r="EB114" s="720">
        <f t="shared" si="19"/>
        <v>90.9</v>
      </c>
    </row>
    <row r="115" spans="1:132" ht="22.75" customHeight="1" thickBot="1">
      <c r="B115" s="361">
        <v>700</v>
      </c>
      <c r="C115" s="362" t="s">
        <v>25</v>
      </c>
      <c r="D115" s="192">
        <f>SUM(D7:D114)</f>
        <v>2841982</v>
      </c>
      <c r="E115" s="192">
        <f t="shared" ref="E115:BP115" si="20">SUM(E7:E114)</f>
        <v>2659838</v>
      </c>
      <c r="F115" s="192">
        <f t="shared" si="20"/>
        <v>171007</v>
      </c>
      <c r="G115" s="192">
        <f t="shared" si="20"/>
        <v>319398</v>
      </c>
      <c r="H115" s="192">
        <f t="shared" si="20"/>
        <v>615997</v>
      </c>
      <c r="I115" s="192">
        <f t="shared" si="20"/>
        <v>57248</v>
      </c>
      <c r="J115" s="192">
        <f t="shared" si="20"/>
        <v>163503</v>
      </c>
      <c r="K115" s="192">
        <f t="shared" si="20"/>
        <v>20133572</v>
      </c>
      <c r="L115" s="192">
        <f t="shared" si="20"/>
        <v>2955344</v>
      </c>
      <c r="M115" s="192">
        <f t="shared" si="20"/>
        <v>1107199</v>
      </c>
      <c r="N115" s="192">
        <f t="shared" si="20"/>
        <v>260900</v>
      </c>
      <c r="O115" s="192">
        <f t="shared" si="20"/>
        <v>594442</v>
      </c>
      <c r="P115" s="192">
        <f t="shared" si="20"/>
        <v>1059755</v>
      </c>
      <c r="Q115" s="192">
        <f t="shared" si="20"/>
        <v>1309347</v>
      </c>
      <c r="R115" s="192">
        <f t="shared" si="20"/>
        <v>1007230</v>
      </c>
      <c r="S115" s="192">
        <f t="shared" si="20"/>
        <v>2847024</v>
      </c>
      <c r="T115" s="192">
        <f t="shared" si="20"/>
        <v>1931364</v>
      </c>
      <c r="U115" s="192">
        <f t="shared" si="20"/>
        <v>1610111</v>
      </c>
      <c r="V115" s="192">
        <f t="shared" si="20"/>
        <v>197682</v>
      </c>
      <c r="W115" s="192">
        <f t="shared" si="20"/>
        <v>1198339</v>
      </c>
      <c r="X115" s="192">
        <f t="shared" si="20"/>
        <v>1797326</v>
      </c>
      <c r="Y115" s="192">
        <f t="shared" si="20"/>
        <v>3289584</v>
      </c>
      <c r="Z115" s="192">
        <f t="shared" si="20"/>
        <v>1460594</v>
      </c>
      <c r="AA115" s="192">
        <f t="shared" si="20"/>
        <v>219669</v>
      </c>
      <c r="AB115" s="192">
        <f t="shared" si="20"/>
        <v>5632303</v>
      </c>
      <c r="AC115" s="192">
        <f t="shared" si="20"/>
        <v>4522290</v>
      </c>
      <c r="AD115" s="192">
        <f t="shared" si="20"/>
        <v>6860644</v>
      </c>
      <c r="AE115" s="192">
        <f t="shared" si="20"/>
        <v>1095903</v>
      </c>
      <c r="AF115" s="192">
        <f t="shared" si="20"/>
        <v>6461491</v>
      </c>
      <c r="AG115" s="192">
        <f t="shared" si="20"/>
        <v>1256184</v>
      </c>
      <c r="AH115" s="192">
        <f t="shared" si="20"/>
        <v>152837</v>
      </c>
      <c r="AI115" s="192">
        <f t="shared" si="20"/>
        <v>612949</v>
      </c>
      <c r="AJ115" s="192">
        <f t="shared" si="20"/>
        <v>1405712</v>
      </c>
      <c r="AK115" s="192">
        <f t="shared" si="20"/>
        <v>299423</v>
      </c>
      <c r="AL115" s="192">
        <f t="shared" si="20"/>
        <v>967258</v>
      </c>
      <c r="AM115" s="192">
        <f t="shared" si="20"/>
        <v>5129730</v>
      </c>
      <c r="AN115" s="192">
        <f t="shared" si="20"/>
        <v>8119844</v>
      </c>
      <c r="AO115" s="192">
        <f t="shared" si="20"/>
        <v>901259</v>
      </c>
      <c r="AP115" s="192">
        <f t="shared" si="20"/>
        <v>1196315</v>
      </c>
      <c r="AQ115" s="192">
        <f t="shared" si="20"/>
        <v>2960042</v>
      </c>
      <c r="AR115" s="192">
        <f t="shared" si="20"/>
        <v>3544910</v>
      </c>
      <c r="AS115" s="192">
        <f t="shared" si="20"/>
        <v>2441253</v>
      </c>
      <c r="AT115" s="192">
        <f t="shared" si="20"/>
        <v>3541515</v>
      </c>
      <c r="AU115" s="192">
        <f t="shared" si="20"/>
        <v>5576383</v>
      </c>
      <c r="AV115" s="192">
        <f t="shared" si="20"/>
        <v>8510286</v>
      </c>
      <c r="AW115" s="192">
        <f t="shared" si="20"/>
        <v>3335616</v>
      </c>
      <c r="AX115" s="192">
        <f t="shared" si="20"/>
        <v>3188932</v>
      </c>
      <c r="AY115" s="192">
        <f t="shared" si="20"/>
        <v>5079654</v>
      </c>
      <c r="AZ115" s="192">
        <f t="shared" si="20"/>
        <v>5265115</v>
      </c>
      <c r="BA115" s="192">
        <f t="shared" si="20"/>
        <v>1760697</v>
      </c>
      <c r="BB115" s="192">
        <f t="shared" si="20"/>
        <v>1413231</v>
      </c>
      <c r="BC115" s="192">
        <f t="shared" si="20"/>
        <v>1535878</v>
      </c>
      <c r="BD115" s="192">
        <f t="shared" si="20"/>
        <v>1984858</v>
      </c>
      <c r="BE115" s="192">
        <f t="shared" si="20"/>
        <v>1203777</v>
      </c>
      <c r="BF115" s="192">
        <f t="shared" si="20"/>
        <v>12303093</v>
      </c>
      <c r="BG115" s="192">
        <f t="shared" si="20"/>
        <v>2858469</v>
      </c>
      <c r="BH115" s="192">
        <f t="shared" si="20"/>
        <v>16812460</v>
      </c>
      <c r="BI115" s="192">
        <f t="shared" si="20"/>
        <v>1621541</v>
      </c>
      <c r="BJ115" s="192">
        <f t="shared" si="20"/>
        <v>2717623</v>
      </c>
      <c r="BK115" s="192">
        <f t="shared" si="20"/>
        <v>1979413</v>
      </c>
      <c r="BL115" s="192">
        <f t="shared" si="20"/>
        <v>752911</v>
      </c>
      <c r="BM115" s="192">
        <f t="shared" si="20"/>
        <v>16217846</v>
      </c>
      <c r="BN115" s="192">
        <f t="shared" si="20"/>
        <v>8074239</v>
      </c>
      <c r="BO115" s="192">
        <f t="shared" si="20"/>
        <v>6619982</v>
      </c>
      <c r="BP115" s="192">
        <f t="shared" si="20"/>
        <v>4420898</v>
      </c>
      <c r="BQ115" s="192">
        <f t="shared" ref="BQ115:DZ115" si="21">SUM(BQ7:BQ114)</f>
        <v>10643284</v>
      </c>
      <c r="BR115" s="192">
        <f t="shared" si="21"/>
        <v>2404898</v>
      </c>
      <c r="BS115" s="192">
        <f t="shared" si="21"/>
        <v>2370395</v>
      </c>
      <c r="BT115" s="192">
        <f t="shared" si="21"/>
        <v>2098494</v>
      </c>
      <c r="BU115" s="192">
        <f t="shared" si="21"/>
        <v>27463347</v>
      </c>
      <c r="BV115" s="192">
        <f t="shared" si="21"/>
        <v>13293647</v>
      </c>
      <c r="BW115" s="192">
        <f t="shared" si="21"/>
        <v>6540048</v>
      </c>
      <c r="BX115" s="192">
        <f t="shared" si="21"/>
        <v>5321917</v>
      </c>
      <c r="BY115" s="192">
        <f t="shared" si="21"/>
        <v>5693529</v>
      </c>
      <c r="BZ115" s="192">
        <f t="shared" si="21"/>
        <v>1670757</v>
      </c>
      <c r="CA115" s="192">
        <f t="shared" si="21"/>
        <v>3514390</v>
      </c>
      <c r="CB115" s="192">
        <f t="shared" si="21"/>
        <v>9849179</v>
      </c>
      <c r="CC115" s="192">
        <f t="shared" si="21"/>
        <v>3773358</v>
      </c>
      <c r="CD115" s="192">
        <f t="shared" si="21"/>
        <v>1274592</v>
      </c>
      <c r="CE115" s="192">
        <f t="shared" si="21"/>
        <v>258023</v>
      </c>
      <c r="CF115" s="192">
        <f t="shared" si="21"/>
        <v>1214037</v>
      </c>
      <c r="CG115" s="192">
        <f t="shared" si="21"/>
        <v>2662841</v>
      </c>
      <c r="CH115" s="192">
        <f t="shared" si="21"/>
        <v>334535</v>
      </c>
      <c r="CI115" s="192">
        <f t="shared" si="21"/>
        <v>9845887</v>
      </c>
      <c r="CJ115" s="192">
        <f t="shared" si="21"/>
        <v>2377985</v>
      </c>
      <c r="CK115" s="192">
        <f t="shared" si="21"/>
        <v>9904286</v>
      </c>
      <c r="CL115" s="192">
        <f t="shared" si="21"/>
        <v>4980769</v>
      </c>
      <c r="CM115" s="192">
        <f t="shared" si="21"/>
        <v>3330109</v>
      </c>
      <c r="CN115" s="192">
        <f t="shared" si="21"/>
        <v>12366375</v>
      </c>
      <c r="CO115" s="192">
        <f t="shared" si="21"/>
        <v>5254685</v>
      </c>
      <c r="CP115" s="192">
        <f t="shared" si="21"/>
        <v>8899134</v>
      </c>
      <c r="CQ115" s="192">
        <f t="shared" si="21"/>
        <v>22010159</v>
      </c>
      <c r="CR115" s="192">
        <f t="shared" si="21"/>
        <v>887904</v>
      </c>
      <c r="CS115" s="192">
        <f t="shared" si="21"/>
        <v>3681122</v>
      </c>
      <c r="CT115" s="192">
        <f t="shared" si="21"/>
        <v>2701082</v>
      </c>
      <c r="CU115" s="192">
        <f t="shared" si="21"/>
        <v>1827451</v>
      </c>
      <c r="CV115" s="192">
        <f t="shared" si="21"/>
        <v>3849231</v>
      </c>
      <c r="CW115" s="192">
        <f t="shared" si="21"/>
        <v>6830915</v>
      </c>
      <c r="CX115" s="192">
        <f t="shared" si="21"/>
        <v>8499178</v>
      </c>
      <c r="CY115" s="192">
        <f t="shared" si="21"/>
        <v>14983028</v>
      </c>
      <c r="CZ115" s="192">
        <f t="shared" si="21"/>
        <v>1887799</v>
      </c>
      <c r="DA115" s="192">
        <f t="shared" si="21"/>
        <v>9776323</v>
      </c>
      <c r="DB115" s="192">
        <f t="shared" si="21"/>
        <v>1512422</v>
      </c>
      <c r="DC115" s="192">
        <f t="shared" si="21"/>
        <v>2733082</v>
      </c>
      <c r="DD115" s="192">
        <f t="shared" si="21"/>
        <v>164259</v>
      </c>
      <c r="DE115" s="192">
        <f t="shared" si="21"/>
        <v>1636006</v>
      </c>
      <c r="DF115" s="192">
        <f t="shared" si="21"/>
        <v>1482084</v>
      </c>
      <c r="DG115" s="192">
        <f t="shared" si="21"/>
        <v>2707179</v>
      </c>
      <c r="DH115" s="363">
        <f t="shared" si="21"/>
        <v>464652944</v>
      </c>
      <c r="DI115" s="192">
        <f t="shared" si="21"/>
        <v>9328868</v>
      </c>
      <c r="DJ115" s="192">
        <f t="shared" si="21"/>
        <v>293363978</v>
      </c>
      <c r="DK115" s="192">
        <f t="shared" si="21"/>
        <v>114179439</v>
      </c>
      <c r="DL115" s="192">
        <f t="shared" si="21"/>
        <v>31765233</v>
      </c>
      <c r="DM115" s="192">
        <f t="shared" si="21"/>
        <v>124557160</v>
      </c>
      <c r="DN115" s="192">
        <f t="shared" si="21"/>
        <v>-967812</v>
      </c>
      <c r="DO115" s="192">
        <f t="shared" si="21"/>
        <v>572226866</v>
      </c>
      <c r="DP115" s="192">
        <f t="shared" si="21"/>
        <v>1036879810</v>
      </c>
      <c r="DQ115" s="192">
        <f t="shared" si="21"/>
        <v>82473054</v>
      </c>
      <c r="DR115" s="192">
        <f t="shared" si="21"/>
        <v>0</v>
      </c>
      <c r="DS115" s="192">
        <f t="shared" si="21"/>
        <v>82473054</v>
      </c>
      <c r="DT115" s="192">
        <f t="shared" si="21"/>
        <v>654699920</v>
      </c>
      <c r="DU115" s="192">
        <f t="shared" si="21"/>
        <v>1119352864</v>
      </c>
      <c r="DV115" s="192">
        <f t="shared" si="21"/>
        <v>-93198877</v>
      </c>
      <c r="DW115" s="192">
        <f t="shared" si="21"/>
        <v>0</v>
      </c>
      <c r="DX115" s="192">
        <f t="shared" si="21"/>
        <v>-93198877</v>
      </c>
      <c r="DY115" s="192">
        <f t="shared" si="21"/>
        <v>561501043</v>
      </c>
      <c r="DZ115" s="364">
        <f t="shared" si="21"/>
        <v>1026153987</v>
      </c>
    </row>
    <row r="116" spans="1:132" ht="15" customHeight="1">
      <c r="B116" s="365" t="s">
        <v>1980</v>
      </c>
      <c r="C116" s="366" t="s">
        <v>26</v>
      </c>
      <c r="D116" s="358">
        <v>15577</v>
      </c>
      <c r="E116" s="358">
        <v>5405</v>
      </c>
      <c r="F116" s="358">
        <v>593</v>
      </c>
      <c r="G116" s="358">
        <v>8542</v>
      </c>
      <c r="H116" s="358">
        <v>37626</v>
      </c>
      <c r="I116" s="358">
        <v>3063</v>
      </c>
      <c r="J116" s="358">
        <v>8161</v>
      </c>
      <c r="K116" s="358">
        <v>168872</v>
      </c>
      <c r="L116" s="358">
        <v>23925</v>
      </c>
      <c r="M116" s="358">
        <v>2991</v>
      </c>
      <c r="N116" s="358">
        <v>3164</v>
      </c>
      <c r="O116" s="358">
        <v>9729</v>
      </c>
      <c r="P116" s="358">
        <v>15813</v>
      </c>
      <c r="Q116" s="358">
        <v>14101</v>
      </c>
      <c r="R116" s="358">
        <v>18469</v>
      </c>
      <c r="S116" s="358">
        <v>40277</v>
      </c>
      <c r="T116" s="358">
        <v>43107</v>
      </c>
      <c r="U116" s="358">
        <v>53793</v>
      </c>
      <c r="V116" s="358">
        <v>8271</v>
      </c>
      <c r="W116" s="358">
        <v>17705</v>
      </c>
      <c r="X116" s="358">
        <v>1903</v>
      </c>
      <c r="Y116" s="358">
        <v>40885</v>
      </c>
      <c r="Z116" s="358">
        <v>9757</v>
      </c>
      <c r="AA116" s="358">
        <v>4498</v>
      </c>
      <c r="AB116" s="358">
        <v>80983</v>
      </c>
      <c r="AC116" s="358">
        <v>70034</v>
      </c>
      <c r="AD116" s="358">
        <v>20168</v>
      </c>
      <c r="AE116" s="358">
        <v>6724</v>
      </c>
      <c r="AF116" s="358">
        <v>153707</v>
      </c>
      <c r="AG116" s="358">
        <v>28614</v>
      </c>
      <c r="AH116" s="358">
        <v>3282</v>
      </c>
      <c r="AI116" s="358">
        <v>12010</v>
      </c>
      <c r="AJ116" s="358">
        <v>27043</v>
      </c>
      <c r="AK116" s="358">
        <v>6995</v>
      </c>
      <c r="AL116" s="358">
        <v>32428</v>
      </c>
      <c r="AM116" s="358">
        <v>69977</v>
      </c>
      <c r="AN116" s="358">
        <v>20738</v>
      </c>
      <c r="AO116" s="358">
        <v>6547</v>
      </c>
      <c r="AP116" s="358">
        <v>4038</v>
      </c>
      <c r="AQ116" s="358">
        <v>20853</v>
      </c>
      <c r="AR116" s="358">
        <v>31328</v>
      </c>
      <c r="AS116" s="358">
        <v>57032</v>
      </c>
      <c r="AT116" s="358">
        <v>68801</v>
      </c>
      <c r="AU116" s="358">
        <v>109632</v>
      </c>
      <c r="AV116" s="358">
        <v>171772</v>
      </c>
      <c r="AW116" s="358">
        <v>69179</v>
      </c>
      <c r="AX116" s="358">
        <v>63058</v>
      </c>
      <c r="AY116" s="358">
        <v>77148</v>
      </c>
      <c r="AZ116" s="358">
        <v>87702</v>
      </c>
      <c r="BA116" s="358">
        <v>18454</v>
      </c>
      <c r="BB116" s="358">
        <v>35371</v>
      </c>
      <c r="BC116" s="358">
        <v>22067</v>
      </c>
      <c r="BD116" s="358">
        <v>25328</v>
      </c>
      <c r="BE116" s="358">
        <v>36256</v>
      </c>
      <c r="BF116" s="358">
        <v>63922</v>
      </c>
      <c r="BG116" s="358">
        <v>17438</v>
      </c>
      <c r="BH116" s="358">
        <v>122805</v>
      </c>
      <c r="BI116" s="358">
        <v>16832</v>
      </c>
      <c r="BJ116" s="358">
        <v>27624</v>
      </c>
      <c r="BK116" s="358">
        <v>48396</v>
      </c>
      <c r="BL116" s="358">
        <v>6315</v>
      </c>
      <c r="BM116" s="358">
        <v>411177</v>
      </c>
      <c r="BN116" s="358">
        <v>188417</v>
      </c>
      <c r="BO116" s="358">
        <v>145523</v>
      </c>
      <c r="BP116" s="358">
        <v>90522</v>
      </c>
      <c r="BQ116" s="358">
        <v>96520</v>
      </c>
      <c r="BR116" s="358">
        <v>27734</v>
      </c>
      <c r="BS116" s="358">
        <v>39433</v>
      </c>
      <c r="BT116" s="358">
        <v>103477</v>
      </c>
      <c r="BU116" s="358">
        <v>1318143</v>
      </c>
      <c r="BV116" s="358">
        <v>876404</v>
      </c>
      <c r="BW116" s="358">
        <v>121354</v>
      </c>
      <c r="BX116" s="358">
        <v>52683</v>
      </c>
      <c r="BY116" s="358">
        <v>0</v>
      </c>
      <c r="BZ116" s="358">
        <v>62754</v>
      </c>
      <c r="CA116" s="358">
        <v>87491</v>
      </c>
      <c r="CB116" s="358">
        <v>0</v>
      </c>
      <c r="CC116" s="358">
        <v>39486</v>
      </c>
      <c r="CD116" s="358">
        <v>15934</v>
      </c>
      <c r="CE116" s="358">
        <v>7518</v>
      </c>
      <c r="CF116" s="358">
        <v>34543</v>
      </c>
      <c r="CG116" s="358">
        <v>138255</v>
      </c>
      <c r="CH116" s="358">
        <v>4777</v>
      </c>
      <c r="CI116" s="358">
        <v>37924</v>
      </c>
      <c r="CJ116" s="358">
        <v>33383</v>
      </c>
      <c r="CK116" s="358">
        <v>259995</v>
      </c>
      <c r="CL116" s="358">
        <v>30809</v>
      </c>
      <c r="CM116" s="358">
        <v>103165</v>
      </c>
      <c r="CN116" s="358">
        <v>419386</v>
      </c>
      <c r="CO116" s="358">
        <v>96061</v>
      </c>
      <c r="CP116" s="358">
        <v>74500</v>
      </c>
      <c r="CQ116" s="358">
        <v>280001</v>
      </c>
      <c r="CR116" s="358">
        <v>30235</v>
      </c>
      <c r="CS116" s="358">
        <v>162528</v>
      </c>
      <c r="CT116" s="358">
        <v>142375</v>
      </c>
      <c r="CU116" s="358">
        <v>167347</v>
      </c>
      <c r="CV116" s="358">
        <v>36930</v>
      </c>
      <c r="CW116" s="358">
        <v>74292</v>
      </c>
      <c r="CX116" s="358">
        <v>75339</v>
      </c>
      <c r="CY116" s="358">
        <v>559602</v>
      </c>
      <c r="CZ116" s="358">
        <v>65775</v>
      </c>
      <c r="DA116" s="358">
        <v>205161</v>
      </c>
      <c r="DB116" s="358">
        <v>60213</v>
      </c>
      <c r="DC116" s="358">
        <v>137310</v>
      </c>
      <c r="DD116" s="358">
        <v>8757</v>
      </c>
      <c r="DE116" s="358">
        <v>93353</v>
      </c>
      <c r="DF116" s="358">
        <v>0</v>
      </c>
      <c r="DG116" s="358">
        <v>15454</v>
      </c>
      <c r="DH116" s="333">
        <f t="shared" si="10"/>
        <v>9328868</v>
      </c>
      <c r="DI116" s="360"/>
      <c r="DJ116" s="360"/>
      <c r="DK116" s="360"/>
      <c r="DL116" s="360"/>
      <c r="DM116" s="360"/>
      <c r="DN116" s="360"/>
      <c r="DO116" s="360"/>
      <c r="DP116" s="360"/>
      <c r="DQ116" s="360"/>
      <c r="DR116" s="360"/>
      <c r="DS116" s="360"/>
      <c r="DT116" s="360"/>
      <c r="DU116" s="360"/>
      <c r="DV116" s="360"/>
      <c r="DW116" s="360"/>
      <c r="DX116" s="360"/>
      <c r="DY116" s="360"/>
      <c r="DZ116" s="360"/>
    </row>
    <row r="117" spans="1:132" ht="15" customHeight="1">
      <c r="B117" s="365" t="s">
        <v>1981</v>
      </c>
      <c r="C117" s="366" t="s">
        <v>27</v>
      </c>
      <c r="D117" s="358">
        <v>1194659</v>
      </c>
      <c r="E117" s="358">
        <v>388259</v>
      </c>
      <c r="F117" s="358">
        <v>73604</v>
      </c>
      <c r="G117" s="358">
        <v>172951</v>
      </c>
      <c r="H117" s="358">
        <v>234985</v>
      </c>
      <c r="I117" s="358">
        <v>15262</v>
      </c>
      <c r="J117" s="358">
        <v>84588</v>
      </c>
      <c r="K117" s="358">
        <v>4275571</v>
      </c>
      <c r="L117" s="358">
        <v>488718</v>
      </c>
      <c r="M117" s="358">
        <v>89641</v>
      </c>
      <c r="N117" s="358">
        <v>84050</v>
      </c>
      <c r="O117" s="358">
        <v>290686</v>
      </c>
      <c r="P117" s="358">
        <v>540296</v>
      </c>
      <c r="Q117" s="358">
        <v>384622</v>
      </c>
      <c r="R117" s="358">
        <v>413328</v>
      </c>
      <c r="S117" s="358">
        <v>373000</v>
      </c>
      <c r="T117" s="358">
        <v>790930</v>
      </c>
      <c r="U117" s="358">
        <v>1183513</v>
      </c>
      <c r="V117" s="358">
        <v>33056</v>
      </c>
      <c r="W117" s="358">
        <v>248026</v>
      </c>
      <c r="X117" s="358">
        <v>41080</v>
      </c>
      <c r="Y117" s="358">
        <v>428256</v>
      </c>
      <c r="Z117" s="358">
        <v>174831</v>
      </c>
      <c r="AA117" s="358">
        <v>67244</v>
      </c>
      <c r="AB117" s="358">
        <v>983170</v>
      </c>
      <c r="AC117" s="358">
        <v>996081</v>
      </c>
      <c r="AD117" s="358">
        <v>148061</v>
      </c>
      <c r="AE117" s="358">
        <v>54479</v>
      </c>
      <c r="AF117" s="358">
        <v>2503889</v>
      </c>
      <c r="AG117" s="358">
        <v>686431</v>
      </c>
      <c r="AH117" s="358">
        <v>106501</v>
      </c>
      <c r="AI117" s="358">
        <v>276340</v>
      </c>
      <c r="AJ117" s="358">
        <v>539920</v>
      </c>
      <c r="AK117" s="358">
        <v>180337</v>
      </c>
      <c r="AL117" s="358">
        <v>496634</v>
      </c>
      <c r="AM117" s="358">
        <v>198323</v>
      </c>
      <c r="AN117" s="358">
        <v>799132</v>
      </c>
      <c r="AO117" s="358">
        <v>333636</v>
      </c>
      <c r="AP117" s="358">
        <v>237680</v>
      </c>
      <c r="AQ117" s="358">
        <v>170164</v>
      </c>
      <c r="AR117" s="358">
        <v>698283</v>
      </c>
      <c r="AS117" s="358">
        <v>1113696</v>
      </c>
      <c r="AT117" s="358">
        <v>2541118</v>
      </c>
      <c r="AU117" s="358">
        <v>2478793</v>
      </c>
      <c r="AV117" s="358">
        <v>4568808</v>
      </c>
      <c r="AW117" s="358">
        <v>1540659</v>
      </c>
      <c r="AX117" s="358">
        <v>841268</v>
      </c>
      <c r="AY117" s="358">
        <v>1923758</v>
      </c>
      <c r="AZ117" s="358">
        <v>1733560</v>
      </c>
      <c r="BA117" s="358">
        <v>376751</v>
      </c>
      <c r="BB117" s="358">
        <v>519782</v>
      </c>
      <c r="BC117" s="358">
        <v>463085</v>
      </c>
      <c r="BD117" s="358">
        <v>617191</v>
      </c>
      <c r="BE117" s="358">
        <v>255562</v>
      </c>
      <c r="BF117" s="358">
        <v>1112521</v>
      </c>
      <c r="BG117" s="358">
        <v>375380</v>
      </c>
      <c r="BH117" s="358">
        <v>4264879</v>
      </c>
      <c r="BI117" s="358">
        <v>425527</v>
      </c>
      <c r="BJ117" s="358">
        <v>766696</v>
      </c>
      <c r="BK117" s="358">
        <v>904508</v>
      </c>
      <c r="BL117" s="358">
        <v>224136</v>
      </c>
      <c r="BM117" s="358">
        <v>10134405</v>
      </c>
      <c r="BN117" s="358">
        <v>5320220</v>
      </c>
      <c r="BO117" s="358">
        <v>4388452</v>
      </c>
      <c r="BP117" s="358">
        <v>3834165</v>
      </c>
      <c r="BQ117" s="358">
        <v>1545373</v>
      </c>
      <c r="BR117" s="358">
        <v>267664</v>
      </c>
      <c r="BS117" s="358">
        <v>542929</v>
      </c>
      <c r="BT117" s="358">
        <v>2725332</v>
      </c>
      <c r="BU117" s="358">
        <v>40308050</v>
      </c>
      <c r="BV117" s="358">
        <v>11035661</v>
      </c>
      <c r="BW117" s="358">
        <v>4329025</v>
      </c>
      <c r="BX117" s="358">
        <v>1529289</v>
      </c>
      <c r="BY117" s="358">
        <v>0</v>
      </c>
      <c r="BZ117" s="358">
        <v>1409070</v>
      </c>
      <c r="CA117" s="358">
        <v>9349146</v>
      </c>
      <c r="CB117" s="358">
        <v>0</v>
      </c>
      <c r="CC117" s="358">
        <v>907447</v>
      </c>
      <c r="CD117" s="358">
        <v>328866</v>
      </c>
      <c r="CE117" s="358">
        <v>376159</v>
      </c>
      <c r="CF117" s="358">
        <v>958554</v>
      </c>
      <c r="CG117" s="358">
        <v>1785902</v>
      </c>
      <c r="CH117" s="358">
        <v>912856</v>
      </c>
      <c r="CI117" s="358">
        <v>1353866</v>
      </c>
      <c r="CJ117" s="358">
        <v>698329</v>
      </c>
      <c r="CK117" s="358">
        <v>9550609</v>
      </c>
      <c r="CL117" s="358">
        <v>1634884</v>
      </c>
      <c r="CM117" s="358">
        <v>1648146</v>
      </c>
      <c r="CN117" s="358">
        <v>14470543</v>
      </c>
      <c r="CO117" s="358">
        <v>15463427</v>
      </c>
      <c r="CP117" s="358">
        <v>6885813</v>
      </c>
      <c r="CQ117" s="358">
        <v>20980843</v>
      </c>
      <c r="CR117" s="358">
        <v>977633</v>
      </c>
      <c r="CS117" s="358">
        <v>7475043</v>
      </c>
      <c r="CT117" s="358">
        <v>7554848</v>
      </c>
      <c r="CU117" s="358">
        <v>2540446</v>
      </c>
      <c r="CV117" s="358">
        <v>1084720</v>
      </c>
      <c r="CW117" s="358">
        <v>772128</v>
      </c>
      <c r="CX117" s="358">
        <v>3268365</v>
      </c>
      <c r="CY117" s="358">
        <v>24576569</v>
      </c>
      <c r="CZ117" s="358">
        <v>1074746</v>
      </c>
      <c r="DA117" s="358">
        <v>5169692</v>
      </c>
      <c r="DB117" s="358">
        <v>1375242</v>
      </c>
      <c r="DC117" s="358">
        <v>2173458</v>
      </c>
      <c r="DD117" s="358">
        <v>189334</v>
      </c>
      <c r="DE117" s="358">
        <v>2386844</v>
      </c>
      <c r="DF117" s="358">
        <v>0</v>
      </c>
      <c r="DG117" s="358">
        <v>57416</v>
      </c>
      <c r="DH117" s="333">
        <f t="shared" si="10"/>
        <v>283879404</v>
      </c>
      <c r="DI117" s="360"/>
      <c r="DJ117" s="360"/>
      <c r="DK117" s="360"/>
      <c r="DL117" s="360"/>
      <c r="DM117" s="360"/>
      <c r="DN117" s="360"/>
      <c r="DO117" s="360"/>
      <c r="DP117" s="360"/>
      <c r="DQ117" s="360"/>
      <c r="DR117" s="360"/>
      <c r="DS117" s="360"/>
      <c r="DT117" s="360"/>
      <c r="DU117" s="360"/>
      <c r="DV117" s="360"/>
      <c r="DW117" s="360"/>
      <c r="DX117" s="360"/>
      <c r="DY117" s="360"/>
      <c r="DZ117" s="360"/>
    </row>
    <row r="118" spans="1:132" ht="15" customHeight="1">
      <c r="B118" s="365" t="s">
        <v>1982</v>
      </c>
      <c r="C118" s="366" t="s">
        <v>28</v>
      </c>
      <c r="D118" s="358">
        <v>1381107</v>
      </c>
      <c r="E118" s="358">
        <v>158168</v>
      </c>
      <c r="F118" s="358">
        <v>104229</v>
      </c>
      <c r="G118" s="358">
        <v>174275</v>
      </c>
      <c r="H118" s="358">
        <v>249321</v>
      </c>
      <c r="I118" s="358">
        <v>18212</v>
      </c>
      <c r="J118" s="358">
        <v>48591</v>
      </c>
      <c r="K118" s="358">
        <v>2428037</v>
      </c>
      <c r="L118" s="358">
        <v>500445</v>
      </c>
      <c r="M118" s="358">
        <v>190771</v>
      </c>
      <c r="N118" s="358">
        <v>113894</v>
      </c>
      <c r="O118" s="358">
        <v>-7385</v>
      </c>
      <c r="P118" s="358">
        <v>5291</v>
      </c>
      <c r="Q118" s="358">
        <v>364479</v>
      </c>
      <c r="R118" s="358">
        <v>150832</v>
      </c>
      <c r="S118" s="358">
        <v>178147</v>
      </c>
      <c r="T118" s="358">
        <v>356818</v>
      </c>
      <c r="U118" s="358">
        <v>550570</v>
      </c>
      <c r="V118" s="358">
        <v>32047</v>
      </c>
      <c r="W118" s="358">
        <v>410680</v>
      </c>
      <c r="X118" s="358">
        <v>126293</v>
      </c>
      <c r="Y118" s="358">
        <v>196348</v>
      </c>
      <c r="Z118" s="358">
        <v>186251</v>
      </c>
      <c r="AA118" s="358">
        <v>41402</v>
      </c>
      <c r="AB118" s="358">
        <v>120905</v>
      </c>
      <c r="AC118" s="358">
        <v>809506</v>
      </c>
      <c r="AD118" s="358">
        <v>944682</v>
      </c>
      <c r="AE118" s="358">
        <v>219569</v>
      </c>
      <c r="AF118" s="358">
        <v>649603</v>
      </c>
      <c r="AG118" s="358">
        <v>205235</v>
      </c>
      <c r="AH118" s="358">
        <v>-13733</v>
      </c>
      <c r="AI118" s="358">
        <v>108691</v>
      </c>
      <c r="AJ118" s="358">
        <v>372696</v>
      </c>
      <c r="AK118" s="358">
        <v>17238</v>
      </c>
      <c r="AL118" s="358">
        <v>203611</v>
      </c>
      <c r="AM118" s="358">
        <v>483560</v>
      </c>
      <c r="AN118" s="358">
        <v>1371076</v>
      </c>
      <c r="AO118" s="358">
        <v>187588</v>
      </c>
      <c r="AP118" s="358">
        <v>463683</v>
      </c>
      <c r="AQ118" s="358">
        <v>316863</v>
      </c>
      <c r="AR118" s="358">
        <v>39159</v>
      </c>
      <c r="AS118" s="358">
        <v>528428</v>
      </c>
      <c r="AT118" s="358">
        <v>204254</v>
      </c>
      <c r="AU118" s="358">
        <v>1067796</v>
      </c>
      <c r="AV118" s="358">
        <v>1247416</v>
      </c>
      <c r="AW118" s="358">
        <v>16286</v>
      </c>
      <c r="AX118" s="358">
        <v>319572</v>
      </c>
      <c r="AY118" s="358">
        <v>-631491</v>
      </c>
      <c r="AZ118" s="358">
        <v>-280382</v>
      </c>
      <c r="BA118" s="358">
        <v>35851</v>
      </c>
      <c r="BB118" s="358">
        <v>-59787</v>
      </c>
      <c r="BC118" s="358">
        <v>160430</v>
      </c>
      <c r="BD118" s="358">
        <v>32634</v>
      </c>
      <c r="BE118" s="358">
        <v>-66302</v>
      </c>
      <c r="BF118" s="358">
        <v>310217</v>
      </c>
      <c r="BG118" s="358">
        <v>68854</v>
      </c>
      <c r="BH118" s="358">
        <v>-629853</v>
      </c>
      <c r="BI118" s="358">
        <v>4925</v>
      </c>
      <c r="BJ118" s="358">
        <v>153689</v>
      </c>
      <c r="BK118" s="358">
        <v>92295</v>
      </c>
      <c r="BL118" s="358">
        <v>-111803</v>
      </c>
      <c r="BM118" s="358">
        <v>1438063</v>
      </c>
      <c r="BN118" s="358">
        <v>743108</v>
      </c>
      <c r="BO118" s="358">
        <v>287816</v>
      </c>
      <c r="BP118" s="358">
        <v>207459</v>
      </c>
      <c r="BQ118" s="358">
        <v>1858241</v>
      </c>
      <c r="BR118" s="358">
        <v>-14828</v>
      </c>
      <c r="BS118" s="358">
        <v>595480</v>
      </c>
      <c r="BT118" s="358">
        <v>342453</v>
      </c>
      <c r="BU118" s="358">
        <v>9451807</v>
      </c>
      <c r="BV118" s="358">
        <v>8196493</v>
      </c>
      <c r="BW118" s="358">
        <v>4440683</v>
      </c>
      <c r="BX118" s="358">
        <v>2945663</v>
      </c>
      <c r="BY118" s="358">
        <v>23157100</v>
      </c>
      <c r="BZ118" s="358">
        <v>-937881</v>
      </c>
      <c r="CA118" s="358">
        <v>89753</v>
      </c>
      <c r="CB118" s="358">
        <v>0</v>
      </c>
      <c r="CC118" s="358">
        <v>167536</v>
      </c>
      <c r="CD118" s="358">
        <v>-795182</v>
      </c>
      <c r="CE118" s="358">
        <v>29053</v>
      </c>
      <c r="CF118" s="358">
        <v>159458</v>
      </c>
      <c r="CG118" s="358">
        <v>1288952</v>
      </c>
      <c r="CH118" s="358">
        <v>52857</v>
      </c>
      <c r="CI118" s="358">
        <v>2980578</v>
      </c>
      <c r="CJ118" s="358">
        <v>349947</v>
      </c>
      <c r="CK118" s="358">
        <v>3443245</v>
      </c>
      <c r="CL118" s="358">
        <v>1077575</v>
      </c>
      <c r="CM118" s="358">
        <v>778928</v>
      </c>
      <c r="CN118" s="358">
        <v>0</v>
      </c>
      <c r="CO118" s="358">
        <v>93310</v>
      </c>
      <c r="CP118" s="358">
        <v>739390</v>
      </c>
      <c r="CQ118" s="358">
        <v>622001</v>
      </c>
      <c r="CR118" s="358">
        <v>20363</v>
      </c>
      <c r="CS118" s="358">
        <v>140577</v>
      </c>
      <c r="CT118" s="358">
        <v>213673</v>
      </c>
      <c r="CU118" s="358">
        <v>-42067</v>
      </c>
      <c r="CV118" s="358">
        <v>763334</v>
      </c>
      <c r="CW118" s="358">
        <v>-99723</v>
      </c>
      <c r="CX118" s="358">
        <v>267004</v>
      </c>
      <c r="CY118" s="358">
        <v>5071483</v>
      </c>
      <c r="CZ118" s="358">
        <v>-418458</v>
      </c>
      <c r="DA118" s="358">
        <v>-177301</v>
      </c>
      <c r="DB118" s="358">
        <v>401435</v>
      </c>
      <c r="DC118" s="358">
        <v>1084687</v>
      </c>
      <c r="DD118" s="358">
        <v>118612</v>
      </c>
      <c r="DE118" s="358">
        <v>291801</v>
      </c>
      <c r="DF118" s="358">
        <v>0</v>
      </c>
      <c r="DG118" s="358">
        <v>4451888</v>
      </c>
      <c r="DH118" s="333">
        <f t="shared" si="10"/>
        <v>92798150</v>
      </c>
      <c r="DI118" s="360"/>
      <c r="DJ118" s="360"/>
      <c r="DK118" s="360"/>
      <c r="DL118" s="360"/>
      <c r="DM118" s="360"/>
      <c r="DN118" s="360"/>
      <c r="DO118" s="360"/>
      <c r="DP118" s="360"/>
      <c r="DQ118" s="360"/>
      <c r="DR118" s="360"/>
      <c r="DS118" s="360"/>
      <c r="DT118" s="360"/>
      <c r="DU118" s="360"/>
      <c r="DV118" s="360"/>
      <c r="DW118" s="360"/>
      <c r="DX118" s="360"/>
      <c r="DY118" s="360"/>
      <c r="DZ118" s="360"/>
    </row>
    <row r="119" spans="1:132" ht="15" customHeight="1">
      <c r="B119" s="365" t="s">
        <v>1983</v>
      </c>
      <c r="C119" s="366" t="s">
        <v>29</v>
      </c>
      <c r="D119" s="358">
        <v>1185276</v>
      </c>
      <c r="E119" s="358">
        <v>472957</v>
      </c>
      <c r="F119" s="358">
        <v>63930</v>
      </c>
      <c r="G119" s="358">
        <v>60103</v>
      </c>
      <c r="H119" s="358">
        <v>176407</v>
      </c>
      <c r="I119" s="358">
        <v>28164</v>
      </c>
      <c r="J119" s="358">
        <v>47361</v>
      </c>
      <c r="K119" s="358">
        <v>1660050</v>
      </c>
      <c r="L119" s="358">
        <v>568610</v>
      </c>
      <c r="M119" s="358">
        <v>58311</v>
      </c>
      <c r="N119" s="358">
        <v>104829</v>
      </c>
      <c r="O119" s="358">
        <v>200525</v>
      </c>
      <c r="P119" s="358">
        <v>172815</v>
      </c>
      <c r="Q119" s="358">
        <v>193009</v>
      </c>
      <c r="R119" s="358">
        <v>87404</v>
      </c>
      <c r="S119" s="358">
        <v>283571</v>
      </c>
      <c r="T119" s="358">
        <v>233274</v>
      </c>
      <c r="U119" s="358">
        <v>505920</v>
      </c>
      <c r="V119" s="358">
        <v>31851</v>
      </c>
      <c r="W119" s="358">
        <v>286819</v>
      </c>
      <c r="X119" s="358">
        <v>115340</v>
      </c>
      <c r="Y119" s="358">
        <v>629178</v>
      </c>
      <c r="Z119" s="358">
        <v>278402</v>
      </c>
      <c r="AA119" s="358">
        <v>44283</v>
      </c>
      <c r="AB119" s="358">
        <v>2679521</v>
      </c>
      <c r="AC119" s="358">
        <v>750289</v>
      </c>
      <c r="AD119" s="358">
        <v>276904</v>
      </c>
      <c r="AE119" s="358">
        <v>128251</v>
      </c>
      <c r="AF119" s="358">
        <v>979359</v>
      </c>
      <c r="AG119" s="358">
        <v>442309</v>
      </c>
      <c r="AH119" s="358">
        <v>11773</v>
      </c>
      <c r="AI119" s="358">
        <v>178758</v>
      </c>
      <c r="AJ119" s="358">
        <v>315030</v>
      </c>
      <c r="AK119" s="358">
        <v>79686</v>
      </c>
      <c r="AL119" s="358">
        <v>186390</v>
      </c>
      <c r="AM119" s="358">
        <v>669611</v>
      </c>
      <c r="AN119" s="358">
        <v>340029</v>
      </c>
      <c r="AO119" s="358">
        <v>85171</v>
      </c>
      <c r="AP119" s="358">
        <v>54538</v>
      </c>
      <c r="AQ119" s="358">
        <v>130615</v>
      </c>
      <c r="AR119" s="358">
        <v>279548</v>
      </c>
      <c r="AS119" s="358">
        <v>352477</v>
      </c>
      <c r="AT119" s="358">
        <v>717021</v>
      </c>
      <c r="AU119" s="358">
        <v>1080606</v>
      </c>
      <c r="AV119" s="358">
        <v>1962168</v>
      </c>
      <c r="AW119" s="358">
        <v>912554</v>
      </c>
      <c r="AX119" s="358">
        <v>1336905</v>
      </c>
      <c r="AY119" s="358">
        <v>1225015</v>
      </c>
      <c r="AZ119" s="358">
        <v>1479889</v>
      </c>
      <c r="BA119" s="358">
        <v>504755</v>
      </c>
      <c r="BB119" s="358">
        <v>421772</v>
      </c>
      <c r="BC119" s="358">
        <v>361104</v>
      </c>
      <c r="BD119" s="358">
        <v>555892</v>
      </c>
      <c r="BE119" s="358">
        <v>391898</v>
      </c>
      <c r="BF119" s="358">
        <v>1313873</v>
      </c>
      <c r="BG119" s="358">
        <v>388444</v>
      </c>
      <c r="BH119" s="358">
        <v>2257343</v>
      </c>
      <c r="BI119" s="358">
        <v>303855</v>
      </c>
      <c r="BJ119" s="358">
        <v>455083</v>
      </c>
      <c r="BK119" s="358">
        <v>432336</v>
      </c>
      <c r="BL119" s="358">
        <v>29219</v>
      </c>
      <c r="BM119" s="358">
        <v>1144177</v>
      </c>
      <c r="BN119" s="358">
        <v>447710</v>
      </c>
      <c r="BO119" s="358">
        <v>1086160</v>
      </c>
      <c r="BP119" s="358">
        <v>626471</v>
      </c>
      <c r="BQ119" s="358">
        <v>4969415</v>
      </c>
      <c r="BR119" s="358">
        <v>547527</v>
      </c>
      <c r="BS119" s="358">
        <v>895009</v>
      </c>
      <c r="BT119" s="358">
        <v>311263</v>
      </c>
      <c r="BU119" s="358">
        <v>8898344</v>
      </c>
      <c r="BV119" s="358">
        <v>2703017</v>
      </c>
      <c r="BW119" s="358">
        <v>6136122</v>
      </c>
      <c r="BX119" s="358">
        <v>4225527</v>
      </c>
      <c r="BY119" s="358">
        <v>19612720</v>
      </c>
      <c r="BZ119" s="358">
        <v>2731131</v>
      </c>
      <c r="CA119" s="358">
        <v>1662837</v>
      </c>
      <c r="CB119" s="358">
        <v>0</v>
      </c>
      <c r="CC119" s="358">
        <v>517458</v>
      </c>
      <c r="CD119" s="358">
        <v>928465</v>
      </c>
      <c r="CE119" s="358">
        <v>88534</v>
      </c>
      <c r="CF119" s="358">
        <v>508177</v>
      </c>
      <c r="CG119" s="358">
        <v>581642</v>
      </c>
      <c r="CH119" s="358">
        <v>107645</v>
      </c>
      <c r="CI119" s="358">
        <v>3422666</v>
      </c>
      <c r="CJ119" s="358">
        <v>801559</v>
      </c>
      <c r="CK119" s="358">
        <v>2674448</v>
      </c>
      <c r="CL119" s="358">
        <v>450442</v>
      </c>
      <c r="CM119" s="358">
        <v>861368</v>
      </c>
      <c r="CN119" s="358">
        <v>0</v>
      </c>
      <c r="CO119" s="358">
        <v>1823154</v>
      </c>
      <c r="CP119" s="358">
        <v>1575440</v>
      </c>
      <c r="CQ119" s="358">
        <v>2917285</v>
      </c>
      <c r="CR119" s="358">
        <v>33889</v>
      </c>
      <c r="CS119" s="358">
        <v>292911</v>
      </c>
      <c r="CT119" s="358">
        <v>899829</v>
      </c>
      <c r="CU119" s="358">
        <v>210157</v>
      </c>
      <c r="CV119" s="358">
        <v>2976691</v>
      </c>
      <c r="CW119" s="358">
        <v>620216</v>
      </c>
      <c r="CX119" s="358">
        <v>498141</v>
      </c>
      <c r="CY119" s="358">
        <v>5497092</v>
      </c>
      <c r="CZ119" s="358">
        <v>620466</v>
      </c>
      <c r="DA119" s="358">
        <v>1130894</v>
      </c>
      <c r="DB119" s="358">
        <v>699264</v>
      </c>
      <c r="DC119" s="358">
        <v>1533490</v>
      </c>
      <c r="DD119" s="358">
        <v>16343</v>
      </c>
      <c r="DE119" s="358">
        <v>1087191</v>
      </c>
      <c r="DF119" s="358">
        <v>0</v>
      </c>
      <c r="DG119" s="358">
        <v>271953</v>
      </c>
      <c r="DH119" s="333">
        <f t="shared" si="10"/>
        <v>121202620</v>
      </c>
      <c r="DI119" s="360"/>
      <c r="DJ119" s="360"/>
      <c r="DK119" s="360"/>
      <c r="DL119" s="360"/>
      <c r="DM119" s="360"/>
      <c r="DN119" s="360"/>
      <c r="DO119" s="360"/>
      <c r="DP119" s="360"/>
      <c r="DQ119" s="360"/>
      <c r="DR119" s="360"/>
      <c r="DS119" s="360"/>
      <c r="DT119" s="360"/>
      <c r="DU119" s="360"/>
      <c r="DV119" s="360"/>
      <c r="DW119" s="360"/>
      <c r="DX119" s="360"/>
      <c r="DY119" s="360"/>
      <c r="DZ119" s="360"/>
    </row>
    <row r="120" spans="1:132" ht="15" customHeight="1">
      <c r="B120" s="365" t="s">
        <v>1984</v>
      </c>
      <c r="C120" s="619" t="s">
        <v>1985</v>
      </c>
      <c r="D120" s="358">
        <v>0</v>
      </c>
      <c r="E120" s="358">
        <v>0</v>
      </c>
      <c r="F120" s="358">
        <v>0</v>
      </c>
      <c r="G120" s="358">
        <v>0</v>
      </c>
      <c r="H120" s="358">
        <v>0</v>
      </c>
      <c r="I120" s="358">
        <v>0</v>
      </c>
      <c r="J120" s="358">
        <v>0</v>
      </c>
      <c r="K120" s="358">
        <v>0</v>
      </c>
      <c r="L120" s="358">
        <v>0</v>
      </c>
      <c r="M120" s="358">
        <v>0</v>
      </c>
      <c r="N120" s="358">
        <v>0</v>
      </c>
      <c r="O120" s="358">
        <v>0</v>
      </c>
      <c r="P120" s="358">
        <v>0</v>
      </c>
      <c r="Q120" s="358">
        <v>0</v>
      </c>
      <c r="R120" s="358">
        <v>0</v>
      </c>
      <c r="S120" s="358">
        <v>0</v>
      </c>
      <c r="T120" s="358">
        <v>0</v>
      </c>
      <c r="U120" s="358">
        <v>0</v>
      </c>
      <c r="V120" s="358">
        <v>0</v>
      </c>
      <c r="W120" s="358">
        <v>0</v>
      </c>
      <c r="X120" s="358">
        <v>0</v>
      </c>
      <c r="Y120" s="358">
        <v>0</v>
      </c>
      <c r="Z120" s="358">
        <v>0</v>
      </c>
      <c r="AA120" s="358">
        <v>0</v>
      </c>
      <c r="AB120" s="358">
        <v>0</v>
      </c>
      <c r="AC120" s="358">
        <v>0</v>
      </c>
      <c r="AD120" s="358">
        <v>0</v>
      </c>
      <c r="AE120" s="358">
        <v>0</v>
      </c>
      <c r="AF120" s="358">
        <v>0</v>
      </c>
      <c r="AG120" s="358">
        <v>0</v>
      </c>
      <c r="AH120" s="358">
        <v>0</v>
      </c>
      <c r="AI120" s="358">
        <v>0</v>
      </c>
      <c r="AJ120" s="358">
        <v>0</v>
      </c>
      <c r="AK120" s="358">
        <v>0</v>
      </c>
      <c r="AL120" s="358">
        <v>0</v>
      </c>
      <c r="AM120" s="358">
        <v>0</v>
      </c>
      <c r="AN120" s="358">
        <v>0</v>
      </c>
      <c r="AO120" s="358">
        <v>0</v>
      </c>
      <c r="AP120" s="358">
        <v>0</v>
      </c>
      <c r="AQ120" s="358">
        <v>0</v>
      </c>
      <c r="AR120" s="358">
        <v>0</v>
      </c>
      <c r="AS120" s="358">
        <v>0</v>
      </c>
      <c r="AT120" s="358">
        <v>0</v>
      </c>
      <c r="AU120" s="358">
        <v>0</v>
      </c>
      <c r="AV120" s="358">
        <v>0</v>
      </c>
      <c r="AW120" s="358">
        <v>0</v>
      </c>
      <c r="AX120" s="358">
        <v>0</v>
      </c>
      <c r="AY120" s="358">
        <v>0</v>
      </c>
      <c r="AZ120" s="358">
        <v>0</v>
      </c>
      <c r="BA120" s="358">
        <v>0</v>
      </c>
      <c r="BB120" s="358">
        <v>0</v>
      </c>
      <c r="BC120" s="358">
        <v>0</v>
      </c>
      <c r="BD120" s="358">
        <v>0</v>
      </c>
      <c r="BE120" s="358">
        <v>0</v>
      </c>
      <c r="BF120" s="358">
        <v>0</v>
      </c>
      <c r="BG120" s="358">
        <v>0</v>
      </c>
      <c r="BH120" s="358">
        <v>0</v>
      </c>
      <c r="BI120" s="358">
        <v>0</v>
      </c>
      <c r="BJ120" s="358">
        <v>0</v>
      </c>
      <c r="BK120" s="358">
        <v>0</v>
      </c>
      <c r="BL120" s="358">
        <v>0</v>
      </c>
      <c r="BM120" s="358">
        <v>0</v>
      </c>
      <c r="BN120" s="358">
        <v>0</v>
      </c>
      <c r="BO120" s="358">
        <v>0</v>
      </c>
      <c r="BP120" s="358">
        <v>0</v>
      </c>
      <c r="BQ120" s="358">
        <v>0</v>
      </c>
      <c r="BR120" s="358">
        <v>0</v>
      </c>
      <c r="BS120" s="358">
        <v>100101</v>
      </c>
      <c r="BT120" s="358">
        <v>149700</v>
      </c>
      <c r="BU120" s="358">
        <v>0</v>
      </c>
      <c r="BV120" s="358">
        <v>0</v>
      </c>
      <c r="BW120" s="358">
        <v>0</v>
      </c>
      <c r="BX120" s="358">
        <v>0</v>
      </c>
      <c r="BY120" s="358">
        <v>0</v>
      </c>
      <c r="BZ120" s="358">
        <v>0</v>
      </c>
      <c r="CA120" s="358">
        <v>0</v>
      </c>
      <c r="CB120" s="358">
        <v>0</v>
      </c>
      <c r="CC120" s="358">
        <v>0</v>
      </c>
      <c r="CD120" s="358">
        <v>0</v>
      </c>
      <c r="CE120" s="358">
        <v>0</v>
      </c>
      <c r="CF120" s="358">
        <v>0</v>
      </c>
      <c r="CG120" s="358">
        <v>8110</v>
      </c>
      <c r="CH120" s="358">
        <v>0</v>
      </c>
      <c r="CI120" s="358">
        <v>0</v>
      </c>
      <c r="CJ120" s="358">
        <v>0</v>
      </c>
      <c r="CK120" s="358">
        <v>0</v>
      </c>
      <c r="CL120" s="358">
        <v>0</v>
      </c>
      <c r="CM120" s="358">
        <v>0</v>
      </c>
      <c r="CN120" s="358">
        <v>15295775</v>
      </c>
      <c r="CO120" s="358">
        <v>2763585</v>
      </c>
      <c r="CP120" s="358">
        <v>1894496</v>
      </c>
      <c r="CQ120" s="358">
        <v>0</v>
      </c>
      <c r="CR120" s="358">
        <v>3923</v>
      </c>
      <c r="CS120" s="358">
        <v>36221</v>
      </c>
      <c r="CT120" s="358">
        <v>0</v>
      </c>
      <c r="CU120" s="358">
        <v>0</v>
      </c>
      <c r="CV120" s="358">
        <v>0</v>
      </c>
      <c r="CW120" s="358">
        <v>0</v>
      </c>
      <c r="CX120" s="358">
        <v>0</v>
      </c>
      <c r="CY120" s="358">
        <v>4481</v>
      </c>
      <c r="CZ120" s="358">
        <v>0</v>
      </c>
      <c r="DA120" s="358">
        <v>0</v>
      </c>
      <c r="DB120" s="358">
        <v>0</v>
      </c>
      <c r="DC120" s="358">
        <v>0</v>
      </c>
      <c r="DD120" s="358">
        <v>0</v>
      </c>
      <c r="DE120" s="358">
        <v>0</v>
      </c>
      <c r="DF120" s="358">
        <v>0</v>
      </c>
      <c r="DG120" s="358">
        <v>0</v>
      </c>
      <c r="DH120" s="333">
        <f t="shared" si="10"/>
        <v>20256392</v>
      </c>
      <c r="DI120" s="360"/>
      <c r="DJ120" s="360"/>
      <c r="DK120" s="360"/>
      <c r="DL120" s="360"/>
      <c r="DM120" s="360"/>
      <c r="DN120" s="360"/>
      <c r="DO120" s="360"/>
      <c r="DP120" s="360"/>
      <c r="DQ120" s="360"/>
      <c r="DR120" s="360"/>
      <c r="DS120" s="360"/>
      <c r="DT120" s="360"/>
      <c r="DU120" s="360"/>
      <c r="DV120" s="360"/>
      <c r="DW120" s="360"/>
      <c r="DX120" s="360"/>
      <c r="DY120" s="360"/>
      <c r="DZ120" s="360"/>
    </row>
    <row r="121" spans="1:132" ht="15" customHeight="1">
      <c r="B121" s="365" t="s">
        <v>1986</v>
      </c>
      <c r="C121" s="366" t="s">
        <v>1987</v>
      </c>
      <c r="D121" s="358">
        <v>159057</v>
      </c>
      <c r="E121" s="358">
        <v>73610</v>
      </c>
      <c r="F121" s="358">
        <v>25116</v>
      </c>
      <c r="G121" s="358">
        <v>25503</v>
      </c>
      <c r="H121" s="358">
        <v>40620</v>
      </c>
      <c r="I121" s="358">
        <v>13040</v>
      </c>
      <c r="J121" s="358">
        <v>19559</v>
      </c>
      <c r="K121" s="358">
        <v>511483</v>
      </c>
      <c r="L121" s="358">
        <v>1310428</v>
      </c>
      <c r="M121" s="358">
        <v>49860</v>
      </c>
      <c r="N121" s="358">
        <v>1054491</v>
      </c>
      <c r="O121" s="358">
        <v>-22604</v>
      </c>
      <c r="P121" s="358">
        <v>51560</v>
      </c>
      <c r="Q121" s="358">
        <v>98013</v>
      </c>
      <c r="R121" s="358">
        <v>63651</v>
      </c>
      <c r="S121" s="358">
        <v>92832</v>
      </c>
      <c r="T121" s="358">
        <v>165351</v>
      </c>
      <c r="U121" s="358">
        <v>183631</v>
      </c>
      <c r="V121" s="358">
        <v>12559</v>
      </c>
      <c r="W121" s="358">
        <v>27029</v>
      </c>
      <c r="X121" s="358">
        <v>-18649</v>
      </c>
      <c r="Y121" s="358">
        <v>-20942</v>
      </c>
      <c r="Z121" s="358">
        <v>-44504</v>
      </c>
      <c r="AA121" s="358">
        <v>-7671</v>
      </c>
      <c r="AB121" s="358">
        <v>127368</v>
      </c>
      <c r="AC121" s="358">
        <v>-13809</v>
      </c>
      <c r="AD121" s="358">
        <v>3524991</v>
      </c>
      <c r="AE121" s="358">
        <v>37025</v>
      </c>
      <c r="AF121" s="358">
        <v>258816</v>
      </c>
      <c r="AG121" s="358">
        <v>60291</v>
      </c>
      <c r="AH121" s="358">
        <v>5574</v>
      </c>
      <c r="AI121" s="358">
        <v>21605</v>
      </c>
      <c r="AJ121" s="358">
        <v>144740</v>
      </c>
      <c r="AK121" s="358">
        <v>15027</v>
      </c>
      <c r="AL121" s="358">
        <v>76456</v>
      </c>
      <c r="AM121" s="358">
        <v>231222</v>
      </c>
      <c r="AN121" s="358">
        <v>7576</v>
      </c>
      <c r="AO121" s="358">
        <v>61795</v>
      </c>
      <c r="AP121" s="358">
        <v>70809</v>
      </c>
      <c r="AQ121" s="358">
        <v>1289</v>
      </c>
      <c r="AR121" s="358">
        <v>23985</v>
      </c>
      <c r="AS121" s="358">
        <v>200465</v>
      </c>
      <c r="AT121" s="358">
        <v>280462</v>
      </c>
      <c r="AU121" s="358">
        <v>80437</v>
      </c>
      <c r="AV121" s="358">
        <v>73722</v>
      </c>
      <c r="AW121" s="358">
        <v>-166848</v>
      </c>
      <c r="AX121" s="358">
        <v>-380072</v>
      </c>
      <c r="AY121" s="358">
        <v>-58281</v>
      </c>
      <c r="AZ121" s="358">
        <v>-139853</v>
      </c>
      <c r="BA121" s="358">
        <v>28464</v>
      </c>
      <c r="BB121" s="358">
        <v>-109945</v>
      </c>
      <c r="BC121" s="358">
        <v>-28511</v>
      </c>
      <c r="BD121" s="358">
        <v>-153413</v>
      </c>
      <c r="BE121" s="358">
        <v>-94198</v>
      </c>
      <c r="BF121" s="358">
        <v>-654514</v>
      </c>
      <c r="BG121" s="358">
        <v>-71804</v>
      </c>
      <c r="BH121" s="358">
        <v>-97579</v>
      </c>
      <c r="BI121" s="358">
        <v>-53493</v>
      </c>
      <c r="BJ121" s="358">
        <v>29786</v>
      </c>
      <c r="BK121" s="358">
        <v>42388</v>
      </c>
      <c r="BL121" s="358">
        <v>13636</v>
      </c>
      <c r="BM121" s="358">
        <v>1436870</v>
      </c>
      <c r="BN121" s="358">
        <v>747730</v>
      </c>
      <c r="BO121" s="358">
        <v>720670</v>
      </c>
      <c r="BP121" s="358">
        <v>413618</v>
      </c>
      <c r="BQ121" s="358">
        <v>897914</v>
      </c>
      <c r="BR121" s="358">
        <v>12048</v>
      </c>
      <c r="BS121" s="358">
        <v>165592</v>
      </c>
      <c r="BT121" s="358">
        <v>261616</v>
      </c>
      <c r="BU121" s="358">
        <v>5343749</v>
      </c>
      <c r="BV121" s="358">
        <v>638800</v>
      </c>
      <c r="BW121" s="358">
        <v>1832134</v>
      </c>
      <c r="BX121" s="358">
        <v>882177</v>
      </c>
      <c r="BY121" s="358">
        <v>3750940</v>
      </c>
      <c r="BZ121" s="358">
        <v>-36402</v>
      </c>
      <c r="CA121" s="358">
        <v>1339860</v>
      </c>
      <c r="CB121" s="358">
        <v>0</v>
      </c>
      <c r="CC121" s="358">
        <v>71343</v>
      </c>
      <c r="CD121" s="358">
        <v>-83961</v>
      </c>
      <c r="CE121" s="358">
        <v>52470</v>
      </c>
      <c r="CF121" s="358">
        <v>170478</v>
      </c>
      <c r="CG121" s="358">
        <v>166870</v>
      </c>
      <c r="CH121" s="358">
        <v>120074</v>
      </c>
      <c r="CI121" s="358">
        <v>311773</v>
      </c>
      <c r="CJ121" s="358">
        <v>135043</v>
      </c>
      <c r="CK121" s="358">
        <v>1445182</v>
      </c>
      <c r="CL121" s="358">
        <v>250098</v>
      </c>
      <c r="CM121" s="358">
        <v>203428</v>
      </c>
      <c r="CN121" s="358">
        <v>74723</v>
      </c>
      <c r="CO121" s="358">
        <v>217285</v>
      </c>
      <c r="CP121" s="358">
        <v>250910</v>
      </c>
      <c r="CQ121" s="358">
        <v>554816</v>
      </c>
      <c r="CR121" s="358">
        <v>35728</v>
      </c>
      <c r="CS121" s="358">
        <v>87099</v>
      </c>
      <c r="CT121" s="358">
        <v>118768</v>
      </c>
      <c r="CU121" s="358">
        <v>153338</v>
      </c>
      <c r="CV121" s="358">
        <v>161949</v>
      </c>
      <c r="CW121" s="358">
        <v>22952</v>
      </c>
      <c r="CX121" s="358">
        <v>427780</v>
      </c>
      <c r="CY121" s="358">
        <v>3749668</v>
      </c>
      <c r="CZ121" s="358">
        <v>1599</v>
      </c>
      <c r="DA121" s="358">
        <v>583499</v>
      </c>
      <c r="DB121" s="358">
        <v>309421</v>
      </c>
      <c r="DC121" s="358">
        <v>812369</v>
      </c>
      <c r="DD121" s="358">
        <v>39389</v>
      </c>
      <c r="DE121" s="358">
        <v>795207</v>
      </c>
      <c r="DF121" s="358">
        <v>0</v>
      </c>
      <c r="DG121" s="358">
        <v>254354</v>
      </c>
      <c r="DH121" s="333">
        <f t="shared" si="10"/>
        <v>37159600</v>
      </c>
      <c r="DI121" s="360"/>
      <c r="DJ121" s="360"/>
      <c r="DK121" s="360"/>
      <c r="DL121" s="360"/>
      <c r="DM121" s="360"/>
      <c r="DN121" s="360"/>
      <c r="DO121" s="360"/>
      <c r="DP121" s="360"/>
      <c r="DQ121" s="360"/>
      <c r="DR121" s="360"/>
      <c r="DS121" s="360"/>
      <c r="DT121" s="360"/>
      <c r="DU121" s="360"/>
      <c r="DV121" s="360"/>
      <c r="DW121" s="360"/>
      <c r="DX121" s="360"/>
      <c r="DY121" s="360"/>
      <c r="DZ121" s="360"/>
    </row>
    <row r="122" spans="1:132" ht="15" customHeight="1" thickBot="1">
      <c r="B122" s="365" t="s">
        <v>1988</v>
      </c>
      <c r="C122" s="366" t="s">
        <v>30</v>
      </c>
      <c r="D122" s="358">
        <v>-693450</v>
      </c>
      <c r="E122" s="358">
        <v>-20053</v>
      </c>
      <c r="F122" s="358">
        <v>-11</v>
      </c>
      <c r="G122" s="358">
        <v>-8219</v>
      </c>
      <c r="H122" s="358">
        <v>-2558</v>
      </c>
      <c r="I122" s="358">
        <v>-208</v>
      </c>
      <c r="J122" s="358">
        <v>-5</v>
      </c>
      <c r="K122" s="358">
        <v>-78422</v>
      </c>
      <c r="L122" s="358">
        <v>-726</v>
      </c>
      <c r="M122" s="358">
        <v>-2083</v>
      </c>
      <c r="N122" s="358">
        <v>-2</v>
      </c>
      <c r="O122" s="358">
        <v>-4</v>
      </c>
      <c r="P122" s="358">
        <v>-5</v>
      </c>
      <c r="Q122" s="358">
        <v>-13</v>
      </c>
      <c r="R122" s="358">
        <v>-4</v>
      </c>
      <c r="S122" s="358">
        <v>-2</v>
      </c>
      <c r="T122" s="358">
        <v>-5</v>
      </c>
      <c r="U122" s="358">
        <v>-9</v>
      </c>
      <c r="V122" s="358">
        <v>-1</v>
      </c>
      <c r="W122" s="358">
        <v>-21</v>
      </c>
      <c r="X122" s="358">
        <v>-2</v>
      </c>
      <c r="Y122" s="358">
        <v>-8</v>
      </c>
      <c r="Z122" s="358">
        <v>-7</v>
      </c>
      <c r="AA122" s="358">
        <v>-1</v>
      </c>
      <c r="AB122" s="358">
        <v>-7</v>
      </c>
      <c r="AC122" s="358">
        <v>-22</v>
      </c>
      <c r="AD122" s="358">
        <v>-65565</v>
      </c>
      <c r="AE122" s="358">
        <v>-2</v>
      </c>
      <c r="AF122" s="358">
        <v>-14</v>
      </c>
      <c r="AG122" s="358">
        <v>-5</v>
      </c>
      <c r="AH122" s="358">
        <v>-5</v>
      </c>
      <c r="AI122" s="358">
        <v>-7</v>
      </c>
      <c r="AJ122" s="358">
        <v>-16</v>
      </c>
      <c r="AK122" s="358">
        <v>-5</v>
      </c>
      <c r="AL122" s="358">
        <v>-9</v>
      </c>
      <c r="AM122" s="358">
        <v>-11</v>
      </c>
      <c r="AN122" s="358">
        <v>-35</v>
      </c>
      <c r="AO122" s="358">
        <v>-9</v>
      </c>
      <c r="AP122" s="358">
        <v>-4</v>
      </c>
      <c r="AQ122" s="358">
        <v>-7</v>
      </c>
      <c r="AR122" s="358">
        <v>-19</v>
      </c>
      <c r="AS122" s="358">
        <v>-28</v>
      </c>
      <c r="AT122" s="358">
        <v>-57</v>
      </c>
      <c r="AU122" s="358">
        <v>-52</v>
      </c>
      <c r="AV122" s="358">
        <v>-82</v>
      </c>
      <c r="AW122" s="358">
        <v>-32</v>
      </c>
      <c r="AX122" s="358">
        <v>-28</v>
      </c>
      <c r="AY122" s="358">
        <v>-53</v>
      </c>
      <c r="AZ122" s="358">
        <v>-36</v>
      </c>
      <c r="BA122" s="358">
        <v>-8</v>
      </c>
      <c r="BB122" s="358">
        <v>-12</v>
      </c>
      <c r="BC122" s="358">
        <v>-10</v>
      </c>
      <c r="BD122" s="358">
        <v>-15</v>
      </c>
      <c r="BE122" s="358">
        <v>-9</v>
      </c>
      <c r="BF122" s="358">
        <v>-22</v>
      </c>
      <c r="BG122" s="358">
        <v>-15</v>
      </c>
      <c r="BH122" s="358">
        <v>-78</v>
      </c>
      <c r="BI122" s="358">
        <v>-9</v>
      </c>
      <c r="BJ122" s="358">
        <v>-163</v>
      </c>
      <c r="BK122" s="358">
        <v>-10</v>
      </c>
      <c r="BL122" s="358">
        <v>-1</v>
      </c>
      <c r="BM122" s="358">
        <v>-102</v>
      </c>
      <c r="BN122" s="358">
        <v>-155</v>
      </c>
      <c r="BO122" s="358">
        <v>-33468</v>
      </c>
      <c r="BP122" s="358">
        <v>-225493</v>
      </c>
      <c r="BQ122" s="358">
        <v>-518</v>
      </c>
      <c r="BR122" s="358">
        <v>-2670</v>
      </c>
      <c r="BS122" s="358">
        <v>-178528</v>
      </c>
      <c r="BT122" s="358">
        <v>-18</v>
      </c>
      <c r="BU122" s="358">
        <v>-65138</v>
      </c>
      <c r="BV122" s="358">
        <v>-410437</v>
      </c>
      <c r="BW122" s="358">
        <v>-105</v>
      </c>
      <c r="BX122" s="358">
        <v>-22213</v>
      </c>
      <c r="BY122" s="358">
        <v>0</v>
      </c>
      <c r="BZ122" s="358">
        <v>-70851</v>
      </c>
      <c r="CA122" s="358">
        <v>-57430</v>
      </c>
      <c r="CB122" s="358">
        <v>0</v>
      </c>
      <c r="CC122" s="358">
        <v>-9472</v>
      </c>
      <c r="CD122" s="358">
        <v>-5</v>
      </c>
      <c r="CE122" s="358">
        <v>-2</v>
      </c>
      <c r="CF122" s="358">
        <v>-11</v>
      </c>
      <c r="CG122" s="358">
        <v>-15089</v>
      </c>
      <c r="CH122" s="358">
        <v>0</v>
      </c>
      <c r="CI122" s="358">
        <v>-68</v>
      </c>
      <c r="CJ122" s="358">
        <v>-5</v>
      </c>
      <c r="CK122" s="358">
        <v>-290</v>
      </c>
      <c r="CL122" s="358">
        <v>-1</v>
      </c>
      <c r="CM122" s="358">
        <v>-74</v>
      </c>
      <c r="CN122" s="358">
        <v>0</v>
      </c>
      <c r="CO122" s="358">
        <v>-5188</v>
      </c>
      <c r="CP122" s="358">
        <v>-142272</v>
      </c>
      <c r="CQ122" s="358">
        <v>-870578</v>
      </c>
      <c r="CR122" s="358">
        <v>-1</v>
      </c>
      <c r="CS122" s="358">
        <v>-21</v>
      </c>
      <c r="CT122" s="358">
        <v>-33362</v>
      </c>
      <c r="CU122" s="358">
        <v>-81992</v>
      </c>
      <c r="CV122" s="358">
        <v>-15</v>
      </c>
      <c r="CW122" s="358">
        <v>-16</v>
      </c>
      <c r="CX122" s="358">
        <v>-22</v>
      </c>
      <c r="CY122" s="358">
        <v>-3028</v>
      </c>
      <c r="CZ122" s="358">
        <v>-11</v>
      </c>
      <c r="DA122" s="358">
        <v>-16</v>
      </c>
      <c r="DB122" s="358">
        <v>-22</v>
      </c>
      <c r="DC122" s="358">
        <v>-51</v>
      </c>
      <c r="DD122" s="358">
        <v>-4</v>
      </c>
      <c r="DE122" s="358">
        <v>-69</v>
      </c>
      <c r="DF122" s="358">
        <v>0</v>
      </c>
      <c r="DG122" s="358">
        <v>-22899</v>
      </c>
      <c r="DH122" s="333">
        <f t="shared" si="10"/>
        <v>-3123991</v>
      </c>
      <c r="DI122" s="360"/>
      <c r="DJ122" s="360"/>
      <c r="DK122" s="360"/>
      <c r="DL122" s="360"/>
      <c r="DM122" s="360"/>
      <c r="DN122" s="360"/>
      <c r="DO122" s="360"/>
      <c r="DP122" s="360"/>
      <c r="DQ122" s="360"/>
      <c r="DR122" s="360"/>
      <c r="DS122" s="360"/>
      <c r="DT122" s="360"/>
      <c r="DU122" s="360"/>
      <c r="DV122" s="360"/>
      <c r="DW122" s="360"/>
      <c r="DX122" s="360"/>
      <c r="DY122" s="360"/>
      <c r="DZ122" s="360"/>
    </row>
    <row r="123" spans="1:132" ht="21" customHeight="1" thickBot="1">
      <c r="B123" s="361" t="s">
        <v>1989</v>
      </c>
      <c r="C123" s="362" t="s">
        <v>31</v>
      </c>
      <c r="D123" s="192">
        <f>SUM(D116:D122)</f>
        <v>3242226</v>
      </c>
      <c r="E123" s="192">
        <f t="shared" ref="E123:BP123" si="22">SUM(E116:E122)</f>
        <v>1078346</v>
      </c>
      <c r="F123" s="192">
        <f t="shared" si="22"/>
        <v>267461</v>
      </c>
      <c r="G123" s="192">
        <f t="shared" si="22"/>
        <v>433155</v>
      </c>
      <c r="H123" s="192">
        <f t="shared" si="22"/>
        <v>736401</v>
      </c>
      <c r="I123" s="192">
        <f t="shared" si="22"/>
        <v>77533</v>
      </c>
      <c r="J123" s="192">
        <f t="shared" si="22"/>
        <v>208255</v>
      </c>
      <c r="K123" s="192">
        <f t="shared" si="22"/>
        <v>8965591</v>
      </c>
      <c r="L123" s="192">
        <f t="shared" si="22"/>
        <v>2891400</v>
      </c>
      <c r="M123" s="192">
        <f t="shared" si="22"/>
        <v>389491</v>
      </c>
      <c r="N123" s="192">
        <f t="shared" si="22"/>
        <v>1360426</v>
      </c>
      <c r="O123" s="192">
        <f t="shared" si="22"/>
        <v>470947</v>
      </c>
      <c r="P123" s="192">
        <f t="shared" si="22"/>
        <v>785770</v>
      </c>
      <c r="Q123" s="192">
        <f t="shared" si="22"/>
        <v>1054211</v>
      </c>
      <c r="R123" s="192">
        <f t="shared" si="22"/>
        <v>733680</v>
      </c>
      <c r="S123" s="192">
        <f t="shared" si="22"/>
        <v>967825</v>
      </c>
      <c r="T123" s="192">
        <f t="shared" si="22"/>
        <v>1589475</v>
      </c>
      <c r="U123" s="192">
        <f t="shared" si="22"/>
        <v>2477418</v>
      </c>
      <c r="V123" s="192">
        <f t="shared" si="22"/>
        <v>117783</v>
      </c>
      <c r="W123" s="192">
        <f t="shared" si="22"/>
        <v>990238</v>
      </c>
      <c r="X123" s="192">
        <f t="shared" si="22"/>
        <v>265965</v>
      </c>
      <c r="Y123" s="192">
        <f t="shared" si="22"/>
        <v>1273717</v>
      </c>
      <c r="Z123" s="192">
        <f t="shared" si="22"/>
        <v>604730</v>
      </c>
      <c r="AA123" s="192">
        <f t="shared" si="22"/>
        <v>149755</v>
      </c>
      <c r="AB123" s="192">
        <f t="shared" si="22"/>
        <v>3991940</v>
      </c>
      <c r="AC123" s="192">
        <f t="shared" si="22"/>
        <v>2612079</v>
      </c>
      <c r="AD123" s="192">
        <f t="shared" si="22"/>
        <v>4849241</v>
      </c>
      <c r="AE123" s="192">
        <f t="shared" si="22"/>
        <v>446046</v>
      </c>
      <c r="AF123" s="192">
        <f t="shared" si="22"/>
        <v>4545360</v>
      </c>
      <c r="AG123" s="192">
        <f t="shared" si="22"/>
        <v>1422875</v>
      </c>
      <c r="AH123" s="192">
        <f t="shared" si="22"/>
        <v>113392</v>
      </c>
      <c r="AI123" s="192">
        <f t="shared" si="22"/>
        <v>597397</v>
      </c>
      <c r="AJ123" s="192">
        <f t="shared" si="22"/>
        <v>1399413</v>
      </c>
      <c r="AK123" s="192">
        <f t="shared" si="22"/>
        <v>299278</v>
      </c>
      <c r="AL123" s="192">
        <f t="shared" si="22"/>
        <v>995510</v>
      </c>
      <c r="AM123" s="192">
        <f t="shared" si="22"/>
        <v>1652682</v>
      </c>
      <c r="AN123" s="192">
        <f t="shared" si="22"/>
        <v>2538516</v>
      </c>
      <c r="AO123" s="192">
        <f t="shared" si="22"/>
        <v>674728</v>
      </c>
      <c r="AP123" s="192">
        <f t="shared" si="22"/>
        <v>830744</v>
      </c>
      <c r="AQ123" s="192">
        <f t="shared" si="22"/>
        <v>639777</v>
      </c>
      <c r="AR123" s="192">
        <f t="shared" si="22"/>
        <v>1072284</v>
      </c>
      <c r="AS123" s="192">
        <f t="shared" si="22"/>
        <v>2252070</v>
      </c>
      <c r="AT123" s="192">
        <f t="shared" si="22"/>
        <v>3811599</v>
      </c>
      <c r="AU123" s="192">
        <f t="shared" si="22"/>
        <v>4817212</v>
      </c>
      <c r="AV123" s="192">
        <f t="shared" si="22"/>
        <v>8023804</v>
      </c>
      <c r="AW123" s="192">
        <f t="shared" si="22"/>
        <v>2371798</v>
      </c>
      <c r="AX123" s="192">
        <f t="shared" si="22"/>
        <v>2180703</v>
      </c>
      <c r="AY123" s="192">
        <f t="shared" si="22"/>
        <v>2536096</v>
      </c>
      <c r="AZ123" s="192">
        <f t="shared" si="22"/>
        <v>2880880</v>
      </c>
      <c r="BA123" s="192">
        <f t="shared" si="22"/>
        <v>964267</v>
      </c>
      <c r="BB123" s="192">
        <f t="shared" si="22"/>
        <v>807181</v>
      </c>
      <c r="BC123" s="192">
        <f t="shared" si="22"/>
        <v>978165</v>
      </c>
      <c r="BD123" s="192">
        <f t="shared" si="22"/>
        <v>1077617</v>
      </c>
      <c r="BE123" s="192">
        <f t="shared" si="22"/>
        <v>523207</v>
      </c>
      <c r="BF123" s="192">
        <f t="shared" si="22"/>
        <v>2145997</v>
      </c>
      <c r="BG123" s="192">
        <f t="shared" si="22"/>
        <v>778297</v>
      </c>
      <c r="BH123" s="192">
        <f t="shared" si="22"/>
        <v>5917517</v>
      </c>
      <c r="BI123" s="192">
        <f t="shared" si="22"/>
        <v>697637</v>
      </c>
      <c r="BJ123" s="192">
        <f t="shared" si="22"/>
        <v>1432715</v>
      </c>
      <c r="BK123" s="192">
        <f t="shared" si="22"/>
        <v>1519913</v>
      </c>
      <c r="BL123" s="192">
        <f t="shared" si="22"/>
        <v>161502</v>
      </c>
      <c r="BM123" s="192">
        <f t="shared" si="22"/>
        <v>14564590</v>
      </c>
      <c r="BN123" s="192">
        <f t="shared" si="22"/>
        <v>7447030</v>
      </c>
      <c r="BO123" s="192">
        <f t="shared" si="22"/>
        <v>6595153</v>
      </c>
      <c r="BP123" s="192">
        <f t="shared" si="22"/>
        <v>4946742</v>
      </c>
      <c r="BQ123" s="192">
        <f t="shared" ref="BQ123:DG123" si="23">SUM(BQ116:BQ122)</f>
        <v>9366945</v>
      </c>
      <c r="BR123" s="192">
        <f t="shared" si="23"/>
        <v>837475</v>
      </c>
      <c r="BS123" s="192">
        <f t="shared" si="23"/>
        <v>2160016</v>
      </c>
      <c r="BT123" s="192">
        <f t="shared" si="23"/>
        <v>3893823</v>
      </c>
      <c r="BU123" s="192">
        <f t="shared" si="23"/>
        <v>65254955</v>
      </c>
      <c r="BV123" s="192">
        <f t="shared" si="23"/>
        <v>23039938</v>
      </c>
      <c r="BW123" s="192">
        <f t="shared" si="23"/>
        <v>16859213</v>
      </c>
      <c r="BX123" s="192">
        <f t="shared" si="23"/>
        <v>9613126</v>
      </c>
      <c r="BY123" s="192">
        <f t="shared" si="23"/>
        <v>46520760</v>
      </c>
      <c r="BZ123" s="192">
        <f t="shared" si="23"/>
        <v>3157821</v>
      </c>
      <c r="CA123" s="192">
        <f t="shared" si="23"/>
        <v>12471657</v>
      </c>
      <c r="CB123" s="192">
        <f t="shared" si="23"/>
        <v>0</v>
      </c>
      <c r="CC123" s="192">
        <f t="shared" si="23"/>
        <v>1693798</v>
      </c>
      <c r="CD123" s="192">
        <f t="shared" si="23"/>
        <v>394117</v>
      </c>
      <c r="CE123" s="192">
        <f t="shared" si="23"/>
        <v>553732</v>
      </c>
      <c r="CF123" s="192">
        <f t="shared" si="23"/>
        <v>1831199</v>
      </c>
      <c r="CG123" s="192">
        <f t="shared" si="23"/>
        <v>3954642</v>
      </c>
      <c r="CH123" s="192">
        <f t="shared" si="23"/>
        <v>1198209</v>
      </c>
      <c r="CI123" s="192">
        <f t="shared" si="23"/>
        <v>8106739</v>
      </c>
      <c r="CJ123" s="192">
        <f t="shared" si="23"/>
        <v>2018256</v>
      </c>
      <c r="CK123" s="192">
        <f t="shared" si="23"/>
        <v>17373189</v>
      </c>
      <c r="CL123" s="192">
        <f t="shared" si="23"/>
        <v>3443807</v>
      </c>
      <c r="CM123" s="192">
        <f t="shared" si="23"/>
        <v>3594961</v>
      </c>
      <c r="CN123" s="192">
        <f t="shared" si="23"/>
        <v>30260427</v>
      </c>
      <c r="CO123" s="192">
        <f t="shared" si="23"/>
        <v>20451634</v>
      </c>
      <c r="CP123" s="192">
        <f t="shared" si="23"/>
        <v>11278277</v>
      </c>
      <c r="CQ123" s="192">
        <f t="shared" si="23"/>
        <v>24484368</v>
      </c>
      <c r="CR123" s="192">
        <f t="shared" si="23"/>
        <v>1101770</v>
      </c>
      <c r="CS123" s="192">
        <f t="shared" si="23"/>
        <v>8194358</v>
      </c>
      <c r="CT123" s="192">
        <f t="shared" si="23"/>
        <v>8896131</v>
      </c>
      <c r="CU123" s="192">
        <f t="shared" si="23"/>
        <v>2947229</v>
      </c>
      <c r="CV123" s="192">
        <f t="shared" si="23"/>
        <v>5023609</v>
      </c>
      <c r="CW123" s="192">
        <f t="shared" si="23"/>
        <v>1389849</v>
      </c>
      <c r="CX123" s="192">
        <f t="shared" si="23"/>
        <v>4536607</v>
      </c>
      <c r="CY123" s="192">
        <f t="shared" si="23"/>
        <v>39455867</v>
      </c>
      <c r="CZ123" s="192">
        <f t="shared" si="23"/>
        <v>1344117</v>
      </c>
      <c r="DA123" s="192">
        <f t="shared" si="23"/>
        <v>6911929</v>
      </c>
      <c r="DB123" s="192">
        <f t="shared" si="23"/>
        <v>2845553</v>
      </c>
      <c r="DC123" s="192">
        <f t="shared" si="23"/>
        <v>5741263</v>
      </c>
      <c r="DD123" s="192">
        <f t="shared" si="23"/>
        <v>372431</v>
      </c>
      <c r="DE123" s="192">
        <f t="shared" si="23"/>
        <v>4654327</v>
      </c>
      <c r="DF123" s="192">
        <f t="shared" si="23"/>
        <v>0</v>
      </c>
      <c r="DG123" s="192">
        <f t="shared" si="23"/>
        <v>5028166</v>
      </c>
      <c r="DH123" s="363">
        <f t="shared" ref="DH123" si="24">SUM(DH116:DH122)</f>
        <v>561501043</v>
      </c>
      <c r="DI123" s="360"/>
      <c r="DJ123" s="360"/>
      <c r="DK123" s="360"/>
      <c r="DL123" s="360"/>
      <c r="DM123" s="360"/>
      <c r="DN123" s="360"/>
      <c r="DO123" s="360"/>
      <c r="DP123" s="360"/>
      <c r="DQ123" s="360"/>
      <c r="DR123" s="360"/>
      <c r="DS123" s="360"/>
      <c r="DT123" s="360"/>
      <c r="DU123" s="360"/>
      <c r="DV123" s="360"/>
      <c r="DW123" s="360"/>
      <c r="DX123" s="360"/>
      <c r="DY123" s="360"/>
      <c r="DZ123" s="360"/>
    </row>
    <row r="124" spans="1:132" ht="34.25" customHeight="1" thickBot="1">
      <c r="B124" s="367" t="s">
        <v>1990</v>
      </c>
      <c r="C124" s="368" t="s">
        <v>1366</v>
      </c>
      <c r="D124" s="192">
        <f>+D123+D115</f>
        <v>6084208</v>
      </c>
      <c r="E124" s="192">
        <f t="shared" ref="E124:BP124" si="25">+E123+E115</f>
        <v>3738184</v>
      </c>
      <c r="F124" s="192">
        <f t="shared" si="25"/>
        <v>438468</v>
      </c>
      <c r="G124" s="192">
        <f t="shared" si="25"/>
        <v>752553</v>
      </c>
      <c r="H124" s="192">
        <f t="shared" si="25"/>
        <v>1352398</v>
      </c>
      <c r="I124" s="192">
        <f t="shared" si="25"/>
        <v>134781</v>
      </c>
      <c r="J124" s="192">
        <f t="shared" si="25"/>
        <v>371758</v>
      </c>
      <c r="K124" s="192">
        <f t="shared" si="25"/>
        <v>29099163</v>
      </c>
      <c r="L124" s="192">
        <f t="shared" si="25"/>
        <v>5846744</v>
      </c>
      <c r="M124" s="192">
        <f t="shared" si="25"/>
        <v>1496690</v>
      </c>
      <c r="N124" s="192">
        <f t="shared" si="25"/>
        <v>1621326</v>
      </c>
      <c r="O124" s="192">
        <f t="shared" si="25"/>
        <v>1065389</v>
      </c>
      <c r="P124" s="192">
        <f t="shared" si="25"/>
        <v>1845525</v>
      </c>
      <c r="Q124" s="192">
        <f t="shared" si="25"/>
        <v>2363558</v>
      </c>
      <c r="R124" s="192">
        <f t="shared" si="25"/>
        <v>1740910</v>
      </c>
      <c r="S124" s="192">
        <f t="shared" si="25"/>
        <v>3814849</v>
      </c>
      <c r="T124" s="192">
        <f t="shared" si="25"/>
        <v>3520839</v>
      </c>
      <c r="U124" s="192">
        <f t="shared" si="25"/>
        <v>4087529</v>
      </c>
      <c r="V124" s="192">
        <f t="shared" si="25"/>
        <v>315465</v>
      </c>
      <c r="W124" s="192">
        <f t="shared" si="25"/>
        <v>2188577</v>
      </c>
      <c r="X124" s="192">
        <f t="shared" si="25"/>
        <v>2063291</v>
      </c>
      <c r="Y124" s="192">
        <f t="shared" si="25"/>
        <v>4563301</v>
      </c>
      <c r="Z124" s="192">
        <f t="shared" si="25"/>
        <v>2065324</v>
      </c>
      <c r="AA124" s="192">
        <f t="shared" si="25"/>
        <v>369424</v>
      </c>
      <c r="AB124" s="192">
        <f t="shared" si="25"/>
        <v>9624243</v>
      </c>
      <c r="AC124" s="192">
        <f t="shared" si="25"/>
        <v>7134369</v>
      </c>
      <c r="AD124" s="192">
        <f t="shared" si="25"/>
        <v>11709885</v>
      </c>
      <c r="AE124" s="192">
        <f t="shared" si="25"/>
        <v>1541949</v>
      </c>
      <c r="AF124" s="192">
        <f t="shared" si="25"/>
        <v>11006851</v>
      </c>
      <c r="AG124" s="192">
        <f t="shared" si="25"/>
        <v>2679059</v>
      </c>
      <c r="AH124" s="192">
        <f t="shared" si="25"/>
        <v>266229</v>
      </c>
      <c r="AI124" s="192">
        <f t="shared" si="25"/>
        <v>1210346</v>
      </c>
      <c r="AJ124" s="192">
        <f t="shared" si="25"/>
        <v>2805125</v>
      </c>
      <c r="AK124" s="192">
        <f t="shared" si="25"/>
        <v>598701</v>
      </c>
      <c r="AL124" s="192">
        <f t="shared" si="25"/>
        <v>1962768</v>
      </c>
      <c r="AM124" s="192">
        <f t="shared" si="25"/>
        <v>6782412</v>
      </c>
      <c r="AN124" s="192">
        <f t="shared" si="25"/>
        <v>10658360</v>
      </c>
      <c r="AO124" s="192">
        <f t="shared" si="25"/>
        <v>1575987</v>
      </c>
      <c r="AP124" s="192">
        <f t="shared" si="25"/>
        <v>2027059</v>
      </c>
      <c r="AQ124" s="192">
        <f t="shared" si="25"/>
        <v>3599819</v>
      </c>
      <c r="AR124" s="192">
        <f t="shared" si="25"/>
        <v>4617194</v>
      </c>
      <c r="AS124" s="192">
        <f t="shared" si="25"/>
        <v>4693323</v>
      </c>
      <c r="AT124" s="192">
        <f t="shared" si="25"/>
        <v>7353114</v>
      </c>
      <c r="AU124" s="192">
        <f t="shared" si="25"/>
        <v>10393595</v>
      </c>
      <c r="AV124" s="192">
        <f t="shared" si="25"/>
        <v>16534090</v>
      </c>
      <c r="AW124" s="192">
        <f t="shared" si="25"/>
        <v>5707414</v>
      </c>
      <c r="AX124" s="192">
        <f t="shared" si="25"/>
        <v>5369635</v>
      </c>
      <c r="AY124" s="192">
        <f t="shared" si="25"/>
        <v>7615750</v>
      </c>
      <c r="AZ124" s="192">
        <f t="shared" si="25"/>
        <v>8145995</v>
      </c>
      <c r="BA124" s="192">
        <f t="shared" si="25"/>
        <v>2724964</v>
      </c>
      <c r="BB124" s="192">
        <f t="shared" si="25"/>
        <v>2220412</v>
      </c>
      <c r="BC124" s="192">
        <f t="shared" si="25"/>
        <v>2514043</v>
      </c>
      <c r="BD124" s="192">
        <f t="shared" si="25"/>
        <v>3062475</v>
      </c>
      <c r="BE124" s="192">
        <f t="shared" si="25"/>
        <v>1726984</v>
      </c>
      <c r="BF124" s="192">
        <f t="shared" si="25"/>
        <v>14449090</v>
      </c>
      <c r="BG124" s="192">
        <f t="shared" si="25"/>
        <v>3636766</v>
      </c>
      <c r="BH124" s="192">
        <f t="shared" si="25"/>
        <v>22729977</v>
      </c>
      <c r="BI124" s="192">
        <f t="shared" si="25"/>
        <v>2319178</v>
      </c>
      <c r="BJ124" s="192">
        <f t="shared" si="25"/>
        <v>4150338</v>
      </c>
      <c r="BK124" s="192">
        <f t="shared" si="25"/>
        <v>3499326</v>
      </c>
      <c r="BL124" s="192">
        <f t="shared" si="25"/>
        <v>914413</v>
      </c>
      <c r="BM124" s="192">
        <f t="shared" si="25"/>
        <v>30782436</v>
      </c>
      <c r="BN124" s="192">
        <f t="shared" si="25"/>
        <v>15521269</v>
      </c>
      <c r="BO124" s="192">
        <f t="shared" si="25"/>
        <v>13215135</v>
      </c>
      <c r="BP124" s="192">
        <f t="shared" si="25"/>
        <v>9367640</v>
      </c>
      <c r="BQ124" s="192">
        <f t="shared" ref="BQ124:DG124" si="26">+BQ123+BQ115</f>
        <v>20010229</v>
      </c>
      <c r="BR124" s="192">
        <f t="shared" si="26"/>
        <v>3242373</v>
      </c>
      <c r="BS124" s="192">
        <f t="shared" si="26"/>
        <v>4530411</v>
      </c>
      <c r="BT124" s="192">
        <f t="shared" si="26"/>
        <v>5992317</v>
      </c>
      <c r="BU124" s="192">
        <f t="shared" si="26"/>
        <v>92718302</v>
      </c>
      <c r="BV124" s="192">
        <f t="shared" si="26"/>
        <v>36333585</v>
      </c>
      <c r="BW124" s="192">
        <f t="shared" si="26"/>
        <v>23399261</v>
      </c>
      <c r="BX124" s="192">
        <f t="shared" si="26"/>
        <v>14935043</v>
      </c>
      <c r="BY124" s="192">
        <f t="shared" si="26"/>
        <v>52214289</v>
      </c>
      <c r="BZ124" s="192">
        <f t="shared" si="26"/>
        <v>4828578</v>
      </c>
      <c r="CA124" s="192">
        <f t="shared" si="26"/>
        <v>15986047</v>
      </c>
      <c r="CB124" s="192">
        <f t="shared" si="26"/>
        <v>9849179</v>
      </c>
      <c r="CC124" s="192">
        <f t="shared" si="26"/>
        <v>5467156</v>
      </c>
      <c r="CD124" s="192">
        <f t="shared" si="26"/>
        <v>1668709</v>
      </c>
      <c r="CE124" s="192">
        <f t="shared" si="26"/>
        <v>811755</v>
      </c>
      <c r="CF124" s="192">
        <f t="shared" si="26"/>
        <v>3045236</v>
      </c>
      <c r="CG124" s="192">
        <f t="shared" si="26"/>
        <v>6617483</v>
      </c>
      <c r="CH124" s="192">
        <f t="shared" si="26"/>
        <v>1532744</v>
      </c>
      <c r="CI124" s="192">
        <f t="shared" si="26"/>
        <v>17952626</v>
      </c>
      <c r="CJ124" s="192">
        <f t="shared" si="26"/>
        <v>4396241</v>
      </c>
      <c r="CK124" s="192">
        <f t="shared" si="26"/>
        <v>27277475</v>
      </c>
      <c r="CL124" s="192">
        <f t="shared" si="26"/>
        <v>8424576</v>
      </c>
      <c r="CM124" s="192">
        <f t="shared" si="26"/>
        <v>6925070</v>
      </c>
      <c r="CN124" s="192">
        <f t="shared" si="26"/>
        <v>42626802</v>
      </c>
      <c r="CO124" s="192">
        <f t="shared" si="26"/>
        <v>25706319</v>
      </c>
      <c r="CP124" s="192">
        <f t="shared" si="26"/>
        <v>20177411</v>
      </c>
      <c r="CQ124" s="192">
        <f t="shared" si="26"/>
        <v>46494527</v>
      </c>
      <c r="CR124" s="192">
        <f t="shared" si="26"/>
        <v>1989674</v>
      </c>
      <c r="CS124" s="192">
        <f t="shared" si="26"/>
        <v>11875480</v>
      </c>
      <c r="CT124" s="192">
        <f t="shared" si="26"/>
        <v>11597213</v>
      </c>
      <c r="CU124" s="192">
        <f t="shared" si="26"/>
        <v>4774680</v>
      </c>
      <c r="CV124" s="192">
        <f t="shared" si="26"/>
        <v>8872840</v>
      </c>
      <c r="CW124" s="192">
        <f t="shared" si="26"/>
        <v>8220764</v>
      </c>
      <c r="CX124" s="192">
        <f t="shared" si="26"/>
        <v>13035785</v>
      </c>
      <c r="CY124" s="192">
        <f t="shared" si="26"/>
        <v>54438895</v>
      </c>
      <c r="CZ124" s="192">
        <f t="shared" si="26"/>
        <v>3231916</v>
      </c>
      <c r="DA124" s="192">
        <f t="shared" si="26"/>
        <v>16688252</v>
      </c>
      <c r="DB124" s="192">
        <f t="shared" si="26"/>
        <v>4357975</v>
      </c>
      <c r="DC124" s="192">
        <f t="shared" si="26"/>
        <v>8474345</v>
      </c>
      <c r="DD124" s="192">
        <f t="shared" si="26"/>
        <v>536690</v>
      </c>
      <c r="DE124" s="192">
        <f t="shared" si="26"/>
        <v>6290333</v>
      </c>
      <c r="DF124" s="192">
        <f t="shared" si="26"/>
        <v>1482084</v>
      </c>
      <c r="DG124" s="192">
        <f t="shared" si="26"/>
        <v>7735345</v>
      </c>
      <c r="DH124" s="363">
        <f t="shared" ref="DH124" si="27">+DH123+DH115</f>
        <v>1026153987</v>
      </c>
      <c r="DI124" s="360"/>
      <c r="DJ124" s="360"/>
      <c r="DK124" s="360"/>
      <c r="DL124" s="360"/>
      <c r="DM124" s="360"/>
      <c r="DN124" s="360"/>
      <c r="DO124" s="360"/>
      <c r="DP124" s="360"/>
      <c r="DQ124" s="360"/>
      <c r="DR124" s="360"/>
      <c r="DS124" s="360"/>
      <c r="DT124" s="360"/>
      <c r="DU124" s="360"/>
      <c r="DV124" s="360"/>
      <c r="DW124" s="360"/>
      <c r="DX124" s="360"/>
      <c r="DY124" s="360"/>
      <c r="DZ124" s="369">
        <f>$DH$124</f>
        <v>1026153987</v>
      </c>
    </row>
    <row r="125" spans="1:132" ht="15" customHeight="1">
      <c r="B125" s="337"/>
      <c r="C125" s="370"/>
      <c r="D125" s="341"/>
      <c r="E125" s="341"/>
      <c r="F125" s="341"/>
      <c r="G125" s="341"/>
      <c r="H125" s="341"/>
      <c r="I125" s="341"/>
      <c r="J125" s="341"/>
      <c r="K125" s="341"/>
      <c r="L125" s="341"/>
      <c r="M125" s="341"/>
      <c r="N125" s="341"/>
      <c r="O125" s="341"/>
      <c r="P125" s="341"/>
      <c r="Q125" s="341"/>
      <c r="R125" s="341"/>
      <c r="S125" s="341"/>
      <c r="T125" s="341"/>
      <c r="U125" s="341"/>
      <c r="V125" s="341"/>
      <c r="W125" s="341"/>
      <c r="X125" s="341"/>
      <c r="Y125" s="341"/>
      <c r="Z125" s="341"/>
      <c r="AA125" s="341"/>
      <c r="AB125" s="341"/>
      <c r="AC125" s="341"/>
      <c r="AD125" s="341"/>
      <c r="AE125" s="341"/>
      <c r="AF125" s="341"/>
      <c r="AG125" s="341"/>
      <c r="AH125" s="341"/>
      <c r="AI125" s="341"/>
      <c r="AJ125" s="341"/>
      <c r="AK125" s="341"/>
      <c r="AL125" s="341"/>
      <c r="AM125" s="341"/>
      <c r="AN125" s="341"/>
      <c r="AO125" s="341"/>
      <c r="AP125" s="341"/>
      <c r="AQ125" s="341"/>
      <c r="AR125" s="341"/>
      <c r="AS125" s="341"/>
      <c r="AT125" s="341"/>
      <c r="AU125" s="341"/>
      <c r="AV125" s="341"/>
      <c r="AW125" s="341"/>
      <c r="AX125" s="341"/>
      <c r="AY125" s="341"/>
      <c r="AZ125" s="341"/>
      <c r="BA125" s="341"/>
      <c r="BB125" s="341"/>
      <c r="BC125" s="341"/>
      <c r="BD125" s="341"/>
      <c r="BE125" s="341"/>
      <c r="BF125" s="341"/>
      <c r="BG125" s="341"/>
      <c r="BH125" s="341"/>
      <c r="BI125" s="341"/>
      <c r="BJ125" s="341"/>
      <c r="BK125" s="341"/>
      <c r="BL125" s="341"/>
      <c r="BM125" s="341"/>
      <c r="BN125" s="341"/>
      <c r="BO125" s="341"/>
      <c r="BP125" s="341"/>
      <c r="BQ125" s="341"/>
      <c r="BR125" s="341"/>
      <c r="BS125" s="341"/>
      <c r="BT125" s="341"/>
      <c r="BU125" s="341"/>
      <c r="BV125" s="341"/>
      <c r="BW125" s="341"/>
      <c r="BX125" s="341"/>
      <c r="BY125" s="341"/>
      <c r="BZ125" s="341"/>
      <c r="CA125" s="341"/>
      <c r="CB125" s="341"/>
      <c r="CC125" s="341"/>
      <c r="CD125" s="341"/>
      <c r="CE125" s="341"/>
      <c r="CF125" s="341"/>
      <c r="CG125" s="341"/>
      <c r="CH125" s="341"/>
      <c r="CI125" s="341"/>
      <c r="CJ125" s="341"/>
      <c r="CK125" s="341"/>
      <c r="CL125" s="341"/>
      <c r="CM125" s="341"/>
      <c r="CN125" s="341"/>
      <c r="CO125" s="341"/>
      <c r="CP125" s="341"/>
      <c r="CQ125" s="341"/>
      <c r="CR125" s="341"/>
      <c r="CS125" s="341"/>
      <c r="CT125" s="341"/>
      <c r="CU125" s="341"/>
      <c r="CV125" s="341"/>
      <c r="CW125" s="341"/>
      <c r="CX125" s="341"/>
      <c r="CY125" s="341"/>
      <c r="CZ125" s="341"/>
      <c r="DA125" s="341"/>
      <c r="DB125" s="341"/>
      <c r="DC125" s="341"/>
      <c r="DD125" s="341"/>
      <c r="DE125" s="341"/>
      <c r="DF125" s="341"/>
      <c r="DG125" s="341"/>
      <c r="DH125" s="341"/>
      <c r="DI125" s="341"/>
      <c r="DJ125" s="341"/>
      <c r="DK125" s="341"/>
      <c r="DL125" s="341"/>
      <c r="DM125" s="341"/>
      <c r="DN125" s="341"/>
      <c r="DO125" s="341"/>
      <c r="DP125" s="341"/>
      <c r="DQ125" s="341"/>
      <c r="DR125" s="341"/>
      <c r="DS125" s="341"/>
      <c r="DT125" s="341"/>
      <c r="DU125" s="341"/>
      <c r="DV125" s="341"/>
      <c r="DW125" s="341"/>
      <c r="DX125" s="341"/>
      <c r="DY125" s="341"/>
      <c r="DZ125" s="341"/>
    </row>
    <row r="126" spans="1:132" ht="15" customHeight="1"/>
  </sheetData>
  <mergeCells count="1">
    <mergeCell ref="B5:C6"/>
  </mergeCells>
  <phoneticPr fontId="6"/>
  <pageMargins left="0.7" right="0.7" top="0.75" bottom="0.75" header="0.3" footer="0.3"/>
  <pageSetup paperSize="8" scale="41"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DG124"/>
  <sheetViews>
    <sheetView zoomScale="80" zoomScaleNormal="80" zoomScaleSheetLayoutView="100" workbookViewId="0">
      <pane xSplit="3" ySplit="6" topLeftCell="CS89" activePane="bottomRight" state="frozen"/>
      <selection pane="topRight"/>
      <selection pane="bottomLeft"/>
      <selection pane="bottomRight" activeCell="DG124" sqref="DG124"/>
    </sheetView>
  </sheetViews>
  <sheetFormatPr defaultColWidth="12.59765625" defaultRowHeight="13.5"/>
  <cols>
    <col min="1" max="1" width="4.3984375" style="371" customWidth="1"/>
    <col min="2" max="2" width="4.796875" style="371" customWidth="1"/>
    <col min="3" max="3" width="28.59765625" style="372" customWidth="1"/>
    <col min="4" max="112" width="9.06640625" style="371" customWidth="1"/>
    <col min="113" max="16384" width="12.59765625" style="371"/>
  </cols>
  <sheetData>
    <row r="1" spans="1:111" ht="19.5" customHeight="1"/>
    <row r="2" spans="1:111" ht="6.5" customHeight="1"/>
    <row r="3" spans="1:111" s="373" customFormat="1" ht="6.5" customHeight="1">
      <c r="B3" s="374"/>
      <c r="C3" s="375"/>
      <c r="D3" s="374"/>
      <c r="E3" s="374"/>
      <c r="F3" s="374"/>
      <c r="G3" s="374"/>
      <c r="H3" s="374"/>
      <c r="I3" s="374"/>
      <c r="J3" s="374"/>
      <c r="K3" s="374"/>
      <c r="L3" s="374"/>
      <c r="M3" s="374"/>
      <c r="N3" s="374"/>
      <c r="O3" s="374"/>
      <c r="P3" s="374"/>
    </row>
    <row r="4" spans="1:111" ht="6.5" customHeight="1" thickBot="1">
      <c r="B4" s="376"/>
      <c r="C4" s="377"/>
      <c r="D4" s="376"/>
      <c r="E4" s="376"/>
      <c r="F4" s="376"/>
      <c r="G4" s="376"/>
      <c r="H4" s="376"/>
      <c r="I4" s="376"/>
      <c r="J4" s="376"/>
      <c r="K4" s="376"/>
      <c r="L4" s="376"/>
      <c r="M4" s="376"/>
      <c r="N4" s="376"/>
      <c r="O4" s="376"/>
      <c r="P4" s="376"/>
    </row>
    <row r="5" spans="1:111" s="378" customFormat="1" ht="15" customHeight="1">
      <c r="B5" s="1033" t="s">
        <v>341</v>
      </c>
      <c r="C5" s="1034"/>
      <c r="D5" s="379" t="s">
        <v>133</v>
      </c>
      <c r="E5" s="379" t="s">
        <v>135</v>
      </c>
      <c r="F5" s="379" t="s">
        <v>137</v>
      </c>
      <c r="G5" s="379" t="s">
        <v>139</v>
      </c>
      <c r="H5" s="379" t="s">
        <v>141</v>
      </c>
      <c r="I5" s="379" t="s">
        <v>143</v>
      </c>
      <c r="J5" s="379" t="s">
        <v>145</v>
      </c>
      <c r="K5" s="379" t="s">
        <v>147</v>
      </c>
      <c r="L5" s="379" t="s">
        <v>149</v>
      </c>
      <c r="M5" s="379" t="s">
        <v>151</v>
      </c>
      <c r="N5" s="379" t="s">
        <v>153</v>
      </c>
      <c r="O5" s="379" t="s">
        <v>155</v>
      </c>
      <c r="P5" s="379" t="s">
        <v>157</v>
      </c>
      <c r="Q5" s="379" t="s">
        <v>159</v>
      </c>
      <c r="R5" s="379" t="s">
        <v>161</v>
      </c>
      <c r="S5" s="379" t="s">
        <v>163</v>
      </c>
      <c r="T5" s="379" t="s">
        <v>165</v>
      </c>
      <c r="U5" s="379" t="s">
        <v>167</v>
      </c>
      <c r="V5" s="379" t="s">
        <v>169</v>
      </c>
      <c r="W5" s="379" t="s">
        <v>171</v>
      </c>
      <c r="X5" s="379" t="s">
        <v>173</v>
      </c>
      <c r="Y5" s="379" t="s">
        <v>175</v>
      </c>
      <c r="Z5" s="379" t="s">
        <v>177</v>
      </c>
      <c r="AA5" s="379" t="s">
        <v>179</v>
      </c>
      <c r="AB5" s="379" t="s">
        <v>181</v>
      </c>
      <c r="AC5" s="379" t="s">
        <v>183</v>
      </c>
      <c r="AD5" s="379" t="s">
        <v>185</v>
      </c>
      <c r="AE5" s="379" t="s">
        <v>187</v>
      </c>
      <c r="AF5" s="379" t="s">
        <v>189</v>
      </c>
      <c r="AG5" s="379" t="s">
        <v>190</v>
      </c>
      <c r="AH5" s="379" t="s">
        <v>191</v>
      </c>
      <c r="AI5" s="379" t="s">
        <v>193</v>
      </c>
      <c r="AJ5" s="379" t="s">
        <v>195</v>
      </c>
      <c r="AK5" s="379" t="s">
        <v>197</v>
      </c>
      <c r="AL5" s="379" t="s">
        <v>198</v>
      </c>
      <c r="AM5" s="379" t="s">
        <v>199</v>
      </c>
      <c r="AN5" s="379" t="s">
        <v>201</v>
      </c>
      <c r="AO5" s="379" t="s">
        <v>203</v>
      </c>
      <c r="AP5" s="379" t="s">
        <v>205</v>
      </c>
      <c r="AQ5" s="379" t="s">
        <v>207</v>
      </c>
      <c r="AR5" s="379" t="s">
        <v>209</v>
      </c>
      <c r="AS5" s="379" t="s">
        <v>211</v>
      </c>
      <c r="AT5" s="379" t="s">
        <v>213</v>
      </c>
      <c r="AU5" s="379" t="s">
        <v>215</v>
      </c>
      <c r="AV5" s="379" t="s">
        <v>216</v>
      </c>
      <c r="AW5" s="379" t="s">
        <v>217</v>
      </c>
      <c r="AX5" s="379" t="s">
        <v>218</v>
      </c>
      <c r="AY5" s="379" t="s">
        <v>220</v>
      </c>
      <c r="AZ5" s="379" t="s">
        <v>222</v>
      </c>
      <c r="BA5" s="379" t="s">
        <v>224</v>
      </c>
      <c r="BB5" s="379" t="s">
        <v>226</v>
      </c>
      <c r="BC5" s="379" t="s">
        <v>228</v>
      </c>
      <c r="BD5" s="379" t="s">
        <v>230</v>
      </c>
      <c r="BE5" s="379" t="s">
        <v>232</v>
      </c>
      <c r="BF5" s="379" t="s">
        <v>234</v>
      </c>
      <c r="BG5" s="379" t="s">
        <v>236</v>
      </c>
      <c r="BH5" s="379" t="s">
        <v>238</v>
      </c>
      <c r="BI5" s="379" t="s">
        <v>240</v>
      </c>
      <c r="BJ5" s="379" t="s">
        <v>242</v>
      </c>
      <c r="BK5" s="379" t="s">
        <v>244</v>
      </c>
      <c r="BL5" s="379" t="s">
        <v>245</v>
      </c>
      <c r="BM5" s="379" t="s">
        <v>247</v>
      </c>
      <c r="BN5" s="379" t="s">
        <v>249</v>
      </c>
      <c r="BO5" s="379" t="s">
        <v>251</v>
      </c>
      <c r="BP5" s="379" t="s">
        <v>253</v>
      </c>
      <c r="BQ5" s="379" t="s">
        <v>255</v>
      </c>
      <c r="BR5" s="379" t="s">
        <v>257</v>
      </c>
      <c r="BS5" s="379" t="s">
        <v>259</v>
      </c>
      <c r="BT5" s="379" t="s">
        <v>260</v>
      </c>
      <c r="BU5" s="379" t="s">
        <v>261</v>
      </c>
      <c r="BV5" s="379" t="s">
        <v>262</v>
      </c>
      <c r="BW5" s="379" t="s">
        <v>263</v>
      </c>
      <c r="BX5" s="379" t="s">
        <v>265</v>
      </c>
      <c r="BY5" s="379" t="s">
        <v>267</v>
      </c>
      <c r="BZ5" s="379" t="s">
        <v>269</v>
      </c>
      <c r="CA5" s="379" t="s">
        <v>271</v>
      </c>
      <c r="CB5" s="379" t="s">
        <v>273</v>
      </c>
      <c r="CC5" s="379" t="s">
        <v>275</v>
      </c>
      <c r="CD5" s="379" t="s">
        <v>277</v>
      </c>
      <c r="CE5" s="379" t="s">
        <v>279</v>
      </c>
      <c r="CF5" s="379" t="s">
        <v>281</v>
      </c>
      <c r="CG5" s="379" t="s">
        <v>283</v>
      </c>
      <c r="CH5" s="379" t="s">
        <v>285</v>
      </c>
      <c r="CI5" s="379" t="s">
        <v>287</v>
      </c>
      <c r="CJ5" s="379" t="s">
        <v>289</v>
      </c>
      <c r="CK5" s="379" t="s">
        <v>291</v>
      </c>
      <c r="CL5" s="379" t="s">
        <v>293</v>
      </c>
      <c r="CM5" s="379" t="s">
        <v>295</v>
      </c>
      <c r="CN5" s="379" t="s">
        <v>297</v>
      </c>
      <c r="CO5" s="379" t="s">
        <v>298</v>
      </c>
      <c r="CP5" s="379" t="s">
        <v>300</v>
      </c>
      <c r="CQ5" s="379" t="s">
        <v>302</v>
      </c>
      <c r="CR5" s="379" t="s">
        <v>304</v>
      </c>
      <c r="CS5" s="379" t="s">
        <v>306</v>
      </c>
      <c r="CT5" s="379" t="s">
        <v>308</v>
      </c>
      <c r="CU5" s="379" t="s">
        <v>310</v>
      </c>
      <c r="CV5" s="379" t="s">
        <v>311</v>
      </c>
      <c r="CW5" s="379" t="s">
        <v>313</v>
      </c>
      <c r="CX5" s="379" t="s">
        <v>315</v>
      </c>
      <c r="CY5" s="379" t="s">
        <v>317</v>
      </c>
      <c r="CZ5" s="379" t="s">
        <v>319</v>
      </c>
      <c r="DA5" s="379" t="s">
        <v>321</v>
      </c>
      <c r="DB5" s="379" t="s">
        <v>323</v>
      </c>
      <c r="DC5" s="379" t="s">
        <v>325</v>
      </c>
      <c r="DD5" s="379" t="s">
        <v>327</v>
      </c>
      <c r="DE5" s="379" t="s">
        <v>329</v>
      </c>
      <c r="DF5" s="379" t="s">
        <v>331</v>
      </c>
      <c r="DG5" s="577" t="s">
        <v>333</v>
      </c>
    </row>
    <row r="6" spans="1:111" s="380" customFormat="1" ht="39" customHeight="1" thickBot="1">
      <c r="B6" s="1035"/>
      <c r="C6" s="1036"/>
      <c r="D6" s="381" t="s">
        <v>134</v>
      </c>
      <c r="E6" s="381" t="s">
        <v>136</v>
      </c>
      <c r="F6" s="381" t="s">
        <v>138</v>
      </c>
      <c r="G6" s="381" t="s">
        <v>140</v>
      </c>
      <c r="H6" s="381" t="s">
        <v>142</v>
      </c>
      <c r="I6" s="381" t="s">
        <v>144</v>
      </c>
      <c r="J6" s="381" t="s">
        <v>146</v>
      </c>
      <c r="K6" s="381" t="s">
        <v>148</v>
      </c>
      <c r="L6" s="381" t="s">
        <v>150</v>
      </c>
      <c r="M6" s="381" t="s">
        <v>152</v>
      </c>
      <c r="N6" s="381" t="s">
        <v>154</v>
      </c>
      <c r="O6" s="381" t="s">
        <v>156</v>
      </c>
      <c r="P6" s="381" t="s">
        <v>158</v>
      </c>
      <c r="Q6" s="381" t="s">
        <v>160</v>
      </c>
      <c r="R6" s="381" t="s">
        <v>162</v>
      </c>
      <c r="S6" s="381" t="s">
        <v>164</v>
      </c>
      <c r="T6" s="381" t="s">
        <v>166</v>
      </c>
      <c r="U6" s="381" t="s">
        <v>168</v>
      </c>
      <c r="V6" s="381" t="s">
        <v>170</v>
      </c>
      <c r="W6" s="381" t="s">
        <v>172</v>
      </c>
      <c r="X6" s="381" t="s">
        <v>174</v>
      </c>
      <c r="Y6" s="381" t="s">
        <v>176</v>
      </c>
      <c r="Z6" s="381" t="s">
        <v>178</v>
      </c>
      <c r="AA6" s="381" t="s">
        <v>180</v>
      </c>
      <c r="AB6" s="381" t="s">
        <v>182</v>
      </c>
      <c r="AC6" s="381" t="s">
        <v>184</v>
      </c>
      <c r="AD6" s="381" t="s">
        <v>186</v>
      </c>
      <c r="AE6" s="381" t="s">
        <v>188</v>
      </c>
      <c r="AF6" s="381" t="s">
        <v>93</v>
      </c>
      <c r="AG6" s="381" t="s">
        <v>94</v>
      </c>
      <c r="AH6" s="381" t="s">
        <v>192</v>
      </c>
      <c r="AI6" s="381" t="s">
        <v>194</v>
      </c>
      <c r="AJ6" s="381" t="s">
        <v>196</v>
      </c>
      <c r="AK6" s="381" t="s">
        <v>95</v>
      </c>
      <c r="AL6" s="381" t="s">
        <v>96</v>
      </c>
      <c r="AM6" s="381" t="s">
        <v>200</v>
      </c>
      <c r="AN6" s="381" t="s">
        <v>202</v>
      </c>
      <c r="AO6" s="381" t="s">
        <v>204</v>
      </c>
      <c r="AP6" s="381" t="s">
        <v>206</v>
      </c>
      <c r="AQ6" s="381" t="s">
        <v>208</v>
      </c>
      <c r="AR6" s="381" t="s">
        <v>210</v>
      </c>
      <c r="AS6" s="381" t="s">
        <v>212</v>
      </c>
      <c r="AT6" s="381" t="s">
        <v>214</v>
      </c>
      <c r="AU6" s="381" t="s">
        <v>0</v>
      </c>
      <c r="AV6" s="381" t="s">
        <v>1</v>
      </c>
      <c r="AW6" s="381" t="s">
        <v>2</v>
      </c>
      <c r="AX6" s="381" t="s">
        <v>219</v>
      </c>
      <c r="AY6" s="381" t="s">
        <v>221</v>
      </c>
      <c r="AZ6" s="381" t="s">
        <v>223</v>
      </c>
      <c r="BA6" s="381" t="s">
        <v>225</v>
      </c>
      <c r="BB6" s="381" t="s">
        <v>227</v>
      </c>
      <c r="BC6" s="381" t="s">
        <v>229</v>
      </c>
      <c r="BD6" s="381" t="s">
        <v>231</v>
      </c>
      <c r="BE6" s="381" t="s">
        <v>233</v>
      </c>
      <c r="BF6" s="381" t="s">
        <v>235</v>
      </c>
      <c r="BG6" s="381" t="s">
        <v>237</v>
      </c>
      <c r="BH6" s="381" t="s">
        <v>239</v>
      </c>
      <c r="BI6" s="381" t="s">
        <v>241</v>
      </c>
      <c r="BJ6" s="381" t="s">
        <v>243</v>
      </c>
      <c r="BK6" s="381" t="s">
        <v>3</v>
      </c>
      <c r="BL6" s="381" t="s">
        <v>246</v>
      </c>
      <c r="BM6" s="381" t="s">
        <v>248</v>
      </c>
      <c r="BN6" s="381" t="s">
        <v>250</v>
      </c>
      <c r="BO6" s="381" t="s">
        <v>252</v>
      </c>
      <c r="BP6" s="381" t="s">
        <v>254</v>
      </c>
      <c r="BQ6" s="381" t="s">
        <v>256</v>
      </c>
      <c r="BR6" s="381" t="s">
        <v>258</v>
      </c>
      <c r="BS6" s="381" t="s">
        <v>4</v>
      </c>
      <c r="BT6" s="381" t="s">
        <v>5</v>
      </c>
      <c r="BU6" s="381" t="s">
        <v>36</v>
      </c>
      <c r="BV6" s="381" t="s">
        <v>6</v>
      </c>
      <c r="BW6" s="381" t="s">
        <v>264</v>
      </c>
      <c r="BX6" s="381" t="s">
        <v>266</v>
      </c>
      <c r="BY6" s="381" t="s">
        <v>268</v>
      </c>
      <c r="BZ6" s="381" t="s">
        <v>270</v>
      </c>
      <c r="CA6" s="381" t="s">
        <v>272</v>
      </c>
      <c r="CB6" s="381" t="s">
        <v>274</v>
      </c>
      <c r="CC6" s="381" t="s">
        <v>276</v>
      </c>
      <c r="CD6" s="381" t="s">
        <v>278</v>
      </c>
      <c r="CE6" s="381" t="s">
        <v>280</v>
      </c>
      <c r="CF6" s="381" t="s">
        <v>282</v>
      </c>
      <c r="CG6" s="381" t="s">
        <v>284</v>
      </c>
      <c r="CH6" s="381" t="s">
        <v>286</v>
      </c>
      <c r="CI6" s="381" t="s">
        <v>288</v>
      </c>
      <c r="CJ6" s="381" t="s">
        <v>290</v>
      </c>
      <c r="CK6" s="381" t="s">
        <v>292</v>
      </c>
      <c r="CL6" s="381" t="s">
        <v>294</v>
      </c>
      <c r="CM6" s="381" t="s">
        <v>296</v>
      </c>
      <c r="CN6" s="381" t="s">
        <v>7</v>
      </c>
      <c r="CO6" s="381" t="s">
        <v>299</v>
      </c>
      <c r="CP6" s="381" t="s">
        <v>301</v>
      </c>
      <c r="CQ6" s="381" t="s">
        <v>303</v>
      </c>
      <c r="CR6" s="381" t="s">
        <v>305</v>
      </c>
      <c r="CS6" s="381" t="s">
        <v>307</v>
      </c>
      <c r="CT6" s="381" t="s">
        <v>309</v>
      </c>
      <c r="CU6" s="381" t="s">
        <v>43</v>
      </c>
      <c r="CV6" s="381" t="s">
        <v>312</v>
      </c>
      <c r="CW6" s="381" t="s">
        <v>314</v>
      </c>
      <c r="CX6" s="381" t="s">
        <v>316</v>
      </c>
      <c r="CY6" s="381" t="s">
        <v>318</v>
      </c>
      <c r="CZ6" s="381" t="s">
        <v>320</v>
      </c>
      <c r="DA6" s="381" t="s">
        <v>322</v>
      </c>
      <c r="DB6" s="381" t="s">
        <v>324</v>
      </c>
      <c r="DC6" s="381" t="s">
        <v>326</v>
      </c>
      <c r="DD6" s="381" t="s">
        <v>328</v>
      </c>
      <c r="DE6" s="381" t="s">
        <v>330</v>
      </c>
      <c r="DF6" s="381" t="s">
        <v>332</v>
      </c>
      <c r="DG6" s="578" t="s">
        <v>334</v>
      </c>
    </row>
    <row r="7" spans="1:111" ht="17.5" customHeight="1">
      <c r="A7" s="382">
        <v>1</v>
      </c>
      <c r="B7" s="383" t="s">
        <v>339</v>
      </c>
      <c r="C7" s="384" t="s">
        <v>134</v>
      </c>
      <c r="D7" s="385">
        <f>+生産者価格評価表!D7/生産者価格評価表!D$124</f>
        <v>3.365351743398648E-2</v>
      </c>
      <c r="E7" s="386">
        <f>+生産者価格評価表!E7/生産者価格評価表!E$124</f>
        <v>8.0862258251600247E-2</v>
      </c>
      <c r="F7" s="386">
        <f>+生産者価格評価表!F7/生産者価格評価表!F$124</f>
        <v>9.4533694591167425E-3</v>
      </c>
      <c r="G7" s="386">
        <f>+生産者価格評価表!G7/生産者価格評価表!G$124</f>
        <v>1.2185188285742002E-3</v>
      </c>
      <c r="H7" s="386">
        <f>+生産者価格評価表!H7/生産者価格評価表!H$124</f>
        <v>0</v>
      </c>
      <c r="I7" s="386">
        <f>+生産者価格評価表!I7/生産者価格評価表!I$124</f>
        <v>0</v>
      </c>
      <c r="J7" s="386">
        <f>+生産者価格評価表!J7/生産者価格評価表!J$124</f>
        <v>0</v>
      </c>
      <c r="K7" s="386">
        <f>+生産者価格評価表!K7/生産者価格評価表!K$124</f>
        <v>0.10004631404690231</v>
      </c>
      <c r="L7" s="386">
        <f>+生産者価格評価表!L7/生産者価格評価表!L$124</f>
        <v>4.0609440057577342E-2</v>
      </c>
      <c r="M7" s="386">
        <f>+生産者価格評価表!M7/生産者価格評価表!M$124</f>
        <v>0.24815893738850398</v>
      </c>
      <c r="N7" s="386">
        <f>+生産者価格評価表!N7/生産者価格評価表!N$124</f>
        <v>3.5722612232209933E-2</v>
      </c>
      <c r="O7" s="386">
        <f>+生産者価格評価表!O7/生産者価格評価表!O$124</f>
        <v>1.2398288324733971E-2</v>
      </c>
      <c r="P7" s="386">
        <f>+生産者価格評価表!P7/生産者価格評価表!P$124</f>
        <v>1.2690155917692797E-3</v>
      </c>
      <c r="Q7" s="386">
        <f>+生産者価格評価表!Q7/生産者価格評価表!Q$124</f>
        <v>3.3424185063366335E-5</v>
      </c>
      <c r="R7" s="386">
        <f>+生産者価格評価表!R7/生産者価格評価表!R$124</f>
        <v>0</v>
      </c>
      <c r="S7" s="386">
        <f>+生産者価格評価表!S7/生産者価格評価表!S$124</f>
        <v>5.4293105703528497E-3</v>
      </c>
      <c r="T7" s="386">
        <f>+生産者価格評価表!T7/生産者価格評価表!T$124</f>
        <v>0</v>
      </c>
      <c r="U7" s="386">
        <f>+生産者価格評価表!U7/生産者価格評価表!U$124</f>
        <v>0</v>
      </c>
      <c r="V7" s="386">
        <f>+生産者価格評価表!V7/生産者価格評価表!V$124</f>
        <v>0</v>
      </c>
      <c r="W7" s="386">
        <f>+生産者価格評価表!W7/生産者価格評価表!W$124</f>
        <v>0</v>
      </c>
      <c r="X7" s="386">
        <f>+生産者価格評価表!X7/生産者価格評価表!X$124</f>
        <v>0</v>
      </c>
      <c r="Y7" s="386">
        <f>+生産者価格評価表!Y7/生産者価格評価表!Y$124</f>
        <v>6.4427045246412626E-5</v>
      </c>
      <c r="Z7" s="386">
        <f>+生産者価格評価表!Z7/生産者価格評価表!Z$124</f>
        <v>0</v>
      </c>
      <c r="AA7" s="386">
        <f>+生産者価格評価表!AA7/生産者価格評価表!AA$124</f>
        <v>1.1964571874052579E-3</v>
      </c>
      <c r="AB7" s="386">
        <f>+生産者価格評価表!AB7/生産者価格評価表!AB$124</f>
        <v>3.0218480559977548E-3</v>
      </c>
      <c r="AC7" s="386">
        <f>+生産者価格評価表!AC7/生産者価格評価表!AC$124</f>
        <v>5.0095530522741396E-4</v>
      </c>
      <c r="AD7" s="386">
        <f>+生産者価格評価表!AD7/生産者価格評価表!AD$124</f>
        <v>0</v>
      </c>
      <c r="AE7" s="386">
        <f>+生産者価格評価表!AE7/生産者価格評価表!AE$124</f>
        <v>0</v>
      </c>
      <c r="AF7" s="386">
        <f>+生産者価格評価表!AF7/生産者価格評価表!AF$124</f>
        <v>0</v>
      </c>
      <c r="AG7" s="386">
        <f>+生産者価格評価表!AG7/生産者価格評価表!AG$124</f>
        <v>3.8665068593114221E-2</v>
      </c>
      <c r="AH7" s="386">
        <f>+生産者価格評価表!AH7/生産者価格評価表!AH$124</f>
        <v>0</v>
      </c>
      <c r="AI7" s="386">
        <f>+生産者価格評価表!AI7/生産者価格評価表!AI$124</f>
        <v>0</v>
      </c>
      <c r="AJ7" s="386">
        <f>+生産者価格評価表!AJ7/生産者価格評価表!AJ$124</f>
        <v>0</v>
      </c>
      <c r="AK7" s="386">
        <f>+生産者価格評価表!AK7/生産者価格評価表!AK$124</f>
        <v>0</v>
      </c>
      <c r="AL7" s="386">
        <f>+生産者価格評価表!AL7/生産者価格評価表!AL$124</f>
        <v>4.2643858061676166E-4</v>
      </c>
      <c r="AM7" s="386">
        <f>+生産者価格評価表!AM7/生産者価格評価表!AM$124</f>
        <v>0</v>
      </c>
      <c r="AN7" s="386">
        <f>+生産者価格評価表!AN7/生産者価格評価表!AN$124</f>
        <v>0</v>
      </c>
      <c r="AO7" s="386">
        <f>+生産者価格評価表!AO7/生産者価格評価表!AO$124</f>
        <v>0</v>
      </c>
      <c r="AP7" s="386">
        <f>+生産者価格評価表!AP7/生産者価格評価表!AP$124</f>
        <v>0</v>
      </c>
      <c r="AQ7" s="386">
        <f>+生産者価格評価表!AQ7/生産者価格評価表!AQ$124</f>
        <v>0</v>
      </c>
      <c r="AR7" s="386">
        <f>+生産者価格評価表!AR7/生産者価格評価表!AR$124</f>
        <v>8.2301068571084524E-6</v>
      </c>
      <c r="AS7" s="386">
        <f>+生産者価格評価表!AS7/生産者価格評価表!AS$124</f>
        <v>0</v>
      </c>
      <c r="AT7" s="386">
        <f>+生産者価格評価表!AT7/生産者価格評価表!AT$124</f>
        <v>0</v>
      </c>
      <c r="AU7" s="387">
        <f>+生産者価格評価表!AU7/生産者価格評価表!AU$124</f>
        <v>0</v>
      </c>
      <c r="AV7" s="387">
        <f>+生産者価格評価表!AV7/生産者価格評価表!AV$124</f>
        <v>0</v>
      </c>
      <c r="AW7" s="387">
        <f>+生産者価格評価表!AW7/生産者価格評価表!AW$124</f>
        <v>0</v>
      </c>
      <c r="AX7" s="387">
        <f>+生産者価格評価表!AX7/生産者価格評価表!AX$124</f>
        <v>0</v>
      </c>
      <c r="AY7" s="387">
        <f>+生産者価格評価表!AY7/生産者価格評価表!AY$124</f>
        <v>0</v>
      </c>
      <c r="AZ7" s="387">
        <f>+生産者価格評価表!AZ7/生産者価格評価表!AZ$124</f>
        <v>0</v>
      </c>
      <c r="BA7" s="387">
        <f>+生産者価格評価表!BA7/生産者価格評価表!BA$124</f>
        <v>0</v>
      </c>
      <c r="BB7" s="387">
        <f>+生産者価格評価表!BB7/生産者価格評価表!BB$124</f>
        <v>0</v>
      </c>
      <c r="BC7" s="387">
        <f>+生産者価格評価表!BC7/生産者価格評価表!BC$124</f>
        <v>0</v>
      </c>
      <c r="BD7" s="387">
        <f>+生産者価格評価表!BD7/生産者価格評価表!BD$124</f>
        <v>0</v>
      </c>
      <c r="BE7" s="387">
        <f>+生産者価格評価表!BE7/生産者価格評価表!BE$124</f>
        <v>0</v>
      </c>
      <c r="BF7" s="387">
        <f>+生産者価格評価表!BF7/生産者価格評価表!BF$124</f>
        <v>0</v>
      </c>
      <c r="BG7" s="387">
        <f>+生産者価格評価表!BG7/生産者価格評価表!BG$124</f>
        <v>0</v>
      </c>
      <c r="BH7" s="387">
        <f>+生産者価格評価表!BH7/生産者価格評価表!BH$124</f>
        <v>0</v>
      </c>
      <c r="BI7" s="387">
        <f>+生産者価格評価表!BI7/生産者価格評価表!BI$124</f>
        <v>0</v>
      </c>
      <c r="BJ7" s="387">
        <f>+生産者価格評価表!BJ7/生産者価格評価表!BJ$124</f>
        <v>0</v>
      </c>
      <c r="BK7" s="387">
        <f>+生産者価格評価表!BK7/生産者価格評価表!BK$124</f>
        <v>3.427517184737861E-3</v>
      </c>
      <c r="BL7" s="387">
        <f>+生産者価格評価表!BL7/生産者価格評価表!BL$124</f>
        <v>0</v>
      </c>
      <c r="BM7" s="387">
        <f>+生産者価格評価表!BM7/生産者価格評価表!BM$124</f>
        <v>6.9685842926791111E-4</v>
      </c>
      <c r="BN7" s="387">
        <f>+生産者価格評価表!BN7/生産者価格評価表!BN$124</f>
        <v>1.5527080936487861E-5</v>
      </c>
      <c r="BO7" s="387">
        <f>+生産者価格評価表!BO7/生産者価格評価表!BO$124</f>
        <v>1.7208299423350575E-3</v>
      </c>
      <c r="BP7" s="387">
        <f>+生産者価格評価表!BP7/生産者価格評価表!BP$124</f>
        <v>1.7435554739507497E-3</v>
      </c>
      <c r="BQ7" s="387">
        <f>+生産者価格評価表!BQ7/生産者価格評価表!BQ$124</f>
        <v>0</v>
      </c>
      <c r="BR7" s="387">
        <f>+生産者価格評価表!BR7/生産者価格評価表!BR$124</f>
        <v>0</v>
      </c>
      <c r="BS7" s="387">
        <f>+生産者価格評価表!BS7/生産者価格評価表!BS$124</f>
        <v>0</v>
      </c>
      <c r="BT7" s="387">
        <f>+生産者価格評価表!BT7/生産者価格評価表!BT$124</f>
        <v>0</v>
      </c>
      <c r="BU7" s="387">
        <f>+生産者価格評価表!BU7/生産者価格評価表!BU$124</f>
        <v>1.2362176347880055E-4</v>
      </c>
      <c r="BV7" s="387">
        <f>+生産者価格評価表!BV7/生産者価格評価表!BV$124</f>
        <v>0</v>
      </c>
      <c r="BW7" s="387">
        <f>+生産者価格評価表!BW7/生産者価格評価表!BW$124</f>
        <v>1.0256734176348561E-6</v>
      </c>
      <c r="BX7" s="387">
        <f>+生産者価格評価表!BX7/生産者価格評価表!BX$124</f>
        <v>4.0173972046816335E-7</v>
      </c>
      <c r="BY7" s="387">
        <f>+生産者価格評価表!BY7/生産者価格評価表!BY$124</f>
        <v>7.1436384013579116E-6</v>
      </c>
      <c r="BZ7" s="387">
        <f>+生産者価格評価表!BZ7/生産者価格評価表!BZ$124</f>
        <v>0</v>
      </c>
      <c r="CA7" s="387">
        <f>+生産者価格評価表!CA7/生産者価格評価表!CA$124</f>
        <v>0</v>
      </c>
      <c r="CB7" s="387">
        <f>+生産者価格評価表!CB7/生産者価格評価表!CB$124</f>
        <v>0</v>
      </c>
      <c r="CC7" s="387">
        <f>+生産者価格評価表!CC7/生産者価格評価表!CC$124</f>
        <v>0</v>
      </c>
      <c r="CD7" s="387">
        <f>+生産者価格評価表!CD7/生産者価格評価表!CD$124</f>
        <v>0</v>
      </c>
      <c r="CE7" s="387">
        <f>+生産者価格評価表!CE7/生産者価格評価表!CE$124</f>
        <v>0</v>
      </c>
      <c r="CF7" s="387">
        <f>+生産者価格評価表!CF7/生産者価格評価表!CF$124</f>
        <v>0</v>
      </c>
      <c r="CG7" s="387">
        <f>+生産者価格評価表!CG7/生産者価格評価表!CG$124</f>
        <v>2.6701995305465837E-4</v>
      </c>
      <c r="CH7" s="387">
        <f>+生産者価格評価表!CH7/生産者価格評価表!CH$124</f>
        <v>0</v>
      </c>
      <c r="CI7" s="387">
        <f>+生産者価格評価表!CI7/生産者価格評価表!CI$124</f>
        <v>0</v>
      </c>
      <c r="CJ7" s="387">
        <f>+生産者価格評価表!CJ7/生産者価格評価表!CJ$124</f>
        <v>0</v>
      </c>
      <c r="CK7" s="387">
        <f>+生産者価格評価表!CK7/生産者価格評価表!CK$124</f>
        <v>0</v>
      </c>
      <c r="CL7" s="387">
        <f>+生産者価格評価表!CL7/生産者価格評価表!CL$124</f>
        <v>0</v>
      </c>
      <c r="CM7" s="387">
        <f>+生産者価格評価表!CM7/生産者価格評価表!CM$124</f>
        <v>0</v>
      </c>
      <c r="CN7" s="387">
        <f>+生産者価格評価表!CN7/生産者価格評価表!CN$124</f>
        <v>1.7946455378003725E-5</v>
      </c>
      <c r="CO7" s="387">
        <f>+生産者価格評価表!CO7/生産者価格評価表!CO$124</f>
        <v>1.0572886767646508E-3</v>
      </c>
      <c r="CP7" s="387">
        <f>+生産者価格評価表!CP7/生産者価格評価表!CP$124</f>
        <v>3.1698814084720779E-4</v>
      </c>
      <c r="CQ7" s="387">
        <f>+生産者価格評価表!CQ7/生産者価格評価表!CQ$124</f>
        <v>6.5308762039884818E-4</v>
      </c>
      <c r="CR7" s="387">
        <f>+生産者価格評価表!CR7/生産者価格評価表!CR$124</f>
        <v>0</v>
      </c>
      <c r="CS7" s="387">
        <f>+生産者価格評価表!CS7/生産者価格評価表!CS$124</f>
        <v>2.1938481644531421E-3</v>
      </c>
      <c r="CT7" s="387">
        <f>+生産者価格評価表!CT7/生産者価格評価表!CT$124</f>
        <v>3.7039933646126877E-3</v>
      </c>
      <c r="CU7" s="387">
        <f>+生産者価格評価表!CU7/生産者価格評価表!CU$124</f>
        <v>2.2238139519297627E-3</v>
      </c>
      <c r="CV7" s="387">
        <f>+生産者価格評価表!CV7/生産者価格評価表!CV$124</f>
        <v>6.4240987102213046E-5</v>
      </c>
      <c r="CW7" s="387">
        <f>+生産者価格評価表!CW7/生産者価格評価表!CW$124</f>
        <v>0</v>
      </c>
      <c r="CX7" s="387">
        <f>+生産者価格評価表!CX7/生産者価格評価表!CX$124</f>
        <v>0</v>
      </c>
      <c r="CY7" s="387">
        <f>+生産者価格評価表!CY7/生産者価格評価表!CY$124</f>
        <v>1.8920295865667368E-6</v>
      </c>
      <c r="CZ7" s="387">
        <f>+生産者価格評価表!CZ7/生産者価格評価表!CZ$124</f>
        <v>1.6494549982115872E-2</v>
      </c>
      <c r="DA7" s="387">
        <f>+生産者価格評価表!DA7/生産者価格評価表!DA$124</f>
        <v>1.65422957419387E-2</v>
      </c>
      <c r="DB7" s="387">
        <f>+生産者価格評価表!DB7/生産者価格評価表!DB$124</f>
        <v>1.6246077593377658E-4</v>
      </c>
      <c r="DC7" s="387">
        <f>+生産者価格評価表!DC7/生産者価格評価表!DC$124</f>
        <v>5.4792435285558943E-3</v>
      </c>
      <c r="DD7" s="387">
        <f>+生産者価格評価表!DD7/生産者価格評価表!DD$124</f>
        <v>2.7371480743073281E-3</v>
      </c>
      <c r="DE7" s="387">
        <f>+生産者価格評価表!DE7/生産者価格評価表!DE$124</f>
        <v>3.674368272713066E-3</v>
      </c>
      <c r="DF7" s="387">
        <f>+生産者価格評価表!DF7/生産者価格評価表!DF$124</f>
        <v>0</v>
      </c>
      <c r="DG7" s="388">
        <f>+生産者価格評価表!DG7/生産者価格評価表!DG$124</f>
        <v>0</v>
      </c>
    </row>
    <row r="8" spans="1:111" ht="17.5" customHeight="1">
      <c r="A8" s="382">
        <v>2</v>
      </c>
      <c r="B8" s="389" t="s">
        <v>135</v>
      </c>
      <c r="C8" s="390" t="s">
        <v>136</v>
      </c>
      <c r="D8" s="391">
        <f>+生産者価格評価表!D8/生産者価格評価表!D$124</f>
        <v>7.072407780930566E-3</v>
      </c>
      <c r="E8" s="392">
        <f>+生産者価格評価表!E8/生産者価格評価表!E$124</f>
        <v>0.1013460011599215</v>
      </c>
      <c r="F8" s="392">
        <f>+生産者価格評価表!F8/生産者価格評価表!F$124</f>
        <v>3.4301248893875952E-2</v>
      </c>
      <c r="G8" s="392">
        <f>+生産者価格評価表!G8/生産者価格評価表!G$124</f>
        <v>1.5414196740960438E-4</v>
      </c>
      <c r="H8" s="392">
        <f>+生産者価格評価表!H8/生産者価格評価表!H$124</f>
        <v>0</v>
      </c>
      <c r="I8" s="392">
        <f>+生産者価格評価表!I8/生産者価格評価表!I$124</f>
        <v>0</v>
      </c>
      <c r="J8" s="392">
        <f>+生産者価格評価表!J8/生産者価格評価表!J$124</f>
        <v>0</v>
      </c>
      <c r="K8" s="392">
        <f>+生産者価格評価表!K8/生産者価格評価表!K$124</f>
        <v>9.4198860633895209E-2</v>
      </c>
      <c r="L8" s="392">
        <f>+生産者価格評価表!L8/生産者価格評価表!L$124</f>
        <v>0</v>
      </c>
      <c r="M8" s="392">
        <f>+生産者価格評価表!M8/生産者価格評価表!M$124</f>
        <v>3.0801301538728796E-3</v>
      </c>
      <c r="N8" s="392">
        <f>+生産者価格評価表!N8/生産者価格評価表!N$124</f>
        <v>0</v>
      </c>
      <c r="O8" s="392">
        <f>+生産者価格評価表!O8/生産者価格評価表!O$124</f>
        <v>7.4339044236424443E-4</v>
      </c>
      <c r="P8" s="392">
        <f>+生産者価格評価表!P8/生産者価格評価表!P$124</f>
        <v>1.414231722680538E-4</v>
      </c>
      <c r="Q8" s="392">
        <f>+生産者価格評価表!Q8/生産者価格評価表!Q$124</f>
        <v>0</v>
      </c>
      <c r="R8" s="392">
        <f>+生産者価格評価表!R8/生産者価格評価表!R$124</f>
        <v>0</v>
      </c>
      <c r="S8" s="392">
        <f>+生産者価格評価表!S8/生産者価格評価表!S$124</f>
        <v>0</v>
      </c>
      <c r="T8" s="392">
        <f>+生産者価格評価表!T8/生産者価格評価表!T$124</f>
        <v>0</v>
      </c>
      <c r="U8" s="392">
        <f>+生産者価格評価表!U8/生産者価格評価表!U$124</f>
        <v>0</v>
      </c>
      <c r="V8" s="392">
        <f>+生産者価格評価表!V8/生産者価格評価表!V$124</f>
        <v>5.9911559127003001E-4</v>
      </c>
      <c r="W8" s="392">
        <f>+生産者価格評価表!W8/生産者価格評価表!W$124</f>
        <v>0</v>
      </c>
      <c r="X8" s="392">
        <f>+生産者価格評価表!X8/生産者価格評価表!X$124</f>
        <v>0</v>
      </c>
      <c r="Y8" s="392">
        <f>+生産者価格評価表!Y8/生産者価格評価表!Y$124</f>
        <v>0</v>
      </c>
      <c r="Z8" s="392">
        <f>+生産者価格評価表!Z8/生産者価格評価表!Z$124</f>
        <v>0</v>
      </c>
      <c r="AA8" s="392">
        <f>+生産者価格評価表!AA8/生産者価格評価表!AA$124</f>
        <v>0</v>
      </c>
      <c r="AB8" s="392">
        <f>+生産者価格評価表!AB8/生産者価格評価表!AB$124</f>
        <v>1.9845716696887226E-5</v>
      </c>
      <c r="AC8" s="392">
        <f>+生産者価格評価表!AC8/生産者価格評価表!AC$124</f>
        <v>0</v>
      </c>
      <c r="AD8" s="392">
        <f>+生産者価格評価表!AD8/生産者価格評価表!AD$124</f>
        <v>0</v>
      </c>
      <c r="AE8" s="392">
        <f>+生産者価格評価表!AE8/生産者価格評価表!AE$124</f>
        <v>0</v>
      </c>
      <c r="AF8" s="392">
        <f>+生産者価格評価表!AF8/生産者価格評価表!AF$124</f>
        <v>0</v>
      </c>
      <c r="AG8" s="392">
        <f>+生産者価格評価表!AG8/生産者価格評価表!AG$124</f>
        <v>0</v>
      </c>
      <c r="AH8" s="392">
        <f>+生産者価格評価表!AH8/生産者価格評価表!AH$124</f>
        <v>1.6440733353616625E-2</v>
      </c>
      <c r="AI8" s="392">
        <f>+生産者価格評価表!AI8/生産者価格評価表!AI$124</f>
        <v>0</v>
      </c>
      <c r="AJ8" s="392">
        <f>+生産者価格評価表!AJ8/生産者価格評価表!AJ$124</f>
        <v>0</v>
      </c>
      <c r="AK8" s="392">
        <f>+生産者価格評価表!AK8/生産者価格評価表!AK$124</f>
        <v>5.0108484869742991E-6</v>
      </c>
      <c r="AL8" s="392">
        <f>+生産者価格評価表!AL8/生産者価格評価表!AL$124</f>
        <v>0</v>
      </c>
      <c r="AM8" s="392">
        <f>+生産者価格評価表!AM8/生産者価格評価表!AM$124</f>
        <v>0</v>
      </c>
      <c r="AN8" s="392">
        <f>+生産者価格評価表!AN8/生産者価格評価表!AN$124</f>
        <v>0</v>
      </c>
      <c r="AO8" s="392">
        <f>+生産者価格評価表!AO8/生産者価格評価表!AO$124</f>
        <v>0</v>
      </c>
      <c r="AP8" s="392">
        <f>+生産者価格評価表!AP8/生産者価格評価表!AP$124</f>
        <v>0</v>
      </c>
      <c r="AQ8" s="392">
        <f>+生産者価格評価表!AQ8/生産者価格評価表!AQ$124</f>
        <v>0</v>
      </c>
      <c r="AR8" s="392">
        <f>+生産者価格評価表!AR8/生産者価格評価表!AR$124</f>
        <v>0</v>
      </c>
      <c r="AS8" s="392">
        <f>+生産者価格評価表!AS8/生産者価格評価表!AS$124</f>
        <v>0</v>
      </c>
      <c r="AT8" s="392">
        <f>+生産者価格評価表!AT8/生産者価格評価表!AT$124</f>
        <v>0</v>
      </c>
      <c r="AU8" s="393">
        <f>+生産者価格評価表!AU8/生産者価格評価表!AU$124</f>
        <v>0</v>
      </c>
      <c r="AV8" s="393">
        <f>+生産者価格評価表!AV8/生産者価格評価表!AV$124</f>
        <v>0</v>
      </c>
      <c r="AW8" s="393">
        <f>+生産者価格評価表!AW8/生産者価格評価表!AW$124</f>
        <v>0</v>
      </c>
      <c r="AX8" s="393">
        <f>+生産者価格評価表!AX8/生産者価格評価表!AX$124</f>
        <v>0</v>
      </c>
      <c r="AY8" s="393">
        <f>+生産者価格評価表!AY8/生産者価格評価表!AY$124</f>
        <v>0</v>
      </c>
      <c r="AZ8" s="393">
        <f>+生産者価格評価表!AZ8/生産者価格評価表!AZ$124</f>
        <v>0</v>
      </c>
      <c r="BA8" s="393">
        <f>+生産者価格評価表!BA8/生産者価格評価表!BA$124</f>
        <v>0</v>
      </c>
      <c r="BB8" s="393">
        <f>+生産者価格評価表!BB8/生産者価格評価表!BB$124</f>
        <v>0</v>
      </c>
      <c r="BC8" s="393">
        <f>+生産者価格評価表!BC8/生産者価格評価表!BC$124</f>
        <v>0</v>
      </c>
      <c r="BD8" s="393">
        <f>+生産者価格評価表!BD8/生産者価格評価表!BD$124</f>
        <v>0</v>
      </c>
      <c r="BE8" s="393">
        <f>+生産者価格評価表!BE8/生産者価格評価表!BE$124</f>
        <v>0</v>
      </c>
      <c r="BF8" s="393">
        <f>+生産者価格評価表!BF8/生産者価格評価表!BF$124</f>
        <v>0</v>
      </c>
      <c r="BG8" s="393">
        <f>+生産者価格評価表!BG8/生産者価格評価表!BG$124</f>
        <v>0</v>
      </c>
      <c r="BH8" s="393">
        <f>+生産者価格評価表!BH8/生産者価格評価表!BH$124</f>
        <v>0</v>
      </c>
      <c r="BI8" s="393">
        <f>+生産者価格評価表!BI8/生産者価格評価表!BI$124</f>
        <v>0</v>
      </c>
      <c r="BJ8" s="393">
        <f>+生産者価格評価表!BJ8/生産者価格評価表!BJ$124</f>
        <v>0</v>
      </c>
      <c r="BK8" s="393">
        <f>+生産者価格評価表!BK8/生産者価格評価表!BK$124</f>
        <v>9.744733700146828E-5</v>
      </c>
      <c r="BL8" s="393">
        <f>+生産者価格評価表!BL8/生産者価格評価表!BL$124</f>
        <v>0</v>
      </c>
      <c r="BM8" s="393">
        <f>+生産者価格評価表!BM8/生産者価格評価表!BM$124</f>
        <v>0</v>
      </c>
      <c r="BN8" s="393">
        <f>+生産者価格評価表!BN8/生産者価格評価表!BN$124</f>
        <v>0</v>
      </c>
      <c r="BO8" s="393">
        <f>+生産者価格評価表!BO8/生産者価格評価表!BO$124</f>
        <v>0</v>
      </c>
      <c r="BP8" s="393">
        <f>+生産者価格評価表!BP8/生産者価格評価表!BP$124</f>
        <v>0</v>
      </c>
      <c r="BQ8" s="393">
        <f>+生産者価格評価表!BQ8/生産者価格評価表!BQ$124</f>
        <v>0</v>
      </c>
      <c r="BR8" s="393">
        <f>+生産者価格評価表!BR8/生産者価格評価表!BR$124</f>
        <v>0</v>
      </c>
      <c r="BS8" s="393">
        <f>+生産者価格評価表!BS8/生産者価格評価表!BS$124</f>
        <v>0</v>
      </c>
      <c r="BT8" s="393">
        <f>+生産者価格評価表!BT8/生産者価格評価表!BT$124</f>
        <v>0</v>
      </c>
      <c r="BU8" s="393">
        <f>+生産者価格評価表!BU8/生産者価格評価表!BU$124</f>
        <v>0</v>
      </c>
      <c r="BV8" s="393">
        <f>+生産者価格評価表!BV8/生産者価格評価表!BV$124</f>
        <v>0</v>
      </c>
      <c r="BW8" s="393">
        <f>+生産者価格評価表!BW8/生産者価格評価表!BW$124</f>
        <v>0</v>
      </c>
      <c r="BX8" s="393">
        <f>+生産者価格評価表!BX8/生産者価格評価表!BX$124</f>
        <v>0</v>
      </c>
      <c r="BY8" s="393">
        <f>+生産者価格評価表!BY8/生産者価格評価表!BY$124</f>
        <v>0</v>
      </c>
      <c r="BZ8" s="393">
        <f>+生産者価格評価表!BZ8/生産者価格評価表!BZ$124</f>
        <v>0</v>
      </c>
      <c r="CA8" s="393">
        <f>+生産者価格評価表!CA8/生産者価格評価表!CA$124</f>
        <v>0</v>
      </c>
      <c r="CB8" s="393">
        <f>+生産者価格評価表!CB8/生産者価格評価表!CB$124</f>
        <v>0</v>
      </c>
      <c r="CC8" s="393">
        <f>+生産者価格評価表!CC8/生産者価格評価表!CC$124</f>
        <v>0</v>
      </c>
      <c r="CD8" s="393">
        <f>+生産者価格評価表!CD8/生産者価格評価表!CD$124</f>
        <v>0</v>
      </c>
      <c r="CE8" s="393">
        <f>+生産者価格評価表!CE8/生産者価格評価表!CE$124</f>
        <v>0</v>
      </c>
      <c r="CF8" s="393">
        <f>+生産者価格評価表!CF8/生産者価格評価表!CF$124</f>
        <v>0</v>
      </c>
      <c r="CG8" s="393">
        <f>+生産者価格評価表!CG8/生産者価格評価表!CG$124</f>
        <v>1.5867060028714844E-5</v>
      </c>
      <c r="CH8" s="393">
        <f>+生産者価格評価表!CH8/生産者価格評価表!CH$124</f>
        <v>0</v>
      </c>
      <c r="CI8" s="393">
        <f>+生産者価格評価表!CI8/生産者価格評価表!CI$124</f>
        <v>0</v>
      </c>
      <c r="CJ8" s="393">
        <f>+生産者価格評価表!CJ8/生産者価格評価表!CJ$124</f>
        <v>0</v>
      </c>
      <c r="CK8" s="393">
        <f>+生産者価格評価表!CK8/生産者価格評価表!CK$124</f>
        <v>0</v>
      </c>
      <c r="CL8" s="393">
        <f>+生産者価格評価表!CL8/生産者価格評価表!CL$124</f>
        <v>0</v>
      </c>
      <c r="CM8" s="393">
        <f>+生産者価格評価表!CM8/生産者価格評価表!CM$124</f>
        <v>0</v>
      </c>
      <c r="CN8" s="393">
        <f>+生産者価格評価表!CN8/生産者価格評価表!CN$124</f>
        <v>2.674373742604477E-6</v>
      </c>
      <c r="CO8" s="393">
        <f>+生産者価格評価表!CO8/生産者価格評価表!CO$124</f>
        <v>1.3039595439549319E-4</v>
      </c>
      <c r="CP8" s="393">
        <f>+生産者価格評価表!CP8/生産者価格評価表!CP$124</f>
        <v>9.8798602060492309E-4</v>
      </c>
      <c r="CQ8" s="393">
        <f>+生産者価格評価表!CQ8/生産者価格評価表!CQ$124</f>
        <v>8.5278854433770243E-5</v>
      </c>
      <c r="CR8" s="393">
        <f>+生産者価格評価表!CR8/生産者価格評価表!CR$124</f>
        <v>0</v>
      </c>
      <c r="CS8" s="393">
        <f>+生産者価格評価表!CS8/生産者価格評価表!CS$124</f>
        <v>3.739638313567115E-4</v>
      </c>
      <c r="CT8" s="393">
        <f>+生産者価格評価表!CT8/生産者価格評価表!CT$124</f>
        <v>6.8568198238663032E-4</v>
      </c>
      <c r="CU8" s="393">
        <f>+生産者価格評価表!CU8/生産者価格評価表!CU$124</f>
        <v>0</v>
      </c>
      <c r="CV8" s="393">
        <f>+生産者価格評価表!CV8/生産者価格評価表!CV$124</f>
        <v>0</v>
      </c>
      <c r="CW8" s="393">
        <f>+生産者価格評価表!CW8/生産者価格評価表!CW$124</f>
        <v>0</v>
      </c>
      <c r="CX8" s="393">
        <f>+生産者価格評価表!CX8/生産者価格評価表!CX$124</f>
        <v>0</v>
      </c>
      <c r="CY8" s="393">
        <f>+生産者価格評価表!CY8/生産者価格評価表!CY$124</f>
        <v>0</v>
      </c>
      <c r="CZ8" s="393">
        <f>+生産者価格評価表!CZ8/生産者価格評価表!CZ$124</f>
        <v>1.9570434380101463E-3</v>
      </c>
      <c r="DA8" s="393">
        <f>+生産者価格評価表!DA8/生産者価格評価表!DA$124</f>
        <v>3.9813636563014506E-3</v>
      </c>
      <c r="DB8" s="393">
        <f>+生産者価格評価表!DB8/生産者価格評価表!DB$124</f>
        <v>0</v>
      </c>
      <c r="DC8" s="393">
        <f>+生産者価格評価表!DC8/生産者価格評価表!DC$124</f>
        <v>3.3040901686207017E-6</v>
      </c>
      <c r="DD8" s="393">
        <f>+生産者価格評価表!DD8/生産者価格評価表!DD$124</f>
        <v>0</v>
      </c>
      <c r="DE8" s="393">
        <f>+生産者価格評価表!DE8/生産者価格評価表!DE$124</f>
        <v>1.290869656662056E-4</v>
      </c>
      <c r="DF8" s="393">
        <f>+生産者価格評価表!DF8/生産者価格評価表!DF$124</f>
        <v>0</v>
      </c>
      <c r="DG8" s="394">
        <f>+生産者価格評価表!DG8/生産者価格評価表!DG$124</f>
        <v>0</v>
      </c>
    </row>
    <row r="9" spans="1:111" ht="17.5" customHeight="1">
      <c r="A9" s="382">
        <v>3</v>
      </c>
      <c r="B9" s="389" t="s">
        <v>137</v>
      </c>
      <c r="C9" s="390" t="s">
        <v>138</v>
      </c>
      <c r="D9" s="391">
        <f>+生産者価格評価表!D9/生産者価格評価表!D$124</f>
        <v>5.0581439687795028E-2</v>
      </c>
      <c r="E9" s="392">
        <f>+生産者価格評価表!E9/生産者価格評価表!E$124</f>
        <v>3.4965908580209003E-2</v>
      </c>
      <c r="F9" s="392">
        <f>+生産者価格評価表!F9/生産者価格評価表!F$124</f>
        <v>0</v>
      </c>
      <c r="G9" s="392">
        <f>+生産者価格評価表!G9/生産者価格評価表!G$124</f>
        <v>1.4616910702634897E-5</v>
      </c>
      <c r="H9" s="392">
        <f>+生産者価格評価表!H9/生産者価格評価表!H$124</f>
        <v>0</v>
      </c>
      <c r="I9" s="392">
        <f>+生産者価格評価表!I9/生産者価格評価表!I$124</f>
        <v>0</v>
      </c>
      <c r="J9" s="392">
        <f>+生産者価格評価表!J9/生産者価格評価表!J$124</f>
        <v>0</v>
      </c>
      <c r="K9" s="392">
        <f>+生産者価格評価表!K9/生産者価格評価表!K$124</f>
        <v>0</v>
      </c>
      <c r="L9" s="392">
        <f>+生産者価格評価表!L9/生産者価格評価表!L$124</f>
        <v>0</v>
      </c>
      <c r="M9" s="392">
        <f>+生産者価格評価表!M9/生産者価格評価表!M$124</f>
        <v>0</v>
      </c>
      <c r="N9" s="392">
        <f>+生産者価格評価表!N9/生産者価格評価表!N$124</f>
        <v>0</v>
      </c>
      <c r="O9" s="392">
        <f>+生産者価格評価表!O9/生産者価格評価表!O$124</f>
        <v>0</v>
      </c>
      <c r="P9" s="392">
        <f>+生産者価格評価表!P9/生産者価格評価表!P$124</f>
        <v>0</v>
      </c>
      <c r="Q9" s="392">
        <f>+生産者価格評価表!Q9/生産者価格評価表!Q$124</f>
        <v>0</v>
      </c>
      <c r="R9" s="392">
        <f>+生産者価格評価表!R9/生産者価格評価表!R$124</f>
        <v>0</v>
      </c>
      <c r="S9" s="392">
        <f>+生産者価格評価表!S9/生産者価格評価表!S$124</f>
        <v>0</v>
      </c>
      <c r="T9" s="392">
        <f>+生産者価格評価表!T9/生産者価格評価表!T$124</f>
        <v>0</v>
      </c>
      <c r="U9" s="392">
        <f>+生産者価格評価表!U9/生産者価格評価表!U$124</f>
        <v>0</v>
      </c>
      <c r="V9" s="392">
        <f>+生産者価格評価表!V9/生産者価格評価表!V$124</f>
        <v>0</v>
      </c>
      <c r="W9" s="392">
        <f>+生産者価格評価表!W9/生産者価格評価表!W$124</f>
        <v>0</v>
      </c>
      <c r="X9" s="392">
        <f>+生産者価格評価表!X9/生産者価格評価表!X$124</f>
        <v>0</v>
      </c>
      <c r="Y9" s="392">
        <f>+生産者価格評価表!Y9/生産者価格評価表!Y$124</f>
        <v>0</v>
      </c>
      <c r="Z9" s="392">
        <f>+生産者価格評価表!Z9/生産者価格評価表!Z$124</f>
        <v>0</v>
      </c>
      <c r="AA9" s="392">
        <f>+生産者価格評価表!AA9/生産者価格評価表!AA$124</f>
        <v>0</v>
      </c>
      <c r="AB9" s="392">
        <f>+生産者価格評価表!AB9/生産者価格評価表!AB$124</f>
        <v>0</v>
      </c>
      <c r="AC9" s="392">
        <f>+生産者価格評価表!AC9/生産者価格評価表!AC$124</f>
        <v>0</v>
      </c>
      <c r="AD9" s="392">
        <f>+生産者価格評価表!AD9/生産者価格評価表!AD$124</f>
        <v>0</v>
      </c>
      <c r="AE9" s="392">
        <f>+生産者価格評価表!AE9/生産者価格評価表!AE$124</f>
        <v>0</v>
      </c>
      <c r="AF9" s="392">
        <f>+生産者価格評価表!AF9/生産者価格評価表!AF$124</f>
        <v>0</v>
      </c>
      <c r="AG9" s="392">
        <f>+生産者価格評価表!AG9/生産者価格評価表!AG$124</f>
        <v>0</v>
      </c>
      <c r="AH9" s="392">
        <f>+生産者価格評価表!AH9/生産者価格評価表!AH$124</f>
        <v>0</v>
      </c>
      <c r="AI9" s="392">
        <f>+生産者価格評価表!AI9/生産者価格評価表!AI$124</f>
        <v>0</v>
      </c>
      <c r="AJ9" s="392">
        <f>+生産者価格評価表!AJ9/生産者価格評価表!AJ$124</f>
        <v>0</v>
      </c>
      <c r="AK9" s="392">
        <f>+生産者価格評価表!AK9/生産者価格評価表!AK$124</f>
        <v>0</v>
      </c>
      <c r="AL9" s="392">
        <f>+生産者価格評価表!AL9/生産者価格評価表!AL$124</f>
        <v>0</v>
      </c>
      <c r="AM9" s="392">
        <f>+生産者価格評価表!AM9/生産者価格評価表!AM$124</f>
        <v>0</v>
      </c>
      <c r="AN9" s="392">
        <f>+生産者価格評価表!AN9/生産者価格評価表!AN$124</f>
        <v>0</v>
      </c>
      <c r="AO9" s="392">
        <f>+生産者価格評価表!AO9/生産者価格評価表!AO$124</f>
        <v>0</v>
      </c>
      <c r="AP9" s="392">
        <f>+生産者価格評価表!AP9/生産者価格評価表!AP$124</f>
        <v>0</v>
      </c>
      <c r="AQ9" s="392">
        <f>+生産者価格評価表!AQ9/生産者価格評価表!AQ$124</f>
        <v>0</v>
      </c>
      <c r="AR9" s="392">
        <f>+生産者価格評価表!AR9/生産者価格評価表!AR$124</f>
        <v>0</v>
      </c>
      <c r="AS9" s="392">
        <f>+生産者価格評価表!AS9/生産者価格評価表!AS$124</f>
        <v>0</v>
      </c>
      <c r="AT9" s="392">
        <f>+生産者価格評価表!AT9/生産者価格評価表!AT$124</f>
        <v>0</v>
      </c>
      <c r="AU9" s="393">
        <f>+生産者価格評価表!AU9/生産者価格評価表!AU$124</f>
        <v>0</v>
      </c>
      <c r="AV9" s="393">
        <f>+生産者価格評価表!AV9/生産者価格評価表!AV$124</f>
        <v>0</v>
      </c>
      <c r="AW9" s="393">
        <f>+生産者価格評価表!AW9/生産者価格評価表!AW$124</f>
        <v>0</v>
      </c>
      <c r="AX9" s="393">
        <f>+生産者価格評価表!AX9/生産者価格評価表!AX$124</f>
        <v>0</v>
      </c>
      <c r="AY9" s="393">
        <f>+生産者価格評価表!AY9/生産者価格評価表!AY$124</f>
        <v>0</v>
      </c>
      <c r="AZ9" s="393">
        <f>+生産者価格評価表!AZ9/生産者価格評価表!AZ$124</f>
        <v>0</v>
      </c>
      <c r="BA9" s="393">
        <f>+生産者価格評価表!BA9/生産者価格評価表!BA$124</f>
        <v>0</v>
      </c>
      <c r="BB9" s="393">
        <f>+生産者価格評価表!BB9/生産者価格評価表!BB$124</f>
        <v>0</v>
      </c>
      <c r="BC9" s="393">
        <f>+生産者価格評価表!BC9/生産者価格評価表!BC$124</f>
        <v>0</v>
      </c>
      <c r="BD9" s="393">
        <f>+生産者価格評価表!BD9/生産者価格評価表!BD$124</f>
        <v>0</v>
      </c>
      <c r="BE9" s="393">
        <f>+生産者価格評価表!BE9/生産者価格評価表!BE$124</f>
        <v>0</v>
      </c>
      <c r="BF9" s="393">
        <f>+生産者価格評価表!BF9/生産者価格評価表!BF$124</f>
        <v>0</v>
      </c>
      <c r="BG9" s="393">
        <f>+生産者価格評価表!BG9/生産者価格評価表!BG$124</f>
        <v>0</v>
      </c>
      <c r="BH9" s="393">
        <f>+生産者価格評価表!BH9/生産者価格評価表!BH$124</f>
        <v>0</v>
      </c>
      <c r="BI9" s="393">
        <f>+生産者価格評価表!BI9/生産者価格評価表!BI$124</f>
        <v>0</v>
      </c>
      <c r="BJ9" s="393">
        <f>+生産者価格評価表!BJ9/生産者価格評価表!BJ$124</f>
        <v>0</v>
      </c>
      <c r="BK9" s="393">
        <f>+生産者価格評価表!BK9/生産者価格評価表!BK$124</f>
        <v>0</v>
      </c>
      <c r="BL9" s="393">
        <f>+生産者価格評価表!BL9/生産者価格評価表!BL$124</f>
        <v>0</v>
      </c>
      <c r="BM9" s="393">
        <f>+生産者価格評価表!BM9/生産者価格評価表!BM$124</f>
        <v>0</v>
      </c>
      <c r="BN9" s="393">
        <f>+生産者価格評価表!BN9/生産者価格評価表!BN$124</f>
        <v>0</v>
      </c>
      <c r="BO9" s="393">
        <f>+生産者価格評価表!BO9/生産者価格評価表!BO$124</f>
        <v>0</v>
      </c>
      <c r="BP9" s="393">
        <f>+生産者価格評価表!BP9/生産者価格評価表!BP$124</f>
        <v>0</v>
      </c>
      <c r="BQ9" s="393">
        <f>+生産者価格評価表!BQ9/生産者価格評価表!BQ$124</f>
        <v>0</v>
      </c>
      <c r="BR9" s="393">
        <f>+生産者価格評価表!BR9/生産者価格評価表!BR$124</f>
        <v>0</v>
      </c>
      <c r="BS9" s="393">
        <f>+生産者価格評価表!BS9/生産者価格評価表!BS$124</f>
        <v>0</v>
      </c>
      <c r="BT9" s="393">
        <f>+生産者価格評価表!BT9/生産者価格評価表!BT$124</f>
        <v>0</v>
      </c>
      <c r="BU9" s="393">
        <f>+生産者価格評価表!BU9/生産者価格評価表!BU$124</f>
        <v>0</v>
      </c>
      <c r="BV9" s="393">
        <f>+生産者価格評価表!BV9/生産者価格評価表!BV$124</f>
        <v>0</v>
      </c>
      <c r="BW9" s="393">
        <f>+生産者価格評価表!BW9/生産者価格評価表!BW$124</f>
        <v>0</v>
      </c>
      <c r="BX9" s="393">
        <f>+生産者価格評価表!BX9/生産者価格評価表!BX$124</f>
        <v>0</v>
      </c>
      <c r="BY9" s="393">
        <f>+生産者価格評価表!BY9/生産者価格評価表!BY$124</f>
        <v>0</v>
      </c>
      <c r="BZ9" s="393">
        <f>+生産者価格評価表!BZ9/生産者価格評価表!BZ$124</f>
        <v>0</v>
      </c>
      <c r="CA9" s="393">
        <f>+生産者価格評価表!CA9/生産者価格評価表!CA$124</f>
        <v>0</v>
      </c>
      <c r="CB9" s="393">
        <f>+生産者価格評価表!CB9/生産者価格評価表!CB$124</f>
        <v>0</v>
      </c>
      <c r="CC9" s="393">
        <f>+生産者価格評価表!CC9/生産者価格評価表!CC$124</f>
        <v>0</v>
      </c>
      <c r="CD9" s="393">
        <f>+生産者価格評価表!CD9/生産者価格評価表!CD$124</f>
        <v>0</v>
      </c>
      <c r="CE9" s="393">
        <f>+生産者価格評価表!CE9/生産者価格評価表!CE$124</f>
        <v>0</v>
      </c>
      <c r="CF9" s="393">
        <f>+生産者価格評価表!CF9/生産者価格評価表!CF$124</f>
        <v>0</v>
      </c>
      <c r="CG9" s="393">
        <f>+生産者価格評価表!CG9/生産者価格評価表!CG$124</f>
        <v>0</v>
      </c>
      <c r="CH9" s="393">
        <f>+生産者価格評価表!CH9/生産者価格評価表!CH$124</f>
        <v>0</v>
      </c>
      <c r="CI9" s="393">
        <f>+生産者価格評価表!CI9/生産者価格評価表!CI$124</f>
        <v>0</v>
      </c>
      <c r="CJ9" s="393">
        <f>+生産者価格評価表!CJ9/生産者価格評価表!CJ$124</f>
        <v>0</v>
      </c>
      <c r="CK9" s="393">
        <f>+生産者価格評価表!CK9/生産者価格評価表!CK$124</f>
        <v>0</v>
      </c>
      <c r="CL9" s="393">
        <f>+生産者価格評価表!CL9/生産者価格評価表!CL$124</f>
        <v>0</v>
      </c>
      <c r="CM9" s="393">
        <f>+生産者価格評価表!CM9/生産者価格評価表!CM$124</f>
        <v>0</v>
      </c>
      <c r="CN9" s="393">
        <f>+生産者価格評価表!CN9/生産者価格評価表!CN$124</f>
        <v>0</v>
      </c>
      <c r="CO9" s="393">
        <f>+生産者価格評価表!CO9/生産者価格評価表!CO$124</f>
        <v>0</v>
      </c>
      <c r="CP9" s="393">
        <f>+生産者価格評価表!CP9/生産者価格評価表!CP$124</f>
        <v>0</v>
      </c>
      <c r="CQ9" s="393">
        <f>+生産者価格評価表!CQ9/生産者価格評価表!CQ$124</f>
        <v>0</v>
      </c>
      <c r="CR9" s="393">
        <f>+生産者価格評価表!CR9/生産者価格評価表!CR$124</f>
        <v>0</v>
      </c>
      <c r="CS9" s="393">
        <f>+生産者価格評価表!CS9/生産者価格評価表!CS$124</f>
        <v>0</v>
      </c>
      <c r="CT9" s="393">
        <f>+生産者価格評価表!CT9/生産者価格評価表!CT$124</f>
        <v>0</v>
      </c>
      <c r="CU9" s="393">
        <f>+生産者価格評価表!CU9/生産者価格評価表!CU$124</f>
        <v>0</v>
      </c>
      <c r="CV9" s="393">
        <f>+生産者価格評価表!CV9/生産者価格評価表!CV$124</f>
        <v>0</v>
      </c>
      <c r="CW9" s="393">
        <f>+生産者価格評価表!CW9/生産者価格評価表!CW$124</f>
        <v>0</v>
      </c>
      <c r="CX9" s="393">
        <f>+生産者価格評価表!CX9/生産者価格評価表!CX$124</f>
        <v>0</v>
      </c>
      <c r="CY9" s="393">
        <f>+生産者価格評価表!CY9/生産者価格評価表!CY$124</f>
        <v>0</v>
      </c>
      <c r="CZ9" s="393">
        <f>+生産者価格評価表!CZ9/生産者価格評価表!CZ$124</f>
        <v>0</v>
      </c>
      <c r="DA9" s="393">
        <f>+生産者価格評価表!DA9/生産者価格評価表!DA$124</f>
        <v>0</v>
      </c>
      <c r="DB9" s="393">
        <f>+生産者価格評価表!DB9/生産者価格評価表!DB$124</f>
        <v>0</v>
      </c>
      <c r="DC9" s="393">
        <f>+生産者価格評価表!DC9/生産者価格評価表!DC$124</f>
        <v>0</v>
      </c>
      <c r="DD9" s="393">
        <f>+生産者価格評価表!DD9/生産者価格評価表!DD$124</f>
        <v>0</v>
      </c>
      <c r="DE9" s="393">
        <f>+生産者価格評価表!DE9/生産者価格評価表!DE$124</f>
        <v>0</v>
      </c>
      <c r="DF9" s="393">
        <f>+生産者価格評価表!DF9/生産者価格評価表!DF$124</f>
        <v>0</v>
      </c>
      <c r="DG9" s="394">
        <f>+生産者価格評価表!DG9/生産者価格評価表!DG$124</f>
        <v>0</v>
      </c>
    </row>
    <row r="10" spans="1:111" ht="17.5" customHeight="1">
      <c r="A10" s="382">
        <v>4</v>
      </c>
      <c r="B10" s="389" t="s">
        <v>139</v>
      </c>
      <c r="C10" s="390" t="s">
        <v>140</v>
      </c>
      <c r="D10" s="391">
        <f>+生産者価格評価表!D10/生産者価格評価表!D$124</f>
        <v>8.9855573642452725E-4</v>
      </c>
      <c r="E10" s="392">
        <f>+生産者価格評価表!E10/生産者価格評価表!E$124</f>
        <v>0</v>
      </c>
      <c r="F10" s="392">
        <f>+生産者価格評価表!F10/生産者価格評価表!F$124</f>
        <v>0</v>
      </c>
      <c r="G10" s="392">
        <f>+生産者価格評価表!G10/生産者価格評価表!G$124</f>
        <v>0.20232860675593611</v>
      </c>
      <c r="H10" s="392">
        <f>+生産者価格評価表!H10/生産者価格評価表!H$124</f>
        <v>2.6175726376406945E-4</v>
      </c>
      <c r="I10" s="392">
        <f>+生産者価格評価表!I10/生産者価格評価表!I$124</f>
        <v>2.5968051876748208E-4</v>
      </c>
      <c r="J10" s="392">
        <f>+生産者価格評価表!J10/生産者価格評価表!J$124</f>
        <v>4.3038751015445529E-5</v>
      </c>
      <c r="K10" s="392">
        <f>+生産者価格評価表!K10/生産者価格評価表!K$124</f>
        <v>6.8156599555801653E-4</v>
      </c>
      <c r="L10" s="392">
        <f>+生産者価格評価表!L10/生産者価格評価表!L$124</f>
        <v>0</v>
      </c>
      <c r="M10" s="392">
        <f>+生産者価格評価表!M10/生産者価格評価表!M$124</f>
        <v>2.3719006607914798E-4</v>
      </c>
      <c r="N10" s="392">
        <f>+生産者価格評価表!N10/生産者価格評価表!N$124</f>
        <v>0</v>
      </c>
      <c r="O10" s="392">
        <f>+生産者価格評価表!O10/生産者価格評価表!O$124</f>
        <v>1.8772485918289E-5</v>
      </c>
      <c r="P10" s="392">
        <f>+生産者価格評価表!P10/生産者価格評価表!P$124</f>
        <v>0</v>
      </c>
      <c r="Q10" s="392">
        <f>+生産者価格評価表!Q10/生産者価格評価表!Q$124</f>
        <v>0.11318063698881094</v>
      </c>
      <c r="R10" s="392">
        <f>+生産者価格評価表!R10/生産者価格評価表!R$124</f>
        <v>1.8955603678535939E-5</v>
      </c>
      <c r="S10" s="392">
        <f>+生産者価格評価表!S10/生産者価格評価表!S$124</f>
        <v>3.3159897023447062E-4</v>
      </c>
      <c r="T10" s="392">
        <f>+生産者価格評価表!T10/生産者価格評価表!T$124</f>
        <v>5.6804642302587532E-7</v>
      </c>
      <c r="U10" s="392">
        <f>+生産者価格評価表!U10/生産者価格評価表!U$124</f>
        <v>0</v>
      </c>
      <c r="V10" s="392">
        <f>+生産者価格評価表!V10/生産者価格評価表!V$124</f>
        <v>0</v>
      </c>
      <c r="W10" s="392">
        <f>+生産者価格評価表!W10/生産者価格評価表!W$124</f>
        <v>2.32571209511934E-4</v>
      </c>
      <c r="X10" s="392">
        <f>+生産者価格評価表!X10/生産者価格評価表!X$124</f>
        <v>0</v>
      </c>
      <c r="Y10" s="392">
        <f>+生産者価格評価表!Y10/生産者価格評価表!Y$124</f>
        <v>0</v>
      </c>
      <c r="Z10" s="392">
        <f>+生産者価格評価表!Z10/生産者価格評価表!Z$124</f>
        <v>0</v>
      </c>
      <c r="AA10" s="392">
        <f>+生産者価格評価表!AA10/生産者価格評価表!AA$124</f>
        <v>0</v>
      </c>
      <c r="AB10" s="392">
        <f>+生産者価格評価表!AB10/生産者価格評価表!AB$124</f>
        <v>0</v>
      </c>
      <c r="AC10" s="392">
        <f>+生産者価格評価表!AC10/生産者価格評価表!AC$124</f>
        <v>8.1310624667717637E-4</v>
      </c>
      <c r="AD10" s="392">
        <f>+生産者価格評価表!AD10/生産者価格評価表!AD$124</f>
        <v>0</v>
      </c>
      <c r="AE10" s="392">
        <f>+生産者価格評価表!AE10/生産者価格評価表!AE$124</f>
        <v>0</v>
      </c>
      <c r="AF10" s="392">
        <f>+生産者価格評価表!AF10/生産者価格評価表!AF$124</f>
        <v>0</v>
      </c>
      <c r="AG10" s="392">
        <f>+生産者価格評価表!AG10/生産者価格評価表!AG$124</f>
        <v>0</v>
      </c>
      <c r="AH10" s="392">
        <f>+生産者価格評価表!AH10/生産者価格評価表!AH$124</f>
        <v>8.2635625720714121E-4</v>
      </c>
      <c r="AI10" s="392">
        <f>+生産者価格評価表!AI10/生産者価格評価表!AI$124</f>
        <v>0</v>
      </c>
      <c r="AJ10" s="392">
        <f>+生産者価格評価表!AJ10/生産者価格評価表!AJ$124</f>
        <v>0</v>
      </c>
      <c r="AK10" s="392">
        <f>+生産者価格評価表!AK10/生産者価格評価表!AK$124</f>
        <v>1.6702828289914331E-6</v>
      </c>
      <c r="AL10" s="392">
        <f>+生産者価格評価表!AL10/生産者価格評価表!AL$124</f>
        <v>1.0189691293112584E-6</v>
      </c>
      <c r="AM10" s="392">
        <f>+生産者価格評価表!AM10/生産者価格評価表!AM$124</f>
        <v>0</v>
      </c>
      <c r="AN10" s="392">
        <f>+生産者価格評価表!AN10/生産者価格評価表!AN$124</f>
        <v>0</v>
      </c>
      <c r="AO10" s="392">
        <f>+生産者価格評価表!AO10/生産者価格評価表!AO$124</f>
        <v>6.3452300050698386E-7</v>
      </c>
      <c r="AP10" s="392">
        <f>+生産者価格評価表!AP10/生産者価格評価表!AP$124</f>
        <v>0</v>
      </c>
      <c r="AQ10" s="392">
        <f>+生産者価格評価表!AQ10/生産者価格評価表!AQ$124</f>
        <v>0</v>
      </c>
      <c r="AR10" s="392">
        <f>+生産者価格評価表!AR10/生産者価格評価表!AR$124</f>
        <v>0</v>
      </c>
      <c r="AS10" s="392">
        <f>+生産者価格評価表!AS10/生産者価格評価表!AS$124</f>
        <v>0</v>
      </c>
      <c r="AT10" s="392">
        <f>+生産者価格評価表!AT10/生産者価格評価表!AT$124</f>
        <v>0</v>
      </c>
      <c r="AU10" s="393">
        <f>+生産者価格評価表!AU10/生産者価格評価表!AU$124</f>
        <v>0</v>
      </c>
      <c r="AV10" s="393">
        <f>+生産者価格評価表!AV10/生産者価格評価表!AV$124</f>
        <v>0</v>
      </c>
      <c r="AW10" s="393">
        <f>+生産者価格評価表!AW10/生産者価格評価表!AW$124</f>
        <v>0</v>
      </c>
      <c r="AX10" s="393">
        <f>+生産者価格評価表!AX10/生産者価格評価表!AX$124</f>
        <v>0</v>
      </c>
      <c r="AY10" s="393">
        <f>+生産者価格評価表!AY10/生産者価格評価表!AY$124</f>
        <v>0</v>
      </c>
      <c r="AZ10" s="393">
        <f>+生産者価格評価表!AZ10/生産者価格評価表!AZ$124</f>
        <v>0</v>
      </c>
      <c r="BA10" s="393">
        <f>+生産者価格評価表!BA10/生産者価格評価表!BA$124</f>
        <v>0</v>
      </c>
      <c r="BB10" s="393">
        <f>+生産者価格評価表!BB10/生産者価格評価表!BB$124</f>
        <v>0</v>
      </c>
      <c r="BC10" s="393">
        <f>+生産者価格評価表!BC10/生産者価格評価表!BC$124</f>
        <v>0</v>
      </c>
      <c r="BD10" s="393">
        <f>+生産者価格評価表!BD10/生産者価格評価表!BD$124</f>
        <v>0</v>
      </c>
      <c r="BE10" s="393">
        <f>+生産者価格評価表!BE10/生産者価格評価表!BE$124</f>
        <v>0</v>
      </c>
      <c r="BF10" s="393">
        <f>+生産者価格評価表!BF10/生産者価格評価表!BF$124</f>
        <v>0</v>
      </c>
      <c r="BG10" s="393">
        <f>+生産者価格評価表!BG10/生産者価格評価表!BG$124</f>
        <v>0</v>
      </c>
      <c r="BH10" s="393">
        <f>+生産者価格評価表!BH10/生産者価格評価表!BH$124</f>
        <v>0</v>
      </c>
      <c r="BI10" s="393">
        <f>+生産者価格評価表!BI10/生産者価格評価表!BI$124</f>
        <v>4.7430598255071413E-6</v>
      </c>
      <c r="BJ10" s="393">
        <f>+生産者価格評価表!BJ10/生産者価格評価表!BJ$124</f>
        <v>0</v>
      </c>
      <c r="BK10" s="393">
        <f>+生産者価格評価表!BK10/生産者価格評価表!BK$124</f>
        <v>3.5578279931621116E-4</v>
      </c>
      <c r="BL10" s="393">
        <f>+生産者価格評価表!BL10/生産者価格評価表!BL$124</f>
        <v>0</v>
      </c>
      <c r="BM10" s="393">
        <f>+生産者価格評価表!BM10/生産者価格評価表!BM$124</f>
        <v>9.6808452716347726E-6</v>
      </c>
      <c r="BN10" s="393">
        <f>+生産者価格評価表!BN10/生産者価格評価表!BN$124</f>
        <v>4.2071302288492006E-5</v>
      </c>
      <c r="BO10" s="393">
        <f>+生産者価格評価表!BO10/生産者価格評価表!BO$124</f>
        <v>1.0344200040332543E-4</v>
      </c>
      <c r="BP10" s="393">
        <f>+生産者価格評価表!BP10/生産者価格評価表!BP$124</f>
        <v>3.1704890452664708E-5</v>
      </c>
      <c r="BQ10" s="393">
        <f>+生産者価格評価表!BQ10/生産者価格評価表!BQ$124</f>
        <v>0</v>
      </c>
      <c r="BR10" s="393">
        <f>+生産者価格評価表!BR10/生産者価格評価表!BR$124</f>
        <v>0</v>
      </c>
      <c r="BS10" s="393">
        <f>+生産者価格評価表!BS10/生産者価格評価表!BS$124</f>
        <v>0</v>
      </c>
      <c r="BT10" s="393">
        <f>+生産者価格評価表!BT10/生産者価格評価表!BT$124</f>
        <v>0</v>
      </c>
      <c r="BU10" s="393">
        <f>+生産者価格評価表!BU10/生産者価格評価表!BU$124</f>
        <v>0</v>
      </c>
      <c r="BV10" s="393">
        <f>+生産者価格評価表!BV10/生産者価格評価表!BV$124</f>
        <v>0</v>
      </c>
      <c r="BW10" s="393">
        <f>+生産者価格評価表!BW10/生産者価格評価表!BW$124</f>
        <v>0</v>
      </c>
      <c r="BX10" s="393">
        <f>+生産者価格評価表!BX10/生産者価格評価表!BX$124</f>
        <v>0</v>
      </c>
      <c r="BY10" s="393">
        <f>+生産者価格評価表!BY10/生産者価格評価表!BY$124</f>
        <v>0</v>
      </c>
      <c r="BZ10" s="393">
        <f>+生産者価格評価表!BZ10/生産者価格評価表!BZ$124</f>
        <v>0</v>
      </c>
      <c r="CA10" s="393">
        <f>+生産者価格評価表!CA10/生産者価格評価表!CA$124</f>
        <v>0</v>
      </c>
      <c r="CB10" s="393">
        <f>+生産者価格評価表!CB10/生産者価格評価表!CB$124</f>
        <v>0</v>
      </c>
      <c r="CC10" s="393">
        <f>+生産者価格評価表!CC10/生産者価格評価表!CC$124</f>
        <v>0</v>
      </c>
      <c r="CD10" s="393">
        <f>+生産者価格評価表!CD10/生産者価格評価表!CD$124</f>
        <v>0</v>
      </c>
      <c r="CE10" s="393">
        <f>+生産者価格評価表!CE10/生産者価格評価表!CE$124</f>
        <v>0</v>
      </c>
      <c r="CF10" s="393">
        <f>+生産者価格評価表!CF10/生産者価格評価表!CF$124</f>
        <v>0</v>
      </c>
      <c r="CG10" s="393">
        <f>+生産者価格評価表!CG10/生産者価格評価表!CG$124</f>
        <v>0</v>
      </c>
      <c r="CH10" s="393">
        <f>+生産者価格評価表!CH10/生産者価格評価表!CH$124</f>
        <v>0</v>
      </c>
      <c r="CI10" s="393">
        <f>+生産者価格評価表!CI10/生産者価格評価表!CI$124</f>
        <v>0</v>
      </c>
      <c r="CJ10" s="393">
        <f>+生産者価格評価表!CJ10/生産者価格評価表!CJ$124</f>
        <v>0</v>
      </c>
      <c r="CK10" s="393">
        <f>+生産者価格評価表!CK10/生産者価格評価表!CK$124</f>
        <v>0</v>
      </c>
      <c r="CL10" s="393">
        <f>+生産者価格評価表!CL10/生産者価格評価表!CL$124</f>
        <v>0</v>
      </c>
      <c r="CM10" s="393">
        <f>+生産者価格評価表!CM10/生産者価格評価表!CM$124</f>
        <v>0</v>
      </c>
      <c r="CN10" s="393">
        <f>+生産者価格評価表!CN10/生産者価格評価表!CN$124</f>
        <v>3.7300475883694018E-6</v>
      </c>
      <c r="CO10" s="393">
        <f>+生産者価格評価表!CO10/生産者価格評価表!CO$124</f>
        <v>4.4502676559798387E-5</v>
      </c>
      <c r="CP10" s="393">
        <f>+生産者価格評価表!CP10/生産者価格評価表!CP$124</f>
        <v>4.9709053356746316E-5</v>
      </c>
      <c r="CQ10" s="393">
        <f>+生産者価格評価表!CQ10/生産者価格評価表!CQ$124</f>
        <v>6.6029276951242023E-6</v>
      </c>
      <c r="CR10" s="393">
        <f>+生産者価格評価表!CR10/生産者価格評価表!CR$124</f>
        <v>0</v>
      </c>
      <c r="CS10" s="393">
        <f>+生産者価格評価表!CS10/生産者価格評価表!CS$124</f>
        <v>8.7912235968567163E-5</v>
      </c>
      <c r="CT10" s="393">
        <f>+生産者価格評価表!CT10/生産者価格評価表!CT$124</f>
        <v>1.7004085378099032E-4</v>
      </c>
      <c r="CU10" s="393">
        <f>+生産者価格評価表!CU10/生産者価格評価表!CU$124</f>
        <v>0</v>
      </c>
      <c r="CV10" s="393">
        <f>+生産者価格評価表!CV10/生産者価格評価表!CV$124</f>
        <v>0</v>
      </c>
      <c r="CW10" s="393">
        <f>+生産者価格評価表!CW10/生産者価格評価表!CW$124</f>
        <v>0</v>
      </c>
      <c r="CX10" s="393">
        <f>+生産者価格評価表!CX10/生産者価格評価表!CX$124</f>
        <v>0</v>
      </c>
      <c r="CY10" s="393">
        <f>+生産者価格評価表!CY10/生産者価格評価表!CY$124</f>
        <v>0</v>
      </c>
      <c r="CZ10" s="393">
        <f>+生産者価格評価表!CZ10/生産者価格評価表!CZ$124</f>
        <v>1.5888407990801742E-3</v>
      </c>
      <c r="DA10" s="393">
        <f>+生産者価格評価表!DA10/生産者価格評価表!DA$124</f>
        <v>2.2309706253237308E-3</v>
      </c>
      <c r="DB10" s="393">
        <f>+生産者価格評価表!DB10/生産者価格評価表!DB$124</f>
        <v>0</v>
      </c>
      <c r="DC10" s="393">
        <f>+生産者価格評価表!DC10/生産者価格評価表!DC$124</f>
        <v>0</v>
      </c>
      <c r="DD10" s="393">
        <f>+生産者価格評価表!DD10/生産者価格評価表!DD$124</f>
        <v>0</v>
      </c>
      <c r="DE10" s="393">
        <f>+生産者価格評価表!DE10/生産者価格評価表!DE$124</f>
        <v>1.1144084104927355E-4</v>
      </c>
      <c r="DF10" s="393">
        <f>+生産者価格評価表!DF10/生産者価格評価表!DF$124</f>
        <v>0</v>
      </c>
      <c r="DG10" s="394">
        <f>+生産者価格評価表!DG10/生産者価格評価表!DG$124</f>
        <v>0</v>
      </c>
    </row>
    <row r="11" spans="1:111" ht="17.5" customHeight="1">
      <c r="A11" s="382">
        <v>5</v>
      </c>
      <c r="B11" s="389" t="s">
        <v>141</v>
      </c>
      <c r="C11" s="390" t="s">
        <v>142</v>
      </c>
      <c r="D11" s="391">
        <f>+生産者価格評価表!D11/生産者価格評価表!D$124</f>
        <v>0</v>
      </c>
      <c r="E11" s="392">
        <f>+生産者価格評価表!E11/生産者価格評価表!E$124</f>
        <v>0</v>
      </c>
      <c r="F11" s="392">
        <f>+生産者価格評価表!F11/生産者価格評価表!F$124</f>
        <v>0</v>
      </c>
      <c r="G11" s="392">
        <f>+生産者価格評価表!G11/生産者価格評価表!G$124</f>
        <v>0</v>
      </c>
      <c r="H11" s="392">
        <f>+生産者価格評価表!H11/生産者価格評価表!H$124</f>
        <v>4.2202813077215434E-2</v>
      </c>
      <c r="I11" s="392">
        <f>+生産者価格評価表!I11/生産者価格評価表!I$124</f>
        <v>0</v>
      </c>
      <c r="J11" s="392">
        <f>+生産者価格評価表!J11/生産者価格評価表!J$124</f>
        <v>0</v>
      </c>
      <c r="K11" s="392">
        <f>+生産者価格評価表!K11/生産者価格評価表!K$124</f>
        <v>3.1186979501781547E-2</v>
      </c>
      <c r="L11" s="392">
        <f>+生産者価格評価表!L11/生産者価格評価表!L$124</f>
        <v>0</v>
      </c>
      <c r="M11" s="392">
        <f>+生産者価格評価表!M11/生産者価格評価表!M$124</f>
        <v>1.4131182810067549E-3</v>
      </c>
      <c r="N11" s="392">
        <f>+生産者価格評価表!N11/生産者価格評価表!N$124</f>
        <v>0</v>
      </c>
      <c r="O11" s="392">
        <f>+生産者価格評価表!O11/生産者価格評価表!O$124</f>
        <v>1.8772485918289001E-6</v>
      </c>
      <c r="P11" s="392">
        <f>+生産者価格評価表!P11/生産者価格評価表!P$124</f>
        <v>0</v>
      </c>
      <c r="Q11" s="392">
        <f>+生産者価格評価表!Q11/生産者価格評価表!Q$124</f>
        <v>0</v>
      </c>
      <c r="R11" s="392">
        <f>+生産者価格評価表!R11/生産者価格評価表!R$124</f>
        <v>0</v>
      </c>
      <c r="S11" s="392">
        <f>+生産者価格評価表!S11/生産者価格評価表!S$124</f>
        <v>0</v>
      </c>
      <c r="T11" s="392">
        <f>+生産者価格評価表!T11/生産者価格評価表!T$124</f>
        <v>0</v>
      </c>
      <c r="U11" s="392">
        <f>+生産者価格評価表!U11/生産者価格評価表!U$124</f>
        <v>0</v>
      </c>
      <c r="V11" s="392">
        <f>+生産者価格評価表!V11/生産者価格評価表!V$124</f>
        <v>7.9248094083337296E-5</v>
      </c>
      <c r="W11" s="392">
        <f>+生産者価格評価表!W11/生産者価格評価表!W$124</f>
        <v>0</v>
      </c>
      <c r="X11" s="392">
        <f>+生産者価格評価表!X11/生産者価格評価表!X$124</f>
        <v>0</v>
      </c>
      <c r="Y11" s="392">
        <f>+生産者価格評価表!Y11/生産者価格評価表!Y$124</f>
        <v>0</v>
      </c>
      <c r="Z11" s="392">
        <f>+生産者価格評価表!Z11/生産者価格評価表!Z$124</f>
        <v>0</v>
      </c>
      <c r="AA11" s="392">
        <f>+生産者価格評価表!AA11/生産者価格評価表!AA$124</f>
        <v>0</v>
      </c>
      <c r="AB11" s="392">
        <f>+生産者価格評価表!AB11/生産者価格評価表!AB$124</f>
        <v>1.7123424668308979E-4</v>
      </c>
      <c r="AC11" s="392">
        <f>+生産者価格評価表!AC11/生産者価格評価表!AC$124</f>
        <v>0</v>
      </c>
      <c r="AD11" s="392">
        <f>+生産者価格評価表!AD11/生産者価格評価表!AD$124</f>
        <v>0</v>
      </c>
      <c r="AE11" s="392">
        <f>+生産者価格評価表!AE11/生産者価格評価表!AE$124</f>
        <v>0</v>
      </c>
      <c r="AF11" s="392">
        <f>+生産者価格評価表!AF11/生産者価格評価表!AF$124</f>
        <v>0</v>
      </c>
      <c r="AG11" s="392">
        <f>+生産者価格評価表!AG11/生産者価格評価表!AG$124</f>
        <v>0</v>
      </c>
      <c r="AH11" s="392">
        <f>+生産者価格評価表!AH11/生産者価格評価表!AH$124</f>
        <v>0</v>
      </c>
      <c r="AI11" s="392">
        <f>+生産者価格評価表!AI11/生産者価格評価表!AI$124</f>
        <v>0</v>
      </c>
      <c r="AJ11" s="392">
        <f>+生産者価格評価表!AJ11/生産者価格評価表!AJ$124</f>
        <v>0</v>
      </c>
      <c r="AK11" s="392">
        <f>+生産者価格評価表!AK11/生産者価格評価表!AK$124</f>
        <v>0</v>
      </c>
      <c r="AL11" s="392">
        <f>+生産者価格評価表!AL11/生産者価格評価表!AL$124</f>
        <v>0</v>
      </c>
      <c r="AM11" s="392">
        <f>+生産者価格評価表!AM11/生産者価格評価表!AM$124</f>
        <v>0</v>
      </c>
      <c r="AN11" s="392">
        <f>+生産者価格評価表!AN11/生産者価格評価表!AN$124</f>
        <v>0</v>
      </c>
      <c r="AO11" s="392">
        <f>+生産者価格評価表!AO11/生産者価格評価表!AO$124</f>
        <v>0</v>
      </c>
      <c r="AP11" s="392">
        <f>+生産者価格評価表!AP11/生産者価格評価表!AP$124</f>
        <v>0</v>
      </c>
      <c r="AQ11" s="392">
        <f>+生産者価格評価表!AQ11/生産者価格評価表!AQ$124</f>
        <v>0</v>
      </c>
      <c r="AR11" s="392">
        <f>+生産者価格評価表!AR11/生産者価格評価表!AR$124</f>
        <v>0</v>
      </c>
      <c r="AS11" s="392">
        <f>+生産者価格評価表!AS11/生産者価格評価表!AS$124</f>
        <v>0</v>
      </c>
      <c r="AT11" s="392">
        <f>+生産者価格評価表!AT11/生産者価格評価表!AT$124</f>
        <v>0</v>
      </c>
      <c r="AU11" s="393">
        <f>+生産者価格評価表!AU11/生産者価格評価表!AU$124</f>
        <v>0</v>
      </c>
      <c r="AV11" s="393">
        <f>+生産者価格評価表!AV11/生産者価格評価表!AV$124</f>
        <v>0</v>
      </c>
      <c r="AW11" s="393">
        <f>+生産者価格評価表!AW11/生産者価格評価表!AW$124</f>
        <v>0</v>
      </c>
      <c r="AX11" s="393">
        <f>+生産者価格評価表!AX11/生産者価格評価表!AX$124</f>
        <v>0</v>
      </c>
      <c r="AY11" s="393">
        <f>+生産者価格評価表!AY11/生産者価格評価表!AY$124</f>
        <v>0</v>
      </c>
      <c r="AZ11" s="393">
        <f>+生産者価格評価表!AZ11/生産者価格評価表!AZ$124</f>
        <v>0</v>
      </c>
      <c r="BA11" s="393">
        <f>+生産者価格評価表!BA11/生産者価格評価表!BA$124</f>
        <v>0</v>
      </c>
      <c r="BB11" s="393">
        <f>+生産者価格評価表!BB11/生産者価格評価表!BB$124</f>
        <v>0</v>
      </c>
      <c r="BC11" s="393">
        <f>+生産者価格評価表!BC11/生産者価格評価表!BC$124</f>
        <v>0</v>
      </c>
      <c r="BD11" s="393">
        <f>+生産者価格評価表!BD11/生産者価格評価表!BD$124</f>
        <v>0</v>
      </c>
      <c r="BE11" s="393">
        <f>+生産者価格評価表!BE11/生産者価格評価表!BE$124</f>
        <v>0</v>
      </c>
      <c r="BF11" s="393">
        <f>+生産者価格評価表!BF11/生産者価格評価表!BF$124</f>
        <v>0</v>
      </c>
      <c r="BG11" s="393">
        <f>+生産者価格評価表!BG11/生産者価格評価表!BG$124</f>
        <v>0</v>
      </c>
      <c r="BH11" s="393">
        <f>+生産者価格評価表!BH11/生産者価格評価表!BH$124</f>
        <v>0</v>
      </c>
      <c r="BI11" s="393">
        <f>+生産者価格評価表!BI11/生産者価格評価表!BI$124</f>
        <v>0</v>
      </c>
      <c r="BJ11" s="393">
        <f>+生産者価格評価表!BJ11/生産者価格評価表!BJ$124</f>
        <v>0</v>
      </c>
      <c r="BK11" s="393">
        <f>+生産者価格評価表!BK11/生産者価格評価表!BK$124</f>
        <v>6.1617580071133696E-3</v>
      </c>
      <c r="BL11" s="393">
        <f>+生産者価格評価表!BL11/生産者価格評価表!BL$124</f>
        <v>0</v>
      </c>
      <c r="BM11" s="393">
        <f>+生産者価格評価表!BM11/生産者価格評価表!BM$124</f>
        <v>0</v>
      </c>
      <c r="BN11" s="393">
        <f>+生産者価格評価表!BN11/生産者価格評価表!BN$124</f>
        <v>0</v>
      </c>
      <c r="BO11" s="393">
        <f>+生産者価格評価表!BO11/生産者価格評価表!BO$124</f>
        <v>0</v>
      </c>
      <c r="BP11" s="393">
        <f>+生産者価格評価表!BP11/生産者価格評価表!BP$124</f>
        <v>0</v>
      </c>
      <c r="BQ11" s="393">
        <f>+生産者価格評価表!BQ11/生産者価格評価表!BQ$124</f>
        <v>0</v>
      </c>
      <c r="BR11" s="393">
        <f>+生産者価格評価表!BR11/生産者価格評価表!BR$124</f>
        <v>0</v>
      </c>
      <c r="BS11" s="393">
        <f>+生産者価格評価表!BS11/生産者価格評価表!BS$124</f>
        <v>0</v>
      </c>
      <c r="BT11" s="393">
        <f>+生産者価格評価表!BT11/生産者価格評価表!BT$124</f>
        <v>0</v>
      </c>
      <c r="BU11" s="393">
        <f>+生産者価格評価表!BU11/生産者価格評価表!BU$124</f>
        <v>0</v>
      </c>
      <c r="BV11" s="393">
        <f>+生産者価格評価表!BV11/生産者価格評価表!BV$124</f>
        <v>0</v>
      </c>
      <c r="BW11" s="393">
        <f>+生産者価格評価表!BW11/生産者価格評価表!BW$124</f>
        <v>0</v>
      </c>
      <c r="BX11" s="393">
        <f>+生産者価格評価表!BX11/生産者価格評価表!BX$124</f>
        <v>0</v>
      </c>
      <c r="BY11" s="393">
        <f>+生産者価格評価表!BY11/生産者価格評価表!BY$124</f>
        <v>0</v>
      </c>
      <c r="BZ11" s="393">
        <f>+生産者価格評価表!BZ11/生産者価格評価表!BZ$124</f>
        <v>0</v>
      </c>
      <c r="CA11" s="393">
        <f>+生産者価格評価表!CA11/生産者価格評価表!CA$124</f>
        <v>0</v>
      </c>
      <c r="CB11" s="393">
        <f>+生産者価格評価表!CB11/生産者価格評価表!CB$124</f>
        <v>0</v>
      </c>
      <c r="CC11" s="393">
        <f>+生産者価格評価表!CC11/生産者価格評価表!CC$124</f>
        <v>0</v>
      </c>
      <c r="CD11" s="393">
        <f>+生産者価格評価表!CD11/生産者価格評価表!CD$124</f>
        <v>0</v>
      </c>
      <c r="CE11" s="393">
        <f>+生産者価格評価表!CE11/生産者価格評価表!CE$124</f>
        <v>0</v>
      </c>
      <c r="CF11" s="393">
        <f>+生産者価格評価表!CF11/生産者価格評価表!CF$124</f>
        <v>0</v>
      </c>
      <c r="CG11" s="393">
        <f>+生産者価格評価表!CG11/生産者価格評価表!CG$124</f>
        <v>2.6747329762690739E-5</v>
      </c>
      <c r="CH11" s="393">
        <f>+生産者価格評価表!CH11/生産者価格評価表!CH$124</f>
        <v>0</v>
      </c>
      <c r="CI11" s="393">
        <f>+生産者価格評価表!CI11/生産者価格評価表!CI$124</f>
        <v>0</v>
      </c>
      <c r="CJ11" s="393">
        <f>+生産者価格評価表!CJ11/生産者価格評価表!CJ$124</f>
        <v>0</v>
      </c>
      <c r="CK11" s="393">
        <f>+生産者価格評価表!CK11/生産者価格評価表!CK$124</f>
        <v>0</v>
      </c>
      <c r="CL11" s="393">
        <f>+生産者価格評価表!CL11/生産者価格評価表!CL$124</f>
        <v>0</v>
      </c>
      <c r="CM11" s="393">
        <f>+生産者価格評価表!CM11/生産者価格評価表!CM$124</f>
        <v>0</v>
      </c>
      <c r="CN11" s="393">
        <f>+生産者価格評価表!CN11/生産者価格評価表!CN$124</f>
        <v>6.2167459806156698E-6</v>
      </c>
      <c r="CO11" s="393">
        <f>+生産者価格評価表!CO11/生産者価格評価表!CO$124</f>
        <v>4.1935214450579254E-5</v>
      </c>
      <c r="CP11" s="393">
        <f>+生産者価格評価表!CP11/生産者価格評価表!CP$124</f>
        <v>1.6582900551512778E-4</v>
      </c>
      <c r="CQ11" s="393">
        <f>+生産者価格評価表!CQ11/生産者価格評価表!CQ$124</f>
        <v>1.1569103606538465E-4</v>
      </c>
      <c r="CR11" s="393">
        <f>+生産者価格評価表!CR11/生産者価格評価表!CR$124</f>
        <v>0</v>
      </c>
      <c r="CS11" s="393">
        <f>+生産者価格評価表!CS11/生産者価格評価表!CS$124</f>
        <v>4.5572894737728494E-4</v>
      </c>
      <c r="CT11" s="393">
        <f>+生産者価格評価表!CT11/生産者価格評価表!CT$124</f>
        <v>9.3970853169636536E-4</v>
      </c>
      <c r="CU11" s="393">
        <f>+生産者価格評価表!CU11/生産者価格評価表!CU$124</f>
        <v>0</v>
      </c>
      <c r="CV11" s="393">
        <f>+生産者価格評価表!CV11/生産者価格評価表!CV$124</f>
        <v>0</v>
      </c>
      <c r="CW11" s="393">
        <f>+生産者価格評価表!CW11/生産者価格評価表!CW$124</f>
        <v>0</v>
      </c>
      <c r="CX11" s="393">
        <f>+生産者価格評価表!CX11/生産者価格評価表!CX$124</f>
        <v>0</v>
      </c>
      <c r="CY11" s="393">
        <f>+生産者価格評価表!CY11/生産者価格評価表!CY$124</f>
        <v>0</v>
      </c>
      <c r="CZ11" s="393">
        <f>+生産者価格評価表!CZ11/生産者価格評価表!CZ$124</f>
        <v>5.6449486929734559E-3</v>
      </c>
      <c r="DA11" s="393">
        <f>+生産者価格評価表!DA11/生産者価格評価表!DA$124</f>
        <v>7.1078145272494685E-3</v>
      </c>
      <c r="DB11" s="393">
        <f>+生産者価格評価表!DB11/生産者価格評価表!DB$124</f>
        <v>0</v>
      </c>
      <c r="DC11" s="393">
        <f>+生産者価格評価表!DC11/生産者価格評価表!DC$124</f>
        <v>2.2774621519421265E-5</v>
      </c>
      <c r="DD11" s="393">
        <f>+生産者価格評価表!DD11/生産者価格評価表!DD$124</f>
        <v>0</v>
      </c>
      <c r="DE11" s="393">
        <f>+生産者価格評価表!DE11/生産者価格評価表!DE$124</f>
        <v>2.8488157940128131E-4</v>
      </c>
      <c r="DF11" s="393">
        <f>+生産者価格評価表!DF11/生産者価格評価表!DF$124</f>
        <v>0</v>
      </c>
      <c r="DG11" s="394">
        <f>+生産者価格評価表!DG11/生産者価格評価表!DG$124</f>
        <v>0</v>
      </c>
    </row>
    <row r="12" spans="1:111" ht="17.5" customHeight="1">
      <c r="A12" s="382">
        <v>6</v>
      </c>
      <c r="B12" s="389" t="s">
        <v>143</v>
      </c>
      <c r="C12" s="390" t="s">
        <v>144</v>
      </c>
      <c r="D12" s="391">
        <f>+生産者価格評価表!D12/生産者価格評価表!D$124</f>
        <v>0</v>
      </c>
      <c r="E12" s="392">
        <f>+生産者価格評価表!E12/生産者価格評価表!E$124</f>
        <v>2.0330727433427568E-5</v>
      </c>
      <c r="F12" s="392">
        <f>+生産者価格評価表!F12/生産者価格評価表!F$124</f>
        <v>0</v>
      </c>
      <c r="G12" s="392">
        <f>+生産者価格評価表!G12/生産者価格評価表!G$124</f>
        <v>6.6440503193794989E-5</v>
      </c>
      <c r="H12" s="392">
        <f>+生産者価格評価表!H12/生産者価格評価表!H$124</f>
        <v>0</v>
      </c>
      <c r="I12" s="392">
        <f>+生産者価格評価表!I12/生産者価格評価表!I$124</f>
        <v>1.0016248581031452E-3</v>
      </c>
      <c r="J12" s="392">
        <f>+生産者価格評価表!J12/生産者価格評価表!J$124</f>
        <v>0</v>
      </c>
      <c r="K12" s="392">
        <f>+生産者価格評価表!K12/生産者価格評価表!K$124</f>
        <v>1.9192991908392691E-4</v>
      </c>
      <c r="L12" s="392">
        <f>+生産者価格評価表!L12/生産者価格評価表!L$124</f>
        <v>1.4007796476124147E-4</v>
      </c>
      <c r="M12" s="392">
        <f>+生産者価格評価表!M12/生産者価格評価表!M$124</f>
        <v>1.4164589861627992E-4</v>
      </c>
      <c r="N12" s="392">
        <f>+生産者価格評価表!N12/生産者価格評価表!N$124</f>
        <v>3.6389967224358332E-5</v>
      </c>
      <c r="O12" s="392">
        <f>+生産者価格評価表!O12/生産者価格評価表!O$124</f>
        <v>4.7025077225313944E-4</v>
      </c>
      <c r="P12" s="392">
        <f>+生産者価格評価表!P12/生産者価格評価表!P$124</f>
        <v>5.0392164831145608E-5</v>
      </c>
      <c r="Q12" s="392">
        <f>+生産者価格評価表!Q12/生産者価格評価表!Q$124</f>
        <v>8.4618190033838811E-7</v>
      </c>
      <c r="R12" s="392">
        <f>+生産者価格評価表!R12/生産者価格評価表!R$124</f>
        <v>0</v>
      </c>
      <c r="S12" s="392">
        <f>+生産者価格評価表!S12/生産者価格評価表!S$124</f>
        <v>4.9163151673893256E-3</v>
      </c>
      <c r="T12" s="392">
        <f>+生産者価格評価表!T12/生産者価格評価表!T$124</f>
        <v>1.221299809505632E-5</v>
      </c>
      <c r="U12" s="392">
        <f>+生産者価格評価表!U12/生産者価格評価表!U$124</f>
        <v>0</v>
      </c>
      <c r="V12" s="392">
        <f>+生産者価格評価表!V12/生産者価格評価表!V$124</f>
        <v>6.3341416638929837E-2</v>
      </c>
      <c r="W12" s="392">
        <f>+生産者価格評価表!W12/生産者価格評価表!W$124</f>
        <v>2.5601109762187942E-3</v>
      </c>
      <c r="X12" s="392">
        <f>+生産者価格評価表!X12/生産者価格評価表!X$124</f>
        <v>4.9920248767624153E-4</v>
      </c>
      <c r="Y12" s="392">
        <f>+生産者価格評価表!Y12/生産者価格評価表!Y$124</f>
        <v>5.0134759902973744E-3</v>
      </c>
      <c r="Z12" s="392">
        <f>+生産者価格評価表!Z12/生産者価格評価表!Z$124</f>
        <v>7.7372848037402366E-4</v>
      </c>
      <c r="AA12" s="392">
        <f>+生産者価格評価表!AA12/生産者価格評価表!AA$124</f>
        <v>1.2863268222963315E-2</v>
      </c>
      <c r="AB12" s="392">
        <f>+生産者価格評価表!AB12/生産者価格評価表!AB$124</f>
        <v>1.7050691675179024E-4</v>
      </c>
      <c r="AC12" s="392">
        <f>+生産者価格評価表!AC12/生産者価格評価表!AC$124</f>
        <v>2.8930379126731461E-4</v>
      </c>
      <c r="AD12" s="392">
        <f>+生産者価格評価表!AD12/生産者価格評価表!AD$124</f>
        <v>0.48443507344435921</v>
      </c>
      <c r="AE12" s="392">
        <f>+生産者価格評価表!AE12/生産者価格評価表!AE$124</f>
        <v>0.44414893099577224</v>
      </c>
      <c r="AF12" s="392">
        <f>+生産者価格評価表!AF12/生産者価格評価表!AF$124</f>
        <v>2.0896076452747475E-5</v>
      </c>
      <c r="AG12" s="392">
        <f>+生産者価格評価表!AG12/生産者価格評価表!AG$124</f>
        <v>8.3984712542724884E-5</v>
      </c>
      <c r="AH12" s="392">
        <f>+生産者価格評価表!AH12/生産者価格評価表!AH$124</f>
        <v>0</v>
      </c>
      <c r="AI12" s="392">
        <f>+生産者価格評価表!AI12/生産者価格評価表!AI$124</f>
        <v>2.9066068710930592E-3</v>
      </c>
      <c r="AJ12" s="392">
        <f>+生産者価格評価表!AJ12/生産者価格評価表!AJ$124</f>
        <v>1.706626264426719E-2</v>
      </c>
      <c r="AK12" s="392">
        <f>+生産者価格評価表!AK12/生産者価格評価表!AK$124</f>
        <v>7.9822816397500593E-3</v>
      </c>
      <c r="AL12" s="392">
        <f>+生産者価格評価表!AL12/生産者価格評価表!AL$124</f>
        <v>4.545621285857524E-3</v>
      </c>
      <c r="AM12" s="392">
        <f>+生産者価格評価表!AM12/生産者価格評価表!AM$124</f>
        <v>5.3041602309031061E-3</v>
      </c>
      <c r="AN12" s="392">
        <f>+生産者価格評価表!AN12/生産者価格評価表!AN$124</f>
        <v>1.8754292405210558E-3</v>
      </c>
      <c r="AO12" s="392">
        <f>+生産者価格評価表!AO12/生産者価格評価表!AO$124</f>
        <v>6.1231469548923942E-4</v>
      </c>
      <c r="AP12" s="392">
        <f>+生産者価格評価表!AP12/生産者価格評価表!AP$124</f>
        <v>1.3319789902513938E-5</v>
      </c>
      <c r="AQ12" s="392">
        <f>+生産者価格評価表!AQ12/生産者価格評価表!AQ$124</f>
        <v>5.2613756413864138E-4</v>
      </c>
      <c r="AR12" s="392">
        <f>+生産者価格評価表!AR12/生産者価格評価表!AR$124</f>
        <v>3.6494026458494056E-4</v>
      </c>
      <c r="AS12" s="392">
        <f>+生産者価格評価表!AS12/生産者価格評価表!AS$124</f>
        <v>2.2372208347901901E-5</v>
      </c>
      <c r="AT12" s="392">
        <f>+生産者価格評価表!AT12/生産者価格評価表!AT$124</f>
        <v>7.3846264317403479E-5</v>
      </c>
      <c r="AU12" s="393">
        <f>+生産者価格評価表!AU12/生産者価格評価表!AU$124</f>
        <v>3.1557896954807265E-5</v>
      </c>
      <c r="AV12" s="393">
        <f>+生産者価格評価表!AV12/生産者価格評価表!AV$124</f>
        <v>1.8930585233296784E-5</v>
      </c>
      <c r="AW12" s="393">
        <f>+生産者価格評価表!AW12/生産者価格評価表!AW$124</f>
        <v>3.5042139925367253E-7</v>
      </c>
      <c r="AX12" s="393">
        <f>+生産者価格評価表!AX12/生産者価格評価表!AX$124</f>
        <v>6.071176160018325E-5</v>
      </c>
      <c r="AY12" s="393">
        <f>+生産者価格評価表!AY12/生産者価格評価表!AY$124</f>
        <v>1.0465154449660244E-4</v>
      </c>
      <c r="AZ12" s="393">
        <f>+生産者価格評価表!AZ12/生産者価格評価表!AZ$124</f>
        <v>3.6582394170386797E-5</v>
      </c>
      <c r="BA12" s="393">
        <f>+生産者価格評価表!BA12/生産者価格評価表!BA$124</f>
        <v>0</v>
      </c>
      <c r="BB12" s="393">
        <f>+生産者価格評価表!BB12/生産者価格評価表!BB$124</f>
        <v>0</v>
      </c>
      <c r="BC12" s="393">
        <f>+生産者価格評価表!BC12/生産者価格評価表!BC$124</f>
        <v>8.3530790841684093E-6</v>
      </c>
      <c r="BD12" s="393">
        <f>+生産者価格評価表!BD12/生産者価格評価表!BD$124</f>
        <v>0</v>
      </c>
      <c r="BE12" s="393">
        <f>+生産者価格評価表!BE12/生産者価格評価表!BE$124</f>
        <v>4.6323532817906825E-6</v>
      </c>
      <c r="BF12" s="393">
        <f>+生産者価格評価表!BF12/生産者価格評価表!BF$124</f>
        <v>3.9379642593408995E-5</v>
      </c>
      <c r="BG12" s="393">
        <f>+生産者価格評価表!BG12/生産者価格評価表!BG$124</f>
        <v>1.9247870223159809E-6</v>
      </c>
      <c r="BH12" s="393">
        <f>+生産者価格評価表!BH12/生産者価格評価表!BH$124</f>
        <v>1.1702607530135204E-4</v>
      </c>
      <c r="BI12" s="393">
        <f>+生産者価格評価表!BI12/生産者価格評価表!BI$124</f>
        <v>0</v>
      </c>
      <c r="BJ12" s="393">
        <f>+生産者価格評価表!BJ12/生産者価格評価表!BJ$124</f>
        <v>2.4817255847596028E-5</v>
      </c>
      <c r="BK12" s="393">
        <f>+生産者価格評価表!BK12/生産者価格評価表!BK$124</f>
        <v>1.0001926085194692E-5</v>
      </c>
      <c r="BL12" s="393">
        <f>+生産者価格評価表!BL12/生産者価格評価表!BL$124</f>
        <v>1.9466039962249006E-4</v>
      </c>
      <c r="BM12" s="393">
        <f>+生産者価格評価表!BM12/生産者価格評価表!BM$124</f>
        <v>4.5480481141908327E-7</v>
      </c>
      <c r="BN12" s="393">
        <f>+生産者価格評価表!BN12/生産者価格評価表!BN$124</f>
        <v>4.5099405209715777E-7</v>
      </c>
      <c r="BO12" s="393">
        <f>+生産者価格評価表!BO12/生産者価格評価表!BO$124</f>
        <v>6.0536649833694468E-6</v>
      </c>
      <c r="BP12" s="393">
        <f>+生産者価格評価表!BP12/生産者価格評価表!BP$124</f>
        <v>3.0957637142332542E-6</v>
      </c>
      <c r="BQ12" s="393">
        <f>+生産者価格評価表!BQ12/生産者価格評価表!BQ$124</f>
        <v>0.17290106974787744</v>
      </c>
      <c r="BR12" s="393">
        <f>+生産者価格評価表!BR12/生産者価格評価表!BR$124</f>
        <v>0.41828006833266868</v>
      </c>
      <c r="BS12" s="393">
        <f>+生産者価格評価表!BS12/生産者価格評価表!BS$124</f>
        <v>0</v>
      </c>
      <c r="BT12" s="393">
        <f>+生産者価格評価表!BT12/生産者価格評価表!BT$124</f>
        <v>1.3350428557100701E-6</v>
      </c>
      <c r="BU12" s="393">
        <f>+生産者価格評価表!BU12/生産者価格評価表!BU$124</f>
        <v>1.7472278558336842E-6</v>
      </c>
      <c r="BV12" s="393">
        <f>+生産者価格評価表!BV12/生産者価格評価表!BV$124</f>
        <v>8.8072784449979273E-7</v>
      </c>
      <c r="BW12" s="393">
        <f>+生産者価格評価表!BW12/生産者価格評価表!BW$124</f>
        <v>2.9060746832987589E-6</v>
      </c>
      <c r="BX12" s="393">
        <f>+生産者価格評価表!BX12/生産者価格評価表!BX$124</f>
        <v>0</v>
      </c>
      <c r="BY12" s="393">
        <f>+生産者価格評価表!BY12/生産者価格評価表!BY$124</f>
        <v>0</v>
      </c>
      <c r="BZ12" s="393">
        <f>+生産者価格評価表!BZ12/生産者価格評価表!BZ$124</f>
        <v>1.0562115803037664E-5</v>
      </c>
      <c r="CA12" s="393">
        <f>+生産者価格評価表!CA12/生産者価格評価表!CA$124</f>
        <v>6.2554551478548766E-8</v>
      </c>
      <c r="CB12" s="393">
        <f>+生産者価格評価表!CB12/生産者価格評価表!CB$124</f>
        <v>0</v>
      </c>
      <c r="CC12" s="393">
        <f>+生産者価格評価表!CC12/生産者価格評価表!CC$124</f>
        <v>3.6582091310363195E-7</v>
      </c>
      <c r="CD12" s="393">
        <f>+生産者価格評価表!CD12/生産者価格評価表!CD$124</f>
        <v>0</v>
      </c>
      <c r="CE12" s="393">
        <f>+生産者価格評価表!CE12/生産者価格評価表!CE$124</f>
        <v>2.8333672105499813E-5</v>
      </c>
      <c r="CF12" s="393">
        <f>+生産者価格評価表!CF12/生産者価格評価表!CF$124</f>
        <v>2.955435966210829E-6</v>
      </c>
      <c r="CG12" s="393">
        <f>+生産者価格評価表!CG12/生産者価格評価表!CG$124</f>
        <v>1.4355911454551526E-5</v>
      </c>
      <c r="CH12" s="393">
        <f>+生産者価格評価表!CH12/生産者価格評価表!CH$124</f>
        <v>0</v>
      </c>
      <c r="CI12" s="393">
        <f>+生産者価格評価表!CI12/生産者価格評価表!CI$124</f>
        <v>0</v>
      </c>
      <c r="CJ12" s="393">
        <f>+生産者価格評価表!CJ12/生産者価格評価表!CJ$124</f>
        <v>4.5493411302974521E-7</v>
      </c>
      <c r="CK12" s="393">
        <f>+生産者価格評価表!CK12/生産者価格評価表!CK$124</f>
        <v>0</v>
      </c>
      <c r="CL12" s="393">
        <f>+生産者価格評価表!CL12/生産者価格評価表!CL$124</f>
        <v>0</v>
      </c>
      <c r="CM12" s="393">
        <f>+生産者価格評価表!CM12/生産者価格評価表!CM$124</f>
        <v>1.2996258521574511E-6</v>
      </c>
      <c r="CN12" s="393">
        <f>+生産者価格評価表!CN12/生産者価格評価表!CN$124</f>
        <v>7.0378256384328334E-8</v>
      </c>
      <c r="CO12" s="393">
        <f>+生産者価格評価表!CO12/生産者価格評価表!CO$124</f>
        <v>3.6177875175360578E-6</v>
      </c>
      <c r="CP12" s="393">
        <f>+生産者価格評価表!CP12/生産者価格評価表!CP$124</f>
        <v>8.9605153009967428E-5</v>
      </c>
      <c r="CQ12" s="393">
        <f>+生産者価格評価表!CQ12/生産者価格評価表!CQ$124</f>
        <v>5.3769769504268749E-6</v>
      </c>
      <c r="CR12" s="393">
        <f>+生産者価格評価表!CR12/生産者価格評価表!CR$124</f>
        <v>0</v>
      </c>
      <c r="CS12" s="393">
        <f>+生産者価格評価表!CS12/生産者価格評価表!CS$124</f>
        <v>2.3577994321071655E-6</v>
      </c>
      <c r="CT12" s="393">
        <f>+生産者価格評価表!CT12/生産者価格評価表!CT$124</f>
        <v>8.7952165748788088E-6</v>
      </c>
      <c r="CU12" s="393">
        <f>+生産者価格評価表!CU12/生産者価格評価表!CU$124</f>
        <v>3.4976165942010775E-5</v>
      </c>
      <c r="CV12" s="393">
        <f>+生産者価格評価表!CV12/生産者価格評価表!CV$124</f>
        <v>3.1556976120385354E-5</v>
      </c>
      <c r="CW12" s="393">
        <f>+生産者価格評価表!CW12/生産者価格評価表!CW$124</f>
        <v>0</v>
      </c>
      <c r="CX12" s="393">
        <f>+生産者価格評価表!CX12/生産者価格評価表!CX$124</f>
        <v>3.8355956315634235E-7</v>
      </c>
      <c r="CY12" s="393">
        <f>+生産者価格評価表!CY12/生産者価格評価表!CY$124</f>
        <v>2.0206141215761267E-7</v>
      </c>
      <c r="CZ12" s="393">
        <f>+生産者価格評価表!CZ12/生産者価格評価表!CZ$124</f>
        <v>5.8788656635877915E-5</v>
      </c>
      <c r="DA12" s="393">
        <f>+生産者価格評価表!DA12/生産者価格評価表!DA$124</f>
        <v>3.5953435985985832E-7</v>
      </c>
      <c r="DB12" s="393">
        <f>+生産者価格評価表!DB12/生産者価格評価表!DB$124</f>
        <v>5.1170555131683867E-5</v>
      </c>
      <c r="DC12" s="393">
        <f>+生産者価格評価表!DC12/生産者価格評価表!DC$124</f>
        <v>5.6641545747783459E-6</v>
      </c>
      <c r="DD12" s="393">
        <f>+生産者価格評価表!DD12/生産者価格評価表!DD$124</f>
        <v>0</v>
      </c>
      <c r="DE12" s="393">
        <f>+生産者価格評価表!DE12/生産者価格評価表!DE$124</f>
        <v>7.9487047824018218E-7</v>
      </c>
      <c r="DF12" s="393">
        <f>+生産者価格評価表!DF12/生産者価格評価表!DF$124</f>
        <v>0</v>
      </c>
      <c r="DG12" s="394">
        <f>+生産者価格評価表!DG12/生産者価格評価表!DG$124</f>
        <v>0</v>
      </c>
    </row>
    <row r="13" spans="1:111" ht="17.5" customHeight="1">
      <c r="A13" s="382">
        <v>7</v>
      </c>
      <c r="B13" s="389" t="s">
        <v>145</v>
      </c>
      <c r="C13" s="390" t="s">
        <v>146</v>
      </c>
      <c r="D13" s="391">
        <f>+生産者価格評価表!D13/生産者価格評価表!D$124</f>
        <v>0</v>
      </c>
      <c r="E13" s="392">
        <f>+生産者価格評価表!E13/生産者価格評価表!E$124</f>
        <v>0</v>
      </c>
      <c r="F13" s="392">
        <f>+生産者価格評価表!F13/生産者価格評価表!F$124</f>
        <v>0</v>
      </c>
      <c r="G13" s="392">
        <f>+生産者価格評価表!G13/生産者価格評価表!G$124</f>
        <v>3.4150418641610625E-4</v>
      </c>
      <c r="H13" s="392">
        <f>+生産者価格評価表!H13/生産者価格評価表!H$124</f>
        <v>0</v>
      </c>
      <c r="I13" s="392">
        <f>+生産者価格評価表!I13/生産者価格評価表!I$124</f>
        <v>0</v>
      </c>
      <c r="J13" s="392">
        <f>+生産者価格評価表!J13/生産者価格評価表!J$124</f>
        <v>3.0692009317889596E-3</v>
      </c>
      <c r="K13" s="392">
        <f>+生産者価格評価表!K13/生産者価格評価表!K$124</f>
        <v>2.8866809674216402E-6</v>
      </c>
      <c r="L13" s="392">
        <f>+生産者価格評価表!L13/生産者価格評価表!L$124</f>
        <v>0</v>
      </c>
      <c r="M13" s="392">
        <f>+生産者価格評価表!M13/生産者価格評価表!M$124</f>
        <v>1.9442904008178046E-4</v>
      </c>
      <c r="N13" s="392">
        <f>+生産者価格評価表!N13/生産者価格評価表!N$124</f>
        <v>0</v>
      </c>
      <c r="O13" s="392">
        <f>+生産者価格評価表!O13/生産者価格評価表!O$124</f>
        <v>1.8772485918289001E-6</v>
      </c>
      <c r="P13" s="392">
        <f>+生産者価格評価表!P13/生産者価格評価表!P$124</f>
        <v>0</v>
      </c>
      <c r="Q13" s="392">
        <f>+生産者価格評価表!Q13/生産者価格評価表!Q$124</f>
        <v>1.2692728505075822E-6</v>
      </c>
      <c r="R13" s="392">
        <f>+生産者価格評価表!R13/生産者価格評価表!R$124</f>
        <v>0</v>
      </c>
      <c r="S13" s="392">
        <f>+生産者価格評価表!S13/生産者価格評価表!S$124</f>
        <v>1.5982283964581559E-3</v>
      </c>
      <c r="T13" s="392">
        <f>+生産者価格評価表!T13/生産者価格評価表!T$124</f>
        <v>8.2366731338751935E-6</v>
      </c>
      <c r="U13" s="392">
        <f>+生産者価格評価表!U13/生産者価格評価表!U$124</f>
        <v>0</v>
      </c>
      <c r="V13" s="392">
        <f>+生産者価格評価表!V13/生産者価格評価表!V$124</f>
        <v>4.7580555687635716E-3</v>
      </c>
      <c r="W13" s="392">
        <f>+生産者価格評価表!W13/生産者価格評価表!W$124</f>
        <v>2.5609791202228664E-2</v>
      </c>
      <c r="X13" s="392">
        <f>+生産者価格評価表!X13/生産者価格評価表!X$124</f>
        <v>-2.4717793079114869E-5</v>
      </c>
      <c r="Y13" s="392">
        <f>+生産者価格評価表!Y13/生産者価格評価表!Y$124</f>
        <v>4.1263988503059516E-4</v>
      </c>
      <c r="Z13" s="392">
        <f>+生産者価格評価表!Z13/生産者価格評価表!Z$124</f>
        <v>9.0542694511853831E-5</v>
      </c>
      <c r="AA13" s="392">
        <f>+生産者価格評価表!AA13/生産者価格評価表!AA$124</f>
        <v>0</v>
      </c>
      <c r="AB13" s="392">
        <f>+生産者価格評価表!AB13/生産者価格評価表!AB$124</f>
        <v>1.2489293963171961E-4</v>
      </c>
      <c r="AC13" s="392">
        <f>+生産者価格評価表!AC13/生産者価格評価表!AC$124</f>
        <v>1.363820682670044E-4</v>
      </c>
      <c r="AD13" s="392">
        <f>+生産者価格評価表!AD13/生産者価格評価表!AD$124</f>
        <v>-1.30317249059235E-3</v>
      </c>
      <c r="AE13" s="392">
        <f>+生産者価格評価表!AE13/生産者価格評価表!AE$124</f>
        <v>1.3984898333213355E-2</v>
      </c>
      <c r="AF13" s="392">
        <f>+生産者価格評価表!AF13/生産者価格評価表!AF$124</f>
        <v>0</v>
      </c>
      <c r="AG13" s="392">
        <f>+生産者価格評価表!AG13/生産者価格評価表!AG$124</f>
        <v>2.9040047270328874E-4</v>
      </c>
      <c r="AH13" s="392">
        <f>+生産者価格評価表!AH13/生産者価格評価表!AH$124</f>
        <v>5.2586307276818079E-5</v>
      </c>
      <c r="AI13" s="392">
        <f>+生産者価格評価表!AI13/生産者価格評価表!AI$124</f>
        <v>4.6335510672154905E-2</v>
      </c>
      <c r="AJ13" s="392">
        <f>+生産者価格評価表!AJ13/生産者価格評価表!AJ$124</f>
        <v>3.3606702018626623E-2</v>
      </c>
      <c r="AK13" s="392">
        <f>+生産者価格評価表!AK13/生産者価格評価表!AK$124</f>
        <v>4.1458090098396363E-2</v>
      </c>
      <c r="AL13" s="392">
        <f>+生産者価格評価表!AL13/生産者価格評価表!AL$124</f>
        <v>2.5633187416954015E-2</v>
      </c>
      <c r="AM13" s="392">
        <f>+生産者価格評価表!AM13/生産者価格評価表!AM$124</f>
        <v>0.17358396983256105</v>
      </c>
      <c r="AN13" s="392">
        <f>+生産者価格評価表!AN13/生産者価格評価表!AN$124</f>
        <v>0</v>
      </c>
      <c r="AO13" s="392">
        <f>+生産者価格評価表!AO13/生産者価格評価表!AO$124</f>
        <v>2.3413898718707704E-4</v>
      </c>
      <c r="AP13" s="392">
        <f>+生産者価格評価表!AP13/生産者価格評価表!AP$124</f>
        <v>0</v>
      </c>
      <c r="AQ13" s="392">
        <f>+生産者価格評価表!AQ13/生産者価格評価表!AQ$124</f>
        <v>0.39442899768016115</v>
      </c>
      <c r="AR13" s="392">
        <f>+生産者価格評価表!AR13/生産者価格評価表!AR$124</f>
        <v>4.9164059383253122E-5</v>
      </c>
      <c r="AS13" s="392">
        <f>+生産者価格評価表!AS13/生産者価格評価表!AS$124</f>
        <v>7.2230272666083279E-5</v>
      </c>
      <c r="AT13" s="392">
        <f>+生産者価格評価表!AT13/生産者価格評価表!AT$124</f>
        <v>1.8223571673171395E-5</v>
      </c>
      <c r="AU13" s="393">
        <f>+生産者価格評価表!AU13/生産者価格評価表!AU$124</f>
        <v>7.3121956358699761E-6</v>
      </c>
      <c r="AV13" s="393">
        <f>+生産者価格評価表!AV13/生産者価格評価表!AV$124</f>
        <v>2.4131960089729764E-5</v>
      </c>
      <c r="AW13" s="393">
        <f>+生産者価格評価表!AW13/生産者価格評価表!AW$124</f>
        <v>8.2699450223866708E-5</v>
      </c>
      <c r="AX13" s="393">
        <f>+生産者価格評価表!AX13/生産者価格評価表!AX$124</f>
        <v>0</v>
      </c>
      <c r="AY13" s="393">
        <f>+生産者価格評価表!AY13/生産者価格評価表!AY$124</f>
        <v>0</v>
      </c>
      <c r="AZ13" s="393">
        <f>+生産者価格評価表!AZ13/生産者価格評価表!AZ$124</f>
        <v>0</v>
      </c>
      <c r="BA13" s="393">
        <f>+生産者価格評価表!BA13/生産者価格評価表!BA$124</f>
        <v>0</v>
      </c>
      <c r="BB13" s="393">
        <f>+生産者価格評価表!BB13/生産者価格評価表!BB$124</f>
        <v>0</v>
      </c>
      <c r="BC13" s="393">
        <f>+生産者価格評価表!BC13/生産者価格評価表!BC$124</f>
        <v>0</v>
      </c>
      <c r="BD13" s="393">
        <f>+生産者価格評価表!BD13/生産者価格評価表!BD$124</f>
        <v>0</v>
      </c>
      <c r="BE13" s="393">
        <f>+生産者価格評価表!BE13/生産者価格評価表!BE$124</f>
        <v>0</v>
      </c>
      <c r="BF13" s="393">
        <f>+生産者価格評価表!BF13/生産者価格評価表!BF$124</f>
        <v>0</v>
      </c>
      <c r="BG13" s="393">
        <f>+生産者価格評価表!BG13/生産者価格評価表!BG$124</f>
        <v>0</v>
      </c>
      <c r="BH13" s="393">
        <f>+生産者価格評価表!BH13/生産者価格評価表!BH$124</f>
        <v>0</v>
      </c>
      <c r="BI13" s="393">
        <f>+生産者価格評価表!BI13/生産者価格評価表!BI$124</f>
        <v>0</v>
      </c>
      <c r="BJ13" s="393">
        <f>+生産者価格評価表!BJ13/生産者価格評価表!BJ$124</f>
        <v>0</v>
      </c>
      <c r="BK13" s="393">
        <f>+生産者価格評価表!BK13/生産者価格評価表!BK$124</f>
        <v>1.0447726219277656E-3</v>
      </c>
      <c r="BL13" s="393">
        <f>+生産者価格評価表!BL13/生産者価格評価表!BL$124</f>
        <v>0</v>
      </c>
      <c r="BM13" s="393">
        <f>+生産者価格評価表!BM13/生産者価格評価表!BM$124</f>
        <v>1.0632037048659826E-3</v>
      </c>
      <c r="BN13" s="393">
        <f>+生産者価格評価表!BN13/生産者価格評価表!BN$124</f>
        <v>1.5739692418190805E-4</v>
      </c>
      <c r="BO13" s="393">
        <f>+生産者価格評価表!BO13/生産者価格評価表!BO$124</f>
        <v>4.0513396193077103E-3</v>
      </c>
      <c r="BP13" s="393">
        <f>+生産者価格評価表!BP13/生産者価格評価表!BP$124</f>
        <v>4.2228352071599674E-3</v>
      </c>
      <c r="BQ13" s="393">
        <f>+生産者価格評価表!BQ13/生産者価格評価表!BQ$124</f>
        <v>-1.424271556312524E-5</v>
      </c>
      <c r="BR13" s="393">
        <f>+生産者価格評価表!BR13/生産者価格評価表!BR$124</f>
        <v>0</v>
      </c>
      <c r="BS13" s="393">
        <f>+生産者価格評価表!BS13/生産者価格評価表!BS$124</f>
        <v>0</v>
      </c>
      <c r="BT13" s="393">
        <f>+生産者価格評価表!BT13/生産者価格評価表!BT$124</f>
        <v>0</v>
      </c>
      <c r="BU13" s="393">
        <f>+生産者価格評価表!BU13/生産者価格評価表!BU$124</f>
        <v>0</v>
      </c>
      <c r="BV13" s="393">
        <f>+生産者価格評価表!BV13/生産者価格評価表!BV$124</f>
        <v>0</v>
      </c>
      <c r="BW13" s="393">
        <f>+生産者価格評価表!BW13/生産者価格評価表!BW$124</f>
        <v>0</v>
      </c>
      <c r="BX13" s="393">
        <f>+生産者価格評価表!BX13/生産者価格評価表!BX$124</f>
        <v>0</v>
      </c>
      <c r="BY13" s="393">
        <f>+生産者価格評価表!BY13/生産者価格評価表!BY$124</f>
        <v>0</v>
      </c>
      <c r="BZ13" s="393">
        <f>+生産者価格評価表!BZ13/生産者価格評価表!BZ$124</f>
        <v>0</v>
      </c>
      <c r="CA13" s="393">
        <f>+生産者価格評価表!CA13/生産者価格評価表!CA$124</f>
        <v>0</v>
      </c>
      <c r="CB13" s="393">
        <f>+生産者価格評価表!CB13/生産者価格評価表!CB$124</f>
        <v>0</v>
      </c>
      <c r="CC13" s="393">
        <f>+生産者価格評価表!CC13/生産者価格評価表!CC$124</f>
        <v>0</v>
      </c>
      <c r="CD13" s="393">
        <f>+生産者価格評価表!CD13/生産者価格評価表!CD$124</f>
        <v>0</v>
      </c>
      <c r="CE13" s="393">
        <f>+生産者価格評価表!CE13/生産者価格評価表!CE$124</f>
        <v>0</v>
      </c>
      <c r="CF13" s="393">
        <f>+生産者価格評価表!CF13/生産者価格評価表!CF$124</f>
        <v>0</v>
      </c>
      <c r="CG13" s="393">
        <f>+生産者価格評価表!CG13/生産者価格評価表!CG$124</f>
        <v>0</v>
      </c>
      <c r="CH13" s="393">
        <f>+生産者価格評価表!CH13/生産者価格評価表!CH$124</f>
        <v>0</v>
      </c>
      <c r="CI13" s="393">
        <f>+生産者価格評価表!CI13/生産者価格評価表!CI$124</f>
        <v>0</v>
      </c>
      <c r="CJ13" s="393">
        <f>+生産者価格評価表!CJ13/生産者価格評価表!CJ$124</f>
        <v>0</v>
      </c>
      <c r="CK13" s="393">
        <f>+生産者価格評価表!CK13/生産者価格評価表!CK$124</f>
        <v>0</v>
      </c>
      <c r="CL13" s="393">
        <f>+生産者価格評価表!CL13/生産者価格評価表!CL$124</f>
        <v>0</v>
      </c>
      <c r="CM13" s="393">
        <f>+生産者価格評価表!CM13/生産者価格評価表!CM$124</f>
        <v>0</v>
      </c>
      <c r="CN13" s="393">
        <f>+生産者価格評価表!CN13/生産者価格評価表!CN$124</f>
        <v>7.5304734331231321E-6</v>
      </c>
      <c r="CO13" s="393">
        <f>+生産者価格評価表!CO13/生産者価格評価表!CO$124</f>
        <v>0</v>
      </c>
      <c r="CP13" s="393">
        <f>+生産者価格評価表!CP13/生産者価格評価表!CP$124</f>
        <v>0</v>
      </c>
      <c r="CQ13" s="393">
        <f>+生産者価格評価表!CQ13/生産者価格評価表!CQ$124</f>
        <v>0</v>
      </c>
      <c r="CR13" s="393">
        <f>+生産者価格評価表!CR13/生産者価格評価表!CR$124</f>
        <v>0</v>
      </c>
      <c r="CS13" s="393">
        <f>+生産者価格評価表!CS13/生産者価格評価表!CS$124</f>
        <v>0</v>
      </c>
      <c r="CT13" s="393">
        <f>+生産者価格評価表!CT13/生産者価格評価表!CT$124</f>
        <v>0</v>
      </c>
      <c r="CU13" s="393">
        <f>+生産者価格評価表!CU13/生産者価格評価表!CU$124</f>
        <v>0</v>
      </c>
      <c r="CV13" s="393">
        <f>+生産者価格評価表!CV13/生産者価格評価表!CV$124</f>
        <v>0</v>
      </c>
      <c r="CW13" s="393">
        <f>+生産者価格評価表!CW13/生産者価格評価表!CW$124</f>
        <v>0</v>
      </c>
      <c r="CX13" s="393">
        <f>+生産者価格評価表!CX13/生産者価格評価表!CX$124</f>
        <v>0</v>
      </c>
      <c r="CY13" s="393">
        <f>+生産者価格評価表!CY13/生産者価格評価表!CY$124</f>
        <v>0</v>
      </c>
      <c r="CZ13" s="393">
        <f>+生産者価格評価表!CZ13/生産者価格評価表!CZ$124</f>
        <v>-6.4667522299465704E-5</v>
      </c>
      <c r="DA13" s="393">
        <f>+生産者価格評価表!DA13/生産者価格評価表!DA$124</f>
        <v>-3.9788469157824317E-5</v>
      </c>
      <c r="DB13" s="393">
        <f>+生産者価格評価表!DB13/生産者価格評価表!DB$124</f>
        <v>0</v>
      </c>
      <c r="DC13" s="393">
        <f>+生産者価格評価表!DC13/生産者価格評価表!DC$124</f>
        <v>2.100457321480303E-5</v>
      </c>
      <c r="DD13" s="393">
        <f>+生産者価格評価表!DD13/生産者価格評価表!DD$124</f>
        <v>0</v>
      </c>
      <c r="DE13" s="393">
        <f>+生産者価格評価表!DE13/生産者価格評価表!DE$124</f>
        <v>7.9963970110962326E-5</v>
      </c>
      <c r="DF13" s="393">
        <f>+生産者価格評価表!DF13/生産者価格評価表!DF$124</f>
        <v>0</v>
      </c>
      <c r="DG13" s="394">
        <f>+生産者価格評価表!DG13/生産者価格評価表!DG$124</f>
        <v>1.3237935735251627E-4</v>
      </c>
    </row>
    <row r="14" spans="1:111" ht="17.5" customHeight="1">
      <c r="A14" s="382">
        <v>8</v>
      </c>
      <c r="B14" s="389" t="s">
        <v>147</v>
      </c>
      <c r="C14" s="390" t="s">
        <v>148</v>
      </c>
      <c r="D14" s="391">
        <f>+生産者価格評価表!D14/生産者価格評価表!D$124</f>
        <v>0</v>
      </c>
      <c r="E14" s="392">
        <f>+生産者価格評価表!E14/生産者価格評価表!E$124</f>
        <v>1.3080148007695715E-2</v>
      </c>
      <c r="F14" s="392">
        <f>+生産者価格評価表!F14/生産者価格評価表!F$124</f>
        <v>0</v>
      </c>
      <c r="G14" s="392">
        <f>+生産者価格評価表!G14/生産者価格評価表!G$124</f>
        <v>1.9627853453510917E-2</v>
      </c>
      <c r="H14" s="392">
        <f>+生産者価格評価表!H14/生産者価格評価表!H$124</f>
        <v>4.1282226090248578E-2</v>
      </c>
      <c r="I14" s="392">
        <f>+生産者価格評価表!I14/生産者価格評価表!I$124</f>
        <v>0</v>
      </c>
      <c r="J14" s="392">
        <f>+生産者価格評価表!J14/生産者価格評価表!J$124</f>
        <v>0</v>
      </c>
      <c r="K14" s="392">
        <f>+生産者価格評価表!K14/生産者価格評価表!K$124</f>
        <v>0.22012289494374804</v>
      </c>
      <c r="L14" s="392">
        <f>+生産者価格評価表!L14/生産者価格評価表!L$124</f>
        <v>7.710051953702779E-2</v>
      </c>
      <c r="M14" s="392">
        <f>+生産者価格評価表!M14/生産者価格評価表!M$124</f>
        <v>0.26026298030988382</v>
      </c>
      <c r="N14" s="392">
        <f>+生産者価格評価表!N14/生産者価格評価表!N$124</f>
        <v>1.1842158825553899E-4</v>
      </c>
      <c r="O14" s="392">
        <f>+生産者価格評価表!O14/生産者価格評価表!O$124</f>
        <v>3.3884337082511646E-4</v>
      </c>
      <c r="P14" s="392">
        <f>+生産者価格評価表!P14/生産者価格評価表!P$124</f>
        <v>3.9961528562333214E-3</v>
      </c>
      <c r="Q14" s="392">
        <f>+生産者価格評価表!Q14/生産者価格評価表!Q$124</f>
        <v>1.3615066776444665E-3</v>
      </c>
      <c r="R14" s="392">
        <f>+生産者価格評価表!R14/生産者価格評価表!R$124</f>
        <v>0</v>
      </c>
      <c r="S14" s="392">
        <f>+生産者価格評価表!S14/生産者価格評価表!S$124</f>
        <v>3.607220102289763E-3</v>
      </c>
      <c r="T14" s="392">
        <f>+生産者価格評価表!T14/生産者価格評価表!T$124</f>
        <v>9.8272031183476439E-5</v>
      </c>
      <c r="U14" s="392">
        <f>+生産者価格評価表!U14/生産者価格評価表!U$124</f>
        <v>0</v>
      </c>
      <c r="V14" s="392">
        <f>+生産者価格評価表!V14/生産者価格評価表!V$124</f>
        <v>1.172871792433392E-4</v>
      </c>
      <c r="W14" s="392">
        <f>+生産者価格評価表!W14/生産者価格評価表!W$124</f>
        <v>2.1018223256481265E-4</v>
      </c>
      <c r="X14" s="392">
        <f>+生産者価格評価表!X14/生産者価格評価表!X$124</f>
        <v>0</v>
      </c>
      <c r="Y14" s="392">
        <f>+生産者価格評価表!Y14/生産者価格評価表!Y$124</f>
        <v>4.4244287194730308E-3</v>
      </c>
      <c r="Z14" s="392">
        <f>+生産者価格評価表!Z14/生産者価格評価表!Z$124</f>
        <v>7.8922241740279013E-5</v>
      </c>
      <c r="AA14" s="392">
        <f>+生産者価格評価表!AA14/生産者価格評価表!AA$124</f>
        <v>0</v>
      </c>
      <c r="AB14" s="392">
        <f>+生産者価格評価表!AB14/生産者価格評価表!AB$124</f>
        <v>1.2385909208651527E-2</v>
      </c>
      <c r="AC14" s="392">
        <f>+生産者価格評価表!AC14/生産者価格評価表!AC$124</f>
        <v>1.6866803497267942E-2</v>
      </c>
      <c r="AD14" s="392">
        <f>+生産者価格評価表!AD14/生産者価格評価表!AD$124</f>
        <v>6.1486513317594496E-6</v>
      </c>
      <c r="AE14" s="392">
        <f>+生産者価格評価表!AE14/生産者価格評価表!AE$124</f>
        <v>0</v>
      </c>
      <c r="AF14" s="392">
        <f>+生産者価格評価表!AF14/生産者価格評価表!AF$124</f>
        <v>2.0623518933798594E-5</v>
      </c>
      <c r="AG14" s="392">
        <f>+生産者価格評価表!AG14/生産者価格評価表!AG$124</f>
        <v>1.8663269453938865E-6</v>
      </c>
      <c r="AH14" s="392">
        <f>+生産者価格評価表!AH14/生産者価格評価表!AH$124</f>
        <v>1.592989494007039E-2</v>
      </c>
      <c r="AI14" s="392">
        <f>+生産者価格評価表!AI14/生産者価格評価表!AI$124</f>
        <v>9.1709312874169863E-5</v>
      </c>
      <c r="AJ14" s="392">
        <f>+生産者価格評価表!AJ14/生産者価格評価表!AJ$124</f>
        <v>0</v>
      </c>
      <c r="AK14" s="392">
        <f>+生産者価格評価表!AK14/生産者価格評価表!AK$124</f>
        <v>8.1676830337681081E-4</v>
      </c>
      <c r="AL14" s="392">
        <f>+生産者価格評価表!AL14/生産者価格評価表!AL$124</f>
        <v>1.1977982115053843E-3</v>
      </c>
      <c r="AM14" s="392">
        <f>+生産者価格評価表!AM14/生産者価格評価表!AM$124</f>
        <v>0</v>
      </c>
      <c r="AN14" s="392">
        <f>+生産者価格評価表!AN14/生産者価格評価表!AN$124</f>
        <v>0</v>
      </c>
      <c r="AO14" s="392">
        <f>+生産者価格評価表!AO14/生産者価格評価表!AO$124</f>
        <v>1.142141400912571E-5</v>
      </c>
      <c r="AP14" s="392">
        <f>+生産者価格評価表!AP14/生産者価格評価表!AP$124</f>
        <v>0</v>
      </c>
      <c r="AQ14" s="392">
        <f>+生産者価格評価表!AQ14/生産者価格評価表!AQ$124</f>
        <v>0</v>
      </c>
      <c r="AR14" s="392">
        <f>+生産者価格評価表!AR14/生産者価格評価表!AR$124</f>
        <v>0</v>
      </c>
      <c r="AS14" s="392">
        <f>+生産者価格評価表!AS14/生産者価格評価表!AS$124</f>
        <v>0</v>
      </c>
      <c r="AT14" s="392">
        <f>+生産者価格評価表!AT14/生産者価格評価表!AT$124</f>
        <v>0</v>
      </c>
      <c r="AU14" s="393">
        <f>+生産者価格評価表!AU14/生産者価格評価表!AU$124</f>
        <v>0</v>
      </c>
      <c r="AV14" s="393">
        <f>+生産者価格評価表!AV14/生産者価格評価表!AV$124</f>
        <v>0</v>
      </c>
      <c r="AW14" s="393">
        <f>+生産者価格評価表!AW14/生産者価格評価表!AW$124</f>
        <v>0</v>
      </c>
      <c r="AX14" s="393">
        <f>+生産者価格評価表!AX14/生産者価格評価表!AX$124</f>
        <v>0</v>
      </c>
      <c r="AY14" s="393">
        <f>+生産者価格評価表!AY14/生産者価格評価表!AY$124</f>
        <v>0</v>
      </c>
      <c r="AZ14" s="393">
        <f>+生産者価格評価表!AZ14/生産者価格評価表!AZ$124</f>
        <v>0</v>
      </c>
      <c r="BA14" s="393">
        <f>+生産者価格評価表!BA14/生産者価格評価表!BA$124</f>
        <v>0</v>
      </c>
      <c r="BB14" s="393">
        <f>+生産者価格評価表!BB14/生産者価格評価表!BB$124</f>
        <v>0</v>
      </c>
      <c r="BC14" s="393">
        <f>+生産者価格評価表!BC14/生産者価格評価表!BC$124</f>
        <v>0</v>
      </c>
      <c r="BD14" s="393">
        <f>+生産者価格評価表!BD14/生産者価格評価表!BD$124</f>
        <v>0</v>
      </c>
      <c r="BE14" s="393">
        <f>+生産者価格評価表!BE14/生産者価格評価表!BE$124</f>
        <v>0</v>
      </c>
      <c r="BF14" s="393">
        <f>+生産者価格評価表!BF14/生産者価格評価表!BF$124</f>
        <v>0</v>
      </c>
      <c r="BG14" s="393">
        <f>+生産者価格評価表!BG14/生産者価格評価表!BG$124</f>
        <v>0</v>
      </c>
      <c r="BH14" s="393">
        <f>+生産者価格評価表!BH14/生産者価格評価表!BH$124</f>
        <v>0</v>
      </c>
      <c r="BI14" s="393">
        <f>+生産者価格評価表!BI14/生産者価格評価表!BI$124</f>
        <v>0</v>
      </c>
      <c r="BJ14" s="393">
        <f>+生産者価格評価表!BJ14/生産者価格評価表!BJ$124</f>
        <v>0</v>
      </c>
      <c r="BK14" s="393">
        <f>+生産者価格評価表!BK14/生産者価格評価表!BK$124</f>
        <v>3.0794501569730856E-3</v>
      </c>
      <c r="BL14" s="393">
        <f>+生産者価格評価表!BL14/生産者価格評価表!BL$124</f>
        <v>0</v>
      </c>
      <c r="BM14" s="393">
        <f>+生産者価格評価表!BM14/生産者価格評価表!BM$124</f>
        <v>0</v>
      </c>
      <c r="BN14" s="393">
        <f>+生産者価格評価表!BN14/生産者価格評価表!BN$124</f>
        <v>0</v>
      </c>
      <c r="BO14" s="393">
        <f>+生産者価格評価表!BO14/生産者価格評価表!BO$124</f>
        <v>0</v>
      </c>
      <c r="BP14" s="393">
        <f>+生産者価格評価表!BP14/生産者価格評価表!BP$124</f>
        <v>0</v>
      </c>
      <c r="BQ14" s="393">
        <f>+生産者価格評価表!BQ14/生産者価格評価表!BQ$124</f>
        <v>0</v>
      </c>
      <c r="BR14" s="393">
        <f>+生産者価格評価表!BR14/生産者価格評価表!BR$124</f>
        <v>0</v>
      </c>
      <c r="BS14" s="393">
        <f>+生産者価格評価表!BS14/生産者価格評価表!BS$124</f>
        <v>0</v>
      </c>
      <c r="BT14" s="393">
        <f>+生産者価格評価表!BT14/生産者価格評価表!BT$124</f>
        <v>0</v>
      </c>
      <c r="BU14" s="393">
        <f>+生産者価格評価表!BU14/生産者価格評価表!BU$124</f>
        <v>0</v>
      </c>
      <c r="BV14" s="393">
        <f>+生産者価格評価表!BV14/生産者価格評価表!BV$124</f>
        <v>0</v>
      </c>
      <c r="BW14" s="393">
        <f>+生産者価格評価表!BW14/生産者価格評価表!BW$124</f>
        <v>0</v>
      </c>
      <c r="BX14" s="393">
        <f>+生産者価格評価表!BX14/生産者価格評価表!BX$124</f>
        <v>0</v>
      </c>
      <c r="BY14" s="393">
        <f>+生産者価格評価表!BY14/生産者価格評価表!BY$124</f>
        <v>0</v>
      </c>
      <c r="BZ14" s="393">
        <f>+生産者価格評価表!BZ14/生産者価格評価表!BZ$124</f>
        <v>0</v>
      </c>
      <c r="CA14" s="393">
        <f>+生産者価格評価表!CA14/生産者価格評価表!CA$124</f>
        <v>0</v>
      </c>
      <c r="CB14" s="393">
        <f>+生産者価格評価表!CB14/生産者価格評価表!CB$124</f>
        <v>0</v>
      </c>
      <c r="CC14" s="393">
        <f>+生産者価格評価表!CC14/生産者価格評価表!CC$124</f>
        <v>0</v>
      </c>
      <c r="CD14" s="393">
        <f>+生産者価格評価表!CD14/生産者価格評価表!CD$124</f>
        <v>0</v>
      </c>
      <c r="CE14" s="393">
        <f>+生産者価格評価表!CE14/生産者価格評価表!CE$124</f>
        <v>0</v>
      </c>
      <c r="CF14" s="393">
        <f>+生産者価格評価表!CF14/生産者価格評価表!CF$124</f>
        <v>0</v>
      </c>
      <c r="CG14" s="393">
        <f>+生産者価格評価表!CG14/生産者価格評価表!CG$124</f>
        <v>4.3294406649779077E-4</v>
      </c>
      <c r="CH14" s="393">
        <f>+生産者価格評価表!CH14/生産者価格評価表!CH$124</f>
        <v>0</v>
      </c>
      <c r="CI14" s="393">
        <f>+生産者価格評価表!CI14/生産者価格評価表!CI$124</f>
        <v>0</v>
      </c>
      <c r="CJ14" s="393">
        <f>+生産者価格評価表!CJ14/生産者価格評価表!CJ$124</f>
        <v>0</v>
      </c>
      <c r="CK14" s="393">
        <f>+生産者価格評価表!CK14/生産者価格評価表!CK$124</f>
        <v>0</v>
      </c>
      <c r="CL14" s="393">
        <f>+生産者価格評価表!CL14/生産者価格評価表!CL$124</f>
        <v>0</v>
      </c>
      <c r="CM14" s="393">
        <f>+生産者価格評価表!CM14/生産者価格評価表!CM$124</f>
        <v>1.2996258521574511E-6</v>
      </c>
      <c r="CN14" s="393">
        <f>+生産者価格評価表!CN14/生産者価格評価表!CN$124</f>
        <v>6.4053597077256695E-4</v>
      </c>
      <c r="CO14" s="393">
        <f>+生産者価格評価表!CO14/生産者価格評価表!CO$124</f>
        <v>5.1436769301742499E-3</v>
      </c>
      <c r="CP14" s="393">
        <f>+生産者価格評価表!CP14/生産者価格評価表!CP$124</f>
        <v>1.7509679512401268E-3</v>
      </c>
      <c r="CQ14" s="393">
        <f>+生産者価格評価表!CQ14/生産者価格評価表!CQ$124</f>
        <v>2.5852290098574396E-3</v>
      </c>
      <c r="CR14" s="393">
        <f>+生産者価格評価表!CR14/生産者価格評価表!CR$124</f>
        <v>0</v>
      </c>
      <c r="CS14" s="393">
        <f>+生産者価格評価表!CS14/生産者価格評価表!CS$124</f>
        <v>1.0217608046158975E-2</v>
      </c>
      <c r="CT14" s="393">
        <f>+生産者価格評価表!CT14/生産者価格評価表!CT$124</f>
        <v>1.8304570244592387E-2</v>
      </c>
      <c r="CU14" s="393">
        <f>+生産者価格評価表!CU14/生産者価格評価表!CU$124</f>
        <v>1.6415759799609608E-3</v>
      </c>
      <c r="CV14" s="393">
        <f>+生産者価格評価表!CV14/生産者価格評価表!CV$124</f>
        <v>0</v>
      </c>
      <c r="CW14" s="393">
        <f>+生産者価格評価表!CW14/生産者価格評価表!CW$124</f>
        <v>0</v>
      </c>
      <c r="CX14" s="393">
        <f>+生産者価格評価表!CX14/生産者価格評価表!CX$124</f>
        <v>0</v>
      </c>
      <c r="CY14" s="393">
        <f>+生産者価格評価表!CY14/生産者価格評価表!CY$124</f>
        <v>0</v>
      </c>
      <c r="CZ14" s="393">
        <f>+生産者価格評価表!CZ14/生産者価格評価表!CZ$124</f>
        <v>7.2534991627257642E-2</v>
      </c>
      <c r="DA14" s="393">
        <f>+生産者価格評価表!DA14/生産者価格評価表!DA$124</f>
        <v>0.15887391920975308</v>
      </c>
      <c r="DB14" s="393">
        <f>+生産者価格評価表!DB14/生産者価格評価表!DB$124</f>
        <v>0</v>
      </c>
      <c r="DC14" s="393">
        <f>+生産者価格評価表!DC14/生産者価格評価表!DC$124</f>
        <v>3.0680837280049374E-5</v>
      </c>
      <c r="DD14" s="393">
        <f>+生産者価格評価表!DD14/生産者価格評価表!DD$124</f>
        <v>0</v>
      </c>
      <c r="DE14" s="393">
        <f>+生産者価格評価表!DE14/生産者価格評価表!DE$124</f>
        <v>4.7808279784234001E-3</v>
      </c>
      <c r="DF14" s="393">
        <f>+生産者価格評価表!DF14/生産者価格評価表!DF$124</f>
        <v>0</v>
      </c>
      <c r="DG14" s="394">
        <f>+生産者価格評価表!DG14/生産者価格評価表!DG$124</f>
        <v>0</v>
      </c>
    </row>
    <row r="15" spans="1:111" ht="17.5" customHeight="1">
      <c r="A15" s="382">
        <v>9</v>
      </c>
      <c r="B15" s="389" t="s">
        <v>149</v>
      </c>
      <c r="C15" s="390" t="s">
        <v>150</v>
      </c>
      <c r="D15" s="391">
        <f>+生産者価格評価表!D15/生産者価格評価表!D$124</f>
        <v>0</v>
      </c>
      <c r="E15" s="392">
        <f>+生産者価格評価表!E15/生産者価格評価表!E$124</f>
        <v>1.5328298446518415E-4</v>
      </c>
      <c r="F15" s="392">
        <f>+生産者価格評価表!F15/生産者価格評価表!F$124</f>
        <v>0</v>
      </c>
      <c r="G15" s="392">
        <f>+生産者価格評価表!G15/生産者価格評価表!G$124</f>
        <v>0</v>
      </c>
      <c r="H15" s="392">
        <f>+生産者価格評価表!H15/生産者価格評価表!H$124</f>
        <v>1.3776270003357001E-2</v>
      </c>
      <c r="I15" s="392">
        <f>+生産者価格評価表!I15/生産者価格評価表!I$124</f>
        <v>0</v>
      </c>
      <c r="J15" s="392">
        <f>+生産者価格評価表!J15/生産者価格評価表!J$124</f>
        <v>0</v>
      </c>
      <c r="K15" s="392">
        <f>+生産者価格評価表!K15/生産者価格評価表!K$124</f>
        <v>1.4381513310193837E-3</v>
      </c>
      <c r="L15" s="392">
        <f>+生産者価格評価表!L15/生産者価格評価表!L$124</f>
        <v>5.2522908476923223E-2</v>
      </c>
      <c r="M15" s="392">
        <f>+生産者価格評価表!M15/生産者価格評価表!M$124</f>
        <v>0</v>
      </c>
      <c r="N15" s="392">
        <f>+生産者価格評価表!N15/生産者価格評価表!N$124</f>
        <v>0</v>
      </c>
      <c r="O15" s="392">
        <f>+生産者価格評価表!O15/生産者価格評価表!O$124</f>
        <v>0</v>
      </c>
      <c r="P15" s="392">
        <f>+生産者価格評価表!P15/生産者価格評価表!P$124</f>
        <v>0</v>
      </c>
      <c r="Q15" s="392">
        <f>+生産者価格評価表!Q15/生産者価格評価表!Q$124</f>
        <v>0</v>
      </c>
      <c r="R15" s="392">
        <f>+生産者価格評価表!R15/生産者価格評価表!R$124</f>
        <v>0</v>
      </c>
      <c r="S15" s="392">
        <f>+生産者価格評価表!S15/生産者価格評価表!S$124</f>
        <v>0</v>
      </c>
      <c r="T15" s="392">
        <f>+生産者価格評価表!T15/生産者価格評価表!T$124</f>
        <v>0</v>
      </c>
      <c r="U15" s="392">
        <f>+生産者価格評価表!U15/生産者価格評価表!U$124</f>
        <v>0</v>
      </c>
      <c r="V15" s="392">
        <f>+生産者価格評価表!V15/生産者価格評価表!V$124</f>
        <v>0</v>
      </c>
      <c r="W15" s="392">
        <f>+生産者価格評価表!W15/生産者価格評価表!W$124</f>
        <v>0</v>
      </c>
      <c r="X15" s="392">
        <f>+生産者価格評価表!X15/生産者価格評価表!X$124</f>
        <v>0</v>
      </c>
      <c r="Y15" s="392">
        <f>+生産者価格評価表!Y15/生産者価格評価表!Y$124</f>
        <v>6.135909071086917E-6</v>
      </c>
      <c r="Z15" s="392">
        <f>+生産者価格評価表!Z15/生産者価格評価表!Z$124</f>
        <v>0</v>
      </c>
      <c r="AA15" s="392">
        <f>+生産者価格評価表!AA15/生産者価格評価表!AA$124</f>
        <v>0</v>
      </c>
      <c r="AB15" s="392">
        <f>+生産者価格評価表!AB15/生産者価格評価表!AB$124</f>
        <v>1.0431989300353284E-4</v>
      </c>
      <c r="AC15" s="392">
        <f>+生産者価格評価表!AC15/生産者価格評価表!AC$124</f>
        <v>1.9623319175108548E-6</v>
      </c>
      <c r="AD15" s="392">
        <f>+生産者価格評価表!AD15/生産者価格評価表!AD$124</f>
        <v>0</v>
      </c>
      <c r="AE15" s="392">
        <f>+生産者価格評価表!AE15/生産者価格評価表!AE$124</f>
        <v>0</v>
      </c>
      <c r="AF15" s="392">
        <f>+生産者価格評価表!AF15/生産者価格評価表!AF$124</f>
        <v>0</v>
      </c>
      <c r="AG15" s="392">
        <f>+生産者価格評価表!AG15/生産者価格評価表!AG$124</f>
        <v>0</v>
      </c>
      <c r="AH15" s="392">
        <f>+生産者価格評価表!AH15/生産者価格評価表!AH$124</f>
        <v>0</v>
      </c>
      <c r="AI15" s="392">
        <f>+生産者価格評価表!AI15/生産者価格評価表!AI$124</f>
        <v>0</v>
      </c>
      <c r="AJ15" s="392">
        <f>+生産者価格評価表!AJ15/生産者価格評価表!AJ$124</f>
        <v>0</v>
      </c>
      <c r="AK15" s="392">
        <f>+生産者価格評価表!AK15/生産者価格評価表!AK$124</f>
        <v>0</v>
      </c>
      <c r="AL15" s="392">
        <f>+生産者価格評価表!AL15/生産者価格評価表!AL$124</f>
        <v>0</v>
      </c>
      <c r="AM15" s="392">
        <f>+生産者価格評価表!AM15/生産者価格評価表!AM$124</f>
        <v>0</v>
      </c>
      <c r="AN15" s="392">
        <f>+生産者価格評価表!AN15/生産者価格評価表!AN$124</f>
        <v>0</v>
      </c>
      <c r="AO15" s="392">
        <f>+生産者価格評価表!AO15/生産者価格評価表!AO$124</f>
        <v>0</v>
      </c>
      <c r="AP15" s="392">
        <f>+生産者価格評価表!AP15/生産者価格評価表!AP$124</f>
        <v>0</v>
      </c>
      <c r="AQ15" s="392">
        <f>+生産者価格評価表!AQ15/生産者価格評価表!AQ$124</f>
        <v>0</v>
      </c>
      <c r="AR15" s="392">
        <f>+生産者価格評価表!AR15/生産者価格評価表!AR$124</f>
        <v>0</v>
      </c>
      <c r="AS15" s="392">
        <f>+生産者価格評価表!AS15/生産者価格評価表!AS$124</f>
        <v>0</v>
      </c>
      <c r="AT15" s="392">
        <f>+生産者価格評価表!AT15/生産者価格評価表!AT$124</f>
        <v>0</v>
      </c>
      <c r="AU15" s="393">
        <f>+生産者価格評価表!AU15/生産者価格評価表!AU$124</f>
        <v>0</v>
      </c>
      <c r="AV15" s="393">
        <f>+生産者価格評価表!AV15/生産者価格評価表!AV$124</f>
        <v>0</v>
      </c>
      <c r="AW15" s="393">
        <f>+生産者価格評価表!AW15/生産者価格評価表!AW$124</f>
        <v>0</v>
      </c>
      <c r="AX15" s="393">
        <f>+生産者価格評価表!AX15/生産者価格評価表!AX$124</f>
        <v>0</v>
      </c>
      <c r="AY15" s="393">
        <f>+生産者価格評価表!AY15/生産者価格評価表!AY$124</f>
        <v>0</v>
      </c>
      <c r="AZ15" s="393">
        <f>+生産者価格評価表!AZ15/生産者価格評価表!AZ$124</f>
        <v>0</v>
      </c>
      <c r="BA15" s="393">
        <f>+生産者価格評価表!BA15/生産者価格評価表!BA$124</f>
        <v>0</v>
      </c>
      <c r="BB15" s="393">
        <f>+生産者価格評価表!BB15/生産者価格評価表!BB$124</f>
        <v>0</v>
      </c>
      <c r="BC15" s="393">
        <f>+生産者価格評価表!BC15/生産者価格評価表!BC$124</f>
        <v>0</v>
      </c>
      <c r="BD15" s="393">
        <f>+生産者価格評価表!BD15/生産者価格評価表!BD$124</f>
        <v>0</v>
      </c>
      <c r="BE15" s="393">
        <f>+生産者価格評価表!BE15/生産者価格評価表!BE$124</f>
        <v>0</v>
      </c>
      <c r="BF15" s="393">
        <f>+生産者価格評価表!BF15/生産者価格評価表!BF$124</f>
        <v>0</v>
      </c>
      <c r="BG15" s="393">
        <f>+生産者価格評価表!BG15/生産者価格評価表!BG$124</f>
        <v>0</v>
      </c>
      <c r="BH15" s="393">
        <f>+生産者価格評価表!BH15/生産者価格評価表!BH$124</f>
        <v>0</v>
      </c>
      <c r="BI15" s="393">
        <f>+生産者価格評価表!BI15/生産者価格評価表!BI$124</f>
        <v>0</v>
      </c>
      <c r="BJ15" s="393">
        <f>+生産者価格評価表!BJ15/生産者価格評価表!BJ$124</f>
        <v>0</v>
      </c>
      <c r="BK15" s="393">
        <f>+生産者価格評価表!BK15/生産者価格評価表!BK$124</f>
        <v>0</v>
      </c>
      <c r="BL15" s="393">
        <f>+生産者価格評価表!BL15/生産者価格評価表!BL$124</f>
        <v>0</v>
      </c>
      <c r="BM15" s="393">
        <f>+生産者価格評価表!BM15/生産者価格評価表!BM$124</f>
        <v>0</v>
      </c>
      <c r="BN15" s="393">
        <f>+生産者価格評価表!BN15/生産者価格評価表!BN$124</f>
        <v>0</v>
      </c>
      <c r="BO15" s="393">
        <f>+生産者価格評価表!BO15/生産者価格評価表!BO$124</f>
        <v>0</v>
      </c>
      <c r="BP15" s="393">
        <f>+生産者価格評価表!BP15/生産者価格評価表!BP$124</f>
        <v>0</v>
      </c>
      <c r="BQ15" s="393">
        <f>+生産者価格評価表!BQ15/生産者価格評価表!BQ$124</f>
        <v>0</v>
      </c>
      <c r="BR15" s="393">
        <f>+生産者価格評価表!BR15/生産者価格評価表!BR$124</f>
        <v>0</v>
      </c>
      <c r="BS15" s="393">
        <f>+生産者価格評価表!BS15/生産者価格評価表!BS$124</f>
        <v>0</v>
      </c>
      <c r="BT15" s="393">
        <f>+生産者価格評価表!BT15/生産者価格評価表!BT$124</f>
        <v>0</v>
      </c>
      <c r="BU15" s="393">
        <f>+生産者価格評価表!BU15/生産者価格評価表!BU$124</f>
        <v>9.6367165999222026E-5</v>
      </c>
      <c r="BV15" s="393">
        <f>+生産者価格評価表!BV15/生産者価格評価表!BV$124</f>
        <v>0</v>
      </c>
      <c r="BW15" s="393">
        <f>+生産者価格評価表!BW15/生産者価格評価表!BW$124</f>
        <v>0</v>
      </c>
      <c r="BX15" s="393">
        <f>+生産者価格評価表!BX15/生産者価格評価表!BX$124</f>
        <v>0</v>
      </c>
      <c r="BY15" s="393">
        <f>+生産者価格評価表!BY15/生産者価格評価表!BY$124</f>
        <v>0</v>
      </c>
      <c r="BZ15" s="393">
        <f>+生産者価格評価表!BZ15/生産者価格評価表!BZ$124</f>
        <v>0</v>
      </c>
      <c r="CA15" s="393">
        <f>+生産者価格評価表!CA15/生産者価格評価表!CA$124</f>
        <v>0</v>
      </c>
      <c r="CB15" s="393">
        <f>+生産者価格評価表!CB15/生産者価格評価表!CB$124</f>
        <v>0</v>
      </c>
      <c r="CC15" s="393">
        <f>+生産者価格評価表!CC15/生産者価格評価表!CC$124</f>
        <v>0</v>
      </c>
      <c r="CD15" s="393">
        <f>+生産者価格評価表!CD15/生産者価格評価表!CD$124</f>
        <v>0</v>
      </c>
      <c r="CE15" s="393">
        <f>+生産者価格評価表!CE15/生産者価格評価表!CE$124</f>
        <v>0</v>
      </c>
      <c r="CF15" s="393">
        <f>+生産者価格評価表!CF15/生産者価格評価表!CF$124</f>
        <v>0</v>
      </c>
      <c r="CG15" s="393">
        <f>+生産者価格評価表!CG15/生産者価格評価表!CG$124</f>
        <v>3.9758318986236912E-4</v>
      </c>
      <c r="CH15" s="393">
        <f>+生産者価格評価表!CH15/生産者価格評価表!CH$124</f>
        <v>0</v>
      </c>
      <c r="CI15" s="393">
        <f>+生産者価格評価表!CI15/生産者価格評価表!CI$124</f>
        <v>0</v>
      </c>
      <c r="CJ15" s="393">
        <f>+生産者価格評価表!CJ15/生産者価格評価表!CJ$124</f>
        <v>0</v>
      </c>
      <c r="CK15" s="393">
        <f>+生産者価格評価表!CK15/生産者価格評価表!CK$124</f>
        <v>0</v>
      </c>
      <c r="CL15" s="393">
        <f>+生産者価格評価表!CL15/生産者価格評価表!CL$124</f>
        <v>0</v>
      </c>
      <c r="CM15" s="393">
        <f>+生産者価格評価表!CM15/生産者価格評価表!CM$124</f>
        <v>5.7761148984775605E-7</v>
      </c>
      <c r="CN15" s="393">
        <f>+生産者価格評価表!CN15/生産者価格評価表!CN$124</f>
        <v>5.3440556014499989E-5</v>
      </c>
      <c r="CO15" s="393">
        <f>+生産者価格評価表!CO15/生産者価格評価表!CO$124</f>
        <v>5.2749676062138651E-5</v>
      </c>
      <c r="CP15" s="393">
        <f>+生産者価格評価表!CP15/生産者価格評価表!CP$124</f>
        <v>4.6289387672184505E-5</v>
      </c>
      <c r="CQ15" s="393">
        <f>+生産者価格評価表!CQ15/生産者価格評価表!CQ$124</f>
        <v>2.9227095911740319E-4</v>
      </c>
      <c r="CR15" s="393">
        <f>+生産者価格評価表!CR15/生産者価格評価表!CR$124</f>
        <v>0</v>
      </c>
      <c r="CS15" s="393">
        <f>+生産者価格評価表!CS15/生産者価格評価表!CS$124</f>
        <v>8.4981828102948258E-4</v>
      </c>
      <c r="CT15" s="393">
        <f>+生産者価格評価表!CT15/生産者価格評価表!CT$124</f>
        <v>1.5236419301775349E-3</v>
      </c>
      <c r="CU15" s="393">
        <f>+生産者価格評価表!CU15/生産者価格評価表!CU$124</f>
        <v>0</v>
      </c>
      <c r="CV15" s="393">
        <f>+生産者価格評価表!CV15/生産者価格評価表!CV$124</f>
        <v>0</v>
      </c>
      <c r="CW15" s="393">
        <f>+生産者価格評価表!CW15/生産者価格評価表!CW$124</f>
        <v>0</v>
      </c>
      <c r="CX15" s="393">
        <f>+生産者価格評価表!CX15/生産者価格評価表!CX$124</f>
        <v>0</v>
      </c>
      <c r="CY15" s="393">
        <f>+生産者価格評価表!CY15/生産者価格評価表!CY$124</f>
        <v>4.978058426792094E-6</v>
      </c>
      <c r="CZ15" s="393">
        <f>+生産者価格評価表!CZ15/生産者価格評価表!CZ$124</f>
        <v>2.1664857626250186E-2</v>
      </c>
      <c r="DA15" s="393">
        <f>+生産者価格評価表!DA15/生産者価格評価表!DA$124</f>
        <v>6.339088120193774E-2</v>
      </c>
      <c r="DB15" s="393">
        <f>+生産者価格評価表!DB15/生産者価格評価表!DB$124</f>
        <v>0</v>
      </c>
      <c r="DC15" s="393">
        <f>+生産者価格評価表!DC15/生産者価格評価表!DC$124</f>
        <v>2.360064406157644E-7</v>
      </c>
      <c r="DD15" s="393">
        <f>+生産者価格評価表!DD15/生産者価格評価表!DD$124</f>
        <v>9.3163651269820573E-5</v>
      </c>
      <c r="DE15" s="393">
        <f>+生産者価格評価表!DE15/生産者価格評価表!DE$124</f>
        <v>1.1021674051278367E-3</v>
      </c>
      <c r="DF15" s="393">
        <f>+生産者価格評価表!DF15/生産者価格評価表!DF$124</f>
        <v>0</v>
      </c>
      <c r="DG15" s="394">
        <f>+生産者価格評価表!DG15/生産者価格評価表!DG$124</f>
        <v>3.8726133094257593E-3</v>
      </c>
    </row>
    <row r="16" spans="1:111" ht="17.5" customHeight="1">
      <c r="A16" s="382">
        <v>10</v>
      </c>
      <c r="B16" s="389" t="s">
        <v>151</v>
      </c>
      <c r="C16" s="390" t="s">
        <v>152</v>
      </c>
      <c r="D16" s="391">
        <f>+生産者価格評価表!D16/生産者価格評価表!D$124</f>
        <v>7.9249427370004441E-3</v>
      </c>
      <c r="E16" s="392">
        <f>+生産者価格評価表!E16/生産者価格評価表!E$124</f>
        <v>0.30176818476565093</v>
      </c>
      <c r="F16" s="392">
        <f>+生産者価格評価表!F16/生産者価格評価表!F$124</f>
        <v>2.8323617687037596E-2</v>
      </c>
      <c r="G16" s="392">
        <f>+生産者価格評価表!G16/生産者価格評価表!G$124</f>
        <v>4.0900773766100193E-3</v>
      </c>
      <c r="H16" s="392">
        <f>+生産者価格評価表!H16/生産者価格評価表!H$124</f>
        <v>5.8961932803804795E-2</v>
      </c>
      <c r="I16" s="392">
        <f>+生産者価格評価表!I16/生産者価格評価表!I$124</f>
        <v>0</v>
      </c>
      <c r="J16" s="392">
        <f>+生産者価格評価表!J16/生産者価格評価表!J$124</f>
        <v>0</v>
      </c>
      <c r="K16" s="392">
        <f>+生産者価格評価表!K16/生産者価格評価表!K$124</f>
        <v>-7.3197981673905877E-6</v>
      </c>
      <c r="L16" s="392">
        <f>+生産者価格評価表!L16/生産者価格評価表!L$124</f>
        <v>0</v>
      </c>
      <c r="M16" s="392">
        <f>+生産者価格評価表!M16/生産者価格評価表!M$124</f>
        <v>4.6707735068718302E-2</v>
      </c>
      <c r="N16" s="392">
        <f>+生産者価格評価表!N16/生産者価格評価表!N$124</f>
        <v>0</v>
      </c>
      <c r="O16" s="392">
        <f>+生産者価格評価表!O16/生産者価格評価表!O$124</f>
        <v>-3.7544971836578001E-6</v>
      </c>
      <c r="P16" s="392">
        <f>+生産者価格評価表!P16/生産者価格評価表!P$124</f>
        <v>0</v>
      </c>
      <c r="Q16" s="392">
        <f>+生産者価格評価表!Q16/生産者価格評価表!Q$124</f>
        <v>0</v>
      </c>
      <c r="R16" s="392">
        <f>+生産者価格評価表!R16/生産者価格評価表!R$124</f>
        <v>0</v>
      </c>
      <c r="S16" s="392">
        <f>+生産者価格評価表!S16/生産者価格評価表!S$124</f>
        <v>0</v>
      </c>
      <c r="T16" s="392">
        <f>+生産者価格評価表!T16/生産者価格評価表!T$124</f>
        <v>0</v>
      </c>
      <c r="U16" s="392">
        <f>+生産者価格評価表!U16/生産者価格評価表!U$124</f>
        <v>0</v>
      </c>
      <c r="V16" s="392">
        <f>+生産者価格評価表!V16/生産者価格評価表!V$124</f>
        <v>4.7548856450002375E-4</v>
      </c>
      <c r="W16" s="392">
        <f>+生産者価格評価表!W16/生産者価格評価表!W$124</f>
        <v>0</v>
      </c>
      <c r="X16" s="392">
        <f>+生産者価格評価表!X16/生産者価格評価表!X$124</f>
        <v>0</v>
      </c>
      <c r="Y16" s="392">
        <f>+生産者価格評価表!Y16/生産者価格評価表!Y$124</f>
        <v>0</v>
      </c>
      <c r="Z16" s="392">
        <f>+生産者価格評価表!Z16/生産者価格評価表!Z$124</f>
        <v>0</v>
      </c>
      <c r="AA16" s="392">
        <f>+生産者価格評価表!AA16/生産者価格評価表!AA$124</f>
        <v>0</v>
      </c>
      <c r="AB16" s="392">
        <f>+生産者価格評価表!AB16/生産者価格評価表!AB$124</f>
        <v>0</v>
      </c>
      <c r="AC16" s="392">
        <f>+生産者価格評価表!AC16/生産者価格評価表!AC$124</f>
        <v>0</v>
      </c>
      <c r="AD16" s="392">
        <f>+生産者価格評価表!AD16/生産者価格評価表!AD$124</f>
        <v>0</v>
      </c>
      <c r="AE16" s="392">
        <f>+生産者価格評価表!AE16/生産者価格評価表!AE$124</f>
        <v>0</v>
      </c>
      <c r="AF16" s="392">
        <f>+生産者価格評価表!AF16/生産者価格評価表!AF$124</f>
        <v>0</v>
      </c>
      <c r="AG16" s="392">
        <f>+生産者価格評価表!AG16/生産者価格評価表!AG$124</f>
        <v>0</v>
      </c>
      <c r="AH16" s="392">
        <f>+生産者価格評価表!AH16/生産者価格評価表!AH$124</f>
        <v>0</v>
      </c>
      <c r="AI16" s="392">
        <f>+生産者価格評価表!AI16/生産者価格評価表!AI$124</f>
        <v>0</v>
      </c>
      <c r="AJ16" s="392">
        <f>+生産者価格評価表!AJ16/生産者価格評価表!AJ$124</f>
        <v>0</v>
      </c>
      <c r="AK16" s="392">
        <f>+生産者価格評価表!AK16/生産者価格評価表!AK$124</f>
        <v>0</v>
      </c>
      <c r="AL16" s="392">
        <f>+生産者価格評価表!AL16/生産者価格評価表!AL$124</f>
        <v>0</v>
      </c>
      <c r="AM16" s="392">
        <f>+生産者価格評価表!AM16/生産者価格評価表!AM$124</f>
        <v>0</v>
      </c>
      <c r="AN16" s="392">
        <f>+生産者価格評価表!AN16/生産者価格評価表!AN$124</f>
        <v>0</v>
      </c>
      <c r="AO16" s="392">
        <f>+生産者価格評価表!AO16/生産者価格評価表!AO$124</f>
        <v>0</v>
      </c>
      <c r="AP16" s="392">
        <f>+生産者価格評価表!AP16/生産者価格評価表!AP$124</f>
        <v>0</v>
      </c>
      <c r="AQ16" s="392">
        <f>+生産者価格評価表!AQ16/生産者価格評価表!AQ$124</f>
        <v>0</v>
      </c>
      <c r="AR16" s="392">
        <f>+生産者価格評価表!AR16/生産者価格評価表!AR$124</f>
        <v>0</v>
      </c>
      <c r="AS16" s="392">
        <f>+生産者価格評価表!AS16/生産者価格評価表!AS$124</f>
        <v>0</v>
      </c>
      <c r="AT16" s="392">
        <f>+生産者価格評価表!AT16/生産者価格評価表!AT$124</f>
        <v>0</v>
      </c>
      <c r="AU16" s="393">
        <f>+生産者価格評価表!AU16/生産者価格評価表!AU$124</f>
        <v>0</v>
      </c>
      <c r="AV16" s="393">
        <f>+生産者価格評価表!AV16/生産者価格評価表!AV$124</f>
        <v>0</v>
      </c>
      <c r="AW16" s="393">
        <f>+生産者価格評価表!AW16/生産者価格評価表!AW$124</f>
        <v>0</v>
      </c>
      <c r="AX16" s="393">
        <f>+生産者価格評価表!AX16/生産者価格評価表!AX$124</f>
        <v>0</v>
      </c>
      <c r="AY16" s="393">
        <f>+生産者価格評価表!AY16/生産者価格評価表!AY$124</f>
        <v>0</v>
      </c>
      <c r="AZ16" s="393">
        <f>+生産者価格評価表!AZ16/生産者価格評価表!AZ$124</f>
        <v>0</v>
      </c>
      <c r="BA16" s="393">
        <f>+生産者価格評価表!BA16/生産者価格評価表!BA$124</f>
        <v>0</v>
      </c>
      <c r="BB16" s="393">
        <f>+生産者価格評価表!BB16/生産者価格評価表!BB$124</f>
        <v>0</v>
      </c>
      <c r="BC16" s="393">
        <f>+生産者価格評価表!BC16/生産者価格評価表!BC$124</f>
        <v>0</v>
      </c>
      <c r="BD16" s="393">
        <f>+生産者価格評価表!BD16/生産者価格評価表!BD$124</f>
        <v>0</v>
      </c>
      <c r="BE16" s="393">
        <f>+生産者価格評価表!BE16/生産者価格評価表!BE$124</f>
        <v>0</v>
      </c>
      <c r="BF16" s="393">
        <f>+生産者価格評価表!BF16/生産者価格評価表!BF$124</f>
        <v>0</v>
      </c>
      <c r="BG16" s="393">
        <f>+生産者価格評価表!BG16/生産者価格評価表!BG$124</f>
        <v>0</v>
      </c>
      <c r="BH16" s="393">
        <f>+生産者価格評価表!BH16/生産者価格評価表!BH$124</f>
        <v>0</v>
      </c>
      <c r="BI16" s="393">
        <f>+生産者価格評価表!BI16/生産者価格評価表!BI$124</f>
        <v>0</v>
      </c>
      <c r="BJ16" s="393">
        <f>+生産者価格評価表!BJ16/生産者価格評価表!BJ$124</f>
        <v>0</v>
      </c>
      <c r="BK16" s="393">
        <f>+生産者価格評価表!BK16/生産者価格評価表!BK$124</f>
        <v>0</v>
      </c>
      <c r="BL16" s="393">
        <f>+生産者価格評価表!BL16/生産者価格評価表!BL$124</f>
        <v>0</v>
      </c>
      <c r="BM16" s="393">
        <f>+生産者価格評価表!BM16/生産者価格評価表!BM$124</f>
        <v>0</v>
      </c>
      <c r="BN16" s="393">
        <f>+生産者価格評価表!BN16/生産者価格評価表!BN$124</f>
        <v>0</v>
      </c>
      <c r="BO16" s="393">
        <f>+生産者価格評価表!BO16/生産者価格評価表!BO$124</f>
        <v>1.4120173573709235E-4</v>
      </c>
      <c r="BP16" s="393">
        <f>+生産者価格評価表!BP16/生産者価格評価表!BP$124</f>
        <v>0</v>
      </c>
      <c r="BQ16" s="393">
        <f>+生産者価格評価表!BQ16/生産者価格評価表!BQ$124</f>
        <v>0</v>
      </c>
      <c r="BR16" s="393">
        <f>+生産者価格評価表!BR16/生産者価格評価表!BR$124</f>
        <v>0</v>
      </c>
      <c r="BS16" s="393">
        <f>+生産者価格評価表!BS16/生産者価格評価表!BS$124</f>
        <v>0</v>
      </c>
      <c r="BT16" s="393">
        <f>+生産者価格評価表!BT16/生産者価格評価表!BT$124</f>
        <v>0</v>
      </c>
      <c r="BU16" s="393">
        <f>+生産者価格評価表!BU16/生産者価格評価表!BU$124</f>
        <v>4.4392529966737309E-5</v>
      </c>
      <c r="BV16" s="393">
        <f>+生産者価格評価表!BV16/生産者価格評価表!BV$124</f>
        <v>0</v>
      </c>
      <c r="BW16" s="393">
        <f>+生産者価格評価表!BW16/生産者価格評価表!BW$124</f>
        <v>0</v>
      </c>
      <c r="BX16" s="393">
        <f>+生産者価格評価表!BX16/生産者価格評価表!BX$124</f>
        <v>0</v>
      </c>
      <c r="BY16" s="393">
        <f>+生産者価格評価表!BY16/生産者価格評価表!BY$124</f>
        <v>0</v>
      </c>
      <c r="BZ16" s="393">
        <f>+生産者価格評価表!BZ16/生産者価格評価表!BZ$124</f>
        <v>0</v>
      </c>
      <c r="CA16" s="393">
        <f>+生産者価格評価表!CA16/生産者価格評価表!CA$124</f>
        <v>0</v>
      </c>
      <c r="CB16" s="393">
        <f>+生産者価格評価表!CB16/生産者価格評価表!CB$124</f>
        <v>0</v>
      </c>
      <c r="CC16" s="393">
        <f>+生産者価格評価表!CC16/生産者価格評価表!CC$124</f>
        <v>0</v>
      </c>
      <c r="CD16" s="393">
        <f>+生産者価格評価表!CD16/生産者価格評価表!CD$124</f>
        <v>0</v>
      </c>
      <c r="CE16" s="393">
        <f>+生産者価格評価表!CE16/生産者価格評価表!CE$124</f>
        <v>0</v>
      </c>
      <c r="CF16" s="393">
        <f>+生産者価格評価表!CF16/生産者価格評価表!CF$124</f>
        <v>0</v>
      </c>
      <c r="CG16" s="393">
        <f>+生産者価格評価表!CG16/生産者価格評価表!CG$124</f>
        <v>0</v>
      </c>
      <c r="CH16" s="393">
        <f>+生産者価格評価表!CH16/生産者価格評価表!CH$124</f>
        <v>0</v>
      </c>
      <c r="CI16" s="393">
        <f>+生産者価格評価表!CI16/生産者価格評価表!CI$124</f>
        <v>0</v>
      </c>
      <c r="CJ16" s="393">
        <f>+生産者価格評価表!CJ16/生産者価格評価表!CJ$124</f>
        <v>0</v>
      </c>
      <c r="CK16" s="393">
        <f>+生産者価格評価表!CK16/生産者価格評価表!CK$124</f>
        <v>0</v>
      </c>
      <c r="CL16" s="393">
        <f>+生産者価格評価表!CL16/生産者価格評価表!CL$124</f>
        <v>0</v>
      </c>
      <c r="CM16" s="393">
        <f>+生産者価格評価表!CM16/生産者価格評価表!CM$124</f>
        <v>0</v>
      </c>
      <c r="CN16" s="393">
        <f>+生産者価格評価表!CN16/生産者価格評価表!CN$124</f>
        <v>1.642159315634328E-7</v>
      </c>
      <c r="CO16" s="393">
        <f>+生産者価格評価表!CO16/生産者価格評価表!CO$124</f>
        <v>2.9996515642710263E-4</v>
      </c>
      <c r="CP16" s="393">
        <f>+生産者価格評価表!CP16/生産者価格評価表!CP$124</f>
        <v>3.2914530015768625E-3</v>
      </c>
      <c r="CQ16" s="393">
        <f>+生産者価格評価表!CQ16/生産者価格評価表!CQ$124</f>
        <v>5.5468894220603643E-5</v>
      </c>
      <c r="CR16" s="393">
        <f>+生産者価格評価表!CR16/生産者価格評価表!CR$124</f>
        <v>0</v>
      </c>
      <c r="CS16" s="393">
        <f>+生産者価格評価表!CS16/生産者価格評価表!CS$124</f>
        <v>6.0713335376759505E-5</v>
      </c>
      <c r="CT16" s="393">
        <f>+生産者価格評価表!CT16/生産者価格評価表!CT$124</f>
        <v>2.0177261554133739E-5</v>
      </c>
      <c r="CU16" s="393">
        <f>+生産者価格評価表!CU16/生産者価格評価表!CU$124</f>
        <v>0</v>
      </c>
      <c r="CV16" s="393">
        <f>+生産者価格評価表!CV16/生産者価格評価表!CV$124</f>
        <v>0</v>
      </c>
      <c r="CW16" s="393">
        <f>+生産者価格評価表!CW16/生産者価格評価表!CW$124</f>
        <v>0</v>
      </c>
      <c r="CX16" s="393">
        <f>+生産者価格評価表!CX16/生産者価格評価表!CX$124</f>
        <v>0</v>
      </c>
      <c r="CY16" s="393">
        <f>+生産者価格評価表!CY16/生産者価格評価表!CY$124</f>
        <v>0</v>
      </c>
      <c r="CZ16" s="393">
        <f>+生産者価格評価表!CZ16/生産者価格評価表!CZ$124</f>
        <v>0</v>
      </c>
      <c r="DA16" s="393">
        <f>+生産者価格評価表!DA16/生産者価格評価表!DA$124</f>
        <v>0</v>
      </c>
      <c r="DB16" s="393">
        <f>+生産者価格評価表!DB16/生産者価格評価表!DB$124</f>
        <v>0</v>
      </c>
      <c r="DC16" s="393">
        <f>+生産者価格評価表!DC16/生産者価格評価表!DC$124</f>
        <v>1.7033764851442795E-3</v>
      </c>
      <c r="DD16" s="393">
        <f>+生産者価格評価表!DD16/生産者価格評価表!DD$124</f>
        <v>8.09405802232201E-3</v>
      </c>
      <c r="DE16" s="393">
        <f>+生産者価格評価表!DE16/生産者価格評価表!DE$124</f>
        <v>0</v>
      </c>
      <c r="DF16" s="393">
        <f>+生産者価格評価表!DF16/生産者価格評価表!DF$124</f>
        <v>0</v>
      </c>
      <c r="DG16" s="394">
        <f>+生産者価格評価表!DG16/生産者価格評価表!DG$124</f>
        <v>0</v>
      </c>
    </row>
    <row r="17" spans="1:111" ht="17.5" customHeight="1">
      <c r="A17" s="382">
        <v>11</v>
      </c>
      <c r="B17" s="389" t="s">
        <v>153</v>
      </c>
      <c r="C17" s="390" t="s">
        <v>154</v>
      </c>
      <c r="D17" s="391">
        <f>+生産者価格評価表!D17/生産者価格評価表!D$124</f>
        <v>0</v>
      </c>
      <c r="E17" s="392">
        <f>+生産者価格評価表!E17/生産者価格評価表!E$124</f>
        <v>0</v>
      </c>
      <c r="F17" s="392">
        <f>+生産者価格評価表!F17/生産者価格評価表!F$124</f>
        <v>0</v>
      </c>
      <c r="G17" s="392">
        <f>+生産者価格評価表!G17/生産者価格評価表!G$124</f>
        <v>0</v>
      </c>
      <c r="H17" s="392">
        <f>+生産者価格評価表!H17/生産者価格評価表!H$124</f>
        <v>0</v>
      </c>
      <c r="I17" s="392">
        <f>+生産者価格評価表!I17/生産者価格評価表!I$124</f>
        <v>0</v>
      </c>
      <c r="J17" s="392">
        <f>+生産者価格評価表!J17/生産者価格評価表!J$124</f>
        <v>0</v>
      </c>
      <c r="K17" s="392">
        <f>+生産者価格評価表!K17/生産者価格評価表!K$124</f>
        <v>0</v>
      </c>
      <c r="L17" s="392">
        <f>+生産者価格評価表!L17/生産者価格評価表!L$124</f>
        <v>0</v>
      </c>
      <c r="M17" s="392">
        <f>+生産者価格評価表!M17/生産者価格評価表!M$124</f>
        <v>0</v>
      </c>
      <c r="N17" s="392">
        <f>+生産者価格評価表!N17/生産者価格評価表!N$124</f>
        <v>3.4571702421351415E-2</v>
      </c>
      <c r="O17" s="392">
        <f>+生産者価格評価表!O17/生産者価格評価表!O$124</f>
        <v>0</v>
      </c>
      <c r="P17" s="392">
        <f>+生産者価格評価表!P17/生産者価格評価表!P$124</f>
        <v>0</v>
      </c>
      <c r="Q17" s="392">
        <f>+生産者価格評価表!Q17/生産者価格評価表!Q$124</f>
        <v>0</v>
      </c>
      <c r="R17" s="392">
        <f>+生産者価格評価表!R17/生産者価格評価表!R$124</f>
        <v>0</v>
      </c>
      <c r="S17" s="392">
        <f>+生産者価格評価表!S17/生産者価格評価表!S$124</f>
        <v>0</v>
      </c>
      <c r="T17" s="392">
        <f>+生産者価格評価表!T17/生産者価格評価表!T$124</f>
        <v>0</v>
      </c>
      <c r="U17" s="392">
        <f>+生産者価格評価表!U17/生産者価格評価表!U$124</f>
        <v>0</v>
      </c>
      <c r="V17" s="392">
        <f>+生産者価格評価表!V17/生産者価格評価表!V$124</f>
        <v>0</v>
      </c>
      <c r="W17" s="392">
        <f>+生産者価格評価表!W17/生産者価格評価表!W$124</f>
        <v>0</v>
      </c>
      <c r="X17" s="392">
        <f>+生産者価格評価表!X17/生産者価格評価表!X$124</f>
        <v>0</v>
      </c>
      <c r="Y17" s="392">
        <f>+生産者価格評価表!Y17/生産者価格評価表!Y$124</f>
        <v>0</v>
      </c>
      <c r="Z17" s="392">
        <f>+生産者価格評価表!Z17/生産者価格評価表!Z$124</f>
        <v>0</v>
      </c>
      <c r="AA17" s="392">
        <f>+生産者価格評価表!AA17/生産者価格評価表!AA$124</f>
        <v>0</v>
      </c>
      <c r="AB17" s="392">
        <f>+生産者価格評価表!AB17/生産者価格評価表!AB$124</f>
        <v>0</v>
      </c>
      <c r="AC17" s="392">
        <f>+生産者価格評価表!AC17/生産者価格評価表!AC$124</f>
        <v>0</v>
      </c>
      <c r="AD17" s="392">
        <f>+生産者価格評価表!AD17/生産者価格評価表!AD$124</f>
        <v>0</v>
      </c>
      <c r="AE17" s="392">
        <f>+生産者価格評価表!AE17/生産者価格評価表!AE$124</f>
        <v>0</v>
      </c>
      <c r="AF17" s="392">
        <f>+生産者価格評価表!AF17/生産者価格評価表!AF$124</f>
        <v>0</v>
      </c>
      <c r="AG17" s="392">
        <f>+生産者価格評価表!AG17/生産者価格評価表!AG$124</f>
        <v>0</v>
      </c>
      <c r="AH17" s="392">
        <f>+生産者価格評価表!AH17/生産者価格評価表!AH$124</f>
        <v>0</v>
      </c>
      <c r="AI17" s="392">
        <f>+生産者価格評価表!AI17/生産者価格評価表!AI$124</f>
        <v>0</v>
      </c>
      <c r="AJ17" s="392">
        <f>+生産者価格評価表!AJ17/生産者価格評価表!AJ$124</f>
        <v>0</v>
      </c>
      <c r="AK17" s="392">
        <f>+生産者価格評価表!AK17/生産者価格評価表!AK$124</f>
        <v>0</v>
      </c>
      <c r="AL17" s="392">
        <f>+生産者価格評価表!AL17/生産者価格評価表!AL$124</f>
        <v>0</v>
      </c>
      <c r="AM17" s="392">
        <f>+生産者価格評価表!AM17/生産者価格評価表!AM$124</f>
        <v>0</v>
      </c>
      <c r="AN17" s="392">
        <f>+生産者価格評価表!AN17/生産者価格評価表!AN$124</f>
        <v>0</v>
      </c>
      <c r="AO17" s="392">
        <f>+生産者価格評価表!AO17/生産者価格評価表!AO$124</f>
        <v>0</v>
      </c>
      <c r="AP17" s="392">
        <f>+生産者価格評価表!AP17/生産者価格評価表!AP$124</f>
        <v>0</v>
      </c>
      <c r="AQ17" s="392">
        <f>+生産者価格評価表!AQ17/生産者価格評価表!AQ$124</f>
        <v>0</v>
      </c>
      <c r="AR17" s="392">
        <f>+生産者価格評価表!AR17/生産者価格評価表!AR$124</f>
        <v>0</v>
      </c>
      <c r="AS17" s="392">
        <f>+生産者価格評価表!AS17/生産者価格評価表!AS$124</f>
        <v>0</v>
      </c>
      <c r="AT17" s="392">
        <f>+生産者価格評価表!AT17/生産者価格評価表!AT$124</f>
        <v>0</v>
      </c>
      <c r="AU17" s="393">
        <f>+生産者価格評価表!AU17/生産者価格評価表!AU$124</f>
        <v>0</v>
      </c>
      <c r="AV17" s="393">
        <f>+生産者価格評価表!AV17/生産者価格評価表!AV$124</f>
        <v>0</v>
      </c>
      <c r="AW17" s="393">
        <f>+生産者価格評価表!AW17/生産者価格評価表!AW$124</f>
        <v>0</v>
      </c>
      <c r="AX17" s="393">
        <f>+生産者価格評価表!AX17/生産者価格評価表!AX$124</f>
        <v>0</v>
      </c>
      <c r="AY17" s="393">
        <f>+生産者価格評価表!AY17/生産者価格評価表!AY$124</f>
        <v>0</v>
      </c>
      <c r="AZ17" s="393">
        <f>+生産者価格評価表!AZ17/生産者価格評価表!AZ$124</f>
        <v>0</v>
      </c>
      <c r="BA17" s="393">
        <f>+生産者価格評価表!BA17/生産者価格評価表!BA$124</f>
        <v>0</v>
      </c>
      <c r="BB17" s="393">
        <f>+生産者価格評価表!BB17/生産者価格評価表!BB$124</f>
        <v>0</v>
      </c>
      <c r="BC17" s="393">
        <f>+生産者価格評価表!BC17/生産者価格評価表!BC$124</f>
        <v>0</v>
      </c>
      <c r="BD17" s="393">
        <f>+生産者価格評価表!BD17/生産者価格評価表!BD$124</f>
        <v>0</v>
      </c>
      <c r="BE17" s="393">
        <f>+生産者価格評価表!BE17/生産者価格評価表!BE$124</f>
        <v>0</v>
      </c>
      <c r="BF17" s="393">
        <f>+生産者価格評価表!BF17/生産者価格評価表!BF$124</f>
        <v>0</v>
      </c>
      <c r="BG17" s="393">
        <f>+生産者価格評価表!BG17/生産者価格評価表!BG$124</f>
        <v>0</v>
      </c>
      <c r="BH17" s="393">
        <f>+生産者価格評価表!BH17/生産者価格評価表!BH$124</f>
        <v>0</v>
      </c>
      <c r="BI17" s="393">
        <f>+生産者価格評価表!BI17/生産者価格評価表!BI$124</f>
        <v>0</v>
      </c>
      <c r="BJ17" s="393">
        <f>+生産者価格評価表!BJ17/生産者価格評価表!BJ$124</f>
        <v>0</v>
      </c>
      <c r="BK17" s="393">
        <f>+生産者価格評価表!BK17/生産者価格評価表!BK$124</f>
        <v>0</v>
      </c>
      <c r="BL17" s="393">
        <f>+生産者価格評価表!BL17/生産者価格評価表!BL$124</f>
        <v>0</v>
      </c>
      <c r="BM17" s="393">
        <f>+生産者価格評価表!BM17/生産者価格評価表!BM$124</f>
        <v>0</v>
      </c>
      <c r="BN17" s="393">
        <f>+生産者価格評価表!BN17/生産者価格評価表!BN$124</f>
        <v>0</v>
      </c>
      <c r="BO17" s="393">
        <f>+生産者価格評価表!BO17/生産者価格評価表!BO$124</f>
        <v>0</v>
      </c>
      <c r="BP17" s="393">
        <f>+生産者価格評価表!BP17/生産者価格評価表!BP$124</f>
        <v>0</v>
      </c>
      <c r="BQ17" s="393">
        <f>+生産者価格評価表!BQ17/生産者価格評価表!BQ$124</f>
        <v>0</v>
      </c>
      <c r="BR17" s="393">
        <f>+生産者価格評価表!BR17/生産者価格評価表!BR$124</f>
        <v>0</v>
      </c>
      <c r="BS17" s="393">
        <f>+生産者価格評価表!BS17/生産者価格評価表!BS$124</f>
        <v>0</v>
      </c>
      <c r="BT17" s="393">
        <f>+生産者価格評価表!BT17/生産者価格評価表!BT$124</f>
        <v>0</v>
      </c>
      <c r="BU17" s="393">
        <f>+生産者価格評価表!BU17/生産者価格評価表!BU$124</f>
        <v>0</v>
      </c>
      <c r="BV17" s="393">
        <f>+生産者価格評価表!BV17/生産者価格評価表!BV$124</f>
        <v>0</v>
      </c>
      <c r="BW17" s="393">
        <f>+生産者価格評価表!BW17/生産者価格評価表!BW$124</f>
        <v>0</v>
      </c>
      <c r="BX17" s="393">
        <f>+生産者価格評価表!BX17/生産者価格評価表!BX$124</f>
        <v>0</v>
      </c>
      <c r="BY17" s="393">
        <f>+生産者価格評価表!BY17/生産者価格評価表!BY$124</f>
        <v>0</v>
      </c>
      <c r="BZ17" s="393">
        <f>+生産者価格評価表!BZ17/生産者価格評価表!BZ$124</f>
        <v>0</v>
      </c>
      <c r="CA17" s="393">
        <f>+生産者価格評価表!CA17/生産者価格評価表!CA$124</f>
        <v>0</v>
      </c>
      <c r="CB17" s="393">
        <f>+生産者価格評価表!CB17/生産者価格評価表!CB$124</f>
        <v>0</v>
      </c>
      <c r="CC17" s="393">
        <f>+生産者価格評価表!CC17/生産者価格評価表!CC$124</f>
        <v>0</v>
      </c>
      <c r="CD17" s="393">
        <f>+生産者価格評価表!CD17/生産者価格評価表!CD$124</f>
        <v>0</v>
      </c>
      <c r="CE17" s="393">
        <f>+生産者価格評価表!CE17/生産者価格評価表!CE$124</f>
        <v>0</v>
      </c>
      <c r="CF17" s="393">
        <f>+生産者価格評価表!CF17/生産者価格評価表!CF$124</f>
        <v>0</v>
      </c>
      <c r="CG17" s="393">
        <f>+生産者価格評価表!CG17/生産者価格評価表!CG$124</f>
        <v>0</v>
      </c>
      <c r="CH17" s="393">
        <f>+生産者価格評価表!CH17/生産者価格評価表!CH$124</f>
        <v>0</v>
      </c>
      <c r="CI17" s="393">
        <f>+生産者価格評価表!CI17/生産者価格評価表!CI$124</f>
        <v>0</v>
      </c>
      <c r="CJ17" s="393">
        <f>+生産者価格評価表!CJ17/生産者価格評価表!CJ$124</f>
        <v>0</v>
      </c>
      <c r="CK17" s="393">
        <f>+生産者価格評価表!CK17/生産者価格評価表!CK$124</f>
        <v>0</v>
      </c>
      <c r="CL17" s="393">
        <f>+生産者価格評価表!CL17/生産者価格評価表!CL$124</f>
        <v>0</v>
      </c>
      <c r="CM17" s="393">
        <f>+生産者価格評価表!CM17/生産者価格評価表!CM$124</f>
        <v>0</v>
      </c>
      <c r="CN17" s="393">
        <f>+生産者価格評価表!CN17/生産者価格評価表!CN$124</f>
        <v>0</v>
      </c>
      <c r="CO17" s="393">
        <f>+生産者価格評価表!CO17/生産者価格評価表!CO$124</f>
        <v>0</v>
      </c>
      <c r="CP17" s="393">
        <f>+生産者価格評価表!CP17/生産者価格評価表!CP$124</f>
        <v>0</v>
      </c>
      <c r="CQ17" s="393">
        <f>+生産者価格評価表!CQ17/生産者価格評価表!CQ$124</f>
        <v>0</v>
      </c>
      <c r="CR17" s="393">
        <f>+生産者価格評価表!CR17/生産者価格評価表!CR$124</f>
        <v>0</v>
      </c>
      <c r="CS17" s="393">
        <f>+生産者価格評価表!CS17/生産者価格評価表!CS$124</f>
        <v>0</v>
      </c>
      <c r="CT17" s="393">
        <f>+生産者価格評価表!CT17/生産者価格評価表!CT$124</f>
        <v>0</v>
      </c>
      <c r="CU17" s="393">
        <f>+生産者価格評価表!CU17/生産者価格評価表!CU$124</f>
        <v>0</v>
      </c>
      <c r="CV17" s="393">
        <f>+生産者価格評価表!CV17/生産者価格評価表!CV$124</f>
        <v>0</v>
      </c>
      <c r="CW17" s="393">
        <f>+生産者価格評価表!CW17/生産者価格評価表!CW$124</f>
        <v>0</v>
      </c>
      <c r="CX17" s="393">
        <f>+生産者価格評価表!CX17/生産者価格評価表!CX$124</f>
        <v>0</v>
      </c>
      <c r="CY17" s="393">
        <f>+生産者価格評価表!CY17/生産者価格評価表!CY$124</f>
        <v>0</v>
      </c>
      <c r="CZ17" s="393">
        <f>+生産者価格評価表!CZ17/生産者価格評価表!CZ$124</f>
        <v>0</v>
      </c>
      <c r="DA17" s="393">
        <f>+生産者価格評価表!DA17/生産者価格評価表!DA$124</f>
        <v>0</v>
      </c>
      <c r="DB17" s="393">
        <f>+生産者価格評価表!DB17/生産者価格評価表!DB$124</f>
        <v>0</v>
      </c>
      <c r="DC17" s="393">
        <f>+生産者価格評価表!DC17/生産者価格評価表!DC$124</f>
        <v>0</v>
      </c>
      <c r="DD17" s="393">
        <f>+生産者価格評価表!DD17/生産者価格評価表!DD$124</f>
        <v>0</v>
      </c>
      <c r="DE17" s="393">
        <f>+生産者価格評価表!DE17/生産者価格評価表!DE$124</f>
        <v>0</v>
      </c>
      <c r="DF17" s="393">
        <f>+生産者価格評価表!DF17/生産者価格評価表!DF$124</f>
        <v>0</v>
      </c>
      <c r="DG17" s="394">
        <f>+生産者価格評価表!DG17/生産者価格評価表!DG$124</f>
        <v>0</v>
      </c>
    </row>
    <row r="18" spans="1:111" ht="17.5" customHeight="1">
      <c r="A18" s="382">
        <v>12</v>
      </c>
      <c r="B18" s="389" t="s">
        <v>155</v>
      </c>
      <c r="C18" s="390" t="s">
        <v>156</v>
      </c>
      <c r="D18" s="391">
        <f>+生産者価格評価表!D18/生産者価格評価表!D$124</f>
        <v>9.9109037692333984E-5</v>
      </c>
      <c r="E18" s="392">
        <f>+生産者価格評価表!E18/生産者価格評価表!E$124</f>
        <v>4.8151722868644239E-6</v>
      </c>
      <c r="F18" s="392">
        <f>+生産者価格評価表!F18/生産者価格評価表!F$124</f>
        <v>7.0700712480728357E-5</v>
      </c>
      <c r="G18" s="392">
        <f>+生産者価格評価表!G18/生産者価格評価表!G$124</f>
        <v>1.1480918951887774E-3</v>
      </c>
      <c r="H18" s="392">
        <f>+生産者価格評価表!H18/生産者価格評価表!H$124</f>
        <v>1.326384688531039E-2</v>
      </c>
      <c r="I18" s="392">
        <f>+生産者価格評価表!I18/生産者価格評価表!I$124</f>
        <v>0</v>
      </c>
      <c r="J18" s="392">
        <f>+生産者価格評価表!J18/生産者価格評価表!J$124</f>
        <v>8.0697658153960374E-6</v>
      </c>
      <c r="K18" s="392">
        <f>+生産者価格評価表!K18/生産者価格評価表!K$124</f>
        <v>1.8213582294446064E-6</v>
      </c>
      <c r="L18" s="392">
        <f>+生産者価格評価表!L18/生産者価格評価表!L$124</f>
        <v>1.3751243427110885E-4</v>
      </c>
      <c r="M18" s="392">
        <f>+生産者価格評価表!M18/生産者価格評価表!M$124</f>
        <v>0</v>
      </c>
      <c r="N18" s="392">
        <f>+生産者価格評価表!N18/生産者価格評価表!N$124</f>
        <v>3.2072513485875145E-5</v>
      </c>
      <c r="O18" s="392">
        <f>+生産者価格評価表!O18/生産者価格評価表!O$124</f>
        <v>0.15196702800573311</v>
      </c>
      <c r="P18" s="392">
        <f>+生産者価格評価表!P18/生産者価格評価表!P$124</f>
        <v>0.21854485850909633</v>
      </c>
      <c r="Q18" s="392">
        <f>+生産者価格評価表!Q18/生産者価格評価表!Q$124</f>
        <v>5.2167114155861631E-4</v>
      </c>
      <c r="R18" s="392">
        <f>+生産者価格評価表!R18/生産者価格評価表!R$124</f>
        <v>4.0570735994393736E-3</v>
      </c>
      <c r="S18" s="392">
        <f>+生産者価格評価表!S18/生産者価格評価表!S$124</f>
        <v>8.1811888229389946E-4</v>
      </c>
      <c r="T18" s="392">
        <f>+生産者価格評価表!T18/生産者価格評価表!T$124</f>
        <v>5.8574106910313142E-3</v>
      </c>
      <c r="U18" s="392">
        <f>+生産者価格評価表!U18/生産者価格評価表!U$124</f>
        <v>2.2776596814358993E-4</v>
      </c>
      <c r="V18" s="392">
        <f>+生産者価格評価表!V18/生産者価格評価表!V$124</f>
        <v>1.1348327072733901E-3</v>
      </c>
      <c r="W18" s="392">
        <f>+生産者価格評価表!W18/生産者価格評価表!W$124</f>
        <v>0</v>
      </c>
      <c r="X18" s="392">
        <f>+生産者価格評価表!X18/生産者価格評価表!X$124</f>
        <v>0</v>
      </c>
      <c r="Y18" s="392">
        <f>+生産者価格評価表!Y18/生産者価格評価表!Y$124</f>
        <v>0</v>
      </c>
      <c r="Z18" s="392">
        <f>+生産者価格評価表!Z18/生産者価格評価表!Z$124</f>
        <v>0</v>
      </c>
      <c r="AA18" s="392">
        <f>+生産者価格評価表!AA18/生産者価格評価表!AA$124</f>
        <v>9.3605179955823115E-3</v>
      </c>
      <c r="AB18" s="392">
        <f>+生産者価格評価表!AB18/生産者価格評価表!AB$124</f>
        <v>5.1952137949966559E-7</v>
      </c>
      <c r="AC18" s="392">
        <f>+生産者価格評価表!AC18/生産者価格評価表!AC$124</f>
        <v>5.1721462682964677E-5</v>
      </c>
      <c r="AD18" s="392">
        <f>+生産者価格評価表!AD18/生産者価格評価表!AD$124</f>
        <v>8.5397935163325684E-8</v>
      </c>
      <c r="AE18" s="392">
        <f>+生産者価格評価表!AE18/生産者価格評価表!AE$124</f>
        <v>0</v>
      </c>
      <c r="AF18" s="392">
        <f>+生産者価格評価表!AF18/生産者価格評価表!AF$124</f>
        <v>2.8972864264265958E-4</v>
      </c>
      <c r="AG18" s="392">
        <f>+生産者価格評価表!AG18/生産者価格評価表!AG$124</f>
        <v>1.276343671415971E-2</v>
      </c>
      <c r="AH18" s="392">
        <f>+生産者価格評価表!AH18/生産者価格評価表!AH$124</f>
        <v>3.8812450935097227E-2</v>
      </c>
      <c r="AI18" s="392">
        <f>+生産者価格評価表!AI18/生産者価格評価表!AI$124</f>
        <v>1.8796278089075356E-3</v>
      </c>
      <c r="AJ18" s="392">
        <f>+生産者価格評価表!AJ18/生産者価格評価表!AJ$124</f>
        <v>9.2687491644757368E-6</v>
      </c>
      <c r="AK18" s="392">
        <f>+生産者価格評価表!AK18/生産者価格評価表!AK$124</f>
        <v>0</v>
      </c>
      <c r="AL18" s="392">
        <f>+生産者価格評価表!AL18/生産者価格評価表!AL$124</f>
        <v>1.6023289558419538E-3</v>
      </c>
      <c r="AM18" s="392">
        <f>+生産者価格評価表!AM18/生産者価格評価表!AM$124</f>
        <v>0</v>
      </c>
      <c r="AN18" s="392">
        <f>+生産者価格評価表!AN18/生産者価格評価表!AN$124</f>
        <v>0</v>
      </c>
      <c r="AO18" s="392">
        <f>+生産者価格評価表!AO18/生産者価格評価表!AO$124</f>
        <v>2.3477351018758404E-5</v>
      </c>
      <c r="AP18" s="392">
        <f>+生産者価格評価表!AP18/生産者価格評価表!AP$124</f>
        <v>0</v>
      </c>
      <c r="AQ18" s="392">
        <f>+生産者価格評価表!AQ18/生産者価格評価表!AQ$124</f>
        <v>0</v>
      </c>
      <c r="AR18" s="392">
        <f>+生産者価格評価表!AR18/生産者価格評価表!AR$124</f>
        <v>7.3594481843301362E-4</v>
      </c>
      <c r="AS18" s="392">
        <f>+生産者価格評価表!AS18/生産者価格評価表!AS$124</f>
        <v>1.5724466438811051E-4</v>
      </c>
      <c r="AT18" s="392">
        <f>+生産者価格評価表!AT18/生産者価格評価表!AT$124</f>
        <v>2.9647303169786298E-4</v>
      </c>
      <c r="AU18" s="393">
        <f>+生産者価格評価表!AU18/生産者価格評価表!AU$124</f>
        <v>5.8497565086959809E-5</v>
      </c>
      <c r="AV18" s="393">
        <f>+生産者価格評価表!AV18/生産者価格評価表!AV$124</f>
        <v>8.0548732951133079E-4</v>
      </c>
      <c r="AW18" s="393">
        <f>+生産者価格評価表!AW18/生産者価格評価表!AW$124</f>
        <v>4.0859135152978215E-4</v>
      </c>
      <c r="AX18" s="393">
        <f>+生産者価格評価表!AX18/生産者価格評価表!AX$124</f>
        <v>1.7878310164471142E-3</v>
      </c>
      <c r="AY18" s="393">
        <f>+生産者価格評価表!AY18/生産者価格評価表!AY$124</f>
        <v>9.7823589272231883E-5</v>
      </c>
      <c r="AZ18" s="393">
        <f>+生産者価格評価表!AZ18/生産者価格評価表!AZ$124</f>
        <v>0</v>
      </c>
      <c r="BA18" s="393">
        <f>+生産者価格評価表!BA18/生産者価格評価表!BA$124</f>
        <v>2.0238799485057415E-3</v>
      </c>
      <c r="BB18" s="393">
        <f>+生産者価格評価表!BB18/生産者価格評価表!BB$124</f>
        <v>0</v>
      </c>
      <c r="BC18" s="393">
        <f>+生産者価格評価表!BC18/生産者価格評価表!BC$124</f>
        <v>3.4128294543888071E-4</v>
      </c>
      <c r="BD18" s="393">
        <f>+生産者価格評価表!BD18/生産者価格評価表!BD$124</f>
        <v>1.5771557318835255E-4</v>
      </c>
      <c r="BE18" s="393">
        <f>+生産者価格評価表!BE18/生産者価格評価表!BE$124</f>
        <v>0</v>
      </c>
      <c r="BF18" s="393">
        <f>+生産者価格評価表!BF18/生産者価格評価表!BF$124</f>
        <v>7.3063424755469026E-4</v>
      </c>
      <c r="BG18" s="393">
        <f>+生産者価格評価表!BG18/生産者価格評価表!BG$124</f>
        <v>8.029111578803806E-5</v>
      </c>
      <c r="BH18" s="393">
        <f>+生産者価格評価表!BH18/生産者価格評価表!BH$124</f>
        <v>6.2410973843044361E-4</v>
      </c>
      <c r="BI18" s="393">
        <f>+生産者価格評価表!BI18/生産者価格評価表!BI$124</f>
        <v>2.7544241968490558E-3</v>
      </c>
      <c r="BJ18" s="393">
        <f>+生産者価格評価表!BJ18/生産者価格評価表!BJ$124</f>
        <v>5.0429627659241249E-4</v>
      </c>
      <c r="BK18" s="393">
        <f>+生産者価格評価表!BK18/生産者価格評価表!BK$124</f>
        <v>4.3837013184824733E-3</v>
      </c>
      <c r="BL18" s="393">
        <f>+生産者価格評価表!BL18/生産者価格評価表!BL$124</f>
        <v>3.718232352339698E-5</v>
      </c>
      <c r="BM18" s="393">
        <f>+生産者価格評価表!BM18/生産者価格評価表!BM$124</f>
        <v>4.6396587976338193E-4</v>
      </c>
      <c r="BN18" s="393">
        <f>+生産者価格評価表!BN18/生産者価格評価表!BN$124</f>
        <v>2.597854595523085E-3</v>
      </c>
      <c r="BO18" s="393">
        <f>+生産者価格評価表!BO18/生産者価格評価表!BO$124</f>
        <v>5.8470836658119647E-4</v>
      </c>
      <c r="BP18" s="393">
        <f>+生産者価格評価表!BP18/生産者価格評価表!BP$124</f>
        <v>2.4670034288251896E-4</v>
      </c>
      <c r="BQ18" s="393">
        <f>+生産者価格評価表!BQ18/生産者価格評価表!BQ$124</f>
        <v>0</v>
      </c>
      <c r="BR18" s="393">
        <f>+生産者価格評価表!BR18/生産者価格評価表!BR$124</f>
        <v>0</v>
      </c>
      <c r="BS18" s="393">
        <f>+生産者価格評価表!BS18/生産者価格評価表!BS$124</f>
        <v>7.2841073359569358E-5</v>
      </c>
      <c r="BT18" s="393">
        <f>+生産者価格評価表!BT18/生産者価格評価表!BT$124</f>
        <v>7.3093596350126331E-5</v>
      </c>
      <c r="BU18" s="393">
        <f>+生産者価格評価表!BU18/生産者価格評価表!BU$124</f>
        <v>2.7720524907800837E-4</v>
      </c>
      <c r="BV18" s="393">
        <f>+生産者価格評価表!BV18/生産者価格評価表!BV$124</f>
        <v>7.9265506004981341E-6</v>
      </c>
      <c r="BW18" s="393">
        <f>+生産者価格評価表!BW18/生産者価格評価表!BW$124</f>
        <v>1.4957737340508319E-6</v>
      </c>
      <c r="BX18" s="393">
        <f>+生産者価格評価表!BX18/生産者価格評価表!BX$124</f>
        <v>0</v>
      </c>
      <c r="BY18" s="393">
        <f>+生産者価格評価表!BY18/生産者価格評価表!BY$124</f>
        <v>0</v>
      </c>
      <c r="BZ18" s="393">
        <f>+生産者価格評価表!BZ18/生産者価格評価表!BZ$124</f>
        <v>6.8384522316922288E-4</v>
      </c>
      <c r="CA18" s="393">
        <f>+生産者価格評価表!CA18/生産者価格評価表!CA$124</f>
        <v>8.476141725343357E-5</v>
      </c>
      <c r="CB18" s="393">
        <f>+生産者価格評価表!CB18/生産者価格評価表!CB$124</f>
        <v>1.6651134069144242E-5</v>
      </c>
      <c r="CC18" s="393">
        <f>+生産者価格評価表!CC18/生産者価格評価表!CC$124</f>
        <v>2.0138441266354936E-3</v>
      </c>
      <c r="CD18" s="393">
        <f>+生産者価格評価表!CD18/生産者価格評価表!CD$124</f>
        <v>5.3933909387436638E-5</v>
      </c>
      <c r="CE18" s="393">
        <f>+生産者価格評価表!CE18/生産者価格評価表!CE$124</f>
        <v>5.0507850275021402E-4</v>
      </c>
      <c r="CF18" s="393">
        <f>+生産者価格評価表!CF18/生産者価格評価表!CF$124</f>
        <v>4.9684162409744271E-4</v>
      </c>
      <c r="CG18" s="393">
        <f>+生産者価格評価表!CG18/生産者価格評価表!CG$124</f>
        <v>9.8934897150472468E-4</v>
      </c>
      <c r="CH18" s="393">
        <f>+生産者価格評価表!CH18/生産者価格評価表!CH$124</f>
        <v>3.0663959539231601E-5</v>
      </c>
      <c r="CI18" s="393">
        <f>+生産者価格評価表!CI18/生産者価格評価表!CI$124</f>
        <v>2.0665500412028858E-5</v>
      </c>
      <c r="CJ18" s="393">
        <f>+生産者価格評価表!CJ18/生産者価格評価表!CJ$124</f>
        <v>5.9141434693866874E-6</v>
      </c>
      <c r="CK18" s="393">
        <f>+生産者価格評価表!CK18/生産者価格評価表!CK$124</f>
        <v>3.9321821392925851E-4</v>
      </c>
      <c r="CL18" s="393">
        <f>+生産者価格評価表!CL18/生産者価格評価表!CL$124</f>
        <v>2.3740067155901973E-6</v>
      </c>
      <c r="CM18" s="393">
        <f>+生産者価格評価表!CM18/生産者価格評価表!CM$124</f>
        <v>1.2389766457234367E-4</v>
      </c>
      <c r="CN18" s="393">
        <f>+生産者価格評価表!CN18/生産者価格評価表!CN$124</f>
        <v>7.396754745992908E-5</v>
      </c>
      <c r="CO18" s="393">
        <f>+生産者価格評価表!CO18/生産者価格評価表!CO$124</f>
        <v>6.0296458625600967E-6</v>
      </c>
      <c r="CP18" s="393">
        <f>+生産者価格評価表!CP18/生産者価格評価表!CP$124</f>
        <v>8.920867003204722E-7</v>
      </c>
      <c r="CQ18" s="393">
        <f>+生産者価格評価表!CQ18/生産者価格評価表!CQ$124</f>
        <v>7.213752276692696E-5</v>
      </c>
      <c r="CR18" s="393">
        <f>+生産者価格評価表!CR18/生産者価格評価表!CR$124</f>
        <v>2.2697185569093229E-3</v>
      </c>
      <c r="CS18" s="393">
        <f>+生産者価格評価表!CS18/生産者価格評価表!CS$124</f>
        <v>7.7891588382111713E-5</v>
      </c>
      <c r="CT18" s="393">
        <f>+生産者価格評価表!CT18/生産者価格評価表!CT$124</f>
        <v>5.9583280914129972E-5</v>
      </c>
      <c r="CU18" s="393">
        <f>+生産者価格評価表!CU18/生産者価格評価表!CU$124</f>
        <v>1.0555681218427203E-4</v>
      </c>
      <c r="CV18" s="393">
        <f>+生産者価格評価表!CV18/生産者価格評価表!CV$124</f>
        <v>1.2183246852191631E-4</v>
      </c>
      <c r="CW18" s="393">
        <f>+生産者価格評価表!CW18/生産者価格評価表!CW$124</f>
        <v>0</v>
      </c>
      <c r="CX18" s="393">
        <f>+生産者価格評価表!CX18/生産者価格評価表!CX$124</f>
        <v>2.5851914556737474E-5</v>
      </c>
      <c r="CY18" s="393">
        <f>+生産者価格評価表!CY18/生産者価格評価表!CY$124</f>
        <v>2.8564135991371612E-4</v>
      </c>
      <c r="CZ18" s="393">
        <f>+生産者価格評価表!CZ18/生産者価格評価表!CZ$124</f>
        <v>9.1957835537804817E-4</v>
      </c>
      <c r="DA18" s="393">
        <f>+生産者価格評価表!DA18/生産者価格評価表!DA$124</f>
        <v>7.7899111302969298E-7</v>
      </c>
      <c r="DB18" s="393">
        <f>+生産者価格評価表!DB18/生産者価格評価表!DB$124</f>
        <v>1.0647146897354849E-4</v>
      </c>
      <c r="DC18" s="393">
        <f>+生産者価格評価表!DC18/生産者価格評価表!DC$124</f>
        <v>2.3456680132800823E-3</v>
      </c>
      <c r="DD18" s="393">
        <f>+生産者価格評価表!DD18/生産者価格評価表!DD$124</f>
        <v>0</v>
      </c>
      <c r="DE18" s="393">
        <f>+生産者価格評価表!DE18/生産者価格評価表!DE$124</f>
        <v>4.1683007878915156E-4</v>
      </c>
      <c r="DF18" s="393">
        <f>+生産者価格評価表!DF18/生産者価格評価表!DF$124</f>
        <v>1.4611857357612659E-2</v>
      </c>
      <c r="DG18" s="394">
        <f>+生産者価格評価表!DG18/生産者価格評価表!DG$124</f>
        <v>7.4204835078461266E-5</v>
      </c>
    </row>
    <row r="19" spans="1:111" ht="17.5" customHeight="1">
      <c r="A19" s="382">
        <v>13</v>
      </c>
      <c r="B19" s="389" t="s">
        <v>157</v>
      </c>
      <c r="C19" s="390" t="s">
        <v>158</v>
      </c>
      <c r="D19" s="391">
        <f>+生産者価格評価表!D19/生産者価格評価表!D$124</f>
        <v>4.0904255738791308E-3</v>
      </c>
      <c r="E19" s="392">
        <f>+生産者価格評価表!E19/生産者価格評価表!E$124</f>
        <v>3.0175079664350392E-4</v>
      </c>
      <c r="F19" s="392">
        <f>+生産者価格評価表!F19/生産者価格評価表!F$124</f>
        <v>5.106415975624219E-3</v>
      </c>
      <c r="G19" s="392">
        <f>+生産者価格評価表!G19/生産者価格評価表!G$124</f>
        <v>2.0197912970913677E-4</v>
      </c>
      <c r="H19" s="392">
        <f>+生産者価格評価表!H19/生産者価格評価表!H$124</f>
        <v>6.5431921668029679E-3</v>
      </c>
      <c r="I19" s="392">
        <f>+生産者価格評価表!I19/生産者価格評価表!I$124</f>
        <v>3.7690772438251684E-3</v>
      </c>
      <c r="J19" s="392">
        <f>+生産者価格評価表!J19/生産者価格評価表!J$124</f>
        <v>2.4451390420649993E-3</v>
      </c>
      <c r="K19" s="392">
        <f>+生産者価格評価表!K19/生産者価格評価表!K$124</f>
        <v>1.0325382898470311E-3</v>
      </c>
      <c r="L19" s="392">
        <f>+生産者価格評価表!L19/生産者価格評価表!L$124</f>
        <v>4.0501174670893751E-4</v>
      </c>
      <c r="M19" s="392">
        <f>+生産者価格評価表!M19/生産者価格評価表!M$124</f>
        <v>5.3451282496709409E-6</v>
      </c>
      <c r="N19" s="392">
        <f>+生産者価格評価表!N19/生産者価格評価表!N$124</f>
        <v>3.3922850802367941E-5</v>
      </c>
      <c r="O19" s="392">
        <f>+生産者価格評価表!O19/生産者価格評価表!O$124</f>
        <v>2.3512538612656974E-3</v>
      </c>
      <c r="P19" s="392">
        <f>+生産者価格評価表!P19/生産者価格評価表!P$124</f>
        <v>1.7023340241936576E-2</v>
      </c>
      <c r="Q19" s="392">
        <f>+生産者価格評価表!Q19/生産者価格評価表!Q$124</f>
        <v>1.077189559130768E-3</v>
      </c>
      <c r="R19" s="392">
        <f>+生産者価格評価表!R19/生産者価格評価表!R$124</f>
        <v>1.7123228656277464E-3</v>
      </c>
      <c r="S19" s="392">
        <f>+生産者価格評価表!S19/生産者価格評価表!S$124</f>
        <v>1.3526092382686707E-3</v>
      </c>
      <c r="T19" s="392">
        <f>+生産者価格評価表!T19/生産者価格評価表!T$124</f>
        <v>1.3553587653397387E-3</v>
      </c>
      <c r="U19" s="392">
        <f>+生産者価格評価表!U19/生産者価格評価表!U$124</f>
        <v>6.5614213379281219E-4</v>
      </c>
      <c r="V19" s="392">
        <f>+生産者価格評価表!V19/生産者価格評価表!V$124</f>
        <v>6.019685226570301E-3</v>
      </c>
      <c r="W19" s="392">
        <f>+生産者価格評価表!W19/生産者価格評価表!W$124</f>
        <v>8.5854872823757169E-4</v>
      </c>
      <c r="X19" s="392">
        <f>+生産者価格評価表!X19/生産者価格評価表!X$124</f>
        <v>1.046871236291924E-4</v>
      </c>
      <c r="Y19" s="392">
        <f>+生産者価格評価表!Y19/生産者価格評価表!Y$124</f>
        <v>4.8911960880949998E-4</v>
      </c>
      <c r="Z19" s="392">
        <f>+生産者価格評価表!Z19/生産者価格評価表!Z$124</f>
        <v>5.2630967344590969E-4</v>
      </c>
      <c r="AA19" s="392">
        <f>+生産者価格評価表!AA19/生産者価格評価表!AA$124</f>
        <v>1.177508770410152E-3</v>
      </c>
      <c r="AB19" s="392">
        <f>+生産者価格評価表!AB19/生産者価格評価表!AB$124</f>
        <v>1.8262215532172245E-3</v>
      </c>
      <c r="AC19" s="392">
        <f>+生産者価格評価表!AC19/生産者価格評価表!AC$124</f>
        <v>7.0573865747622529E-4</v>
      </c>
      <c r="AD19" s="392">
        <f>+生産者価格評価表!AD19/生産者価格評価表!AD$124</f>
        <v>1.1955710922865597E-5</v>
      </c>
      <c r="AE19" s="392">
        <f>+生産者価格評価表!AE19/生産者価格評価表!AE$124</f>
        <v>3.1907670098038263E-4</v>
      </c>
      <c r="AF19" s="392">
        <f>+生産者価格評価表!AF19/生産者価格評価表!AF$124</f>
        <v>9.2106270903458218E-4</v>
      </c>
      <c r="AG19" s="392">
        <f>+生産者価格評価表!AG19/生産者価格評価表!AG$124</f>
        <v>1.9096257305270246E-3</v>
      </c>
      <c r="AH19" s="392">
        <f>+生産者価格評価表!AH19/生産者価格評価表!AH$124</f>
        <v>3.6246990372949604E-3</v>
      </c>
      <c r="AI19" s="392">
        <f>+生産者価格評価表!AI19/生産者価格評価表!AI$124</f>
        <v>5.4339833403010381E-3</v>
      </c>
      <c r="AJ19" s="392">
        <f>+生産者価格評価表!AJ19/生産者価格評価表!AJ$124</f>
        <v>7.7180161311884499E-4</v>
      </c>
      <c r="AK19" s="392">
        <f>+生産者価格評価表!AK19/生産者価格評価表!AK$124</f>
        <v>4.5865966484104756E-3</v>
      </c>
      <c r="AL19" s="392">
        <f>+生産者価格評価表!AL19/生産者価格評価表!AL$124</f>
        <v>2.0369192894932053E-3</v>
      </c>
      <c r="AM19" s="392">
        <f>+生産者価格評価表!AM19/生産者価格評価表!AM$124</f>
        <v>5.2931022179130377E-5</v>
      </c>
      <c r="AN19" s="392">
        <f>+生産者価格評価表!AN19/生産者価格評価表!AN$124</f>
        <v>2.9000709302369221E-4</v>
      </c>
      <c r="AO19" s="392">
        <f>+生産者価格評価表!AO19/生産者価格評価表!AO$124</f>
        <v>1.4555957631630209E-3</v>
      </c>
      <c r="AP19" s="392">
        <f>+生産者価格評価表!AP19/生産者価格評価表!AP$124</f>
        <v>6.6746947178153177E-4</v>
      </c>
      <c r="AQ19" s="392">
        <f>+生産者価格評価表!AQ19/生産者価格評価表!AQ$124</f>
        <v>2.0056563955021071E-4</v>
      </c>
      <c r="AR19" s="392">
        <f>+生産者価格評価表!AR19/生産者価格評価表!AR$124</f>
        <v>1.017934269168677E-3</v>
      </c>
      <c r="AS19" s="392">
        <f>+生産者価格評価表!AS19/生産者価格評価表!AS$124</f>
        <v>9.8778626572260217E-4</v>
      </c>
      <c r="AT19" s="392">
        <f>+生産者価格評価表!AT19/生産者価格評価表!AT$124</f>
        <v>8.7745137638284949E-4</v>
      </c>
      <c r="AU19" s="393">
        <f>+生産者価格評価表!AU19/生産者価格評価表!AU$124</f>
        <v>1.0587289575935948E-3</v>
      </c>
      <c r="AV19" s="393">
        <f>+生産者価格評価表!AV19/生産者価格評価表!AV$124</f>
        <v>7.3472443902264958E-4</v>
      </c>
      <c r="AW19" s="393">
        <f>+生産者価格評価表!AW19/生産者価格評価表!AW$124</f>
        <v>1.2427694924531496E-3</v>
      </c>
      <c r="AX19" s="393">
        <f>+生産者価格評価表!AX19/生産者価格評価表!AX$124</f>
        <v>1.4382728062521941E-3</v>
      </c>
      <c r="AY19" s="393">
        <f>+生産者価格評価表!AY19/生産者価格評価表!AY$124</f>
        <v>3.3063060105701998E-3</v>
      </c>
      <c r="AZ19" s="393">
        <f>+生産者価格評価表!AZ19/生産者価格評価表!AZ$124</f>
        <v>1.4840421581402885E-3</v>
      </c>
      <c r="BA19" s="393">
        <f>+生産者価格評価表!BA19/生産者価格評価表!BA$124</f>
        <v>3.6352773834810296E-3</v>
      </c>
      <c r="BB19" s="393">
        <f>+生産者価格評価表!BB19/生産者価格評価表!BB$124</f>
        <v>7.0617525035894242E-4</v>
      </c>
      <c r="BC19" s="393">
        <f>+生産者価格評価表!BC19/生産者価格評価表!BC$124</f>
        <v>4.793076331629968E-4</v>
      </c>
      <c r="BD19" s="393">
        <f>+生産者価格評価表!BD19/生産者価格評価表!BD$124</f>
        <v>1.6679319831182295E-3</v>
      </c>
      <c r="BE19" s="393">
        <f>+生産者価格評価表!BE19/生産者価格評価表!BE$124</f>
        <v>7.7476108637949167E-4</v>
      </c>
      <c r="BF19" s="393">
        <f>+生産者価格評価表!BF19/生産者価格評価表!BF$124</f>
        <v>2.112589789391581E-3</v>
      </c>
      <c r="BG19" s="393">
        <f>+生産者価格評価表!BG19/生産者価格評価表!BG$124</f>
        <v>5.037442606975538E-4</v>
      </c>
      <c r="BH19" s="393">
        <f>+生産者価格評価表!BH19/生産者価格評価表!BH$124</f>
        <v>5.3748404584835264E-4</v>
      </c>
      <c r="BI19" s="393">
        <f>+生産者価格評価表!BI19/生産者価格評価表!BI$124</f>
        <v>9.3696990916609252E-4</v>
      </c>
      <c r="BJ19" s="393">
        <f>+生産者価格評価表!BJ19/生産者価格評価表!BJ$124</f>
        <v>4.3900038984776664E-4</v>
      </c>
      <c r="BK19" s="393">
        <f>+生産者価格評価表!BK19/生産者価格評価表!BK$124</f>
        <v>6.5664073595886755E-3</v>
      </c>
      <c r="BL19" s="393">
        <f>+生産者価格評価表!BL19/生産者価格評価表!BL$124</f>
        <v>1.6316478440267144E-3</v>
      </c>
      <c r="BM19" s="393">
        <f>+生産者価格評価表!BM19/生産者価格評価表!BM$124</f>
        <v>4.0584832207561485E-3</v>
      </c>
      <c r="BN19" s="393">
        <f>+生産者価格評価表!BN19/生産者価格評価表!BN$124</f>
        <v>1.6999898655193722E-3</v>
      </c>
      <c r="BO19" s="393">
        <f>+生産者価格評価表!BO19/生産者価格評価表!BO$124</f>
        <v>1.6826161821275379E-3</v>
      </c>
      <c r="BP19" s="393">
        <f>+生産者価格評価表!BP19/生産者価格評価表!BP$124</f>
        <v>1.8253263361956693E-3</v>
      </c>
      <c r="BQ19" s="393">
        <f>+生産者価格評価表!BQ19/生産者価格評価表!BQ$124</f>
        <v>1.2913395443900217E-4</v>
      </c>
      <c r="BR19" s="393">
        <f>+生産者価格評価表!BR19/生産者価格評価表!BR$124</f>
        <v>4.3085727644536886E-4</v>
      </c>
      <c r="BS19" s="393">
        <f>+生産者価格評価表!BS19/生産者価格評価表!BS$124</f>
        <v>7.2929365569702174E-4</v>
      </c>
      <c r="BT19" s="393">
        <f>+生産者価格評価表!BT19/生産者価格評価表!BT$124</f>
        <v>2.6505607096553802E-3</v>
      </c>
      <c r="BU19" s="393">
        <f>+生産者価格評価表!BU19/生産者価格評価表!BU$124</f>
        <v>3.9879397273690368E-3</v>
      </c>
      <c r="BV19" s="393">
        <f>+生産者価格評価表!BV19/生産者価格評価表!BV$124</f>
        <v>1.4039077068778102E-3</v>
      </c>
      <c r="BW19" s="393">
        <f>+生産者価格評価表!BW19/生産者価格評価表!BW$124</f>
        <v>1.9090346485728759E-4</v>
      </c>
      <c r="BX19" s="393">
        <f>+生産者価格評価表!BX19/生産者価格評価表!BX$124</f>
        <v>2.4238296468245858E-5</v>
      </c>
      <c r="BY19" s="393">
        <f>+生産者価格評価表!BY19/生産者価格評価表!BY$124</f>
        <v>0</v>
      </c>
      <c r="BZ19" s="393">
        <f>+生産者価格評価表!BZ19/生産者価格評価表!BZ$124</f>
        <v>8.4848996951069234E-4</v>
      </c>
      <c r="CA19" s="393">
        <f>+生産者価格評価表!CA19/生産者価格評価表!CA$124</f>
        <v>8.401076263569099E-4</v>
      </c>
      <c r="CB19" s="393">
        <f>+生産者価格評価表!CB19/生産者価格評価表!CB$124</f>
        <v>5.0653968214000374E-4</v>
      </c>
      <c r="CC19" s="393">
        <f>+生産者価格評価表!CC19/生産者価格評価表!CC$124</f>
        <v>1.9571418851044311E-3</v>
      </c>
      <c r="CD19" s="393">
        <f>+生産者価格評価表!CD19/生産者価格評価表!CD$124</f>
        <v>1.3363624214887077E-3</v>
      </c>
      <c r="CE19" s="393">
        <f>+生産者価格評価表!CE19/生産者価格評価表!CE$124</f>
        <v>2.9565570892695455E-4</v>
      </c>
      <c r="CF19" s="393">
        <f>+生産者価格評価表!CF19/生産者価格評価表!CF$124</f>
        <v>1.5414240472659589E-3</v>
      </c>
      <c r="CG19" s="393">
        <f>+生産者価格評価表!CG19/生産者価格評価表!CG$124</f>
        <v>2.5266404160010688E-3</v>
      </c>
      <c r="CH19" s="393">
        <f>+生産者価格評価表!CH19/生産者価格評価表!CH$124</f>
        <v>1.4764370305804491E-3</v>
      </c>
      <c r="CI19" s="393">
        <f>+生産者価格評価表!CI19/生産者価格評価表!CI$124</f>
        <v>3.4975384659603558E-4</v>
      </c>
      <c r="CJ19" s="393">
        <f>+生産者価格評価表!CJ19/生産者価格評価表!CJ$124</f>
        <v>5.7753885649126154E-4</v>
      </c>
      <c r="CK19" s="393">
        <f>+生産者価格評価表!CK19/生産者価格評価表!CK$124</f>
        <v>8.8373282351097385E-4</v>
      </c>
      <c r="CL19" s="393">
        <f>+生産者価格評価表!CL19/生産者価格評価表!CL$124</f>
        <v>7.0840360393211485E-4</v>
      </c>
      <c r="CM19" s="393">
        <f>+生産者価格評価表!CM19/生産者価格評価表!CM$124</f>
        <v>1.2750773638389216E-3</v>
      </c>
      <c r="CN19" s="393">
        <f>+生産者価格評価表!CN19/生産者価格評価表!CN$124</f>
        <v>4.0507143838751968E-3</v>
      </c>
      <c r="CO19" s="393">
        <f>+生産者価格評価表!CO19/生産者価格評価表!CO$124</f>
        <v>1.2977353933871279E-4</v>
      </c>
      <c r="CP19" s="393">
        <f>+生産者価格評価表!CP19/生産者価格評価表!CP$124</f>
        <v>9.8654876980996216E-4</v>
      </c>
      <c r="CQ19" s="393">
        <f>+生産者価格評価表!CQ19/生産者価格評価表!CQ$124</f>
        <v>2.6064358069499234E-3</v>
      </c>
      <c r="CR19" s="393">
        <f>+生産者価格評価表!CR19/生産者価格評価表!CR$124</f>
        <v>1.0691701253572192E-2</v>
      </c>
      <c r="CS19" s="393">
        <f>+生産者価格評価表!CS19/生産者価格評価表!CS$124</f>
        <v>5.67286543364984E-3</v>
      </c>
      <c r="CT19" s="393">
        <f>+生産者価格評価表!CT19/生産者価格評価表!CT$124</f>
        <v>2.7462632616991685E-3</v>
      </c>
      <c r="CU19" s="393">
        <f>+生産者価格評価表!CU19/生産者価格評価表!CU$124</f>
        <v>2.1318706175073514E-2</v>
      </c>
      <c r="CV19" s="393">
        <f>+生産者価格評価表!CV19/生産者価格評価表!CV$124</f>
        <v>3.2180226398762965E-3</v>
      </c>
      <c r="CW19" s="393">
        <f>+生産者価格評価表!CW19/生産者価格評価表!CW$124</f>
        <v>8.4420377473431915E-5</v>
      </c>
      <c r="CX19" s="393">
        <f>+生産者価格評価表!CX19/生産者価格評価表!CX$124</f>
        <v>8.2005034602825988E-4</v>
      </c>
      <c r="CY19" s="393">
        <f>+生産者価格評価表!CY19/生産者価格評価表!CY$124</f>
        <v>1.7531215503180217E-3</v>
      </c>
      <c r="CZ19" s="393">
        <f>+生産者価格評価表!CZ19/生産者価格評価表!CZ$124</f>
        <v>5.2792213659018363E-3</v>
      </c>
      <c r="DA19" s="393">
        <f>+生産者価格評価表!DA19/生産者価格評価表!DA$124</f>
        <v>1.1246834000349468E-3</v>
      </c>
      <c r="DB19" s="393">
        <f>+生産者価格評価表!DB19/生産者価格評価表!DB$124</f>
        <v>1.0990655063418215E-2</v>
      </c>
      <c r="DC19" s="393">
        <f>+生産者価格評価表!DC19/生産者価格評価表!DC$124</f>
        <v>3.2840296211683615E-3</v>
      </c>
      <c r="DD19" s="393">
        <f>+生産者価格評価表!DD19/生産者価格評価表!DD$124</f>
        <v>8.5934151931282496E-3</v>
      </c>
      <c r="DE19" s="393">
        <f>+生産者価格評価表!DE19/生産者価格評価表!DE$124</f>
        <v>2.6381751172791647E-3</v>
      </c>
      <c r="DF19" s="393">
        <f>+生産者価格評価表!DF19/生産者価格評価表!DF$124</f>
        <v>5.449083857595116E-3</v>
      </c>
      <c r="DG19" s="394">
        <f>+生産者価格評価表!DG19/生産者価格評価表!DG$124</f>
        <v>1.3806753286375721E-4</v>
      </c>
    </row>
    <row r="20" spans="1:111" ht="17.5" customHeight="1">
      <c r="A20" s="382">
        <v>14</v>
      </c>
      <c r="B20" s="389" t="s">
        <v>159</v>
      </c>
      <c r="C20" s="390" t="s">
        <v>160</v>
      </c>
      <c r="D20" s="391">
        <f>+生産者価格評価表!D20/生産者価格評価表!D$124</f>
        <v>2.573876501263599E-4</v>
      </c>
      <c r="E20" s="392">
        <f>+生産者価格評価表!E20/生産者価格評価表!E$124</f>
        <v>6.9996554476719174E-3</v>
      </c>
      <c r="F20" s="392">
        <f>+生産者価格評価表!F20/生産者価格評価表!F$124</f>
        <v>2.2806681445396245E-6</v>
      </c>
      <c r="G20" s="392">
        <f>+生産者価格評価表!G20/生産者価格評価表!G$124</f>
        <v>2.5650020662996494E-2</v>
      </c>
      <c r="H20" s="392">
        <f>+生産者価格評価表!H20/生産者価格評価表!H$124</f>
        <v>1.3117440280154215E-3</v>
      </c>
      <c r="I20" s="392">
        <f>+生産者価格評価表!I20/生産者価格評価表!I$124</f>
        <v>5.3419992432167742E-4</v>
      </c>
      <c r="J20" s="392">
        <f>+生産者価格評価表!J20/生産者価格評価表!J$124</f>
        <v>3.6044953975435633E-4</v>
      </c>
      <c r="K20" s="392">
        <f>+生産者価格評価表!K20/生産者価格評価表!K$124</f>
        <v>4.7087265018584901E-4</v>
      </c>
      <c r="L20" s="392">
        <f>+生産者価格評価表!L20/生産者価格評価表!L$124</f>
        <v>4.2553599062999849E-4</v>
      </c>
      <c r="M20" s="392">
        <f>+生産者価格評価表!M20/生産者価格評価表!M$124</f>
        <v>2.0538655299360588E-3</v>
      </c>
      <c r="N20" s="392">
        <f>+生産者価格評価表!N20/生産者価格評価表!N$124</f>
        <v>6.1677910549759891E-7</v>
      </c>
      <c r="O20" s="392">
        <f>+生産者価格評価表!O20/生産者価格評価表!O$124</f>
        <v>1.7364549474417325E-4</v>
      </c>
      <c r="P20" s="392">
        <f>+生産者価格評価表!P20/生産者価格評価表!P$124</f>
        <v>1.9723384944663442E-4</v>
      </c>
      <c r="Q20" s="392">
        <f>+生産者価格評価表!Q20/生産者価格評価表!Q$124</f>
        <v>0.16204087227815014</v>
      </c>
      <c r="R20" s="392">
        <f>+生産者価格評価表!R20/生産者価格評価表!R$124</f>
        <v>0.11407654617412732</v>
      </c>
      <c r="S20" s="392">
        <f>+生産者価格評価表!S20/生産者価格評価表!S$124</f>
        <v>5.4692859402823021E-2</v>
      </c>
      <c r="T20" s="392">
        <f>+生産者価格評価表!T20/生産者価格評価表!T$124</f>
        <v>2.2403750924140523E-3</v>
      </c>
      <c r="U20" s="392">
        <f>+生産者価格評価表!U20/生産者価格評価表!U$124</f>
        <v>4.6482850641548966E-5</v>
      </c>
      <c r="V20" s="392">
        <f>+生産者価格評価表!V20/生産者価格評価表!V$124</f>
        <v>2.5042397730334583E-4</v>
      </c>
      <c r="W20" s="392">
        <f>+生産者価格評価表!W20/生産者価格評価表!W$124</f>
        <v>4.5691789688002751E-7</v>
      </c>
      <c r="X20" s="392">
        <f>+生産者価格評価表!X20/生産者価格評価表!X$124</f>
        <v>0</v>
      </c>
      <c r="Y20" s="392">
        <f>+生産者価格評価表!Y20/生産者価格評価表!Y$124</f>
        <v>5.5004042030100582E-5</v>
      </c>
      <c r="Z20" s="392">
        <f>+生産者価格評価表!Z20/生産者価格評価表!Z$124</f>
        <v>1.8399050221660138E-5</v>
      </c>
      <c r="AA20" s="392">
        <f>+生産者価格評価表!AA20/生産者価格評価表!AA$124</f>
        <v>0</v>
      </c>
      <c r="AB20" s="392">
        <f>+生産者価格評価表!AB20/生産者価格評価表!AB$124</f>
        <v>1.7040301247589031E-5</v>
      </c>
      <c r="AC20" s="392">
        <f>+生産者価格評価表!AC20/生産者価格評価表!AC$124</f>
        <v>2.7164280400971693E-4</v>
      </c>
      <c r="AD20" s="392">
        <f>+生産者価格評価表!AD20/生産者価格評価表!AD$124</f>
        <v>0</v>
      </c>
      <c r="AE20" s="392">
        <f>+生産者価格評価表!AE20/生産者価格評価表!AE$124</f>
        <v>0</v>
      </c>
      <c r="AF20" s="392">
        <f>+生産者価格評価表!AF20/生産者価格評価表!AF$124</f>
        <v>3.1980082223335266E-4</v>
      </c>
      <c r="AG20" s="392">
        <f>+生産者価格評価表!AG20/生産者価格評価表!AG$124</f>
        <v>6.3828381532470913E-5</v>
      </c>
      <c r="AH20" s="392">
        <f>+生産者価格評価表!AH20/生産者価格評価表!AH$124</f>
        <v>6.8362199459863504E-4</v>
      </c>
      <c r="AI20" s="392">
        <f>+生産者価格評価表!AI20/生産者価格評価表!AI$124</f>
        <v>5.8090826920566517E-3</v>
      </c>
      <c r="AJ20" s="392">
        <f>+生産者価格評価表!AJ20/生産者価格評価表!AJ$124</f>
        <v>4.5630765117419008E-5</v>
      </c>
      <c r="AK20" s="392">
        <f>+生産者価格評価表!AK20/生産者価格評価表!AK$124</f>
        <v>2.111905608976768E-2</v>
      </c>
      <c r="AL20" s="392">
        <f>+生産者価格評価表!AL20/生産者価格評価表!AL$124</f>
        <v>1.174871406095881E-3</v>
      </c>
      <c r="AM20" s="392">
        <f>+生産者価格評価表!AM20/生産者価格評価表!AM$124</f>
        <v>0</v>
      </c>
      <c r="AN20" s="392">
        <f>+生産者価格評価表!AN20/生産者価格評価表!AN$124</f>
        <v>1.7920205359924041E-5</v>
      </c>
      <c r="AO20" s="392">
        <f>+生産者価格評価表!AO20/生産者価格評価表!AO$124</f>
        <v>3.0520556324385923E-4</v>
      </c>
      <c r="AP20" s="392">
        <f>+生産者価格評価表!AP20/生産者価格評価表!AP$124</f>
        <v>9.3731854869542516E-6</v>
      </c>
      <c r="AQ20" s="392">
        <f>+生産者価格評価表!AQ20/生産者価格評価表!AQ$124</f>
        <v>0</v>
      </c>
      <c r="AR20" s="392">
        <f>+生産者価格評価表!AR20/生産者価格評価表!AR$124</f>
        <v>1.7168436067447025E-3</v>
      </c>
      <c r="AS20" s="392">
        <f>+生産者価格評価表!AS20/生産者価格評価表!AS$124</f>
        <v>2.2687549951281851E-3</v>
      </c>
      <c r="AT20" s="392">
        <f>+生産者価格評価表!AT20/生産者価格評価表!AT$124</f>
        <v>4.5966919593521874E-4</v>
      </c>
      <c r="AU20" s="393">
        <f>+生産者価格評価表!AU20/生産者価格評価表!AU$124</f>
        <v>1.1863075288194316E-4</v>
      </c>
      <c r="AV20" s="393">
        <f>+生産者価格評価表!AV20/生産者価格評価表!AV$124</f>
        <v>9.822131124240886E-5</v>
      </c>
      <c r="AW20" s="393">
        <f>+生産者価格評価表!AW20/生産者価格評価表!AW$124</f>
        <v>7.5533332609129108E-4</v>
      </c>
      <c r="AX20" s="393">
        <f>+生産者価格評価表!AX20/生産者価格評価表!AX$124</f>
        <v>5.5311022071332595E-5</v>
      </c>
      <c r="AY20" s="393">
        <f>+生産者価格評価表!AY20/生産者価格評価表!AY$124</f>
        <v>1.378721727997899E-4</v>
      </c>
      <c r="AZ20" s="393">
        <f>+生産者価格評価表!AZ20/生産者価格評価表!AZ$124</f>
        <v>1.6056970327136218E-4</v>
      </c>
      <c r="BA20" s="393">
        <f>+生産者価格評価表!BA20/生産者価格評価表!BA$124</f>
        <v>3.1046281712345555E-4</v>
      </c>
      <c r="BB20" s="393">
        <f>+生産者価格評価表!BB20/生産者価格評価表!BB$124</f>
        <v>2.4770177786825147E-5</v>
      </c>
      <c r="BC20" s="393">
        <f>+生産者価格評価表!BC20/生産者価格評価表!BC$124</f>
        <v>3.8026398116499998E-4</v>
      </c>
      <c r="BD20" s="393">
        <f>+生産者価格評価表!BD20/生産者価格評価表!BD$124</f>
        <v>9.861304990244818E-5</v>
      </c>
      <c r="BE20" s="393">
        <f>+生産者価格評価表!BE20/生産者価格評価表!BE$124</f>
        <v>6.253676930417421E-5</v>
      </c>
      <c r="BF20" s="393">
        <f>+生産者価格評価表!BF20/生産者価格評価表!BF$124</f>
        <v>2.8375489390681349E-5</v>
      </c>
      <c r="BG20" s="393">
        <f>+生産者価格評価表!BG20/生産者価格評価表!BG$124</f>
        <v>1.6855634923995661E-4</v>
      </c>
      <c r="BH20" s="393">
        <f>+生産者価格評価表!BH20/生産者価格評価表!BH$124</f>
        <v>1.4474277734640912E-4</v>
      </c>
      <c r="BI20" s="393">
        <f>+生産者価格評価表!BI20/生産者価格評価表!BI$124</f>
        <v>2.716479718244999E-3</v>
      </c>
      <c r="BJ20" s="393">
        <f>+生産者価格評価表!BJ20/生産者価格評価表!BJ$124</f>
        <v>7.9342935442848267E-4</v>
      </c>
      <c r="BK20" s="393">
        <f>+生産者価格評価表!BK20/生産者価格評価表!BK$124</f>
        <v>2.83388858311572E-2</v>
      </c>
      <c r="BL20" s="393">
        <f>+生産者価格評価表!BL20/生産者価格評価表!BL$124</f>
        <v>0</v>
      </c>
      <c r="BM20" s="393">
        <f>+生産者価格評価表!BM20/生産者価格評価表!BM$124</f>
        <v>5.5051393593411518E-2</v>
      </c>
      <c r="BN20" s="393">
        <f>+生産者価格評価表!BN20/生産者価格評価表!BN$124</f>
        <v>1.5228522873999542E-2</v>
      </c>
      <c r="BO20" s="393">
        <f>+生産者価格評価表!BO20/生産者価格評価表!BO$124</f>
        <v>1.4674840627810462E-3</v>
      </c>
      <c r="BP20" s="393">
        <f>+生産者価格評価表!BP20/生産者価格評価表!BP$124</f>
        <v>3.0917071962628796E-3</v>
      </c>
      <c r="BQ20" s="393">
        <f>+生産者価格評価表!BQ20/生産者価格評価表!BQ$124</f>
        <v>3.7745195219904778E-3</v>
      </c>
      <c r="BR20" s="393">
        <f>+生産者価格評価表!BR20/生産者価格評価表!BR$124</f>
        <v>1.2336643563217434E-5</v>
      </c>
      <c r="BS20" s="393">
        <f>+生産者価格評価表!BS20/生産者価格評価表!BS$124</f>
        <v>0</v>
      </c>
      <c r="BT20" s="393">
        <f>+生産者価格評価表!BT20/生産者価格評価表!BT$124</f>
        <v>3.6713678532026927E-6</v>
      </c>
      <c r="BU20" s="393">
        <f>+生産者価格評価表!BU20/生産者価格評価表!BU$124</f>
        <v>6.9647522233528397E-4</v>
      </c>
      <c r="BV20" s="393">
        <f>+生産者価格評価表!BV20/生産者価格評価表!BV$124</f>
        <v>9.952224642847657E-5</v>
      </c>
      <c r="BW20" s="393">
        <f>+生産者価格評価表!BW20/生産者価格評価表!BW$124</f>
        <v>1.7094556960580935E-7</v>
      </c>
      <c r="BX20" s="393">
        <f>+生産者価格評価表!BX20/生産者価格評価表!BX$124</f>
        <v>1.473045641716599E-6</v>
      </c>
      <c r="BY20" s="393">
        <f>+生産者価格評価表!BY20/生産者価格評価表!BY$124</f>
        <v>3.9835838806499888E-6</v>
      </c>
      <c r="BZ20" s="393">
        <f>+生産者価格評価表!BZ20/生産者価格評価表!BZ$124</f>
        <v>3.1065046479522542E-6</v>
      </c>
      <c r="CA20" s="393">
        <f>+生産者価格評価表!CA20/生産者価格評価表!CA$124</f>
        <v>1.1885364780924264E-6</v>
      </c>
      <c r="CB20" s="393">
        <f>+生産者価格評価表!CB20/生産者価格評価表!CB$124</f>
        <v>0</v>
      </c>
      <c r="CC20" s="393">
        <f>+生産者価格評価表!CC20/生産者価格評価表!CC$124</f>
        <v>1.5273023122076634E-4</v>
      </c>
      <c r="CD20" s="393">
        <f>+生産者価格評価表!CD20/生産者価格評価表!CD$124</f>
        <v>4.1948596190228491E-6</v>
      </c>
      <c r="CE20" s="393">
        <f>+生産者価格評価表!CE20/生産者価格評価表!CE$124</f>
        <v>2.463797574391288E-6</v>
      </c>
      <c r="CF20" s="393">
        <f>+生産者価格評価表!CF20/生産者価格評価表!CF$124</f>
        <v>7.014234693140367E-4</v>
      </c>
      <c r="CG20" s="393">
        <f>+生産者価格評価表!CG20/生産者価格評価表!CG$124</f>
        <v>9.0265437780497511E-3</v>
      </c>
      <c r="CH20" s="393">
        <f>+生産者価格評価表!CH20/生産者価格評価表!CH$124</f>
        <v>3.4578507565516486E-5</v>
      </c>
      <c r="CI20" s="393">
        <f>+生産者価格評価表!CI20/生産者価格評価表!CI$124</f>
        <v>4.1498107296392184E-5</v>
      </c>
      <c r="CJ20" s="393">
        <f>+生産者価格評価表!CJ20/生産者価格評価表!CJ$124</f>
        <v>9.4171361397157253E-5</v>
      </c>
      <c r="CK20" s="393">
        <f>+生産者価格評価表!CK20/生産者価格評価表!CK$124</f>
        <v>1.7376974958276012E-5</v>
      </c>
      <c r="CL20" s="393">
        <f>+生産者価格評価表!CL20/生産者価格評価表!CL$124</f>
        <v>3.0862087302672562E-5</v>
      </c>
      <c r="CM20" s="393">
        <f>+生産者価格評価表!CM20/生産者価格評価表!CM$124</f>
        <v>1.3934877192577116E-4</v>
      </c>
      <c r="CN20" s="393">
        <f>+生産者価格評価表!CN20/生産者価格評価表!CN$124</f>
        <v>2.9793461869365664E-5</v>
      </c>
      <c r="CO20" s="393">
        <f>+生産者価格評価表!CO20/生産者価格評価表!CO$124</f>
        <v>2.9448012373922535E-5</v>
      </c>
      <c r="CP20" s="393">
        <f>+生産者価格評価表!CP20/生産者価格評価表!CP$124</f>
        <v>1.1884577263158292E-4</v>
      </c>
      <c r="CQ20" s="393">
        <f>+生産者価格評価表!CQ20/生産者価格評価表!CQ$124</f>
        <v>1.3980140071109875E-6</v>
      </c>
      <c r="CR20" s="393">
        <f>+生産者価格評価表!CR20/生産者価格評価表!CR$124</f>
        <v>1.9902757939240298E-4</v>
      </c>
      <c r="CS20" s="393">
        <f>+生産者価格評価表!CS20/生産者価格評価表!CS$124</f>
        <v>3.6461684075085805E-5</v>
      </c>
      <c r="CT20" s="393">
        <f>+生産者価格評価表!CT20/生産者価格評価表!CT$124</f>
        <v>2.3281455639385084E-5</v>
      </c>
      <c r="CU20" s="393">
        <f>+生産者価格評価表!CU20/生産者価格評価表!CU$124</f>
        <v>1.3760084445449747E-4</v>
      </c>
      <c r="CV20" s="393">
        <f>+生産者価格評価表!CV20/生産者価格評価表!CV$124</f>
        <v>3.4149156301702722E-5</v>
      </c>
      <c r="CW20" s="393">
        <f>+生産者価格評価表!CW20/生産者価格評価表!CW$124</f>
        <v>3.6492958562002267E-7</v>
      </c>
      <c r="CX20" s="393">
        <f>+生産者価格評価表!CX20/生産者価格評価表!CX$124</f>
        <v>1.5112246788359888E-5</v>
      </c>
      <c r="CY20" s="393">
        <f>+生産者価格評価表!CY20/生産者価格評価表!CY$124</f>
        <v>2.3312376197202387E-4</v>
      </c>
      <c r="CZ20" s="393">
        <f>+生産者価格評価表!CZ20/生産者価格評価表!CZ$124</f>
        <v>2.4134290618939354E-4</v>
      </c>
      <c r="DA20" s="393">
        <f>+生産者価格評価表!DA20/生産者価格評価表!DA$124</f>
        <v>6.530342422921226E-4</v>
      </c>
      <c r="DB20" s="393">
        <f>+生産者価格評価表!DB20/生産者価格評価表!DB$124</f>
        <v>2.3795455458096938E-4</v>
      </c>
      <c r="DC20" s="393">
        <f>+生産者価格評価表!DC20/生産者価格評価表!DC$124</f>
        <v>5.8836405645510065E-4</v>
      </c>
      <c r="DD20" s="393">
        <f>+生産者価格評価表!DD20/生産者価格評価表!DD$124</f>
        <v>0</v>
      </c>
      <c r="DE20" s="393">
        <f>+生産者価格評価表!DE20/生産者価格評価表!DE$124</f>
        <v>7.24285979772454E-4</v>
      </c>
      <c r="DF20" s="393">
        <f>+生産者価格評価表!DF20/生産者価格評価表!DF$124</f>
        <v>0</v>
      </c>
      <c r="DG20" s="394">
        <f>+生産者価格評価表!DG20/生産者価格評価表!DG$124</f>
        <v>1.4220438778102334E-5</v>
      </c>
    </row>
    <row r="21" spans="1:111" ht="17.5" customHeight="1">
      <c r="A21" s="382">
        <v>15</v>
      </c>
      <c r="B21" s="389" t="s">
        <v>161</v>
      </c>
      <c r="C21" s="390" t="s">
        <v>162</v>
      </c>
      <c r="D21" s="391">
        <f>+生産者価格評価表!D21/生産者価格評価表!D$124</f>
        <v>0</v>
      </c>
      <c r="E21" s="392">
        <f>+生産者価格評価表!E21/生産者価格評価表!E$124</f>
        <v>0</v>
      </c>
      <c r="F21" s="392">
        <f>+生産者価格評価表!F21/生産者価格評価表!F$124</f>
        <v>9.1226725781584978E-6</v>
      </c>
      <c r="G21" s="392">
        <f>+生産者価格評価表!G21/生産者価格評価表!G$124</f>
        <v>2.3519938130603426E-4</v>
      </c>
      <c r="H21" s="392">
        <f>+生産者価格評価表!H21/生産者価格評価表!H$124</f>
        <v>3.2756629335447109E-4</v>
      </c>
      <c r="I21" s="392">
        <f>+生産者価格評価表!I21/生産者価格評価表!I$124</f>
        <v>2.9010023668024423E-3</v>
      </c>
      <c r="J21" s="392">
        <f>+生産者価格評価表!J21/生産者価格評価表!J$124</f>
        <v>3.8196891526207907E-4</v>
      </c>
      <c r="K21" s="392">
        <f>+生産者価格評価表!K21/生産者価格評価表!K$124</f>
        <v>4.0846535689016212E-4</v>
      </c>
      <c r="L21" s="392">
        <f>+生産者価格評価表!L21/生産者価格評価表!L$124</f>
        <v>3.99025508898628E-4</v>
      </c>
      <c r="M21" s="392">
        <f>+生産者価格評価表!M21/生産者価格評価表!M$124</f>
        <v>2.0044230936266028E-6</v>
      </c>
      <c r="N21" s="392">
        <f>+生産者価格評価表!N21/生産者価格評価表!N$124</f>
        <v>1.5851223011288291E-4</v>
      </c>
      <c r="O21" s="392">
        <f>+生産者価格評価表!O21/生産者価格評価表!O$124</f>
        <v>1.4342179241572796E-3</v>
      </c>
      <c r="P21" s="392">
        <f>+生産者価格評価表!P21/生産者価格評価表!P$124</f>
        <v>1.0533588003413662E-3</v>
      </c>
      <c r="Q21" s="392">
        <f>+生産者価格評価表!Q21/生産者価格評価表!Q$124</f>
        <v>6.6679133746664981E-4</v>
      </c>
      <c r="R21" s="392">
        <f>+生産者価格評価表!R21/生産者価格評価表!R$124</f>
        <v>1.9222130954500809E-2</v>
      </c>
      <c r="S21" s="392">
        <f>+生産者価格評価表!S21/生産者価格評価表!S$124</f>
        <v>1.3667644512272963E-3</v>
      </c>
      <c r="T21" s="392">
        <f>+生産者価格評価表!T21/生産者価格評価表!T$124</f>
        <v>1.0826964822873186E-3</v>
      </c>
      <c r="U21" s="392">
        <f>+生産者価格評価表!U21/生産者価格評価表!U$124</f>
        <v>6.0696817074569996E-4</v>
      </c>
      <c r="V21" s="392">
        <f>+生産者価格評価表!V21/生産者価格評価表!V$124</f>
        <v>9.1927789136671267E-4</v>
      </c>
      <c r="W21" s="392">
        <f>+生産者価格評価表!W21/生産者価格評価表!W$124</f>
        <v>8.6037639982509181E-4</v>
      </c>
      <c r="X21" s="392">
        <f>+生産者価格評価表!X21/生産者価格評価表!X$124</f>
        <v>1.1438037581708058E-4</v>
      </c>
      <c r="Y21" s="392">
        <f>+生産者価格評価表!Y21/生産者価格評価表!Y$124</f>
        <v>4.8802391076109157E-4</v>
      </c>
      <c r="Z21" s="392">
        <f>+生産者価格評価表!Z21/生産者価格評価表!Z$124</f>
        <v>4.6288136873439713E-4</v>
      </c>
      <c r="AA21" s="392">
        <f>+生産者価格評価表!AA21/生産者価格評価表!AA$124</f>
        <v>1.0096799341677855E-3</v>
      </c>
      <c r="AB21" s="392">
        <f>+生産者価格評価表!AB21/生産者価格評価表!AB$124</f>
        <v>1.9154753262152671E-3</v>
      </c>
      <c r="AC21" s="392">
        <f>+生産者価格評価表!AC21/生産者価格評価表!AC$124</f>
        <v>5.8239207980411442E-4</v>
      </c>
      <c r="AD21" s="392">
        <f>+生産者価格評価表!AD21/生産者価格評価表!AD$124</f>
        <v>4.1844988230029587E-6</v>
      </c>
      <c r="AE21" s="392">
        <f>+生産者価格評価表!AE21/生産者価格評価表!AE$124</f>
        <v>3.4566642606208118E-4</v>
      </c>
      <c r="AF21" s="392">
        <f>+生産者価格評価表!AF21/生産者価格評価表!AF$124</f>
        <v>7.883271973064776E-4</v>
      </c>
      <c r="AG21" s="392">
        <f>+生産者価格評価表!AG21/生産者価格評価表!AG$124</f>
        <v>1.4038511283252814E-3</v>
      </c>
      <c r="AH21" s="392">
        <f>+生産者価格評価表!AH21/生産者価格評価表!AH$124</f>
        <v>1.5512960646661333E-3</v>
      </c>
      <c r="AI21" s="392">
        <f>+生産者価格評価表!AI21/生産者価格評価表!AI$124</f>
        <v>4.8911633532890597E-4</v>
      </c>
      <c r="AJ21" s="392">
        <f>+生産者価格評価表!AJ21/生産者価格評価表!AJ$124</f>
        <v>5.0871173298872605E-4</v>
      </c>
      <c r="AK21" s="392">
        <f>+生産者価格評価表!AK21/生産者価格評価表!AK$124</f>
        <v>4.6099806080163556E-3</v>
      </c>
      <c r="AL21" s="392">
        <f>+生産者価格評価表!AL21/生産者価格評価表!AL$124</f>
        <v>1.3954782225917683E-3</v>
      </c>
      <c r="AM21" s="392">
        <f>+生産者価格評価表!AM21/生産者価格評価表!AM$124</f>
        <v>6.1777432571185592E-5</v>
      </c>
      <c r="AN21" s="392">
        <f>+生産者価格評価表!AN21/生産者価格評価表!AN$124</f>
        <v>1.484280883738211E-4</v>
      </c>
      <c r="AO21" s="392">
        <f>+生産者価格評価表!AO21/生産者価格評価表!AO$124</f>
        <v>8.7817983270166563E-4</v>
      </c>
      <c r="AP21" s="392">
        <f>+生産者価格評価表!AP21/生産者価格評価表!AP$124</f>
        <v>1.0803829587594638E-4</v>
      </c>
      <c r="AQ21" s="392">
        <f>+生産者価格評価表!AQ21/生産者価格評価表!AQ$124</f>
        <v>1.6028583659345096E-4</v>
      </c>
      <c r="AR21" s="392">
        <f>+生産者価格評価表!AR21/生産者価格評価表!AR$124</f>
        <v>1.0062388541612071E-3</v>
      </c>
      <c r="AS21" s="392">
        <f>+生産者価格評価表!AS21/生産者価格評価表!AS$124</f>
        <v>3.7244400182983358E-4</v>
      </c>
      <c r="AT21" s="392">
        <f>+生産者価格評価表!AT21/生産者価格評価表!AT$124</f>
        <v>4.4130962745851621E-4</v>
      </c>
      <c r="AU21" s="393">
        <f>+生産者価格評価表!AU21/生産者価格評価表!AU$124</f>
        <v>4.7327224122163696E-4</v>
      </c>
      <c r="AV21" s="393">
        <f>+生産者価格評価表!AV21/生産者価格評価表!AV$124</f>
        <v>5.2086325887907951E-4</v>
      </c>
      <c r="AW21" s="393">
        <f>+生産者価格評価表!AW21/生産者価格評価表!AW$124</f>
        <v>8.2401592034501091E-4</v>
      </c>
      <c r="AX21" s="393">
        <f>+生産者価格評価表!AX21/生産者価格評価表!AX$124</f>
        <v>9.5388234023355408E-4</v>
      </c>
      <c r="AY21" s="393">
        <f>+生産者価格評価表!AY21/生産者価格評価表!AY$124</f>
        <v>1.3854183763910316E-3</v>
      </c>
      <c r="AZ21" s="393">
        <f>+生産者価格評価表!AZ21/生産者価格評価表!AZ$124</f>
        <v>5.9722599878836164E-4</v>
      </c>
      <c r="BA21" s="393">
        <f>+生産者価格評価表!BA21/生産者価格評価表!BA$124</f>
        <v>8.2386409508529283E-4</v>
      </c>
      <c r="BB21" s="393">
        <f>+生産者価格評価表!BB21/生産者価格評価表!BB$124</f>
        <v>6.8365690691637407E-4</v>
      </c>
      <c r="BC21" s="393">
        <f>+生産者価格評価表!BC21/生産者価格評価表!BC$124</f>
        <v>4.9760485401403236E-4</v>
      </c>
      <c r="BD21" s="393">
        <f>+生産者価格評価表!BD21/生産者価格評価表!BD$124</f>
        <v>1.7959330280247186E-3</v>
      </c>
      <c r="BE21" s="393">
        <f>+生産者価格評価表!BE21/生産者価格評価表!BE$124</f>
        <v>2.7064524048862064E-3</v>
      </c>
      <c r="BF21" s="393">
        <f>+生産者価格評価表!BF21/生産者価格評価表!BF$124</f>
        <v>4.140745195718208E-4</v>
      </c>
      <c r="BG21" s="393">
        <f>+生産者価格評価表!BG21/生産者価格評価表!BG$124</f>
        <v>6.8604908866833883E-4</v>
      </c>
      <c r="BH21" s="393">
        <f>+生産者価格評価表!BH21/生産者価格評価表!BH$124</f>
        <v>6.2028219386231671E-4</v>
      </c>
      <c r="BI21" s="393">
        <f>+生産者価格評価表!BI21/生産者価格評価表!BI$124</f>
        <v>4.4912464674983985E-3</v>
      </c>
      <c r="BJ21" s="393">
        <f>+生産者価格評価表!BJ21/生産者価格評価表!BJ$124</f>
        <v>8.9149365666121654E-4</v>
      </c>
      <c r="BK21" s="393">
        <f>+生産者価格評価表!BK21/生産者価格評価表!BK$124</f>
        <v>2.8374035457113742E-3</v>
      </c>
      <c r="BL21" s="393">
        <f>+生産者価格評価表!BL21/生産者価格評価表!BL$124</f>
        <v>1.1264056832087908E-4</v>
      </c>
      <c r="BM21" s="393">
        <f>+生産者価格評価表!BM21/生産者価格評価表!BM$124</f>
        <v>9.3731373306518047E-3</v>
      </c>
      <c r="BN21" s="393">
        <f>+生産者価格評価表!BN21/生産者価格評価表!BN$124</f>
        <v>2.1331181103813098E-2</v>
      </c>
      <c r="BO21" s="393">
        <f>+生産者価格評価表!BO21/生産者価格評価表!BO$124</f>
        <v>6.2050066079536839E-5</v>
      </c>
      <c r="BP21" s="393">
        <f>+生産者価格評価表!BP21/生産者価格評価表!BP$124</f>
        <v>1.1817277350538663E-4</v>
      </c>
      <c r="BQ21" s="393">
        <f>+生産者価格評価表!BQ21/生産者価格評価表!BQ$124</f>
        <v>6.7845300521048512E-4</v>
      </c>
      <c r="BR21" s="393">
        <f>+生産者価格評価表!BR21/生産者価格評価表!BR$124</f>
        <v>5.3448508237639533E-4</v>
      </c>
      <c r="BS21" s="393">
        <f>+生産者価格評価表!BS21/生産者価格評価表!BS$124</f>
        <v>3.2173681372396454E-3</v>
      </c>
      <c r="BT21" s="393">
        <f>+生産者価格評価表!BT21/生産者価格評価表!BT$124</f>
        <v>3.1590451573239534E-3</v>
      </c>
      <c r="BU21" s="393">
        <f>+生産者価格評価表!BU21/生産者価格評価表!BU$124</f>
        <v>9.8712981176035772E-4</v>
      </c>
      <c r="BV21" s="393">
        <f>+生産者価格評価表!BV21/生産者価格評価表!BV$124</f>
        <v>2.4546985936014848E-3</v>
      </c>
      <c r="BW21" s="393">
        <f>+生産者価格評価表!BW21/生産者価格評価表!BW$124</f>
        <v>5.6497510754719988E-4</v>
      </c>
      <c r="BX21" s="393">
        <f>+生産者価格評価表!BX21/生産者価格評価表!BX$124</f>
        <v>1.7548660556250156E-3</v>
      </c>
      <c r="BY21" s="393">
        <f>+生産者価格評価表!BY21/生産者価格評価表!BY$124</f>
        <v>1.4116825377053397E-4</v>
      </c>
      <c r="BZ21" s="393">
        <f>+生産者価格評価表!BZ21/生産者価格評価表!BZ$124</f>
        <v>2.8476292606228998E-4</v>
      </c>
      <c r="CA21" s="393">
        <f>+生産者価格評価表!CA21/生産者価格評価表!CA$124</f>
        <v>3.8990251936579443E-4</v>
      </c>
      <c r="CB21" s="393">
        <f>+生産者価格評価表!CB21/生産者価格評価表!CB$124</f>
        <v>0</v>
      </c>
      <c r="CC21" s="393">
        <f>+生産者価格評価表!CC21/生産者価格評価表!CC$124</f>
        <v>7.5871257377693269E-4</v>
      </c>
      <c r="CD21" s="393">
        <f>+生産者価格評価表!CD21/生産者価格評価表!CD$124</f>
        <v>6.4840544396896046E-4</v>
      </c>
      <c r="CE21" s="393">
        <f>+生産者価格評価表!CE21/生産者価格評価表!CE$124</f>
        <v>3.7819292766906273E-4</v>
      </c>
      <c r="CF21" s="393">
        <f>+生産者価格評価表!CF21/生産者価格評価表!CF$124</f>
        <v>2.1896496691882011E-3</v>
      </c>
      <c r="CG21" s="393">
        <f>+生産者価格評価表!CG21/生産者価格評価表!CG$124</f>
        <v>2.8870493509390201E-3</v>
      </c>
      <c r="CH21" s="393">
        <f>+生産者価格評価表!CH21/生産者価格評価表!CH$124</f>
        <v>2.9620080065555633E-4</v>
      </c>
      <c r="CI21" s="393">
        <f>+生産者価格評価表!CI21/生産者価格評価表!CI$124</f>
        <v>2.6564358885435477E-3</v>
      </c>
      <c r="CJ21" s="393">
        <f>+生産者価格評価表!CJ21/生産者価格評価表!CJ$124</f>
        <v>5.9118687988215385E-4</v>
      </c>
      <c r="CK21" s="393">
        <f>+生産者価格評価表!CK21/生産者価格評価表!CK$124</f>
        <v>2.2613163425133742E-3</v>
      </c>
      <c r="CL21" s="393">
        <f>+生産者価格評価表!CL21/生産者価格評価表!CL$124</f>
        <v>2.9188412568181472E-3</v>
      </c>
      <c r="CM21" s="393">
        <f>+生産者価格評価表!CM21/生産者価格評価表!CM$124</f>
        <v>1.5800562304785367E-3</v>
      </c>
      <c r="CN21" s="393">
        <f>+生産者価格評価表!CN21/生産者価格評価表!CN$124</f>
        <v>8.2321446492748861E-4</v>
      </c>
      <c r="CO21" s="393">
        <f>+生産者価格評価表!CO21/生産者価格評価表!CO$124</f>
        <v>2.7160637040254576E-3</v>
      </c>
      <c r="CP21" s="393">
        <f>+生産者価格評価表!CP21/生産者価格評価表!CP$124</f>
        <v>4.4128059838796961E-3</v>
      </c>
      <c r="CQ21" s="393">
        <f>+生産者価格評価表!CQ21/生産者価格評価表!CQ$124</f>
        <v>1.9175805358768356E-3</v>
      </c>
      <c r="CR21" s="393">
        <f>+生産者価格評価表!CR21/生産者価格評価表!CR$124</f>
        <v>6.0713463612632019E-4</v>
      </c>
      <c r="CS21" s="393">
        <f>+生産者価格評価表!CS21/生産者価格評価表!CS$124</f>
        <v>7.61594478707387E-3</v>
      </c>
      <c r="CT21" s="393">
        <f>+生産者価格評価表!CT21/生産者価格評価表!CT$124</f>
        <v>3.1645534146867872E-3</v>
      </c>
      <c r="CU21" s="393">
        <f>+生産者価格評価表!CU21/生産者価格評価表!CU$124</f>
        <v>1.4790729431082292E-2</v>
      </c>
      <c r="CV21" s="393">
        <f>+生産者価格評価表!CV21/生産者価格評価表!CV$124</f>
        <v>2.0861415285297604E-3</v>
      </c>
      <c r="CW21" s="393">
        <f>+生産者価格評価表!CW21/生産者価格評価表!CW$124</f>
        <v>3.5458991402745533E-4</v>
      </c>
      <c r="CX21" s="393">
        <f>+生産者価格評価表!CX21/生産者価格評価表!CX$124</f>
        <v>1.9615236059815347E-4</v>
      </c>
      <c r="CY21" s="393">
        <f>+生産者価格評価表!CY21/生産者価格評価表!CY$124</f>
        <v>1.667153604054601E-3</v>
      </c>
      <c r="CZ21" s="393">
        <f>+生産者価格評価表!CZ21/生産者価格評価表!CZ$124</f>
        <v>1.7812962960671007E-3</v>
      </c>
      <c r="DA21" s="393">
        <f>+生産者価格評価表!DA21/生産者価格評価表!DA$124</f>
        <v>2.2935296039393459E-3</v>
      </c>
      <c r="DB21" s="393">
        <f>+生産者価格評価表!DB21/生産者価格評価表!DB$124</f>
        <v>5.4727252909895076E-4</v>
      </c>
      <c r="DC21" s="393">
        <f>+生産者価格評価表!DC21/生産者価格評価表!DC$124</f>
        <v>3.5543749988937198E-3</v>
      </c>
      <c r="DD21" s="393">
        <f>+生産者価格評価表!DD21/生産者価格評価表!DD$124</f>
        <v>8.943710521902775E-5</v>
      </c>
      <c r="DE21" s="393">
        <f>+生産者価格評価表!DE21/生産者価格評価表!DE$124</f>
        <v>2.4906471565177869E-3</v>
      </c>
      <c r="DF21" s="393">
        <f>+生産者価格評価表!DF21/生産者価格評価表!DF$124</f>
        <v>0</v>
      </c>
      <c r="DG21" s="394">
        <f>+生産者価格評価表!DG21/生産者価格評価表!DG$124</f>
        <v>7.6531815969423474E-5</v>
      </c>
    </row>
    <row r="22" spans="1:111" ht="17.5" customHeight="1">
      <c r="A22" s="382">
        <v>16</v>
      </c>
      <c r="B22" s="389" t="s">
        <v>163</v>
      </c>
      <c r="C22" s="390" t="s">
        <v>164</v>
      </c>
      <c r="D22" s="391">
        <f>+生産者価格評価表!D22/生産者価格評価表!D$124</f>
        <v>4.6546732130130989E-4</v>
      </c>
      <c r="E22" s="392">
        <f>+生産者価格評価表!E22/生産者価格評価表!E$124</f>
        <v>0</v>
      </c>
      <c r="F22" s="392">
        <f>+生産者価格評価表!F22/生産者価格評価表!F$124</f>
        <v>1.8017278341863032E-4</v>
      </c>
      <c r="G22" s="392">
        <f>+生産者価格評価表!G22/生産者価格評価表!G$124</f>
        <v>0</v>
      </c>
      <c r="H22" s="392">
        <f>+生産者価格評価表!H22/生産者価格評価表!H$124</f>
        <v>2.0112422526504773E-4</v>
      </c>
      <c r="I22" s="392">
        <f>+生産者価格評価表!I22/生産者価格評価表!I$124</f>
        <v>0</v>
      </c>
      <c r="J22" s="392">
        <f>+生産者価格評価表!J22/生産者価格評価表!J$124</f>
        <v>0</v>
      </c>
      <c r="K22" s="392">
        <f>+生産者価格評価表!K22/生産者価格評価表!K$124</f>
        <v>1.8990236935680934E-4</v>
      </c>
      <c r="L22" s="392">
        <f>+生産者価格評価表!L22/生産者価格評価表!L$124</f>
        <v>3.9338134182033624E-4</v>
      </c>
      <c r="M22" s="392">
        <f>+生産者価格評価表!M22/生産者価格評価表!M$124</f>
        <v>1.1759282149276069E-4</v>
      </c>
      <c r="N22" s="392">
        <f>+生産者価格評価表!N22/生産者価格評価表!N$124</f>
        <v>2.7576193806797644E-3</v>
      </c>
      <c r="O22" s="392">
        <f>+生産者価格評価表!O22/生産者価格評価表!O$124</f>
        <v>1.4849036361366599E-3</v>
      </c>
      <c r="P22" s="392">
        <f>+生産者価格評価表!P22/生産者価格評価表!P$124</f>
        <v>1.4321128134270737E-3</v>
      </c>
      <c r="Q22" s="392">
        <f>+生産者価格評価表!Q22/生産者価格評価表!Q$124</f>
        <v>5.8627712964945226E-3</v>
      </c>
      <c r="R22" s="392">
        <f>+生産者価格評価表!R22/生産者価格評価表!R$124</f>
        <v>4.0978568679598598E-3</v>
      </c>
      <c r="S22" s="392">
        <f>+生産者価格評価表!S22/生産者価格評価表!S$124</f>
        <v>0.3223553540389148</v>
      </c>
      <c r="T22" s="392">
        <f>+生産者価格評価表!T22/生産者価格評価表!T$124</f>
        <v>0.26273794399573513</v>
      </c>
      <c r="U22" s="392">
        <f>+生産者価格評価表!U22/生産者価格評価表!U$124</f>
        <v>0.10026448742015041</v>
      </c>
      <c r="V22" s="392">
        <f>+生産者価格評価表!V22/生産者価格評価表!V$124</f>
        <v>0</v>
      </c>
      <c r="W22" s="392">
        <f>+生産者価格評価表!W22/生産者価格評価表!W$124</f>
        <v>1.1354409737468684E-3</v>
      </c>
      <c r="X22" s="392">
        <f>+生産者価格評価表!X22/生産者価格評価表!X$124</f>
        <v>0</v>
      </c>
      <c r="Y22" s="392">
        <f>+生産者価格評価表!Y22/生産者価格評価表!Y$124</f>
        <v>8.765584387267024E-7</v>
      </c>
      <c r="Z22" s="392">
        <f>+生産者価格評価表!Z22/生産者価格評価表!Z$124</f>
        <v>6.6817603436555235E-5</v>
      </c>
      <c r="AA22" s="392">
        <f>+生産者価格評価表!AA22/生産者価格評価表!AA$124</f>
        <v>2.6248971371648836E-2</v>
      </c>
      <c r="AB22" s="392">
        <f>+生産者価格評価表!AB22/生産者価格評価表!AB$124</f>
        <v>4.3689669930403879E-3</v>
      </c>
      <c r="AC22" s="392">
        <f>+生産者価格評価表!AC22/生産者価格評価表!AC$124</f>
        <v>2.763944505814039E-3</v>
      </c>
      <c r="AD22" s="392">
        <f>+生産者価格評価表!AD22/生産者価格評価表!AD$124</f>
        <v>0</v>
      </c>
      <c r="AE22" s="392">
        <f>+生産者価格評価表!AE22/生産者価格評価表!AE$124</f>
        <v>0</v>
      </c>
      <c r="AF22" s="392">
        <f>+生産者価格評価表!AF22/生産者価格評価表!AF$124</f>
        <v>1.4234770689636846E-3</v>
      </c>
      <c r="AG22" s="392">
        <f>+生産者価格評価表!AG22/生産者価格評価表!AG$124</f>
        <v>3.3806646288864861E-3</v>
      </c>
      <c r="AH22" s="392">
        <f>+生産者価格評価表!AH22/生産者価格評価表!AH$124</f>
        <v>6.4230418173827797E-4</v>
      </c>
      <c r="AI22" s="392">
        <f>+生産者価格評価表!AI22/生産者価格評価表!AI$124</f>
        <v>1.2610443625211304E-2</v>
      </c>
      <c r="AJ22" s="392">
        <f>+生産者価格評価表!AJ22/生産者価格評価表!AJ$124</f>
        <v>0</v>
      </c>
      <c r="AK22" s="392">
        <f>+生産者価格評価表!AK22/生産者価格評価表!AK$124</f>
        <v>1.7117058431504208E-2</v>
      </c>
      <c r="AL22" s="392">
        <f>+生産者価格評価表!AL22/生産者価格評価表!AL$124</f>
        <v>7.2907241202220538E-3</v>
      </c>
      <c r="AM22" s="392">
        <f>+生産者価格評価表!AM22/生産者価格評価表!AM$124</f>
        <v>0</v>
      </c>
      <c r="AN22" s="392">
        <f>+生産者価格評価表!AN22/生産者価格評価表!AN$124</f>
        <v>7.0836413857291371E-5</v>
      </c>
      <c r="AO22" s="392">
        <f>+生産者価格評価表!AO22/生産者価格評価表!AO$124</f>
        <v>0</v>
      </c>
      <c r="AP22" s="392">
        <f>+生産者価格評価表!AP22/生産者価格評価表!AP$124</f>
        <v>2.3383631162191134E-4</v>
      </c>
      <c r="AQ22" s="392">
        <f>+生産者価格評価表!AQ22/生産者価格評価表!AQ$124</f>
        <v>0</v>
      </c>
      <c r="AR22" s="392">
        <f>+生産者価格評価表!AR22/生産者価格評価表!AR$124</f>
        <v>1.0328784105671106E-3</v>
      </c>
      <c r="AS22" s="392">
        <f>+生産者価格評価表!AS22/生産者価格評価表!AS$124</f>
        <v>1.9325326639568595E-4</v>
      </c>
      <c r="AT22" s="392">
        <f>+生産者価格評価表!AT22/生産者価格評価表!AT$124</f>
        <v>5.3582740591265148E-4</v>
      </c>
      <c r="AU22" s="393">
        <f>+生産者価格評価表!AU22/生産者価格評価表!AU$124</f>
        <v>5.6457847356953974E-4</v>
      </c>
      <c r="AV22" s="393">
        <f>+生産者価格評価表!AV22/生産者価格評価表!AV$124</f>
        <v>1.9577733035201815E-4</v>
      </c>
      <c r="AW22" s="393">
        <f>+生産者価格評価表!AW22/生産者価格評価表!AW$124</f>
        <v>1.9430866588616139E-4</v>
      </c>
      <c r="AX22" s="393">
        <f>+生産者価格評価表!AX22/生産者価格評価表!AX$124</f>
        <v>8.9037709267017213E-4</v>
      </c>
      <c r="AY22" s="393">
        <f>+生産者価格評価表!AY22/生産者価格評価表!AY$124</f>
        <v>2.4454584249745592E-3</v>
      </c>
      <c r="AZ22" s="393">
        <f>+生産者価格評価表!AZ22/生産者価格評価表!AZ$124</f>
        <v>3.4952145195276943E-3</v>
      </c>
      <c r="BA22" s="393">
        <f>+生産者価格評価表!BA22/生産者価格評価表!BA$124</f>
        <v>2.4330596661093504E-3</v>
      </c>
      <c r="BB22" s="393">
        <f>+生産者価格評価表!BB22/生産者価格評価表!BB$124</f>
        <v>5.404402426216396E-5</v>
      </c>
      <c r="BC22" s="393">
        <f>+生産者価格評価表!BC22/生産者価格評価表!BC$124</f>
        <v>2.4617717358056328E-3</v>
      </c>
      <c r="BD22" s="393">
        <f>+生産者価格評価表!BD22/生産者価格評価表!BD$124</f>
        <v>2.0591188499497954E-3</v>
      </c>
      <c r="BE22" s="393">
        <f>+生産者価格評価表!BE22/生産者価格評価表!BE$124</f>
        <v>4.4123165009056248E-4</v>
      </c>
      <c r="BF22" s="393">
        <f>+生産者価格評価表!BF22/生産者価格評価表!BF$124</f>
        <v>2.7683404283591561E-7</v>
      </c>
      <c r="BG22" s="393">
        <f>+生産者価格評価表!BG22/生産者価格評価表!BG$124</f>
        <v>4.1245436192485305E-6</v>
      </c>
      <c r="BH22" s="393">
        <f>+生産者価格評価表!BH22/生産者価格評価表!BH$124</f>
        <v>4.5785352092525213E-4</v>
      </c>
      <c r="BI22" s="393">
        <f>+生産者価格評価表!BI22/生産者価格評価表!BI$124</f>
        <v>2.1990550100078561E-5</v>
      </c>
      <c r="BJ22" s="393">
        <f>+生産者価格評価表!BJ22/生産者価格評価表!BJ$124</f>
        <v>4.8188846306011707E-7</v>
      </c>
      <c r="BK22" s="393">
        <f>+生産者価格評価表!BK22/生産者価格評価表!BK$124</f>
        <v>1.3031652381058524E-2</v>
      </c>
      <c r="BL22" s="393">
        <f>+生産者価格評価表!BL22/生産者価格評価表!BL$124</f>
        <v>1.4216770758945904E-4</v>
      </c>
      <c r="BM22" s="393">
        <f>+生産者価格評価表!BM22/生産者価格評価表!BM$124</f>
        <v>4.557534043114716E-3</v>
      </c>
      <c r="BN22" s="393">
        <f>+生産者価格評価表!BN22/生産者価格評価表!BN$124</f>
        <v>4.5547177875726527E-3</v>
      </c>
      <c r="BO22" s="393">
        <f>+生産者価格評価表!BO22/生産者価格評価表!BO$124</f>
        <v>8.3237893521329898E-7</v>
      </c>
      <c r="BP22" s="393">
        <f>+生産者価格評価表!BP22/生産者価格評価表!BP$124</f>
        <v>1.0675047290459497E-6</v>
      </c>
      <c r="BQ22" s="393">
        <f>+生産者価格評価表!BQ22/生産者価格評価表!BQ$124</f>
        <v>0</v>
      </c>
      <c r="BR22" s="393">
        <f>+生産者価格評価表!BR22/生産者価格評価表!BR$124</f>
        <v>0</v>
      </c>
      <c r="BS22" s="393">
        <f>+生産者価格評価表!BS22/生産者価格評価表!BS$124</f>
        <v>2.2073052533202838E-7</v>
      </c>
      <c r="BT22" s="393">
        <f>+生産者価格評価表!BT22/生産者価格評価表!BT$124</f>
        <v>2.9554511218281678E-4</v>
      </c>
      <c r="BU22" s="393">
        <f>+生産者価格評価表!BU22/生産者価格評価表!BU$124</f>
        <v>-4.2828653182194819E-4</v>
      </c>
      <c r="BV22" s="393">
        <f>+生産者価格評価表!BV22/生産者価格評価表!BV$124</f>
        <v>4.8855624899111941E-4</v>
      </c>
      <c r="BW22" s="393">
        <f>+生産者価格評価表!BW22/生産者価格評価表!BW$124</f>
        <v>0</v>
      </c>
      <c r="BX22" s="393">
        <f>+生産者価格評価表!BX22/生産者価格評価表!BX$124</f>
        <v>0</v>
      </c>
      <c r="BY22" s="393">
        <f>+生産者価格評価表!BY22/生産者価格評価表!BY$124</f>
        <v>7.0134058514135855E-5</v>
      </c>
      <c r="BZ22" s="393">
        <f>+生産者価格評価表!BZ22/生産者価格評価表!BZ$124</f>
        <v>0</v>
      </c>
      <c r="CA22" s="393">
        <f>+生産者価格評価表!CA22/生産者価格評価表!CA$124</f>
        <v>2.8337211819782587E-4</v>
      </c>
      <c r="CB22" s="393">
        <f>+生産者価格評価表!CB22/生産者価格評価表!CB$124</f>
        <v>0</v>
      </c>
      <c r="CC22" s="393">
        <f>+生産者価格評価表!CC22/生産者価格評価表!CC$124</f>
        <v>6.3287017966928325E-5</v>
      </c>
      <c r="CD22" s="393">
        <f>+生産者価格評価表!CD22/生産者価格評価表!CD$124</f>
        <v>9.5882505577665129E-5</v>
      </c>
      <c r="CE22" s="393">
        <f>+生産者価格評価表!CE22/生産者価格評価表!CE$124</f>
        <v>1.4893656337195335E-3</v>
      </c>
      <c r="CF22" s="393">
        <f>+生産者価格評価表!CF22/生産者価格評価表!CF$124</f>
        <v>4.4367661488305008E-3</v>
      </c>
      <c r="CG22" s="393">
        <f>+生産者価格評価表!CG22/生産者価格評価表!CG$124</f>
        <v>1.0304522127219669E-2</v>
      </c>
      <c r="CH22" s="393">
        <f>+生産者価格評価表!CH22/生産者価格評価表!CH$124</f>
        <v>0</v>
      </c>
      <c r="CI22" s="393">
        <f>+生産者価格評価表!CI22/生産者価格評価表!CI$124</f>
        <v>1.0299328911547536E-4</v>
      </c>
      <c r="CJ22" s="393">
        <f>+生産者価格評価表!CJ22/生産者価格評価表!CJ$124</f>
        <v>1.1373352825743631E-6</v>
      </c>
      <c r="CK22" s="393">
        <f>+生産者価格評価表!CK22/生産者価格評価表!CK$124</f>
        <v>5.0444185174764161E-3</v>
      </c>
      <c r="CL22" s="393">
        <f>+生産者価格評価表!CL22/生産者価格評価表!CL$124</f>
        <v>2.3360226081407538E-4</v>
      </c>
      <c r="CM22" s="393">
        <f>+生産者価格評価表!CM22/生産者価格評価表!CM$124</f>
        <v>3.1818162126881031E-2</v>
      </c>
      <c r="CN22" s="393">
        <f>+生産者価格評価表!CN22/生産者価格評価表!CN$124</f>
        <v>1.4870925574008578E-4</v>
      </c>
      <c r="CO22" s="393">
        <f>+生産者価格評価表!CO22/生産者価格評価表!CO$124</f>
        <v>2.4389333999939857E-3</v>
      </c>
      <c r="CP22" s="393">
        <f>+生産者価格評価表!CP22/生産者価格評価表!CP$124</f>
        <v>4.6392473246443756E-3</v>
      </c>
      <c r="CQ22" s="393">
        <f>+生産者価格評価表!CQ22/生産者価格評価表!CQ$124</f>
        <v>3.6563443262902748E-7</v>
      </c>
      <c r="CR22" s="393">
        <f>+生産者価格評価表!CR22/生産者価格評価表!CR$124</f>
        <v>4.7133349483382703E-3</v>
      </c>
      <c r="CS22" s="393">
        <f>+生産者価格評価表!CS22/生産者価格評価表!CS$124</f>
        <v>1.2647067739577685E-3</v>
      </c>
      <c r="CT22" s="393">
        <f>+生産者価格評価表!CT22/生産者価格評価表!CT$124</f>
        <v>7.4845568499949081E-4</v>
      </c>
      <c r="CU22" s="393">
        <f>+生産者価格評価表!CU22/生産者価格評価表!CU$124</f>
        <v>1.8784504930173332E-3</v>
      </c>
      <c r="CV22" s="393">
        <f>+生産者価格評価表!CV22/生産者価格評価表!CV$124</f>
        <v>0</v>
      </c>
      <c r="CW22" s="393">
        <f>+生産者価格評価表!CW22/生産者価格評価表!CW$124</f>
        <v>2.4328639041334843E-6</v>
      </c>
      <c r="CX22" s="393">
        <f>+生産者価格評価表!CX22/生産者価格評価表!CX$124</f>
        <v>2.6281501267472575E-4</v>
      </c>
      <c r="CY22" s="393">
        <f>+生産者価格評価表!CY22/生産者価格評価表!CY$124</f>
        <v>2.7835796446639854E-3</v>
      </c>
      <c r="CZ22" s="393">
        <f>+生産者価格評価表!CZ22/生産者価格評価表!CZ$124</f>
        <v>4.3658312901696702E-4</v>
      </c>
      <c r="DA22" s="393">
        <f>+生産者価格評価表!DA22/生産者価格評価表!DA$124</f>
        <v>1.1984478661995277E-7</v>
      </c>
      <c r="DB22" s="393">
        <f>+生産者価格評価表!DB22/生産者価格評価表!DB$124</f>
        <v>7.3153242044757022E-4</v>
      </c>
      <c r="DC22" s="393">
        <f>+生産者価格評価表!DC22/生産者価格評価表!DC$124</f>
        <v>4.091171648074276E-4</v>
      </c>
      <c r="DD22" s="393">
        <f>+生産者価格評価表!DD22/生産者価格評価表!DD$124</f>
        <v>0</v>
      </c>
      <c r="DE22" s="393">
        <f>+生産者価格評価表!DE22/生産者価格評価表!DE$124</f>
        <v>1.5213820953517088E-4</v>
      </c>
      <c r="DF22" s="393">
        <f>+生産者価格評価表!DF22/生産者価格評価表!DF$124</f>
        <v>0.12395046434615042</v>
      </c>
      <c r="DG22" s="394">
        <f>+生産者価格評価表!DG22/生産者価格評価表!DG$124</f>
        <v>2.5919981590995618E-4</v>
      </c>
    </row>
    <row r="23" spans="1:111" ht="17.5" customHeight="1">
      <c r="A23" s="382">
        <v>17</v>
      </c>
      <c r="B23" s="389" t="s">
        <v>165</v>
      </c>
      <c r="C23" s="390" t="s">
        <v>166</v>
      </c>
      <c r="D23" s="391">
        <f>+生産者価格評価表!D23/生産者価格評価表!D$124</f>
        <v>3.7694635028914202E-2</v>
      </c>
      <c r="E23" s="392">
        <f>+生産者価格評価表!E23/生産者価格評価表!E$124</f>
        <v>3.8740736143539215E-3</v>
      </c>
      <c r="F23" s="392">
        <f>+生産者価格評価表!F23/生産者価格評価表!F$124</f>
        <v>3.8956092576881325E-2</v>
      </c>
      <c r="G23" s="392">
        <f>+生産者価格評価表!G23/生産者価格評価表!G$124</f>
        <v>5.0069563206843904E-3</v>
      </c>
      <c r="H23" s="392">
        <f>+生産者価格評価表!H23/生産者価格評価表!H$124</f>
        <v>1.3087863188203472E-3</v>
      </c>
      <c r="I23" s="392">
        <f>+生産者価格評価表!I23/生産者価格評価表!I$124</f>
        <v>0</v>
      </c>
      <c r="J23" s="392">
        <f>+生産者価格評価表!J23/生産者価格評価表!J$124</f>
        <v>0</v>
      </c>
      <c r="K23" s="392">
        <f>+生産者価格評価表!K23/生産者価格評価表!K$124</f>
        <v>1.3121442702664679E-2</v>
      </c>
      <c r="L23" s="392">
        <f>+生産者価格評価表!L23/生産者価格評価表!L$124</f>
        <v>2.1000406380029635E-2</v>
      </c>
      <c r="M23" s="392">
        <f>+生産者価格評価表!M23/生産者価格評価表!M$124</f>
        <v>2.01778591425078E-4</v>
      </c>
      <c r="N23" s="392">
        <f>+生産者価格評価表!N23/生産者価格評価表!N$124</f>
        <v>3.633445710486355E-3</v>
      </c>
      <c r="O23" s="392">
        <f>+生産者価格評価表!O23/生産者価格評価表!O$124</f>
        <v>2.0715438210831914E-3</v>
      </c>
      <c r="P23" s="392">
        <f>+生産者価格評価表!P23/生産者価格評価表!P$124</f>
        <v>2.2194226575093807E-3</v>
      </c>
      <c r="Q23" s="392">
        <f>+生産者価格評価表!Q23/生産者価格評価表!Q$124</f>
        <v>1.2811193971123196E-3</v>
      </c>
      <c r="R23" s="392">
        <f>+生産者価格評価表!R23/生産者価格評価表!R$124</f>
        <v>5.0272558604408041E-3</v>
      </c>
      <c r="S23" s="392">
        <f>+生産者価格評価表!S23/生産者価格評価表!S$124</f>
        <v>1.6587812518922768E-3</v>
      </c>
      <c r="T23" s="392">
        <f>+生産者価格評価表!T23/生産者価格評価表!T$124</f>
        <v>2.8423338868945727E-2</v>
      </c>
      <c r="U23" s="392">
        <f>+生産者価格評価表!U23/生産者価格評価表!U$124</f>
        <v>1.0925916366587246E-3</v>
      </c>
      <c r="V23" s="392">
        <f>+生産者価格評価表!V23/生産者価格評価表!V$124</f>
        <v>2.2316263293867783E-3</v>
      </c>
      <c r="W23" s="392">
        <f>+生産者価格評価表!W23/生産者価格評価表!W$124</f>
        <v>1.1834173529192713E-3</v>
      </c>
      <c r="X23" s="392">
        <f>+生産者価格評価表!X23/生産者価格評価表!X$124</f>
        <v>0</v>
      </c>
      <c r="Y23" s="392">
        <f>+生産者価格評価表!Y23/生産者価格評価表!Y$124</f>
        <v>1.2629015705954965E-3</v>
      </c>
      <c r="Z23" s="392">
        <f>+生産者価格評価表!Z23/生産者価格評価表!Z$124</f>
        <v>3.2488849207194608E-3</v>
      </c>
      <c r="AA23" s="392">
        <f>+生産者価格評価表!AA23/生産者価格評価表!AA$124</f>
        <v>5.4273680107410453E-3</v>
      </c>
      <c r="AB23" s="392">
        <f>+生産者価格評価表!AB23/生産者価格評価表!AB$124</f>
        <v>2.6041528668800239E-2</v>
      </c>
      <c r="AC23" s="392">
        <f>+生産者価格評価表!AC23/生産者価格評価表!AC$124</f>
        <v>1.7367057969667674E-2</v>
      </c>
      <c r="AD23" s="392">
        <f>+生産者価格評価表!AD23/生産者価格評価表!AD$124</f>
        <v>0</v>
      </c>
      <c r="AE23" s="392">
        <f>+生産者価格評価表!AE23/生産者価格評価表!AE$124</f>
        <v>2.0104426281284271E-5</v>
      </c>
      <c r="AF23" s="392">
        <f>+生産者価格評価表!AF23/生産者価格評価表!AF$124</f>
        <v>2.8483169255221134E-3</v>
      </c>
      <c r="AG23" s="392">
        <f>+生産者価格評価表!AG23/生産者価格評価表!AG$124</f>
        <v>1.6330360772196506E-3</v>
      </c>
      <c r="AH23" s="392">
        <f>+生産者価格評価表!AH23/生産者価格評価表!AH$124</f>
        <v>5.0896033114348925E-3</v>
      </c>
      <c r="AI23" s="392">
        <f>+生産者価格評価表!AI23/生産者価格評価表!AI$124</f>
        <v>1.1840415881078634E-2</v>
      </c>
      <c r="AJ23" s="392">
        <f>+生産者価格評価表!AJ23/生産者価格評価表!AJ$124</f>
        <v>2.5792077001916135E-3</v>
      </c>
      <c r="AK23" s="392">
        <f>+生産者価格評価表!AK23/生産者価格評価表!AK$124</f>
        <v>2.2877863908695659E-2</v>
      </c>
      <c r="AL23" s="392">
        <f>+生産者価格評価表!AL23/生産者価格評価表!AL$124</f>
        <v>1.6400308136264705E-3</v>
      </c>
      <c r="AM23" s="392">
        <f>+生産者価格評価表!AM23/生産者価格評価表!AM$124</f>
        <v>0</v>
      </c>
      <c r="AN23" s="392">
        <f>+生産者価格評価表!AN23/生産者価格評価表!AN$124</f>
        <v>0</v>
      </c>
      <c r="AO23" s="392">
        <f>+生産者価格評価表!AO23/生産者価格評価表!AO$124</f>
        <v>1.3007721510393169E-4</v>
      </c>
      <c r="AP23" s="392">
        <f>+生産者価格評価表!AP23/生産者価格評価表!AP$124</f>
        <v>6.1419031217147598E-4</v>
      </c>
      <c r="AQ23" s="392">
        <f>+生産者価格評価表!AQ23/生産者価格評価表!AQ$124</f>
        <v>0</v>
      </c>
      <c r="AR23" s="392">
        <f>+生産者価格評価表!AR23/生産者価格評価表!AR$124</f>
        <v>2.6617898229963914E-4</v>
      </c>
      <c r="AS23" s="392">
        <f>+生産者価格評価表!AS23/生産者価格評価表!AS$124</f>
        <v>2.7400628509906521E-4</v>
      </c>
      <c r="AT23" s="392">
        <f>+生産者価格評価表!AT23/生産者価格評価表!AT$124</f>
        <v>3.1571657939751785E-3</v>
      </c>
      <c r="AU23" s="393">
        <f>+生産者価格評価表!AU23/生産者価格評価表!AU$124</f>
        <v>4.2362628137809874E-4</v>
      </c>
      <c r="AV23" s="393">
        <f>+生産者価格評価表!AV23/生産者価格評価表!AV$124</f>
        <v>3.1831204499310214E-4</v>
      </c>
      <c r="AW23" s="393">
        <f>+生産者価格評価表!AW23/生産者価格評価表!AW$124</f>
        <v>3.495803878954637E-3</v>
      </c>
      <c r="AX23" s="393">
        <f>+生産者価格評価表!AX23/生産者価格評価表!AX$124</f>
        <v>7.4548828737893726E-4</v>
      </c>
      <c r="AY23" s="393">
        <f>+生産者価格評価表!AY23/生産者価格評価表!AY$124</f>
        <v>1.1688934116797427E-3</v>
      </c>
      <c r="AZ23" s="393">
        <f>+生産者価格評価表!AZ23/生産者価格評価表!AZ$124</f>
        <v>1.7199863245680853E-3</v>
      </c>
      <c r="BA23" s="393">
        <f>+生産者価格評価表!BA23/生産者価格評価表!BA$124</f>
        <v>5.179884945269002E-3</v>
      </c>
      <c r="BB23" s="393">
        <f>+生産者価格評価表!BB23/生産者価格評価表!BB$124</f>
        <v>2.233819669502777E-4</v>
      </c>
      <c r="BC23" s="393">
        <f>+生産者価格評価表!BC23/生産者価格評価表!BC$124</f>
        <v>5.068727941407526E-3</v>
      </c>
      <c r="BD23" s="393">
        <f>+生産者価格評価表!BD23/生産者価格評価表!BD$124</f>
        <v>2.2321814871958138E-3</v>
      </c>
      <c r="BE23" s="393">
        <f>+生産者価格評価表!BE23/生産者価格評価表!BE$124</f>
        <v>9.5136955524776138E-4</v>
      </c>
      <c r="BF23" s="393">
        <f>+生産者価格評価表!BF23/生産者価格評価表!BF$124</f>
        <v>3.7787846847102482E-5</v>
      </c>
      <c r="BG23" s="393">
        <f>+生産者価格評価表!BG23/生産者価格評価表!BG$124</f>
        <v>3.60210142747705E-5</v>
      </c>
      <c r="BH23" s="393">
        <f>+生産者価格評価表!BH23/生産者価格評価表!BH$124</f>
        <v>3.1368267552580453E-4</v>
      </c>
      <c r="BI23" s="393">
        <f>+生産者価格評価表!BI23/生産者価格評価表!BI$124</f>
        <v>4.8724160025664266E-5</v>
      </c>
      <c r="BJ23" s="393">
        <f>+生産者価格評価表!BJ23/生産者価格評価表!BJ$124</f>
        <v>2.2480096801754458E-4</v>
      </c>
      <c r="BK23" s="393">
        <f>+生産者価格評価表!BK23/生産者価格評価表!BK$124</f>
        <v>4.3608397731448858E-3</v>
      </c>
      <c r="BL23" s="393">
        <f>+生産者価格評価表!BL23/生産者価格評価表!BL$124</f>
        <v>1.4085539028863326E-3</v>
      </c>
      <c r="BM23" s="393">
        <f>+生産者価格評価表!BM23/生産者価格評価表!BM$124</f>
        <v>2.4526973758671992E-5</v>
      </c>
      <c r="BN23" s="393">
        <f>+生産者価格評価表!BN23/生産者価格評価表!BN$124</f>
        <v>1.0352246327281617E-3</v>
      </c>
      <c r="BO23" s="393">
        <f>+生産者価格評価表!BO23/生産者価格評価表!BO$124</f>
        <v>3.0268324916847235E-7</v>
      </c>
      <c r="BP23" s="393">
        <f>+生産者価格評価表!BP23/生産者価格評価表!BP$124</f>
        <v>0</v>
      </c>
      <c r="BQ23" s="393">
        <f>+生産者価格評価表!BQ23/生産者価格評価表!BQ$124</f>
        <v>0</v>
      </c>
      <c r="BR23" s="393">
        <f>+生産者価格評価表!BR23/生産者価格評価表!BR$124</f>
        <v>0</v>
      </c>
      <c r="BS23" s="393">
        <f>+生産者価格評価表!BS23/生産者価格評価表!BS$124</f>
        <v>3.6641267205116713E-5</v>
      </c>
      <c r="BT23" s="393">
        <f>+生産者価格評価表!BT23/生産者価格評価表!BT$124</f>
        <v>1.1032460398874091E-3</v>
      </c>
      <c r="BU23" s="393">
        <f>+生産者価格評価表!BU23/生産者価格評価表!BU$124</f>
        <v>6.2941726434981521E-3</v>
      </c>
      <c r="BV23" s="393">
        <f>+生産者価格評価表!BV23/生産者価格評価表!BV$124</f>
        <v>1.4911548089735708E-3</v>
      </c>
      <c r="BW23" s="393">
        <f>+生産者価格評価表!BW23/生産者価格評価表!BW$124</f>
        <v>5.0984516134932636E-5</v>
      </c>
      <c r="BX23" s="393">
        <f>+生産者価格評価表!BX23/生産者価格評価表!BX$124</f>
        <v>0</v>
      </c>
      <c r="BY23" s="393">
        <f>+生産者価格評価表!BY23/生産者価格評価表!BY$124</f>
        <v>0</v>
      </c>
      <c r="BZ23" s="393">
        <f>+生産者価格評価表!BZ23/生産者価格評価表!BZ$124</f>
        <v>2.487274721460438E-4</v>
      </c>
      <c r="CA23" s="393">
        <f>+生産者価格評価表!CA23/生産者価格評価表!CA$124</f>
        <v>4.5151875257216494E-4</v>
      </c>
      <c r="CB23" s="393">
        <f>+生産者価格評価表!CB23/生産者価格評価表!CB$124</f>
        <v>0</v>
      </c>
      <c r="CC23" s="393">
        <f>+生産者価格評価表!CC23/生産者価格評価表!CC$124</f>
        <v>5.8695965507477748E-4</v>
      </c>
      <c r="CD23" s="393">
        <f>+生産者価格評価表!CD23/生産者価格評価表!CD$124</f>
        <v>5.6930237686738674E-4</v>
      </c>
      <c r="CE23" s="393">
        <f>+生産者価格評価表!CE23/生産者価格評価表!CE$124</f>
        <v>2.7594532833182428E-4</v>
      </c>
      <c r="CF23" s="393">
        <f>+生産者価格評価表!CF23/生産者価格評価表!CF$124</f>
        <v>1.7184218234645853E-3</v>
      </c>
      <c r="CG23" s="393">
        <f>+生産者価格評価表!CG23/生産者価格評価表!CG$124</f>
        <v>1.3272871271448676E-2</v>
      </c>
      <c r="CH23" s="393">
        <f>+生産者価格評価表!CH23/生産者価格評価表!CH$124</f>
        <v>3.3926082894469004E-4</v>
      </c>
      <c r="CI23" s="393">
        <f>+生産者価格評価表!CI23/生産者価格評価表!CI$124</f>
        <v>2.6386111981612051E-4</v>
      </c>
      <c r="CJ23" s="393">
        <f>+生産者価格評価表!CJ23/生産者価格評価表!CJ$124</f>
        <v>2.8592609003919484E-4</v>
      </c>
      <c r="CK23" s="393">
        <f>+生産者価格評価表!CK23/生産者価格評価表!CK$124</f>
        <v>9.0646220003867662E-4</v>
      </c>
      <c r="CL23" s="393">
        <f>+生産者価格評価表!CL23/生産者価格評価表!CL$124</f>
        <v>3.9123630672926448E-4</v>
      </c>
      <c r="CM23" s="393">
        <f>+生産者価格評価表!CM23/生産者価格評価表!CM$124</f>
        <v>3.5349823178682671E-4</v>
      </c>
      <c r="CN23" s="393">
        <f>+生産者価格評価表!CN23/生産者価格評価表!CN$124</f>
        <v>1.5727194360017906E-4</v>
      </c>
      <c r="CO23" s="393">
        <f>+生産者価格評価表!CO23/生産者価格評価表!CO$124</f>
        <v>8.2248259659424593E-4</v>
      </c>
      <c r="CP23" s="393">
        <f>+生産者価格評価表!CP23/生産者価格評価表!CP$124</f>
        <v>2.2604981382398368E-3</v>
      </c>
      <c r="CQ23" s="393">
        <f>+生産者価格評価表!CQ23/生産者価格評価表!CQ$124</f>
        <v>1.2483834925345084E-3</v>
      </c>
      <c r="CR23" s="393">
        <f>+生産者価格評価表!CR23/生産者価格評価表!CR$124</f>
        <v>4.4409285139173551E-3</v>
      </c>
      <c r="CS23" s="393">
        <f>+生産者価格評価表!CS23/生産者価格評価表!CS$124</f>
        <v>4.9579469629859171E-3</v>
      </c>
      <c r="CT23" s="393">
        <f>+生産者価格評価表!CT23/生産者価格評価表!CT$124</f>
        <v>5.8961579820944908E-3</v>
      </c>
      <c r="CU23" s="393">
        <f>+生産者価格評価表!CU23/生産者価格評価表!CU$124</f>
        <v>1.8579255573148358E-3</v>
      </c>
      <c r="CV23" s="393">
        <f>+生産者価格評価表!CV23/生産者価格評価表!CV$124</f>
        <v>8.001947516240573E-6</v>
      </c>
      <c r="CW23" s="393">
        <f>+生産者価格評価表!CW23/生産者価格評価表!CW$124</f>
        <v>4.7428681811082277E-4</v>
      </c>
      <c r="CX23" s="393">
        <f>+生産者価格評価表!CX23/生産者価格評価表!CX$124</f>
        <v>2.5314931168318595E-6</v>
      </c>
      <c r="CY23" s="393">
        <f>+生産者価格評価表!CY23/生産者価格評価表!CY$124</f>
        <v>6.1347681652979913E-4</v>
      </c>
      <c r="CZ23" s="393">
        <f>+生産者価格評価表!CZ23/生産者価格評価表!CZ$124</f>
        <v>1.5306709704088844E-3</v>
      </c>
      <c r="DA23" s="393">
        <f>+生産者価格評価表!DA23/生産者価格評価表!DA$124</f>
        <v>3.0102613503199737E-3</v>
      </c>
      <c r="DB23" s="393">
        <f>+生産者価格評価表!DB23/生産者価格評価表!DB$124</f>
        <v>8.9605837573643722E-4</v>
      </c>
      <c r="DC23" s="393">
        <f>+生産者価格評価表!DC23/生産者価格評価表!DC$124</f>
        <v>5.6783149612152915E-4</v>
      </c>
      <c r="DD23" s="393">
        <f>+生産者価格評価表!DD23/生産者価格評価表!DD$124</f>
        <v>1.2297601967616316E-4</v>
      </c>
      <c r="DE23" s="393">
        <f>+生産者価格評価表!DE23/生産者価格評価表!DE$124</f>
        <v>1.414074580789284E-3</v>
      </c>
      <c r="DF23" s="393">
        <f>+生産者価格評価表!DF23/生産者価格評価表!DF$124</f>
        <v>0.30847981625872756</v>
      </c>
      <c r="DG23" s="394">
        <f>+生産者価格評価表!DG23/生産者価格評価表!DG$124</f>
        <v>2.5364091711487983E-4</v>
      </c>
    </row>
    <row r="24" spans="1:111" ht="17.5" customHeight="1">
      <c r="A24" s="382">
        <v>18</v>
      </c>
      <c r="B24" s="389" t="s">
        <v>167</v>
      </c>
      <c r="C24" s="390" t="s">
        <v>168</v>
      </c>
      <c r="D24" s="391">
        <f>+生産者価格評価表!D24/生産者価格評価表!D$124</f>
        <v>1.2277686758901076E-4</v>
      </c>
      <c r="E24" s="392">
        <f>+生産者価格評価表!E24/生産者価格評価表!E$124</f>
        <v>0</v>
      </c>
      <c r="F24" s="392">
        <f>+生産者価格評価表!F24/生産者価格評価表!F$124</f>
        <v>1.1631407537152084E-4</v>
      </c>
      <c r="G24" s="392">
        <f>+生産者価格評価表!G24/生産者価格評価表!G$124</f>
        <v>3.9864301916276996E-5</v>
      </c>
      <c r="H24" s="392">
        <f>+生産者価格評価表!H24/生産者価格評価表!H$124</f>
        <v>2.6471497295914369E-4</v>
      </c>
      <c r="I24" s="392">
        <f>+生産者価格評価表!I24/生産者価格評価表!I$124</f>
        <v>6.0097491486188709E-4</v>
      </c>
      <c r="J24" s="392">
        <f>+生産者価格評価表!J24/生産者価格評価表!J$124</f>
        <v>3.5237977393896028E-4</v>
      </c>
      <c r="K24" s="392">
        <f>+生産者価格評価表!K24/生産者価格評価表!K$124</f>
        <v>7.0007168247416601E-3</v>
      </c>
      <c r="L24" s="392">
        <f>+生産者価格評価表!L24/生産者価格評価表!L$124</f>
        <v>1.1161767985737019E-3</v>
      </c>
      <c r="M24" s="392">
        <f>+生産者価格評価表!M24/生産者価格評価表!M$124</f>
        <v>1.1358397530550748E-5</v>
      </c>
      <c r="N24" s="392">
        <f>+生産者価格評価表!N24/生産者価格評価表!N$124</f>
        <v>8.3018467599976808E-4</v>
      </c>
      <c r="O24" s="392">
        <f>+生産者価格評価表!O24/生産者価格評価表!O$124</f>
        <v>1.8678623488697555E-4</v>
      </c>
      <c r="P24" s="392">
        <f>+生産者価格評価表!P24/生産者価格評価表!P$124</f>
        <v>4.6111540076671951E-4</v>
      </c>
      <c r="Q24" s="392">
        <f>+生産者価格評価表!Q24/生産者価格評価表!Q$124</f>
        <v>4.6582313613628267E-4</v>
      </c>
      <c r="R24" s="392">
        <f>+生産者価格評価表!R24/生産者価格評価表!R$124</f>
        <v>3.2569173593120841E-4</v>
      </c>
      <c r="S24" s="392">
        <f>+生産者価格評価表!S24/生産者価格評価表!S$124</f>
        <v>2.6842477906727105E-4</v>
      </c>
      <c r="T24" s="392">
        <f>+生産者価格評価表!T24/生産者価格評価表!T$124</f>
        <v>2.5025285166404938E-3</v>
      </c>
      <c r="U24" s="392">
        <f>+生産者価格評価表!U24/生産者価格評価表!U$124</f>
        <v>3.8921314075080565E-2</v>
      </c>
      <c r="V24" s="392">
        <f>+生産者価格評価表!V24/生産者価格評価表!V$124</f>
        <v>9.1927789136671267E-5</v>
      </c>
      <c r="W24" s="392">
        <f>+生産者価格評価表!W24/生産者価格評価表!W$124</f>
        <v>1.3753228696088829E-4</v>
      </c>
      <c r="X24" s="392">
        <f>+生産者価格評価表!X24/生産者価格評価表!X$124</f>
        <v>5.5736200080357064E-5</v>
      </c>
      <c r="Y24" s="392">
        <f>+生産者価格評価表!Y24/生産者価格評価表!Y$124</f>
        <v>3.1994383013524636E-5</v>
      </c>
      <c r="Z24" s="392">
        <f>+生産者価格評価表!Z24/生産者価格評価表!Z$124</f>
        <v>6.8754345565151038E-5</v>
      </c>
      <c r="AA24" s="392">
        <f>+生産者価格評価表!AA24/生産者価格評価表!AA$124</f>
        <v>1.8217549482437525E-3</v>
      </c>
      <c r="AB24" s="392">
        <f>+生産者価格評価表!AB24/生産者価格評価表!AB$124</f>
        <v>4.0800092017626733E-3</v>
      </c>
      <c r="AC24" s="392">
        <f>+生産者価格評価表!AC24/生産者価格評価表!AC$124</f>
        <v>4.8632191578540443E-3</v>
      </c>
      <c r="AD24" s="392">
        <f>+生産者価格評価表!AD24/生産者価格評価表!AD$124</f>
        <v>1.0076956349272431E-5</v>
      </c>
      <c r="AE24" s="392">
        <f>+生産者価格評価表!AE24/生産者価格評価表!AE$124</f>
        <v>1.2322067720787133E-4</v>
      </c>
      <c r="AF24" s="392">
        <f>+生産者価格評価表!AF24/生産者価格評価表!AF$124</f>
        <v>6.2788167115190353E-4</v>
      </c>
      <c r="AG24" s="392">
        <f>+生産者価格評価表!AG24/生産者価格評価表!AG$124</f>
        <v>1.7618126364518289E-4</v>
      </c>
      <c r="AH24" s="392">
        <f>+生産者価格評価表!AH24/生産者価格評価表!AH$124</f>
        <v>3.493233269102915E-4</v>
      </c>
      <c r="AI24" s="392">
        <f>+生産者価格評価表!AI24/生産者価格評価表!AI$124</f>
        <v>3.9649819142625331E-3</v>
      </c>
      <c r="AJ24" s="392">
        <f>+生産者価格評価表!AJ24/生産者価格評価表!AJ$124</f>
        <v>7.9497348603003426E-5</v>
      </c>
      <c r="AK24" s="392">
        <f>+生産者価格評価表!AK24/生産者価格評価表!AK$124</f>
        <v>1.2610635358885321E-3</v>
      </c>
      <c r="AL24" s="392">
        <f>+生産者価格評価表!AL24/生産者価格評価表!AL$124</f>
        <v>7.4894231004377497E-5</v>
      </c>
      <c r="AM24" s="392">
        <f>+生産者価格評価表!AM24/生産者価格評価表!AM$124</f>
        <v>8.6989702188542948E-6</v>
      </c>
      <c r="AN24" s="392">
        <f>+生産者価格評価表!AN24/生産者価格評価表!AN$124</f>
        <v>1.501169035386307E-5</v>
      </c>
      <c r="AO24" s="392">
        <f>+生産者価格評価表!AO24/生産者価格評価表!AO$124</f>
        <v>1.2449341269947024E-3</v>
      </c>
      <c r="AP24" s="392">
        <f>+生産者価格評価表!AP24/生産者価格評価表!AP$124</f>
        <v>4.3412648571156535E-5</v>
      </c>
      <c r="AQ24" s="392">
        <f>+生産者価格評価表!AQ24/生産者価格評価表!AQ$124</f>
        <v>5.4447181927758037E-5</v>
      </c>
      <c r="AR24" s="392">
        <f>+生産者価格評価表!AR24/生産者価格評価表!AR$124</f>
        <v>5.5466588581723009E-4</v>
      </c>
      <c r="AS24" s="392">
        <f>+生産者価格評価表!AS24/生産者価格評価表!AS$124</f>
        <v>2.1988684776223585E-4</v>
      </c>
      <c r="AT24" s="392">
        <f>+生産者価格評価表!AT24/生産者価格評価表!AT$124</f>
        <v>2.2416353126036128E-3</v>
      </c>
      <c r="AU24" s="393">
        <f>+生産者価格評価表!AU24/生産者価格評価表!AU$124</f>
        <v>9.1623735579460231E-4</v>
      </c>
      <c r="AV24" s="393">
        <f>+生産者価格評価表!AV24/生産者価格評価表!AV$124</f>
        <v>8.2078904856572093E-4</v>
      </c>
      <c r="AW24" s="393">
        <f>+生産者価格評価表!AW24/生産者価格評価表!AW$124</f>
        <v>2.7345133890760336E-3</v>
      </c>
      <c r="AX24" s="393">
        <f>+生産者価格評価表!AX24/生産者価格評価表!AX$124</f>
        <v>2.5614403958555843E-3</v>
      </c>
      <c r="AY24" s="393">
        <f>+生産者価格評価表!AY24/生産者価格評価表!AY$124</f>
        <v>5.2010635853330265E-4</v>
      </c>
      <c r="AZ24" s="393">
        <f>+生産者価格評価表!AZ24/生産者価格評価表!AZ$124</f>
        <v>3.9025312438811956E-4</v>
      </c>
      <c r="BA24" s="393">
        <f>+生産者価格評価表!BA24/生産者価格評価表!BA$124</f>
        <v>7.9597381836971053E-3</v>
      </c>
      <c r="BB24" s="393">
        <f>+生産者価格評価表!BB24/生産者価格評価表!BB$124</f>
        <v>4.8099181593325922E-4</v>
      </c>
      <c r="BC24" s="393">
        <f>+生産者価格評価表!BC24/生産者価格評価表!BC$124</f>
        <v>1.4836659516165792E-4</v>
      </c>
      <c r="BD24" s="393">
        <f>+生産者価格評価表!BD24/生産者価格評価表!BD$124</f>
        <v>4.1055029020645069E-3</v>
      </c>
      <c r="BE24" s="393">
        <f>+生産者価格評価表!BE24/生産者価格評価表!BE$124</f>
        <v>1.7886674109314272E-3</v>
      </c>
      <c r="BF24" s="393">
        <f>+生産者価格評価表!BF24/生産者価格評価表!BF$124</f>
        <v>8.4102182213551164E-4</v>
      </c>
      <c r="BG24" s="393">
        <f>+生産者価格評価表!BG24/生産者価格評価表!BG$124</f>
        <v>4.7157282046741527E-4</v>
      </c>
      <c r="BH24" s="393">
        <f>+生産者価格評価表!BH24/生産者価格評価表!BH$124</f>
        <v>2.3735175798902041E-4</v>
      </c>
      <c r="BI24" s="393">
        <f>+生産者価格評価表!BI24/生産者価格評価表!BI$124</f>
        <v>8.8005319126000675E-4</v>
      </c>
      <c r="BJ24" s="393">
        <f>+生産者価格評価表!BJ24/生産者価格評価表!BJ$124</f>
        <v>2.3769148440440273E-3</v>
      </c>
      <c r="BK24" s="393">
        <f>+生産者価格評価表!BK24/生産者価格評価表!BK$124</f>
        <v>4.7366264246314861E-3</v>
      </c>
      <c r="BL24" s="393">
        <f>+生産者価格評価表!BL24/生産者価格評価表!BL$124</f>
        <v>2.7361815722217421E-3</v>
      </c>
      <c r="BM24" s="393">
        <f>+生産者価格評価表!BM24/生産者価格評価表!BM$124</f>
        <v>5.3744934286552239E-4</v>
      </c>
      <c r="BN24" s="393">
        <f>+生産者価格評価表!BN24/生産者価格評価表!BN$124</f>
        <v>8.3640068347504322E-4</v>
      </c>
      <c r="BO24" s="393">
        <f>+生産者価格評価表!BO24/生産者価格評価表!BO$124</f>
        <v>3.8296998101040966E-4</v>
      </c>
      <c r="BP24" s="393">
        <f>+生産者価格評価表!BP24/生産者価格評価表!BP$124</f>
        <v>2.4531258673475922E-4</v>
      </c>
      <c r="BQ24" s="393">
        <f>+生産者価格評価表!BQ24/生産者価格評価表!BQ$124</f>
        <v>1.2518097618972777E-3</v>
      </c>
      <c r="BR24" s="393">
        <f>+生産者価格評価表!BR24/生産者価格評価表!BR$124</f>
        <v>4.9910975695886929E-3</v>
      </c>
      <c r="BS24" s="393">
        <f>+生産者価格評価表!BS24/生産者価格評価表!BS$124</f>
        <v>2.3459240232287975E-3</v>
      </c>
      <c r="BT24" s="393">
        <f>+生産者価格評価表!BT24/生産者価格評価表!BT$124</f>
        <v>4.6182469986150599E-3</v>
      </c>
      <c r="BU24" s="393">
        <f>+生産者価格評価表!BU24/生産者価格評価表!BU$124</f>
        <v>4.5775859872843657E-3</v>
      </c>
      <c r="BV24" s="393">
        <f>+生産者価格評価表!BV24/生産者価格評価表!BV$124</f>
        <v>1.3812592399015952E-2</v>
      </c>
      <c r="BW24" s="393">
        <f>+生産者価格評価表!BW24/生産者価格評価表!BW$124</f>
        <v>2.1462216264009365E-4</v>
      </c>
      <c r="BX24" s="393">
        <f>+生産者価格評価表!BX24/生産者価格評価表!BX$124</f>
        <v>2.3100033926919392E-5</v>
      </c>
      <c r="BY24" s="393">
        <f>+生産者価格評価表!BY24/生産者価格評価表!BY$124</f>
        <v>0</v>
      </c>
      <c r="BZ24" s="393">
        <f>+生産者価格評価表!BZ24/生産者価格評価表!BZ$124</f>
        <v>8.5097517322905417E-4</v>
      </c>
      <c r="CA24" s="393">
        <f>+生産者価格評価表!CA24/生産者価格評価表!CA$124</f>
        <v>1.1408073553142938E-3</v>
      </c>
      <c r="CB24" s="393">
        <f>+生産者価格評価表!CB24/生産者価格評価表!CB$124</f>
        <v>0</v>
      </c>
      <c r="CC24" s="393">
        <f>+生産者価格評価表!CC24/生産者価格評価表!CC$124</f>
        <v>5.7708249042097935E-4</v>
      </c>
      <c r="CD24" s="393">
        <f>+生産者価格評価表!CD24/生産者価格評価表!CD$124</f>
        <v>5.0637948258204393E-4</v>
      </c>
      <c r="CE24" s="393">
        <f>+生産者価格評価表!CE24/生産者価格評価表!CE$124</f>
        <v>1.1604486575382967E-3</v>
      </c>
      <c r="CF24" s="393">
        <f>+生産者価格評価表!CF24/生産者価格評価表!CF$124</f>
        <v>7.8187700394977599E-4</v>
      </c>
      <c r="CG24" s="393">
        <f>+生産者価格評価表!CG24/生産者価格評価表!CG$124</f>
        <v>4.7631403057627805E-3</v>
      </c>
      <c r="CH24" s="393">
        <f>+生産者価格評価表!CH24/生産者価格評価表!CH$124</f>
        <v>5.4425266058780852E-3</v>
      </c>
      <c r="CI24" s="393">
        <f>+生産者価格評価表!CI24/生産者価格評価表!CI$124</f>
        <v>5.9514413100345319E-3</v>
      </c>
      <c r="CJ24" s="393">
        <f>+生産者価格評価表!CJ24/生産者価格評価表!CJ$124</f>
        <v>1.8331570084533582E-3</v>
      </c>
      <c r="CK24" s="393">
        <f>+生産者価格評価表!CK24/生産者価格評価表!CK$124</f>
        <v>4.8624368641159051E-3</v>
      </c>
      <c r="CL24" s="393">
        <f>+生産者価格評価表!CL24/生産者価格評価表!CL$124</f>
        <v>7.096380874242217E-3</v>
      </c>
      <c r="CM24" s="393">
        <f>+生産者価格評価表!CM24/生産者価格評価表!CM$124</f>
        <v>7.7154743562158942E-2</v>
      </c>
      <c r="CN24" s="393">
        <f>+生産者価格評価表!CN24/生産者価格評価表!CN$124</f>
        <v>5.2781815534742671E-3</v>
      </c>
      <c r="CO24" s="393">
        <f>+生産者価格評価表!CO24/生産者価格評価表!CO$124</f>
        <v>2.8542787475717545E-3</v>
      </c>
      <c r="CP24" s="393">
        <f>+生産者価格評価表!CP24/生産者価格評価表!CP$124</f>
        <v>2.1672354297585551E-2</v>
      </c>
      <c r="CQ24" s="393">
        <f>+生産者価格評価表!CQ24/生産者価格評価表!CQ$124</f>
        <v>1.718503341264231E-3</v>
      </c>
      <c r="CR24" s="393">
        <f>+生産者価格評価表!CR24/生産者価格評価表!CR$124</f>
        <v>7.3836216385196772E-3</v>
      </c>
      <c r="CS24" s="393">
        <f>+生産者価格評価表!CS24/生産者価格評価表!CS$124</f>
        <v>6.6530363404258188E-3</v>
      </c>
      <c r="CT24" s="393">
        <f>+生産者価格評価表!CT24/生産者価格評価表!CT$124</f>
        <v>1.1329446135032615E-3</v>
      </c>
      <c r="CU24" s="393">
        <f>+生産者価格評価表!CU24/生産者価格評価表!CU$124</f>
        <v>3.2763661648529327E-2</v>
      </c>
      <c r="CV24" s="393">
        <f>+生産者価格評価表!CV24/生産者価格評価表!CV$124</f>
        <v>1.5992624683866722E-4</v>
      </c>
      <c r="CW24" s="393">
        <f>+生産者価格評価表!CW24/生産者価格評価表!CW$124</f>
        <v>2.6650564351439841E-2</v>
      </c>
      <c r="CX24" s="393">
        <f>+生産者価格評価表!CX24/生産者価格評価表!CX$124</f>
        <v>1.128355522893328E-3</v>
      </c>
      <c r="CY24" s="393">
        <f>+生産者価格評価表!CY24/生産者価格評価表!CY$124</f>
        <v>2.6038735723787191E-3</v>
      </c>
      <c r="CZ24" s="393">
        <f>+生産者価格評価表!CZ24/生産者価格評価表!CZ$124</f>
        <v>4.211124299022623E-4</v>
      </c>
      <c r="DA24" s="393">
        <f>+生産者価格評価表!DA24/生産者価格評価表!DA$124</f>
        <v>2.3148020535643878E-4</v>
      </c>
      <c r="DB24" s="393">
        <f>+生産者価格評価表!DB24/生産者価格評価表!DB$124</f>
        <v>1.3841290966561304E-3</v>
      </c>
      <c r="DC24" s="393">
        <f>+生産者価格評価表!DC24/生産者価格評価表!DC$124</f>
        <v>3.9043725503268983E-3</v>
      </c>
      <c r="DD24" s="393">
        <f>+生産者価格評価表!DD24/生産者価格評価表!DD$124</f>
        <v>2.7949095380946169E-5</v>
      </c>
      <c r="DE24" s="393">
        <f>+生産者価格評価表!DE24/生産者価格評価表!DE$124</f>
        <v>1.7701765550408857E-3</v>
      </c>
      <c r="DF24" s="393">
        <f>+生産者価格評価表!DF24/生産者価格評価表!DF$124</f>
        <v>0</v>
      </c>
      <c r="DG24" s="394">
        <f>+生産者価格評価表!DG24/生産者価格評価表!DG$124</f>
        <v>2.7535940543052702E-5</v>
      </c>
    </row>
    <row r="25" spans="1:111" ht="17.5" customHeight="1">
      <c r="A25" s="382">
        <v>19</v>
      </c>
      <c r="B25" s="389" t="s">
        <v>169</v>
      </c>
      <c r="C25" s="390" t="s">
        <v>170</v>
      </c>
      <c r="D25" s="391">
        <f>+生産者価格評価表!D25/生産者価格評価表!D$124</f>
        <v>4.1342768031599184E-2</v>
      </c>
      <c r="E25" s="392">
        <f>+生産者価格評価表!E25/生産者価格評価表!E$124</f>
        <v>0</v>
      </c>
      <c r="F25" s="392">
        <f>+生産者価格評価表!F25/生産者価格評価表!F$124</f>
        <v>1.3410328689892992E-3</v>
      </c>
      <c r="G25" s="392">
        <f>+生産者価格評価表!G25/生産者価格評価表!G$124</f>
        <v>8.3715034024181686E-5</v>
      </c>
      <c r="H25" s="392">
        <f>+生産者価格評価表!H25/生産者価格評価表!H$124</f>
        <v>0</v>
      </c>
      <c r="I25" s="392">
        <f>+生産者価格評価表!I25/生産者価格評価表!I$124</f>
        <v>0</v>
      </c>
      <c r="J25" s="392">
        <f>+生産者価格評価表!J25/生産者価格評価表!J$124</f>
        <v>0</v>
      </c>
      <c r="K25" s="392">
        <f>+生産者価格評価表!K25/生産者価格評価表!K$124</f>
        <v>4.4331171999689474E-6</v>
      </c>
      <c r="L25" s="392">
        <f>+生産者価格評価表!L25/生産者価格評価表!L$124</f>
        <v>1.3888071719917957E-4</v>
      </c>
      <c r="M25" s="392">
        <f>+生産者価格評価表!M25/生産者価格評価表!M$124</f>
        <v>3.3407051560443376E-6</v>
      </c>
      <c r="N25" s="392">
        <f>+生産者価格評価表!N25/生産者価格評価表!N$124</f>
        <v>0</v>
      </c>
      <c r="O25" s="392">
        <f>+生産者価格評価表!O25/生産者価格評価表!O$124</f>
        <v>6.5703700714011499E-6</v>
      </c>
      <c r="P25" s="392">
        <f>+生産者価格評価表!P25/生産者価格評価表!P$124</f>
        <v>2.1674049389740046E-6</v>
      </c>
      <c r="Q25" s="392">
        <f>+生産者価格評価表!Q25/生産者価格評価表!Q$124</f>
        <v>7.1925461528762995E-6</v>
      </c>
      <c r="R25" s="392">
        <f>+生産者価格評価表!R25/生産者価格評価表!R$124</f>
        <v>0</v>
      </c>
      <c r="S25" s="392">
        <f>+生産者価格評価表!S25/生産者価格評価表!S$124</f>
        <v>2.9621093783790656E-5</v>
      </c>
      <c r="T25" s="392">
        <f>+生産者価格評価表!T25/生産者価格評価表!T$124</f>
        <v>7.1005802878234418E-6</v>
      </c>
      <c r="U25" s="392">
        <f>+生産者価格評価表!U25/生産者価格評価表!U$124</f>
        <v>2.2018192409154772E-6</v>
      </c>
      <c r="V25" s="392">
        <f>+生産者価格評価表!V25/生産者価格評価表!V$124</f>
        <v>0.18716814860602601</v>
      </c>
      <c r="W25" s="392">
        <f>+生産者価格評価表!W25/生産者価格評価表!W$124</f>
        <v>5.7772698881510681E-3</v>
      </c>
      <c r="X25" s="392">
        <f>+生産者価格評価表!X25/生産者価格評価表!X$124</f>
        <v>0</v>
      </c>
      <c r="Y25" s="392">
        <f>+生産者価格評価表!Y25/生産者価格評価表!Y$124</f>
        <v>6.263010044702289E-3</v>
      </c>
      <c r="Z25" s="392">
        <f>+生産者価格評価表!Z25/生産者価格評価表!Z$124</f>
        <v>2.42770625819484E-3</v>
      </c>
      <c r="AA25" s="392">
        <f>+生産者価格評価表!AA25/生産者価格評価表!AA$124</f>
        <v>3.4648533933907919E-4</v>
      </c>
      <c r="AB25" s="392">
        <f>+生産者価格評価表!AB25/生産者価格評価表!AB$124</f>
        <v>1.1321409902056712E-3</v>
      </c>
      <c r="AC25" s="392">
        <f>+生産者価格評価表!AC25/生産者価格評価表!AC$124</f>
        <v>2.1053018143580744E-3</v>
      </c>
      <c r="AD25" s="392">
        <f>+生産者価格評価表!AD25/生産者価格評価表!AD$124</f>
        <v>4.2698967581662843E-6</v>
      </c>
      <c r="AE25" s="392">
        <f>+生産者価格評価表!AE25/生産者価格評価表!AE$124</f>
        <v>-2.0370323532101255E-3</v>
      </c>
      <c r="AF25" s="392">
        <f>+生産者価格評価表!AF25/生産者価格評価表!AF$124</f>
        <v>0</v>
      </c>
      <c r="AG25" s="392">
        <f>+生産者価格評価表!AG25/生産者価格評価表!AG$124</f>
        <v>3.172755807169607E-5</v>
      </c>
      <c r="AH25" s="392">
        <f>+生産者価格評価表!AH25/生産者価格評価表!AH$124</f>
        <v>1.5024659221948023E-5</v>
      </c>
      <c r="AI25" s="392">
        <f>+生産者価格評価表!AI25/生産者価格評価表!AI$124</f>
        <v>4.9572601553605332E-6</v>
      </c>
      <c r="AJ25" s="392">
        <f>+生産者価格評価表!AJ25/生産者価格評価表!AJ$124</f>
        <v>0</v>
      </c>
      <c r="AK25" s="392">
        <f>+生産者価格評価表!AK25/生産者価格評価表!AK$124</f>
        <v>0</v>
      </c>
      <c r="AL25" s="392">
        <f>+生産者価格評価表!AL25/生産者価格評価表!AL$124</f>
        <v>1.0902969683630464E-4</v>
      </c>
      <c r="AM25" s="392">
        <f>+生産者価格評価表!AM25/生産者価格評価表!AM$124</f>
        <v>-1.610636452046853E-3</v>
      </c>
      <c r="AN25" s="392">
        <f>+生産者価格評価表!AN25/生産者価格評価表!AN$124</f>
        <v>2.5998371231596607E-4</v>
      </c>
      <c r="AO25" s="392">
        <f>+生産者価格評価表!AO25/生産者価格評価表!AO$124</f>
        <v>0</v>
      </c>
      <c r="AP25" s="392">
        <f>+生産者価格評価表!AP25/生産者価格評価表!AP$124</f>
        <v>0</v>
      </c>
      <c r="AQ25" s="392">
        <f>+生産者価格評価表!AQ25/生産者価格評価表!AQ$124</f>
        <v>7.250364532216759E-5</v>
      </c>
      <c r="AR25" s="392">
        <f>+生産者価格評価表!AR25/生産者価格評価表!AR$124</f>
        <v>2.5989811127710898E-6</v>
      </c>
      <c r="AS25" s="392">
        <f>+生産者価格評価表!AS25/生産者価格評価表!AS$124</f>
        <v>0</v>
      </c>
      <c r="AT25" s="392">
        <f>+生産者価格評価表!AT25/生産者価格評価表!AT$124</f>
        <v>0</v>
      </c>
      <c r="AU25" s="393">
        <f>+生産者価格評価表!AU25/生産者価格評価表!AU$124</f>
        <v>0</v>
      </c>
      <c r="AV25" s="393">
        <f>+生産者価格評価表!AV25/生産者価格評価表!AV$124</f>
        <v>7.0158079458863473E-6</v>
      </c>
      <c r="AW25" s="393">
        <f>+生産者価格評価表!AW25/生産者価格評価表!AW$124</f>
        <v>0</v>
      </c>
      <c r="AX25" s="393">
        <f>+生産者価格評価表!AX25/生産者価格評価表!AX$124</f>
        <v>0</v>
      </c>
      <c r="AY25" s="393">
        <f>+生産者価格評価表!AY25/生産者価格評価表!AY$124</f>
        <v>4.2018185996126449E-6</v>
      </c>
      <c r="AZ25" s="393">
        <f>+生産者価格評価表!AZ25/生産者価格評価表!AZ$124</f>
        <v>0</v>
      </c>
      <c r="BA25" s="393">
        <f>+生産者価格評価表!BA25/生産者価格評価表!BA$124</f>
        <v>0</v>
      </c>
      <c r="BB25" s="393">
        <f>+生産者価格評価表!BB25/生産者価格評価表!BB$124</f>
        <v>0</v>
      </c>
      <c r="BC25" s="393">
        <f>+生産者価格評価表!BC25/生産者価格評価表!BC$124</f>
        <v>2.1439569649365584E-4</v>
      </c>
      <c r="BD25" s="393">
        <f>+生産者価格評価表!BD25/生産者価格評価表!BD$124</f>
        <v>0</v>
      </c>
      <c r="BE25" s="393">
        <f>+生産者価格評価表!BE25/生産者価格評価表!BE$124</f>
        <v>0</v>
      </c>
      <c r="BF25" s="393">
        <f>+生産者価格評価表!BF25/生産者価格評価表!BF$124</f>
        <v>0</v>
      </c>
      <c r="BG25" s="393">
        <f>+生産者価格評価表!BG25/生産者価格評価表!BG$124</f>
        <v>0</v>
      </c>
      <c r="BH25" s="393">
        <f>+生産者価格評価表!BH25/生産者価格評価表!BH$124</f>
        <v>0</v>
      </c>
      <c r="BI25" s="393">
        <f>+生産者価格評価表!BI25/生産者価格評価表!BI$124</f>
        <v>0</v>
      </c>
      <c r="BJ25" s="393">
        <f>+生産者価格評価表!BJ25/生産者価格評価表!BJ$124</f>
        <v>0</v>
      </c>
      <c r="BK25" s="393">
        <f>+生産者価格評価表!BK25/生産者価格評価表!BK$124</f>
        <v>1.5717312419591657E-5</v>
      </c>
      <c r="BL25" s="393">
        <f>+生産者価格評価表!BL25/生産者価格評価表!BL$124</f>
        <v>0</v>
      </c>
      <c r="BM25" s="393">
        <f>+生産者価格評価表!BM25/生産者価格評価表!BM$124</f>
        <v>0</v>
      </c>
      <c r="BN25" s="393">
        <f>+生産者価格評価表!BN25/生産者価格評価表!BN$124</f>
        <v>0</v>
      </c>
      <c r="BO25" s="393">
        <f>+生産者価格評価表!BO25/生産者価格評価表!BO$124</f>
        <v>2.2232084651424295E-4</v>
      </c>
      <c r="BP25" s="393">
        <f>+生産者価格評価表!BP25/生産者価格評価表!BP$124</f>
        <v>1.9620736919864556E-4</v>
      </c>
      <c r="BQ25" s="393">
        <f>+生産者価格評価表!BQ25/生産者価格評価表!BQ$124</f>
        <v>9.9049341214435877E-5</v>
      </c>
      <c r="BR25" s="393">
        <f>+生産者価格評価表!BR25/生産者価格評価表!BR$124</f>
        <v>1.3015158959194393E-4</v>
      </c>
      <c r="BS25" s="393">
        <f>+生産者価格評価表!BS25/生産者価格評価表!BS$124</f>
        <v>0</v>
      </c>
      <c r="BT25" s="393">
        <f>+生産者価格評価表!BT25/生産者価格評価表!BT$124</f>
        <v>0</v>
      </c>
      <c r="BU25" s="393">
        <f>+生産者価格評価表!BU25/生産者価格評価表!BU$124</f>
        <v>0</v>
      </c>
      <c r="BV25" s="393">
        <f>+生産者価格評価表!BV25/生産者価格評価表!BV$124</f>
        <v>0</v>
      </c>
      <c r="BW25" s="393">
        <f>+生産者価格評価表!BW25/生産者価格評価表!BW$124</f>
        <v>4.2309028477437816E-6</v>
      </c>
      <c r="BX25" s="393">
        <f>+生産者価格評価表!BX25/生産者価格評価表!BX$124</f>
        <v>0</v>
      </c>
      <c r="BY25" s="393">
        <f>+生産者価格評価表!BY25/生産者価格評価表!BY$124</f>
        <v>0</v>
      </c>
      <c r="BZ25" s="393">
        <f>+生産者価格評価表!BZ25/生産者価格評価表!BZ$124</f>
        <v>0</v>
      </c>
      <c r="CA25" s="393">
        <f>+生産者価格評価表!CA25/生産者価格評価表!CA$124</f>
        <v>0</v>
      </c>
      <c r="CB25" s="393">
        <f>+生産者価格評価表!CB25/生産者価格評価表!CB$124</f>
        <v>0</v>
      </c>
      <c r="CC25" s="393">
        <f>+生産者価格評価表!CC25/生産者価格評価表!CC$124</f>
        <v>0</v>
      </c>
      <c r="CD25" s="393">
        <f>+生産者価格評価表!CD25/生産者価格評価表!CD$124</f>
        <v>0</v>
      </c>
      <c r="CE25" s="393">
        <f>+生産者価格評価表!CE25/生産者価格評価表!CE$124</f>
        <v>0</v>
      </c>
      <c r="CF25" s="393">
        <f>+生産者価格評価表!CF25/生産者価格評価表!CF$124</f>
        <v>7.8811625765622111E-6</v>
      </c>
      <c r="CG25" s="393">
        <f>+生産者価格評価表!CG25/生産者価格評価表!CG$124</f>
        <v>0</v>
      </c>
      <c r="CH25" s="393">
        <f>+生産者価格評価表!CH25/生産者価格評価表!CH$124</f>
        <v>0</v>
      </c>
      <c r="CI25" s="393">
        <f>+生産者価格評価表!CI25/生産者価格評価表!CI$124</f>
        <v>0</v>
      </c>
      <c r="CJ25" s="393">
        <f>+生産者価格評価表!CJ25/生産者価格評価表!CJ$124</f>
        <v>0</v>
      </c>
      <c r="CK25" s="393">
        <f>+生産者価格評価表!CK25/生産者価格評価表!CK$124</f>
        <v>0</v>
      </c>
      <c r="CL25" s="393">
        <f>+生産者価格評価表!CL25/生産者価格評価表!CL$124</f>
        <v>0</v>
      </c>
      <c r="CM25" s="393">
        <f>+生産者価格評価表!CM25/生産者価格評価表!CM$124</f>
        <v>0</v>
      </c>
      <c r="CN25" s="393">
        <f>+生産者価格評価表!CN25/生産者価格評価表!CN$124</f>
        <v>2.4397795546567157E-6</v>
      </c>
      <c r="CO25" s="393">
        <f>+生産者価格評価表!CO25/生産者価格評価表!CO$124</f>
        <v>0</v>
      </c>
      <c r="CP25" s="393">
        <f>+生産者価格評価表!CP25/生産者価格評価表!CP$124</f>
        <v>0</v>
      </c>
      <c r="CQ25" s="393">
        <f>+生産者価格評価表!CQ25/生産者価格評価表!CQ$124</f>
        <v>0</v>
      </c>
      <c r="CR25" s="393">
        <f>+生産者価格評価表!CR25/生産者価格評価表!CR$124</f>
        <v>0</v>
      </c>
      <c r="CS25" s="393">
        <f>+生産者価格評価表!CS25/生産者価格評価表!CS$124</f>
        <v>0</v>
      </c>
      <c r="CT25" s="393">
        <f>+生産者価格評価表!CT25/生産者価格評価表!CT$124</f>
        <v>0</v>
      </c>
      <c r="CU25" s="393">
        <f>+生産者価格評価表!CU25/生産者価格評価表!CU$124</f>
        <v>0</v>
      </c>
      <c r="CV25" s="393">
        <f>+生産者価格評価表!CV25/生産者価格評価表!CV$124</f>
        <v>0</v>
      </c>
      <c r="CW25" s="393">
        <f>+生産者価格評価表!CW25/生産者価格評価表!CW$124</f>
        <v>0</v>
      </c>
      <c r="CX25" s="393">
        <f>+生産者価格評価表!CX25/生産者価格評価表!CX$124</f>
        <v>0</v>
      </c>
      <c r="CY25" s="393">
        <f>+生産者価格評価表!CY25/生産者価格評価表!CY$124</f>
        <v>0</v>
      </c>
      <c r="CZ25" s="393">
        <f>+生産者価格評価表!CZ25/生産者価格評価表!CZ$124</f>
        <v>0</v>
      </c>
      <c r="DA25" s="393">
        <f>+生産者価格評価表!DA25/生産者価格評価表!DA$124</f>
        <v>0</v>
      </c>
      <c r="DB25" s="393">
        <f>+生産者価格評価表!DB25/生産者価格評価表!DB$124</f>
        <v>0</v>
      </c>
      <c r="DC25" s="393">
        <f>+生産者価格評価表!DC25/生産者価格評価表!DC$124</f>
        <v>7.8118131843818022E-5</v>
      </c>
      <c r="DD25" s="393">
        <f>+生産者価格評価表!DD25/生産者価格評価表!DD$124</f>
        <v>0</v>
      </c>
      <c r="DE25" s="393">
        <f>+生産者価格評価表!DE25/生産者価格評価表!DE$124</f>
        <v>4.044300993286047E-4</v>
      </c>
      <c r="DF25" s="393">
        <f>+生産者価格評価表!DF25/生産者価格評価表!DF$124</f>
        <v>0</v>
      </c>
      <c r="DG25" s="394">
        <f>+生産者価格評価表!DG25/生産者価格評価表!DG$124</f>
        <v>4.790995101058841E-4</v>
      </c>
    </row>
    <row r="26" spans="1:111" ht="17.5" customHeight="1">
      <c r="A26" s="382">
        <v>20</v>
      </c>
      <c r="B26" s="389" t="s">
        <v>171</v>
      </c>
      <c r="C26" s="390" t="s">
        <v>172</v>
      </c>
      <c r="D26" s="391">
        <f>+生産者価格評価表!D26/生産者価格評価表!D$124</f>
        <v>1.403469440886965E-3</v>
      </c>
      <c r="E26" s="392">
        <f>+生産者価格評価表!E26/生産者価格評価表!E$124</f>
        <v>7.4153653217712127E-4</v>
      </c>
      <c r="F26" s="392">
        <f>+生産者価格評価表!F26/生産者価格評価表!F$124</f>
        <v>9.8068730215203852E-5</v>
      </c>
      <c r="G26" s="392">
        <f>+生産者価格評価表!G26/生産者価格評価表!G$124</f>
        <v>4.5179542171780591E-5</v>
      </c>
      <c r="H26" s="392">
        <f>+生産者価格評価表!H26/生産者価格評価表!H$124</f>
        <v>1.4892065797198753E-3</v>
      </c>
      <c r="I26" s="392">
        <f>+生産者価格評価表!I26/生産者価格評価表!I$124</f>
        <v>0</v>
      </c>
      <c r="J26" s="392">
        <f>+生産者価格評価表!J26/生産者価格評価表!J$124</f>
        <v>2.5016274027727715E-4</v>
      </c>
      <c r="K26" s="392">
        <f>+生産者価格評価表!K26/生産者価格評価表!K$124</f>
        <v>4.2070969532697552E-3</v>
      </c>
      <c r="L26" s="392">
        <f>+生産者価格評価表!L26/生産者価格評価表!L$124</f>
        <v>3.9457858938239812E-3</v>
      </c>
      <c r="M26" s="392">
        <f>+生産者価格評価表!M26/生産者価格評価表!M$124</f>
        <v>2.5075332901268801E-3</v>
      </c>
      <c r="N26" s="392">
        <f>+生産者価格評価表!N26/生産者価格評価表!N$124</f>
        <v>1.1718803004454379E-5</v>
      </c>
      <c r="O26" s="392">
        <f>+生産者価格評価表!O26/生産者価格評価表!O$124</f>
        <v>1.3219584583659114E-2</v>
      </c>
      <c r="P26" s="392">
        <f>+生産者価格評価表!P26/生産者価格評価表!P$124</f>
        <v>8.0356538112461224E-4</v>
      </c>
      <c r="Q26" s="392">
        <f>+生産者価格評価表!Q26/生産者価格評価表!Q$124</f>
        <v>2.3396929544356433E-4</v>
      </c>
      <c r="R26" s="392">
        <f>+生産者価格評価表!R26/生産者価格評価表!R$124</f>
        <v>4.2851152558144877E-4</v>
      </c>
      <c r="S26" s="392">
        <f>+生産者価格評価表!S26/生産者価格評価表!S$124</f>
        <v>1.0722835949732218E-2</v>
      </c>
      <c r="T26" s="392">
        <f>+生産者価格評価表!T26/生産者価格評価表!T$124</f>
        <v>7.5294553372079779E-4</v>
      </c>
      <c r="U26" s="392">
        <f>+生産者価格評価表!U26/生産者価格評価表!U$124</f>
        <v>6.1161645580985484E-6</v>
      </c>
      <c r="V26" s="392">
        <f>+生産者価格評価表!V26/生産者価格評価表!V$124</f>
        <v>4.3624490830995517E-2</v>
      </c>
      <c r="W26" s="392">
        <f>+生産者価格評価表!W26/生産者価格評価表!W$124</f>
        <v>0.13902412389420157</v>
      </c>
      <c r="X26" s="392">
        <f>+生産者価格評価表!X26/生産者価格評価表!X$124</f>
        <v>7.3605710488728925E-3</v>
      </c>
      <c r="Y26" s="392">
        <f>+生産者価格評価表!Y26/生産者価格評価表!Y$124</f>
        <v>3.0314897044924276E-2</v>
      </c>
      <c r="Z26" s="392">
        <f>+生産者価格評価表!Z26/生産者価格評価表!Z$124</f>
        <v>1.6252655757643838E-2</v>
      </c>
      <c r="AA26" s="392">
        <f>+生産者価格評価表!AA26/生産者価格評価表!AA$124</f>
        <v>3.9345034431980598E-2</v>
      </c>
      <c r="AB26" s="392">
        <f>+生産者価格評価表!AB26/生産者価格評価表!AB$124</f>
        <v>3.1915756906802956E-2</v>
      </c>
      <c r="AC26" s="392">
        <f>+生産者価格評価表!AC26/生産者価格評価表!AC$124</f>
        <v>4.239281708024914E-2</v>
      </c>
      <c r="AD26" s="392">
        <f>+生産者価格評価表!AD26/生産者価格評価表!AD$124</f>
        <v>5.2519730125445295E-5</v>
      </c>
      <c r="AE26" s="392">
        <f>+生産者価格評価表!AE26/生産者価格評価表!AE$124</f>
        <v>2.5487224285628126E-4</v>
      </c>
      <c r="AF26" s="392">
        <f>+生産者価格評価表!AF26/生産者価格評価表!AF$124</f>
        <v>3.5515153244102243E-3</v>
      </c>
      <c r="AG26" s="392">
        <f>+生産者価格評価表!AG26/生産者価格評価表!AG$124</f>
        <v>2.6333499934118657E-2</v>
      </c>
      <c r="AH26" s="392">
        <f>+生産者価格評価表!AH26/生産者価格評価表!AH$124</f>
        <v>1.397293307641166E-3</v>
      </c>
      <c r="AI26" s="392">
        <f>+生産者価格評価表!AI26/生産者価格評価表!AI$124</f>
        <v>2.8628177397207081E-2</v>
      </c>
      <c r="AJ26" s="392">
        <f>+生産者価格評価表!AJ26/生産者価格評価表!AJ$124</f>
        <v>9.2259703221781559E-4</v>
      </c>
      <c r="AK26" s="392">
        <f>+生産者価格評価表!AK26/生産者価格評価表!AK$124</f>
        <v>1.8967731806026716E-2</v>
      </c>
      <c r="AL26" s="392">
        <f>+生産者価格評価表!AL26/生産者価格評価表!AL$124</f>
        <v>2.3135694081012122E-3</v>
      </c>
      <c r="AM26" s="392">
        <f>+生産者価格評価表!AM26/生産者価格評価表!AM$124</f>
        <v>5.2080292379761061E-3</v>
      </c>
      <c r="AN26" s="392">
        <f>+生産者価格評価表!AN26/生産者価格評価表!AN$124</f>
        <v>4.0914362059453801E-3</v>
      </c>
      <c r="AO26" s="392">
        <f>+生産者価格評価表!AO26/生産者価格評価表!AO$124</f>
        <v>1.4708243151751886E-3</v>
      </c>
      <c r="AP26" s="392">
        <f>+生産者価格評価表!AP26/生産者価格評価表!AP$124</f>
        <v>2.2544977723884703E-4</v>
      </c>
      <c r="AQ26" s="392">
        <f>+生産者価格評価表!AQ26/生産者価格評価表!AQ$124</f>
        <v>2.7479159368846043E-3</v>
      </c>
      <c r="AR26" s="392">
        <f>+生産者価格評価表!AR26/生産者価格評価表!AR$124</f>
        <v>2.2879697062761495E-3</v>
      </c>
      <c r="AS26" s="392">
        <f>+生産者価格評価表!AS26/生産者価格評価表!AS$124</f>
        <v>4.3169839365413375E-3</v>
      </c>
      <c r="AT26" s="392">
        <f>+生産者価格評価表!AT26/生産者価格評価表!AT$124</f>
        <v>7.5763819247192418E-4</v>
      </c>
      <c r="AU26" s="393">
        <f>+生産者価格評価表!AU26/生産者価格評価表!AU$124</f>
        <v>1.2810774327843253E-3</v>
      </c>
      <c r="AV26" s="393">
        <f>+生産者価格評価表!AV26/生産者価格評価表!AV$124</f>
        <v>6.4872031058255998E-4</v>
      </c>
      <c r="AW26" s="393">
        <f>+生産者価格評価表!AW26/生産者価格評価表!AW$124</f>
        <v>5.9413948243460175E-4</v>
      </c>
      <c r="AX26" s="393">
        <f>+生産者価格評価表!AX26/生産者価格評価表!AX$124</f>
        <v>9.4641442109193643E-3</v>
      </c>
      <c r="AY26" s="393">
        <f>+生産者価格評価表!AY26/生産者価格評価表!AY$124</f>
        <v>2.4949611003512459E-3</v>
      </c>
      <c r="AZ26" s="393">
        <f>+生産者価格評価表!AZ26/生産者価格評価表!AZ$124</f>
        <v>8.6484217090729862E-4</v>
      </c>
      <c r="BA26" s="393">
        <f>+生産者価格評価表!BA26/生産者価格評価表!BA$124</f>
        <v>4.9468543437638079E-3</v>
      </c>
      <c r="BB26" s="393">
        <f>+生産者価格評価表!BB26/生産者価格評価表!BB$124</f>
        <v>1.2709353038985558E-3</v>
      </c>
      <c r="BC26" s="393">
        <f>+生産者価格評価表!BC26/生産者価格評価表!BC$124</f>
        <v>1.0575793651898556E-2</v>
      </c>
      <c r="BD26" s="393">
        <f>+生産者価格評価表!BD26/生産者価格評価表!BD$124</f>
        <v>3.4168442191364829E-3</v>
      </c>
      <c r="BE26" s="393">
        <f>+生産者価格評価表!BE26/生産者価格評価表!BE$124</f>
        <v>2.3098071551328789E-3</v>
      </c>
      <c r="BF26" s="393">
        <f>+生産者価格評価表!BF26/生産者価格評価表!BF$124</f>
        <v>1.2450611076545305E-4</v>
      </c>
      <c r="BG26" s="393">
        <f>+生産者価格評価表!BG26/生産者価格評価表!BG$124</f>
        <v>1.6773144051610691E-5</v>
      </c>
      <c r="BH26" s="393">
        <f>+生産者価格評価表!BH26/生産者価格評価表!BH$124</f>
        <v>1.6823598193698127E-4</v>
      </c>
      <c r="BI26" s="393">
        <f>+生産者価格評価表!BI26/生産者価格評価表!BI$124</f>
        <v>2.0408092867386634E-3</v>
      </c>
      <c r="BJ26" s="393">
        <f>+生産者価格評価表!BJ26/生産者価格評価表!BJ$124</f>
        <v>8.8113305470542398E-4</v>
      </c>
      <c r="BK26" s="393">
        <f>+生産者価格評価表!BK26/生産者価格評価表!BK$124</f>
        <v>2.6585119534447491E-3</v>
      </c>
      <c r="BL26" s="393">
        <f>+生産者価格評価表!BL26/生産者価格評価表!BL$124</f>
        <v>7.9395196699959432E-4</v>
      </c>
      <c r="BM26" s="393">
        <f>+生産者価格評価表!BM26/生産者価格評価表!BM$124</f>
        <v>1.5593307820082854E-4</v>
      </c>
      <c r="BN26" s="393">
        <f>+生産者価格評価表!BN26/生産者価格評価表!BN$124</f>
        <v>3.8250738390011794E-4</v>
      </c>
      <c r="BO26" s="393">
        <f>+生産者価格評価表!BO26/生産者価格評価表!BO$124</f>
        <v>7.0986789011235978E-4</v>
      </c>
      <c r="BP26" s="393">
        <f>+生産者価格評価表!BP26/生産者価格評価表!BP$124</f>
        <v>7.9433026888309113E-4</v>
      </c>
      <c r="BQ26" s="393">
        <f>+生産者価格評価表!BQ26/生産者価格評価表!BQ$124</f>
        <v>4.2478274486513877E-6</v>
      </c>
      <c r="BR26" s="393">
        <f>+生産者価格評価表!BR26/生産者価格評価表!BR$124</f>
        <v>2.0355461879308767E-5</v>
      </c>
      <c r="BS26" s="393">
        <f>+生産者価格評価表!BS26/生産者価格評価表!BS$124</f>
        <v>7.0424074107183652E-3</v>
      </c>
      <c r="BT26" s="393">
        <f>+生産者価格評価表!BT26/生産者価格評価表!BT$124</f>
        <v>6.2016078254872034E-3</v>
      </c>
      <c r="BU26" s="393">
        <f>+生産者価格評価表!BU26/生産者価格評価表!BU$124</f>
        <v>0</v>
      </c>
      <c r="BV26" s="393">
        <f>+生産者価格評価表!BV26/生産者価格評価表!BV$124</f>
        <v>0</v>
      </c>
      <c r="BW26" s="393">
        <f>+生産者価格評価表!BW26/生産者価格評価表!BW$124</f>
        <v>0</v>
      </c>
      <c r="BX26" s="393">
        <f>+生産者価格評価表!BX26/生産者価格評価表!BX$124</f>
        <v>0</v>
      </c>
      <c r="BY26" s="393">
        <f>+生産者価格評価表!BY26/生産者価格評価表!BY$124</f>
        <v>0</v>
      </c>
      <c r="BZ26" s="393">
        <f>+生産者価格評価表!BZ26/生産者価格評価表!BZ$124</f>
        <v>6.4408196367543412E-5</v>
      </c>
      <c r="CA26" s="393">
        <f>+生産者価格評価表!CA26/生産者価格評価表!CA$124</f>
        <v>5.1795168624238373E-5</v>
      </c>
      <c r="CB26" s="393">
        <f>+生産者価格評価表!CB26/生産者価格評価表!CB$124</f>
        <v>0</v>
      </c>
      <c r="CC26" s="393">
        <f>+生産者価格評価表!CC26/生産者価格評価表!CC$124</f>
        <v>0</v>
      </c>
      <c r="CD26" s="393">
        <f>+生産者価格評価表!CD26/生産者価格評価表!CD$124</f>
        <v>0</v>
      </c>
      <c r="CE26" s="393">
        <f>+生産者価格評価表!CE26/生産者価格評価表!CE$124</f>
        <v>0</v>
      </c>
      <c r="CF26" s="393">
        <f>+生産者価格評価表!CF26/生産者価格評価表!CF$124</f>
        <v>6.7416778207009243E-4</v>
      </c>
      <c r="CG26" s="393">
        <f>+生産者価格評価表!CG26/生産者価格評価表!CG$124</f>
        <v>4.1964595904515358E-4</v>
      </c>
      <c r="CH26" s="393">
        <f>+生産者価格評価表!CH26/生産者価格評価表!CH$124</f>
        <v>0</v>
      </c>
      <c r="CI26" s="393">
        <f>+生産者価格評価表!CI26/生産者価格評価表!CI$124</f>
        <v>0</v>
      </c>
      <c r="CJ26" s="393">
        <f>+生産者価格評価表!CJ26/生産者価格評価表!CJ$124</f>
        <v>0</v>
      </c>
      <c r="CK26" s="393">
        <f>+生産者価格評価表!CK26/生産者価格評価表!CK$124</f>
        <v>0</v>
      </c>
      <c r="CL26" s="393">
        <f>+生産者価格評価表!CL26/生産者価格評価表!CL$124</f>
        <v>0</v>
      </c>
      <c r="CM26" s="393">
        <f>+生産者価格評価表!CM26/生産者価格評価表!CM$124</f>
        <v>2.1284983400889811E-4</v>
      </c>
      <c r="CN26" s="393">
        <f>+生産者価格評価表!CN26/生産者価格評価表!CN$124</f>
        <v>1.4235175324670146E-4</v>
      </c>
      <c r="CO26" s="393">
        <f>+生産者価格評価表!CO26/生産者価格評価表!CO$124</f>
        <v>1.9528272406484959E-5</v>
      </c>
      <c r="CP26" s="393">
        <f>+生産者価格評価表!CP26/生産者価格評価表!CP$124</f>
        <v>6.0166787503114251E-3</v>
      </c>
      <c r="CQ26" s="393">
        <f>+生産者価格評価表!CQ26/生産者価格評価表!CQ$124</f>
        <v>3.51331673940892E-4</v>
      </c>
      <c r="CR26" s="393">
        <f>+生産者価格評価表!CR26/生産者価格評価表!CR$124</f>
        <v>1.6041321342089205E-2</v>
      </c>
      <c r="CS26" s="393">
        <f>+生産者価格評価表!CS26/生産者価格評価表!CS$124</f>
        <v>3.5821709943513865E-4</v>
      </c>
      <c r="CT26" s="393">
        <f>+生産者価格評価表!CT26/生産者価格評価表!CT$124</f>
        <v>3.1266132647559373E-4</v>
      </c>
      <c r="CU26" s="393">
        <f>+生産者価格評価表!CU26/生産者価格評価表!CU$124</f>
        <v>0</v>
      </c>
      <c r="CV26" s="393">
        <f>+生産者価格評価表!CV26/生産者価格評価表!CV$124</f>
        <v>0</v>
      </c>
      <c r="CW26" s="393">
        <f>+生産者価格評価表!CW26/生産者価格評価表!CW$124</f>
        <v>1.9158803245051189E-4</v>
      </c>
      <c r="CX26" s="393">
        <f>+生産者価格評価表!CX26/生産者価格評価表!CX$124</f>
        <v>3.5809120816276122E-4</v>
      </c>
      <c r="CY26" s="393">
        <f>+生産者価格評価表!CY26/生産者価格評価表!CY$124</f>
        <v>9.5519940292689622E-7</v>
      </c>
      <c r="CZ26" s="393">
        <f>+生産者価格評価表!CZ26/生産者価格評価表!CZ$124</f>
        <v>1.2221852300616724E-4</v>
      </c>
      <c r="DA26" s="393">
        <f>+生産者価格評価表!DA26/生産者価格評価表!DA$124</f>
        <v>3.2406030302035228E-4</v>
      </c>
      <c r="DB26" s="393">
        <f>+生産者価格評価表!DB26/生産者価格評価表!DB$124</f>
        <v>1.9034069722749672E-3</v>
      </c>
      <c r="DC26" s="393">
        <f>+生産者価格評価表!DC26/生産者価格評価表!DC$124</f>
        <v>5.8246389543970651E-4</v>
      </c>
      <c r="DD26" s="393">
        <f>+生産者価格評価表!DD26/生産者価格評価表!DD$124</f>
        <v>4.0675250144403662E-3</v>
      </c>
      <c r="DE26" s="393">
        <f>+生産者価格評価表!DE26/生産者価格評価表!DE$124</f>
        <v>1.190715976403793E-4</v>
      </c>
      <c r="DF26" s="393">
        <f>+生産者価格評価表!DF26/生産者価格評価表!DF$124</f>
        <v>0</v>
      </c>
      <c r="DG26" s="394">
        <f>+生産者価格評価表!DG26/生産者価格評価表!DG$124</f>
        <v>6.3436084621952863E-4</v>
      </c>
    </row>
    <row r="27" spans="1:111" ht="17.5" customHeight="1">
      <c r="A27" s="382">
        <v>21</v>
      </c>
      <c r="B27" s="389" t="s">
        <v>173</v>
      </c>
      <c r="C27" s="390" t="s">
        <v>174</v>
      </c>
      <c r="D27" s="391">
        <f>+生産者価格評価表!D27/生産者価格評価表!D$124</f>
        <v>0</v>
      </c>
      <c r="E27" s="392">
        <f>+生産者価格評価表!E27/生産者価格評価表!E$124</f>
        <v>0</v>
      </c>
      <c r="F27" s="392">
        <f>+生産者価格評価表!F27/生産者価格評価表!F$124</f>
        <v>0</v>
      </c>
      <c r="G27" s="392">
        <f>+生産者価格評価表!G27/生産者価格評価表!G$124</f>
        <v>0</v>
      </c>
      <c r="H27" s="392">
        <f>+生産者価格評価表!H27/生産者価格評価表!H$124</f>
        <v>0</v>
      </c>
      <c r="I27" s="392">
        <f>+生産者価格評価表!I27/生産者価格評価表!I$124</f>
        <v>0</v>
      </c>
      <c r="J27" s="392">
        <f>+生産者価格評価表!J27/生産者価格評価表!J$124</f>
        <v>0</v>
      </c>
      <c r="K27" s="392">
        <f>+生産者価格評価表!K27/生産者価格評価表!K$124</f>
        <v>0</v>
      </c>
      <c r="L27" s="392">
        <f>+生産者価格評価表!L27/生産者価格評価表!L$124</f>
        <v>0</v>
      </c>
      <c r="M27" s="392">
        <f>+生産者価格評価表!M27/生産者価格評価表!M$124</f>
        <v>0</v>
      </c>
      <c r="N27" s="392">
        <f>+生産者価格評価表!N27/生産者価格評価表!N$124</f>
        <v>4.8725549334310311E-5</v>
      </c>
      <c r="O27" s="392">
        <f>+生産者価格評価表!O27/生産者価格評価表!O$124</f>
        <v>4.6931214795722504E-5</v>
      </c>
      <c r="P27" s="392">
        <f>+生産者価格評価表!P27/生産者価格評価表!P$124</f>
        <v>0</v>
      </c>
      <c r="Q27" s="392">
        <f>+生産者価格評価表!Q27/生産者価格評価表!Q$124</f>
        <v>0</v>
      </c>
      <c r="R27" s="392">
        <f>+生産者価格評価表!R27/生産者価格評価表!R$124</f>
        <v>0</v>
      </c>
      <c r="S27" s="392">
        <f>+生産者価格評価表!S27/生産者価格評価表!S$124</f>
        <v>9.5678754257376894E-5</v>
      </c>
      <c r="T27" s="392">
        <f>+生産者価格評価表!T27/生産者価格評価表!T$124</f>
        <v>1.704139269077626E-5</v>
      </c>
      <c r="U27" s="392">
        <f>+生産者価格評価表!U27/生産者価格評価表!U$124</f>
        <v>1.3455562027816806E-5</v>
      </c>
      <c r="V27" s="392">
        <f>+生産者価格評価表!V27/生産者価格評価表!V$124</f>
        <v>1.6423375017830821E-2</v>
      </c>
      <c r="W27" s="392">
        <f>+生産者価格評価表!W27/生産者価格評価表!W$124</f>
        <v>3.4054090854468452E-3</v>
      </c>
      <c r="X27" s="392">
        <f>+生産者価格評価表!X27/生産者価格評価表!X$124</f>
        <v>0.16026435437366809</v>
      </c>
      <c r="Y27" s="392">
        <f>+生産者価格評価表!Y27/生産者価格評価表!Y$124</f>
        <v>0.19613477173651267</v>
      </c>
      <c r="Z27" s="392">
        <f>+生産者価格評価表!Z27/生産者価格評価表!Z$124</f>
        <v>0.20326157058166178</v>
      </c>
      <c r="AA27" s="392">
        <f>+生産者価格評価表!AA27/生産者価格評価表!AA$124</f>
        <v>0</v>
      </c>
      <c r="AB27" s="392">
        <f>+生産者価格評価表!AB27/生産者価格評価表!AB$124</f>
        <v>2.9539985638350985E-4</v>
      </c>
      <c r="AC27" s="392">
        <f>+生産者価格評価表!AC27/生産者価格評価表!AC$124</f>
        <v>1.699197224029203E-2</v>
      </c>
      <c r="AD27" s="392">
        <f>+生産者価格評価表!AD27/生産者価格評価表!AD$124</f>
        <v>1.4910479479516664E-4</v>
      </c>
      <c r="AE27" s="392">
        <f>+生産者価格評価表!AE27/生産者価格評価表!AE$124</f>
        <v>0</v>
      </c>
      <c r="AF27" s="392">
        <f>+生産者価格評価表!AF27/生産者価格評価表!AF$124</f>
        <v>1.3082760909546246E-5</v>
      </c>
      <c r="AG27" s="392">
        <f>+生産者価格評価表!AG27/生産者価格評価表!AG$124</f>
        <v>2.7733618408553153E-4</v>
      </c>
      <c r="AH27" s="392">
        <f>+生産者価格評価表!AH27/生産者価格評価表!AH$124</f>
        <v>0</v>
      </c>
      <c r="AI27" s="392">
        <f>+生産者価格評価表!AI27/生産者価格評価表!AI$124</f>
        <v>6.0891678908345215E-4</v>
      </c>
      <c r="AJ27" s="392">
        <f>+生産者価格評価表!AJ27/生産者価格評価表!AJ$124</f>
        <v>0</v>
      </c>
      <c r="AK27" s="392">
        <f>+生産者価格評価表!AK27/生産者価格評価表!AK$124</f>
        <v>0</v>
      </c>
      <c r="AL27" s="392">
        <f>+生産者価格評価表!AL27/生産者価格評価表!AL$124</f>
        <v>1.395987707156424E-4</v>
      </c>
      <c r="AM27" s="392">
        <f>+生産者価格評価表!AM27/生産者価格評価表!AM$124</f>
        <v>0</v>
      </c>
      <c r="AN27" s="392">
        <f>+生産者価格評価表!AN27/生産者価格評価表!AN$124</f>
        <v>0</v>
      </c>
      <c r="AO27" s="392">
        <f>+生産者価格評価表!AO27/生産者価格評価表!AO$124</f>
        <v>1.0786891008618727E-5</v>
      </c>
      <c r="AP27" s="392">
        <f>+生産者価格評価表!AP27/生産者価格評価表!AP$124</f>
        <v>0</v>
      </c>
      <c r="AQ27" s="392">
        <f>+生産者価格評価表!AQ27/生産者価格評価表!AQ$124</f>
        <v>0</v>
      </c>
      <c r="AR27" s="392">
        <f>+生産者価格評価表!AR27/生産者価格評価表!AR$124</f>
        <v>0</v>
      </c>
      <c r="AS27" s="392">
        <f>+生産者価格評価表!AS27/生産者価格評価表!AS$124</f>
        <v>0</v>
      </c>
      <c r="AT27" s="392">
        <f>+生産者価格評価表!AT27/生産者価格評価表!AT$124</f>
        <v>1.3599680353112981E-7</v>
      </c>
      <c r="AU27" s="393">
        <f>+生産者価格評価表!AU27/生産者価格評価表!AU$124</f>
        <v>1.202663755899667E-5</v>
      </c>
      <c r="AV27" s="393">
        <f>+生産者価格評価表!AV27/生産者価格評価表!AV$124</f>
        <v>1.6329897805080292E-6</v>
      </c>
      <c r="AW27" s="393">
        <f>+生産者価格評価表!AW27/生産者価格評価表!AW$124</f>
        <v>0</v>
      </c>
      <c r="AX27" s="393">
        <f>+生産者価格評価表!AX27/生産者価格評価表!AX$124</f>
        <v>2.2720352500682075E-5</v>
      </c>
      <c r="AY27" s="393">
        <f>+生産者価格評価表!AY27/生産者価格評価表!AY$124</f>
        <v>1.1397432951449299E-4</v>
      </c>
      <c r="AZ27" s="393">
        <f>+生産者価格評価表!AZ27/生産者価格評価表!AZ$124</f>
        <v>0</v>
      </c>
      <c r="BA27" s="393">
        <f>+生産者価格評価表!BA27/生産者価格評価表!BA$124</f>
        <v>0</v>
      </c>
      <c r="BB27" s="393">
        <f>+生産者価格評価表!BB27/生産者価格評価表!BB$124</f>
        <v>0</v>
      </c>
      <c r="BC27" s="393">
        <f>+生産者価格評価表!BC27/生産者価格評価表!BC$124</f>
        <v>0</v>
      </c>
      <c r="BD27" s="393">
        <f>+生産者価格評価表!BD27/生産者価格評価表!BD$124</f>
        <v>0</v>
      </c>
      <c r="BE27" s="393">
        <f>+生産者価格評価表!BE27/生産者価格評価表!BE$124</f>
        <v>0</v>
      </c>
      <c r="BF27" s="393">
        <f>+生産者価格評価表!BF27/生産者価格評価表!BF$124</f>
        <v>0</v>
      </c>
      <c r="BG27" s="393">
        <f>+生産者価格評価表!BG27/生産者価格評価表!BG$124</f>
        <v>0</v>
      </c>
      <c r="BH27" s="393">
        <f>+生産者価格評価表!BH27/生産者価格評価表!BH$124</f>
        <v>0</v>
      </c>
      <c r="BI27" s="393">
        <f>+生産者価格評価表!BI27/生産者価格評価表!BI$124</f>
        <v>1.7678677531435706E-5</v>
      </c>
      <c r="BJ27" s="393">
        <f>+生産者価格評価表!BJ27/生産者価格評価表!BJ$124</f>
        <v>0</v>
      </c>
      <c r="BK27" s="393">
        <f>+生産者価格評価表!BK27/生産者価格評価表!BK$124</f>
        <v>1.980381364868549E-4</v>
      </c>
      <c r="BL27" s="393">
        <f>+生産者価格評価表!BL27/生産者価格評価表!BL$124</f>
        <v>0</v>
      </c>
      <c r="BM27" s="393">
        <f>+生産者価格評価表!BM27/生産者価格評価表!BM$124</f>
        <v>0</v>
      </c>
      <c r="BN27" s="393">
        <f>+生産者価格評価表!BN27/生産者価格評価表!BN$124</f>
        <v>0</v>
      </c>
      <c r="BO27" s="393">
        <f>+生産者価格評価表!BO27/生産者価格評価表!BO$124</f>
        <v>0</v>
      </c>
      <c r="BP27" s="393">
        <f>+生産者価格評価表!BP27/生産者価格評価表!BP$124</f>
        <v>0</v>
      </c>
      <c r="BQ27" s="393">
        <f>+生産者価格評価表!BQ27/生産者価格評価表!BQ$124</f>
        <v>0</v>
      </c>
      <c r="BR27" s="393">
        <f>+生産者価格評価表!BR27/生産者価格評価表!BR$124</f>
        <v>3.1365916259480328E-4</v>
      </c>
      <c r="BS27" s="393">
        <f>+生産者価格評価表!BS27/生産者価格評価表!BS$124</f>
        <v>0</v>
      </c>
      <c r="BT27" s="393">
        <f>+生産者価格評価表!BT27/生産者価格評価表!BT$124</f>
        <v>0</v>
      </c>
      <c r="BU27" s="393">
        <f>+生産者価格評価表!BU27/生産者価格評価表!BU$124</f>
        <v>0</v>
      </c>
      <c r="BV27" s="393">
        <f>+生産者価格評価表!BV27/生産者価格評価表!BV$124</f>
        <v>0</v>
      </c>
      <c r="BW27" s="393">
        <f>+生産者価格評価表!BW27/生産者価格評価表!BW$124</f>
        <v>0</v>
      </c>
      <c r="BX27" s="393">
        <f>+生産者価格評価表!BX27/生産者価格評価表!BX$124</f>
        <v>0</v>
      </c>
      <c r="BY27" s="393">
        <f>+生産者価格評価表!BY27/生産者価格評価表!BY$124</f>
        <v>0</v>
      </c>
      <c r="BZ27" s="393">
        <f>+生産者価格評価表!BZ27/生産者価格評価表!BZ$124</f>
        <v>0</v>
      </c>
      <c r="CA27" s="393">
        <f>+生産者価格評価表!CA27/生産者価格評価表!CA$124</f>
        <v>0</v>
      </c>
      <c r="CB27" s="393">
        <f>+生産者価格評価表!CB27/生産者価格評価表!CB$124</f>
        <v>0</v>
      </c>
      <c r="CC27" s="393">
        <f>+生産者価格評価表!CC27/生産者価格評価表!CC$124</f>
        <v>0</v>
      </c>
      <c r="CD27" s="393">
        <f>+生産者価格評価表!CD27/生産者価格評価表!CD$124</f>
        <v>0</v>
      </c>
      <c r="CE27" s="393">
        <f>+生産者価格評価表!CE27/生産者価格評価表!CE$124</f>
        <v>0</v>
      </c>
      <c r="CF27" s="393">
        <f>+生産者価格評価表!CF27/生産者価格評価表!CF$124</f>
        <v>0</v>
      </c>
      <c r="CG27" s="393">
        <f>+生産者価格評価表!CG27/生産者価格評価表!CG$124</f>
        <v>0</v>
      </c>
      <c r="CH27" s="393">
        <f>+生産者価格評価表!CH27/生産者価格評価表!CH$124</f>
        <v>0</v>
      </c>
      <c r="CI27" s="393">
        <f>+生産者価格評価表!CI27/生産者価格評価表!CI$124</f>
        <v>0</v>
      </c>
      <c r="CJ27" s="393">
        <f>+生産者価格評価表!CJ27/生産者価格評価表!CJ$124</f>
        <v>0</v>
      </c>
      <c r="CK27" s="393">
        <f>+生産者価格評価表!CK27/生産者価格評価表!CK$124</f>
        <v>0</v>
      </c>
      <c r="CL27" s="393">
        <f>+生産者価格評価表!CL27/生産者価格評価表!CL$124</f>
        <v>0</v>
      </c>
      <c r="CM27" s="393">
        <f>+生産者価格評価表!CM27/生産者価格評価表!CM$124</f>
        <v>1.0685812562183487E-5</v>
      </c>
      <c r="CN27" s="393">
        <f>+生産者価格評価表!CN27/生産者価格評価表!CN$124</f>
        <v>0</v>
      </c>
      <c r="CO27" s="393">
        <f>+生産者価格評価表!CO27/生産者価格評価表!CO$124</f>
        <v>0</v>
      </c>
      <c r="CP27" s="393">
        <f>+生産者価格評価表!CP27/生産者価格評価表!CP$124</f>
        <v>9.5701078795490662E-4</v>
      </c>
      <c r="CQ27" s="393">
        <f>+生産者価格評価表!CQ27/生産者価格評価表!CQ$124</f>
        <v>6.5233484362578844E-5</v>
      </c>
      <c r="CR27" s="393">
        <f>+生産者価格評価表!CR27/生産者価格評価表!CR$124</f>
        <v>5.9306197899756442E-5</v>
      </c>
      <c r="CS27" s="393">
        <f>+生産者価格評価表!CS27/生産者価格評価表!CS$124</f>
        <v>0</v>
      </c>
      <c r="CT27" s="393">
        <f>+生産者価格評価表!CT27/生産者価格評価表!CT$124</f>
        <v>0</v>
      </c>
      <c r="CU27" s="393">
        <f>+生産者価格評価表!CU27/生産者価格評価表!CU$124</f>
        <v>0</v>
      </c>
      <c r="CV27" s="393">
        <f>+生産者価格評価表!CV27/生産者価格評価表!CV$124</f>
        <v>0</v>
      </c>
      <c r="CW27" s="393">
        <f>+生産者価格評価表!CW27/生産者価格評価表!CW$124</f>
        <v>0</v>
      </c>
      <c r="CX27" s="393">
        <f>+生産者価格評価表!CX27/生産者価格評価表!CX$124</f>
        <v>0</v>
      </c>
      <c r="CY27" s="393">
        <f>+生産者価格評価表!CY27/生産者価格評価表!CY$124</f>
        <v>0</v>
      </c>
      <c r="CZ27" s="393">
        <f>+生産者価格評価表!CZ27/生産者価格評価表!CZ$124</f>
        <v>0</v>
      </c>
      <c r="DA27" s="393">
        <f>+生産者価格評価表!DA27/生産者価格評価表!DA$124</f>
        <v>0</v>
      </c>
      <c r="DB27" s="393">
        <f>+生産者価格評価表!DB27/生産者価格評価表!DB$124</f>
        <v>0</v>
      </c>
      <c r="DC27" s="393">
        <f>+生産者価格評価表!DC27/生産者価格評価表!DC$124</f>
        <v>0</v>
      </c>
      <c r="DD27" s="393">
        <f>+生産者価格評価表!DD27/生産者価格評価表!DD$124</f>
        <v>0</v>
      </c>
      <c r="DE27" s="393">
        <f>+生産者価格評価表!DE27/生産者価格評価表!DE$124</f>
        <v>0</v>
      </c>
      <c r="DF27" s="393">
        <f>+生産者価格評価表!DF27/生産者価格評価表!DF$124</f>
        <v>0</v>
      </c>
      <c r="DG27" s="394">
        <f>+生産者価格評価表!DG27/生産者価格評価表!DG$124</f>
        <v>0</v>
      </c>
    </row>
    <row r="28" spans="1:111" ht="17.5" customHeight="1">
      <c r="A28" s="382">
        <v>22</v>
      </c>
      <c r="B28" s="389" t="s">
        <v>175</v>
      </c>
      <c r="C28" s="390" t="s">
        <v>176</v>
      </c>
      <c r="D28" s="391">
        <f>+生産者価格評価表!D28/生産者価格評価表!D$124</f>
        <v>0</v>
      </c>
      <c r="E28" s="392">
        <f>+生産者価格評価表!E28/生産者価格評価表!E$124</f>
        <v>5.3501914298493599E-7</v>
      </c>
      <c r="F28" s="392">
        <f>+生産者価格評価表!F28/生産者価格評価表!F$124</f>
        <v>6.842004433618873E-6</v>
      </c>
      <c r="G28" s="392">
        <f>+生産者価格評価表!G28/生産者価格評価表!G$124</f>
        <v>2.6576201277517996E-5</v>
      </c>
      <c r="H28" s="392">
        <f>+生産者価格評価表!H28/生産者価格評価表!H$124</f>
        <v>0</v>
      </c>
      <c r="I28" s="392">
        <f>+生産者価格評価表!I28/生産者価格評価表!I$124</f>
        <v>0</v>
      </c>
      <c r="J28" s="392">
        <f>+生産者価格評価表!J28/生産者価格評価表!J$124</f>
        <v>1.4955965977867323E-3</v>
      </c>
      <c r="K28" s="392">
        <f>+生産者価格評価表!K28/生産者価格評価表!K$124</f>
        <v>3.094831284322508E-3</v>
      </c>
      <c r="L28" s="392">
        <f>+生産者価格評価表!L28/生産者価格評価表!L$124</f>
        <v>4.2090093221115888E-3</v>
      </c>
      <c r="M28" s="392">
        <f>+生産者価格評価表!M28/生産者価格評価表!M$124</f>
        <v>1.3356139213865264E-3</v>
      </c>
      <c r="N28" s="392">
        <f>+生産者価格評価表!N28/生産者価格評価表!N$124</f>
        <v>5.8902404575020696E-4</v>
      </c>
      <c r="O28" s="392">
        <f>+生産者価格評価表!O28/生産者価格評価表!O$124</f>
        <v>1.7467798146967917E-2</v>
      </c>
      <c r="P28" s="392">
        <f>+生産者価格評価表!P28/生産者価格評価表!P$124</f>
        <v>3.7441920320775929E-4</v>
      </c>
      <c r="Q28" s="392">
        <f>+生産者価格評価表!Q28/生産者価格評価表!Q$124</f>
        <v>1.9212560047183103E-3</v>
      </c>
      <c r="R28" s="392">
        <f>+生産者価格評価表!R28/生産者価格評価表!R$124</f>
        <v>1.1425059308063025E-3</v>
      </c>
      <c r="S28" s="392">
        <f>+生産者価格評価表!S28/生産者価格評価表!S$124</f>
        <v>1.1174754230115005E-2</v>
      </c>
      <c r="T28" s="392">
        <f>+生産者価格評価表!T28/生産者価格評価表!T$124</f>
        <v>8.4141876410707781E-3</v>
      </c>
      <c r="U28" s="392">
        <f>+生産者価格評価表!U28/生産者価格評価表!U$124</f>
        <v>4.2446182033203922E-4</v>
      </c>
      <c r="V28" s="392">
        <f>+生産者価格評価表!V28/生産者価格評価表!V$124</f>
        <v>6.9136037278303454E-3</v>
      </c>
      <c r="W28" s="392">
        <f>+生産者価格評価表!W28/生産者価格評価表!W$124</f>
        <v>1.8094862552242848E-2</v>
      </c>
      <c r="X28" s="392">
        <f>+生産者価格評価表!X28/生産者価格評価表!X$124</f>
        <v>1.9188277368534054E-2</v>
      </c>
      <c r="Y28" s="392">
        <f>+生産者価格評価表!Y28/生産者価格評価表!Y$124</f>
        <v>0.27224502613349416</v>
      </c>
      <c r="Z28" s="392">
        <f>+生産者価格評価表!Z28/生産者価格評価表!Z$124</f>
        <v>0.35108147680460788</v>
      </c>
      <c r="AA28" s="392">
        <f>+生産者価格評価表!AA28/生産者価格評価表!AA$124</f>
        <v>0.18114415955649876</v>
      </c>
      <c r="AB28" s="392">
        <f>+生産者価格評価表!AB28/生産者価格評価表!AB$124</f>
        <v>7.6738814678723302E-2</v>
      </c>
      <c r="AC28" s="392">
        <f>+生産者価格評価表!AC28/生産者価格評価表!AC$124</f>
        <v>0.13518028013409455</v>
      </c>
      <c r="AD28" s="392">
        <f>+生産者価格評価表!AD28/生産者価格評価表!AD$124</f>
        <v>2.8463131789936453E-4</v>
      </c>
      <c r="AE28" s="392">
        <f>+生産者価格評価表!AE28/生産者価格評価表!AE$124</f>
        <v>1.2536082581200805E-3</v>
      </c>
      <c r="AF28" s="392">
        <f>+生産者価格評価表!AF28/生産者価格評価表!AF$124</f>
        <v>3.738698743173683E-2</v>
      </c>
      <c r="AG28" s="392">
        <f>+生産者価格評価表!AG28/生産者価格評価表!AG$124</f>
        <v>0.10267411057389927</v>
      </c>
      <c r="AH28" s="392">
        <f>+生産者価格評価表!AH28/生産者価格評価表!AH$124</f>
        <v>2.768293461643923E-3</v>
      </c>
      <c r="AI28" s="392">
        <f>+生産者価格評価表!AI28/生産者価格評価表!AI$124</f>
        <v>1.3282978586288548E-2</v>
      </c>
      <c r="AJ28" s="392">
        <f>+生産者価格評価表!AJ28/生産者価格評価表!AJ$124</f>
        <v>1.5222138050888999E-4</v>
      </c>
      <c r="AK28" s="392">
        <f>+生産者価格評価表!AK28/生産者価格評価表!AK$124</f>
        <v>6.9650793968942758E-4</v>
      </c>
      <c r="AL28" s="392">
        <f>+生産者価格評価表!AL28/生産者価格評価表!AL$124</f>
        <v>2.388667432931452E-2</v>
      </c>
      <c r="AM28" s="392">
        <f>+生産者価格評価表!AM28/生産者価格評価表!AM$124</f>
        <v>4.7623175943897243E-5</v>
      </c>
      <c r="AN28" s="392">
        <f>+生産者価格評価表!AN28/生産者価格評価表!AN$124</f>
        <v>0</v>
      </c>
      <c r="AO28" s="392">
        <f>+生産者価格評価表!AO28/生産者価格評価表!AO$124</f>
        <v>2.1573782017237453E-5</v>
      </c>
      <c r="AP28" s="392">
        <f>+生産者価格評価表!AP28/生産者価格評価表!AP$124</f>
        <v>0</v>
      </c>
      <c r="AQ28" s="392">
        <f>+生産者価格評価表!AQ28/生産者価格評価表!AQ$124</f>
        <v>3.0112625106984545E-4</v>
      </c>
      <c r="AR28" s="392">
        <f>+生産者価格評価表!AR28/生産者価格評価表!AR$124</f>
        <v>2.8198945073566327E-3</v>
      </c>
      <c r="AS28" s="392">
        <f>+生産者価格評価表!AS28/生産者価格評価表!AS$124</f>
        <v>8.309677386363564E-5</v>
      </c>
      <c r="AT28" s="392">
        <f>+生産者価格評価表!AT28/生産者価格評価表!AT$124</f>
        <v>4.9081246394384751E-4</v>
      </c>
      <c r="AU28" s="393">
        <f>+生産者価格評価表!AU28/生産者価格評価表!AU$124</f>
        <v>7.7913368762204036E-4</v>
      </c>
      <c r="AV28" s="393">
        <f>+生産者価格評価表!AV28/生産者価格評価表!AV$124</f>
        <v>2.0745018322750149E-5</v>
      </c>
      <c r="AW28" s="393">
        <f>+生産者価格評価表!AW28/生産者価格評価表!AW$124</f>
        <v>1.0332174956994534E-3</v>
      </c>
      <c r="AX28" s="393">
        <f>+生産者価格評価表!AX28/生産者価格評価表!AX$124</f>
        <v>6.8706718426857693E-3</v>
      </c>
      <c r="AY28" s="393">
        <f>+生産者価格評価表!AY28/生産者価格評価表!AY$124</f>
        <v>1.3850244558973181E-3</v>
      </c>
      <c r="AZ28" s="393">
        <f>+生産者価格評価表!AZ28/生産者価格評価表!AZ$124</f>
        <v>9.8035905988157375E-4</v>
      </c>
      <c r="BA28" s="393">
        <f>+生産者価格評価表!BA28/生産者価格評価表!BA$124</f>
        <v>3.6932598008634241E-3</v>
      </c>
      <c r="BB28" s="393">
        <f>+生産者価格評価表!BB28/生産者価格評価表!BB$124</f>
        <v>9.502740932763829E-4</v>
      </c>
      <c r="BC28" s="393">
        <f>+生産者価格評価表!BC28/生産者価格評価表!BC$124</f>
        <v>1.8687031208296755E-3</v>
      </c>
      <c r="BD28" s="393">
        <f>+生産者価格評価表!BD28/生産者価格評価表!BD$124</f>
        <v>3.5461513971542626E-4</v>
      </c>
      <c r="BE28" s="393">
        <f>+生産者価格評価表!BE28/生産者価格評価表!BE$124</f>
        <v>2.2582722248729578E-5</v>
      </c>
      <c r="BF28" s="393">
        <f>+生産者価格評価表!BF28/生産者価格評価表!BF$124</f>
        <v>2.8513906412099308E-5</v>
      </c>
      <c r="BG28" s="393">
        <f>+生産者価格評価表!BG28/生産者価格評価表!BG$124</f>
        <v>6.0493306415645107E-5</v>
      </c>
      <c r="BH28" s="393">
        <f>+生産者価格評価表!BH28/生産者価格評価表!BH$124</f>
        <v>3.2780499513923838E-4</v>
      </c>
      <c r="BI28" s="393">
        <f>+生産者価格評価表!BI28/生産者価格評価表!BI$124</f>
        <v>1.4401654379267136E-4</v>
      </c>
      <c r="BJ28" s="393">
        <f>+生産者価格評価表!BJ28/生産者価格評価表!BJ$124</f>
        <v>1.2770044271093102E-5</v>
      </c>
      <c r="BK28" s="393">
        <f>+生産者価格評価表!BK28/生産者価格評価表!BK$124</f>
        <v>1.1073561022894123E-3</v>
      </c>
      <c r="BL28" s="393">
        <f>+生産者価格評価表!BL28/生産者価格評価表!BL$124</f>
        <v>0</v>
      </c>
      <c r="BM28" s="393">
        <f>+生産者価格評価表!BM28/生産者価格評価表!BM$124</f>
        <v>5.8150043745725647E-5</v>
      </c>
      <c r="BN28" s="393">
        <f>+生産者価格評価表!BN28/生産者価格評価表!BN$124</f>
        <v>2.1667042817182024E-4</v>
      </c>
      <c r="BO28" s="393">
        <f>+生産者価格評価表!BO28/生産者価格評価表!BO$124</f>
        <v>3.0268324916847235E-7</v>
      </c>
      <c r="BP28" s="393">
        <f>+生産者価格評価表!BP28/生産者価格評価表!BP$124</f>
        <v>0</v>
      </c>
      <c r="BQ28" s="393">
        <f>+生産者価格評価表!BQ28/生産者価格評価表!BQ$124</f>
        <v>0</v>
      </c>
      <c r="BR28" s="393">
        <f>+生産者価格評価表!BR28/生産者価格評価表!BR$124</f>
        <v>5.5514896034478447E-6</v>
      </c>
      <c r="BS28" s="393">
        <f>+生産者価格評価表!BS28/生産者価格評価表!BS$124</f>
        <v>4.171806928775336E-5</v>
      </c>
      <c r="BT28" s="393">
        <f>+生産者価格評価表!BT28/生産者価格評価表!BT$124</f>
        <v>0</v>
      </c>
      <c r="BU28" s="393">
        <f>+生産者価格評価表!BU28/生産者価格評価表!BU$124</f>
        <v>0</v>
      </c>
      <c r="BV28" s="393">
        <f>+生産者価格評価表!BV28/生産者価格評価表!BV$124</f>
        <v>0</v>
      </c>
      <c r="BW28" s="393">
        <f>+生産者価格評価表!BW28/生産者価格評価表!BW$124</f>
        <v>0</v>
      </c>
      <c r="BX28" s="393">
        <f>+生産者価格評価表!BX28/生産者価格評価表!BX$124</f>
        <v>0</v>
      </c>
      <c r="BY28" s="393">
        <f>+生産者価格評価表!BY28/生産者価格評価表!BY$124</f>
        <v>0</v>
      </c>
      <c r="BZ28" s="393">
        <f>+生産者価格評価表!BZ28/生産者価格評価表!BZ$124</f>
        <v>0</v>
      </c>
      <c r="CA28" s="393">
        <f>+生産者価格評価表!CA28/生産者価格評価表!CA$124</f>
        <v>6.8810006626403642E-7</v>
      </c>
      <c r="CB28" s="393">
        <f>+生産者価格評価表!CB28/生産者価格評価表!CB$124</f>
        <v>0</v>
      </c>
      <c r="CC28" s="393">
        <f>+生産者価格評価表!CC28/生産者価格評価表!CC$124</f>
        <v>0</v>
      </c>
      <c r="CD28" s="393">
        <f>+生産者価格評価表!CD28/生産者価格評価表!CD$124</f>
        <v>0</v>
      </c>
      <c r="CE28" s="393">
        <f>+生産者価格評価表!CE28/生産者価格評価表!CE$124</f>
        <v>0</v>
      </c>
      <c r="CF28" s="393">
        <f>+生産者価格評価表!CF28/生産者価格評価表!CF$124</f>
        <v>7.8811625765622111E-6</v>
      </c>
      <c r="CG28" s="393">
        <f>+生産者価格評価表!CG28/生産者価格評価表!CG$124</f>
        <v>6.9603503325962456E-4</v>
      </c>
      <c r="CH28" s="393">
        <f>+生産者価格評価表!CH28/生産者価格評価表!CH$124</f>
        <v>2.6096986841899235E-6</v>
      </c>
      <c r="CI28" s="393">
        <f>+生産者価格評価表!CI28/生産者価格評価表!CI$124</f>
        <v>0</v>
      </c>
      <c r="CJ28" s="393">
        <f>+生産者価格評価表!CJ28/生産者価格評価表!CJ$124</f>
        <v>0</v>
      </c>
      <c r="CK28" s="393">
        <f>+生産者価格評価表!CK28/生産者価格評価表!CK$124</f>
        <v>0</v>
      </c>
      <c r="CL28" s="393">
        <f>+生産者価格評価表!CL28/生産者価格評価表!CL$124</f>
        <v>0</v>
      </c>
      <c r="CM28" s="393">
        <f>+生産者価格評価表!CM28/生産者価格評価表!CM$124</f>
        <v>2.6064718479379992E-4</v>
      </c>
      <c r="CN28" s="393">
        <f>+生産者価格評価表!CN28/生産者価格評価表!CN$124</f>
        <v>4.9264779469029833E-6</v>
      </c>
      <c r="CO28" s="393">
        <f>+生産者価格評価表!CO28/生産者価格評価表!CO$124</f>
        <v>8.5212511367341239E-4</v>
      </c>
      <c r="CP28" s="393">
        <f>+生産者価格評価表!CP28/生産者価格評価表!CP$124</f>
        <v>4.947562400349579E-3</v>
      </c>
      <c r="CQ28" s="393">
        <f>+生産者価格評価表!CQ28/生産者価格評価表!CQ$124</f>
        <v>5.0898463812740799E-4</v>
      </c>
      <c r="CR28" s="393">
        <f>+生産者価格評価表!CR28/生産者価格評価表!CR$124</f>
        <v>1.3957060302340987E-3</v>
      </c>
      <c r="CS28" s="393">
        <f>+生産者価格評価表!CS28/生産者価格評価表!CS$124</f>
        <v>1.3304725366890434E-5</v>
      </c>
      <c r="CT28" s="393">
        <f>+生産者価格評価表!CT28/生産者価格評価表!CT$124</f>
        <v>5.7944956258025095E-5</v>
      </c>
      <c r="CU28" s="393">
        <f>+生産者価格評価表!CU28/生産者価格評価表!CU$124</f>
        <v>0</v>
      </c>
      <c r="CV28" s="393">
        <f>+生産者価格評価表!CV28/生産者価格評価表!CV$124</f>
        <v>7.8892440300963392E-7</v>
      </c>
      <c r="CW28" s="393">
        <f>+生産者価格評価表!CW28/生産者価格評価表!CW$124</f>
        <v>0</v>
      </c>
      <c r="CX28" s="393">
        <f>+生産者価格評価表!CX28/生産者価格評価表!CX$124</f>
        <v>3.6161995614379953E-4</v>
      </c>
      <c r="CY28" s="393">
        <f>+生産者価格評価表!CY28/生産者価格評価表!CY$124</f>
        <v>8.0824564863045069E-7</v>
      </c>
      <c r="CZ28" s="393">
        <f>+生産者価格評価表!CZ28/生産者価格評価表!CZ$124</f>
        <v>0</v>
      </c>
      <c r="DA28" s="393">
        <f>+生産者価格評価表!DA28/生産者価格評価表!DA$124</f>
        <v>0</v>
      </c>
      <c r="DB28" s="393">
        <f>+生産者価格評価表!DB28/生産者価格評価表!DB$124</f>
        <v>5.2478502056574436E-4</v>
      </c>
      <c r="DC28" s="393">
        <f>+生産者価格評価表!DC28/生産者価格評価表!DC$124</f>
        <v>0</v>
      </c>
      <c r="DD28" s="393">
        <f>+生産者価格評価表!DD28/生産者価格評価表!DD$124</f>
        <v>1.0546125323743689E-3</v>
      </c>
      <c r="DE28" s="393">
        <f>+生産者価格評価表!DE28/生産者価格評価表!DE$124</f>
        <v>6.6610146076527272E-5</v>
      </c>
      <c r="DF28" s="393">
        <f>+生産者価格評価表!DF28/生産者価格評価表!DF$124</f>
        <v>0</v>
      </c>
      <c r="DG28" s="394">
        <f>+生産者価格評価表!DG28/生産者価格評価表!DG$124</f>
        <v>1.3690404241827612E-4</v>
      </c>
    </row>
    <row r="29" spans="1:111" ht="17.5" customHeight="1">
      <c r="A29" s="382">
        <v>23</v>
      </c>
      <c r="B29" s="389" t="s">
        <v>177</v>
      </c>
      <c r="C29" s="390" t="s">
        <v>178</v>
      </c>
      <c r="D29" s="391">
        <f>+生産者価格評価表!D29/生産者価格評価表!D$124</f>
        <v>0</v>
      </c>
      <c r="E29" s="392">
        <f>+生産者価格評価表!E29/生産者価格評価表!E$124</f>
        <v>0</v>
      </c>
      <c r="F29" s="392">
        <f>+生産者価格評価表!F29/生産者価格評価表!F$124</f>
        <v>0</v>
      </c>
      <c r="G29" s="392">
        <f>+生産者価格評価表!G29/生産者価格評価表!G$124</f>
        <v>0</v>
      </c>
      <c r="H29" s="392">
        <f>+生産者価格評価表!H29/生産者価格評価表!H$124</f>
        <v>0</v>
      </c>
      <c r="I29" s="392">
        <f>+生産者価格評価表!I29/生産者価格評価表!I$124</f>
        <v>0</v>
      </c>
      <c r="J29" s="392">
        <f>+生産者価格評価表!J29/生産者価格評価表!J$124</f>
        <v>0</v>
      </c>
      <c r="K29" s="392">
        <f>+生産者価格評価表!K29/生産者価格評価表!K$124</f>
        <v>7.2716868179335605E-5</v>
      </c>
      <c r="L29" s="392">
        <f>+生産者価格評価表!L29/生産者価格評価表!L$124</f>
        <v>0</v>
      </c>
      <c r="M29" s="392">
        <f>+生産者価格評価表!M29/生産者価格評価表!M$124</f>
        <v>3.4075192591652243E-5</v>
      </c>
      <c r="N29" s="392">
        <f>+生産者価格評価表!N29/生産者価格評価表!N$124</f>
        <v>0</v>
      </c>
      <c r="O29" s="392">
        <f>+生産者価格評価表!O29/生産者価格評価表!O$124</f>
        <v>6.0269066040666832E-3</v>
      </c>
      <c r="P29" s="392">
        <f>+生産者価格評価表!P29/生産者価格評価表!P$124</f>
        <v>0</v>
      </c>
      <c r="Q29" s="392">
        <f>+生産者価格評価表!Q29/生産者価格評価表!Q$124</f>
        <v>1.7600583527038474E-3</v>
      </c>
      <c r="R29" s="392">
        <f>+生産者価格評価表!R29/生産者価格評価表!R$124</f>
        <v>2.3206254200389451E-4</v>
      </c>
      <c r="S29" s="392">
        <f>+生産者価格評価表!S29/生産者価格評価表!S$124</f>
        <v>2.5872583685487946E-3</v>
      </c>
      <c r="T29" s="392">
        <f>+生産者価格評価表!T29/生産者価格評価表!T$124</f>
        <v>1.5419620153037388E-3</v>
      </c>
      <c r="U29" s="392">
        <f>+生産者価格評価表!U29/生産者価格評価表!U$124</f>
        <v>3.5204643196415245E-4</v>
      </c>
      <c r="V29" s="392">
        <f>+生産者価格評価表!V29/生産者価格評価表!V$124</f>
        <v>0</v>
      </c>
      <c r="W29" s="392">
        <f>+生産者価格評価表!W29/生産者価格評価表!W$124</f>
        <v>0</v>
      </c>
      <c r="X29" s="392">
        <f>+生産者価格評価表!X29/生産者価格評価表!X$124</f>
        <v>0</v>
      </c>
      <c r="Y29" s="392">
        <f>+生産者価格評価表!Y29/生産者価格評価表!Y$124</f>
        <v>0</v>
      </c>
      <c r="Z29" s="392">
        <f>+生産者価格評価表!Z29/生産者価格評価表!Z$124</f>
        <v>1.6244424603597304E-3</v>
      </c>
      <c r="AA29" s="392">
        <f>+生産者価格評価表!AA29/生産者価格評価表!AA$124</f>
        <v>6.0315518212135648E-2</v>
      </c>
      <c r="AB29" s="392">
        <f>+生産者価格評価表!AB29/生産者価格評価表!AB$124</f>
        <v>0</v>
      </c>
      <c r="AC29" s="392">
        <f>+生産者価格評価表!AC29/生産者価格評価表!AC$124</f>
        <v>1.9956635267954322E-2</v>
      </c>
      <c r="AD29" s="392">
        <f>+生産者価格評価表!AD29/生産者価格評価表!AD$124</f>
        <v>0</v>
      </c>
      <c r="AE29" s="392">
        <f>+生産者価格評価表!AE29/生産者価格評価表!AE$124</f>
        <v>6.4852988004142805E-7</v>
      </c>
      <c r="AF29" s="392">
        <f>+生産者価格評価表!AF29/生産者価格評価表!AF$124</f>
        <v>0.12158772749808279</v>
      </c>
      <c r="AG29" s="392">
        <f>+生産者価格評価表!AG29/生産者価格評価表!AG$124</f>
        <v>4.4343928222558742E-4</v>
      </c>
      <c r="AH29" s="392">
        <f>+生産者価格評価表!AH29/生産者価格評価表!AH$124</f>
        <v>2.5203865844817806E-3</v>
      </c>
      <c r="AI29" s="392">
        <f>+生産者価格評価表!AI29/生産者価格評価表!AI$124</f>
        <v>9.1130965856044469E-4</v>
      </c>
      <c r="AJ29" s="392">
        <f>+生産者価格評価表!AJ29/生産者価格評価表!AJ$124</f>
        <v>0</v>
      </c>
      <c r="AK29" s="392">
        <f>+生産者価格評価表!AK29/生産者価格評価表!AK$124</f>
        <v>0</v>
      </c>
      <c r="AL29" s="392">
        <f>+生産者価格評価表!AL29/生産者価格評価表!AL$124</f>
        <v>1.9049627872473975E-3</v>
      </c>
      <c r="AM29" s="392">
        <f>+生産者価格評価表!AM29/生産者価格評価表!AM$124</f>
        <v>0</v>
      </c>
      <c r="AN29" s="392">
        <f>+生産者価格評価表!AN29/生産者価格評価表!AN$124</f>
        <v>1.0132890988857573E-5</v>
      </c>
      <c r="AO29" s="392">
        <f>+生産者価格評価表!AO29/生産者価格評価表!AO$124</f>
        <v>0</v>
      </c>
      <c r="AP29" s="392">
        <f>+生産者価格評価表!AP29/生産者価格評価表!AP$124</f>
        <v>0</v>
      </c>
      <c r="AQ29" s="392">
        <f>+生産者価格評価表!AQ29/生産者価格評価表!AQ$124</f>
        <v>0</v>
      </c>
      <c r="AR29" s="392">
        <f>+生産者価格評価表!AR29/生産者価格評価表!AR$124</f>
        <v>4.9854955195731436E-3</v>
      </c>
      <c r="AS29" s="392">
        <f>+生産者価格評価表!AS29/生産者価格評価表!AS$124</f>
        <v>2.1946071046037105E-5</v>
      </c>
      <c r="AT29" s="392">
        <f>+生産者価格評価表!AT29/生産者価格評価表!AT$124</f>
        <v>4.4470954754679443E-5</v>
      </c>
      <c r="AU29" s="393">
        <f>+生産者価格評価表!AU29/生産者価格評価表!AU$124</f>
        <v>1.9242620094394675E-6</v>
      </c>
      <c r="AV29" s="393">
        <f>+生産者価格評価表!AV29/生産者価格評価表!AV$124</f>
        <v>6.1448800629487321E-5</v>
      </c>
      <c r="AW29" s="393">
        <f>+生産者価格評価表!AW29/生産者価格評価表!AW$124</f>
        <v>2.8489259759323575E-3</v>
      </c>
      <c r="AX29" s="393">
        <f>+生産者価格評価表!AX29/生産者価格評価表!AX$124</f>
        <v>3.4464167489969056E-3</v>
      </c>
      <c r="AY29" s="393">
        <f>+生産者価格評価表!AY29/生産者価格評価表!AY$124</f>
        <v>2.4100055805403274E-3</v>
      </c>
      <c r="AZ29" s="393">
        <f>+生産者価格評価表!AZ29/生産者価格評価表!AZ$124</f>
        <v>2.8204043827672371E-3</v>
      </c>
      <c r="BA29" s="393">
        <f>+生産者価格評価表!BA29/生産者価格評価表!BA$124</f>
        <v>3.8040869530753434E-3</v>
      </c>
      <c r="BB29" s="393">
        <f>+生産者価格評価表!BB29/生産者価格評価表!BB$124</f>
        <v>0</v>
      </c>
      <c r="BC29" s="393">
        <f>+生産者価格評価表!BC29/生産者価格評価表!BC$124</f>
        <v>3.6065413360073795E-3</v>
      </c>
      <c r="BD29" s="393">
        <f>+生産者価格評価表!BD29/生産者価格評価表!BD$124</f>
        <v>1.2460509881713319E-3</v>
      </c>
      <c r="BE29" s="393">
        <f>+生産者価格評価表!BE29/生産者価格評価表!BE$124</f>
        <v>1.132031333237598E-3</v>
      </c>
      <c r="BF29" s="393">
        <f>+生産者価格評価表!BF29/生産者価格評価表!BF$124</f>
        <v>0</v>
      </c>
      <c r="BG29" s="393">
        <f>+生産者価格評価表!BG29/生産者価格評価表!BG$124</f>
        <v>0</v>
      </c>
      <c r="BH29" s="393">
        <f>+生産者価格評価表!BH29/生産者価格評価表!BH$124</f>
        <v>2.4643667699267798E-3</v>
      </c>
      <c r="BI29" s="393">
        <f>+生産者価格評価表!BI29/生産者価格評価表!BI$124</f>
        <v>2.5267573252247134E-4</v>
      </c>
      <c r="BJ29" s="393">
        <f>+生産者価格評価表!BJ29/生産者価格評価表!BJ$124</f>
        <v>3.7346355887159069E-5</v>
      </c>
      <c r="BK29" s="393">
        <f>+生産者価格評価表!BK29/生産者価格評価表!BK$124</f>
        <v>6.4621015589859301E-3</v>
      </c>
      <c r="BL29" s="393">
        <f>+生産者価格評価表!BL29/生産者価格評価表!BL$124</f>
        <v>0</v>
      </c>
      <c r="BM29" s="393">
        <f>+生産者価格評価表!BM29/生産者価格評価表!BM$124</f>
        <v>0</v>
      </c>
      <c r="BN29" s="393">
        <f>+生産者価格評価表!BN29/生産者価格評価表!BN$124</f>
        <v>0</v>
      </c>
      <c r="BO29" s="393">
        <f>+生産者価格評価表!BO29/生産者価格評価表!BO$124</f>
        <v>0</v>
      </c>
      <c r="BP29" s="393">
        <f>+生産者価格評価表!BP29/生産者価格評価表!BP$124</f>
        <v>0</v>
      </c>
      <c r="BQ29" s="393">
        <f>+生産者価格評価表!BQ29/生産者価格評価表!BQ$124</f>
        <v>0</v>
      </c>
      <c r="BR29" s="393">
        <f>+生産者価格評価表!BR29/生産者価格評価表!BR$124</f>
        <v>0</v>
      </c>
      <c r="BS29" s="393">
        <f>+生産者価格評価表!BS29/生産者価格評価表!BS$124</f>
        <v>0</v>
      </c>
      <c r="BT29" s="393">
        <f>+生産者価格評価表!BT29/生産者価格評価表!BT$124</f>
        <v>0</v>
      </c>
      <c r="BU29" s="393">
        <f>+生産者価格評価表!BU29/生産者価格評価表!BU$124</f>
        <v>0</v>
      </c>
      <c r="BV29" s="393">
        <f>+生産者価格評価表!BV29/生産者価格評価表!BV$124</f>
        <v>0</v>
      </c>
      <c r="BW29" s="393">
        <f>+生産者価格評価表!BW29/生産者価格評価表!BW$124</f>
        <v>0</v>
      </c>
      <c r="BX29" s="393">
        <f>+生産者価格評価表!BX29/生産者価格評価表!BX$124</f>
        <v>0</v>
      </c>
      <c r="BY29" s="393">
        <f>+生産者価格評価表!BY29/生産者価格評価表!BY$124</f>
        <v>0</v>
      </c>
      <c r="BZ29" s="393">
        <f>+生産者価格評価表!BZ29/生産者価格評価表!BZ$124</f>
        <v>0</v>
      </c>
      <c r="CA29" s="393">
        <f>+生産者価格評価表!CA29/生産者価格評価表!CA$124</f>
        <v>0</v>
      </c>
      <c r="CB29" s="393">
        <f>+生産者価格評価表!CB29/生産者価格評価表!CB$124</f>
        <v>0</v>
      </c>
      <c r="CC29" s="393">
        <f>+生産者価格評価表!CC29/生産者価格評価表!CC$124</f>
        <v>0</v>
      </c>
      <c r="CD29" s="393">
        <f>+生産者価格評価表!CD29/生産者価格評価表!CD$124</f>
        <v>0</v>
      </c>
      <c r="CE29" s="393">
        <f>+生産者価格評価表!CE29/生産者価格評価表!CE$124</f>
        <v>0</v>
      </c>
      <c r="CF29" s="393">
        <f>+生産者価格評価表!CF29/生産者価格評価表!CF$124</f>
        <v>0</v>
      </c>
      <c r="CG29" s="393">
        <f>+生産者価格評価表!CG29/生産者価格評価表!CG$124</f>
        <v>0</v>
      </c>
      <c r="CH29" s="393">
        <f>+生産者価格評価表!CH29/生産者価格評価表!CH$124</f>
        <v>0</v>
      </c>
      <c r="CI29" s="393">
        <f>+生産者価格評価表!CI29/生産者価格評価表!CI$124</f>
        <v>0</v>
      </c>
      <c r="CJ29" s="393">
        <f>+生産者価格評価表!CJ29/生産者価格評価表!CJ$124</f>
        <v>0</v>
      </c>
      <c r="CK29" s="393">
        <f>+生産者価格評価表!CK29/生産者価格評価表!CK$124</f>
        <v>0</v>
      </c>
      <c r="CL29" s="393">
        <f>+生産者価格評価表!CL29/生産者価格評価表!CL$124</f>
        <v>0</v>
      </c>
      <c r="CM29" s="393">
        <f>+生産者価格評価表!CM29/生産者価格評価表!CM$124</f>
        <v>2.7147740022844533E-5</v>
      </c>
      <c r="CN29" s="393">
        <f>+生産者価格評価表!CN29/生産者価格評価表!CN$124</f>
        <v>0</v>
      </c>
      <c r="CO29" s="393">
        <f>+生産者価格評価表!CO29/生産者価格評価表!CO$124</f>
        <v>0</v>
      </c>
      <c r="CP29" s="393">
        <f>+生産者価格評価表!CP29/生産者価格評価表!CP$124</f>
        <v>0</v>
      </c>
      <c r="CQ29" s="393">
        <f>+生産者価格評価表!CQ29/生産者価格評価表!CQ$124</f>
        <v>1.7419254528602905E-4</v>
      </c>
      <c r="CR29" s="393">
        <f>+生産者価格評価表!CR29/生産者価格評価表!CR$124</f>
        <v>4.412783199659844E-4</v>
      </c>
      <c r="CS29" s="393">
        <f>+生産者価格評価表!CS29/生産者価格評価表!CS$124</f>
        <v>0</v>
      </c>
      <c r="CT29" s="393">
        <f>+生産者価格評価表!CT29/生産者価格評価表!CT$124</f>
        <v>1.1468272592734134E-5</v>
      </c>
      <c r="CU29" s="393">
        <f>+生産者価格評価表!CU29/生産者価格評価表!CU$124</f>
        <v>0</v>
      </c>
      <c r="CV29" s="393">
        <f>+生産者価格評価表!CV29/生産者価格評価表!CV$124</f>
        <v>0</v>
      </c>
      <c r="CW29" s="393">
        <f>+生産者価格評価表!CW29/生産者価格評価表!CW$124</f>
        <v>0</v>
      </c>
      <c r="CX29" s="393">
        <f>+生産者価格評価表!CX29/生産者価格評価表!CX$124</f>
        <v>0</v>
      </c>
      <c r="CY29" s="393">
        <f>+生産者価格評価表!CY29/生産者価格評価表!CY$124</f>
        <v>0</v>
      </c>
      <c r="CZ29" s="393">
        <f>+生産者価格評価表!CZ29/生産者価格評価表!CZ$124</f>
        <v>0</v>
      </c>
      <c r="DA29" s="393">
        <f>+生産者価格評価表!DA29/生産者価格評価表!DA$124</f>
        <v>0</v>
      </c>
      <c r="DB29" s="393">
        <f>+生産者価格評価表!DB29/生産者価格評価表!DB$124</f>
        <v>0</v>
      </c>
      <c r="DC29" s="393">
        <f>+生産者価格評価表!DC29/生産者価格評価表!DC$124</f>
        <v>0</v>
      </c>
      <c r="DD29" s="393">
        <f>+生産者価格評価表!DD29/生産者価格評価表!DD$124</f>
        <v>0</v>
      </c>
      <c r="DE29" s="393">
        <f>+生産者価格評価表!DE29/生産者価格評価表!DE$124</f>
        <v>0</v>
      </c>
      <c r="DF29" s="393">
        <f>+生産者価格評価表!DF29/生産者価格評価表!DF$124</f>
        <v>0</v>
      </c>
      <c r="DG29" s="394">
        <f>+生産者価格評価表!DG29/生産者価格評価表!DG$124</f>
        <v>5.9273374361453824E-4</v>
      </c>
    </row>
    <row r="30" spans="1:111" ht="17.5" customHeight="1">
      <c r="A30" s="382">
        <v>24</v>
      </c>
      <c r="B30" s="389" t="s">
        <v>179</v>
      </c>
      <c r="C30" s="390" t="s">
        <v>180</v>
      </c>
      <c r="D30" s="391">
        <f>+生産者価格評価表!D30/生産者価格評価表!D$124</f>
        <v>0</v>
      </c>
      <c r="E30" s="392">
        <f>+生産者価格評価表!E30/生産者価格評価表!E$124</f>
        <v>0</v>
      </c>
      <c r="F30" s="392">
        <f>+生産者価格評価表!F30/生産者価格評価表!F$124</f>
        <v>0</v>
      </c>
      <c r="G30" s="392">
        <f>+生産者価格評価表!G30/生産者価格評価表!G$124</f>
        <v>0</v>
      </c>
      <c r="H30" s="392">
        <f>+生産者価格評価表!H30/生産者価格評価表!H$124</f>
        <v>0</v>
      </c>
      <c r="I30" s="392">
        <f>+生産者価格評価表!I30/生産者価格評価表!I$124</f>
        <v>0</v>
      </c>
      <c r="J30" s="392">
        <f>+生産者価格評価表!J30/生産者価格評価表!J$124</f>
        <v>0</v>
      </c>
      <c r="K30" s="392">
        <f>+生産者価格評価表!K30/生産者価格評価表!K$124</f>
        <v>0</v>
      </c>
      <c r="L30" s="392">
        <f>+生産者価格評価表!L30/生産者価格評価表!L$124</f>
        <v>0</v>
      </c>
      <c r="M30" s="392">
        <f>+生産者価格評価表!M30/生産者価格評価表!M$124</f>
        <v>0</v>
      </c>
      <c r="N30" s="392">
        <f>+生産者価格評価表!N30/生産者価格評価表!N$124</f>
        <v>1.2256017605342787E-2</v>
      </c>
      <c r="O30" s="392">
        <f>+生産者価格評価表!O30/生産者価格評価表!O$124</f>
        <v>0.12205307169493959</v>
      </c>
      <c r="P30" s="392">
        <f>+生産者価格評価表!P30/生産者価格評価表!P$124</f>
        <v>6.1742322645317725E-2</v>
      </c>
      <c r="Q30" s="392">
        <f>+生産者価格評価表!Q30/生産者価格評価表!Q$124</f>
        <v>1.0111873709043738E-4</v>
      </c>
      <c r="R30" s="392">
        <f>+生産者価格評価表!R30/生産者価格評価表!R$124</f>
        <v>4.2276740325461969E-4</v>
      </c>
      <c r="S30" s="392">
        <f>+生産者価格評価表!S30/生産者価格評価表!S$124</f>
        <v>1.125339430210737E-3</v>
      </c>
      <c r="T30" s="392">
        <f>+生産者価格評価表!T30/生産者価格評価表!T$124</f>
        <v>1.9597601594392699E-5</v>
      </c>
      <c r="U30" s="392">
        <f>+生産者価格評価表!U30/生産者価格評価表!U$124</f>
        <v>0</v>
      </c>
      <c r="V30" s="392">
        <f>+生産者価格評価表!V30/生産者価格評価表!V$124</f>
        <v>0</v>
      </c>
      <c r="W30" s="392">
        <f>+生産者価格評価表!W30/生産者価格評価表!W$124</f>
        <v>0</v>
      </c>
      <c r="X30" s="392">
        <f>+生産者価格評価表!X30/生産者価格評価表!X$124</f>
        <v>0</v>
      </c>
      <c r="Y30" s="392">
        <f>+生産者価格評価表!Y30/生産者価格評価表!Y$124</f>
        <v>0</v>
      </c>
      <c r="Z30" s="392">
        <f>+生産者価格評価表!Z30/生産者価格評価表!Z$124</f>
        <v>0</v>
      </c>
      <c r="AA30" s="392">
        <f>+生産者価格評価表!AA30/生産者価格評価表!AA$124</f>
        <v>1.1639741868422193E-4</v>
      </c>
      <c r="AB30" s="392">
        <f>+生産者価格評価表!AB30/生産者価格評価表!AB$124</f>
        <v>0</v>
      </c>
      <c r="AC30" s="392">
        <f>+生産者価格評価表!AC30/生産者価格評価表!AC$124</f>
        <v>0</v>
      </c>
      <c r="AD30" s="392">
        <f>+生産者価格評価表!AD30/生産者価格評価表!AD$124</f>
        <v>0</v>
      </c>
      <c r="AE30" s="392">
        <f>+生産者価格評価表!AE30/生産者価格評価表!AE$124</f>
        <v>2.1401486041367127E-4</v>
      </c>
      <c r="AF30" s="392">
        <f>+生産者価格評価表!AF30/生産者価格評価表!AF$124</f>
        <v>3.3342869818079668E-4</v>
      </c>
      <c r="AG30" s="392">
        <f>+生産者価格評価表!AG30/生産者価格評価表!AG$124</f>
        <v>7.5026343204834232E-5</v>
      </c>
      <c r="AH30" s="392">
        <f>+生産者価格評価表!AH30/生産者価格評価表!AH$124</f>
        <v>5.8971787446145986E-4</v>
      </c>
      <c r="AI30" s="392">
        <f>+生産者価格評価表!AI30/生産者価格評価表!AI$124</f>
        <v>7.5846080377016162E-4</v>
      </c>
      <c r="AJ30" s="392">
        <f>+生産者価格評価表!AJ30/生産者価格評価表!AJ$124</f>
        <v>0</v>
      </c>
      <c r="AK30" s="392">
        <f>+生産者価格評価表!AK30/生産者価格評価表!AK$124</f>
        <v>0</v>
      </c>
      <c r="AL30" s="392">
        <f>+生産者価格評価表!AL30/生産者価格評価表!AL$124</f>
        <v>6.8612286322173579E-3</v>
      </c>
      <c r="AM30" s="392">
        <f>+生産者価格評価表!AM30/生産者価格評価表!AM$124</f>
        <v>0</v>
      </c>
      <c r="AN30" s="392">
        <f>+生産者価格評価表!AN30/生産者価格評価表!AN$124</f>
        <v>0</v>
      </c>
      <c r="AO30" s="392">
        <f>+生産者価格評価表!AO30/生産者価格評価表!AO$124</f>
        <v>0</v>
      </c>
      <c r="AP30" s="392">
        <f>+生産者価格評価表!AP30/生産者価格評価表!AP$124</f>
        <v>0</v>
      </c>
      <c r="AQ30" s="392">
        <f>+生産者価格評価表!AQ30/生産者価格評価表!AQ$124</f>
        <v>0</v>
      </c>
      <c r="AR30" s="392">
        <f>+生産者価格評価表!AR30/生産者価格評価表!AR$124</f>
        <v>0</v>
      </c>
      <c r="AS30" s="392">
        <f>+生産者価格評価表!AS30/生産者価格評価表!AS$124</f>
        <v>0</v>
      </c>
      <c r="AT30" s="392">
        <f>+生産者価格評価表!AT30/生産者価格評価表!AT$124</f>
        <v>0</v>
      </c>
      <c r="AU30" s="393">
        <f>+生産者価格評価表!AU30/生産者価格評価表!AU$124</f>
        <v>0</v>
      </c>
      <c r="AV30" s="393">
        <f>+生産者価格評価表!AV30/生産者価格評価表!AV$124</f>
        <v>0</v>
      </c>
      <c r="AW30" s="393">
        <f>+生産者価格評価表!AW30/生産者価格評価表!AW$124</f>
        <v>6.7105697957078284E-4</v>
      </c>
      <c r="AX30" s="393">
        <f>+生産者価格評価表!AX30/生産者価格評価表!AX$124</f>
        <v>0</v>
      </c>
      <c r="AY30" s="393">
        <f>+生産者価格評価表!AY30/生産者価格評価表!AY$124</f>
        <v>0</v>
      </c>
      <c r="AZ30" s="393">
        <f>+生産者価格評価表!AZ30/生産者価格評価表!AZ$124</f>
        <v>0</v>
      </c>
      <c r="BA30" s="393">
        <f>+生産者価格評価表!BA30/生産者価格評価表!BA$124</f>
        <v>0</v>
      </c>
      <c r="BB30" s="393">
        <f>+生産者価格評価表!BB30/生産者価格評価表!BB$124</f>
        <v>0</v>
      </c>
      <c r="BC30" s="393">
        <f>+生産者価格評価表!BC30/生産者価格評価表!BC$124</f>
        <v>0</v>
      </c>
      <c r="BD30" s="393">
        <f>+生産者価格評価表!BD30/生産者価格評価表!BD$124</f>
        <v>0</v>
      </c>
      <c r="BE30" s="393">
        <f>+生産者価格評価表!BE30/生産者価格評価表!BE$124</f>
        <v>0</v>
      </c>
      <c r="BF30" s="393">
        <f>+生産者価格評価表!BF30/生産者価格評価表!BF$124</f>
        <v>0</v>
      </c>
      <c r="BG30" s="393">
        <f>+生産者価格評価表!BG30/生産者価格評価表!BG$124</f>
        <v>0</v>
      </c>
      <c r="BH30" s="393">
        <f>+生産者価格評価表!BH30/生産者価格評価表!BH$124</f>
        <v>0</v>
      </c>
      <c r="BI30" s="393">
        <f>+生産者価格評価表!BI30/生産者価格評価表!BI$124</f>
        <v>0</v>
      </c>
      <c r="BJ30" s="393">
        <f>+生産者価格評価表!BJ30/生産者価格評価表!BJ$124</f>
        <v>0</v>
      </c>
      <c r="BK30" s="393">
        <f>+生産者価格評価表!BK30/生産者価格評価表!BK$124</f>
        <v>8.9057149862573539E-3</v>
      </c>
      <c r="BL30" s="393">
        <f>+生産者価格評価表!BL30/生産者価格評価表!BL$124</f>
        <v>0</v>
      </c>
      <c r="BM30" s="393">
        <f>+生産者価格評価表!BM30/生産者価格評価表!BM$124</f>
        <v>0</v>
      </c>
      <c r="BN30" s="393">
        <f>+生産者価格評価表!BN30/生産者価格評価表!BN$124</f>
        <v>0</v>
      </c>
      <c r="BO30" s="393">
        <f>+生産者価格評価表!BO30/生産者価格評価表!BO$124</f>
        <v>0</v>
      </c>
      <c r="BP30" s="393">
        <f>+生産者価格評価表!BP30/生産者価格評価表!BP$124</f>
        <v>0</v>
      </c>
      <c r="BQ30" s="393">
        <f>+生産者価格評価表!BQ30/生産者価格評価表!BQ$124</f>
        <v>0</v>
      </c>
      <c r="BR30" s="393">
        <f>+生産者価格評価表!BR30/生産者価格評価表!BR$124</f>
        <v>0</v>
      </c>
      <c r="BS30" s="393">
        <f>+生産者価格評価表!BS30/生産者価格評価表!BS$124</f>
        <v>0</v>
      </c>
      <c r="BT30" s="393">
        <f>+生産者価格評価表!BT30/生産者価格評価表!BT$124</f>
        <v>0</v>
      </c>
      <c r="BU30" s="393">
        <f>+生産者価格評価表!BU30/生産者価格評価表!BU$124</f>
        <v>0</v>
      </c>
      <c r="BV30" s="393">
        <f>+生産者価格評価表!BV30/生産者価格評価表!BV$124</f>
        <v>0</v>
      </c>
      <c r="BW30" s="393">
        <f>+生産者価格評価表!BW30/生産者価格評価表!BW$124</f>
        <v>0</v>
      </c>
      <c r="BX30" s="393">
        <f>+生産者価格評価表!BX30/生産者価格評価表!BX$124</f>
        <v>0</v>
      </c>
      <c r="BY30" s="393">
        <f>+生産者価格評価表!BY30/生産者価格評価表!BY$124</f>
        <v>0</v>
      </c>
      <c r="BZ30" s="393">
        <f>+生産者価格評価表!BZ30/生産者価格評価表!BZ$124</f>
        <v>0</v>
      </c>
      <c r="CA30" s="393">
        <f>+生産者価格評価表!CA30/生産者価格評価表!CA$124</f>
        <v>0</v>
      </c>
      <c r="CB30" s="393">
        <f>+生産者価格評価表!CB30/生産者価格評価表!CB$124</f>
        <v>0</v>
      </c>
      <c r="CC30" s="393">
        <f>+生産者価格評価表!CC30/生産者価格評価表!CC$124</f>
        <v>0</v>
      </c>
      <c r="CD30" s="393">
        <f>+生産者価格評価表!CD30/生産者価格評価表!CD$124</f>
        <v>0</v>
      </c>
      <c r="CE30" s="393">
        <f>+生産者価格評価表!CE30/生産者価格評価表!CE$124</f>
        <v>0</v>
      </c>
      <c r="CF30" s="393">
        <f>+生産者価格評価表!CF30/生産者価格評価表!CF$124</f>
        <v>0</v>
      </c>
      <c r="CG30" s="393">
        <f>+生産者価格評価表!CG30/生産者価格評価表!CG$124</f>
        <v>0</v>
      </c>
      <c r="CH30" s="393">
        <f>+生産者価格評価表!CH30/生産者価格評価表!CH$124</f>
        <v>0</v>
      </c>
      <c r="CI30" s="393">
        <f>+生産者価格評価表!CI30/生産者価格評価表!CI$124</f>
        <v>0</v>
      </c>
      <c r="CJ30" s="393">
        <f>+生産者価格評価表!CJ30/生産者価格評価表!CJ$124</f>
        <v>0</v>
      </c>
      <c r="CK30" s="393">
        <f>+生産者価格評価表!CK30/生産者価格評価表!CK$124</f>
        <v>0</v>
      </c>
      <c r="CL30" s="393">
        <f>+生産者価格評価表!CL30/生産者価格評価表!CL$124</f>
        <v>0</v>
      </c>
      <c r="CM30" s="393">
        <f>+生産者価格評価表!CM30/生産者価格評価表!CM$124</f>
        <v>0</v>
      </c>
      <c r="CN30" s="393">
        <f>+生産者価格評価表!CN30/生産者価格評価表!CN$124</f>
        <v>1.2668086149179101E-6</v>
      </c>
      <c r="CO30" s="393">
        <f>+生産者価格評価表!CO30/生産者価格評価表!CO$124</f>
        <v>0</v>
      </c>
      <c r="CP30" s="393">
        <f>+生産者価格評価表!CP30/生産者価格評価表!CP$124</f>
        <v>0</v>
      </c>
      <c r="CQ30" s="393">
        <f>+生産者価格評価表!CQ30/生産者価格評価表!CQ$124</f>
        <v>0</v>
      </c>
      <c r="CR30" s="393">
        <f>+生産者価格評価表!CR30/生産者価格評価表!CR$124</f>
        <v>0</v>
      </c>
      <c r="CS30" s="393">
        <f>+生産者価格評価表!CS30/生産者価格評価表!CS$124</f>
        <v>0</v>
      </c>
      <c r="CT30" s="393">
        <f>+生産者価格評価表!CT30/生産者価格評価表!CT$124</f>
        <v>0</v>
      </c>
      <c r="CU30" s="393">
        <f>+生産者価格評価表!CU30/生産者価格評価表!CU$124</f>
        <v>0</v>
      </c>
      <c r="CV30" s="393">
        <f>+生産者価格評価表!CV30/生産者価格評価表!CV$124</f>
        <v>0</v>
      </c>
      <c r="CW30" s="393">
        <f>+生産者価格評価表!CW30/生産者価格評価表!CW$124</f>
        <v>0</v>
      </c>
      <c r="CX30" s="393">
        <f>+生産者価格評価表!CX30/生産者価格評価表!CX$124</f>
        <v>0</v>
      </c>
      <c r="CY30" s="393">
        <f>+生産者価格評価表!CY30/生産者価格評価表!CY$124</f>
        <v>0</v>
      </c>
      <c r="CZ30" s="393">
        <f>+生産者価格評価表!CZ30/生産者価格評価表!CZ$124</f>
        <v>0</v>
      </c>
      <c r="DA30" s="393">
        <f>+生産者価格評価表!DA30/生産者価格評価表!DA$124</f>
        <v>0</v>
      </c>
      <c r="DB30" s="393">
        <f>+生産者価格評価表!DB30/生産者価格評価表!DB$124</f>
        <v>0</v>
      </c>
      <c r="DC30" s="393">
        <f>+生産者価格評価表!DC30/生産者価格評価表!DC$124</f>
        <v>0</v>
      </c>
      <c r="DD30" s="393">
        <f>+生産者価格評価表!DD30/生産者価格評価表!DD$124</f>
        <v>0</v>
      </c>
      <c r="DE30" s="393">
        <f>+生産者価格評価表!DE30/生産者価格評価表!DE$124</f>
        <v>0</v>
      </c>
      <c r="DF30" s="393">
        <f>+生産者価格評価表!DF30/生産者価格評価表!DF$124</f>
        <v>0</v>
      </c>
      <c r="DG30" s="394">
        <f>+生産者価格評価表!DG30/生産者価格評価表!DG$124</f>
        <v>4.9642259007193605E-5</v>
      </c>
    </row>
    <row r="31" spans="1:111" ht="17.5" customHeight="1">
      <c r="A31" s="382">
        <v>25</v>
      </c>
      <c r="B31" s="389" t="s">
        <v>181</v>
      </c>
      <c r="C31" s="390" t="s">
        <v>182</v>
      </c>
      <c r="D31" s="391">
        <f>+生産者価格評価表!D31/生産者価格評価表!D$124</f>
        <v>0</v>
      </c>
      <c r="E31" s="392">
        <f>+生産者価格評価表!E31/生産者価格評価表!E$124</f>
        <v>1.0584818724813974E-2</v>
      </c>
      <c r="F31" s="392">
        <f>+生産者価格評価表!F31/生産者価格評価表!F$124</f>
        <v>5.2911500953319284E-4</v>
      </c>
      <c r="G31" s="392">
        <f>+生産者価格評価表!G31/生産者価格評価表!G$124</f>
        <v>0</v>
      </c>
      <c r="H31" s="392">
        <f>+生産者価格評価表!H31/生産者価格評価表!H$124</f>
        <v>6.4692494369261123E-3</v>
      </c>
      <c r="I31" s="392">
        <f>+生産者価格評価表!I31/生産者価格評価表!I$124</f>
        <v>0</v>
      </c>
      <c r="J31" s="392">
        <f>+生産者価格評価表!J31/生産者価格評価表!J$124</f>
        <v>0</v>
      </c>
      <c r="K31" s="392">
        <f>+生産者価格評価表!K31/生産者価格評価表!K$124</f>
        <v>0</v>
      </c>
      <c r="L31" s="392">
        <f>+生産者価格評価表!L31/生産者価格評価表!L$124</f>
        <v>0</v>
      </c>
      <c r="M31" s="392">
        <f>+生産者価格評価表!M31/生産者価格評価表!M$124</f>
        <v>0</v>
      </c>
      <c r="N31" s="392">
        <f>+生産者価格評価表!N31/生産者価格評価表!N$124</f>
        <v>0</v>
      </c>
      <c r="O31" s="392">
        <f>+生産者価格評価表!O31/生産者価格評価表!O$124</f>
        <v>0</v>
      </c>
      <c r="P31" s="392">
        <f>+生産者価格評価表!P31/生産者価格評価表!P$124</f>
        <v>5.8519933352298125E-5</v>
      </c>
      <c r="Q31" s="392">
        <f>+生産者価格評価表!Q31/生産者価格評価表!Q$124</f>
        <v>0</v>
      </c>
      <c r="R31" s="392">
        <f>+生産者価格評価表!R31/生産者価格評価表!R$124</f>
        <v>0</v>
      </c>
      <c r="S31" s="392">
        <f>+生産者価格評価表!S31/生産者価格評価表!S$124</f>
        <v>0</v>
      </c>
      <c r="T31" s="392">
        <f>+生産者価格評価表!T31/生産者価格評価表!T$124</f>
        <v>0</v>
      </c>
      <c r="U31" s="392">
        <f>+生産者価格評価表!U31/生産者価格評価表!U$124</f>
        <v>0</v>
      </c>
      <c r="V31" s="392">
        <f>+生産者価格評価表!V31/生産者価格評価表!V$124</f>
        <v>0</v>
      </c>
      <c r="W31" s="392">
        <f>+生産者価格評価表!W31/生産者価格評価表!W$124</f>
        <v>0</v>
      </c>
      <c r="X31" s="392">
        <f>+生産者価格評価表!X31/生産者価格評価表!X$124</f>
        <v>0</v>
      </c>
      <c r="Y31" s="392">
        <f>+生産者価格評価表!Y31/生産者価格評価表!Y$124</f>
        <v>0</v>
      </c>
      <c r="Z31" s="392">
        <f>+生産者価格評価表!Z31/生産者価格評価表!Z$124</f>
        <v>0</v>
      </c>
      <c r="AA31" s="392">
        <f>+生産者価格評価表!AA31/生産者価格評価表!AA$124</f>
        <v>0</v>
      </c>
      <c r="AB31" s="392">
        <f>+生産者価格評価表!AB31/生産者価格評価表!AB$124</f>
        <v>5.7620220104583807E-2</v>
      </c>
      <c r="AC31" s="392">
        <f>+生産者価格評価表!AC31/生産者価格評価表!AC$124</f>
        <v>1.3570926875242926E-3</v>
      </c>
      <c r="AD31" s="392">
        <f>+生産者価格評価表!AD31/生産者価格評価表!AD$124</f>
        <v>0</v>
      </c>
      <c r="AE31" s="392">
        <f>+生産者価格評価表!AE31/生産者価格評価表!AE$124</f>
        <v>0</v>
      </c>
      <c r="AF31" s="392">
        <f>+生産者価格評価表!AF31/生産者価格評価表!AF$124</f>
        <v>0</v>
      </c>
      <c r="AG31" s="392">
        <f>+生産者価格評価表!AG31/生産者価格評価表!AG$124</f>
        <v>0</v>
      </c>
      <c r="AH31" s="392">
        <f>+生産者価格評価表!AH31/生産者価格評価表!AH$124</f>
        <v>0</v>
      </c>
      <c r="AI31" s="392">
        <f>+生産者価格評価表!AI31/生産者価格評価表!AI$124</f>
        <v>0</v>
      </c>
      <c r="AJ31" s="392">
        <f>+生産者価格評価表!AJ31/生産者価格評価表!AJ$124</f>
        <v>0</v>
      </c>
      <c r="AK31" s="392">
        <f>+生産者価格評価表!AK31/生産者価格評価表!AK$124</f>
        <v>0</v>
      </c>
      <c r="AL31" s="392">
        <f>+生産者価格評価表!AL31/生産者価格評価表!AL$124</f>
        <v>0</v>
      </c>
      <c r="AM31" s="392">
        <f>+生産者価格評価表!AM31/生産者価格評価表!AM$124</f>
        <v>0</v>
      </c>
      <c r="AN31" s="392">
        <f>+生産者価格評価表!AN31/生産者価格評価表!AN$124</f>
        <v>0</v>
      </c>
      <c r="AO31" s="392">
        <f>+生産者価格評価表!AO31/生産者価格評価表!AO$124</f>
        <v>0</v>
      </c>
      <c r="AP31" s="392">
        <f>+生産者価格評価表!AP31/生産者価格評価表!AP$124</f>
        <v>0</v>
      </c>
      <c r="AQ31" s="392">
        <f>+生産者価格評価表!AQ31/生産者価格評価表!AQ$124</f>
        <v>0</v>
      </c>
      <c r="AR31" s="392">
        <f>+生産者価格評価表!AR31/生産者価格評価表!AR$124</f>
        <v>0</v>
      </c>
      <c r="AS31" s="392">
        <f>+生産者価格評価表!AS31/生産者価格評価表!AS$124</f>
        <v>0</v>
      </c>
      <c r="AT31" s="392">
        <f>+生産者価格評価表!AT31/生産者価格評価表!AT$124</f>
        <v>0</v>
      </c>
      <c r="AU31" s="393">
        <f>+生産者価格評価表!AU31/生産者価格評価表!AU$124</f>
        <v>0</v>
      </c>
      <c r="AV31" s="393">
        <f>+生産者価格評価表!AV31/生産者価格評価表!AV$124</f>
        <v>0</v>
      </c>
      <c r="AW31" s="393">
        <f>+生産者価格評価表!AW31/生産者価格評価表!AW$124</f>
        <v>0</v>
      </c>
      <c r="AX31" s="393">
        <f>+生産者価格評価表!AX31/生産者価格評価表!AX$124</f>
        <v>0</v>
      </c>
      <c r="AY31" s="393">
        <f>+生産者価格評価表!AY31/生産者価格評価表!AY$124</f>
        <v>0</v>
      </c>
      <c r="AZ31" s="393">
        <f>+生産者価格評価表!AZ31/生産者価格評価表!AZ$124</f>
        <v>0</v>
      </c>
      <c r="BA31" s="393">
        <f>+生産者価格評価表!BA31/生産者価格評価表!BA$124</f>
        <v>0</v>
      </c>
      <c r="BB31" s="393">
        <f>+生産者価格評価表!BB31/生産者価格評価表!BB$124</f>
        <v>0</v>
      </c>
      <c r="BC31" s="393">
        <f>+生産者価格評価表!BC31/生産者価格評価表!BC$124</f>
        <v>0</v>
      </c>
      <c r="BD31" s="393">
        <f>+生産者価格評価表!BD31/生産者価格評価表!BD$124</f>
        <v>0</v>
      </c>
      <c r="BE31" s="393">
        <f>+生産者価格評価表!BE31/生産者価格評価表!BE$124</f>
        <v>0</v>
      </c>
      <c r="BF31" s="393">
        <f>+生産者価格評価表!BF31/生産者価格評価表!BF$124</f>
        <v>0</v>
      </c>
      <c r="BG31" s="393">
        <f>+生産者価格評価表!BG31/生産者価格評価表!BG$124</f>
        <v>0</v>
      </c>
      <c r="BH31" s="393">
        <f>+生産者価格評価表!BH31/生産者価格評価表!BH$124</f>
        <v>0</v>
      </c>
      <c r="BI31" s="393">
        <f>+生産者価格評価表!BI31/生産者価格評価表!BI$124</f>
        <v>0</v>
      </c>
      <c r="BJ31" s="393">
        <f>+生産者価格評価表!BJ31/生産者価格評価表!BJ$124</f>
        <v>0</v>
      </c>
      <c r="BK31" s="393">
        <f>+生産者価格評価表!BK31/生産者価格評価表!BK$124</f>
        <v>0</v>
      </c>
      <c r="BL31" s="393">
        <f>+生産者価格評価表!BL31/生産者価格評価表!BL$124</f>
        <v>4.1556714526149565E-5</v>
      </c>
      <c r="BM31" s="393">
        <f>+生産者価格評価表!BM31/生産者価格評価表!BM$124</f>
        <v>0</v>
      </c>
      <c r="BN31" s="393">
        <f>+生産者価格評価表!BN31/生産者価格評価表!BN$124</f>
        <v>0</v>
      </c>
      <c r="BO31" s="393">
        <f>+生産者価格評価表!BO31/生産者価格評価表!BO$124</f>
        <v>0</v>
      </c>
      <c r="BP31" s="393">
        <f>+生産者価格評価表!BP31/生産者価格評価表!BP$124</f>
        <v>0</v>
      </c>
      <c r="BQ31" s="393">
        <f>+生産者価格評価表!BQ31/生産者価格評価表!BQ$124</f>
        <v>0</v>
      </c>
      <c r="BR31" s="393">
        <f>+生産者価格評価表!BR31/生産者価格評価表!BR$124</f>
        <v>0</v>
      </c>
      <c r="BS31" s="393">
        <f>+生産者価格評価表!BS31/生産者価格評価表!BS$124</f>
        <v>3.3992500901132369E-5</v>
      </c>
      <c r="BT31" s="393">
        <f>+生産者価格評価表!BT31/生産者価格評価表!BT$124</f>
        <v>6.2595153093536271E-3</v>
      </c>
      <c r="BU31" s="393">
        <f>+生産者価格評価表!BU31/生産者価格評価表!BU$124</f>
        <v>0</v>
      </c>
      <c r="BV31" s="393">
        <f>+生産者価格評価表!BV31/生産者価格評価表!BV$124</f>
        <v>0</v>
      </c>
      <c r="BW31" s="393">
        <f>+生産者価格評価表!BW31/生産者価格評価表!BW$124</f>
        <v>0</v>
      </c>
      <c r="BX31" s="393">
        <f>+生産者価格評価表!BX31/生産者価格評価表!BX$124</f>
        <v>0</v>
      </c>
      <c r="BY31" s="393">
        <f>+生産者価格評価表!BY31/生産者価格評価表!BY$124</f>
        <v>0</v>
      </c>
      <c r="BZ31" s="393">
        <f>+生産者価格評価表!BZ31/生産者価格評価表!BZ$124</f>
        <v>0</v>
      </c>
      <c r="CA31" s="393">
        <f>+生産者価格評価表!CA31/生産者価格評価表!CA$124</f>
        <v>2.4458829628112565E-5</v>
      </c>
      <c r="CB31" s="393">
        <f>+生産者価格評価表!CB31/生産者価格評価表!CB$124</f>
        <v>0</v>
      </c>
      <c r="CC31" s="393">
        <f>+生産者価格評価表!CC31/生産者価格評価表!CC$124</f>
        <v>1.591320972000799E-5</v>
      </c>
      <c r="CD31" s="393">
        <f>+生産者価格評価表!CD31/生産者価格評価表!CD$124</f>
        <v>1.7977969795812212E-6</v>
      </c>
      <c r="CE31" s="393">
        <f>+生産者価格評価表!CE31/生産者価格評価表!CE$124</f>
        <v>0</v>
      </c>
      <c r="CF31" s="393">
        <f>+生産者価格評価表!CF31/生産者価格評価表!CF$124</f>
        <v>0</v>
      </c>
      <c r="CG31" s="393">
        <f>+生産者価格評価表!CG31/生産者価格評価表!CG$124</f>
        <v>0</v>
      </c>
      <c r="CH31" s="393">
        <f>+生産者価格評価表!CH31/生産者価格評価表!CH$124</f>
        <v>8.5141419571696248E-4</v>
      </c>
      <c r="CI31" s="393">
        <f>+生産者価格評価表!CI31/生産者価格評価表!CI$124</f>
        <v>0</v>
      </c>
      <c r="CJ31" s="393">
        <f>+生産者価格評価表!CJ31/生産者価格評価表!CJ$124</f>
        <v>0</v>
      </c>
      <c r="CK31" s="393">
        <f>+生産者価格評価表!CK31/生産者価格評価表!CK$124</f>
        <v>0</v>
      </c>
      <c r="CL31" s="393">
        <f>+生産者価格評価表!CL31/生産者価格評価表!CL$124</f>
        <v>0</v>
      </c>
      <c r="CM31" s="393">
        <f>+生産者価格評価表!CM31/生産者価格評価表!CM$124</f>
        <v>4.3320861738581707E-6</v>
      </c>
      <c r="CN31" s="393">
        <f>+生産者価格評価表!CN31/生産者価格評価表!CN$124</f>
        <v>3.810513394835484E-4</v>
      </c>
      <c r="CO31" s="393">
        <f>+生産者価格評価表!CO31/生産者価格評価表!CO$124</f>
        <v>7.741287268706189E-6</v>
      </c>
      <c r="CP31" s="393">
        <f>+生産者価格評価表!CP31/生産者価格評価表!CP$124</f>
        <v>9.1067183991048203E-4</v>
      </c>
      <c r="CQ31" s="393">
        <f>+生産者価格評価表!CQ31/生産者価格評価表!CQ$124</f>
        <v>0.22306451251778517</v>
      </c>
      <c r="CR31" s="393">
        <f>+生産者価格評価表!CR31/生産者価格評価表!CR$124</f>
        <v>2.2316721231719367E-2</v>
      </c>
      <c r="CS31" s="393">
        <f>+生産者価格評価表!CS31/生産者価格評価表!CS$124</f>
        <v>9.0734016646063995E-3</v>
      </c>
      <c r="CT31" s="393">
        <f>+生産者価格評価表!CT31/生産者価格評価表!CT$124</f>
        <v>4.7658001969956062E-3</v>
      </c>
      <c r="CU31" s="393">
        <f>+生産者価格評価表!CU31/生産者価格評価表!CU$124</f>
        <v>0</v>
      </c>
      <c r="CV31" s="393">
        <f>+生産者価格評価表!CV31/生産者価格評価表!CV$124</f>
        <v>0</v>
      </c>
      <c r="CW31" s="393">
        <f>+生産者価格評価表!CW31/生産者価格評価表!CW$124</f>
        <v>0</v>
      </c>
      <c r="CX31" s="393">
        <f>+生産者価格評価表!CX31/生産者価格評価表!CX$124</f>
        <v>0</v>
      </c>
      <c r="CY31" s="393">
        <f>+生産者価格評価表!CY31/生産者価格評価表!CY$124</f>
        <v>0</v>
      </c>
      <c r="CZ31" s="393">
        <f>+生産者価格評価表!CZ31/生産者価格評価表!CZ$124</f>
        <v>2.5681360530409824E-5</v>
      </c>
      <c r="DA31" s="393">
        <f>+生産者価格評価表!DA31/生産者価格評価表!DA$124</f>
        <v>0</v>
      </c>
      <c r="DB31" s="393">
        <f>+生産者価格評価表!DB31/生産者価格評価表!DB$124</f>
        <v>0</v>
      </c>
      <c r="DC31" s="393">
        <f>+生産者価格評価表!DC31/生産者価格評価表!DC$124</f>
        <v>2.513468592557891E-5</v>
      </c>
      <c r="DD31" s="393">
        <f>+生産者価格評価表!DD31/生産者価格評価表!DD$124</f>
        <v>9.7296390840149807E-2</v>
      </c>
      <c r="DE31" s="393">
        <f>+生産者価格評価表!DE31/生産者価格評価表!DE$124</f>
        <v>2.861533721664656E-6</v>
      </c>
      <c r="DF31" s="393">
        <f>+生産者価格評価表!DF31/生産者価格評価表!DF$124</f>
        <v>0</v>
      </c>
      <c r="DG31" s="394">
        <f>+生産者価格評価表!DG31/生産者価格評価表!DG$124</f>
        <v>1.2991017207377306E-3</v>
      </c>
    </row>
    <row r="32" spans="1:111" ht="17.5" customHeight="1">
      <c r="A32" s="382">
        <v>26</v>
      </c>
      <c r="B32" s="389" t="s">
        <v>183</v>
      </c>
      <c r="C32" s="390" t="s">
        <v>184</v>
      </c>
      <c r="D32" s="391">
        <f>+生産者価格評価表!D32/生産者価格評価表!D$124</f>
        <v>3.5988907677055093E-2</v>
      </c>
      <c r="E32" s="392">
        <f>+生産者価格評価表!E32/生産者価格評価表!E$124</f>
        <v>1.5467403423694501E-3</v>
      </c>
      <c r="F32" s="392">
        <f>+生産者価格評価表!F32/生産者価格評価表!F$124</f>
        <v>6.0072798927173704E-3</v>
      </c>
      <c r="G32" s="392">
        <f>+生産者価格評価表!G32/生産者価格評価表!G$124</f>
        <v>5.7271713753051284E-4</v>
      </c>
      <c r="H32" s="392">
        <f>+生産者価格評価表!H32/生産者価格評価表!H$124</f>
        <v>3.8590710722731032E-3</v>
      </c>
      <c r="I32" s="392">
        <f>+生産者価格評価表!I32/生産者価格評価表!I$124</f>
        <v>2.2851885651538422E-3</v>
      </c>
      <c r="J32" s="392">
        <f>+生産者価格評価表!J32/生産者価格評価表!J$124</f>
        <v>9.1618741224129673E-3</v>
      </c>
      <c r="K32" s="392">
        <f>+生産者価格評価表!K32/生産者価格評価表!K$124</f>
        <v>2.069956445138989E-3</v>
      </c>
      <c r="L32" s="392">
        <f>+生産者価格評価表!L32/生産者価格評価表!L$124</f>
        <v>3.0524681771598003E-3</v>
      </c>
      <c r="M32" s="392">
        <f>+生産者価格評価表!M32/生産者価格評価表!M$124</f>
        <v>1.4699102686595087E-5</v>
      </c>
      <c r="N32" s="392">
        <f>+生産者価格評価表!N32/生産者価格評価表!N$124</f>
        <v>1.6628364684215266E-3</v>
      </c>
      <c r="O32" s="392">
        <f>+生産者価格評価表!O32/生産者価格評価表!O$124</f>
        <v>1.7660216127630378E-2</v>
      </c>
      <c r="P32" s="392">
        <f>+生産者価格評価表!P32/生産者価格評価表!P$124</f>
        <v>9.5468769049457478E-3</v>
      </c>
      <c r="Q32" s="392">
        <f>+生産者価格評価表!Q32/生産者価格評価表!Q$124</f>
        <v>4.0074751709075894E-2</v>
      </c>
      <c r="R32" s="392">
        <f>+生産者価格評価表!R32/生産者価格評価表!R$124</f>
        <v>3.1395649401749659E-2</v>
      </c>
      <c r="S32" s="392">
        <f>+生産者価格評価表!S32/生産者価格評価表!S$124</f>
        <v>9.8137567175004825E-3</v>
      </c>
      <c r="T32" s="392">
        <f>+生産者価格評価表!T32/生産者価格評価表!T$124</f>
        <v>2.2884034174808901E-2</v>
      </c>
      <c r="U32" s="392">
        <f>+生産者価格評価表!U32/生産者価格評価表!U$124</f>
        <v>3.308893955247779E-2</v>
      </c>
      <c r="V32" s="392">
        <f>+生産者価格評価表!V32/生産者価格評価表!V$124</f>
        <v>4.8214540440302414E-3</v>
      </c>
      <c r="W32" s="392">
        <f>+生産者価格評価表!W32/生産者価格評価表!W$124</f>
        <v>9.8534344462177931E-3</v>
      </c>
      <c r="X32" s="392">
        <f>+生産者価格評価表!X32/生産者価格評価表!X$124</f>
        <v>8.1476631265294131E-3</v>
      </c>
      <c r="Y32" s="392">
        <f>+生産者価格評価表!Y32/生産者価格評価表!Y$124</f>
        <v>1.2845087361101098E-2</v>
      </c>
      <c r="Z32" s="392">
        <f>+生産者価格評価表!Z32/生産者価格評価表!Z$124</f>
        <v>9.7185720012937446E-3</v>
      </c>
      <c r="AA32" s="392">
        <f>+生産者価格評価表!AA32/生産者価格評価表!AA$124</f>
        <v>1.7898133310234311E-2</v>
      </c>
      <c r="AB32" s="392">
        <f>+生産者価格評価表!AB32/生産者価格評価表!AB$124</f>
        <v>1.9764567457409378E-2</v>
      </c>
      <c r="AC32" s="392">
        <f>+生産者価格評価表!AC32/生産者価格評価表!AC$124</f>
        <v>0.11465667110854513</v>
      </c>
      <c r="AD32" s="392">
        <f>+生産者価格評価表!AD32/生産者価格評価表!AD$124</f>
        <v>1.1127350951781337E-3</v>
      </c>
      <c r="AE32" s="392">
        <f>+生産者価格評価表!AE32/生産者価格評価表!AE$124</f>
        <v>1.0356373654381565E-2</v>
      </c>
      <c r="AF32" s="392">
        <f>+生産者価格評価表!AF32/生産者価格評価表!AF$124</f>
        <v>4.7727547143138396E-3</v>
      </c>
      <c r="AG32" s="392">
        <f>+生産者価格評価表!AG32/生産者価格評価表!AG$124</f>
        <v>1.0273010038226109E-2</v>
      </c>
      <c r="AH32" s="392">
        <f>+生産者価格評価表!AH32/生産者価格評価表!AH$124</f>
        <v>8.6203982285926774E-3</v>
      </c>
      <c r="AI32" s="392">
        <f>+生産者価格評価表!AI32/生産者価格評価表!AI$124</f>
        <v>2.8644701597724948E-3</v>
      </c>
      <c r="AJ32" s="392">
        <f>+生産者価格評価表!AJ32/生産者価格評価表!AJ$124</f>
        <v>7.2199991087741186E-3</v>
      </c>
      <c r="AK32" s="392">
        <f>+生産者価格評価表!AK32/生産者価格評価表!AK$124</f>
        <v>6.3136690935876175E-4</v>
      </c>
      <c r="AL32" s="392">
        <f>+生産者価格評価表!AL32/生産者価格評価表!AL$124</f>
        <v>1.6877695173347029E-2</v>
      </c>
      <c r="AM32" s="392">
        <f>+生産者価格評価表!AM32/生産者価格評価表!AM$124</f>
        <v>1.5923538705699388E-4</v>
      </c>
      <c r="AN32" s="392">
        <f>+生産者価格評価表!AN32/生産者価格評価表!AN$124</f>
        <v>9.0332846704371025E-4</v>
      </c>
      <c r="AO32" s="392">
        <f>+生産者価格評価表!AO32/生産者価格評価表!AO$124</f>
        <v>5.0209805030117637E-3</v>
      </c>
      <c r="AP32" s="392">
        <f>+生産者価格評価表!AP32/生産者価格評価表!AP$124</f>
        <v>1.9634356967409433E-4</v>
      </c>
      <c r="AQ32" s="392">
        <f>+生産者価格評価表!AQ32/生産者価格評価表!AQ$124</f>
        <v>2.4167881774055862E-5</v>
      </c>
      <c r="AR32" s="392">
        <f>+生産者価格評価表!AR32/生産者価格評価表!AR$124</f>
        <v>2.438710610816873E-3</v>
      </c>
      <c r="AS32" s="392">
        <f>+生産者価格評価表!AS32/生産者価格評価表!AS$124</f>
        <v>6.3973862442452817E-3</v>
      </c>
      <c r="AT32" s="392">
        <f>+生産者価格評価表!AT32/生産者価格評価表!AT$124</f>
        <v>6.1130563187242843E-3</v>
      </c>
      <c r="AU32" s="393">
        <f>+生産者価格評価表!AU32/生産者価格評価表!AU$124</f>
        <v>2.1599841055958018E-3</v>
      </c>
      <c r="AV32" s="393">
        <f>+生産者価格評価表!AV32/生産者価格評価表!AV$124</f>
        <v>3.0854434686154483E-3</v>
      </c>
      <c r="AW32" s="393">
        <f>+生産者価格評価表!AW32/生産者価格評価表!AW$124</f>
        <v>1.1338410004951454E-2</v>
      </c>
      <c r="AX32" s="393">
        <f>+生産者価格評価表!AX32/生産者価格評価表!AX$124</f>
        <v>2.7139647294462288E-3</v>
      </c>
      <c r="AY32" s="393">
        <f>+生産者価格評価表!AY32/生産者価格評価表!AY$124</f>
        <v>4.4807143091619341E-3</v>
      </c>
      <c r="AZ32" s="393">
        <f>+生産者価格評価表!AZ32/生産者価格評価表!AZ$124</f>
        <v>4.2558336949629853E-3</v>
      </c>
      <c r="BA32" s="393">
        <f>+生産者価格評価表!BA32/生産者価格評価表!BA$124</f>
        <v>2.8602212726480058E-3</v>
      </c>
      <c r="BB32" s="393">
        <f>+生産者価格評価表!BB32/生産者価格評価表!BB$124</f>
        <v>3.3029906161559206E-3</v>
      </c>
      <c r="BC32" s="393">
        <f>+生産者価格評価表!BC32/生産者価格評価表!BC$124</f>
        <v>5.7799329605738642E-3</v>
      </c>
      <c r="BD32" s="393">
        <f>+生産者価格評価表!BD32/生産者価格評価表!BD$124</f>
        <v>5.0984905999232645E-3</v>
      </c>
      <c r="BE32" s="393">
        <f>+生産者価格評価表!BE32/生産者価格評価表!BE$124</f>
        <v>7.4546145187216559E-3</v>
      </c>
      <c r="BF32" s="393">
        <f>+生産者価格評価表!BF32/生産者価格評価表!BF$124</f>
        <v>4.8902041581857401E-3</v>
      </c>
      <c r="BG32" s="393">
        <f>+生産者価格評価表!BG32/生産者価格評価表!BG$124</f>
        <v>7.4349023280574009E-3</v>
      </c>
      <c r="BH32" s="393">
        <f>+生産者価格評価表!BH32/生産者価格評価表!BH$124</f>
        <v>1.3158130340387058E-2</v>
      </c>
      <c r="BI32" s="393">
        <f>+生産者価格評価表!BI32/生産者価格評価表!BI$124</f>
        <v>1.8118919720694144E-2</v>
      </c>
      <c r="BJ32" s="393">
        <f>+生産者価格評価表!BJ32/生産者価格評価表!BJ$124</f>
        <v>4.0847275571290823E-3</v>
      </c>
      <c r="BK32" s="393">
        <f>+生産者価格評価表!BK32/生産者価格評価表!BK$124</f>
        <v>2.7703049101455539E-2</v>
      </c>
      <c r="BL32" s="393">
        <f>+生産者価格評価表!BL32/生産者価格評価表!BL$124</f>
        <v>2.6793144891859588E-4</v>
      </c>
      <c r="BM32" s="393">
        <f>+生産者価格評価表!BM32/生産者価格評価表!BM$124</f>
        <v>5.3994427211673567E-3</v>
      </c>
      <c r="BN32" s="393">
        <f>+生産者価格評価表!BN32/生産者価格評価表!BN$124</f>
        <v>6.4076590644746899E-3</v>
      </c>
      <c r="BO32" s="393">
        <f>+生産者価格評価表!BO32/生産者価格評価表!BO$124</f>
        <v>1.6590825595046892E-3</v>
      </c>
      <c r="BP32" s="393">
        <f>+生産者価格評価表!BP32/生産者価格評価表!BP$124</f>
        <v>1.8151850412697328E-3</v>
      </c>
      <c r="BQ32" s="393">
        <f>+生産者価格評価表!BQ32/生産者価格評価表!BQ$124</f>
        <v>2.6221588968322151E-4</v>
      </c>
      <c r="BR32" s="393">
        <f>+生産者価格評価表!BR32/生産者価格評価表!BR$124</f>
        <v>5.5416202885972708E-3</v>
      </c>
      <c r="BS32" s="393">
        <f>+生産者価格評価表!BS32/生産者価格評価表!BS$124</f>
        <v>1.2420506660433238E-3</v>
      </c>
      <c r="BT32" s="393">
        <f>+生産者価格評価表!BT32/生産者価格評価表!BT$124</f>
        <v>2.9843214235828978E-3</v>
      </c>
      <c r="BU32" s="393">
        <f>+生産者価格評価表!BU32/生産者価格評価表!BU$124</f>
        <v>8.800851421977076E-6</v>
      </c>
      <c r="BV32" s="393">
        <f>+生産者価格評価表!BV32/生産者価格評価表!BV$124</f>
        <v>2.7522745140618521E-5</v>
      </c>
      <c r="BW32" s="393">
        <f>+生産者価格評価表!BW32/生産者価格評価表!BW$124</f>
        <v>1.7137293352982387E-5</v>
      </c>
      <c r="BX32" s="393">
        <f>+生産者価格評価表!BX32/生産者価格評価表!BX$124</f>
        <v>2.1493075045046741E-5</v>
      </c>
      <c r="BY32" s="393">
        <f>+生産者価格評価表!BY32/生産者価格評価表!BY$124</f>
        <v>4.1942541820305167E-5</v>
      </c>
      <c r="BZ32" s="393">
        <f>+生産者価格評価表!BZ32/生産者価格評価表!BZ$124</f>
        <v>1.7727786524314199E-4</v>
      </c>
      <c r="CA32" s="393">
        <f>+生産者価格評価表!CA32/生産者価格評価表!CA$124</f>
        <v>4.2355686806125369E-4</v>
      </c>
      <c r="CB32" s="393">
        <f>+生産者価格評価表!CB32/生産者価格評価表!CB$124</f>
        <v>1.187916272006022E-4</v>
      </c>
      <c r="CC32" s="393">
        <f>+生産者価格評価表!CC32/生産者価格評価表!CC$124</f>
        <v>1.7449657555043243E-4</v>
      </c>
      <c r="CD32" s="393">
        <f>+生産者価格評価表!CD32/生産者価格評価表!CD$124</f>
        <v>1.8157749493770333E-4</v>
      </c>
      <c r="CE32" s="393">
        <f>+生産者価格評価表!CE32/生産者価格評価表!CE$124</f>
        <v>5.4203546636608336E-5</v>
      </c>
      <c r="CF32" s="393">
        <f>+生産者価格評価表!CF32/生産者価格評価表!CF$124</f>
        <v>2.5876483793045926E-4</v>
      </c>
      <c r="CG32" s="393">
        <f>+生産者価格評価表!CG32/生産者価格評価表!CG$124</f>
        <v>5.9191689649977194E-4</v>
      </c>
      <c r="CH32" s="393">
        <f>+生産者価格評価表!CH32/生産者価格評価表!CH$124</f>
        <v>5.8718220394273275E-6</v>
      </c>
      <c r="CI32" s="393">
        <f>+生産者価格評価表!CI32/生産者価格評価表!CI$124</f>
        <v>2.7851078722410863E-7</v>
      </c>
      <c r="CJ32" s="393">
        <f>+生産者価格評価表!CJ32/生産者価格評価表!CJ$124</f>
        <v>4.5925598710352776E-4</v>
      </c>
      <c r="CK32" s="393">
        <f>+生産者価格評価表!CK32/生産者価格評価表!CK$124</f>
        <v>8.8439270863597164E-4</v>
      </c>
      <c r="CL32" s="393">
        <f>+生産者価格評価表!CL32/生産者価格評価表!CL$124</f>
        <v>8.3090235045656898E-7</v>
      </c>
      <c r="CM32" s="393">
        <f>+生産者価格評価表!CM32/生産者価格評価表!CM$124</f>
        <v>3.397655186156963E-3</v>
      </c>
      <c r="CN32" s="393">
        <f>+生産者価格評価表!CN32/生産者価格評価表!CN$124</f>
        <v>4.2475623669821629E-4</v>
      </c>
      <c r="CO32" s="393">
        <f>+生産者価格評価表!CO32/生産者価格評価表!CO$124</f>
        <v>4.5864209496505511E-5</v>
      </c>
      <c r="CP32" s="393">
        <f>+生産者価格評価表!CP32/生産者価格評価表!CP$124</f>
        <v>9.1939446542472665E-3</v>
      </c>
      <c r="CQ32" s="393">
        <f>+生産者価格評価表!CQ32/生産者価格評価表!CQ$124</f>
        <v>1.7807687343501743E-3</v>
      </c>
      <c r="CR32" s="393">
        <f>+生産者価格評価表!CR32/生産者価格評価表!CR$124</f>
        <v>1.2488478011975831E-2</v>
      </c>
      <c r="CS32" s="393">
        <f>+生産者価格評価表!CS32/生産者価格評価表!CS$124</f>
        <v>3.6491156567987145E-3</v>
      </c>
      <c r="CT32" s="393">
        <f>+生産者価格評価表!CT32/生産者価格評価表!CT$124</f>
        <v>2.8950921225642749E-3</v>
      </c>
      <c r="CU32" s="393">
        <f>+生産者価格評価表!CU32/生産者価格評価表!CU$124</f>
        <v>2.243291697035194E-3</v>
      </c>
      <c r="CV32" s="393">
        <f>+生産者価格評価表!CV32/生産者価格評価表!CV$124</f>
        <v>2.610776256531167E-3</v>
      </c>
      <c r="CW32" s="393">
        <f>+生産者価格評価表!CW32/生産者価格評価表!CW$124</f>
        <v>3.5148801254968518E-3</v>
      </c>
      <c r="CX32" s="393">
        <f>+生産者価格評価表!CX32/生産者価格評価表!CX$124</f>
        <v>4.8631517012592647E-3</v>
      </c>
      <c r="CY32" s="393">
        <f>+生産者価格評価表!CY32/生産者価格評価表!CY$124</f>
        <v>3.7516375010918203E-3</v>
      </c>
      <c r="CZ32" s="393">
        <f>+生産者価格評価表!CZ32/生産者価格評価表!CZ$124</f>
        <v>4.3321051660996143E-3</v>
      </c>
      <c r="DA32" s="393">
        <f>+生産者価格評価表!DA32/生産者価格評価表!DA$124</f>
        <v>2.580378100714203E-3</v>
      </c>
      <c r="DB32" s="393">
        <f>+生産者価格評価表!DB32/生産者価格評価表!DB$124</f>
        <v>3.057589820960423E-2</v>
      </c>
      <c r="DC32" s="393">
        <f>+生産者価格評価表!DC32/生産者価格評価表!DC$124</f>
        <v>2.3685606380198115E-3</v>
      </c>
      <c r="DD32" s="393">
        <f>+生産者価格評価表!DD32/生産者価格評価表!DD$124</f>
        <v>2.5526840447930835E-4</v>
      </c>
      <c r="DE32" s="393">
        <f>+生産者価格評価表!DE32/生産者価格評価表!DE$124</f>
        <v>8.1997248794300707E-3</v>
      </c>
      <c r="DF32" s="393">
        <f>+生産者価格評価表!DF32/生産者価格評価表!DF$124</f>
        <v>9.3294307205259615E-3</v>
      </c>
      <c r="DG32" s="394">
        <f>+生産者価格評価表!DG32/生産者価格評価表!DG$124</f>
        <v>4.8284853487465652E-4</v>
      </c>
    </row>
    <row r="33" spans="1:111" ht="17.5" customHeight="1">
      <c r="A33" s="382">
        <v>27</v>
      </c>
      <c r="B33" s="389" t="s">
        <v>185</v>
      </c>
      <c r="C33" s="390" t="s">
        <v>186</v>
      </c>
      <c r="D33" s="391">
        <f>+生産者価格評価表!D33/生産者価格評価表!D$124</f>
        <v>1.0528897105424404E-2</v>
      </c>
      <c r="E33" s="392">
        <f>+生産者価格評価表!E33/生産者価格評価表!E$124</f>
        <v>1.6318083861040548E-3</v>
      </c>
      <c r="F33" s="392">
        <f>+生産者価格評価表!F33/生産者価格評価表!F$124</f>
        <v>4.3857248419496972E-3</v>
      </c>
      <c r="G33" s="392">
        <f>+生産者価格評価表!G33/生産者価格評価表!G$124</f>
        <v>9.9488009482388614E-3</v>
      </c>
      <c r="H33" s="392">
        <f>+生産者価格評価表!H33/生産者価格評価表!H$124</f>
        <v>3.9327919739603284E-2</v>
      </c>
      <c r="I33" s="392">
        <f>+生産者価格評価表!I33/生産者価格評価表!I$124</f>
        <v>3.7987550173985947E-3</v>
      </c>
      <c r="J33" s="392">
        <f>+生産者価格評価表!J33/生産者価格評価表!J$124</f>
        <v>1.6655996642977421E-2</v>
      </c>
      <c r="K33" s="392">
        <f>+生産者価格評価表!K33/生産者価格評価表!K$124</f>
        <v>2.9078843264323446E-3</v>
      </c>
      <c r="L33" s="392">
        <f>+生産者価格評価表!L33/生産者価格評価表!L$124</f>
        <v>2.6570344109473581E-3</v>
      </c>
      <c r="M33" s="392">
        <f>+生産者価格評価表!M33/生産者価格評価表!M$124</f>
        <v>2.0344894400310017E-3</v>
      </c>
      <c r="N33" s="392">
        <f>+生産者価格評価表!N33/生産者価格評価表!N$124</f>
        <v>1.8441695254378207E-4</v>
      </c>
      <c r="O33" s="392">
        <f>+生産者価格評価表!O33/生産者価格評価表!O$124</f>
        <v>7.2170822112862061E-3</v>
      </c>
      <c r="P33" s="392">
        <f>+生産者価格評価表!P33/生産者価格評価表!P$124</f>
        <v>1.7853998184798364E-3</v>
      </c>
      <c r="Q33" s="392">
        <f>+生産者価格評価表!Q33/生産者価格評価表!Q$124</f>
        <v>1.7850207187638297E-3</v>
      </c>
      <c r="R33" s="392">
        <f>+生産者価格評価表!R33/生産者価格評価表!R$124</f>
        <v>1.3992681988155621E-3</v>
      </c>
      <c r="S33" s="392">
        <f>+生産者価格評価表!S33/生産者価格評価表!S$124</f>
        <v>6.6188727260240183E-3</v>
      </c>
      <c r="T33" s="392">
        <f>+生産者価格評価表!T33/生産者価格評価表!T$124</f>
        <v>2.6377235653206521E-3</v>
      </c>
      <c r="U33" s="392">
        <f>+生産者価格評価表!U33/生産者価格評価表!U$124</f>
        <v>1.1833555187009072E-3</v>
      </c>
      <c r="V33" s="392">
        <f>+生産者価格評価表!V33/生産者価格評価表!V$124</f>
        <v>4.8040194633319072E-2</v>
      </c>
      <c r="W33" s="392">
        <f>+生産者価格評価表!W33/生産者価格評価表!W$124</f>
        <v>1.3228686950470556E-2</v>
      </c>
      <c r="X33" s="392">
        <f>+生産者価格評価表!X33/生産者価格評価表!X$124</f>
        <v>0.61023869148850063</v>
      </c>
      <c r="Y33" s="392">
        <f>+生産者価格評価表!Y33/生産者価格評価表!Y$124</f>
        <v>1.2103518921938308E-2</v>
      </c>
      <c r="Z33" s="392">
        <f>+生産者価格評価表!Z33/生産者価格評価表!Z$124</f>
        <v>1.3871915496067445E-3</v>
      </c>
      <c r="AA33" s="392">
        <f>+生産者価格評価表!AA33/生産者価格評価表!AA$124</f>
        <v>9.6041404998051024E-3</v>
      </c>
      <c r="AB33" s="392">
        <f>+生産者価格評価表!AB33/生産者価格評価表!AB$124</f>
        <v>2.010236025836006E-3</v>
      </c>
      <c r="AC33" s="392">
        <f>+生産者価格評価表!AC33/生産者価格評価表!AC$124</f>
        <v>4.4805644339394272E-3</v>
      </c>
      <c r="AD33" s="392">
        <f>+生産者価格評価表!AD33/生産者価格評価表!AD$124</f>
        <v>5.9442855331200944E-2</v>
      </c>
      <c r="AE33" s="392">
        <f>+生産者価格評価表!AE33/生産者価格評価表!AE$124</f>
        <v>7.4542672941841789E-2</v>
      </c>
      <c r="AF33" s="392">
        <f>+生産者価格評価表!AF33/生産者価格評価表!AF$124</f>
        <v>6.777596971195485E-4</v>
      </c>
      <c r="AG33" s="392">
        <f>+生産者価格評価表!AG33/生産者価格評価表!AG$124</f>
        <v>3.204856630630382E-3</v>
      </c>
      <c r="AH33" s="392">
        <f>+生産者価格評価表!AH33/生産者価格評価表!AH$124</f>
        <v>1.6714933384417174E-3</v>
      </c>
      <c r="AI33" s="392">
        <f>+生産者価格評価表!AI33/生産者価格評価表!AI$124</f>
        <v>2.4260004990308556E-2</v>
      </c>
      <c r="AJ33" s="392">
        <f>+生産者価格評価表!AJ33/生産者価格評価表!AJ$124</f>
        <v>6.2881333273918276E-3</v>
      </c>
      <c r="AK33" s="392">
        <f>+生産者価格評価表!AK33/生産者価格評価表!AK$124</f>
        <v>3.3980233873001718E-2</v>
      </c>
      <c r="AL33" s="392">
        <f>+生産者価格評価表!AL33/生産者価格評価表!AL$124</f>
        <v>1.5210152193229154E-2</v>
      </c>
      <c r="AM33" s="392">
        <f>+生産者価格評価表!AM33/生産者価格評価表!AM$124</f>
        <v>1.007901024001491E-3</v>
      </c>
      <c r="AN33" s="392">
        <f>+生産者価格評価表!AN33/生産者価格評価表!AN$124</f>
        <v>2.1366326526782733E-3</v>
      </c>
      <c r="AO33" s="392">
        <f>+生産者価格評価表!AO33/生産者価格評価表!AO$124</f>
        <v>2.1757793687384478E-3</v>
      </c>
      <c r="AP33" s="392">
        <f>+生産者価格評価表!AP33/生産者価格評価表!AP$124</f>
        <v>4.8148573869828161E-4</v>
      </c>
      <c r="AQ33" s="392">
        <f>+生産者価格評価表!AQ33/生産者価格評価表!AQ$124</f>
        <v>3.1101563717509132E-3</v>
      </c>
      <c r="AR33" s="392">
        <f>+生産者価格評価表!AR33/生産者価格評価表!AR$124</f>
        <v>2.477695327508439E-3</v>
      </c>
      <c r="AS33" s="392">
        <f>+生産者価格評価表!AS33/生産者価格評価表!AS$124</f>
        <v>3.8081759981147684E-3</v>
      </c>
      <c r="AT33" s="392">
        <f>+生産者価格評価表!AT33/生産者価格評価表!AT$124</f>
        <v>3.2354999528091091E-3</v>
      </c>
      <c r="AU33" s="393">
        <f>+生産者価格評価表!AU33/生産者価格評価表!AU$124</f>
        <v>9.7281065887212272E-4</v>
      </c>
      <c r="AV33" s="393">
        <f>+生産者価格評価表!AV33/生産者価格評価表!AV$124</f>
        <v>7.7966189853811128E-4</v>
      </c>
      <c r="AW33" s="393">
        <f>+生産者価格評価表!AW33/生産者価格評価表!AW$124</f>
        <v>8.2892181993456234E-4</v>
      </c>
      <c r="AX33" s="393">
        <f>+生産者価格評価表!AX33/生産者価格評価表!AX$124</f>
        <v>1.2745745288087551E-3</v>
      </c>
      <c r="AY33" s="393">
        <f>+生産者価格評価表!AY33/生産者価格評価表!AY$124</f>
        <v>8.0609263696943836E-4</v>
      </c>
      <c r="AZ33" s="393">
        <f>+生産者価格評価表!AZ33/生産者価格評価表!AZ$124</f>
        <v>9.0768531038872479E-4</v>
      </c>
      <c r="BA33" s="393">
        <f>+生産者価格評価表!BA33/生産者価格評価表!BA$124</f>
        <v>7.5303747132072205E-4</v>
      </c>
      <c r="BB33" s="393">
        <f>+生産者価格評価表!BB33/生産者価格評価表!BB$124</f>
        <v>2.7517415686818483E-4</v>
      </c>
      <c r="BC33" s="393">
        <f>+生産者価格評価表!BC33/生産者価格評価表!BC$124</f>
        <v>8.9218839932332108E-4</v>
      </c>
      <c r="BD33" s="393">
        <f>+生産者価格評価表!BD33/生産者価格評価表!BD$124</f>
        <v>3.5886007232712103E-4</v>
      </c>
      <c r="BE33" s="393">
        <f>+生産者価格評価表!BE33/生産者価格評価表!BE$124</f>
        <v>2.165625159237144E-4</v>
      </c>
      <c r="BF33" s="393">
        <f>+生産者価格評価表!BF33/生産者価格評価表!BF$124</f>
        <v>4.514471153546694E-4</v>
      </c>
      <c r="BG33" s="393">
        <f>+生産者価格評価表!BG33/生産者価格評価表!BG$124</f>
        <v>4.237281144841323E-4</v>
      </c>
      <c r="BH33" s="393">
        <f>+生産者価格評価表!BH33/生産者価格評価表!BH$124</f>
        <v>1.7371333019826638E-3</v>
      </c>
      <c r="BI33" s="393">
        <f>+生産者価格評価表!BI33/生産者価格評価表!BI$124</f>
        <v>2.9596693311164557E-3</v>
      </c>
      <c r="BJ33" s="393">
        <f>+生産者価格評価表!BJ33/生産者価格評価表!BJ$124</f>
        <v>4.5560144740018765E-3</v>
      </c>
      <c r="BK33" s="393">
        <f>+生産者価格評価表!BK33/生産者価格評価表!BK$124</f>
        <v>9.4618220765941782E-4</v>
      </c>
      <c r="BL33" s="393">
        <f>+生産者価格評価表!BL33/生産者価格評価表!BL$124</f>
        <v>7.1871244175224979E-3</v>
      </c>
      <c r="BM33" s="393">
        <f>+生産者価格評価表!BM33/生産者価格評価表!BM$124</f>
        <v>1.914240965204963E-3</v>
      </c>
      <c r="BN33" s="393">
        <f>+生産者価格評価表!BN33/生産者価格評価表!BN$124</f>
        <v>2.7710363115283935E-3</v>
      </c>
      <c r="BO33" s="393">
        <f>+生産者価格評価表!BO33/生産者価格評価表!BO$124</f>
        <v>8.7804627043159226E-3</v>
      </c>
      <c r="BP33" s="393">
        <f>+生産者価格評価表!BP33/生産者価格評価表!BP$124</f>
        <v>3.6406181279383066E-3</v>
      </c>
      <c r="BQ33" s="393">
        <f>+生産者価格評価表!BQ33/生産者価格評価表!BQ$124</f>
        <v>1.5949692529755657E-2</v>
      </c>
      <c r="BR33" s="393">
        <f>+生産者価格評価表!BR33/生産者価格評価表!BR$124</f>
        <v>2.6587008959178971E-2</v>
      </c>
      <c r="BS33" s="393">
        <f>+生産者価格評価表!BS33/生産者価格評価表!BS$124</f>
        <v>1.0572329971828163E-2</v>
      </c>
      <c r="BT33" s="393">
        <f>+生産者価格評価表!BT33/生産者価格評価表!BT$124</f>
        <v>1.1990854288916959E-2</v>
      </c>
      <c r="BU33" s="393">
        <f>+生産者価格評価表!BU33/生産者価格評価表!BU$124</f>
        <v>1.3078755475914561E-3</v>
      </c>
      <c r="BV33" s="393">
        <f>+生産者価格評価表!BV33/生産者価格評価表!BV$124</f>
        <v>3.7659372175908321E-4</v>
      </c>
      <c r="BW33" s="393">
        <f>+生産者価格評価表!BW33/生産者価格評価表!BW$124</f>
        <v>1.1902085283804476E-3</v>
      </c>
      <c r="BX33" s="393">
        <f>+生産者価格評価表!BX33/生産者価格評価表!BX$124</f>
        <v>6.9822363417366788E-4</v>
      </c>
      <c r="BY33" s="393">
        <f>+生産者価格評価表!BY33/生産者価格評価表!BY$124</f>
        <v>1.896032712424754E-6</v>
      </c>
      <c r="BZ33" s="393">
        <f>+生産者価格評価表!BZ33/生産者価格評価表!BZ$124</f>
        <v>2.5052924484185615E-3</v>
      </c>
      <c r="CA33" s="393">
        <f>+生産者価格評価表!CA33/生産者価格評価表!CA$124</f>
        <v>4.827259672137834E-2</v>
      </c>
      <c r="CB33" s="393">
        <f>+生産者価格評価表!CB33/生産者価格評価表!CB$124</f>
        <v>0.28514620355666193</v>
      </c>
      <c r="CC33" s="393">
        <f>+生産者価格評価表!CC33/生産者価格評価表!CC$124</f>
        <v>5.7562286497769587E-2</v>
      </c>
      <c r="CD33" s="393">
        <f>+生産者価格評価表!CD33/生産者価格評価表!CD$124</f>
        <v>0.16578145140944286</v>
      </c>
      <c r="CE33" s="393">
        <f>+生産者価格評価表!CE33/生産者価格評価表!CE$124</f>
        <v>2.0120602891266454E-2</v>
      </c>
      <c r="CF33" s="393">
        <f>+生産者価格評価表!CF33/生産者価格評価表!CF$124</f>
        <v>1.3292894212468263E-3</v>
      </c>
      <c r="CG33" s="393">
        <f>+生産者価格評価表!CG33/生産者価格評価表!CG$124</f>
        <v>2.2142860057215107E-3</v>
      </c>
      <c r="CH33" s="393">
        <f>+生産者価格評価表!CH33/生産者価格評価表!CH$124</f>
        <v>3.4682895512884084E-3</v>
      </c>
      <c r="CI33" s="393">
        <f>+生産者価格評価表!CI33/生産者価格評価表!CI$124</f>
        <v>6.7728253237158732E-4</v>
      </c>
      <c r="CJ33" s="393">
        <f>+生産者価格評価表!CJ33/生産者価格評価表!CJ$124</f>
        <v>7.2903191613016662E-4</v>
      </c>
      <c r="CK33" s="393">
        <f>+生産者価格評価表!CK33/生産者価格評価表!CK$124</f>
        <v>6.8041488444219999E-4</v>
      </c>
      <c r="CL33" s="393">
        <f>+生産者価格評価表!CL33/生産者価格評価表!CL$124</f>
        <v>2.1864601850585716E-4</v>
      </c>
      <c r="CM33" s="393">
        <f>+生産者価格評価表!CM33/生産者価格評価表!CM$124</f>
        <v>1.4971689816853837E-3</v>
      </c>
      <c r="CN33" s="393">
        <f>+生産者価格評価表!CN33/生産者価格評価表!CN$124</f>
        <v>9.6982644862732142E-3</v>
      </c>
      <c r="CO33" s="393">
        <f>+生産者価格評価表!CO33/生産者価格評価表!CO$124</f>
        <v>1.5604723492305529E-3</v>
      </c>
      <c r="CP33" s="393">
        <f>+生産者価格評価表!CP33/生産者価格評価表!CP$124</f>
        <v>5.4464866676899228E-3</v>
      </c>
      <c r="CQ33" s="393">
        <f>+生産者価格評価表!CQ33/生産者価格評価表!CQ$124</f>
        <v>1.8395498463722407E-3</v>
      </c>
      <c r="CR33" s="393">
        <f>+生産者価格評価表!CR33/生産者価格評価表!CR$124</f>
        <v>5.9467028266942225E-3</v>
      </c>
      <c r="CS33" s="393">
        <f>+生産者価格評価表!CS33/生産者価格評価表!CS$124</f>
        <v>1.5298750029472492E-3</v>
      </c>
      <c r="CT33" s="393">
        <f>+生産者価格評価表!CT33/生産者価格評価表!CT$124</f>
        <v>2.3288353848463419E-3</v>
      </c>
      <c r="CU33" s="393">
        <f>+生産者価格評価表!CU33/生産者価格評価表!CU$124</f>
        <v>2.9400923203230372E-3</v>
      </c>
      <c r="CV33" s="393">
        <f>+生産者価格評価表!CV33/生産者価格評価表!CV$124</f>
        <v>2.4714747476568947E-3</v>
      </c>
      <c r="CW33" s="393">
        <f>+生産者価格評価表!CW33/生産者価格評価表!CW$124</f>
        <v>7.9773607416536955E-4</v>
      </c>
      <c r="CX33" s="393">
        <f>+生産者価格評価表!CX33/生産者価格評価表!CX$124</f>
        <v>3.8583790696149101E-3</v>
      </c>
      <c r="CY33" s="393">
        <f>+生産者価格評価表!CY33/生産者価格評価表!CY$124</f>
        <v>1.4798426749844942E-3</v>
      </c>
      <c r="CZ33" s="393">
        <f>+生産者価格評価表!CZ33/生産者価格評価表!CZ$124</f>
        <v>2.2107629034913037E-3</v>
      </c>
      <c r="DA33" s="393">
        <f>+生産者価格評価表!DA33/生産者価格評価表!DA$124</f>
        <v>2.2684820435357757E-3</v>
      </c>
      <c r="DB33" s="393">
        <f>+生産者価格評価表!DB33/生産者価格評価表!DB$124</f>
        <v>6.2051755689282295E-3</v>
      </c>
      <c r="DC33" s="393">
        <f>+生産者価格評価表!DC33/生産者価格評価表!DC$124</f>
        <v>5.6414979564792323E-3</v>
      </c>
      <c r="DD33" s="393">
        <f>+生産者価格評価表!DD33/生産者価格評価表!DD$124</f>
        <v>6.3351282863477985E-5</v>
      </c>
      <c r="DE33" s="393">
        <f>+生産者価格評価表!DE33/生産者価格評価表!DE$124</f>
        <v>2.6645648171567389E-3</v>
      </c>
      <c r="DF33" s="393">
        <f>+生産者価格評価表!DF33/生産者価格評価表!DF$124</f>
        <v>0</v>
      </c>
      <c r="DG33" s="394">
        <f>+生産者価格評価表!DG33/生産者価格評価表!DG$124</f>
        <v>8.9124660891013903E-3</v>
      </c>
    </row>
    <row r="34" spans="1:111" ht="17.5" customHeight="1">
      <c r="A34" s="382">
        <v>28</v>
      </c>
      <c r="B34" s="389" t="s">
        <v>187</v>
      </c>
      <c r="C34" s="390" t="s">
        <v>188</v>
      </c>
      <c r="D34" s="391">
        <f>+生産者価格評価表!D34/生産者価格評価表!D$124</f>
        <v>0</v>
      </c>
      <c r="E34" s="392">
        <f>+生産者価格評価表!E34/生産者価格評価表!E$124</f>
        <v>0</v>
      </c>
      <c r="F34" s="392">
        <f>+生産者価格評価表!F34/生産者価格評価表!F$124</f>
        <v>0</v>
      </c>
      <c r="G34" s="392">
        <f>+生産者価格評価表!G34/生産者価格評価表!G$124</f>
        <v>0</v>
      </c>
      <c r="H34" s="392">
        <f>+生産者価格評価表!H34/生産者価格評価表!H$124</f>
        <v>0</v>
      </c>
      <c r="I34" s="392">
        <f>+生産者価格評価表!I34/生産者価格評価表!I$124</f>
        <v>0</v>
      </c>
      <c r="J34" s="392">
        <f>+生産者価格評価表!J34/生産者価格評価表!J$124</f>
        <v>2.4209297446188111E-5</v>
      </c>
      <c r="K34" s="392">
        <f>+生産者価格評価表!K34/生産者価格評価表!K$124</f>
        <v>6.5981279255351774E-6</v>
      </c>
      <c r="L34" s="392">
        <f>+生産者価格評価表!L34/生産者価格評価表!L$124</f>
        <v>0</v>
      </c>
      <c r="M34" s="392">
        <f>+生産者価格評価表!M34/生産者価格評価表!M$124</f>
        <v>0</v>
      </c>
      <c r="N34" s="392">
        <f>+生産者価格評価表!N34/生産者価格評価表!N$124</f>
        <v>0</v>
      </c>
      <c r="O34" s="392">
        <f>+生産者価格評価表!O34/生産者価格評価表!O$124</f>
        <v>0</v>
      </c>
      <c r="P34" s="392">
        <f>+生産者価格評価表!P34/生産者価格評価表!P$124</f>
        <v>0</v>
      </c>
      <c r="Q34" s="392">
        <f>+生産者価格評価表!Q34/生産者価格評価表!Q$124</f>
        <v>0</v>
      </c>
      <c r="R34" s="392">
        <f>+生産者価格評価表!R34/生産者価格評価表!R$124</f>
        <v>0</v>
      </c>
      <c r="S34" s="392">
        <f>+生産者価格評価表!S34/生産者価格評価表!S$124</f>
        <v>3.8795768849566522E-5</v>
      </c>
      <c r="T34" s="392">
        <f>+生産者価格評価表!T34/生産者価格評価表!T$124</f>
        <v>0</v>
      </c>
      <c r="U34" s="392">
        <f>+生産者価格評価表!U34/生産者価格評価表!U$124</f>
        <v>0</v>
      </c>
      <c r="V34" s="392">
        <f>+生産者価格評価表!V34/生産者価格評価表!V$124</f>
        <v>3.7183205743901858E-3</v>
      </c>
      <c r="W34" s="392">
        <f>+生産者価格評価表!W34/生産者価格評価表!W$124</f>
        <v>5.7160428899691448E-4</v>
      </c>
      <c r="X34" s="392">
        <f>+生産者価格評価表!X34/生産者価格評価表!X$124</f>
        <v>2.8982824041785674E-4</v>
      </c>
      <c r="Y34" s="392">
        <f>+生産者価格評価表!Y34/生産者価格評価表!Y$124</f>
        <v>3.7823496631057209E-3</v>
      </c>
      <c r="Z34" s="392">
        <f>+生産者価格評価表!Z34/生産者価格評価表!Z$124</f>
        <v>0</v>
      </c>
      <c r="AA34" s="392">
        <f>+生産者価格評価表!AA34/生産者価格評価表!AA$124</f>
        <v>0</v>
      </c>
      <c r="AB34" s="392">
        <f>+生産者価格評価表!AB34/生産者価格評価表!AB$124</f>
        <v>0</v>
      </c>
      <c r="AC34" s="392">
        <f>+生産者価格評価表!AC34/生産者価格評価表!AC$124</f>
        <v>1.3512056917717601E-4</v>
      </c>
      <c r="AD34" s="392">
        <f>+生産者価格評価表!AD34/生産者価格評価表!AD$124</f>
        <v>0</v>
      </c>
      <c r="AE34" s="392">
        <f>+生産者価格評価表!AE34/生産者価格評価表!AE$124</f>
        <v>3.7750924317211526E-2</v>
      </c>
      <c r="AF34" s="392">
        <f>+生産者価格評価表!AF34/生産者価格評価表!AF$124</f>
        <v>9.4486606568945099E-5</v>
      </c>
      <c r="AG34" s="392">
        <f>+生産者価格評価表!AG34/生産者価格評価表!AG$124</f>
        <v>0</v>
      </c>
      <c r="AH34" s="392">
        <f>+生産者価格評価表!AH34/生産者価格評価表!AH$124</f>
        <v>0</v>
      </c>
      <c r="AI34" s="392">
        <f>+生産者価格評価表!AI34/生産者価格評価表!AI$124</f>
        <v>0</v>
      </c>
      <c r="AJ34" s="392">
        <f>+生産者価格評価表!AJ34/生産者価格評価表!AJ$124</f>
        <v>6.4881244151330153E-5</v>
      </c>
      <c r="AK34" s="392">
        <f>+生産者価格評価表!AK34/生産者価格評価表!AK$124</f>
        <v>0</v>
      </c>
      <c r="AL34" s="392">
        <f>+生産者価格評価表!AL34/生産者価格評価表!AL$124</f>
        <v>9.1605324725082121E-3</v>
      </c>
      <c r="AM34" s="392">
        <f>+生産者価格評価表!AM34/生産者価格評価表!AM$124</f>
        <v>6.4911715773090753E-2</v>
      </c>
      <c r="AN34" s="392">
        <f>+生産者価格評価表!AN34/生産者価格評価表!AN$124</f>
        <v>8.3517539283717197E-3</v>
      </c>
      <c r="AO34" s="392">
        <f>+生産者価格評価表!AO34/生産者価格評価表!AO$124</f>
        <v>1.825839933958846E-2</v>
      </c>
      <c r="AP34" s="392">
        <f>+生産者価格評価表!AP34/生産者価格評価表!AP$124</f>
        <v>1.2333138798624016E-4</v>
      </c>
      <c r="AQ34" s="392">
        <f>+生産者価格評価表!AQ34/生産者価格評価表!AQ$124</f>
        <v>1.166447535278857E-3</v>
      </c>
      <c r="AR34" s="392">
        <f>+生産者価格評価表!AR34/生産者価格評価表!AR$124</f>
        <v>2.1354961476602457E-4</v>
      </c>
      <c r="AS34" s="392">
        <f>+生産者価格評価表!AS34/生産者価格評価表!AS$124</f>
        <v>1.0227295244755155E-5</v>
      </c>
      <c r="AT34" s="392">
        <f>+生産者価格評価表!AT34/生産者価格評価表!AT$124</f>
        <v>3.5767159328687137E-5</v>
      </c>
      <c r="AU34" s="393">
        <f>+生産者価格評価表!AU34/生産者価格評価表!AU$124</f>
        <v>2.0493390400530326E-5</v>
      </c>
      <c r="AV34" s="393">
        <f>+生産者価格評価表!AV34/生産者価格評価表!AV$124</f>
        <v>2.4676290016565775E-5</v>
      </c>
      <c r="AW34" s="393">
        <f>+生産者価格評価表!AW34/生産者価格評価表!AW$124</f>
        <v>4.7131678199618955E-5</v>
      </c>
      <c r="AX34" s="393">
        <f>+生産者価格評価表!AX34/生産者価格評価表!AX$124</f>
        <v>0</v>
      </c>
      <c r="AY34" s="393">
        <f>+生産者価格評価表!AY34/生産者価格評価表!AY$124</f>
        <v>0</v>
      </c>
      <c r="AZ34" s="393">
        <f>+生産者価格評価表!AZ34/生産者価格評価表!AZ$124</f>
        <v>6.5062647350016783E-6</v>
      </c>
      <c r="BA34" s="393">
        <f>+生産者価格評価表!BA34/生産者価格評価表!BA$124</f>
        <v>0</v>
      </c>
      <c r="BB34" s="393">
        <f>+生産者価格評価表!BB34/生産者価格評価表!BB$124</f>
        <v>1.351100606554099E-6</v>
      </c>
      <c r="BC34" s="393">
        <f>+生産者価格評価表!BC34/生産者価格評価表!BC$124</f>
        <v>0</v>
      </c>
      <c r="BD34" s="393">
        <f>+生産者価格評価表!BD34/生産者価格評価表!BD$124</f>
        <v>1.1428664723793664E-5</v>
      </c>
      <c r="BE34" s="393">
        <f>+生産者価格評価表!BE34/生産者価格評価表!BE$124</f>
        <v>0</v>
      </c>
      <c r="BF34" s="393">
        <f>+生産者価格評価表!BF34/生産者価格評価表!BF$124</f>
        <v>0</v>
      </c>
      <c r="BG34" s="393">
        <f>+生産者価格評価表!BG34/生産者価格評価表!BG$124</f>
        <v>0</v>
      </c>
      <c r="BH34" s="393">
        <f>+生産者価格評価表!BH34/生産者価格評価表!BH$124</f>
        <v>5.393758207498406E-5</v>
      </c>
      <c r="BI34" s="393">
        <f>+生産者価格評価表!BI34/生産者価格評価表!BI$124</f>
        <v>8.192557880421425E-6</v>
      </c>
      <c r="BJ34" s="393">
        <f>+生産者価格評価表!BJ34/生産者価格評価表!BJ$124</f>
        <v>5.2790881128235824E-4</v>
      </c>
      <c r="BK34" s="393">
        <f>+生産者価格評価表!BK34/生産者価格評価表!BK$124</f>
        <v>1.0287695401914539E-5</v>
      </c>
      <c r="BL34" s="393">
        <f>+生産者価格評価表!BL34/生産者価格評価表!BL$124</f>
        <v>2.2418753889107002E-4</v>
      </c>
      <c r="BM34" s="393">
        <f>+生産者価格評価表!BM34/生産者価格評価表!BM$124</f>
        <v>8.324227491287564E-4</v>
      </c>
      <c r="BN34" s="393">
        <f>+生産者価格評価表!BN34/生産者価格評価表!BN$124</f>
        <v>3.2471571750995359E-5</v>
      </c>
      <c r="BO34" s="393">
        <f>+生産者価格評価表!BO34/生産者価格評価表!BO$124</f>
        <v>2.6962796823490641E-2</v>
      </c>
      <c r="BP34" s="393">
        <f>+生産者価格評価表!BP34/生産者価格評価表!BP$124</f>
        <v>1.0670350269651695E-2</v>
      </c>
      <c r="BQ34" s="393">
        <f>+生産者価格評価表!BQ34/生産者価格評価表!BQ$124</f>
        <v>1.7030739628217148E-2</v>
      </c>
      <c r="BR34" s="393">
        <f>+生産者価格評価表!BR34/生産者価格評価表!BR$124</f>
        <v>0</v>
      </c>
      <c r="BS34" s="393">
        <f>+生産者価格評価表!BS34/生産者価格評価表!BS$124</f>
        <v>2.2073052533202838E-7</v>
      </c>
      <c r="BT34" s="393">
        <f>+生産者価格評価表!BT34/生産者価格評価表!BT$124</f>
        <v>1.4618719270025266E-4</v>
      </c>
      <c r="BU34" s="393">
        <f>+生産者価格評価表!BU34/生産者価格評価表!BU$124</f>
        <v>-2.0815739270117349E-6</v>
      </c>
      <c r="BV34" s="393">
        <f>+生産者価格評価表!BV34/生産者価格評価表!BV$124</f>
        <v>0</v>
      </c>
      <c r="BW34" s="393">
        <f>+生産者価格評価表!BW34/生産者価格評価表!BW$124</f>
        <v>0</v>
      </c>
      <c r="BX34" s="393">
        <f>+生産者価格評価表!BX34/生産者価格評価表!BX$124</f>
        <v>0</v>
      </c>
      <c r="BY34" s="393">
        <f>+生産者価格評価表!BY34/生産者価格評価表!BY$124</f>
        <v>0</v>
      </c>
      <c r="BZ34" s="393">
        <f>+生産者価格評価表!BZ34/生産者価格評価表!BZ$124</f>
        <v>1.2840219211535984E-5</v>
      </c>
      <c r="CA34" s="393">
        <f>+生産者価格評価表!CA34/生産者価格評価表!CA$124</f>
        <v>0</v>
      </c>
      <c r="CB34" s="393">
        <f>+生産者価格評価表!CB34/生産者価格評価表!CB$124</f>
        <v>0</v>
      </c>
      <c r="CC34" s="393">
        <f>+生産者価格評価表!CC34/生産者価格評価表!CC$124</f>
        <v>0</v>
      </c>
      <c r="CD34" s="393">
        <f>+生産者価格評価表!CD34/生産者価格評価表!CD$124</f>
        <v>0</v>
      </c>
      <c r="CE34" s="393">
        <f>+生産者価格評価表!CE34/生産者価格評価表!CE$124</f>
        <v>0</v>
      </c>
      <c r="CF34" s="393">
        <f>+生産者価格評価表!CF34/生産者価格評価表!CF$124</f>
        <v>0</v>
      </c>
      <c r="CG34" s="393">
        <f>+生産者価格評価表!CG34/生産者価格評価表!CG$124</f>
        <v>0</v>
      </c>
      <c r="CH34" s="393">
        <f>+生産者価格評価表!CH34/生産者価格評価表!CH$124</f>
        <v>0</v>
      </c>
      <c r="CI34" s="393">
        <f>+生産者価格評価表!CI34/生産者価格評価表!CI$124</f>
        <v>0</v>
      </c>
      <c r="CJ34" s="393">
        <f>+生産者価格評価表!CJ34/生産者価格評価表!CJ$124</f>
        <v>0</v>
      </c>
      <c r="CK34" s="393">
        <f>+生産者価格評価表!CK34/生産者価格評価表!CK$124</f>
        <v>0</v>
      </c>
      <c r="CL34" s="393">
        <f>+生産者価格評価表!CL34/生産者価格評価表!CL$124</f>
        <v>0</v>
      </c>
      <c r="CM34" s="393">
        <f>+生産者価格評価表!CM34/生産者価格評価表!CM$124</f>
        <v>1.3718272883884205E-5</v>
      </c>
      <c r="CN34" s="393">
        <f>+生産者価格評価表!CN34/生産者価格評価表!CN$124</f>
        <v>0</v>
      </c>
      <c r="CO34" s="393">
        <f>+生産者価格評価表!CO34/生産者価格評価表!CO$124</f>
        <v>0</v>
      </c>
      <c r="CP34" s="393">
        <f>+生産者価格評価表!CP34/生産者価格評価表!CP$124</f>
        <v>0</v>
      </c>
      <c r="CQ34" s="393">
        <f>+生産者価格評価表!CQ34/生産者価格評価表!CQ$124</f>
        <v>0</v>
      </c>
      <c r="CR34" s="393">
        <f>+生産者価格評価表!CR34/生産者価格評価表!CR$124</f>
        <v>0</v>
      </c>
      <c r="CS34" s="393">
        <f>+生産者価格評価表!CS34/生産者価格評価表!CS$124</f>
        <v>1.1873204283111082E-5</v>
      </c>
      <c r="CT34" s="393">
        <f>+生産者価格評価表!CT34/生産者価格評価表!CT$124</f>
        <v>1.3623962929714233E-5</v>
      </c>
      <c r="CU34" s="393">
        <f>+生産者価格評価表!CU34/生産者価格評価表!CU$124</f>
        <v>2.2619316896629722E-4</v>
      </c>
      <c r="CV34" s="393">
        <f>+生産者価格評価表!CV34/生産者価格評価表!CV$124</f>
        <v>1.3862528795740709E-5</v>
      </c>
      <c r="CW34" s="393">
        <f>+生産者価格評価表!CW34/生産者価格評価表!CW$124</f>
        <v>0</v>
      </c>
      <c r="CX34" s="393">
        <f>+生産者価格評価表!CX34/生産者価格評価表!CX$124</f>
        <v>0</v>
      </c>
      <c r="CY34" s="393">
        <f>+生産者価格評価表!CY34/生産者価格評価表!CY$124</f>
        <v>2.5165830423266306E-6</v>
      </c>
      <c r="CZ34" s="393">
        <f>+生産者価格評価表!CZ34/生産者価格評価表!CZ$124</f>
        <v>1.5470699114704713E-6</v>
      </c>
      <c r="DA34" s="393">
        <f>+生産者価格評価表!DA34/生産者価格評価表!DA$124</f>
        <v>4.9034494445553676E-4</v>
      </c>
      <c r="DB34" s="393">
        <f>+生産者価格評価表!DB34/生産者価格評価表!DB$124</f>
        <v>0</v>
      </c>
      <c r="DC34" s="393">
        <f>+生産者価格評価表!DC34/生産者価格評価表!DC$124</f>
        <v>0</v>
      </c>
      <c r="DD34" s="393">
        <f>+生産者価格評価表!DD34/生産者価格評価表!DD$124</f>
        <v>0</v>
      </c>
      <c r="DE34" s="393">
        <f>+生産者価格評価表!DE34/生産者価格評価表!DE$124</f>
        <v>8.8548571275956302E-5</v>
      </c>
      <c r="DF34" s="393">
        <f>+生産者価格評価表!DF34/生産者価格評価表!DF$124</f>
        <v>0</v>
      </c>
      <c r="DG34" s="394">
        <f>+生産者価格評価表!DG34/生産者価格評価表!DG$124</f>
        <v>8.6615399830259674E-6</v>
      </c>
    </row>
    <row r="35" spans="1:111" ht="17.5" customHeight="1">
      <c r="A35" s="382">
        <v>29</v>
      </c>
      <c r="B35" s="389" t="s">
        <v>189</v>
      </c>
      <c r="C35" s="390" t="s">
        <v>93</v>
      </c>
      <c r="D35" s="391">
        <f>+生産者価格評価表!D35/生産者価格評価表!D$124</f>
        <v>1.282977176322703E-2</v>
      </c>
      <c r="E35" s="392">
        <f>+生産者価格評価表!E35/生産者価格評価表!E$124</f>
        <v>1.0299118502460018E-3</v>
      </c>
      <c r="F35" s="392">
        <f>+生産者価格評価表!F35/生産者価格評価表!F$124</f>
        <v>4.8692264885920981E-3</v>
      </c>
      <c r="G35" s="392">
        <f>+生産者価格評価表!G35/生産者価格評価表!G$124</f>
        <v>9.1648030105520809E-3</v>
      </c>
      <c r="H35" s="392">
        <f>+生産者価格評価表!H35/生産者価格評価表!H$124</f>
        <v>1.4711645536299226E-2</v>
      </c>
      <c r="I35" s="392">
        <f>+生産者価格評価表!I35/生産者価格評価表!I$124</f>
        <v>1.5951803295716756E-3</v>
      </c>
      <c r="J35" s="392">
        <f>+生産者価格評価表!J35/生産者価格評価表!J$124</f>
        <v>6.2137196778549487E-4</v>
      </c>
      <c r="K35" s="392">
        <f>+生産者価格評価表!K35/生産者価格評価表!K$124</f>
        <v>1.6219160667954608E-2</v>
      </c>
      <c r="L35" s="392">
        <f>+生産者価格評価表!L35/生産者価格評価表!L$124</f>
        <v>3.1403119411419413E-2</v>
      </c>
      <c r="M35" s="392">
        <f>+生産者価格評価表!M35/生産者価格評価表!M$124</f>
        <v>1.2761493696089371E-4</v>
      </c>
      <c r="N35" s="392">
        <f>+生産者価格評価表!N35/生産者価格評価表!N$124</f>
        <v>1.1496762526475243E-3</v>
      </c>
      <c r="O35" s="392">
        <f>+生産者価格評価表!O35/生産者価格評価表!O$124</f>
        <v>4.4612812784813813E-3</v>
      </c>
      <c r="P35" s="392">
        <f>+生産者価格評価表!P35/生産者価格評価表!P$124</f>
        <v>6.1955270180571922E-3</v>
      </c>
      <c r="Q35" s="392">
        <f>+生産者価格評価表!Q35/生産者価格評価表!Q$124</f>
        <v>1.2230290096540893E-2</v>
      </c>
      <c r="R35" s="392">
        <f>+生産者価格評価表!R35/生産者価格評価表!R$124</f>
        <v>5.1914228765415786E-2</v>
      </c>
      <c r="S35" s="392">
        <f>+生産者価格評価表!S35/生産者価格評価表!S$124</f>
        <v>8.7093879731543773E-3</v>
      </c>
      <c r="T35" s="392">
        <f>+生産者価格評価表!T35/生産者価格評価表!T$124</f>
        <v>2.7549683470331928E-2</v>
      </c>
      <c r="U35" s="392">
        <f>+生産者価格評価表!U35/生産者価格評価表!U$124</f>
        <v>3.6475092898423475E-2</v>
      </c>
      <c r="V35" s="392">
        <f>+生産者価格評価表!V35/生産者価格評価表!V$124</f>
        <v>1.1725548000570586E-2</v>
      </c>
      <c r="W35" s="392">
        <f>+生産者価格評価表!W35/生産者価格評価表!W$124</f>
        <v>6.6805965702828821E-3</v>
      </c>
      <c r="X35" s="392">
        <f>+生産者価格評価表!X35/生産者価格評価表!X$124</f>
        <v>0</v>
      </c>
      <c r="Y35" s="392">
        <f>+生産者価格評価表!Y35/生産者価格評価表!Y$124</f>
        <v>2.035368694723403E-3</v>
      </c>
      <c r="Z35" s="392">
        <f>+生産者価格評価表!Z35/生産者価格評価表!Z$124</f>
        <v>1.2235368397403991E-3</v>
      </c>
      <c r="AA35" s="392">
        <f>+生産者価格評価表!AA35/生産者価格評価表!AA$124</f>
        <v>7.0975356230239504E-3</v>
      </c>
      <c r="AB35" s="392">
        <f>+生産者価格評価表!AB35/生産者価格評価表!AB$124</f>
        <v>6.4084312916870445E-2</v>
      </c>
      <c r="AC35" s="392">
        <f>+生産者価格評価表!AC35/生産者価格評価表!AC$124</f>
        <v>2.9154925964720916E-2</v>
      </c>
      <c r="AD35" s="392">
        <f>+生産者価格評価表!AD35/生産者価格評価表!AD$124</f>
        <v>1.0136734903886759E-4</v>
      </c>
      <c r="AE35" s="392">
        <f>+生産者価格評価表!AE35/生産者価格評価表!AE$124</f>
        <v>0</v>
      </c>
      <c r="AF35" s="392">
        <f>+生産者価格評価表!AF35/生産者価格評価表!AF$124</f>
        <v>0.22387247724167431</v>
      </c>
      <c r="AG35" s="392">
        <f>+生産者価格評価表!AG35/生産者価格評価表!AG$124</f>
        <v>2.5882595344111498E-2</v>
      </c>
      <c r="AH35" s="392">
        <f>+生産者価格評価表!AH35/生産者価格評価表!AH$124</f>
        <v>6.1661201446874682E-2</v>
      </c>
      <c r="AI35" s="392">
        <f>+生産者価格評価表!AI35/生産者価格評価表!AI$124</f>
        <v>2.4117896865854888E-2</v>
      </c>
      <c r="AJ35" s="392">
        <f>+生産者価格評価表!AJ35/生産者価格評価表!AJ$124</f>
        <v>1.0281181765518471E-3</v>
      </c>
      <c r="AK35" s="392">
        <f>+生産者価格評価表!AK35/生産者価格評価表!AK$124</f>
        <v>5.3549267497465343E-3</v>
      </c>
      <c r="AL35" s="392">
        <f>+生産者価格評価表!AL35/生産者価格評価表!AL$124</f>
        <v>2.756311494786954E-3</v>
      </c>
      <c r="AM35" s="392">
        <f>+生産者価格評価表!AM35/生産者価格評価表!AM$124</f>
        <v>0</v>
      </c>
      <c r="AN35" s="392">
        <f>+生産者価格評価表!AN35/生産者価格評価表!AN$124</f>
        <v>2.279900472492954E-5</v>
      </c>
      <c r="AO35" s="392">
        <f>+生産者価格評価表!AO35/生産者価格評価表!AO$124</f>
        <v>4.7145058937668899E-4</v>
      </c>
      <c r="AP35" s="392">
        <f>+生産者価格評価表!AP35/生産者価格評価表!AP$124</f>
        <v>6.6598949512569687E-5</v>
      </c>
      <c r="AQ35" s="392">
        <f>+生産者価格評価表!AQ35/生産者価格評価表!AQ$124</f>
        <v>2.2390014609067845E-4</v>
      </c>
      <c r="AR35" s="392">
        <f>+生産者価格評価表!AR35/生産者価格評価表!AR$124</f>
        <v>1.0656039144120867E-2</v>
      </c>
      <c r="AS35" s="392">
        <f>+生産者価格評価表!AS35/生産者価格評価表!AS$124</f>
        <v>2.6633581366549883E-3</v>
      </c>
      <c r="AT35" s="392">
        <f>+生産者価格評価表!AT35/生産者価格評価表!AT$124</f>
        <v>3.6413144145460005E-3</v>
      </c>
      <c r="AU35" s="393">
        <f>+生産者価格評価表!AU35/生産者価格評価表!AU$124</f>
        <v>4.8928210114017332E-3</v>
      </c>
      <c r="AV35" s="393">
        <f>+生産者価格評価表!AV35/生産者価格評価表!AV$124</f>
        <v>7.0189529632414E-3</v>
      </c>
      <c r="AW35" s="393">
        <f>+生産者価格評価表!AW35/生産者価格評価表!AW$124</f>
        <v>3.321854696365114E-2</v>
      </c>
      <c r="AX35" s="393">
        <f>+生産者価格評価表!AX35/生産者価格評価表!AX$124</f>
        <v>1.762075075866423E-2</v>
      </c>
      <c r="AY35" s="393">
        <f>+生産者価格評価表!AY35/生産者価格評価表!AY$124</f>
        <v>1.2863211108557922E-2</v>
      </c>
      <c r="AZ35" s="393">
        <f>+生産者価格評価表!AZ35/生産者価格評価表!AZ$124</f>
        <v>1.8478160126540712E-2</v>
      </c>
      <c r="BA35" s="393">
        <f>+生産者価格評価表!BA35/生産者価格評価表!BA$124</f>
        <v>4.1352839890728833E-2</v>
      </c>
      <c r="BB35" s="393">
        <f>+生産者価格評価表!BB35/生産者価格評価表!BB$124</f>
        <v>5.2737960342494998E-3</v>
      </c>
      <c r="BC35" s="393">
        <f>+生産者価格評価表!BC35/生産者価格評価表!BC$124</f>
        <v>8.5164016685474353E-2</v>
      </c>
      <c r="BD35" s="393">
        <f>+生産者価格評価表!BD35/生産者価格評価表!BD$124</f>
        <v>4.0302043281985972E-2</v>
      </c>
      <c r="BE35" s="393">
        <f>+生産者価格評価表!BE35/生産者価格評価表!BE$124</f>
        <v>3.305010353309585E-2</v>
      </c>
      <c r="BF35" s="393">
        <f>+生産者価格評価表!BF35/生産者価格評価表!BF$124</f>
        <v>3.3395044255382172E-2</v>
      </c>
      <c r="BG35" s="393">
        <f>+生産者価格評価表!BG35/生産者価格評価表!BG$124</f>
        <v>6.0454810675198787E-3</v>
      </c>
      <c r="BH35" s="393">
        <f>+生産者価格評価表!BH35/生産者価格評価表!BH$124</f>
        <v>3.8245749214792429E-2</v>
      </c>
      <c r="BI35" s="393">
        <f>+生産者価格評価表!BI35/生産者価格評価表!BI$124</f>
        <v>5.6839104199850115E-3</v>
      </c>
      <c r="BJ35" s="393">
        <f>+生産者価格評価表!BJ35/生産者価格評価表!BJ$124</f>
        <v>1.1352328412770236E-2</v>
      </c>
      <c r="BK35" s="393">
        <f>+生産者価格評価表!BK35/生産者価格評価表!BK$124</f>
        <v>7.6382709127414822E-2</v>
      </c>
      <c r="BL35" s="393">
        <f>+生産者価格評価表!BL35/生産者価格評価表!BL$124</f>
        <v>2.3938854762563526E-3</v>
      </c>
      <c r="BM35" s="393">
        <f>+生産者価格評価表!BM35/生産者価格評価表!BM$124</f>
        <v>1.2411623303626782E-2</v>
      </c>
      <c r="BN35" s="393">
        <f>+生産者価格評価表!BN35/生産者価格評価表!BN$124</f>
        <v>1.5742333954781661E-2</v>
      </c>
      <c r="BO35" s="393">
        <f>+生産者価格評価表!BO35/生産者価格評価表!BO$124</f>
        <v>1.2144635677198909E-2</v>
      </c>
      <c r="BP35" s="393">
        <f>+生産者価格評価表!BP35/生産者価格評価表!BP$124</f>
        <v>1.0270356247678178E-2</v>
      </c>
      <c r="BQ35" s="393">
        <f>+生産者価格評価表!BQ35/生産者価格評価表!BQ$124</f>
        <v>0</v>
      </c>
      <c r="BR35" s="393">
        <f>+生産者価格評価表!BR35/生産者価格評価表!BR$124</f>
        <v>0</v>
      </c>
      <c r="BS35" s="393">
        <f>+生産者価格評価表!BS35/生産者価格評価表!BS$124</f>
        <v>3.5417316442150612E-2</v>
      </c>
      <c r="BT35" s="393">
        <f>+生産者価格評価表!BT35/生産者価格評価表!BT$124</f>
        <v>2.4082504313440029E-3</v>
      </c>
      <c r="BU35" s="393">
        <f>+生産者価格評価表!BU35/生産者価格評価表!BU$124</f>
        <v>4.7884181485549635E-3</v>
      </c>
      <c r="BV35" s="393">
        <f>+生産者価格評価表!BV35/生産者価格評価表!BV$124</f>
        <v>2.5259549807705459E-3</v>
      </c>
      <c r="BW35" s="393">
        <f>+生産者価格評価表!BW35/生産者価格評価表!BW$124</f>
        <v>7.1463795373708601E-4</v>
      </c>
      <c r="BX35" s="393">
        <f>+生産者価格評価表!BX35/生産者価格評価表!BX$124</f>
        <v>1.9272123957058576E-3</v>
      </c>
      <c r="BY35" s="393">
        <f>+生産者価格評価表!BY35/生産者価格評価表!BY$124</f>
        <v>4.0850886622242427E-4</v>
      </c>
      <c r="BZ35" s="393">
        <f>+生産者価格評価表!BZ35/生産者価格評価表!BZ$124</f>
        <v>0</v>
      </c>
      <c r="CA35" s="393">
        <f>+生産者価格評価表!CA35/生産者価格評価表!CA$124</f>
        <v>4.2731014114996658E-4</v>
      </c>
      <c r="CB35" s="393">
        <f>+生産者価格評価表!CB35/生産者価格評価表!CB$124</f>
        <v>4.3963055194752779E-5</v>
      </c>
      <c r="CC35" s="393">
        <f>+生産者価格評価表!CC35/生産者価格評価表!CC$124</f>
        <v>1.5858336583042445E-4</v>
      </c>
      <c r="CD35" s="393">
        <f>+生産者価格評価表!CD35/生産者価格評価表!CD$124</f>
        <v>6.6638341376477265E-4</v>
      </c>
      <c r="CE35" s="393">
        <f>+生産者価格評価表!CE35/生産者価格評価表!CE$124</f>
        <v>1.5731347512488373E-3</v>
      </c>
      <c r="CF35" s="393">
        <f>+生産者価格評価表!CF35/生産者価格評価表!CF$124</f>
        <v>3.4624574253029981E-3</v>
      </c>
      <c r="CG35" s="393">
        <f>+生産者価格評価表!CG35/生産者価格評価表!CG$124</f>
        <v>5.6340152290531003E-3</v>
      </c>
      <c r="CH35" s="393">
        <f>+生産者価格評価表!CH35/生産者価格評価表!CH$124</f>
        <v>0</v>
      </c>
      <c r="CI35" s="393">
        <f>+生産者価格評価表!CI35/生産者価格評価表!CI$124</f>
        <v>2.8073887352190147E-5</v>
      </c>
      <c r="CJ35" s="393">
        <f>+生産者価格評価表!CJ35/生産者価格評価表!CJ$124</f>
        <v>7.1015215043943221E-4</v>
      </c>
      <c r="CK35" s="393">
        <f>+生産者価格評価表!CK35/生産者価格評価表!CK$124</f>
        <v>8.3056074655003809E-3</v>
      </c>
      <c r="CL35" s="393">
        <f>+生産者価格評価表!CL35/生産者価格評価表!CL$124</f>
        <v>8.2496733366759346E-5</v>
      </c>
      <c r="CM35" s="393">
        <f>+生産者価格評価表!CM35/生産者価格評価表!CM$124</f>
        <v>2.6772292554443494E-3</v>
      </c>
      <c r="CN35" s="393">
        <f>+生産者価格評価表!CN35/生産者価格評価表!CN$124</f>
        <v>6.5486967565617519E-4</v>
      </c>
      <c r="CO35" s="393">
        <f>+生産者価格評価表!CO35/生産者価格評価表!CO$124</f>
        <v>2.9626956702746902E-4</v>
      </c>
      <c r="CP35" s="393">
        <f>+生産者価格評価表!CP35/生産者価格評価表!CP$124</f>
        <v>9.3285506252511786E-3</v>
      </c>
      <c r="CQ35" s="393">
        <f>+生産者価格評価表!CQ35/生産者価格評価表!CQ$124</f>
        <v>1.4771415999134693E-3</v>
      </c>
      <c r="CR35" s="393">
        <f>+生産者価格評価表!CR35/生産者価格評価表!CR$124</f>
        <v>1.2062277538933513E-5</v>
      </c>
      <c r="CS35" s="393">
        <f>+生産者価格評価表!CS35/生産者価格評価表!CS$124</f>
        <v>1.7995062094332186E-4</v>
      </c>
      <c r="CT35" s="393">
        <f>+生産者価格評価表!CT35/生産者価格評価表!CT$124</f>
        <v>2.3324569446124684E-4</v>
      </c>
      <c r="CU35" s="393">
        <f>+生産者価格評価表!CU35/生産者価格評価表!CU$124</f>
        <v>2.7111764558043682E-3</v>
      </c>
      <c r="CV35" s="393">
        <f>+生産者価格評価表!CV35/生産者価格評価表!CV$124</f>
        <v>3.5569220227120067E-4</v>
      </c>
      <c r="CW35" s="393">
        <f>+生産者価格評価表!CW35/生産者価格評価表!CW$124</f>
        <v>3.3622179155124755E-3</v>
      </c>
      <c r="CX35" s="393">
        <f>+生産者価格評価表!CX35/生産者価格評価表!CX$124</f>
        <v>5.9025214055003208E-3</v>
      </c>
      <c r="CY35" s="393">
        <f>+生産者価格評価表!CY35/生産者価格評価表!CY$124</f>
        <v>1.5118969626404062E-3</v>
      </c>
      <c r="CZ35" s="393">
        <f>+生産者価格評価表!CZ35/生産者価格評価表!CZ$124</f>
        <v>1.0844960079408005E-3</v>
      </c>
      <c r="DA35" s="393">
        <f>+生産者価格評価表!DA35/生産者価格評価表!DA$124</f>
        <v>7.6832492702051723E-4</v>
      </c>
      <c r="DB35" s="393">
        <f>+生産者価格評価表!DB35/生産者価格評価表!DB$124</f>
        <v>3.3022217887895182E-3</v>
      </c>
      <c r="DC35" s="393">
        <f>+生産者価格評価表!DC35/生産者価格評価表!DC$124</f>
        <v>5.1805773779566447E-3</v>
      </c>
      <c r="DD35" s="393">
        <f>+生産者価格評価表!DD35/生産者価格評価表!DD$124</f>
        <v>1.0248001639680262E-4</v>
      </c>
      <c r="DE35" s="393">
        <f>+生産者価格評価表!DE35/生産者価格評価表!DE$124</f>
        <v>5.2397861925592814E-4</v>
      </c>
      <c r="DF35" s="393">
        <f>+生産者価格評価表!DF35/生産者価格評価表!DF$124</f>
        <v>3.5970970606254433E-2</v>
      </c>
      <c r="DG35" s="394">
        <f>+生産者価格評価表!DG35/生産者価格評価表!DG$124</f>
        <v>1.9240253666772459E-3</v>
      </c>
    </row>
    <row r="36" spans="1:111" ht="17.5" customHeight="1">
      <c r="A36" s="382">
        <v>30</v>
      </c>
      <c r="B36" s="389" t="s">
        <v>190</v>
      </c>
      <c r="C36" s="390" t="s">
        <v>94</v>
      </c>
      <c r="D36" s="391">
        <f>+生産者価格評価表!D36/生産者価格評価表!D$124</f>
        <v>1.0883914553874556E-3</v>
      </c>
      <c r="E36" s="392">
        <f>+生産者価格評価表!E36/生産者価格評価表!E$124</f>
        <v>4.055445103825815E-4</v>
      </c>
      <c r="F36" s="392">
        <f>+生産者価格評価表!F36/生産者価格評価表!F$124</f>
        <v>9.4647727998394405E-4</v>
      </c>
      <c r="G36" s="392">
        <f>+生産者価格評価表!G36/生産者価格評価表!G$124</f>
        <v>4.7970043305919983E-4</v>
      </c>
      <c r="H36" s="392">
        <f>+生産者価格評価表!H36/生産者価格評価表!H$124</f>
        <v>7.6530725422545732E-4</v>
      </c>
      <c r="I36" s="392">
        <f>+生産者価格評価表!I36/生産者価格評価表!I$124</f>
        <v>6.3436241013199186E-3</v>
      </c>
      <c r="J36" s="392">
        <f>+生産者価格評価表!J36/生産者価格評価表!J$124</f>
        <v>3.3489528133893555E-3</v>
      </c>
      <c r="K36" s="392">
        <f>+生産者価格評価表!K36/生産者価格評価表!K$124</f>
        <v>2.683238689717639E-4</v>
      </c>
      <c r="L36" s="392">
        <f>+生産者価格評価表!L36/生産者価格評価表!L$124</f>
        <v>1.5735253672813449E-4</v>
      </c>
      <c r="M36" s="392">
        <f>+生産者価格評価表!M36/生産者価格評価表!M$124</f>
        <v>2.0044230936266028E-6</v>
      </c>
      <c r="N36" s="392">
        <f>+生産者価格評価表!N36/生産者価格評価表!N$124</f>
        <v>1.2335582109951978E-6</v>
      </c>
      <c r="O36" s="392">
        <f>+生産者価格評価表!O36/生産者価格評価表!O$124</f>
        <v>2.8628041025390727E-4</v>
      </c>
      <c r="P36" s="392">
        <f>+生産者価格評価表!P36/生産者価格評価表!P$124</f>
        <v>3.6461169585890194E-3</v>
      </c>
      <c r="Q36" s="392">
        <f>+生産者価格評価表!Q36/生産者価格評価表!Q$124</f>
        <v>6.4732915375886695E-4</v>
      </c>
      <c r="R36" s="392">
        <f>+生産者価格評価表!R36/生産者価格評価表!R$124</f>
        <v>1.1654824201136188E-3</v>
      </c>
      <c r="S36" s="392">
        <f>+生産者価格評価表!S36/生産者価格評価表!S$124</f>
        <v>1.2975611878740154E-4</v>
      </c>
      <c r="T36" s="392">
        <f>+生産者価格評価表!T36/生産者価格評価表!T$124</f>
        <v>1.1201875462070261E-3</v>
      </c>
      <c r="U36" s="392">
        <f>+生産者価格評価表!U36/生産者価格評価表!U$124</f>
        <v>2.5834679093408267E-4</v>
      </c>
      <c r="V36" s="392">
        <f>+生産者価格評価表!V36/生産者価格評価表!V$124</f>
        <v>1.4232957697367379E-3</v>
      </c>
      <c r="W36" s="392">
        <f>+生産者価格評価表!W36/生産者価格評価表!W$124</f>
        <v>1.6997345763937024E-4</v>
      </c>
      <c r="X36" s="392">
        <f>+生産者価格評価表!X36/生産者価格評価表!X$124</f>
        <v>5.8353378171086868E-4</v>
      </c>
      <c r="Y36" s="392">
        <f>+生産者価格評価表!Y36/生産者価格評価表!Y$124</f>
        <v>1.0654567822723068E-3</v>
      </c>
      <c r="Z36" s="392">
        <f>+生産者価格評価表!Z36/生産者価格評価表!Z$124</f>
        <v>6.7011277649414811E-4</v>
      </c>
      <c r="AA36" s="392">
        <f>+生産者価格評価表!AA36/生産者価格評価表!AA$124</f>
        <v>0</v>
      </c>
      <c r="AB36" s="392">
        <f>+生産者価格評価表!AB36/生産者価格評価表!AB$124</f>
        <v>2.8661994506996549E-3</v>
      </c>
      <c r="AC36" s="392">
        <f>+生産者価格評価表!AC36/生産者価格評価表!AC$124</f>
        <v>3.6233057191182569E-4</v>
      </c>
      <c r="AD36" s="392">
        <f>+生産者価格評価表!AD36/生産者価格評価表!AD$124</f>
        <v>0</v>
      </c>
      <c r="AE36" s="392">
        <f>+生産者価格評価表!AE36/生産者価格評価表!AE$124</f>
        <v>2.3541634645503839E-4</v>
      </c>
      <c r="AF36" s="392">
        <f>+生産者価格評価表!AF36/生産者価格評価表!AF$124</f>
        <v>8.5828362717002343E-4</v>
      </c>
      <c r="AG36" s="392">
        <f>+生産者価格評価表!AG36/生産者価格評価表!AG$124</f>
        <v>4.3063254672629454E-2</v>
      </c>
      <c r="AH36" s="392">
        <f>+生産者価格評価表!AH36/生産者価格評価表!AH$124</f>
        <v>3.488725871336331E-2</v>
      </c>
      <c r="AI36" s="392">
        <f>+生産者価格評価表!AI36/生産者価格評価表!AI$124</f>
        <v>2.8091140880376353E-4</v>
      </c>
      <c r="AJ36" s="392">
        <f>+生産者価格評価表!AJ36/生産者価格評価表!AJ$124</f>
        <v>1.6484113898667617E-3</v>
      </c>
      <c r="AK36" s="392">
        <f>+生産者価格評価表!AK36/生産者価格評価表!AK$124</f>
        <v>5.6455559619910441E-4</v>
      </c>
      <c r="AL36" s="392">
        <f>+生産者価格評価表!AL36/生産者価格評価表!AL$124</f>
        <v>1.2390664612424902E-3</v>
      </c>
      <c r="AM36" s="392">
        <f>+生産者価格評価表!AM36/生産者価格評価表!AM$124</f>
        <v>5.1382900360520711E-4</v>
      </c>
      <c r="AN36" s="392">
        <f>+生産者価格評価表!AN36/生産者価格評価表!AN$124</f>
        <v>8.0594012587302359E-4</v>
      </c>
      <c r="AO36" s="392">
        <f>+生産者価格評価表!AO36/生産者価格評価表!AO$124</f>
        <v>9.3147976474425233E-4</v>
      </c>
      <c r="AP36" s="392">
        <f>+生産者価格評価表!AP36/生産者価格評価表!AP$124</f>
        <v>1.2234473688235023E-4</v>
      </c>
      <c r="AQ36" s="392">
        <f>+生産者価格評価表!AQ36/生産者価格評価表!AQ$124</f>
        <v>2.1667756073291463E-5</v>
      </c>
      <c r="AR36" s="392">
        <f>+生産者価格評価表!AR36/生産者価格評価表!AR$124</f>
        <v>1.8820954891650643E-4</v>
      </c>
      <c r="AS36" s="392">
        <f>+生産者価格評価表!AS36/生産者価格評価表!AS$124</f>
        <v>2.8621511879749167E-3</v>
      </c>
      <c r="AT36" s="392">
        <f>+生産者価格評価表!AT36/生産者価格評価表!AT$124</f>
        <v>7.5383028197305248E-4</v>
      </c>
      <c r="AU36" s="393">
        <f>+生産者価格評価表!AU36/生産者価格評価表!AU$124</f>
        <v>7.6576968796648317E-3</v>
      </c>
      <c r="AV36" s="393">
        <f>+生産者価格評価表!AV36/生産者価格評価表!AV$124</f>
        <v>1.299442545673817E-2</v>
      </c>
      <c r="AW36" s="393">
        <f>+生産者価格評価表!AW36/生産者価格評価表!AW$124</f>
        <v>1.0952245622973908E-2</v>
      </c>
      <c r="AX36" s="393">
        <f>+生産者価格評価表!AX36/生産者価格評価表!AX$124</f>
        <v>2.9873538890446E-3</v>
      </c>
      <c r="AY36" s="393">
        <f>+生産者価格評価表!AY36/生産者価格評価表!AY$124</f>
        <v>1.8251649542067426E-4</v>
      </c>
      <c r="AZ36" s="393">
        <f>+生産者価格評価表!AZ36/生産者価格評価表!AZ$124</f>
        <v>9.3688984586904368E-3</v>
      </c>
      <c r="BA36" s="393">
        <f>+生産者価格評価表!BA36/生産者価格評価表!BA$124</f>
        <v>7.1538559775468592E-3</v>
      </c>
      <c r="BB36" s="393">
        <f>+生産者価格評価表!BB36/生産者価格評価表!BB$124</f>
        <v>3.7785780296629637E-4</v>
      </c>
      <c r="BC36" s="393">
        <f>+生産者価格評価表!BC36/生産者価格評価表!BC$124</f>
        <v>3.5528429704662968E-3</v>
      </c>
      <c r="BD36" s="393">
        <f>+生産者価格評価表!BD36/生産者価格評価表!BD$124</f>
        <v>8.0908415578902684E-3</v>
      </c>
      <c r="BE36" s="393">
        <f>+生産者価格評価表!BE36/生産者価格評価表!BE$124</f>
        <v>1.6745957113673317E-3</v>
      </c>
      <c r="BF36" s="393">
        <f>+生産者価格評価表!BF36/生産者価格評価表!BF$124</f>
        <v>1.2375935093490317E-2</v>
      </c>
      <c r="BG36" s="393">
        <f>+生産者価格評価表!BG36/生産者価格評価表!BG$124</f>
        <v>2.1279895379576249E-2</v>
      </c>
      <c r="BH36" s="393">
        <f>+生産者価格評価表!BH36/生産者価格評価表!BH$124</f>
        <v>1.5569571407837324E-2</v>
      </c>
      <c r="BI36" s="393">
        <f>+生産者価格評価表!BI36/生産者価格評価表!BI$124</f>
        <v>1.2412156376095324E-2</v>
      </c>
      <c r="BJ36" s="393">
        <f>+生産者価格評価表!BJ36/生産者価格評価表!BJ$124</f>
        <v>9.5291034127822846E-3</v>
      </c>
      <c r="BK36" s="393">
        <f>+生産者価格評価表!BK36/生産者価格評価表!BK$124</f>
        <v>5.8405532951202599E-3</v>
      </c>
      <c r="BL36" s="393">
        <f>+生産者価格評価表!BL36/生産者価格評価表!BL$124</f>
        <v>5.3837817266377446E-3</v>
      </c>
      <c r="BM36" s="393">
        <f>+生産者価格評価表!BM36/生産者価格評価表!BM$124</f>
        <v>2.9162734229350791E-4</v>
      </c>
      <c r="BN36" s="393">
        <f>+生産者価格評価表!BN36/生産者価格評価表!BN$124</f>
        <v>2.746553777271691E-4</v>
      </c>
      <c r="BO36" s="393">
        <f>+生産者価格評価表!BO36/生産者価格評価表!BO$124</f>
        <v>3.541621027708003E-3</v>
      </c>
      <c r="BP36" s="393">
        <f>+生産者価格評価表!BP36/生産者価格評価表!BP$124</f>
        <v>3.4029915752526786E-3</v>
      </c>
      <c r="BQ36" s="393">
        <f>+生産者価格評価表!BQ36/生産者価格評価表!BQ$124</f>
        <v>0</v>
      </c>
      <c r="BR36" s="393">
        <f>+生産者価格評価表!BR36/生産者価格評価表!BR$124</f>
        <v>0</v>
      </c>
      <c r="BS36" s="393">
        <f>+生産者価格評価表!BS36/生産者価格評価表!BS$124</f>
        <v>1.3263697267201584E-3</v>
      </c>
      <c r="BT36" s="393">
        <f>+生産者価格評価表!BT36/生産者価格評価表!BT$124</f>
        <v>1.8043271075278561E-2</v>
      </c>
      <c r="BU36" s="393">
        <f>+生産者価格評価表!BU36/生産者価格評価表!BU$124</f>
        <v>1.0236382456615739E-4</v>
      </c>
      <c r="BV36" s="393">
        <f>+生産者価格評価表!BV36/生産者価格評価表!BV$124</f>
        <v>1.1421939233356686E-5</v>
      </c>
      <c r="BW36" s="393">
        <f>+生産者価格評価表!BW36/生産者価格評価表!BW$124</f>
        <v>0</v>
      </c>
      <c r="BX36" s="393">
        <f>+生産者価格評価表!BX36/生産者価格評価表!BX$124</f>
        <v>0</v>
      </c>
      <c r="BY36" s="393">
        <f>+生産者価格評価表!BY36/生産者価格評価表!BY$124</f>
        <v>0</v>
      </c>
      <c r="BZ36" s="393">
        <f>+生産者価格評価表!BZ36/生産者価格評価表!BZ$124</f>
        <v>1.3875720760853403E-4</v>
      </c>
      <c r="CA36" s="393">
        <f>+生産者価格評価表!CA36/生産者価格評価表!CA$124</f>
        <v>1.787058426639181E-3</v>
      </c>
      <c r="CB36" s="393">
        <f>+生産者価格評価表!CB36/生産者価格評価表!CB$124</f>
        <v>7.5584980230331885E-3</v>
      </c>
      <c r="CC36" s="393">
        <f>+生産者価格評価表!CC36/生産者価格評価表!CC$124</f>
        <v>1.7248456052836247E-3</v>
      </c>
      <c r="CD36" s="393">
        <f>+生産者価格評価表!CD36/生産者価格評価表!CD$124</f>
        <v>0</v>
      </c>
      <c r="CE36" s="393">
        <f>+生産者価格評価表!CE36/生産者価格評価表!CE$124</f>
        <v>7.9457471774119041E-4</v>
      </c>
      <c r="CF36" s="393">
        <f>+生産者価格評価表!CF36/生産者価格評価表!CF$124</f>
        <v>6.058643730732199E-4</v>
      </c>
      <c r="CG36" s="393">
        <f>+生産者価格評価表!CG36/生産者価格評価表!CG$124</f>
        <v>1.6667968773021404E-4</v>
      </c>
      <c r="CH36" s="393">
        <f>+生産者価格評価表!CH36/生産者価格評価表!CH$124</f>
        <v>2.4400682697175784E-4</v>
      </c>
      <c r="CI36" s="393">
        <f>+生産者価格評価表!CI36/生産者価格評価表!CI$124</f>
        <v>1.5000590999890491E-4</v>
      </c>
      <c r="CJ36" s="393">
        <f>+生産者価格評価表!CJ36/生産者価格評価表!CJ$124</f>
        <v>3.4802459646775506E-5</v>
      </c>
      <c r="CK36" s="393">
        <f>+生産者価格評価表!CK36/生産者価格評価表!CK$124</f>
        <v>0</v>
      </c>
      <c r="CL36" s="393">
        <f>+生産者価格評価表!CL36/生産者価格評価表!CL$124</f>
        <v>2.7847098773873012E-4</v>
      </c>
      <c r="CM36" s="393">
        <f>+生産者価格評価表!CM36/生産者価格評価表!CM$124</f>
        <v>2.8158560130078107E-5</v>
      </c>
      <c r="CN36" s="393">
        <f>+生産者価格評価表!CN36/生産者価格評価表!CN$124</f>
        <v>1.1504733571146154E-3</v>
      </c>
      <c r="CO36" s="393">
        <f>+生産者価格評価表!CO36/生産者価格評価表!CO$124</f>
        <v>8.628228724618254E-5</v>
      </c>
      <c r="CP36" s="393">
        <f>+生産者価格評価表!CP36/生産者価格評価表!CP$124</f>
        <v>4.1387866857645907E-4</v>
      </c>
      <c r="CQ36" s="393">
        <f>+生産者価格評価表!CQ36/生産者価格評価表!CQ$124</f>
        <v>1.1575771057956994E-3</v>
      </c>
      <c r="CR36" s="393">
        <f>+生産者価格評価表!CR36/生産者価格評価表!CR$124</f>
        <v>5.6642444943241961E-4</v>
      </c>
      <c r="CS36" s="393">
        <f>+生産者価格評価表!CS36/生産者価格評価表!CS$124</f>
        <v>1.6211555238188266E-3</v>
      </c>
      <c r="CT36" s="393">
        <f>+生産者価格評価表!CT36/生産者価格評価表!CT$124</f>
        <v>1.2786692802831162E-3</v>
      </c>
      <c r="CU36" s="393">
        <f>+生産者価格評価表!CU36/生産者価格評価表!CU$124</f>
        <v>4.7123576867978585E-3</v>
      </c>
      <c r="CV36" s="393">
        <f>+生産者価格評価表!CV36/生産者価格評価表!CV$124</f>
        <v>4.290621717510966E-4</v>
      </c>
      <c r="CW36" s="393">
        <f>+生産者価格評価表!CW36/生産者価格評価表!CW$124</f>
        <v>1.0461314787773983E-5</v>
      </c>
      <c r="CX36" s="393">
        <f>+生産者価格評価表!CX36/生産者価格評価表!CX$124</f>
        <v>3.5950961142731337E-2</v>
      </c>
      <c r="CY36" s="393">
        <f>+生産者価格評価表!CY36/生産者価格評価表!CY$124</f>
        <v>5.0386768504393777E-5</v>
      </c>
      <c r="CZ36" s="393">
        <f>+生産者価格評価表!CZ36/生産者価格評価表!CZ$124</f>
        <v>3.2519409539109309E-4</v>
      </c>
      <c r="DA36" s="393">
        <f>+生産者価格評価表!DA36/生産者価格評価表!DA$124</f>
        <v>8.8085918165665278E-5</v>
      </c>
      <c r="DB36" s="393">
        <f>+生産者価格評価表!DB36/生産者価格評価表!DB$124</f>
        <v>5.1331180192635336E-4</v>
      </c>
      <c r="DC36" s="393">
        <f>+生産者価格評価表!DC36/生産者価格評価表!DC$124</f>
        <v>1.5264896579027642E-3</v>
      </c>
      <c r="DD36" s="393">
        <f>+生産者価格評価表!DD36/生産者価格評価表!DD$124</f>
        <v>1.0684007527623022E-2</v>
      </c>
      <c r="DE36" s="393">
        <f>+生産者価格評価表!DE36/生産者価格評価表!DE$124</f>
        <v>9.0869593072417628E-4</v>
      </c>
      <c r="DF36" s="393">
        <f>+生産者価格評価表!DF36/生産者価格評価表!DF$124</f>
        <v>1.0131004720380221E-2</v>
      </c>
      <c r="DG36" s="394">
        <f>+生産者価格評価表!DG36/生産者価格評価表!DG$124</f>
        <v>1.3405995466265563E-4</v>
      </c>
    </row>
    <row r="37" spans="1:111" ht="17.5" customHeight="1">
      <c r="A37" s="382">
        <v>31</v>
      </c>
      <c r="B37" s="389" t="s">
        <v>191</v>
      </c>
      <c r="C37" s="390" t="s">
        <v>192</v>
      </c>
      <c r="D37" s="391">
        <f>+生産者価格評価表!D37/生産者価格評価表!D$124</f>
        <v>9.3685160007678895E-5</v>
      </c>
      <c r="E37" s="392">
        <f>+生産者価格評価表!E37/生産者価格評価表!E$124</f>
        <v>4.8151722868644239E-6</v>
      </c>
      <c r="F37" s="392">
        <f>+生産者価格評価表!F37/生産者価格評価表!F$124</f>
        <v>2.2806681445396245E-6</v>
      </c>
      <c r="G37" s="392">
        <f>+生産者価格評価表!G37/生産者価格評価表!G$124</f>
        <v>1.3819624664309358E-4</v>
      </c>
      <c r="H37" s="392">
        <f>+生産者価格評価表!H37/生産者価格評価表!H$124</f>
        <v>2.4327158129485552E-4</v>
      </c>
      <c r="I37" s="392">
        <f>+生産者価格評価表!I37/生産者価格評価表!I$124</f>
        <v>0</v>
      </c>
      <c r="J37" s="392">
        <f>+生産者価格評価表!J37/生産者価格評価表!J$124</f>
        <v>1.3315113595403461E-3</v>
      </c>
      <c r="K37" s="392">
        <f>+生産者価格評価表!K37/生産者価格評価表!K$124</f>
        <v>2.4949171218429891E-5</v>
      </c>
      <c r="L37" s="392">
        <f>+生産者価格評価表!L37/生産者価格評価表!L$124</f>
        <v>9.7490158625039858E-6</v>
      </c>
      <c r="M37" s="392">
        <f>+生産者価格評価表!M37/生産者価格評価表!M$124</f>
        <v>6.6814103120886761E-7</v>
      </c>
      <c r="N37" s="392">
        <f>+生産者価格評価表!N37/生産者価格評価表!N$124</f>
        <v>0</v>
      </c>
      <c r="O37" s="392">
        <f>+生産者価格評価表!O37/生産者価格評価表!O$124</f>
        <v>7.3212695081327107E-5</v>
      </c>
      <c r="P37" s="392">
        <f>+生産者価格評価表!P37/生産者価格評価表!P$124</f>
        <v>3.8265534197586054E-3</v>
      </c>
      <c r="Q37" s="392">
        <f>+生産者価格評価表!Q37/生産者価格評価表!Q$124</f>
        <v>1.4215855925684919E-4</v>
      </c>
      <c r="R37" s="392">
        <f>+生産者価格評価表!R37/生産者価格評価表!R$124</f>
        <v>7.5420326151265718E-4</v>
      </c>
      <c r="S37" s="392">
        <f>+生産者価格評価表!S37/生産者価格評価表!S$124</f>
        <v>2.621335733078819E-5</v>
      </c>
      <c r="T37" s="392">
        <f>+生産者価格評価表!T37/生産者価格評価表!T$124</f>
        <v>1.0849686679794219E-4</v>
      </c>
      <c r="U37" s="392">
        <f>+生産者価格評価表!U37/生産者価格評価表!U$124</f>
        <v>6.7522456721407975E-5</v>
      </c>
      <c r="V37" s="392">
        <f>+生産者価格評価表!V37/生産者価格評価表!V$124</f>
        <v>1.172871792433392E-4</v>
      </c>
      <c r="W37" s="392">
        <f>+生産者価格評価表!W37/生産者価格評価表!W$124</f>
        <v>1.6905962184561018E-5</v>
      </c>
      <c r="X37" s="392">
        <f>+生産者価格評価表!X37/生産者価格評価表!X$124</f>
        <v>2.5687118297903689E-5</v>
      </c>
      <c r="Y37" s="392">
        <f>+生産者価格評価表!Y37/生産者価格評価表!Y$124</f>
        <v>9.4230032163120512E-6</v>
      </c>
      <c r="Z37" s="392">
        <f>+生産者価格評価表!Z37/生産者価格評価表!Z$124</f>
        <v>1.4041380432319578E-5</v>
      </c>
      <c r="AA37" s="392">
        <f>+生産者価格評価表!AA37/生産者価格評価表!AA$124</f>
        <v>8.9328251548356359E-5</v>
      </c>
      <c r="AB37" s="392">
        <f>+生産者価格評価表!AB37/生産者価格評価表!AB$124</f>
        <v>1.7144205523488965E-5</v>
      </c>
      <c r="AC37" s="392">
        <f>+生産者価格評価表!AC37/生産者価格評価表!AC$124</f>
        <v>2.4669315534422173E-4</v>
      </c>
      <c r="AD37" s="392">
        <f>+生産者価格評価表!AD37/生産者価格評価表!AD$124</f>
        <v>4.2698967581662841E-7</v>
      </c>
      <c r="AE37" s="392">
        <f>+生産者価格評価表!AE37/生産者価格評価表!AE$124</f>
        <v>1.4397363336919703E-4</v>
      </c>
      <c r="AF37" s="392">
        <f>+生産者価格評価表!AF37/生産者価格評価表!AF$124</f>
        <v>5.0786551030807996E-5</v>
      </c>
      <c r="AG37" s="392">
        <f>+生産者価格評価表!AG37/生産者価格評価表!AG$124</f>
        <v>1.0227471660758498E-4</v>
      </c>
      <c r="AH37" s="392">
        <f>+生産者価格評価表!AH37/生産者価格評価表!AH$124</f>
        <v>0.15781150813773104</v>
      </c>
      <c r="AI37" s="392">
        <f>+生産者価格評価表!AI37/生産者価格評価表!AI$124</f>
        <v>1.7350410543761867E-5</v>
      </c>
      <c r="AJ37" s="392">
        <f>+生産者価格評価表!AJ37/生産者価格評価表!AJ$124</f>
        <v>1.1336393208858785E-4</v>
      </c>
      <c r="AK37" s="392">
        <f>+生産者価格評価表!AK37/生産者価格評価表!AK$124</f>
        <v>8.434928286406737E-4</v>
      </c>
      <c r="AL37" s="392">
        <f>+生産者価格評価表!AL37/生産者価格評価表!AL$124</f>
        <v>3.3371238984943714E-4</v>
      </c>
      <c r="AM37" s="392">
        <f>+生産者価格評価表!AM37/生産者価格評価表!AM$124</f>
        <v>1.2679854895279142E-5</v>
      </c>
      <c r="AN37" s="392">
        <f>+生産者価格評価表!AN37/生産者価格評価表!AN$124</f>
        <v>3.3494834102056977E-5</v>
      </c>
      <c r="AO37" s="392">
        <f>+生産者価格評価表!AO37/生産者価格評価表!AO$124</f>
        <v>2.5190563120127259E-4</v>
      </c>
      <c r="AP37" s="392">
        <f>+生産者価格評価表!AP37/生産者価格評価表!AP$124</f>
        <v>1.6279743214183702E-5</v>
      </c>
      <c r="AQ37" s="392">
        <f>+生産者価格評価表!AQ37/生産者価格評価表!AQ$124</f>
        <v>6.6670018687050654E-6</v>
      </c>
      <c r="AR37" s="392">
        <f>+生産者価格評価表!AR37/生産者価格評価表!AR$124</f>
        <v>4.6131914751686849E-5</v>
      </c>
      <c r="AS37" s="392">
        <f>+生産者価格評価表!AS37/生産者価格評価表!AS$124</f>
        <v>3.2322514346444937E-4</v>
      </c>
      <c r="AT37" s="392">
        <f>+生産者価格評価表!AT37/生産者価格評価表!AT$124</f>
        <v>3.6583140149873916E-5</v>
      </c>
      <c r="AU37" s="393">
        <f>+生産者価格評価表!AU37/生産者価格評価表!AU$124</f>
        <v>2.2321439309497822E-5</v>
      </c>
      <c r="AV37" s="393">
        <f>+生産者価格評価表!AV37/生産者価格評価表!AV$124</f>
        <v>2.8045087452650857E-4</v>
      </c>
      <c r="AW37" s="393">
        <f>+生産者価格評価表!AW37/生産者価格評価表!AW$124</f>
        <v>1.1763646372945785E-3</v>
      </c>
      <c r="AX37" s="393">
        <f>+生産者価格評価表!AX37/生産者価格評価表!AX$124</f>
        <v>2.6929204685234657E-4</v>
      </c>
      <c r="AY37" s="393">
        <f>+生産者価格評価表!AY37/生産者価格評価表!AY$124</f>
        <v>2.0930308899320488E-4</v>
      </c>
      <c r="AZ37" s="393">
        <f>+生産者価格評価表!AZ37/生産者価格評価表!AZ$124</f>
        <v>5.9292940886902089E-5</v>
      </c>
      <c r="BA37" s="393">
        <f>+生産者価格評価表!BA37/生産者価格評価表!BA$124</f>
        <v>1.5413047658611269E-5</v>
      </c>
      <c r="BB37" s="393">
        <f>+生産者価格評価表!BB37/生産者価格評価表!BB$124</f>
        <v>5.5845491737569424E-5</v>
      </c>
      <c r="BC37" s="393">
        <f>+生産者価格評価表!BC37/生産者価格評価表!BC$124</f>
        <v>3.0230190971276147E-5</v>
      </c>
      <c r="BD37" s="393">
        <f>+生産者価格評価表!BD37/生産者価格評価表!BD$124</f>
        <v>3.7714593588519091E-4</v>
      </c>
      <c r="BE37" s="393">
        <f>+生産者価格評価表!BE37/生産者価格評価表!BE$124</f>
        <v>6.1378680983726543E-5</v>
      </c>
      <c r="BF37" s="393">
        <f>+生産者価格評価表!BF37/生産者価格評価表!BF$124</f>
        <v>7.3568646883644576E-5</v>
      </c>
      <c r="BG37" s="393">
        <f>+生産者価格評価表!BG37/生産者価格評価表!BG$124</f>
        <v>5.9118458542562263E-5</v>
      </c>
      <c r="BH37" s="393">
        <f>+生産者価格評価表!BH37/生産者価格評価表!BH$124</f>
        <v>7.7342797135254471E-5</v>
      </c>
      <c r="BI37" s="393">
        <f>+生産者価格評価表!BI37/生産者価格評価表!BI$124</f>
        <v>2.8889546209907132E-5</v>
      </c>
      <c r="BJ37" s="393">
        <f>+生産者価格評価表!BJ37/生産者価格評価表!BJ$124</f>
        <v>6.8428161754536621E-5</v>
      </c>
      <c r="BK37" s="393">
        <f>+生産者価格評価表!BK37/生産者価格評価表!BK$124</f>
        <v>2.3510241686541923E-3</v>
      </c>
      <c r="BL37" s="393">
        <f>+生産者価格評価表!BL37/生産者価格評価表!BL$124</f>
        <v>8.0926233550922827E-5</v>
      </c>
      <c r="BM37" s="393">
        <f>+生産者価格評価表!BM37/生産者価格評価表!BM$124</f>
        <v>2.7288288685144998E-6</v>
      </c>
      <c r="BN37" s="393">
        <f>+生産者価格評価表!BN37/生産者価格評価表!BN$124</f>
        <v>1.5655936379944193E-5</v>
      </c>
      <c r="BO37" s="393">
        <f>+生産者価格評価表!BO37/生産者価格評価表!BO$124</f>
        <v>9.7615347856832345E-6</v>
      </c>
      <c r="BP37" s="393">
        <f>+生産者価格評価表!BP37/生産者価格評価表!BP$124</f>
        <v>3.8750421664367973E-5</v>
      </c>
      <c r="BQ37" s="393">
        <f>+生産者価格評価表!BQ37/生産者価格評価表!BQ$124</f>
        <v>5.4572089105027236E-5</v>
      </c>
      <c r="BR37" s="393">
        <f>+生産者価格評価表!BR37/生産者価格評価表!BR$124</f>
        <v>5.3766176809392384E-3</v>
      </c>
      <c r="BS37" s="393">
        <f>+生産者価格評価表!BS37/生産者価格評価表!BS$124</f>
        <v>1.3928096148450991E-4</v>
      </c>
      <c r="BT37" s="393">
        <f>+生産者価格評価表!BT37/生産者価格評価表!BT$124</f>
        <v>2.9521135146888923E-4</v>
      </c>
      <c r="BU37" s="393">
        <f>+生産者価格評価表!BU37/生産者価格評価表!BU$124</f>
        <v>9.1869672074020511E-5</v>
      </c>
      <c r="BV37" s="393">
        <f>+生産者価格評価表!BV37/生産者価格評価表!BV$124</f>
        <v>9.5558971128227512E-5</v>
      </c>
      <c r="BW37" s="393">
        <f>+生産者価格評価表!BW37/生産者価格評価表!BW$124</f>
        <v>1.7949284808609981E-6</v>
      </c>
      <c r="BX37" s="393">
        <f>+生産者価格評価表!BX37/生産者価格評価表!BX$124</f>
        <v>4.0173972046816335E-7</v>
      </c>
      <c r="BY37" s="393">
        <f>+生産者価格評価表!BY37/生産者価格評価表!BY$124</f>
        <v>0</v>
      </c>
      <c r="BZ37" s="393">
        <f>+生産者価格評価表!BZ37/生産者価格評価表!BZ$124</f>
        <v>1.404140100874419E-4</v>
      </c>
      <c r="CA37" s="393">
        <f>+生産者価格評価表!CA37/生産者価格評価表!CA$124</f>
        <v>3.8408494607828939E-5</v>
      </c>
      <c r="CB37" s="393">
        <f>+生産者価格評価表!CB37/生産者価格評価表!CB$124</f>
        <v>0</v>
      </c>
      <c r="CC37" s="393">
        <f>+生産者価格評価表!CC37/生産者価格評価表!CC$124</f>
        <v>1.1157537849660775E-5</v>
      </c>
      <c r="CD37" s="393">
        <f>+生産者価格評価表!CD37/生産者価格評価表!CD$124</f>
        <v>3.5955939591624424E-6</v>
      </c>
      <c r="CE37" s="393">
        <f>+生産者価格評価表!CE37/生産者価格評価表!CE$124</f>
        <v>3.6956963615869319E-6</v>
      </c>
      <c r="CF37" s="393">
        <f>+生産者価格評価表!CF37/生産者価格評価表!CF$124</f>
        <v>1.4120416283007294E-5</v>
      </c>
      <c r="CG37" s="393">
        <f>+生産者価格評価表!CG37/生産者価格評価表!CG$124</f>
        <v>4.6241146369397546E-5</v>
      </c>
      <c r="CH37" s="393">
        <f>+生産者価格評価表!CH37/生産者価格評価表!CH$124</f>
        <v>4.0254602203629569E-4</v>
      </c>
      <c r="CI37" s="393">
        <f>+生産者価格評価表!CI37/生産者価格評価表!CI$124</f>
        <v>4.1091481547044986E-4</v>
      </c>
      <c r="CJ37" s="393">
        <f>+生産者価格評価表!CJ37/生産者価格評価表!CJ$124</f>
        <v>1.9357446509415659E-4</v>
      </c>
      <c r="CK37" s="393">
        <f>+生産者価格評価表!CK37/生産者価格評価表!CK$124</f>
        <v>4.7291767291510668E-6</v>
      </c>
      <c r="CL37" s="393">
        <f>+生産者価格評価表!CL37/生産者価格評価表!CL$124</f>
        <v>1.5763404591518908E-4</v>
      </c>
      <c r="CM37" s="393">
        <f>+生産者価格評価表!CM37/生産者価格評価表!CM$124</f>
        <v>2.6858934277920656E-5</v>
      </c>
      <c r="CN37" s="393">
        <f>+生産者価格評価表!CN37/生産者価格評価表!CN$124</f>
        <v>2.3478186329811934E-4</v>
      </c>
      <c r="CO37" s="393">
        <f>+生産者価格評価表!CO37/生産者価格評価表!CO$124</f>
        <v>8.2820103492841585E-5</v>
      </c>
      <c r="CP37" s="393">
        <f>+生産者価格評価表!CP37/生産者価格評価表!CP$124</f>
        <v>6.1563894396560593E-4</v>
      </c>
      <c r="CQ37" s="393">
        <f>+生産者価格評価表!CQ37/生産者価格評価表!CQ$124</f>
        <v>3.862820241186667E-5</v>
      </c>
      <c r="CR37" s="393">
        <f>+生産者価格評価表!CR37/生産者価格評価表!CR$124</f>
        <v>1.5027587433921337E-4</v>
      </c>
      <c r="CS37" s="393">
        <f>+生産者価格評価表!CS37/生産者価格評価表!CS$124</f>
        <v>7.5449581827429296E-5</v>
      </c>
      <c r="CT37" s="393">
        <f>+生産者価格評価表!CT37/生産者価格評価表!CT$124</f>
        <v>3.9750929813913049E-5</v>
      </c>
      <c r="CU37" s="393">
        <f>+生産者価格評価表!CU37/生産者価格評価表!CU$124</f>
        <v>1.4059580956210678E-3</v>
      </c>
      <c r="CV37" s="393">
        <f>+生産者価格評価表!CV37/生産者価格評価表!CV$124</f>
        <v>5.7895780832292699E-4</v>
      </c>
      <c r="CW37" s="393">
        <f>+生産者価格評価表!CW37/生産者価格評価表!CW$124</f>
        <v>2.1652488746788011E-5</v>
      </c>
      <c r="CX37" s="393">
        <f>+生産者価格評価表!CX37/生産者価格評価表!CX$124</f>
        <v>8.438310389439531E-6</v>
      </c>
      <c r="CY37" s="393">
        <f>+生産者価格評価表!CY37/生産者価格評価表!CY$124</f>
        <v>1.2226552357464272E-4</v>
      </c>
      <c r="CZ37" s="393">
        <f>+生産者価格評価表!CZ37/生産者価格評価表!CZ$124</f>
        <v>1.1262668955505032E-4</v>
      </c>
      <c r="DA37" s="393">
        <f>+生産者価格評価表!DA37/生産者価格評価表!DA$124</f>
        <v>7.190687197197166E-6</v>
      </c>
      <c r="DB37" s="393">
        <f>+生産者価格評価表!DB37/生産者価格評価表!DB$124</f>
        <v>2.1294293794709698E-4</v>
      </c>
      <c r="DC37" s="393">
        <f>+生産者価格評価表!DC37/生産者価格評価表!DC$124</f>
        <v>2.4296863061392947E-4</v>
      </c>
      <c r="DD37" s="393">
        <f>+生産者価格評価表!DD37/生産者価格評価表!DD$124</f>
        <v>2.6085822355549757E-5</v>
      </c>
      <c r="DE37" s="393">
        <f>+生産者価格評価表!DE37/生産者価格評価表!DE$124</f>
        <v>8.2682427146543757E-4</v>
      </c>
      <c r="DF37" s="393">
        <f>+生産者価格評価表!DF37/生産者価格評価表!DF$124</f>
        <v>0</v>
      </c>
      <c r="DG37" s="394">
        <f>+生産者価格評価表!DG37/生産者価格評価表!DG$124</f>
        <v>4.3307699915129839E-4</v>
      </c>
    </row>
    <row r="38" spans="1:111" ht="17.5" customHeight="1">
      <c r="A38" s="382">
        <v>32</v>
      </c>
      <c r="B38" s="389" t="s">
        <v>193</v>
      </c>
      <c r="C38" s="390" t="s">
        <v>194</v>
      </c>
      <c r="D38" s="391">
        <f>+生産者価格評価表!D38/生産者価格評価表!D$124</f>
        <v>0</v>
      </c>
      <c r="E38" s="392">
        <f>+生産者価格評価表!E38/生産者価格評価表!E$124</f>
        <v>0</v>
      </c>
      <c r="F38" s="392">
        <f>+生産者価格評価表!F38/生産者価格評価表!F$124</f>
        <v>0</v>
      </c>
      <c r="G38" s="392">
        <f>+生産者価格評価表!G38/生産者価格評価表!G$124</f>
        <v>2.5114510207254506E-4</v>
      </c>
      <c r="H38" s="392">
        <f>+生産者価格評価表!H38/生産者価格評価表!H$124</f>
        <v>0</v>
      </c>
      <c r="I38" s="392">
        <f>+生産者価格評価表!I38/生産者価格評価表!I$124</f>
        <v>0</v>
      </c>
      <c r="J38" s="392">
        <f>+生産者価格評価表!J38/生産者価格評価表!J$124</f>
        <v>0</v>
      </c>
      <c r="K38" s="392">
        <f>+生産者価格評価表!K38/生産者価格評価表!K$124</f>
        <v>7.0799287250976947E-4</v>
      </c>
      <c r="L38" s="392">
        <f>+生産者価格評価表!L38/生産者価格評価表!L$124</f>
        <v>7.0794958698379819E-3</v>
      </c>
      <c r="M38" s="392">
        <f>+生産者価格評価表!M38/生産者価格評価表!M$124</f>
        <v>0</v>
      </c>
      <c r="N38" s="392">
        <f>+生産者価格評価表!N38/生産者価格評価表!N$124</f>
        <v>6.1677910549759891E-7</v>
      </c>
      <c r="O38" s="392">
        <f>+生産者価格評価表!O38/生産者価格評価表!O$124</f>
        <v>3.00359774692624E-4</v>
      </c>
      <c r="P38" s="392">
        <f>+生産者価格評価表!P38/生産者価格評価表!P$124</f>
        <v>5.1800978041478709E-4</v>
      </c>
      <c r="Q38" s="392">
        <f>+生産者価格評価表!Q38/生産者価格評価表!Q$124</f>
        <v>5.2040186870810868E-5</v>
      </c>
      <c r="R38" s="392">
        <f>+生産者価格評価表!R38/生産者価格評価表!R$124</f>
        <v>6.7470460850934284E-3</v>
      </c>
      <c r="S38" s="392">
        <f>+生産者価格評価表!S38/生産者価格評価表!S$124</f>
        <v>2.2805620877785727E-5</v>
      </c>
      <c r="T38" s="392">
        <f>+生産者価格評価表!T38/生産者価格評価表!T$124</f>
        <v>0</v>
      </c>
      <c r="U38" s="392">
        <f>+生産者価格評価表!U38/生産者価格評価表!U$124</f>
        <v>5.1375782288027805E-6</v>
      </c>
      <c r="V38" s="392">
        <f>+生産者価格評価表!V38/生産者価格評価表!V$124</f>
        <v>5.3888703976669361E-5</v>
      </c>
      <c r="W38" s="392">
        <f>+生産者価格評価表!W38/生産者価格評価表!W$124</f>
        <v>1.0207545816299814E-3</v>
      </c>
      <c r="X38" s="392">
        <f>+生産者価格評価表!X38/生産者価格評価表!X$124</f>
        <v>3.5865033095186283E-5</v>
      </c>
      <c r="Y38" s="392">
        <f>+生産者価格評価表!Y38/生産者価格評価表!Y$124</f>
        <v>6.5763796865470851E-4</v>
      </c>
      <c r="Z38" s="392">
        <f>+生産者価格評価表!Z38/生産者価格評価表!Z$124</f>
        <v>3.534554384687342E-5</v>
      </c>
      <c r="AA38" s="392">
        <f>+生産者価格評価表!AA38/生産者価格評価表!AA$124</f>
        <v>0</v>
      </c>
      <c r="AB38" s="392">
        <f>+生産者価格評価表!AB38/生産者価格評価表!AB$124</f>
        <v>1.3432121362687954E-2</v>
      </c>
      <c r="AC38" s="392">
        <f>+生産者価格評価表!AC38/生産者価格評価表!AC$124</f>
        <v>4.3775420082701076E-3</v>
      </c>
      <c r="AD38" s="392">
        <f>+生産者価格評価表!AD38/生産者価格評価表!AD$124</f>
        <v>0</v>
      </c>
      <c r="AE38" s="392">
        <f>+生産者価格評価表!AE38/生産者価格評価表!AE$124</f>
        <v>0</v>
      </c>
      <c r="AF38" s="392">
        <f>+生産者価格評価表!AF38/生産者価格評価表!AF$124</f>
        <v>2.9812341422628505E-3</v>
      </c>
      <c r="AG38" s="392">
        <f>+生産者価格評価表!AG38/生産者価格評価表!AG$124</f>
        <v>5.1659929848502778E-4</v>
      </c>
      <c r="AH38" s="392">
        <f>+生産者価格評価表!AH38/生産者価格評価表!AH$124</f>
        <v>3.7561648054870057E-6</v>
      </c>
      <c r="AI38" s="392">
        <f>+生産者価格評価表!AI38/生産者価格評価表!AI$124</f>
        <v>4.3434687271243097E-2</v>
      </c>
      <c r="AJ38" s="392">
        <f>+生産者価格評価表!AJ38/生産者価格評価表!AJ$124</f>
        <v>1.2049373913818458E-4</v>
      </c>
      <c r="AK38" s="392">
        <f>+生産者価格評価表!AK38/生産者価格評価表!AK$124</f>
        <v>0</v>
      </c>
      <c r="AL38" s="392">
        <f>+生産者価格評価表!AL38/生産者価格評価表!AL$124</f>
        <v>5.8687527002681929E-3</v>
      </c>
      <c r="AM38" s="392">
        <f>+生産者価格評価表!AM38/生産者価格評価表!AM$124</f>
        <v>0</v>
      </c>
      <c r="AN38" s="392">
        <f>+生産者価格評価表!AN38/生産者価格評価表!AN$124</f>
        <v>0</v>
      </c>
      <c r="AO38" s="392">
        <f>+生産者価格評価表!AO38/生産者価格評価表!AO$124</f>
        <v>0</v>
      </c>
      <c r="AP38" s="392">
        <f>+生産者価格評価表!AP38/生産者価格評価表!AP$124</f>
        <v>0</v>
      </c>
      <c r="AQ38" s="392">
        <f>+生産者価格評価表!AQ38/生産者価格評価表!AQ$124</f>
        <v>0</v>
      </c>
      <c r="AR38" s="392">
        <f>+生産者価格評価表!AR38/生産者価格評価表!AR$124</f>
        <v>5.242361486218686E-3</v>
      </c>
      <c r="AS38" s="392">
        <f>+生産者価格評価表!AS38/生産者価格評価表!AS$124</f>
        <v>3.948162101777355E-4</v>
      </c>
      <c r="AT38" s="392">
        <f>+生産者価格評価表!AT38/生産者価格評価表!AT$124</f>
        <v>2.2638027915791868E-3</v>
      </c>
      <c r="AU38" s="393">
        <f>+生産者価格評価表!AU38/生産者価格評価表!AU$124</f>
        <v>5.7670132422900833E-4</v>
      </c>
      <c r="AV38" s="393">
        <f>+生産者価格評価表!AV38/生産者価格評価表!AV$124</f>
        <v>1.6813746628934522E-4</v>
      </c>
      <c r="AW38" s="393">
        <f>+生産者価格評価表!AW38/生産者価格評価表!AW$124</f>
        <v>1.1891199762274122E-2</v>
      </c>
      <c r="AX38" s="393">
        <f>+生産者価格評価表!AX38/生産者価格評価表!AX$124</f>
        <v>5.9203279180055999E-3</v>
      </c>
      <c r="AY38" s="393">
        <f>+生産者価格評価表!AY38/生産者価格評価表!AY$124</f>
        <v>6.6022387814726061E-3</v>
      </c>
      <c r="AZ38" s="393">
        <f>+生産者価格評価表!AZ38/生産者価格評価表!AZ$124</f>
        <v>1.2852941844427844E-4</v>
      </c>
      <c r="BA38" s="393">
        <f>+生産者価格評価表!BA38/生産者価格評価表!BA$124</f>
        <v>2.0814953885629314E-3</v>
      </c>
      <c r="BB38" s="393">
        <f>+生産者価格評価表!BB38/生産者価格評価表!BB$124</f>
        <v>2.4139664170433236E-4</v>
      </c>
      <c r="BC38" s="393">
        <f>+生産者価格評価表!BC38/生産者価格評価表!BC$124</f>
        <v>8.0833939594509713E-3</v>
      </c>
      <c r="BD38" s="393">
        <f>+生産者価格評価表!BD38/生産者価格評価表!BD$124</f>
        <v>4.9012645001183684E-4</v>
      </c>
      <c r="BE38" s="393">
        <f>+生産者価格評価表!BE38/生産者価格評価表!BE$124</f>
        <v>5.5414526133421038E-4</v>
      </c>
      <c r="BF38" s="393">
        <f>+生産者価格評価表!BF38/生産者価格評価表!BF$124</f>
        <v>1.631030051027435E-2</v>
      </c>
      <c r="BG38" s="393">
        <f>+生産者価格評価表!BG38/生産者価格評価表!BG$124</f>
        <v>4.9392784688374229E-3</v>
      </c>
      <c r="BH38" s="393">
        <f>+生産者価格評価表!BH38/生産者価格評価表!BH$124</f>
        <v>2.560495331781462E-5</v>
      </c>
      <c r="BI38" s="393">
        <f>+生産者価格評価表!BI38/生産者価格評価表!BI$124</f>
        <v>7.3776139649479259E-4</v>
      </c>
      <c r="BJ38" s="393">
        <f>+生産者価格評価表!BJ38/生産者価格評価表!BJ$124</f>
        <v>8.8361478029018361E-3</v>
      </c>
      <c r="BK38" s="393">
        <f>+生産者価格評価表!BK38/生産者価格評価表!BK$124</f>
        <v>6.8181701276188618E-3</v>
      </c>
      <c r="BL38" s="393">
        <f>+生産者価格評価表!BL38/生産者価格評価表!BL$124</f>
        <v>1.6403966260322194E-5</v>
      </c>
      <c r="BM38" s="393">
        <f>+生産者価格評価表!BM38/生産者価格評価表!BM$124</f>
        <v>3.1807749068332343E-3</v>
      </c>
      <c r="BN38" s="393">
        <f>+生産者価格評価表!BN38/生産者価格評価表!BN$124</f>
        <v>2.0620736616316616E-3</v>
      </c>
      <c r="BO38" s="393">
        <f>+生産者価格評価表!BO38/生産者価格評価表!BO$124</f>
        <v>2.5425392930151677E-5</v>
      </c>
      <c r="BP38" s="393">
        <f>+生産者価格評価表!BP38/生産者価格評価表!BP$124</f>
        <v>3.9177423555986353E-5</v>
      </c>
      <c r="BQ38" s="393">
        <f>+生産者価格評価表!BQ38/生産者価格評価表!BQ$124</f>
        <v>0</v>
      </c>
      <c r="BR38" s="393">
        <f>+生産者価格評価表!BR38/生産者価格評価表!BR$124</f>
        <v>0</v>
      </c>
      <c r="BS38" s="393">
        <f>+生産者価格評価表!BS38/生産者価格評価表!BS$124</f>
        <v>1.5451136773241987E-6</v>
      </c>
      <c r="BT38" s="393">
        <f>+生産者価格評価表!BT38/生産者価格評価表!BT$124</f>
        <v>1.1731689094552241E-4</v>
      </c>
      <c r="BU38" s="393">
        <f>+生産者価格評価表!BU38/生産者価格評価表!BU$124</f>
        <v>5.5188672458647916E-5</v>
      </c>
      <c r="BV38" s="393">
        <f>+生産者価格評価表!BV38/生産者価格評価表!BV$124</f>
        <v>6.1375721663579302E-6</v>
      </c>
      <c r="BW38" s="393">
        <f>+生産者価格評価表!BW38/生産者価格評価表!BW$124</f>
        <v>0</v>
      </c>
      <c r="BX38" s="393">
        <f>+生産者価格評価表!BX38/生産者価格評価表!BX$124</f>
        <v>0</v>
      </c>
      <c r="BY38" s="393">
        <f>+生産者価格評価表!BY38/生産者価格評価表!BY$124</f>
        <v>0</v>
      </c>
      <c r="BZ38" s="393">
        <f>+生産者価格評価表!BZ38/生産者価格評価表!BZ$124</f>
        <v>2.4852037183618034E-6</v>
      </c>
      <c r="CA38" s="393">
        <f>+生産者価格評価表!CA38/生産者価格評価表!CA$124</f>
        <v>3.8283385504871839E-5</v>
      </c>
      <c r="CB38" s="393">
        <f>+生産者価格評価表!CB38/生産者価格評価表!CB$124</f>
        <v>0</v>
      </c>
      <c r="CC38" s="393">
        <f>+生産者価格評価表!CC38/生産者価格評価表!CC$124</f>
        <v>5.6153510161407506E-5</v>
      </c>
      <c r="CD38" s="393">
        <f>+生産者価格評価表!CD38/生産者価格評価表!CD$124</f>
        <v>3.9551533550786866E-5</v>
      </c>
      <c r="CE38" s="393">
        <f>+生産者価格評価表!CE38/生産者価格評価表!CE$124</f>
        <v>1.4782785446347727E-5</v>
      </c>
      <c r="CF38" s="393">
        <f>+生産者価格評価表!CF38/生産者価格評価表!CF$124</f>
        <v>0</v>
      </c>
      <c r="CG38" s="393">
        <f>+生産者価格評価表!CG38/生産者価格評価表!CG$124</f>
        <v>1.057804001914323E-6</v>
      </c>
      <c r="CH38" s="393">
        <f>+生産者価格評価表!CH38/生産者価格評価表!CH$124</f>
        <v>0</v>
      </c>
      <c r="CI38" s="393">
        <f>+生産者価格評価表!CI38/生産者価格評価表!CI$124</f>
        <v>0</v>
      </c>
      <c r="CJ38" s="393">
        <f>+生産者価格評価表!CJ38/生産者価格評価表!CJ$124</f>
        <v>0</v>
      </c>
      <c r="CK38" s="393">
        <f>+生産者価格評価表!CK38/生産者価格評価表!CK$124</f>
        <v>0</v>
      </c>
      <c r="CL38" s="393">
        <f>+生産者価格評価表!CL38/生産者価格評価表!CL$124</f>
        <v>0</v>
      </c>
      <c r="CM38" s="393">
        <f>+生産者価格評価表!CM38/生産者価格評価表!CM$124</f>
        <v>9.6749924549499132E-6</v>
      </c>
      <c r="CN38" s="393">
        <f>+生産者価格評価表!CN38/生産者価格評価表!CN$124</f>
        <v>8.1521480311846998E-5</v>
      </c>
      <c r="CO38" s="393">
        <f>+生産者価格評価表!CO38/生産者価格評価表!CO$124</f>
        <v>4.2335894143381636E-4</v>
      </c>
      <c r="CP38" s="393">
        <f>+生産者価格評価表!CP38/生産者価格評価表!CP$124</f>
        <v>2.0625044511409316E-3</v>
      </c>
      <c r="CQ38" s="393">
        <f>+生産者価格評価表!CQ38/生産者価格評価表!CQ$124</f>
        <v>2.5048109425868554E-4</v>
      </c>
      <c r="CR38" s="393">
        <f>+生産者価格評価表!CR38/生産者価格評価表!CR$124</f>
        <v>6.2960062804258386E-3</v>
      </c>
      <c r="CS38" s="393">
        <f>+生産者価格評価表!CS38/生産者価格評価表!CS$124</f>
        <v>1.7700337165318792E-4</v>
      </c>
      <c r="CT38" s="393">
        <f>+生産者価格評価表!CT38/生産者価格評価表!CT$124</f>
        <v>1.7952589126370275E-4</v>
      </c>
      <c r="CU38" s="393">
        <f>+生産者価格評価表!CU38/生産者価格評価表!CU$124</f>
        <v>2.6598641165481246E-4</v>
      </c>
      <c r="CV38" s="393">
        <f>+生産者価格評価表!CV38/生産者価格評価表!CV$124</f>
        <v>0</v>
      </c>
      <c r="CW38" s="393">
        <f>+生産者価格評価表!CW38/生産者価格評価表!CW$124</f>
        <v>2.4328639041334845E-5</v>
      </c>
      <c r="CX38" s="393">
        <f>+生産者価格評価表!CX38/生産者価格評価表!CX$124</f>
        <v>4.3243272269372348E-3</v>
      </c>
      <c r="CY38" s="393">
        <f>+生産者価格評価表!CY38/生産者価格評価表!CY$124</f>
        <v>1.0158178265741802E-5</v>
      </c>
      <c r="CZ38" s="393">
        <f>+生産者価格評価表!CZ38/生産者価格評価表!CZ$124</f>
        <v>4.9073057591843348E-4</v>
      </c>
      <c r="DA38" s="393">
        <f>+生産者価格評価表!DA38/生産者価格評価表!DA$124</f>
        <v>1.6310875458975572E-4</v>
      </c>
      <c r="DB38" s="393">
        <f>+生産者価格評価表!DB38/生産者価格評価表!DB$124</f>
        <v>1.3308933621693561E-4</v>
      </c>
      <c r="DC38" s="393">
        <f>+生産者価格評価表!DC38/生産者価格評価表!DC$124</f>
        <v>7.8023729267571713E-4</v>
      </c>
      <c r="DD38" s="393">
        <f>+生産者価格評価表!DD38/生産者価格評価表!DD$124</f>
        <v>0</v>
      </c>
      <c r="DE38" s="393">
        <f>+生産者価格評価表!DE38/生産者価格評価表!DE$124</f>
        <v>1.4832283123961801E-4</v>
      </c>
      <c r="DF38" s="393">
        <f>+生産者価格評価表!DF38/生産者価格評価表!DF$124</f>
        <v>0</v>
      </c>
      <c r="DG38" s="394">
        <f>+生産者価格評価表!DG38/生産者価格評価表!DG$124</f>
        <v>6.2712135011431288E-4</v>
      </c>
    </row>
    <row r="39" spans="1:111" ht="17.5" customHeight="1">
      <c r="A39" s="382">
        <v>33</v>
      </c>
      <c r="B39" s="389" t="s">
        <v>195</v>
      </c>
      <c r="C39" s="390" t="s">
        <v>196</v>
      </c>
      <c r="D39" s="391">
        <f>+生産者価格評価表!D39/生産者価格評価表!D$124</f>
        <v>0</v>
      </c>
      <c r="E39" s="392">
        <f>+生産者価格評価表!E39/生産者価格評価表!E$124</f>
        <v>0</v>
      </c>
      <c r="F39" s="392">
        <f>+生産者価格評価表!F39/生産者価格評価表!F$124</f>
        <v>0</v>
      </c>
      <c r="G39" s="392">
        <f>+生産者価格評価表!G39/生産者価格評価表!G$124</f>
        <v>6.6440503193794989E-5</v>
      </c>
      <c r="H39" s="392">
        <f>+生産者価格評価表!H39/生産者価格評価表!H$124</f>
        <v>0</v>
      </c>
      <c r="I39" s="392">
        <f>+生産者価格評価表!I39/生産者価格評価表!I$124</f>
        <v>8.6807487702272575E-4</v>
      </c>
      <c r="J39" s="392">
        <f>+生産者価格評価表!J39/生産者価格評価表!J$124</f>
        <v>1.3987594080019797E-4</v>
      </c>
      <c r="K39" s="392">
        <f>+生産者価格評価表!K39/生産者価格評価表!K$124</f>
        <v>0</v>
      </c>
      <c r="L39" s="392">
        <f>+生産者価格評価表!L39/生産者価格評価表!L$124</f>
        <v>0</v>
      </c>
      <c r="M39" s="392">
        <f>+生産者価格評価表!M39/生産者価格評価表!M$124</f>
        <v>0</v>
      </c>
      <c r="N39" s="392">
        <f>+生産者価格評価表!N39/生産者価格評価表!N$124</f>
        <v>0</v>
      </c>
      <c r="O39" s="392">
        <f>+生産者価格評価表!O39/生産者価格評価表!O$124</f>
        <v>0</v>
      </c>
      <c r="P39" s="392">
        <f>+生産者価格評価表!P39/生産者価格評価表!P$124</f>
        <v>0</v>
      </c>
      <c r="Q39" s="392">
        <f>+生産者価格評価表!Q39/生産者価格評価表!Q$124</f>
        <v>7.6156371030454933E-6</v>
      </c>
      <c r="R39" s="392">
        <f>+生産者価格評価表!R39/生産者価格評価表!R$124</f>
        <v>0</v>
      </c>
      <c r="S39" s="392">
        <f>+生産者価格評価表!S39/生産者価格評価表!S$124</f>
        <v>0</v>
      </c>
      <c r="T39" s="392">
        <f>+生産者価格評価表!T39/生産者価格評価表!T$124</f>
        <v>0</v>
      </c>
      <c r="U39" s="392">
        <f>+生産者価格評価表!U39/生産者価格評価表!U$124</f>
        <v>0</v>
      </c>
      <c r="V39" s="392">
        <f>+生産者価格評価表!V39/生産者価格評価表!V$124</f>
        <v>0</v>
      </c>
      <c r="W39" s="392">
        <f>+生産者価格評価表!W39/生産者価格評価表!W$124</f>
        <v>0</v>
      </c>
      <c r="X39" s="392">
        <f>+生産者価格評価表!X39/生産者価格評価表!X$124</f>
        <v>0</v>
      </c>
      <c r="Y39" s="392">
        <f>+生産者価格評価表!Y39/生産者価格評価表!Y$124</f>
        <v>0</v>
      </c>
      <c r="Z39" s="392">
        <f>+生産者価格評価表!Z39/生産者価格評価表!Z$124</f>
        <v>0</v>
      </c>
      <c r="AA39" s="392">
        <f>+生産者価格評価表!AA39/生産者価格評価表!AA$124</f>
        <v>0</v>
      </c>
      <c r="AB39" s="392">
        <f>+生産者価格評価表!AB39/生産者価格評価表!AB$124</f>
        <v>0</v>
      </c>
      <c r="AC39" s="392">
        <f>+生産者価格評価表!AC39/生産者価格評価表!AC$124</f>
        <v>1.4577322815794921E-5</v>
      </c>
      <c r="AD39" s="392">
        <f>+生産者価格評価表!AD39/生産者価格評価表!AD$124</f>
        <v>1.2809690274498853E-6</v>
      </c>
      <c r="AE39" s="392">
        <f>+生産者価格評価表!AE39/生産者価格評価表!AE$124</f>
        <v>6.2907398364018529E-5</v>
      </c>
      <c r="AF39" s="392">
        <f>+生産者価格評価表!AF39/生産者価格評価表!AF$124</f>
        <v>0</v>
      </c>
      <c r="AG39" s="392">
        <f>+生産者価格評価表!AG39/生産者価格評価表!AG$124</f>
        <v>0</v>
      </c>
      <c r="AH39" s="392">
        <f>+生産者価格評価表!AH39/生産者価格評価表!AH$124</f>
        <v>0</v>
      </c>
      <c r="AI39" s="392">
        <f>+生産者価格評価表!AI39/生産者価格評価表!AI$124</f>
        <v>0</v>
      </c>
      <c r="AJ39" s="392">
        <f>+生産者価格評価表!AJ39/生産者価格評価表!AJ$124</f>
        <v>9.5804643286841046E-2</v>
      </c>
      <c r="AK39" s="392">
        <f>+生産者価格評価表!AK39/生産者価格評価表!AK$124</f>
        <v>0</v>
      </c>
      <c r="AL39" s="392">
        <f>+生産者価格評価表!AL39/生産者価格評価表!AL$124</f>
        <v>4.5242229341419871E-4</v>
      </c>
      <c r="AM39" s="392">
        <f>+生産者価格評価表!AM39/生産者価格評価表!AM$124</f>
        <v>0</v>
      </c>
      <c r="AN39" s="392">
        <f>+生産者価格評価表!AN39/生産者価格評価表!AN$124</f>
        <v>0</v>
      </c>
      <c r="AO39" s="392">
        <f>+生産者価格評価表!AO39/生産者価格評価表!AO$124</f>
        <v>2.4746397019772371E-5</v>
      </c>
      <c r="AP39" s="392">
        <f>+生産者価格評価表!AP39/生産者価格評価表!AP$124</f>
        <v>0</v>
      </c>
      <c r="AQ39" s="392">
        <f>+生産者価格評価表!AQ39/生産者価格評価表!AQ$124</f>
        <v>0</v>
      </c>
      <c r="AR39" s="392">
        <f>+生産者価格評価表!AR39/生産者価格評価表!AR$124</f>
        <v>0</v>
      </c>
      <c r="AS39" s="392">
        <f>+生産者価格評価表!AS39/生産者価格評価表!AS$124</f>
        <v>3.6221670658507841E-6</v>
      </c>
      <c r="AT39" s="392">
        <f>+生産者価格評価表!AT39/生産者価格評価表!AT$124</f>
        <v>7.1534318657374274E-5</v>
      </c>
      <c r="AU39" s="393">
        <f>+生産者価格評価表!AU39/生産者価格評価表!AU$124</f>
        <v>4.5220157221827483E-6</v>
      </c>
      <c r="AV39" s="393">
        <f>+生産者価格評価表!AV39/生産者価格評価表!AV$124</f>
        <v>0</v>
      </c>
      <c r="AW39" s="393">
        <f>+生産者価格評価表!AW39/生産者価格評価表!AW$124</f>
        <v>0</v>
      </c>
      <c r="AX39" s="393">
        <f>+生産者価格評価表!AX39/生産者価格評価表!AX$124</f>
        <v>0</v>
      </c>
      <c r="AY39" s="393">
        <f>+生産者価格評価表!AY39/生産者価格評価表!AY$124</f>
        <v>0</v>
      </c>
      <c r="AZ39" s="393">
        <f>+生産者価格評価表!AZ39/生産者価格評価表!AZ$124</f>
        <v>0</v>
      </c>
      <c r="BA39" s="393">
        <f>+生産者価格評価表!BA39/生産者価格評価表!BA$124</f>
        <v>0</v>
      </c>
      <c r="BB39" s="393">
        <f>+生産者価格評価表!BB39/生産者価格評価表!BB$124</f>
        <v>0</v>
      </c>
      <c r="BC39" s="393">
        <f>+生産者価格評価表!BC39/生産者価格評価表!BC$124</f>
        <v>4.7731880480962341E-6</v>
      </c>
      <c r="BD39" s="393">
        <f>+生産者価格評価表!BD39/生産者価格評価表!BD$124</f>
        <v>0</v>
      </c>
      <c r="BE39" s="393">
        <f>+生産者価格評価表!BE39/生産者価格評価表!BE$124</f>
        <v>0</v>
      </c>
      <c r="BF39" s="393">
        <f>+生産者価格評価表!BF39/生産者価格評価表!BF$124</f>
        <v>0</v>
      </c>
      <c r="BG39" s="393">
        <f>+生産者価格評価表!BG39/生産者価格評価表!BG$124</f>
        <v>0</v>
      </c>
      <c r="BH39" s="393">
        <f>+生産者価格評価表!BH39/生産者価格評価表!BH$124</f>
        <v>0</v>
      </c>
      <c r="BI39" s="393">
        <f>+生産者価格評価表!BI39/生産者価格評価表!BI$124</f>
        <v>0</v>
      </c>
      <c r="BJ39" s="393">
        <f>+生産者価格評価表!BJ39/生産者価格評価表!BJ$124</f>
        <v>2.4094423153005854E-6</v>
      </c>
      <c r="BK39" s="393">
        <f>+生産者価格評価表!BK39/生産者価格評価表!BK$124</f>
        <v>4.1750897172769844E-4</v>
      </c>
      <c r="BL39" s="393">
        <f>+生産者価格評価表!BL39/生産者価格評価表!BL$124</f>
        <v>0</v>
      </c>
      <c r="BM39" s="393">
        <f>+生産者価格評価表!BM39/生産者価格評価表!BM$124</f>
        <v>2.9473495859781859E-2</v>
      </c>
      <c r="BN39" s="393">
        <f>+生産者価格評価表!BN39/生産者価格評価表!BN$124</f>
        <v>3.5020590133448493E-2</v>
      </c>
      <c r="BO39" s="393">
        <f>+生産者価格評価表!BO39/生産者価格評価表!BO$124</f>
        <v>5.7217500994125294E-2</v>
      </c>
      <c r="BP39" s="393">
        <f>+生産者価格評価表!BP39/生産者価格評価表!BP$124</f>
        <v>3.1279916820031513E-2</v>
      </c>
      <c r="BQ39" s="393">
        <f>+生産者価格評価表!BQ39/生産者価格評価表!BQ$124</f>
        <v>0</v>
      </c>
      <c r="BR39" s="393">
        <f>+生産者価格評価表!BR39/生産者価格評価表!BR$124</f>
        <v>1.264505965229787E-5</v>
      </c>
      <c r="BS39" s="393">
        <f>+生産者価格評価表!BS39/生産者価格評価表!BS$124</f>
        <v>0</v>
      </c>
      <c r="BT39" s="393">
        <f>+生産者価格評価表!BT39/生産者価格評価表!BT$124</f>
        <v>1.7355557124230911E-4</v>
      </c>
      <c r="BU39" s="393">
        <f>+生産者価格評価表!BU39/生産者価格評価表!BU$124</f>
        <v>0</v>
      </c>
      <c r="BV39" s="393">
        <f>+生産者価格評価表!BV39/生産者価格評価表!BV$124</f>
        <v>0</v>
      </c>
      <c r="BW39" s="393">
        <f>+生産者価格評価表!BW39/生産者価格評価表!BW$124</f>
        <v>2.9915474681016635E-7</v>
      </c>
      <c r="BX39" s="393">
        <f>+生産者価格評価表!BX39/生産者価格評価表!BX$124</f>
        <v>5.2025293800627155E-5</v>
      </c>
      <c r="BY39" s="393">
        <f>+生産者価格評価表!BY39/生産者価格評価表!BY$124</f>
        <v>9.6180568503001162E-5</v>
      </c>
      <c r="BZ39" s="393">
        <f>+生産者価格評価表!BZ39/生産者価格評価表!BZ$124</f>
        <v>0</v>
      </c>
      <c r="CA39" s="393">
        <f>+生産者価格評価表!CA39/生産者価格評価表!CA$124</f>
        <v>0</v>
      </c>
      <c r="CB39" s="393">
        <f>+生産者価格評価表!CB39/生産者価格評価表!CB$124</f>
        <v>0</v>
      </c>
      <c r="CC39" s="393">
        <f>+生産者価格評価表!CC39/生産者価格評価表!CC$124</f>
        <v>0</v>
      </c>
      <c r="CD39" s="393">
        <f>+生産者価格評価表!CD39/生産者価格評価表!CD$124</f>
        <v>0</v>
      </c>
      <c r="CE39" s="393">
        <f>+生産者価格評価表!CE39/生産者価格評価表!CE$124</f>
        <v>0</v>
      </c>
      <c r="CF39" s="393">
        <f>+生産者価格評価表!CF39/生産者価格評価表!CF$124</f>
        <v>0</v>
      </c>
      <c r="CG39" s="393">
        <f>+生産者価格評価表!CG39/生産者価格評価表!CG$124</f>
        <v>0</v>
      </c>
      <c r="CH39" s="393">
        <f>+生産者価格評価表!CH39/生産者価格評価表!CH$124</f>
        <v>0</v>
      </c>
      <c r="CI39" s="393">
        <f>+生産者価格評価表!CI39/生産者価格評価表!CI$124</f>
        <v>0</v>
      </c>
      <c r="CJ39" s="393">
        <f>+生産者価格評価表!CJ39/生産者価格評価表!CJ$124</f>
        <v>0</v>
      </c>
      <c r="CK39" s="393">
        <f>+生産者価格評価表!CK39/生産者価格評価表!CK$124</f>
        <v>0</v>
      </c>
      <c r="CL39" s="393">
        <f>+生産者価格評価表!CL39/生産者価格評価表!CL$124</f>
        <v>0</v>
      </c>
      <c r="CM39" s="393">
        <f>+生産者価格評価表!CM39/生産者価格評価表!CM$124</f>
        <v>0</v>
      </c>
      <c r="CN39" s="393">
        <f>+生産者価格評価表!CN39/生産者価格評価表!CN$124</f>
        <v>5.7006387671305953E-6</v>
      </c>
      <c r="CO39" s="393">
        <f>+生産者価格評価表!CO39/生産者価格評価表!CO$124</f>
        <v>0</v>
      </c>
      <c r="CP39" s="393">
        <f>+生産者価格評価表!CP39/生産者価格評価表!CP$124</f>
        <v>2.7357325476494483E-5</v>
      </c>
      <c r="CQ39" s="393">
        <f>+生産者価格評価表!CQ39/生産者価格評価表!CQ$124</f>
        <v>0</v>
      </c>
      <c r="CR39" s="393">
        <f>+生産者価格評価表!CR39/生産者価格評価表!CR$124</f>
        <v>0</v>
      </c>
      <c r="CS39" s="393">
        <f>+生産者価格評価表!CS39/生産者価格評価表!CS$124</f>
        <v>0</v>
      </c>
      <c r="CT39" s="393">
        <f>+生産者価格評価表!CT39/生産者価格評価表!CT$124</f>
        <v>0</v>
      </c>
      <c r="CU39" s="393">
        <f>+生産者価格評価表!CU39/生産者価格評価表!CU$124</f>
        <v>0</v>
      </c>
      <c r="CV39" s="393">
        <f>+生産者価格評価表!CV39/生産者価格評価表!CV$124</f>
        <v>0</v>
      </c>
      <c r="CW39" s="393">
        <f>+生産者価格評価表!CW39/生産者価格評価表!CW$124</f>
        <v>0</v>
      </c>
      <c r="CX39" s="393">
        <f>+生産者価格評価表!CX39/生産者価格評価表!CX$124</f>
        <v>0</v>
      </c>
      <c r="CY39" s="393">
        <f>+生産者価格評価表!CY39/生産者価格評価表!CY$124</f>
        <v>0</v>
      </c>
      <c r="CZ39" s="393">
        <f>+生産者価格評価表!CZ39/生産者価格評価表!CZ$124</f>
        <v>0</v>
      </c>
      <c r="DA39" s="393">
        <f>+生産者価格評価表!DA39/生産者価格評価表!DA$124</f>
        <v>0</v>
      </c>
      <c r="DB39" s="393">
        <f>+生産者価格評価表!DB39/生産者価格評価表!DB$124</f>
        <v>0</v>
      </c>
      <c r="DC39" s="393">
        <f>+生産者価格評価表!DC39/生産者価格評価表!DC$124</f>
        <v>0</v>
      </c>
      <c r="DD39" s="393">
        <f>+生産者価格評価表!DD39/生産者価格評価表!DD$124</f>
        <v>0</v>
      </c>
      <c r="DE39" s="393">
        <f>+生産者価格評価表!DE39/生産者価格評価表!DE$124</f>
        <v>0</v>
      </c>
      <c r="DF39" s="393">
        <f>+生産者価格評価表!DF39/生産者価格評価表!DF$124</f>
        <v>0</v>
      </c>
      <c r="DG39" s="394">
        <f>+生産者価格評価表!DG39/生産者価格評価表!DG$124</f>
        <v>4.1342693829428422E-4</v>
      </c>
    </row>
    <row r="40" spans="1:111" ht="17.5" customHeight="1">
      <c r="A40" s="382">
        <v>34</v>
      </c>
      <c r="B40" s="389" t="s">
        <v>197</v>
      </c>
      <c r="C40" s="390" t="s">
        <v>95</v>
      </c>
      <c r="D40" s="391">
        <f>+生産者価格評価表!D40/生産者価格評価表!D$124</f>
        <v>5.8512135022339804E-5</v>
      </c>
      <c r="E40" s="392">
        <f>+生産者価格評価表!E40/生産者価格評価表!E$124</f>
        <v>0</v>
      </c>
      <c r="F40" s="392">
        <f>+生産者価格評価表!F40/生産者価格評価表!F$124</f>
        <v>0</v>
      </c>
      <c r="G40" s="392">
        <f>+生産者価格評価表!G40/生産者価格評価表!G$124</f>
        <v>0</v>
      </c>
      <c r="H40" s="392">
        <f>+生産者価格評価表!H40/生産者価格評価表!H$124</f>
        <v>0</v>
      </c>
      <c r="I40" s="392">
        <f>+生産者価格評価表!I40/生産者価格評価表!I$124</f>
        <v>0</v>
      </c>
      <c r="J40" s="392">
        <f>+生産者価格評価表!J40/生産者価格評価表!J$124</f>
        <v>0</v>
      </c>
      <c r="K40" s="392">
        <f>+生産者価格評価表!K40/生産者価格評価表!K$124</f>
        <v>0</v>
      </c>
      <c r="L40" s="392">
        <f>+生産者価格評価表!L40/生産者価格評価表!L$124</f>
        <v>1.1100195253973836E-4</v>
      </c>
      <c r="M40" s="392">
        <f>+生産者価格評価表!M40/生産者価格評価表!M$124</f>
        <v>0</v>
      </c>
      <c r="N40" s="392">
        <f>+生産者価格評価表!N40/生産者価格評価表!N$124</f>
        <v>0</v>
      </c>
      <c r="O40" s="392">
        <f>+生産者価格評価表!O40/生産者価格評価表!O$124</f>
        <v>0</v>
      </c>
      <c r="P40" s="392">
        <f>+生産者価格評価表!P40/生産者価格評価表!P$124</f>
        <v>0</v>
      </c>
      <c r="Q40" s="392">
        <f>+生産者価格評価表!Q40/生産者価格評価表!Q$124</f>
        <v>7.1925461528762995E-6</v>
      </c>
      <c r="R40" s="392">
        <f>+生産者価格評価表!R40/生産者価格評価表!R$124</f>
        <v>7.6052179607216913E-4</v>
      </c>
      <c r="S40" s="392">
        <f>+生産者価格評価表!S40/生産者価格評価表!S$124</f>
        <v>0</v>
      </c>
      <c r="T40" s="392">
        <f>+生産者価格評価表!T40/生産者価格評価表!T$124</f>
        <v>0</v>
      </c>
      <c r="U40" s="392">
        <f>+生産者価格評価表!U40/生産者価格評価表!U$124</f>
        <v>0</v>
      </c>
      <c r="V40" s="392">
        <f>+生産者価格評価表!V40/生産者価格評価表!V$124</f>
        <v>0</v>
      </c>
      <c r="W40" s="392">
        <f>+生産者価格評価表!W40/生産者価格評価表!W$124</f>
        <v>1.9601777776153182E-4</v>
      </c>
      <c r="X40" s="392">
        <f>+生産者価格評価表!X40/生産者価格評価表!X$124</f>
        <v>0</v>
      </c>
      <c r="Y40" s="392">
        <f>+生産者価格評価表!Y40/生産者価格評価表!Y$124</f>
        <v>3.7253733645884853E-6</v>
      </c>
      <c r="Z40" s="392">
        <f>+生産者価格評価表!Z40/生産者価格評価表!Z$124</f>
        <v>0</v>
      </c>
      <c r="AA40" s="392">
        <f>+生産者価格評価表!AA40/生産者価格評価表!AA$124</f>
        <v>0</v>
      </c>
      <c r="AB40" s="392">
        <f>+生産者価格評価表!AB40/生産者価格評価表!AB$124</f>
        <v>0</v>
      </c>
      <c r="AC40" s="392">
        <f>+生産者価格評価表!AC40/生産者価格評価表!AC$124</f>
        <v>5.4524793993694464E-5</v>
      </c>
      <c r="AD40" s="392">
        <f>+生産者価格評価表!AD40/生産者価格評価表!AD$124</f>
        <v>0</v>
      </c>
      <c r="AE40" s="392">
        <f>+生産者価格評価表!AE40/生産者価格評価表!AE$124</f>
        <v>0</v>
      </c>
      <c r="AF40" s="392">
        <f>+生産者価格評価表!AF40/生産者価格評価表!AF$124</f>
        <v>7.3045415078299873E-5</v>
      </c>
      <c r="AG40" s="392">
        <f>+生産者価格評価表!AG40/生産者価格評価表!AG$124</f>
        <v>0</v>
      </c>
      <c r="AH40" s="392">
        <f>+生産者価格評価表!AH40/生産者価格評価表!AH$124</f>
        <v>0</v>
      </c>
      <c r="AI40" s="392">
        <f>+生産者価格評価表!AI40/生産者価格評価表!AI$124</f>
        <v>1.6524200517868445E-6</v>
      </c>
      <c r="AJ40" s="392">
        <f>+生産者価格評価表!AJ40/生産者価格評価表!AJ$124</f>
        <v>6.0603359921572122E-6</v>
      </c>
      <c r="AK40" s="392">
        <f>+生産者価格評価表!AK40/生産者価格評価表!AK$124</f>
        <v>5.1244277193457166E-3</v>
      </c>
      <c r="AL40" s="392">
        <f>+生産者価格評価表!AL40/生産者価格評価表!AL$124</f>
        <v>5.094845646556292E-7</v>
      </c>
      <c r="AM40" s="392">
        <f>+生産者価格評価表!AM40/生産者価格評価表!AM$124</f>
        <v>0</v>
      </c>
      <c r="AN40" s="392">
        <f>+生産者価格評価表!AN40/生産者価格評価表!AN$124</f>
        <v>0</v>
      </c>
      <c r="AO40" s="392">
        <f>+生産者価格評価表!AO40/生産者価格評価表!AO$124</f>
        <v>6.3452300050698389E-6</v>
      </c>
      <c r="AP40" s="392">
        <f>+生産者価格評価表!AP40/生産者価格評価表!AP$124</f>
        <v>0</v>
      </c>
      <c r="AQ40" s="392">
        <f>+生産者価格評価表!AQ40/生産者価格評価表!AQ$124</f>
        <v>0</v>
      </c>
      <c r="AR40" s="392">
        <f>+生産者価格評価表!AR40/生産者価格評価表!AR$124</f>
        <v>0</v>
      </c>
      <c r="AS40" s="392">
        <f>+生産者価格評価表!AS40/生産者価格評価表!AS$124</f>
        <v>8.5227460372959624E-7</v>
      </c>
      <c r="AT40" s="392">
        <f>+生産者価格評価表!AT40/生産者価格評価表!AT$124</f>
        <v>2.0086727881547873E-4</v>
      </c>
      <c r="AU40" s="393">
        <f>+生産者価格評価表!AU40/生産者価格評価表!AU$124</f>
        <v>3.1846536256223183E-5</v>
      </c>
      <c r="AV40" s="393">
        <f>+生産者価格評価表!AV40/生産者価格評価表!AV$124</f>
        <v>5.7275604523744576E-5</v>
      </c>
      <c r="AW40" s="393">
        <f>+生産者価格評価表!AW40/生産者価格評価表!AW$124</f>
        <v>4.5432134413238642E-4</v>
      </c>
      <c r="AX40" s="393">
        <f>+生産者価格評価表!AX40/生産者価格評価表!AX$124</f>
        <v>4.0419879563508504E-3</v>
      </c>
      <c r="AY40" s="393">
        <f>+生産者価格評価表!AY40/生産者価格評価表!AY$124</f>
        <v>3.5084660079440631E-2</v>
      </c>
      <c r="AZ40" s="393">
        <f>+生産者価格評価表!AZ40/生産者価格評価表!AZ$124</f>
        <v>2.5142416610862148E-3</v>
      </c>
      <c r="BA40" s="393">
        <f>+生産者価格評価表!BA40/生産者価格評価表!BA$124</f>
        <v>2.2018639512301813E-5</v>
      </c>
      <c r="BB40" s="393">
        <f>+生産者価格評価表!BB40/生産者価格評価表!BB$124</f>
        <v>1.3961372934392357E-4</v>
      </c>
      <c r="BC40" s="393">
        <f>+生産者価格評価表!BC40/生産者価格評価表!BC$124</f>
        <v>5.7636245680762024E-4</v>
      </c>
      <c r="BD40" s="393">
        <f>+生産者価格評価表!BD40/生産者価格評価表!BD$124</f>
        <v>1.3541335031306378E-3</v>
      </c>
      <c r="BE40" s="393">
        <f>+生産者価格評価表!BE40/生産者価格評価表!BE$124</f>
        <v>0</v>
      </c>
      <c r="BF40" s="393">
        <f>+生産者価格評価表!BF40/生産者価格評価表!BF$124</f>
        <v>0</v>
      </c>
      <c r="BG40" s="393">
        <f>+生産者価格評価表!BG40/生産者価格評価表!BG$124</f>
        <v>0</v>
      </c>
      <c r="BH40" s="393">
        <f>+生産者価格評価表!BH40/生産者価格評価表!BH$124</f>
        <v>1.0083600172582664E-4</v>
      </c>
      <c r="BI40" s="393">
        <f>+生産者価格評価表!BI40/生産者価格評価表!BI$124</f>
        <v>1.5953928503978566E-5</v>
      </c>
      <c r="BJ40" s="393">
        <f>+生産者価格評価表!BJ40/生産者価格評価表!BJ$124</f>
        <v>4.9634511695192057E-5</v>
      </c>
      <c r="BK40" s="393">
        <f>+生産者価格評価表!BK40/生産者価格評価表!BK$124</f>
        <v>3.2749163696094619E-4</v>
      </c>
      <c r="BL40" s="393">
        <f>+生産者価格評価表!BL40/生産者価格評価表!BL$124</f>
        <v>9.9517395312621318E-5</v>
      </c>
      <c r="BM40" s="393">
        <f>+生産者価格評価表!BM40/生産者価格評価表!BM$124</f>
        <v>5.2863912394717563E-3</v>
      </c>
      <c r="BN40" s="393">
        <f>+生産者価格評価表!BN40/生産者価格評価表!BN$124</f>
        <v>7.04645992540945E-4</v>
      </c>
      <c r="BO40" s="393">
        <f>+生産者価格評価表!BO40/生産者価格評価表!BO$124</f>
        <v>2.2542334981821979E-4</v>
      </c>
      <c r="BP40" s="393">
        <f>+生産者価格評価表!BP40/生産者価格評価表!BP$124</f>
        <v>1.0529866647309247E-3</v>
      </c>
      <c r="BQ40" s="393">
        <f>+生産者価格評価表!BQ40/生産者価格評価表!BQ$124</f>
        <v>0</v>
      </c>
      <c r="BR40" s="393">
        <f>+生産者価格評価表!BR40/生産者価格評価表!BR$124</f>
        <v>0</v>
      </c>
      <c r="BS40" s="393">
        <f>+生産者価格評価表!BS40/生産者価格評価表!BS$124</f>
        <v>0</v>
      </c>
      <c r="BT40" s="393">
        <f>+生産者価格評価表!BT40/生産者価格評価表!BT$124</f>
        <v>2.059303604932783E-4</v>
      </c>
      <c r="BU40" s="393">
        <f>+生産者価格評価表!BU40/生産者価格評価表!BU$124</f>
        <v>6.9824402090538722E-5</v>
      </c>
      <c r="BV40" s="393">
        <f>+生産者価格評価表!BV40/生産者価格評価表!BV$124</f>
        <v>3.6605251037022632E-6</v>
      </c>
      <c r="BW40" s="393">
        <f>+生産者価格評価表!BW40/生産者価格評価表!BW$124</f>
        <v>0</v>
      </c>
      <c r="BX40" s="393">
        <f>+生産者価格評価表!BX40/生産者価格評価表!BX$124</f>
        <v>0</v>
      </c>
      <c r="BY40" s="393">
        <f>+生産者価格評価表!BY40/生産者価格評価表!BY$124</f>
        <v>0</v>
      </c>
      <c r="BZ40" s="393">
        <f>+生産者価格評価表!BZ40/生産者価格評価表!BZ$124</f>
        <v>0</v>
      </c>
      <c r="CA40" s="393">
        <f>+生産者価格評価表!CA40/生産者価格評価表!CA$124</f>
        <v>2.8775093680132429E-5</v>
      </c>
      <c r="CB40" s="393">
        <f>+生産者価格評価表!CB40/生産者価格評価表!CB$124</f>
        <v>0</v>
      </c>
      <c r="CC40" s="393">
        <f>+生産者価格評価表!CC40/生産者価格評価表!CC$124</f>
        <v>8.8162840057975304E-5</v>
      </c>
      <c r="CD40" s="393">
        <f>+生産者価格評価表!CD40/生産者価格評価表!CD$124</f>
        <v>5.9926565986040704E-7</v>
      </c>
      <c r="CE40" s="393">
        <f>+生産者価格評価表!CE40/生産者価格評価表!CE$124</f>
        <v>1.231898787195644E-4</v>
      </c>
      <c r="CF40" s="393">
        <f>+生産者価格評価表!CF40/生産者価格評価表!CF$124</f>
        <v>6.5676354804685089E-7</v>
      </c>
      <c r="CG40" s="393">
        <f>+生産者価格評価表!CG40/生産者価格評価表!CG$124</f>
        <v>8.6135468727309161E-6</v>
      </c>
      <c r="CH40" s="393">
        <f>+生産者価格評価表!CH40/生産者価格評価表!CH$124</f>
        <v>0</v>
      </c>
      <c r="CI40" s="393">
        <f>+生産者価格評価表!CI40/生産者価格評価表!CI$124</f>
        <v>0</v>
      </c>
      <c r="CJ40" s="393">
        <f>+生産者価格評価表!CJ40/生産者価格評価表!CJ$124</f>
        <v>0</v>
      </c>
      <c r="CK40" s="393">
        <f>+生産者価格評価表!CK40/生産者価格評価表!CK$124</f>
        <v>0</v>
      </c>
      <c r="CL40" s="393">
        <f>+生産者価格評価表!CL40/生産者価格評価表!CL$124</f>
        <v>0</v>
      </c>
      <c r="CM40" s="393">
        <f>+生産者価格評価表!CM40/生産者価格評価表!CM$124</f>
        <v>0</v>
      </c>
      <c r="CN40" s="393">
        <f>+生産者価格評価表!CN40/生産者価格評価表!CN$124</f>
        <v>4.797451143531715E-5</v>
      </c>
      <c r="CO40" s="393">
        <f>+生産者価格評価表!CO40/生産者価格評価表!CO$124</f>
        <v>1.1946478996078746E-4</v>
      </c>
      <c r="CP40" s="393">
        <f>+生産者価格評価表!CP40/生産者価格評価表!CP$124</f>
        <v>1.2885696782406822E-5</v>
      </c>
      <c r="CQ40" s="393">
        <f>+生産者価格評価表!CQ40/生産者価格評価表!CQ$124</f>
        <v>1.6939628184624826E-4</v>
      </c>
      <c r="CR40" s="393">
        <f>+生産者価格評価表!CR40/生産者価格評価表!CR$124</f>
        <v>1.8998087123820283E-4</v>
      </c>
      <c r="CS40" s="393">
        <f>+生産者価格評価表!CS40/生産者価格評価表!CS$124</f>
        <v>7.0161374529703223E-4</v>
      </c>
      <c r="CT40" s="393">
        <f>+生産者価格評価表!CT40/生産者価格評価表!CT$124</f>
        <v>4.5829976564196932E-4</v>
      </c>
      <c r="CU40" s="393">
        <f>+生産者価格評価表!CU40/生産者価格評価表!CU$124</f>
        <v>1.7969790645655834E-4</v>
      </c>
      <c r="CV40" s="393">
        <f>+生産者価格評価表!CV40/生産者価格評価表!CV$124</f>
        <v>1.1270348614423341E-7</v>
      </c>
      <c r="CW40" s="393">
        <f>+生産者価格評価表!CW40/生産者価格評価表!CW$124</f>
        <v>0</v>
      </c>
      <c r="CX40" s="393">
        <f>+生産者価格評価表!CX40/生産者価格評価表!CX$124</f>
        <v>0</v>
      </c>
      <c r="CY40" s="393">
        <f>+生産者価格評価表!CY40/生産者価格評価表!CY$124</f>
        <v>5.5475042246908205E-6</v>
      </c>
      <c r="CZ40" s="393">
        <f>+生産者価格評価表!CZ40/生産者価格評価表!CZ$124</f>
        <v>9.5732686121792769E-4</v>
      </c>
      <c r="DA40" s="393">
        <f>+生産者価格評価表!DA40/生産者価格評価表!DA$124</f>
        <v>7.9373202178394716E-4</v>
      </c>
      <c r="DB40" s="393">
        <f>+生産者価格評価表!DB40/生産者価格評価表!DB$124</f>
        <v>0</v>
      </c>
      <c r="DC40" s="393">
        <f>+生産者価格評価表!DC40/生産者価格評価表!DC$124</f>
        <v>1.2154331691711867E-5</v>
      </c>
      <c r="DD40" s="393">
        <f>+生産者価格評価表!DD40/生産者価格評価表!DD$124</f>
        <v>0</v>
      </c>
      <c r="DE40" s="393">
        <f>+生産者価格評価表!DE40/生産者価格評価表!DE$124</f>
        <v>1.8202533951700172E-4</v>
      </c>
      <c r="DF40" s="393">
        <f>+生産者価格評価表!DF40/生産者価格評価表!DF$124</f>
        <v>0</v>
      </c>
      <c r="DG40" s="394">
        <f>+生産者価格評価表!DG40/生産者価格評価表!DG$124</f>
        <v>6.0113673016523508E-4</v>
      </c>
    </row>
    <row r="41" spans="1:111" ht="17.5" customHeight="1">
      <c r="A41" s="382">
        <v>35</v>
      </c>
      <c r="B41" s="389" t="s">
        <v>198</v>
      </c>
      <c r="C41" s="390" t="s">
        <v>96</v>
      </c>
      <c r="D41" s="391">
        <f>+生産者価格評価表!D41/生産者価格評価表!D$124</f>
        <v>3.6694997935639282E-3</v>
      </c>
      <c r="E41" s="392">
        <f>+生産者価格評価表!E41/生産者価格評価表!E$124</f>
        <v>6.7144902444609463E-4</v>
      </c>
      <c r="F41" s="392">
        <f>+生産者価格評価表!F41/生産者価格評価表!F$124</f>
        <v>7.6402382842077413E-3</v>
      </c>
      <c r="G41" s="392">
        <f>+生産者価格評価表!G41/生産者価格評価表!G$124</f>
        <v>5.9796452874415487E-5</v>
      </c>
      <c r="H41" s="392">
        <f>+生産者価格評価表!H41/生産者価格評価表!H$124</f>
        <v>3.031651924951087E-5</v>
      </c>
      <c r="I41" s="392">
        <f>+生産者価格評価表!I41/生産者価格評価表!I$124</f>
        <v>1.5506636692115357E-3</v>
      </c>
      <c r="J41" s="392">
        <f>+生産者価格評価表!J41/生産者価格評価表!J$124</f>
        <v>0</v>
      </c>
      <c r="K41" s="392">
        <f>+生産者価格評価表!K41/生産者価格評価表!K$124</f>
        <v>1.2137806163015754E-4</v>
      </c>
      <c r="L41" s="392">
        <f>+生産者価格評価表!L41/生産者価格評価表!L$124</f>
        <v>2.7023587829397011E-5</v>
      </c>
      <c r="M41" s="392">
        <f>+生産者価格評価表!M41/生産者価格評価表!M$124</f>
        <v>1.7304852708309671E-4</v>
      </c>
      <c r="N41" s="392">
        <f>+生産者価格評価表!N41/生産者価格評価表!N$124</f>
        <v>6.1677910549759891E-7</v>
      </c>
      <c r="O41" s="392">
        <f>+生産者価格評価表!O41/生産者価格評価表!O$124</f>
        <v>0</v>
      </c>
      <c r="P41" s="392">
        <f>+生産者価格評価表!P41/生産者価格評価表!P$124</f>
        <v>0</v>
      </c>
      <c r="Q41" s="392">
        <f>+生産者価格評価表!Q41/生産者価格評価表!Q$124</f>
        <v>2.0562220178222833E-4</v>
      </c>
      <c r="R41" s="392">
        <f>+生産者価格評価表!R41/生産者価格評価表!R$124</f>
        <v>1.2240724678472753E-3</v>
      </c>
      <c r="S41" s="392">
        <f>+生産者価格評価表!S41/生産者価格評価表!S$124</f>
        <v>1.1035823436261829E-3</v>
      </c>
      <c r="T41" s="392">
        <f>+生産者価格評価表!T41/生産者価格評価表!T$124</f>
        <v>1.6189323056237449E-5</v>
      </c>
      <c r="U41" s="392">
        <f>+生産者価格評価表!U41/生産者価格評価表!U$124</f>
        <v>2.422001165007025E-5</v>
      </c>
      <c r="V41" s="392">
        <f>+生産者価格評価表!V41/生産者価格評価表!V$124</f>
        <v>6.1052731681803052E-3</v>
      </c>
      <c r="W41" s="392">
        <f>+生産者価格評価表!W41/生産者価格評価表!W$124</f>
        <v>1.5008382158818265E-2</v>
      </c>
      <c r="X41" s="392">
        <f>+生産者価格評価表!X41/生産者価格評価表!X$124</f>
        <v>1.4539878281832277E-5</v>
      </c>
      <c r="Y41" s="392">
        <f>+生産者価格評価表!Y41/生産者価格評価表!Y$124</f>
        <v>6.330943323703609E-4</v>
      </c>
      <c r="Z41" s="392">
        <f>+生産者価格評価表!Z41/生産者価格評価表!Z$124</f>
        <v>4.4545068957703486E-4</v>
      </c>
      <c r="AA41" s="392">
        <f>+生産者価格評価表!AA41/生産者価格評価表!AA$124</f>
        <v>1.542942526744337E-4</v>
      </c>
      <c r="AB41" s="392">
        <f>+生産者価格評価表!AB41/生産者価格評価表!AB$124</f>
        <v>1.918488550216365E-3</v>
      </c>
      <c r="AC41" s="392">
        <f>+生産者価格評価表!AC41/生産者価格評価表!AC$124</f>
        <v>5.1385062925677098E-4</v>
      </c>
      <c r="AD41" s="392">
        <f>+生産者価格評価表!AD41/生産者価格評価表!AD$124</f>
        <v>2.0922494115014794E-5</v>
      </c>
      <c r="AE41" s="392">
        <f>+生産者価格評価表!AE41/生産者価格評価表!AE$124</f>
        <v>8.0443646320338732E-3</v>
      </c>
      <c r="AF41" s="392">
        <f>+生産者価格評価表!AF41/生産者価格評価表!AF$124</f>
        <v>8.5128798418366891E-5</v>
      </c>
      <c r="AG41" s="392">
        <f>+生産者価格評価表!AG41/生産者価格評価表!AG$124</f>
        <v>2.8330843031079196E-4</v>
      </c>
      <c r="AH41" s="392">
        <f>+生産者価格評価表!AH41/生産者価格評価表!AH$124</f>
        <v>8.6391790526201134E-5</v>
      </c>
      <c r="AI41" s="392">
        <f>+生産者価格評価表!AI41/生産者価格評価表!AI$124</f>
        <v>1.2386540708194185E-2</v>
      </c>
      <c r="AJ41" s="392">
        <f>+生産者価格評価表!AJ41/生産者価格評価表!AJ$124</f>
        <v>3.4488302660309257E-2</v>
      </c>
      <c r="AK41" s="392">
        <f>+生産者価格評価表!AK41/生産者価格評価表!AK$124</f>
        <v>2.1037212231147101E-2</v>
      </c>
      <c r="AL41" s="392">
        <f>+生産者価格評価表!AL41/生産者価格評価表!AL$124</f>
        <v>5.7085198046839973E-2</v>
      </c>
      <c r="AM41" s="392">
        <f>+生産者価格評価表!AM41/生産者価格評価表!AM$124</f>
        <v>6.7944855016180087E-3</v>
      </c>
      <c r="AN41" s="392">
        <f>+生産者価格評価表!AN41/生産者価格評価表!AN$124</f>
        <v>9.6337522845916254E-4</v>
      </c>
      <c r="AO41" s="392">
        <f>+生産者価格評価表!AO41/生産者価格評価表!AO$124</f>
        <v>1.5393527992299429E-2</v>
      </c>
      <c r="AP41" s="392">
        <f>+生産者価格評価表!AP41/生産者価格評価表!AP$124</f>
        <v>0</v>
      </c>
      <c r="AQ41" s="392">
        <f>+生産者価格評価表!AQ41/生産者価格評価表!AQ$124</f>
        <v>1.082609986779891E-2</v>
      </c>
      <c r="AR41" s="392">
        <f>+生産者価格評価表!AR41/生産者価格評価表!AR$124</f>
        <v>1.6555509688351844E-3</v>
      </c>
      <c r="AS41" s="392">
        <f>+生産者価格評価表!AS41/生産者価格評価表!AS$124</f>
        <v>5.6936204902155677E-3</v>
      </c>
      <c r="AT41" s="392">
        <f>+生産者価格評価表!AT41/生産者価格評価表!AT$124</f>
        <v>2.8606927622773152E-3</v>
      </c>
      <c r="AU41" s="393">
        <f>+生産者価格評価表!AU41/生産者価格評価表!AU$124</f>
        <v>5.7673018815914993E-3</v>
      </c>
      <c r="AV41" s="393">
        <f>+生産者価格評価表!AV41/生産者価格評価表!AV$124</f>
        <v>4.5946284313197767E-3</v>
      </c>
      <c r="AW41" s="393">
        <f>+生産者価格評価表!AW41/生産者価格評価表!AW$124</f>
        <v>1.5367730464269807E-3</v>
      </c>
      <c r="AX41" s="393">
        <f>+生産者価格評価表!AX41/生産者価格評価表!AX$124</f>
        <v>1.0750451380773553E-2</v>
      </c>
      <c r="AY41" s="393">
        <f>+生産者価格評価表!AY41/生産者価格評価表!AY$124</f>
        <v>3.2097954896103472E-3</v>
      </c>
      <c r="AZ41" s="393">
        <f>+生産者価格評価表!AZ41/生産者価格評価表!AZ$124</f>
        <v>5.0486159149373405E-3</v>
      </c>
      <c r="BA41" s="393">
        <f>+生産者価格評価表!BA41/生産者価格評価表!BA$124</f>
        <v>1.5552499042189181E-3</v>
      </c>
      <c r="BB41" s="393">
        <f>+生産者価格評価表!BB41/生産者価格評価表!BB$124</f>
        <v>1.9415315716182402E-3</v>
      </c>
      <c r="BC41" s="393">
        <f>+生産者価格評価表!BC41/生産者価格評価表!BC$124</f>
        <v>6.2707757981864268E-3</v>
      </c>
      <c r="BD41" s="393">
        <f>+生産者価格評価表!BD41/生産者価格評価表!BD$124</f>
        <v>1.6346255887803166E-3</v>
      </c>
      <c r="BE41" s="393">
        <f>+生産者価格評価表!BE41/生産者価格評価表!BE$124</f>
        <v>1.5275184946704776E-3</v>
      </c>
      <c r="BF41" s="393">
        <f>+生産者価格評価表!BF41/生産者価格評価表!BF$124</f>
        <v>2.7443250751431406E-3</v>
      </c>
      <c r="BG41" s="393">
        <f>+生産者価格評価表!BG41/生産者価格評価表!BG$124</f>
        <v>6.0163342926105223E-4</v>
      </c>
      <c r="BH41" s="393">
        <f>+生産者価格評価表!BH41/生産者価格評価表!BH$124</f>
        <v>2.3499363857693301E-3</v>
      </c>
      <c r="BI41" s="393">
        <f>+生産者価格評価表!BI41/生産者価格評価表!BI$124</f>
        <v>1.4345600035874781E-3</v>
      </c>
      <c r="BJ41" s="393">
        <f>+生産者価格評価表!BJ41/生産者価格評価表!BJ$124</f>
        <v>9.8666662811558968E-4</v>
      </c>
      <c r="BK41" s="393">
        <f>+生産者価格評価表!BK41/生産者価格評価表!BK$124</f>
        <v>3.1680386451562385E-3</v>
      </c>
      <c r="BL41" s="393">
        <f>+生産者価格評価表!BL41/生産者価格評価表!BL$124</f>
        <v>0</v>
      </c>
      <c r="BM41" s="393">
        <f>+生産者価格評価表!BM41/生産者価格評価表!BM$124</f>
        <v>7.72528204070659E-3</v>
      </c>
      <c r="BN41" s="393">
        <f>+生産者価格評価表!BN41/生産者価格評価表!BN$124</f>
        <v>1.3516549452238732E-2</v>
      </c>
      <c r="BO41" s="393">
        <f>+生産者価格評価表!BO41/生産者価格評価表!BO$124</f>
        <v>1.2442400323568394E-2</v>
      </c>
      <c r="BP41" s="393">
        <f>+生産者価格評価表!BP41/生産者価格評価表!BP$124</f>
        <v>1.3592324213996268E-2</v>
      </c>
      <c r="BQ41" s="393">
        <f>+生産者価格評価表!BQ41/生産者価格評価表!BQ$124</f>
        <v>4.0529271304191472E-5</v>
      </c>
      <c r="BR41" s="393">
        <f>+生産者価格評価表!BR41/生産者価格評価表!BR$124</f>
        <v>1.1935702647412866E-4</v>
      </c>
      <c r="BS41" s="393">
        <f>+生産者価格評価表!BS41/生産者価格評価表!BS$124</f>
        <v>4.7991230817689612E-3</v>
      </c>
      <c r="BT41" s="393">
        <f>+生産者価格評価表!BT41/生産者価格評価表!BT$124</f>
        <v>0</v>
      </c>
      <c r="BU41" s="393">
        <f>+生産者価格評価表!BU41/生産者価格評価表!BU$124</f>
        <v>6.9953826376156021E-5</v>
      </c>
      <c r="BV41" s="393">
        <f>+生産者価格評価表!BV41/生産者価格評価表!BV$124</f>
        <v>2.3394333369525743E-6</v>
      </c>
      <c r="BW41" s="393">
        <f>+生産者価格評価表!BW41/生産者価格評価表!BW$124</f>
        <v>0</v>
      </c>
      <c r="BX41" s="393">
        <f>+生産者価格評価表!BX41/生産者価格評価表!BX$124</f>
        <v>0</v>
      </c>
      <c r="BY41" s="393">
        <f>+生産者価格評価表!BY41/生産者価格評価表!BY$124</f>
        <v>0</v>
      </c>
      <c r="BZ41" s="393">
        <f>+生産者価格評価表!BZ41/生産者価格評価表!BZ$124</f>
        <v>0</v>
      </c>
      <c r="CA41" s="393">
        <f>+生産者価格評価表!CA41/生産者価格評価表!CA$124</f>
        <v>0</v>
      </c>
      <c r="CB41" s="393">
        <f>+生産者価格評価表!CB41/生産者価格評価表!CB$124</f>
        <v>0</v>
      </c>
      <c r="CC41" s="393">
        <f>+生産者価格評価表!CC41/生産者価格評価表!CC$124</f>
        <v>3.2923882179326874E-6</v>
      </c>
      <c r="CD41" s="393">
        <f>+生産者価格評価表!CD41/生産者価格評価表!CD$124</f>
        <v>0</v>
      </c>
      <c r="CE41" s="393">
        <f>+生産者価格評価表!CE41/生産者価格評価表!CE$124</f>
        <v>0</v>
      </c>
      <c r="CF41" s="393">
        <f>+生産者価格評価表!CF41/生産者価格評価表!CF$124</f>
        <v>0</v>
      </c>
      <c r="CG41" s="393">
        <f>+生産者価格評価表!CG41/生産者価格評価表!CG$124</f>
        <v>2.7200674334939735E-6</v>
      </c>
      <c r="CH41" s="393">
        <f>+生産者価格評価表!CH41/生産者価格評価表!CH$124</f>
        <v>0</v>
      </c>
      <c r="CI41" s="393">
        <f>+生産者価格評価表!CI41/生産者価格評価表!CI$124</f>
        <v>0</v>
      </c>
      <c r="CJ41" s="393">
        <f>+生産者価格評価表!CJ41/生産者価格評価表!CJ$124</f>
        <v>0</v>
      </c>
      <c r="CK41" s="393">
        <f>+生産者価格評価表!CK41/生産者価格評価表!CK$124</f>
        <v>0</v>
      </c>
      <c r="CL41" s="393">
        <f>+生産者価格評価表!CL41/生産者価格評価表!CL$124</f>
        <v>0</v>
      </c>
      <c r="CM41" s="393">
        <f>+生産者価格評価表!CM41/生産者価格評価表!CM$124</f>
        <v>7.0468601761426242E-5</v>
      </c>
      <c r="CN41" s="393">
        <f>+生産者価格評価表!CN41/生産者価格評価表!CN$124</f>
        <v>5.9915355601858193E-5</v>
      </c>
      <c r="CO41" s="393">
        <f>+生産者価格評価表!CO41/生産者価格評価表!CO$124</f>
        <v>1.0891485474835974E-3</v>
      </c>
      <c r="CP41" s="393">
        <f>+生産者価格評価表!CP41/生産者価格評価表!CP$124</f>
        <v>2.2475628810851898E-4</v>
      </c>
      <c r="CQ41" s="393">
        <f>+生産者価格評価表!CQ41/生産者価格評価表!CQ$124</f>
        <v>3.3337257092646627E-5</v>
      </c>
      <c r="CR41" s="393">
        <f>+生産者価格評価表!CR41/生産者価格評価表!CR$124</f>
        <v>0</v>
      </c>
      <c r="CS41" s="393">
        <f>+生産者価格評価表!CS41/生産者価格評価表!CS$124</f>
        <v>0</v>
      </c>
      <c r="CT41" s="393">
        <f>+生産者価格評価表!CT41/生産者価格評価表!CT$124</f>
        <v>4.6562911278770165E-6</v>
      </c>
      <c r="CU41" s="393">
        <f>+生産者価格評価表!CU41/生産者価格評価表!CU$124</f>
        <v>0</v>
      </c>
      <c r="CV41" s="393">
        <f>+生産者価格評価表!CV41/生産者価格評価表!CV$124</f>
        <v>0</v>
      </c>
      <c r="CW41" s="393">
        <f>+生産者価格評価表!CW41/生産者価格評価表!CW$124</f>
        <v>0</v>
      </c>
      <c r="CX41" s="393">
        <f>+生産者価格評価表!CX41/生産者価格評価表!CX$124</f>
        <v>1.8196065676136881E-4</v>
      </c>
      <c r="CY41" s="393">
        <f>+生産者価格評価表!CY41/生産者価格評価表!CY$124</f>
        <v>2.737013673771299E-6</v>
      </c>
      <c r="CZ41" s="393">
        <f>+生産者価格評価表!CZ41/生産者価格評価表!CZ$124</f>
        <v>6.8689904069288934E-5</v>
      </c>
      <c r="DA41" s="393">
        <f>+生産者価格評価表!DA41/生産者価格評価表!DA$124</f>
        <v>5.1353491066649761E-5</v>
      </c>
      <c r="DB41" s="393">
        <f>+生産者価格評価表!DB41/生産者価格評価表!DB$124</f>
        <v>5.7595557569742831E-5</v>
      </c>
      <c r="DC41" s="393">
        <f>+生産者価格評価表!DC41/生産者価格評価表!DC$124</f>
        <v>4.7991909699215691E-4</v>
      </c>
      <c r="DD41" s="393">
        <f>+生産者価格評価表!DD41/生産者価格評価表!DD$124</f>
        <v>0</v>
      </c>
      <c r="DE41" s="393">
        <f>+生産者価格評価表!DE41/生産者価格評価表!DE$124</f>
        <v>8.9804466631575785E-4</v>
      </c>
      <c r="DF41" s="393">
        <f>+生産者価格評価表!DF41/生産者価格評価表!DF$124</f>
        <v>5.3910574569322658E-3</v>
      </c>
      <c r="DG41" s="394">
        <f>+生産者価格評価表!DG41/生産者価格評価表!DG$124</f>
        <v>1.1117797590152734E-3</v>
      </c>
    </row>
    <row r="42" spans="1:111" ht="17.5" customHeight="1">
      <c r="A42" s="382">
        <v>36</v>
      </c>
      <c r="B42" s="389" t="s">
        <v>199</v>
      </c>
      <c r="C42" s="390" t="s">
        <v>200</v>
      </c>
      <c r="D42" s="391">
        <f>+生産者価格評価表!D42/生産者価格評価表!D$124</f>
        <v>0</v>
      </c>
      <c r="E42" s="392">
        <f>+生産者価格評価表!E42/生産者価格評価表!E$124</f>
        <v>0</v>
      </c>
      <c r="F42" s="392">
        <f>+生産者価格評価表!F42/生産者価格評価表!F$124</f>
        <v>0</v>
      </c>
      <c r="G42" s="392">
        <f>+生産者価格評価表!G42/生産者価格評価表!G$124</f>
        <v>0</v>
      </c>
      <c r="H42" s="392">
        <f>+生産者価格評価表!H42/生産者価格評価表!H$124</f>
        <v>0</v>
      </c>
      <c r="I42" s="392">
        <f>+生産者価格評価表!I42/生産者価格評価表!I$124</f>
        <v>0</v>
      </c>
      <c r="J42" s="392">
        <f>+生産者価格評価表!J42/生産者価格評価表!J$124</f>
        <v>0</v>
      </c>
      <c r="K42" s="392">
        <f>+生産者価格評価表!K42/生産者価格評価表!K$124</f>
        <v>0</v>
      </c>
      <c r="L42" s="392">
        <f>+生産者価格評価表!L42/生産者価格評価表!L$124</f>
        <v>0</v>
      </c>
      <c r="M42" s="392">
        <f>+生産者価格評価表!M42/生産者価格評価表!M$124</f>
        <v>0</v>
      </c>
      <c r="N42" s="392">
        <f>+生産者価格評価表!N42/生産者価格評価表!N$124</f>
        <v>0</v>
      </c>
      <c r="O42" s="392">
        <f>+生産者価格評価表!O42/生産者価格評価表!O$124</f>
        <v>0</v>
      </c>
      <c r="P42" s="392">
        <f>+生産者価格評価表!P42/生産者価格評価表!P$124</f>
        <v>0</v>
      </c>
      <c r="Q42" s="392">
        <f>+生産者価格評価表!Q42/生産者価格評価表!Q$124</f>
        <v>0</v>
      </c>
      <c r="R42" s="392">
        <f>+生産者価格評価表!R42/生産者価格評価表!R$124</f>
        <v>-1.1488244653658145E-6</v>
      </c>
      <c r="S42" s="392">
        <f>+生産者価格評価表!S42/生産者価格評価表!S$124</f>
        <v>0</v>
      </c>
      <c r="T42" s="392">
        <f>+生産者価格評価表!T42/生産者価格評価表!T$124</f>
        <v>0</v>
      </c>
      <c r="U42" s="392">
        <f>+生産者価格評価表!U42/生産者価格評価表!U$124</f>
        <v>0</v>
      </c>
      <c r="V42" s="392">
        <f>+生産者価格評価表!V42/生産者価格評価表!V$124</f>
        <v>-3.1699237633334919E-6</v>
      </c>
      <c r="W42" s="392">
        <f>+生産者価格評価表!W42/生産者価格評価表!W$124</f>
        <v>4.9347132863042976E-5</v>
      </c>
      <c r="X42" s="392">
        <f>+生産者価格評価表!X42/生産者価格評価表!X$124</f>
        <v>0</v>
      </c>
      <c r="Y42" s="392">
        <f>+生産者価格評価表!Y42/生産者価格評価表!Y$124</f>
        <v>0</v>
      </c>
      <c r="Z42" s="392">
        <f>+生産者価格評価表!Z42/生産者価格評価表!Z$124</f>
        <v>0</v>
      </c>
      <c r="AA42" s="392">
        <f>+生産者価格評価表!AA42/生産者価格評価表!AA$124</f>
        <v>0</v>
      </c>
      <c r="AB42" s="392">
        <f>+生産者価格評価表!AB42/生産者価格評価表!AB$124</f>
        <v>0</v>
      </c>
      <c r="AC42" s="392">
        <f>+生産者価格評価表!AC42/生産者価格評価表!AC$124</f>
        <v>1.9623319175108548E-6</v>
      </c>
      <c r="AD42" s="392">
        <f>+生産者価格評価表!AD42/生産者価格評価表!AD$124</f>
        <v>0</v>
      </c>
      <c r="AE42" s="392">
        <f>+生産者価格評価表!AE42/生産者価格評価表!AE$124</f>
        <v>-3.8911792802485689E-6</v>
      </c>
      <c r="AF42" s="392">
        <f>+生産者価格評価表!AF42/生産者価格評価表!AF$124</f>
        <v>-1.8170501263258675E-7</v>
      </c>
      <c r="AG42" s="392">
        <f>+生産者価格評価表!AG42/生産者価格評価表!AG$124</f>
        <v>0</v>
      </c>
      <c r="AH42" s="392">
        <f>+生産者価格評価表!AH42/生産者価格評価表!AH$124</f>
        <v>0</v>
      </c>
      <c r="AI42" s="392">
        <f>+生産者価格評価表!AI42/生産者価格評価表!AI$124</f>
        <v>0</v>
      </c>
      <c r="AJ42" s="392">
        <f>+生産者価格評価表!AJ42/生産者価格評価表!AJ$124</f>
        <v>-2.4954324673588523E-6</v>
      </c>
      <c r="AK42" s="392">
        <f>+生産者価格評価表!AK42/生産者価格評価表!AK$124</f>
        <v>-5.0108484869742991E-6</v>
      </c>
      <c r="AL42" s="392">
        <f>+生産者価格評価表!AL42/生産者価格評価表!AL$124</f>
        <v>-1.2227629551735101E-5</v>
      </c>
      <c r="AM42" s="392">
        <f>+生産者価格評価表!AM42/生産者価格評価表!AM$124</f>
        <v>0.36770989435616708</v>
      </c>
      <c r="AN42" s="392">
        <f>+生産者価格評価表!AN42/生産者価格評価表!AN$124</f>
        <v>0.40215108140464384</v>
      </c>
      <c r="AO42" s="392">
        <f>+生産者価格評価表!AO42/生産者価格評価表!AO$124</f>
        <v>0.14995237904881195</v>
      </c>
      <c r="AP42" s="392">
        <f>+生産者価格評価表!AP42/生産者価格評価表!AP$124</f>
        <v>2.5060938038804002E-3</v>
      </c>
      <c r="AQ42" s="392">
        <f>+生産者価格評価表!AQ42/生産者価格評価表!AQ$124</f>
        <v>0</v>
      </c>
      <c r="AR42" s="392">
        <f>+生産者価格評価表!AR42/生産者価格評価表!AR$124</f>
        <v>4.3316351879518169E-6</v>
      </c>
      <c r="AS42" s="392">
        <f>+生産者価格評価表!AS42/生産者価格評価表!AS$124</f>
        <v>-4.0099520105477506E-4</v>
      </c>
      <c r="AT42" s="392">
        <f>+生産者価格評価表!AT42/生産者価格評価表!AT$124</f>
        <v>-1.5016767045907353E-3</v>
      </c>
      <c r="AU42" s="393">
        <f>+生産者価格評価表!AU42/生産者価格評価表!AU$124</f>
        <v>-4.041912350827601E-4</v>
      </c>
      <c r="AV42" s="393">
        <f>+生産者価格評価表!AV42/生産者価格評価表!AV$124</f>
        <v>-6.1739109923799858E-4</v>
      </c>
      <c r="AW42" s="393">
        <f>+生産者価格評価表!AW42/生産者価格評価表!AW$124</f>
        <v>-2.608887317443592E-4</v>
      </c>
      <c r="AX42" s="393">
        <f>+生産者価格評価表!AX42/生産者価格評価表!AX$124</f>
        <v>0</v>
      </c>
      <c r="AY42" s="393">
        <f>+生産者価格評価表!AY42/生産者価格評価表!AY$124</f>
        <v>-3.0200571184715883E-6</v>
      </c>
      <c r="AZ42" s="393">
        <f>+生産者価格評価表!AZ42/生産者価格評価表!AZ$124</f>
        <v>-2.1961712473430196E-4</v>
      </c>
      <c r="BA42" s="393">
        <f>+生産者価格評価表!BA42/生産者価格評価表!BA$124</f>
        <v>-3.8532619146528174E-4</v>
      </c>
      <c r="BB42" s="393">
        <f>+生産者価格評価表!BB42/生産者価格評価表!BB$124</f>
        <v>-2.2518343442568317E-6</v>
      </c>
      <c r="BC42" s="393">
        <f>+生産者価格評価表!BC42/生産者価格評価表!BC$124</f>
        <v>-4.7055678840815372E-4</v>
      </c>
      <c r="BD42" s="393">
        <f>+生産者価格評価表!BD42/生産者価格評価表!BD$124</f>
        <v>-1.7861370296900383E-4</v>
      </c>
      <c r="BE42" s="393">
        <f>+生産者価格評価表!BE42/生産者価格評価表!BE$124</f>
        <v>-1.2159927364700541E-5</v>
      </c>
      <c r="BF42" s="393">
        <f>+生産者価格評価表!BF42/生産者価格評価表!BF$124</f>
        <v>-1.1966151501582452E-4</v>
      </c>
      <c r="BG42" s="393">
        <f>+生産者価格評価表!BG42/生産者価格評価表!BG$124</f>
        <v>-5.7771107626941078E-4</v>
      </c>
      <c r="BH42" s="393">
        <f>+生産者価格評価表!BH42/生産者価格評価表!BH$124</f>
        <v>-1.9168519176240257E-4</v>
      </c>
      <c r="BI42" s="393">
        <f>+生産者価格評価表!BI42/生産者価格評価表!BI$124</f>
        <v>-2.0679740839211133E-3</v>
      </c>
      <c r="BJ42" s="393">
        <f>+生産者価格評価表!BJ42/生産者価格評価表!BJ$124</f>
        <v>-3.7009033963016986E-4</v>
      </c>
      <c r="BK42" s="393">
        <f>+生産者価格評価表!BK42/生産者価格評価表!BK$124</f>
        <v>-4.8009245208934518E-5</v>
      </c>
      <c r="BL42" s="393">
        <f>+生産者価格評価表!BL42/生産者価格評価表!BL$124</f>
        <v>0</v>
      </c>
      <c r="BM42" s="393">
        <f>+生産者価格評価表!BM42/生産者価格評価表!BM$124</f>
        <v>0</v>
      </c>
      <c r="BN42" s="393">
        <f>+生産者価格評価表!BN42/生産者価格評価表!BN$124</f>
        <v>-2.7323796784914947E-4</v>
      </c>
      <c r="BO42" s="393">
        <f>+生産者価格評価表!BO42/生産者価格評価表!BO$124</f>
        <v>-7.9227340469847647E-5</v>
      </c>
      <c r="BP42" s="393">
        <f>+生産者価格評価表!BP42/生産者価格評価表!BP$124</f>
        <v>-6.1595022865951302E-5</v>
      </c>
      <c r="BQ42" s="393">
        <f>+生産者価格評価表!BQ42/生産者価格評価表!BQ$124</f>
        <v>0</v>
      </c>
      <c r="BR42" s="393">
        <f>+生産者価格評価表!BR42/生産者価格評価表!BR$124</f>
        <v>0</v>
      </c>
      <c r="BS42" s="393">
        <f>+生産者価格評価表!BS42/生産者価格評価表!BS$124</f>
        <v>0</v>
      </c>
      <c r="BT42" s="393">
        <f>+生産者価格評価表!BT42/生産者価格評価表!BT$124</f>
        <v>0</v>
      </c>
      <c r="BU42" s="393">
        <f>+生産者価格評価表!BU42/生産者価格評価表!BU$124</f>
        <v>0</v>
      </c>
      <c r="BV42" s="393">
        <f>+生産者価格評価表!BV42/生産者価格評価表!BV$124</f>
        <v>0</v>
      </c>
      <c r="BW42" s="393">
        <f>+生産者価格評価表!BW42/生産者価格評価表!BW$124</f>
        <v>0</v>
      </c>
      <c r="BX42" s="393">
        <f>+生産者価格評価表!BX42/生産者価格評価表!BX$124</f>
        <v>0</v>
      </c>
      <c r="BY42" s="393">
        <f>+生産者価格評価表!BY42/生産者価格評価表!BY$124</f>
        <v>0</v>
      </c>
      <c r="BZ42" s="393">
        <f>+生産者価格評価表!BZ42/生産者価格評価表!BZ$124</f>
        <v>0</v>
      </c>
      <c r="CA42" s="393">
        <f>+生産者価格評価表!CA42/生産者価格評価表!CA$124</f>
        <v>0</v>
      </c>
      <c r="CB42" s="393">
        <f>+生産者価格評価表!CB42/生産者価格評価表!CB$124</f>
        <v>0</v>
      </c>
      <c r="CC42" s="393">
        <f>+生産者価格評価表!CC42/生産者価格評価表!CC$124</f>
        <v>0</v>
      </c>
      <c r="CD42" s="393">
        <f>+生産者価格評価表!CD42/生産者価格評価表!CD$124</f>
        <v>0</v>
      </c>
      <c r="CE42" s="393">
        <f>+生産者価格評価表!CE42/生産者価格評価表!CE$124</f>
        <v>0</v>
      </c>
      <c r="CF42" s="393">
        <f>+生産者価格評価表!CF42/生産者価格評価表!CF$124</f>
        <v>0</v>
      </c>
      <c r="CG42" s="393">
        <f>+生産者価格評価表!CG42/生産者価格評価表!CG$124</f>
        <v>0</v>
      </c>
      <c r="CH42" s="393">
        <f>+生産者価格評価表!CH42/生産者価格評価表!CH$124</f>
        <v>0</v>
      </c>
      <c r="CI42" s="393">
        <f>+生産者価格評価表!CI42/生産者価格評価表!CI$124</f>
        <v>0</v>
      </c>
      <c r="CJ42" s="393">
        <f>+生産者価格評価表!CJ42/生産者価格評価表!CJ$124</f>
        <v>0</v>
      </c>
      <c r="CK42" s="393">
        <f>+生産者価格評価表!CK42/生産者価格評価表!CK$124</f>
        <v>0</v>
      </c>
      <c r="CL42" s="393">
        <f>+生産者価格評価表!CL42/生産者価格評価表!CL$124</f>
        <v>0</v>
      </c>
      <c r="CM42" s="393">
        <f>+生産者価格評価表!CM42/生産者価格評価表!CM$124</f>
        <v>0</v>
      </c>
      <c r="CN42" s="393">
        <f>+生産者価格評価表!CN42/生産者価格評価表!CN$124</f>
        <v>0</v>
      </c>
      <c r="CO42" s="393">
        <f>+生産者価格評価表!CO42/生産者価格評価表!CO$124</f>
        <v>0</v>
      </c>
      <c r="CP42" s="393">
        <f>+生産者価格評価表!CP42/生産者価格評価表!CP$124</f>
        <v>0</v>
      </c>
      <c r="CQ42" s="393">
        <f>+生産者価格評価表!CQ42/生産者価格評価表!CQ$124</f>
        <v>0</v>
      </c>
      <c r="CR42" s="393">
        <f>+生産者価格評価表!CR42/生産者価格評価表!CR$124</f>
        <v>0</v>
      </c>
      <c r="CS42" s="393">
        <f>+生産者価格評価表!CS42/生産者価格評価表!CS$124</f>
        <v>0</v>
      </c>
      <c r="CT42" s="393">
        <f>+生産者価格評価表!CT42/生産者価格評価表!CT$124</f>
        <v>0</v>
      </c>
      <c r="CU42" s="393">
        <f>+生産者価格評価表!CU42/生産者価格評価表!CU$124</f>
        <v>0</v>
      </c>
      <c r="CV42" s="393">
        <f>+生産者価格評価表!CV42/生産者価格評価表!CV$124</f>
        <v>0</v>
      </c>
      <c r="CW42" s="393">
        <f>+生産者価格評価表!CW42/生産者価格評価表!CW$124</f>
        <v>0</v>
      </c>
      <c r="CX42" s="393">
        <f>+生産者価格評価表!CX42/生産者価格評価表!CX$124</f>
        <v>0</v>
      </c>
      <c r="CY42" s="393">
        <f>+生産者価格評価表!CY42/生産者価格評価表!CY$124</f>
        <v>0</v>
      </c>
      <c r="CZ42" s="393">
        <f>+生産者価格評価表!CZ42/生産者価格評価表!CZ$124</f>
        <v>0</v>
      </c>
      <c r="DA42" s="393">
        <f>+生産者価格評価表!DA42/生産者価格評価表!DA$124</f>
        <v>0</v>
      </c>
      <c r="DB42" s="393">
        <f>+生産者価格評価表!DB42/生産者価格評価表!DB$124</f>
        <v>0</v>
      </c>
      <c r="DC42" s="393">
        <f>+生産者価格評価表!DC42/生産者価格評価表!DC$124</f>
        <v>0</v>
      </c>
      <c r="DD42" s="393">
        <f>+生産者価格評価表!DD42/生産者価格評価表!DD$124</f>
        <v>0</v>
      </c>
      <c r="DE42" s="393">
        <f>+生産者価格評価表!DE42/生産者価格評価表!DE$124</f>
        <v>6.9948602085136037E-6</v>
      </c>
      <c r="DF42" s="393">
        <f>+生産者価格評価表!DF42/生産者価格評価表!DF$124</f>
        <v>0</v>
      </c>
      <c r="DG42" s="394">
        <f>+生産者価格評価表!DG42/生産者価格評価表!DG$124</f>
        <v>0</v>
      </c>
    </row>
    <row r="43" spans="1:111" ht="17.5" customHeight="1">
      <c r="A43" s="382">
        <v>37</v>
      </c>
      <c r="B43" s="389" t="s">
        <v>201</v>
      </c>
      <c r="C43" s="390" t="s">
        <v>202</v>
      </c>
      <c r="D43" s="391">
        <f>+生産者価格評価表!D43/生産者価格評価表!D$124</f>
        <v>5.7361615513473572E-5</v>
      </c>
      <c r="E43" s="392">
        <f>+生産者価格評価表!E43/生産者価格評価表!E$124</f>
        <v>1.872567000447276E-6</v>
      </c>
      <c r="F43" s="392">
        <f>+生産者価格評価表!F43/生産者価格評価表!F$124</f>
        <v>2.2806681445396245E-6</v>
      </c>
      <c r="G43" s="392">
        <f>+生産者価格評価表!G43/生産者価格評価表!G$124</f>
        <v>2.1260961022014395E-5</v>
      </c>
      <c r="H43" s="392">
        <f>+生産者価格評価表!H43/生産者価格評価表!H$124</f>
        <v>2.4401100859362405E-5</v>
      </c>
      <c r="I43" s="392">
        <f>+生産者価格評価表!I43/生産者価格評価表!I$124</f>
        <v>9.2297875813356477E-3</v>
      </c>
      <c r="J43" s="392">
        <f>+生産者価格評価表!J43/生産者価格評価表!J$124</f>
        <v>1.2965423743402967E-3</v>
      </c>
      <c r="K43" s="392">
        <f>+生産者価格評価表!K43/生産者価格評価表!K$124</f>
        <v>0</v>
      </c>
      <c r="L43" s="392">
        <f>+生産者価格評価表!L43/生産者価格評価表!L$124</f>
        <v>0</v>
      </c>
      <c r="M43" s="392">
        <f>+生産者価格評価表!M43/生産者価格評価表!M$124</f>
        <v>0</v>
      </c>
      <c r="N43" s="392">
        <f>+生産者価格評価表!N43/生産者価格評価表!N$124</f>
        <v>0</v>
      </c>
      <c r="O43" s="392">
        <f>+生産者価格評価表!O43/生産者価格評価表!O$124</f>
        <v>8.2598938040471604E-5</v>
      </c>
      <c r="P43" s="392">
        <f>+生産者価格評価表!P43/生産者価格評価表!P$124</f>
        <v>2.2432641118380947E-4</v>
      </c>
      <c r="Q43" s="392">
        <f>+生産者価格評価表!Q43/生産者価格評価表!Q$124</f>
        <v>3.7020458139804479E-4</v>
      </c>
      <c r="R43" s="392">
        <f>+生産者価格評価表!R43/生産者価格評価表!R$124</f>
        <v>1.8694246112665215E-2</v>
      </c>
      <c r="S43" s="392">
        <f>+生産者価格評価表!S43/生産者価格評価表!S$124</f>
        <v>0</v>
      </c>
      <c r="T43" s="392">
        <f>+生産者価格評価表!T43/生産者価格評価表!T$124</f>
        <v>0</v>
      </c>
      <c r="U43" s="392">
        <f>+生産者価格評価表!U43/生産者価格評価表!U$124</f>
        <v>0</v>
      </c>
      <c r="V43" s="392">
        <f>+生産者価格評価表!V43/生産者価格評価表!V$124</f>
        <v>0</v>
      </c>
      <c r="W43" s="392">
        <f>+生産者価格評価表!W43/生産者価格評価表!W$124</f>
        <v>0</v>
      </c>
      <c r="X43" s="392">
        <f>+生産者価格評価表!X43/生産者価格評価表!X$124</f>
        <v>0</v>
      </c>
      <c r="Y43" s="392">
        <f>+生産者価格評価表!Y43/生産者価格評価表!Y$124</f>
        <v>0</v>
      </c>
      <c r="Z43" s="392">
        <f>+生産者価格評価表!Z43/生産者価格評価表!Z$124</f>
        <v>0</v>
      </c>
      <c r="AA43" s="392">
        <f>+生産者価格評価表!AA43/生産者価格評価表!AA$124</f>
        <v>0</v>
      </c>
      <c r="AB43" s="392">
        <f>+生産者価格評価表!AB43/生産者価格評価表!AB$124</f>
        <v>0</v>
      </c>
      <c r="AC43" s="392">
        <f>+生産者価格評価表!AC43/生産者価格評価表!AC$124</f>
        <v>0</v>
      </c>
      <c r="AD43" s="392">
        <f>+生産者価格評価表!AD43/生産者価格評価表!AD$124</f>
        <v>0</v>
      </c>
      <c r="AE43" s="392">
        <f>+生産者価格評価表!AE43/生産者価格評価表!AE$124</f>
        <v>0</v>
      </c>
      <c r="AF43" s="392">
        <f>+生産者価格評価表!AF43/生産者価格評価表!AF$124</f>
        <v>1.3774148482613238E-3</v>
      </c>
      <c r="AG43" s="392">
        <f>+生産者価格評価表!AG43/生産者価格評価表!AG$124</f>
        <v>3.5042154726715614E-3</v>
      </c>
      <c r="AH43" s="392">
        <f>+生産者価格評価表!AH43/生産者価格評価表!AH$124</f>
        <v>1.1268494416461017E-5</v>
      </c>
      <c r="AI43" s="392">
        <f>+生産者価格評価表!AI43/生産者価格評価表!AI$124</f>
        <v>0</v>
      </c>
      <c r="AJ43" s="392">
        <f>+生産者価格評価表!AJ43/生産者価格評価表!AJ$124</f>
        <v>1.1220890334655318E-2</v>
      </c>
      <c r="AK43" s="392">
        <f>+生産者価格評価表!AK43/生産者価格評価表!AK$124</f>
        <v>0</v>
      </c>
      <c r="AL43" s="392">
        <f>+生産者価格評価表!AL43/生産者価格評価表!AL$124</f>
        <v>1.4433697716693976E-3</v>
      </c>
      <c r="AM43" s="392">
        <f>+生産者価格評価表!AM43/生産者価格評価表!AM$124</f>
        <v>0</v>
      </c>
      <c r="AN43" s="392">
        <f>+生産者価格評価表!AN43/生産者価格評価表!AN$124</f>
        <v>0.21928823946648451</v>
      </c>
      <c r="AO43" s="392">
        <f>+生産者価格評価表!AO43/生産者価格評価表!AO$124</f>
        <v>7.3056440186372099E-2</v>
      </c>
      <c r="AP43" s="392">
        <f>+生産者価格評価表!AP43/生産者価格評価表!AP$124</f>
        <v>0.45847999490888031</v>
      </c>
      <c r="AQ43" s="392">
        <f>+生産者価格評価表!AQ43/生産者価格評価表!AQ$124</f>
        <v>1.9584317989321129E-4</v>
      </c>
      <c r="AR43" s="392">
        <f>+生産者価格評価表!AR43/生産者価格評価表!AR$124</f>
        <v>1.1342386739651832E-3</v>
      </c>
      <c r="AS43" s="392">
        <f>+生産者価格評価表!AS43/生産者価格評価表!AS$124</f>
        <v>0.12851448749638583</v>
      </c>
      <c r="AT43" s="392">
        <f>+生産者価格評価表!AT43/生産者価格評価表!AT$124</f>
        <v>0.10715337746701602</v>
      </c>
      <c r="AU43" s="393">
        <f>+生産者価格評価表!AU43/生産者価格評価表!AU$124</f>
        <v>4.9518381272312416E-2</v>
      </c>
      <c r="AV43" s="393">
        <f>+生産者価格評価表!AV43/生産者価格評価表!AV$124</f>
        <v>4.065944965825153E-2</v>
      </c>
      <c r="AW43" s="393">
        <f>+生産者価格評価表!AW43/生産者価格評価表!AW$124</f>
        <v>1.075881301058588E-2</v>
      </c>
      <c r="AX43" s="393">
        <f>+生産者価格評価表!AX43/生産者価格評価表!AX$124</f>
        <v>6.6578082122900346E-4</v>
      </c>
      <c r="AY43" s="393">
        <f>+生産者価格評価表!AY43/生産者価格評価表!AY$124</f>
        <v>4.8020221252010635E-3</v>
      </c>
      <c r="AZ43" s="393">
        <f>+生産者価格評価表!AZ43/生産者価格評価表!AZ$124</f>
        <v>3.4355778514472447E-2</v>
      </c>
      <c r="BA43" s="393">
        <f>+生産者価格評価表!BA43/生産者価格評価表!BA$124</f>
        <v>2.462050874800548E-2</v>
      </c>
      <c r="BB43" s="393">
        <f>+生産者価格評価表!BB43/生産者価格評価表!BB$124</f>
        <v>4.2208382948750048E-3</v>
      </c>
      <c r="BC43" s="393">
        <f>+生産者価格評価表!BC43/生産者価格評価表!BC$124</f>
        <v>2.1032257602594705E-2</v>
      </c>
      <c r="BD43" s="393">
        <f>+生産者価格評価表!BD43/生産者価格評価表!BD$124</f>
        <v>5.2725328370027509E-3</v>
      </c>
      <c r="BE43" s="393">
        <f>+生産者価格評価表!BE43/生産者価格評価表!BE$124</f>
        <v>3.2050094268389283E-3</v>
      </c>
      <c r="BF43" s="393">
        <f>+生産者価格評価表!BF43/生産者価格評価表!BF$124</f>
        <v>3.0432850788527168E-2</v>
      </c>
      <c r="BG43" s="393">
        <f>+生産者価格評価表!BG43/生産者価格評価表!BG$124</f>
        <v>4.5223421028463204E-2</v>
      </c>
      <c r="BH43" s="393">
        <f>+生産者価格評価表!BH43/生産者価格評価表!BH$124</f>
        <v>1.8141945326209524E-2</v>
      </c>
      <c r="BI43" s="393">
        <f>+生産者価格評価表!BI43/生産者価格評価表!BI$124</f>
        <v>0.10934305171918671</v>
      </c>
      <c r="BJ43" s="393">
        <f>+生産者価格評価表!BJ43/生産者価格評価表!BJ$124</f>
        <v>1.8871475046128773E-2</v>
      </c>
      <c r="BK43" s="393">
        <f>+生産者価格評価表!BK43/生産者価格評価表!BK$124</f>
        <v>4.6294629308615432E-3</v>
      </c>
      <c r="BL43" s="393">
        <f>+生産者価格評価表!BL43/生産者価格評価表!BL$124</f>
        <v>0</v>
      </c>
      <c r="BM43" s="393">
        <f>+生産者価格評価表!BM43/生産者価格評価表!BM$124</f>
        <v>1.7912519983798555E-2</v>
      </c>
      <c r="BN43" s="393">
        <f>+生産者価格評価表!BN43/生産者価格評価表!BN$124</f>
        <v>1.2873625217113369E-2</v>
      </c>
      <c r="BO43" s="393">
        <f>+生産者価格評価表!BO43/生産者価格評価表!BO$124</f>
        <v>1.7897055156833434E-2</v>
      </c>
      <c r="BP43" s="393">
        <f>+生産者価格評価表!BP43/生産者価格評価表!BP$124</f>
        <v>2.6318475090844652E-2</v>
      </c>
      <c r="BQ43" s="393">
        <f>+生産者価格評価表!BQ43/生産者価格評価表!BQ$124</f>
        <v>0</v>
      </c>
      <c r="BR43" s="393">
        <f>+生産者価格評価表!BR43/生産者価格評価表!BR$124</f>
        <v>0</v>
      </c>
      <c r="BS43" s="393">
        <f>+生産者価格評価表!BS43/生産者価格評価表!BS$124</f>
        <v>2.2073052533202838E-6</v>
      </c>
      <c r="BT43" s="393">
        <f>+生産者価格評価表!BT43/生産者価格評価表!BT$124</f>
        <v>0</v>
      </c>
      <c r="BU43" s="393">
        <f>+生産者価格評価表!BU43/生産者価格評価表!BU$124</f>
        <v>0</v>
      </c>
      <c r="BV43" s="393">
        <f>+生産者価格評価表!BV43/生産者価格評価表!BV$124</f>
        <v>0</v>
      </c>
      <c r="BW43" s="393">
        <f>+生産者価格評価表!BW43/生産者価格評価表!BW$124</f>
        <v>0</v>
      </c>
      <c r="BX43" s="393">
        <f>+生産者価格評価表!BX43/生産者価格評価表!BX$124</f>
        <v>0</v>
      </c>
      <c r="BY43" s="393">
        <f>+生産者価格評価表!BY43/生産者価格評価表!BY$124</f>
        <v>0</v>
      </c>
      <c r="BZ43" s="393">
        <f>+生産者価格評価表!BZ43/生産者価格評価表!BZ$124</f>
        <v>0</v>
      </c>
      <c r="CA43" s="393">
        <f>+生産者価格評価表!CA43/生産者価格評価表!CA$124</f>
        <v>0</v>
      </c>
      <c r="CB43" s="393">
        <f>+生産者価格評価表!CB43/生産者価格評価表!CB$124</f>
        <v>0</v>
      </c>
      <c r="CC43" s="393">
        <f>+生産者価格評価表!CC43/生産者価格評価表!CC$124</f>
        <v>0</v>
      </c>
      <c r="CD43" s="393">
        <f>+生産者価格評価表!CD43/生産者価格評価表!CD$124</f>
        <v>0</v>
      </c>
      <c r="CE43" s="393">
        <f>+生産者価格評価表!CE43/生産者価格評価表!CE$124</f>
        <v>0</v>
      </c>
      <c r="CF43" s="393">
        <f>+生産者価格評価表!CF43/生産者価格評価表!CF$124</f>
        <v>0</v>
      </c>
      <c r="CG43" s="393">
        <f>+生産者価格評価表!CG43/生産者価格評価表!CG$124</f>
        <v>2.033703751108994E-3</v>
      </c>
      <c r="CH43" s="393">
        <f>+生産者価格評価表!CH43/生産者価格評価表!CH$124</f>
        <v>0</v>
      </c>
      <c r="CI43" s="393">
        <f>+生産者価格評価表!CI43/生産者価格評価表!CI$124</f>
        <v>0</v>
      </c>
      <c r="CJ43" s="393">
        <f>+生産者価格評価表!CJ43/生産者価格評価表!CJ$124</f>
        <v>0</v>
      </c>
      <c r="CK43" s="393">
        <f>+生産者価格評価表!CK43/生産者価格評価表!CK$124</f>
        <v>0</v>
      </c>
      <c r="CL43" s="393">
        <f>+生産者価格評価表!CL43/生産者価格評価表!CL$124</f>
        <v>0</v>
      </c>
      <c r="CM43" s="393">
        <f>+生産者価格評価表!CM43/生産者価格評価表!CM$124</f>
        <v>0</v>
      </c>
      <c r="CN43" s="393">
        <f>+生産者価格評価表!CN43/生産者価格評価表!CN$124</f>
        <v>7.8354458774552225E-6</v>
      </c>
      <c r="CO43" s="393">
        <f>+生産者価格評価表!CO43/生産者価格評価表!CO$124</f>
        <v>0</v>
      </c>
      <c r="CP43" s="393">
        <f>+生産者価格評価表!CP43/生産者価格評価表!CP$124</f>
        <v>0</v>
      </c>
      <c r="CQ43" s="393">
        <f>+生産者価格評価表!CQ43/生産者価格評価表!CQ$124</f>
        <v>0</v>
      </c>
      <c r="CR43" s="393">
        <f>+生産者価格評価表!CR43/生産者価格評価表!CR$124</f>
        <v>0</v>
      </c>
      <c r="CS43" s="393">
        <f>+生産者価格評価表!CS43/生産者価格評価表!CS$124</f>
        <v>0</v>
      </c>
      <c r="CT43" s="393">
        <f>+生産者価格評価表!CT43/生産者価格評価表!CT$124</f>
        <v>0</v>
      </c>
      <c r="CU43" s="393">
        <f>+生産者価格評価表!CU43/生産者価格評価表!CU$124</f>
        <v>0</v>
      </c>
      <c r="CV43" s="393">
        <f>+生産者価格評価表!CV43/生産者価格評価表!CV$124</f>
        <v>0</v>
      </c>
      <c r="CW43" s="393">
        <f>+生産者価格評価表!CW43/生産者価格評価表!CW$124</f>
        <v>0</v>
      </c>
      <c r="CX43" s="393">
        <f>+生産者価格評価表!CX43/生産者価格評価表!CX$124</f>
        <v>3.9429923092471991E-4</v>
      </c>
      <c r="CY43" s="393">
        <f>+生産者価格評価表!CY43/生産者価格評価表!CY$124</f>
        <v>1.2858453500938988E-7</v>
      </c>
      <c r="CZ43" s="393">
        <f>+生産者価格評価表!CZ43/生産者価格評価表!CZ$124</f>
        <v>0</v>
      </c>
      <c r="DA43" s="393">
        <f>+生産者価格評価表!DA43/生産者価格評価表!DA$124</f>
        <v>0</v>
      </c>
      <c r="DB43" s="393">
        <f>+生産者価格評価表!DB43/生産者価格評価表!DB$124</f>
        <v>0</v>
      </c>
      <c r="DC43" s="393">
        <f>+生産者価格評価表!DC43/生産者価格評価表!DC$124</f>
        <v>0</v>
      </c>
      <c r="DD43" s="393">
        <f>+生産者価格評価表!DD43/生産者価格評価表!DD$124</f>
        <v>0</v>
      </c>
      <c r="DE43" s="393">
        <f>+生産者価格評価表!DE43/生産者価格評価表!DE$124</f>
        <v>1.6883048957821469E-4</v>
      </c>
      <c r="DF43" s="393">
        <f>+生産者価格評価表!DF43/生産者価格評価表!DF$124</f>
        <v>0</v>
      </c>
      <c r="DG43" s="394">
        <f>+生産者価格評価表!DG43/生産者価格評価表!DG$124</f>
        <v>1.9052802428333837E-3</v>
      </c>
    </row>
    <row r="44" spans="1:111" ht="17.5" customHeight="1">
      <c r="A44" s="382">
        <v>38</v>
      </c>
      <c r="B44" s="389" t="s">
        <v>203</v>
      </c>
      <c r="C44" s="390" t="s">
        <v>204</v>
      </c>
      <c r="D44" s="391">
        <f>+生産者価格評価表!D44/生産者価格評価表!D$124</f>
        <v>0</v>
      </c>
      <c r="E44" s="392">
        <f>+生産者価格評価表!E44/生産者価格評価表!E$124</f>
        <v>0</v>
      </c>
      <c r="F44" s="392">
        <f>+生産者価格評価表!F44/生産者価格評価表!F$124</f>
        <v>0</v>
      </c>
      <c r="G44" s="392">
        <f>+生産者価格評価表!G44/生産者価格評価表!G$124</f>
        <v>0</v>
      </c>
      <c r="H44" s="392">
        <f>+生産者価格評価表!H44/生産者価格評価表!H$124</f>
        <v>1.7746255170445385E-4</v>
      </c>
      <c r="I44" s="392">
        <f>+生産者価格評価表!I44/生産者価格評価表!I$124</f>
        <v>1.0387220750699283E-4</v>
      </c>
      <c r="J44" s="392">
        <f>+生産者価格評価表!J44/生産者価格評価表!J$124</f>
        <v>7.0744946981638596E-4</v>
      </c>
      <c r="K44" s="392">
        <f>+生産者価格評価表!K44/生産者価格評価表!K$124</f>
        <v>0</v>
      </c>
      <c r="L44" s="392">
        <f>+生産者価格評価表!L44/生産者価格評価表!L$124</f>
        <v>0</v>
      </c>
      <c r="M44" s="392">
        <f>+生産者価格評価表!M44/生産者価格評価表!M$124</f>
        <v>0</v>
      </c>
      <c r="N44" s="392">
        <f>+生産者価格評価表!N44/生産者価格評価表!N$124</f>
        <v>0</v>
      </c>
      <c r="O44" s="392">
        <f>+生産者価格評価表!O44/生産者価格評価表!O$124</f>
        <v>0</v>
      </c>
      <c r="P44" s="392">
        <f>+生産者価格評価表!P44/生産者価格評価表!P$124</f>
        <v>0</v>
      </c>
      <c r="Q44" s="392">
        <f>+生産者価格評価表!Q44/生産者価格評価表!Q$124</f>
        <v>1.6923638006767762E-6</v>
      </c>
      <c r="R44" s="392">
        <f>+生産者価格評価表!R44/生産者価格評価表!R$124</f>
        <v>5.8532606510388241E-4</v>
      </c>
      <c r="S44" s="392">
        <f>+生産者価格評価表!S44/生産者価格評価表!S$124</f>
        <v>0</v>
      </c>
      <c r="T44" s="392">
        <f>+生産者価格評価表!T44/生産者価格評価表!T$124</f>
        <v>0</v>
      </c>
      <c r="U44" s="392">
        <f>+生産者価格評価表!U44/生産者価格評価表!U$124</f>
        <v>0</v>
      </c>
      <c r="V44" s="392">
        <f>+生産者価格評価表!V44/生産者価格評価表!V$124</f>
        <v>0</v>
      </c>
      <c r="W44" s="392">
        <f>+生産者価格評価表!W44/生産者価格評価表!W$124</f>
        <v>0</v>
      </c>
      <c r="X44" s="392">
        <f>+生産者価格評価表!X44/生産者価格評価表!X$124</f>
        <v>0</v>
      </c>
      <c r="Y44" s="392">
        <f>+生産者価格評価表!Y44/生産者価格評価表!Y$124</f>
        <v>0</v>
      </c>
      <c r="Z44" s="392">
        <f>+生産者価格評価表!Z44/生産者価格評価表!Z$124</f>
        <v>0</v>
      </c>
      <c r="AA44" s="392">
        <f>+生産者価格評価表!AA44/生産者価格評価表!AA$124</f>
        <v>0</v>
      </c>
      <c r="AB44" s="392">
        <f>+生産者価格評価表!AB44/生産者価格評価表!AB$124</f>
        <v>0</v>
      </c>
      <c r="AC44" s="392">
        <f>+生産者価格評価表!AC44/生産者価格評価表!AC$124</f>
        <v>0</v>
      </c>
      <c r="AD44" s="392">
        <f>+生産者価格評価表!AD44/生産者価格評価表!AD$124</f>
        <v>0</v>
      </c>
      <c r="AE44" s="392">
        <f>+生産者価格評価表!AE44/生産者価格評価表!AE$124</f>
        <v>0</v>
      </c>
      <c r="AF44" s="392">
        <f>+生産者価格評価表!AF44/生産者価格評価表!AF$124</f>
        <v>0</v>
      </c>
      <c r="AG44" s="392">
        <f>+生産者価格評価表!AG44/生産者価格評価表!AG$124</f>
        <v>0</v>
      </c>
      <c r="AH44" s="392">
        <f>+生産者価格評価表!AH44/生産者価格評価表!AH$124</f>
        <v>1.314657681920452E-4</v>
      </c>
      <c r="AI44" s="392">
        <f>+生産者価格評価表!AI44/生産者価格評価表!AI$124</f>
        <v>0</v>
      </c>
      <c r="AJ44" s="392">
        <f>+生産者価格評価表!AJ44/生産者価格評価表!AJ$124</f>
        <v>1.0409518292411212E-4</v>
      </c>
      <c r="AK44" s="392">
        <f>+生産者価格評価表!AK44/生産者価格評価表!AK$124</f>
        <v>2.1496540009119745E-3</v>
      </c>
      <c r="AL44" s="392">
        <f>+生産者価格評価表!AL44/生産者価格評価表!AL$124</f>
        <v>1.0852021227164901E-4</v>
      </c>
      <c r="AM44" s="392">
        <f>+生産者価格評価表!AM44/生産者価格評価表!AM$124</f>
        <v>0</v>
      </c>
      <c r="AN44" s="392">
        <f>+生産者価格評価表!AN44/生産者価格評価表!AN$124</f>
        <v>0</v>
      </c>
      <c r="AO44" s="392">
        <f>+生産者価格評価表!AO44/生産者価格評価表!AO$124</f>
        <v>5.7614688446034137E-3</v>
      </c>
      <c r="AP44" s="392">
        <f>+生産者価格評価表!AP44/生産者価格評価表!AP$124</f>
        <v>0</v>
      </c>
      <c r="AQ44" s="392">
        <f>+生産者価格評価表!AQ44/生産者価格評価表!AQ$124</f>
        <v>0</v>
      </c>
      <c r="AR44" s="392">
        <f>+生産者価格評価表!AR44/生産者価格評価表!AR$124</f>
        <v>0</v>
      </c>
      <c r="AS44" s="392">
        <f>+生産者価格評価表!AS44/生産者価格評価表!AS$124</f>
        <v>1.424385238348181E-2</v>
      </c>
      <c r="AT44" s="392">
        <f>+生産者価格評価表!AT44/生産者価格評価表!AT$124</f>
        <v>4.2901551641930206E-3</v>
      </c>
      <c r="AU44" s="393">
        <f>+生産者価格評価表!AU44/生産者価格評価表!AU$124</f>
        <v>2.7160284771534777E-2</v>
      </c>
      <c r="AV44" s="393">
        <f>+生産者価格評価表!AV44/生産者価格評価表!AV$124</f>
        <v>2.2569914643019363E-2</v>
      </c>
      <c r="AW44" s="393">
        <f>+生産者価格評価表!AW44/生産者価格評価表!AW$124</f>
        <v>4.3012474651392034E-3</v>
      </c>
      <c r="AX44" s="393">
        <f>+生産者価格評価表!AX44/生産者価格評価表!AX$124</f>
        <v>0</v>
      </c>
      <c r="AY44" s="393">
        <f>+生産者価格評価表!AY44/生産者価格評価表!AY$124</f>
        <v>4.4434231690903718E-4</v>
      </c>
      <c r="AZ44" s="393">
        <f>+生産者価格評価表!AZ44/生産者価格評価表!AZ$124</f>
        <v>1.0404253869539571E-2</v>
      </c>
      <c r="BA44" s="393">
        <f>+生産者価格評価表!BA44/生産者価格評価表!BA$124</f>
        <v>8.9652560547588884E-4</v>
      </c>
      <c r="BB44" s="393">
        <f>+生産者価格評価表!BB44/生産者価格評価表!BB$124</f>
        <v>2.1721194084701398E-3</v>
      </c>
      <c r="BC44" s="393">
        <f>+生産者価格評価表!BC44/生産者価格評価表!BC$124</f>
        <v>1.3376859504789695E-3</v>
      </c>
      <c r="BD44" s="393">
        <f>+生産者価格評価表!BD44/生産者価格評価表!BD$124</f>
        <v>5.5184123952032259E-4</v>
      </c>
      <c r="BE44" s="393">
        <f>+生産者価格評価表!BE44/生産者価格評価表!BE$124</f>
        <v>1.737132480671506E-3</v>
      </c>
      <c r="BF44" s="393">
        <f>+生産者価格評価表!BF44/生産者価格評価表!BF$124</f>
        <v>4.3677491108436585E-4</v>
      </c>
      <c r="BG44" s="393">
        <f>+生産者価格評価表!BG44/生産者価格評価表!BG$124</f>
        <v>4.468255587519241E-4</v>
      </c>
      <c r="BH44" s="393">
        <f>+生産者価格評価表!BH44/生産者価格評価表!BH$124</f>
        <v>2.1229893897384937E-2</v>
      </c>
      <c r="BI44" s="393">
        <f>+生産者価格評価表!BI44/生産者価格評価表!BI$124</f>
        <v>3.2546014148116274E-2</v>
      </c>
      <c r="BJ44" s="393">
        <f>+生産者価格評価表!BJ44/生産者価格評価表!BJ$124</f>
        <v>1.2481393081720091E-2</v>
      </c>
      <c r="BK44" s="393">
        <f>+生産者価格評価表!BK44/生産者価格評価表!BK$124</f>
        <v>1.5954500952469132E-3</v>
      </c>
      <c r="BL44" s="393">
        <f>+生産者価格評価表!BL44/生産者価格評価表!BL$124</f>
        <v>0</v>
      </c>
      <c r="BM44" s="393">
        <f>+生産者価格評価表!BM44/生産者価格評価表!BM$124</f>
        <v>2.5270904485921779E-4</v>
      </c>
      <c r="BN44" s="393">
        <f>+生産者価格評価表!BN44/生産者価格評価表!BN$124</f>
        <v>2.4134624559370756E-4</v>
      </c>
      <c r="BO44" s="393">
        <f>+生産者価格評価表!BO44/生産者価格評価表!BO$124</f>
        <v>1.0227666989402681E-3</v>
      </c>
      <c r="BP44" s="393">
        <f>+生産者価格評価表!BP44/生産者価格評価表!BP$124</f>
        <v>5.9615869098300104E-3</v>
      </c>
      <c r="BQ44" s="393">
        <f>+生産者価格評価表!BQ44/生産者価格評価表!BQ$124</f>
        <v>0</v>
      </c>
      <c r="BR44" s="393">
        <f>+生産者価格評価表!BR44/生産者価格評価表!BR$124</f>
        <v>0</v>
      </c>
      <c r="BS44" s="393">
        <f>+生産者価格評価表!BS44/生産者価格評価表!BS$124</f>
        <v>2.7149854615839489E-5</v>
      </c>
      <c r="BT44" s="393">
        <f>+生産者価格評価表!BT44/生産者価格評価表!BT$124</f>
        <v>0</v>
      </c>
      <c r="BU44" s="393">
        <f>+生産者価格評価表!BU44/生産者価格評価表!BU$124</f>
        <v>0</v>
      </c>
      <c r="BV44" s="393">
        <f>+生産者価格評価表!BV44/生産者価格評価表!BV$124</f>
        <v>0</v>
      </c>
      <c r="BW44" s="393">
        <f>+生産者価格評価表!BW44/生産者価格評価表!BW$124</f>
        <v>0</v>
      </c>
      <c r="BX44" s="393">
        <f>+生産者価格評価表!BX44/生産者価格評価表!BX$124</f>
        <v>0</v>
      </c>
      <c r="BY44" s="393">
        <f>+生産者価格評価表!BY44/生産者価格評価表!BY$124</f>
        <v>0</v>
      </c>
      <c r="BZ44" s="393">
        <f>+生産者価格評価表!BZ44/生産者価格評価表!BZ$124</f>
        <v>0</v>
      </c>
      <c r="CA44" s="393">
        <f>+生産者価格評価表!CA44/生産者価格評価表!CA$124</f>
        <v>0</v>
      </c>
      <c r="CB44" s="393">
        <f>+生産者価格評価表!CB44/生産者価格評価表!CB$124</f>
        <v>0</v>
      </c>
      <c r="CC44" s="393">
        <f>+生産者価格評価表!CC44/生産者価格評価表!CC$124</f>
        <v>2.7436568482772396E-6</v>
      </c>
      <c r="CD44" s="393">
        <f>+生産者価格評価表!CD44/生産者価格評価表!CD$124</f>
        <v>0</v>
      </c>
      <c r="CE44" s="393">
        <f>+生産者価格評価表!CE44/生産者価格評価表!CE$124</f>
        <v>0</v>
      </c>
      <c r="CF44" s="393">
        <f>+生産者価格評価表!CF44/生産者価格評価表!CF$124</f>
        <v>0</v>
      </c>
      <c r="CG44" s="393">
        <f>+生産者価格評価表!CG44/生産者価格評価表!CG$124</f>
        <v>0</v>
      </c>
      <c r="CH44" s="393">
        <f>+生産者価格評価表!CH44/生産者価格評価表!CH$124</f>
        <v>0</v>
      </c>
      <c r="CI44" s="393">
        <f>+生産者価格評価表!CI44/生産者価格評価表!CI$124</f>
        <v>0</v>
      </c>
      <c r="CJ44" s="393">
        <f>+生産者価格評価表!CJ44/生産者価格評価表!CJ$124</f>
        <v>0</v>
      </c>
      <c r="CK44" s="393">
        <f>+生産者価格評価表!CK44/生産者価格評価表!CK$124</f>
        <v>0</v>
      </c>
      <c r="CL44" s="393">
        <f>+生産者価格評価表!CL44/生産者価格評価表!CL$124</f>
        <v>0</v>
      </c>
      <c r="CM44" s="393">
        <f>+生産者価格評価表!CM44/生産者価格評価表!CM$124</f>
        <v>0</v>
      </c>
      <c r="CN44" s="393">
        <f>+生産者価格評価表!CN44/生産者価格評価表!CN$124</f>
        <v>2.885508511757462E-6</v>
      </c>
      <c r="CO44" s="393">
        <f>+生産者価格評価表!CO44/生産者価格評価表!CO$124</f>
        <v>0</v>
      </c>
      <c r="CP44" s="393">
        <f>+生産者価格評価表!CP44/生産者価格評価表!CP$124</f>
        <v>0</v>
      </c>
      <c r="CQ44" s="393">
        <f>+生産者価格評価表!CQ44/生産者価格評価表!CQ$124</f>
        <v>7.0976095745634747E-7</v>
      </c>
      <c r="CR44" s="393">
        <f>+生産者価格評価表!CR44/生産者価格評価表!CR$124</f>
        <v>0</v>
      </c>
      <c r="CS44" s="393">
        <f>+生産者価格評価表!CS44/生産者価格評価表!CS$124</f>
        <v>8.083883767224567E-6</v>
      </c>
      <c r="CT44" s="393">
        <f>+生産者価格評価表!CT44/生産者価格評価表!CT$124</f>
        <v>7.329347145732341E-6</v>
      </c>
      <c r="CU44" s="393">
        <f>+生産者価格評価表!CU44/生産者価格評価表!CU$124</f>
        <v>4.8170767465044777E-6</v>
      </c>
      <c r="CV44" s="393">
        <f>+生産者価格評価表!CV44/生産者価格評価表!CV$124</f>
        <v>0</v>
      </c>
      <c r="CW44" s="393">
        <f>+生産者価格評価表!CW44/生産者価格評価表!CW$124</f>
        <v>0</v>
      </c>
      <c r="CX44" s="393">
        <f>+生産者価格評価表!CX44/生産者価格評価表!CX$124</f>
        <v>0</v>
      </c>
      <c r="CY44" s="393">
        <f>+生産者価格評価表!CY44/生産者価格評価表!CY$124</f>
        <v>0</v>
      </c>
      <c r="CZ44" s="393">
        <f>+生産者価格評価表!CZ44/生産者価格評価表!CZ$124</f>
        <v>2.2587220707468881E-5</v>
      </c>
      <c r="DA44" s="393">
        <f>+生産者価格評価表!DA44/生産者価格評価表!DA$124</f>
        <v>2.2530819884551119E-5</v>
      </c>
      <c r="DB44" s="393">
        <f>+生産者価格評価表!DB44/生産者価格評価表!DB$124</f>
        <v>0</v>
      </c>
      <c r="DC44" s="393">
        <f>+生産者価格評価表!DC44/生産者価格評価表!DC$124</f>
        <v>2.3600644061576442E-6</v>
      </c>
      <c r="DD44" s="393">
        <f>+生産者価格評価表!DD44/生産者価格評価表!DD$124</f>
        <v>0</v>
      </c>
      <c r="DE44" s="393">
        <f>+生産者価格評価表!DE44/生産者価格評価表!DE$124</f>
        <v>2.9251233599238706E-5</v>
      </c>
      <c r="DF44" s="393">
        <f>+生産者価格評価表!DF44/生産者価格評価表!DF$124</f>
        <v>2.4290121207704826E-5</v>
      </c>
      <c r="DG44" s="394">
        <f>+生産者価格評価表!DG44/生産者価格評価表!DG$124</f>
        <v>2.2907834104361215E-4</v>
      </c>
    </row>
    <row r="45" spans="1:111" ht="17.5" customHeight="1">
      <c r="A45" s="382">
        <v>39</v>
      </c>
      <c r="B45" s="389" t="s">
        <v>205</v>
      </c>
      <c r="C45" s="390" t="s">
        <v>206</v>
      </c>
      <c r="D45" s="391">
        <f>+生産者価格評価表!D45/生産者価格評価表!D$124</f>
        <v>0</v>
      </c>
      <c r="E45" s="392">
        <f>+生産者価格評価表!E45/生産者価格評価表!E$124</f>
        <v>0</v>
      </c>
      <c r="F45" s="392">
        <f>+生産者価格評価表!F45/生産者価格評価表!F$124</f>
        <v>0</v>
      </c>
      <c r="G45" s="392">
        <f>+生産者価格評価表!G45/生産者価格評価表!G$124</f>
        <v>0</v>
      </c>
      <c r="H45" s="392">
        <f>+生産者価格評価表!H45/生産者価格評価表!H$124</f>
        <v>0</v>
      </c>
      <c r="I45" s="392">
        <f>+生産者価格評価表!I45/生産者価格評価表!I$124</f>
        <v>0</v>
      </c>
      <c r="J45" s="392">
        <f>+生産者価格評価表!J45/生産者価格評価表!J$124</f>
        <v>0</v>
      </c>
      <c r="K45" s="392">
        <f>+生産者価格評価表!K45/生産者価格評価表!K$124</f>
        <v>0</v>
      </c>
      <c r="L45" s="392">
        <f>+生産者価格評価表!L45/生産者価格評価表!L$124</f>
        <v>0</v>
      </c>
      <c r="M45" s="392">
        <f>+生産者価格評価表!M45/生産者価格評価表!M$124</f>
        <v>0</v>
      </c>
      <c r="N45" s="392">
        <f>+生産者価格評価表!N45/生産者価格評価表!N$124</f>
        <v>0</v>
      </c>
      <c r="O45" s="392">
        <f>+生産者価格評価表!O45/生産者価格評価表!O$124</f>
        <v>0</v>
      </c>
      <c r="P45" s="392">
        <f>+生産者価格評価表!P45/生産者価格評価表!P$124</f>
        <v>0</v>
      </c>
      <c r="Q45" s="392">
        <f>+生産者価格評価表!Q45/生産者価格評価表!Q$124</f>
        <v>4.9078550219626513E-5</v>
      </c>
      <c r="R45" s="392">
        <f>+生産者価格評価表!R45/生産者価格評価表!R$124</f>
        <v>3.9653974071031814E-2</v>
      </c>
      <c r="S45" s="392">
        <f>+生産者価格評価表!S45/生産者価格評価表!S$124</f>
        <v>0</v>
      </c>
      <c r="T45" s="392">
        <f>+生産者価格評価表!T45/生産者価格評価表!T$124</f>
        <v>0</v>
      </c>
      <c r="U45" s="392">
        <f>+生産者価格評価表!U45/生産者価格評価表!U$124</f>
        <v>0</v>
      </c>
      <c r="V45" s="392">
        <f>+生産者価格評価表!V45/生産者価格評価表!V$124</f>
        <v>0</v>
      </c>
      <c r="W45" s="392">
        <f>+生産者価格評価表!W45/生産者価格評価表!W$124</f>
        <v>2.0515613569913236E-4</v>
      </c>
      <c r="X45" s="392">
        <f>+生産者価格評価表!X45/生産者価格評価表!X$124</f>
        <v>0</v>
      </c>
      <c r="Y45" s="392">
        <f>+生産者価格評価表!Y45/生産者価格評価表!Y$124</f>
        <v>2.1913960968167563E-6</v>
      </c>
      <c r="Z45" s="392">
        <f>+生産者価格評価表!Z45/生産者価格評価表!Z$124</f>
        <v>0</v>
      </c>
      <c r="AA45" s="392">
        <f>+生産者価格評価表!AA45/生産者価格評価表!AA$124</f>
        <v>0</v>
      </c>
      <c r="AB45" s="392">
        <f>+生産者価格評価表!AB45/生産者価格評価表!AB$124</f>
        <v>0</v>
      </c>
      <c r="AC45" s="392">
        <f>+生産者価格評価表!AC45/生産者価格評価表!AC$124</f>
        <v>2.6070981189787073E-5</v>
      </c>
      <c r="AD45" s="392">
        <f>+生産者価格評価表!AD45/生産者価格評価表!AD$124</f>
        <v>0</v>
      </c>
      <c r="AE45" s="392">
        <f>+生産者価格評価表!AE45/生産者価格評価表!AE$124</f>
        <v>0</v>
      </c>
      <c r="AF45" s="392">
        <f>+生産者価格評価表!AF45/生産者価格評価表!AF$124</f>
        <v>6.2052261814028378E-5</v>
      </c>
      <c r="AG45" s="392">
        <f>+生産者価格評価表!AG45/生産者価格評価表!AG$124</f>
        <v>0</v>
      </c>
      <c r="AH45" s="392">
        <f>+生産者価格評価表!AH45/生産者価格評価表!AH$124</f>
        <v>0</v>
      </c>
      <c r="AI45" s="392">
        <f>+生産者価格評価表!AI45/生産者価格評価表!AI$124</f>
        <v>4.5441551424138224E-5</v>
      </c>
      <c r="AJ45" s="392">
        <f>+生産者価格評価表!AJ45/生産者価格評価表!AJ$124</f>
        <v>2.7535314825542535E-3</v>
      </c>
      <c r="AK45" s="392">
        <f>+生産者価格評価表!AK45/生産者価格評価表!AK$124</f>
        <v>1.2193064651637461E-3</v>
      </c>
      <c r="AL45" s="392">
        <f>+生産者価格評価表!AL45/生産者価格評価表!AL$124</f>
        <v>1.7123776218075698E-3</v>
      </c>
      <c r="AM45" s="392">
        <f>+生産者価格評価表!AM45/生産者価格評価表!AM$124</f>
        <v>9.3034749289780684E-5</v>
      </c>
      <c r="AN45" s="392">
        <f>+生産者価格評価表!AN45/生産者価格評価表!AN$124</f>
        <v>0</v>
      </c>
      <c r="AO45" s="392">
        <f>+生産者価格評価表!AO45/生産者価格評価表!AO$124</f>
        <v>6.5419321352270035E-4</v>
      </c>
      <c r="AP45" s="392">
        <f>+生産者価格評価表!AP45/生産者価格評価表!AP$124</f>
        <v>0</v>
      </c>
      <c r="AQ45" s="392">
        <f>+生産者価格評価表!AQ45/生産者価格評価表!AQ$124</f>
        <v>0</v>
      </c>
      <c r="AR45" s="392">
        <f>+生産者価格評価表!AR45/生産者価格評価表!AR$124</f>
        <v>5.1763040496024203E-4</v>
      </c>
      <c r="AS45" s="392">
        <f>+生産者価格評価表!AS45/生産者価格評価表!AS$124</f>
        <v>8.8419228763926966E-2</v>
      </c>
      <c r="AT45" s="392">
        <f>+生産者価格評価表!AT45/生産者価格評価表!AT$124</f>
        <v>6.0951591393795877E-2</v>
      </c>
      <c r="AU45" s="393">
        <f>+生産者価格評価表!AU45/生産者価格評価表!AU$124</f>
        <v>2.0204270033612047E-2</v>
      </c>
      <c r="AV45" s="393">
        <f>+生産者価格評価表!AV45/生産者価格評価表!AV$124</f>
        <v>1.4842667482758349E-2</v>
      </c>
      <c r="AW45" s="393">
        <f>+生産者価格評価表!AW45/生産者価格評価表!AW$124</f>
        <v>5.8586953741221505E-3</v>
      </c>
      <c r="AX45" s="393">
        <f>+生産者価格評価表!AX45/生産者価格評価表!AX$124</f>
        <v>1.87722256726947E-4</v>
      </c>
      <c r="AY45" s="393">
        <f>+生産者価格評価表!AY45/生産者価格評価表!AY$124</f>
        <v>4.9490857761875064E-3</v>
      </c>
      <c r="AZ45" s="393">
        <f>+生産者価格評価表!AZ45/生産者価格評価表!AZ$124</f>
        <v>1.0687706044504079E-2</v>
      </c>
      <c r="BA45" s="393">
        <f>+生産者価格評価表!BA45/生産者価格評価表!BA$124</f>
        <v>2.2354056787539212E-2</v>
      </c>
      <c r="BB45" s="393">
        <f>+生産者価格評価表!BB45/生産者価格評価表!BB$124</f>
        <v>4.6387787491690735E-5</v>
      </c>
      <c r="BC45" s="393">
        <f>+生産者価格評価表!BC45/生産者価格評価表!BC$124</f>
        <v>8.0718587550014063E-3</v>
      </c>
      <c r="BD45" s="393">
        <f>+生産者価格評価表!BD45/生産者価格評価表!BD$124</f>
        <v>5.3296761606217193E-3</v>
      </c>
      <c r="BE45" s="393">
        <f>+生産者価格評価表!BE45/生産者価格評価表!BE$124</f>
        <v>8.6045962209261922E-4</v>
      </c>
      <c r="BF45" s="393">
        <f>+生産者価格評価表!BF45/生産者価格評価表!BF$124</f>
        <v>4.8327610942972875E-3</v>
      </c>
      <c r="BG45" s="393">
        <f>+生産者価格評価表!BG45/生産者価格評価表!BG$124</f>
        <v>4.7308515312780644E-3</v>
      </c>
      <c r="BH45" s="393">
        <f>+生産者価格評価表!BH45/生産者価格評価表!BH$124</f>
        <v>8.9219623935387175E-3</v>
      </c>
      <c r="BI45" s="393">
        <f>+生産者価格評価表!BI45/生産者価格評価表!BI$124</f>
        <v>4.9043669783000704E-2</v>
      </c>
      <c r="BJ45" s="393">
        <f>+生産者価格評価表!BJ45/生産者価格評価表!BJ$124</f>
        <v>1.9925365114841248E-2</v>
      </c>
      <c r="BK45" s="393">
        <f>+生産者価格評価表!BK45/生産者価格評価表!BK$124</f>
        <v>2.2924414587266232E-3</v>
      </c>
      <c r="BL45" s="393">
        <f>+生産者価格評価表!BL45/生産者価格評価表!BL$124</f>
        <v>0</v>
      </c>
      <c r="BM45" s="393">
        <f>+生産者価格評価表!BM45/生産者価格評価表!BM$124</f>
        <v>2.2762980811525117E-4</v>
      </c>
      <c r="BN45" s="393">
        <f>+生産者価格評価表!BN45/生産者価格評価表!BN$124</f>
        <v>6.1541359794743591E-4</v>
      </c>
      <c r="BO45" s="393">
        <f>+生産者価格評価表!BO45/生産者価格評価表!BO$124</f>
        <v>3.2583851772986051E-4</v>
      </c>
      <c r="BP45" s="393">
        <f>+生産者価格評価表!BP45/生産者価格評価表!BP$124</f>
        <v>8.1237109880396768E-5</v>
      </c>
      <c r="BQ45" s="393">
        <f>+生産者価格評価表!BQ45/生産者価格評価表!BQ$124</f>
        <v>0</v>
      </c>
      <c r="BR45" s="393">
        <f>+生産者価格評価表!BR45/生産者価格評価表!BR$124</f>
        <v>0</v>
      </c>
      <c r="BS45" s="393">
        <f>+生産者価格評価表!BS45/生産者価格評価表!BS$124</f>
        <v>0</v>
      </c>
      <c r="BT45" s="393">
        <f>+生産者価格評価表!BT45/生産者価格評価表!BT$124</f>
        <v>0</v>
      </c>
      <c r="BU45" s="393">
        <f>+生産者価格評価表!BU45/生産者価格評価表!BU$124</f>
        <v>0</v>
      </c>
      <c r="BV45" s="393">
        <f>+生産者価格評価表!BV45/生産者価格評価表!BV$124</f>
        <v>0</v>
      </c>
      <c r="BW45" s="393">
        <f>+生産者価格評価表!BW45/生産者価格評価表!BW$124</f>
        <v>0</v>
      </c>
      <c r="BX45" s="393">
        <f>+生産者価格評価表!BX45/生産者価格評価表!BX$124</f>
        <v>0</v>
      </c>
      <c r="BY45" s="393">
        <f>+生産者価格評価表!BY45/生産者価格評価表!BY$124</f>
        <v>0</v>
      </c>
      <c r="BZ45" s="393">
        <f>+生産者価格評価表!BZ45/生産者価格評価表!BZ$124</f>
        <v>0</v>
      </c>
      <c r="CA45" s="393">
        <f>+生産者価格評価表!CA45/生産者価格評価表!CA$124</f>
        <v>0</v>
      </c>
      <c r="CB45" s="393">
        <f>+生産者価格評価表!CB45/生産者価格評価表!CB$124</f>
        <v>0</v>
      </c>
      <c r="CC45" s="393">
        <f>+生産者価格評価表!CC45/生産者価格評価表!CC$124</f>
        <v>0</v>
      </c>
      <c r="CD45" s="393">
        <f>+生産者価格評価表!CD45/生産者価格評価表!CD$124</f>
        <v>0</v>
      </c>
      <c r="CE45" s="393">
        <f>+生産者価格評価表!CE45/生産者価格評価表!CE$124</f>
        <v>0</v>
      </c>
      <c r="CF45" s="393">
        <f>+生産者価格評価表!CF45/生産者価格評価表!CF$124</f>
        <v>0</v>
      </c>
      <c r="CG45" s="393">
        <f>+生産者価格評価表!CG45/生産者価格評価表!CG$124</f>
        <v>0</v>
      </c>
      <c r="CH45" s="393">
        <f>+生産者価格評価表!CH45/生産者価格評価表!CH$124</f>
        <v>0</v>
      </c>
      <c r="CI45" s="393">
        <f>+生産者価格評価表!CI45/生産者価格評価表!CI$124</f>
        <v>0</v>
      </c>
      <c r="CJ45" s="393">
        <f>+生産者価格評価表!CJ45/生産者価格評価表!CJ$124</f>
        <v>0</v>
      </c>
      <c r="CK45" s="393">
        <f>+生産者価格評価表!CK45/生産者価格評価表!CK$124</f>
        <v>0</v>
      </c>
      <c r="CL45" s="393">
        <f>+生産者価格評価表!CL45/生産者価格評価表!CL$124</f>
        <v>0</v>
      </c>
      <c r="CM45" s="393">
        <f>+生産者価格評価表!CM45/生産者価格評価表!CM$124</f>
        <v>0</v>
      </c>
      <c r="CN45" s="393">
        <f>+生産者価格評価表!CN45/生産者価格評価表!CN$124</f>
        <v>2.8620490929626856E-5</v>
      </c>
      <c r="CO45" s="393">
        <f>+生産者価格評価表!CO45/生産者価格評価表!CO$124</f>
        <v>0</v>
      </c>
      <c r="CP45" s="393">
        <f>+生産者価格評価表!CP45/生産者価格評価表!CP$124</f>
        <v>0</v>
      </c>
      <c r="CQ45" s="393">
        <f>+生産者価格評価表!CQ45/生産者価格評価表!CQ$124</f>
        <v>0</v>
      </c>
      <c r="CR45" s="393">
        <f>+生産者価格評価表!CR45/生産者価格評価表!CR$124</f>
        <v>0</v>
      </c>
      <c r="CS45" s="393">
        <f>+生産者価格評価表!CS45/生産者価格評価表!CS$124</f>
        <v>0</v>
      </c>
      <c r="CT45" s="393">
        <f>+生産者価格評価表!CT45/生産者価格評価表!CT$124</f>
        <v>0</v>
      </c>
      <c r="CU45" s="393">
        <f>+生産者価格評価表!CU45/生産者価格評価表!CU$124</f>
        <v>0</v>
      </c>
      <c r="CV45" s="393">
        <f>+生産者価格評価表!CV45/生産者価格評価表!CV$124</f>
        <v>0</v>
      </c>
      <c r="CW45" s="393">
        <f>+生産者価格評価表!CW45/生産者価格評価表!CW$124</f>
        <v>0</v>
      </c>
      <c r="CX45" s="393">
        <f>+生産者価格評価表!CX45/生産者価格評価表!CX$124</f>
        <v>5.1788212217369336E-4</v>
      </c>
      <c r="CY45" s="393">
        <f>+生産者価格評価表!CY45/生産者価格評価表!CY$124</f>
        <v>0</v>
      </c>
      <c r="CZ45" s="393">
        <f>+生産者価格評価表!CZ45/生産者価格評価表!CZ$124</f>
        <v>0</v>
      </c>
      <c r="DA45" s="393">
        <f>+生産者価格評価表!DA45/生産者価格評価表!DA$124</f>
        <v>0</v>
      </c>
      <c r="DB45" s="393">
        <f>+生産者価格評価表!DB45/生産者価格評価表!DB$124</f>
        <v>0</v>
      </c>
      <c r="DC45" s="393">
        <f>+生産者価格評価表!DC45/生産者価格評価表!DC$124</f>
        <v>0</v>
      </c>
      <c r="DD45" s="393">
        <f>+生産者価格評価表!DD45/生産者価格評価表!DD$124</f>
        <v>0</v>
      </c>
      <c r="DE45" s="393">
        <f>+生産者価格評価表!DE45/生産者価格評価表!DE$124</f>
        <v>0</v>
      </c>
      <c r="DF45" s="393">
        <f>+生産者価格評価表!DF45/生産者価格評価表!DF$124</f>
        <v>0</v>
      </c>
      <c r="DG45" s="394">
        <f>+生産者価格評価表!DG45/生産者価格評価表!DG$124</f>
        <v>3.685679177851796E-4</v>
      </c>
    </row>
    <row r="46" spans="1:111" ht="17.5" customHeight="1">
      <c r="A46" s="382">
        <v>40</v>
      </c>
      <c r="B46" s="389" t="s">
        <v>207</v>
      </c>
      <c r="C46" s="390" t="s">
        <v>208</v>
      </c>
      <c r="D46" s="391">
        <f>+生産者価格評価表!D46/生産者価格評価表!D$124</f>
        <v>0</v>
      </c>
      <c r="E46" s="392">
        <f>+生産者価格評価表!E46/生産者価格評価表!E$124</f>
        <v>0</v>
      </c>
      <c r="F46" s="392">
        <f>+生産者価格評価表!F46/生産者価格評価表!F$124</f>
        <v>0</v>
      </c>
      <c r="G46" s="392">
        <f>+生産者価格評価表!G46/生産者価格評価表!G$124</f>
        <v>0</v>
      </c>
      <c r="H46" s="392">
        <f>+生産者価格評価表!H46/生産者価格評価表!H$124</f>
        <v>0</v>
      </c>
      <c r="I46" s="392">
        <f>+生産者価格評価表!I46/生産者価格評価表!I$124</f>
        <v>0</v>
      </c>
      <c r="J46" s="392">
        <f>+生産者価格評価表!J46/生産者価格評価表!J$124</f>
        <v>0</v>
      </c>
      <c r="K46" s="392">
        <f>+生産者価格評価表!K46/生産者価格評価表!K$124</f>
        <v>0</v>
      </c>
      <c r="L46" s="392">
        <f>+生産者価格評価表!L46/生産者価格評価表!L$124</f>
        <v>0</v>
      </c>
      <c r="M46" s="392">
        <f>+生産者価格評価表!M46/生産者価格評価表!M$124</f>
        <v>0</v>
      </c>
      <c r="N46" s="392">
        <f>+生産者価格評価表!N46/生産者価格評価表!N$124</f>
        <v>0</v>
      </c>
      <c r="O46" s="392">
        <f>+生産者価格評価表!O46/生産者価格評価表!O$124</f>
        <v>0</v>
      </c>
      <c r="P46" s="392">
        <f>+生産者価格評価表!P46/生産者価格評価表!P$124</f>
        <v>0</v>
      </c>
      <c r="Q46" s="392">
        <f>+生産者価格評価表!Q46/生産者価格評価表!Q$124</f>
        <v>0</v>
      </c>
      <c r="R46" s="392">
        <f>+生産者価格評価表!R46/生産者価格評価表!R$124</f>
        <v>-1.0913832420975237E-5</v>
      </c>
      <c r="S46" s="392">
        <f>+生産者価格評価表!S46/生産者価格評価表!S$124</f>
        <v>4.1941371729261102E-6</v>
      </c>
      <c r="T46" s="392">
        <f>+生産者価格評価表!T46/生産者価格評価表!T$124</f>
        <v>0</v>
      </c>
      <c r="U46" s="392">
        <f>+生産者価格評価表!U46/生産者価格評価表!U$124</f>
        <v>-9.5681278346893689E-4</v>
      </c>
      <c r="V46" s="392">
        <f>+生産者価格評価表!V46/生産者価格評価表!V$124</f>
        <v>0</v>
      </c>
      <c r="W46" s="392">
        <f>+生産者価格評価表!W46/生産者価格評価表!W$124</f>
        <v>3.0480535982969757E-2</v>
      </c>
      <c r="X46" s="392">
        <f>+生産者価格評価表!X46/生産者価格評価表!X$124</f>
        <v>0</v>
      </c>
      <c r="Y46" s="392">
        <f>+生産者価格評価表!Y46/生産者価格評価表!Y$124</f>
        <v>1.4710841997930884E-3</v>
      </c>
      <c r="Z46" s="392">
        <f>+生産者価格評価表!Z46/生産者価格評価表!Z$124</f>
        <v>0</v>
      </c>
      <c r="AA46" s="392">
        <f>+生産者価格評価表!AA46/生産者価格評価表!AA$124</f>
        <v>0</v>
      </c>
      <c r="AB46" s="392">
        <f>+生産者価格評価表!AB46/生産者価格評価表!AB$124</f>
        <v>0</v>
      </c>
      <c r="AC46" s="392">
        <f>+生産者価格評価表!AC46/生産者価格評価表!AC$124</f>
        <v>5.0901488274576207E-3</v>
      </c>
      <c r="AD46" s="392">
        <f>+生産者価格評価表!AD46/生産者価格評価表!AD$124</f>
        <v>0</v>
      </c>
      <c r="AE46" s="392">
        <f>+生産者価格評価表!AE46/生産者価格評価表!AE$124</f>
        <v>0</v>
      </c>
      <c r="AF46" s="392">
        <f>+生産者価格評価表!AF46/生産者価格評価表!AF$124</f>
        <v>6.4087357955513341E-4</v>
      </c>
      <c r="AG46" s="392">
        <f>+生産者価格評価表!AG46/生産者価格評価表!AG$124</f>
        <v>-2.5755311846435634E-5</v>
      </c>
      <c r="AH46" s="392">
        <f>+生産者価格評価表!AH46/生産者価格評価表!AH$124</f>
        <v>0</v>
      </c>
      <c r="AI46" s="392">
        <f>+生産者価格評価表!AI46/生産者価格評価表!AI$124</f>
        <v>5.5058636125537653E-3</v>
      </c>
      <c r="AJ46" s="392">
        <f>+生産者価格評価表!AJ46/生産者価格評価表!AJ$124</f>
        <v>0</v>
      </c>
      <c r="AK46" s="392">
        <f>+生産者価格評価表!AK46/生産者価格評価表!AK$124</f>
        <v>3.0808366780746985E-2</v>
      </c>
      <c r="AL46" s="392">
        <f>+生産者価格評価表!AL46/生産者価格評価表!AL$124</f>
        <v>1.0337951301427372E-2</v>
      </c>
      <c r="AM46" s="392">
        <f>+生産者価格評価表!AM46/生産者価格評価表!AM$124</f>
        <v>7.2701275003641775E-3</v>
      </c>
      <c r="AN46" s="392">
        <f>+生産者価格評価表!AN46/生産者価格評価表!AN$124</f>
        <v>1.2566661287477623E-2</v>
      </c>
      <c r="AO46" s="392">
        <f>+生産者価格評価表!AO46/生産者価格評価表!AO$124</f>
        <v>2.1865662597470663E-3</v>
      </c>
      <c r="AP46" s="392">
        <f>+生産者価格評価表!AP46/生産者価格評価表!AP$124</f>
        <v>-3.1868830655644459E-4</v>
      </c>
      <c r="AQ46" s="392">
        <f>+生産者価格評価表!AQ46/生産者価格評価表!AQ$124</f>
        <v>0.23313255472011232</v>
      </c>
      <c r="AR46" s="392">
        <f>+生産者価格評価表!AR46/生産者価格評価表!AR$124</f>
        <v>0.51102422813509674</v>
      </c>
      <c r="AS46" s="392">
        <f>+生産者価格評価表!AS46/生産者価格評価表!AS$124</f>
        <v>-8.3331149379661275E-4</v>
      </c>
      <c r="AT46" s="392">
        <f>+生産者価格評価表!AT46/生産者価格評価表!AT$124</f>
        <v>1.8277834397780315E-2</v>
      </c>
      <c r="AU46" s="393">
        <f>+生産者価格評価表!AU46/生産者価格評価表!AU$124</f>
        <v>-7.9568234090321977E-5</v>
      </c>
      <c r="AV46" s="393">
        <f>+生産者価格評価表!AV46/生産者価格評価表!AV$124</f>
        <v>1.3765499038652868E-3</v>
      </c>
      <c r="AW46" s="393">
        <f>+生産者価格評価表!AW46/生産者価格評価表!AW$124</f>
        <v>2.1036497439996468E-2</v>
      </c>
      <c r="AX46" s="393">
        <f>+生産者価格評価表!AX46/生産者価格評価表!AX$124</f>
        <v>3.5531279127910928E-3</v>
      </c>
      <c r="AY46" s="393">
        <f>+生産者価格評価表!AY46/生産者価格評価表!AY$124</f>
        <v>2.2690083051570758E-2</v>
      </c>
      <c r="AZ46" s="393">
        <f>+生産者価格評価表!AZ46/生産者価格評価表!AZ$124</f>
        <v>1.1961951854868558E-2</v>
      </c>
      <c r="BA46" s="393">
        <f>+生産者価格評価表!BA46/生産者価格評価表!BA$124</f>
        <v>1.2451540644206676E-3</v>
      </c>
      <c r="BB46" s="393">
        <f>+生産者価格評価表!BB46/生産者価格評価表!BB$124</f>
        <v>1.1349245095054431E-3</v>
      </c>
      <c r="BC46" s="393">
        <f>+生産者価格評価表!BC46/生産者価格評価表!BC$124</f>
        <v>6.232669846935792E-2</v>
      </c>
      <c r="BD46" s="393">
        <f>+生産者価格評価表!BD46/生産者価格評価表!BD$124</f>
        <v>1.5872782634960285E-3</v>
      </c>
      <c r="BE46" s="393">
        <f>+生産者価格評価表!BE46/生産者価格評価表!BE$124</f>
        <v>-9.7279418917604329E-5</v>
      </c>
      <c r="BF46" s="393">
        <f>+生産者価格評価表!BF46/生産者価格評価表!BF$124</f>
        <v>7.6821446886966592E-6</v>
      </c>
      <c r="BG46" s="393">
        <f>+生産者価格評価表!BG46/生産者価格評価表!BG$124</f>
        <v>-1.5887742021345338E-3</v>
      </c>
      <c r="BH46" s="393">
        <f>+生産者価格評価表!BH46/生産者価格評価表!BH$124</f>
        <v>6.6351145009957554E-3</v>
      </c>
      <c r="BI46" s="393">
        <f>+生産者価格評価表!BI46/生産者価格評価表!BI$124</f>
        <v>6.6489075008472828E-4</v>
      </c>
      <c r="BJ46" s="393">
        <f>+生産者価格評価表!BJ46/生産者価格評価表!BJ$124</f>
        <v>3.2744321064934954E-4</v>
      </c>
      <c r="BK46" s="393">
        <f>+生産者価格評価表!BK46/生産者価格評価表!BK$124</f>
        <v>1.5115196469262938E-2</v>
      </c>
      <c r="BL46" s="393">
        <f>+生産者価格評価表!BL46/生産者価格評価表!BL$124</f>
        <v>0</v>
      </c>
      <c r="BM46" s="393">
        <f>+生産者価格評価表!BM46/生産者価格評価表!BM$124</f>
        <v>9.4274540195584268E-5</v>
      </c>
      <c r="BN46" s="393">
        <f>+生産者価格評価表!BN46/生産者価格評価表!BN$124</f>
        <v>0</v>
      </c>
      <c r="BO46" s="393">
        <f>+生産者価格評価表!BO46/生産者価格評価表!BO$124</f>
        <v>-5.6753109219088568E-6</v>
      </c>
      <c r="BP46" s="393">
        <f>+生産者価格評価表!BP46/生産者価格評価表!BP$124</f>
        <v>-1.0034544453031927E-5</v>
      </c>
      <c r="BQ46" s="393">
        <f>+生産者価格評価表!BQ46/生産者価格評価表!BQ$124</f>
        <v>1.2093814618513361E-5</v>
      </c>
      <c r="BR46" s="393">
        <f>+生産者価格評価表!BR46/生産者価格評価表!BR$124</f>
        <v>0</v>
      </c>
      <c r="BS46" s="393">
        <f>+生産者価格評価表!BS46/生産者価格評価表!BS$124</f>
        <v>1.1919448367929533E-5</v>
      </c>
      <c r="BT46" s="393">
        <f>+生産者価格評価表!BT46/生産者価格評価表!BT$124</f>
        <v>0</v>
      </c>
      <c r="BU46" s="393">
        <f>+生産者価格評価表!BU46/生産者価格評価表!BU$124</f>
        <v>0</v>
      </c>
      <c r="BV46" s="393">
        <f>+生産者価格評価表!BV46/生産者価格評価表!BV$124</f>
        <v>0</v>
      </c>
      <c r="BW46" s="393">
        <f>+生産者価格評価表!BW46/生産者価格評価表!BW$124</f>
        <v>0</v>
      </c>
      <c r="BX46" s="393">
        <f>+生産者価格評価表!BX46/生産者価格評価表!BX$124</f>
        <v>0</v>
      </c>
      <c r="BY46" s="393">
        <f>+生産者価格評価表!BY46/生産者価格評価表!BY$124</f>
        <v>0</v>
      </c>
      <c r="BZ46" s="393">
        <f>+生産者価格評価表!BZ46/生産者価格評価表!BZ$124</f>
        <v>0</v>
      </c>
      <c r="CA46" s="393">
        <f>+生産者価格評価表!CA46/生産者価格評価表!CA$124</f>
        <v>0</v>
      </c>
      <c r="CB46" s="393">
        <f>+生産者価格評価表!CB46/生産者価格評価表!CB$124</f>
        <v>0</v>
      </c>
      <c r="CC46" s="393">
        <f>+生産者価格評価表!CC46/生産者価格評価表!CC$124</f>
        <v>0</v>
      </c>
      <c r="CD46" s="393">
        <f>+生産者価格評価表!CD46/生産者価格評価表!CD$124</f>
        <v>0</v>
      </c>
      <c r="CE46" s="393">
        <f>+生産者価格評価表!CE46/生産者価格評価表!CE$124</f>
        <v>0</v>
      </c>
      <c r="CF46" s="393">
        <f>+生産者価格評価表!CF46/生産者価格評価表!CF$124</f>
        <v>0</v>
      </c>
      <c r="CG46" s="393">
        <f>+生産者価格評価表!CG46/生産者価格評価表!CG$124</f>
        <v>0</v>
      </c>
      <c r="CH46" s="393">
        <f>+生産者価格評価表!CH46/生産者価格評価表!CH$124</f>
        <v>0</v>
      </c>
      <c r="CI46" s="393">
        <f>+生産者価格評価表!CI46/生産者価格評価表!CI$124</f>
        <v>0</v>
      </c>
      <c r="CJ46" s="393">
        <f>+生産者価格評価表!CJ46/生産者価格評価表!CJ$124</f>
        <v>0</v>
      </c>
      <c r="CK46" s="393">
        <f>+生産者価格評価表!CK46/生産者価格評価表!CK$124</f>
        <v>0</v>
      </c>
      <c r="CL46" s="393">
        <f>+生産者価格評価表!CL46/生産者価格評価表!CL$124</f>
        <v>0</v>
      </c>
      <c r="CM46" s="393">
        <f>+生産者価格評価表!CM46/生産者価格評価表!CM$124</f>
        <v>1.439696638445532E-4</v>
      </c>
      <c r="CN46" s="393">
        <f>+生産者価格評価表!CN46/生産者価格評価表!CN$124</f>
        <v>4.4572895710074616E-6</v>
      </c>
      <c r="CO46" s="393">
        <f>+生産者価格評価表!CO46/生産者価格評価表!CO$124</f>
        <v>0</v>
      </c>
      <c r="CP46" s="393">
        <f>+生産者価格評価表!CP46/生産者価格評価表!CP$124</f>
        <v>8.2567580151883711E-5</v>
      </c>
      <c r="CQ46" s="393">
        <f>+生産者価格評価表!CQ46/生産者価格評価表!CQ$124</f>
        <v>0</v>
      </c>
      <c r="CR46" s="393">
        <f>+生産者価格評価表!CR46/生産者価格評価表!CR$124</f>
        <v>0</v>
      </c>
      <c r="CS46" s="393">
        <f>+生産者価格評価表!CS46/生産者価格評価表!CS$124</f>
        <v>0</v>
      </c>
      <c r="CT46" s="393">
        <f>+生産者価格評価表!CT46/生産者価格評価表!CT$124</f>
        <v>0</v>
      </c>
      <c r="CU46" s="393">
        <f>+生産者価格評価表!CU46/生産者価格評価表!CU$124</f>
        <v>0</v>
      </c>
      <c r="CV46" s="393">
        <f>+生産者価格評価表!CV46/生産者価格評価表!CV$124</f>
        <v>0</v>
      </c>
      <c r="CW46" s="393">
        <f>+生産者価格評価表!CW46/生産者価格評価表!CW$124</f>
        <v>0</v>
      </c>
      <c r="CX46" s="393">
        <f>+生産者価格評価表!CX46/生産者価格評価表!CX$124</f>
        <v>0</v>
      </c>
      <c r="CY46" s="393">
        <f>+生産者価格評価表!CY46/生産者価格評価表!CY$124</f>
        <v>0</v>
      </c>
      <c r="CZ46" s="393">
        <f>+生産者価格評価表!CZ46/生産者価格評価表!CZ$124</f>
        <v>0</v>
      </c>
      <c r="DA46" s="393">
        <f>+生産者価格評価表!DA46/生産者価格評価表!DA$124</f>
        <v>0</v>
      </c>
      <c r="DB46" s="393">
        <f>+生産者価格評価表!DB46/生産者価格評価表!DB$124</f>
        <v>0</v>
      </c>
      <c r="DC46" s="393">
        <f>+生産者価格評価表!DC46/生産者価格評価表!DC$124</f>
        <v>0</v>
      </c>
      <c r="DD46" s="393">
        <f>+生産者価格評価表!DD46/生産者価格評価表!DD$124</f>
        <v>0</v>
      </c>
      <c r="DE46" s="393">
        <f>+生産者価格評価表!DE46/生産者価格評価表!DE$124</f>
        <v>1.0333316217122368E-5</v>
      </c>
      <c r="DF46" s="393">
        <f>+生産者価格評価表!DF46/生産者価格評価表!DF$124</f>
        <v>0</v>
      </c>
      <c r="DG46" s="394">
        <f>+生産者価格評価表!DG46/生産者価格評価表!DG$124</f>
        <v>1.0174077562151397E-3</v>
      </c>
    </row>
    <row r="47" spans="1:111" ht="17.5" customHeight="1">
      <c r="A47" s="382">
        <v>41</v>
      </c>
      <c r="B47" s="389" t="s">
        <v>209</v>
      </c>
      <c r="C47" s="390" t="s">
        <v>210</v>
      </c>
      <c r="D47" s="391">
        <f>+生産者価格評価表!D47/生産者価格評価表!D$124</f>
        <v>0</v>
      </c>
      <c r="E47" s="392">
        <f>+生産者価格評価表!E47/生産者価格評価表!E$124</f>
        <v>0</v>
      </c>
      <c r="F47" s="392">
        <f>+生産者価格評価表!F47/生産者価格評価表!F$124</f>
        <v>0</v>
      </c>
      <c r="G47" s="392">
        <f>+生産者価格評価表!G47/生産者価格評価表!G$124</f>
        <v>0</v>
      </c>
      <c r="H47" s="392">
        <f>+生産者価格評価表!H47/生産者価格評価表!H$124</f>
        <v>0</v>
      </c>
      <c r="I47" s="392">
        <f>+生産者価格評価表!I47/生産者価格評価表!I$124</f>
        <v>2.3074468953339119E-3</v>
      </c>
      <c r="J47" s="392">
        <f>+生産者価格評価表!J47/生産者価格評価表!J$124</f>
        <v>4.3307743209292066E-4</v>
      </c>
      <c r="K47" s="392">
        <f>+生産者価格評価表!K47/生産者価格評価表!K$124</f>
        <v>1.307254095246657E-3</v>
      </c>
      <c r="L47" s="392">
        <f>+生産者価格評価表!L47/生産者価格評価表!L$124</f>
        <v>1.4185673256773342E-3</v>
      </c>
      <c r="M47" s="392">
        <f>+生産者価格評価表!M47/生産者価格評価表!M$124</f>
        <v>0</v>
      </c>
      <c r="N47" s="392">
        <f>+生産者価格評価表!N47/生産者価格評価表!N$124</f>
        <v>1.1965514646653418E-4</v>
      </c>
      <c r="O47" s="392">
        <f>+生産者価格評価表!O47/生産者価格評価表!O$124</f>
        <v>2.2526983101946802E-5</v>
      </c>
      <c r="P47" s="392">
        <f>+生産者価格評価表!P47/生産者価格評価表!P$124</f>
        <v>0</v>
      </c>
      <c r="Q47" s="392">
        <f>+生産者価格評価表!Q47/生産者価格評価表!Q$124</f>
        <v>7.8398753066351659E-4</v>
      </c>
      <c r="R47" s="392">
        <f>+生産者価格評価表!R47/生産者価格評価表!R$124</f>
        <v>1.3934666352654647E-2</v>
      </c>
      <c r="S47" s="392">
        <f>+生産者価格評価表!S47/生産者価格評価表!S$124</f>
        <v>1.5728014398472915E-6</v>
      </c>
      <c r="T47" s="392">
        <f>+生産者価格評価表!T47/生産者価格評価表!T$124</f>
        <v>1.2667435233477021E-4</v>
      </c>
      <c r="U47" s="392">
        <f>+生産者価格評価表!U47/生産者価格評価表!U$124</f>
        <v>2.0785173634242106E-3</v>
      </c>
      <c r="V47" s="392">
        <f>+生産者価格評価表!V47/生産者価格評価表!V$124</f>
        <v>0</v>
      </c>
      <c r="W47" s="392">
        <f>+生産者価格評価表!W47/生産者価格評価表!W$124</f>
        <v>6.9999821802020222E-4</v>
      </c>
      <c r="X47" s="392">
        <f>+生産者価格評価表!X47/生産者価格評価表!X$124</f>
        <v>0</v>
      </c>
      <c r="Y47" s="392">
        <f>+生産者価格評価表!Y47/生産者価格評価表!Y$124</f>
        <v>2.4105357064984316E-6</v>
      </c>
      <c r="Z47" s="392">
        <f>+生産者価格評価表!Z47/生産者価格評価表!Z$124</f>
        <v>0</v>
      </c>
      <c r="AA47" s="392">
        <f>+生産者価格評価表!AA47/生産者価格評価表!AA$124</f>
        <v>0</v>
      </c>
      <c r="AB47" s="392">
        <f>+生産者価格評価表!AB47/生産者価格評価表!AB$124</f>
        <v>1.9636869102328358E-3</v>
      </c>
      <c r="AC47" s="392">
        <f>+生産者価格評価表!AC47/生産者価格評価表!AC$124</f>
        <v>2.1950084163014278E-3</v>
      </c>
      <c r="AD47" s="392">
        <f>+生産者価格評価表!AD47/生産者価格評価表!AD$124</f>
        <v>1.9043739541421629E-5</v>
      </c>
      <c r="AE47" s="392">
        <f>+生産者価格評価表!AE47/生産者価格評価表!AE$124</f>
        <v>1.9455896401242845E-6</v>
      </c>
      <c r="AF47" s="392">
        <f>+生産者価格評価表!AF47/生産者価格評価表!AF$124</f>
        <v>2.0485423124197827E-3</v>
      </c>
      <c r="AG47" s="392">
        <f>+生産者価格評価表!AG47/生産者価格評価表!AG$124</f>
        <v>1.7241128321548722E-3</v>
      </c>
      <c r="AH47" s="392">
        <f>+生産者価格評価表!AH47/生産者価格評価表!AH$124</f>
        <v>1.363487824391783E-3</v>
      </c>
      <c r="AI47" s="392">
        <f>+生産者価格評価表!AI47/生産者価格評価表!AI$124</f>
        <v>1.3409388720250243E-3</v>
      </c>
      <c r="AJ47" s="392">
        <f>+生産者価格評価表!AJ47/生産者価格評価表!AJ$124</f>
        <v>3.4330020943808211E-4</v>
      </c>
      <c r="AK47" s="392">
        <f>+生産者価格評価表!AK47/生産者価格評価表!AK$124</f>
        <v>1.8824087482733451E-3</v>
      </c>
      <c r="AL47" s="392">
        <f>+生産者価格評価表!AL47/生産者価格評価表!AL$124</f>
        <v>3.1470861558778214E-3</v>
      </c>
      <c r="AM47" s="392">
        <f>+生産者価格評価表!AM47/生産者価格評価表!AM$124</f>
        <v>0</v>
      </c>
      <c r="AN47" s="392">
        <f>+生産者価格評価表!AN47/生産者価格評価表!AN$124</f>
        <v>1.5280024318938374E-3</v>
      </c>
      <c r="AO47" s="392">
        <f>+生産者価格評価表!AO47/生産者価格評価表!AO$124</f>
        <v>1.2690460010139677E-4</v>
      </c>
      <c r="AP47" s="392">
        <f>+生産者価格評価表!AP47/生産者価格評価表!AP$124</f>
        <v>0</v>
      </c>
      <c r="AQ47" s="392">
        <f>+生産者価格評価表!AQ47/生産者価格評価表!AQ$124</f>
        <v>8.8976695772759683E-4</v>
      </c>
      <c r="AR47" s="392">
        <f>+生産者価格評価表!AR47/生産者価格評価表!AR$124</f>
        <v>4.2706024481535758E-2</v>
      </c>
      <c r="AS47" s="392">
        <f>+生産者価格評価表!AS47/生産者価格評価表!AS$124</f>
        <v>5.1154587059105028E-2</v>
      </c>
      <c r="AT47" s="392">
        <f>+生産者価格評価表!AT47/生産者価格評価表!AT$124</f>
        <v>3.6641754772195834E-2</v>
      </c>
      <c r="AU47" s="393">
        <f>+生産者価格評価表!AU47/生産者価格評価表!AU$124</f>
        <v>3.1725403962728972E-2</v>
      </c>
      <c r="AV47" s="393">
        <f>+生産者価格評価表!AV47/生産者価格評価表!AV$124</f>
        <v>1.6543879947429826E-2</v>
      </c>
      <c r="AW47" s="393">
        <f>+生産者価格評価表!AW47/生産者価格評価表!AW$124</f>
        <v>2.3631893533568794E-2</v>
      </c>
      <c r="AX47" s="393">
        <f>+生産者価格評価表!AX47/生産者価格評価表!AX$124</f>
        <v>1.3683984106927193E-2</v>
      </c>
      <c r="AY47" s="393">
        <f>+生産者価格評価表!AY47/生産者価格評価表!AY$124</f>
        <v>4.894527787808161E-2</v>
      </c>
      <c r="AZ47" s="393">
        <f>+生産者価格評価表!AZ47/生産者価格評価表!AZ$124</f>
        <v>6.0711797637980382E-2</v>
      </c>
      <c r="BA47" s="393">
        <f>+生産者価格評価表!BA47/生産者価格評価表!BA$124</f>
        <v>3.6400847864412153E-2</v>
      </c>
      <c r="BB47" s="393">
        <f>+生産者価格評価表!BB47/生産者価格評価表!BB$124</f>
        <v>2.3328553439631923E-2</v>
      </c>
      <c r="BC47" s="393">
        <f>+生産者価格評価表!BC47/生産者価格評価表!BC$124</f>
        <v>3.990584091043789E-2</v>
      </c>
      <c r="BD47" s="393">
        <f>+生産者価格評価表!BD47/生産者価格評価表!BD$124</f>
        <v>4.9746365276451238E-2</v>
      </c>
      <c r="BE47" s="393">
        <f>+生産者価格評価表!BE47/生産者価格評価表!BE$124</f>
        <v>2.1706628434310916E-2</v>
      </c>
      <c r="BF47" s="393">
        <f>+生産者価格評価表!BF47/生産者価格評価表!BF$124</f>
        <v>5.9277781507347518E-3</v>
      </c>
      <c r="BG47" s="393">
        <f>+生産者価格評価表!BG47/生産者価格評価表!BG$124</f>
        <v>9.3165191271585793E-3</v>
      </c>
      <c r="BH47" s="393">
        <f>+生産者価格評価表!BH47/生産者価格評価表!BH$124</f>
        <v>3.0678781593135796E-2</v>
      </c>
      <c r="BI47" s="393">
        <f>+生産者価格評価表!BI47/生産者価格評価表!BI$124</f>
        <v>2.283438356176197E-2</v>
      </c>
      <c r="BJ47" s="393">
        <f>+生産者価格評価表!BJ47/生産者価格評価表!BJ$124</f>
        <v>1.6362763707437805E-2</v>
      </c>
      <c r="BK47" s="393">
        <f>+生産者価格評価表!BK47/生産者価格評価表!BK$124</f>
        <v>1.3647485258589796E-2</v>
      </c>
      <c r="BL47" s="393">
        <f>+生産者価格評価表!BL47/生産者価格評価表!BL$124</f>
        <v>0</v>
      </c>
      <c r="BM47" s="393">
        <f>+生産者価格評価表!BM47/生産者価格評価表!BM$124</f>
        <v>5.9009949699887296E-3</v>
      </c>
      <c r="BN47" s="393">
        <f>+生産者価格評価表!BN47/生産者価格評価表!BN$124</f>
        <v>7.9951581278566858E-3</v>
      </c>
      <c r="BO47" s="393">
        <f>+生産者価格評価表!BO47/生産者価格評価表!BO$124</f>
        <v>3.3026526024894942E-3</v>
      </c>
      <c r="BP47" s="393">
        <f>+生産者価格評価表!BP47/生産者価格評価表!BP$124</f>
        <v>2.7914394660768348E-2</v>
      </c>
      <c r="BQ47" s="393">
        <f>+生産者価格評価表!BQ47/生産者価格評価表!BQ$124</f>
        <v>6.7075694136234018E-4</v>
      </c>
      <c r="BR47" s="393">
        <f>+生産者価格評価表!BR47/生産者価格評価表!BR$124</f>
        <v>0</v>
      </c>
      <c r="BS47" s="393">
        <f>+生産者価格評価表!BS47/生産者価格評価表!BS$124</f>
        <v>2.1101838221741914E-4</v>
      </c>
      <c r="BT47" s="393">
        <f>+生産者価格評価表!BT47/生産者価格評価表!BT$124</f>
        <v>3.6713678532026927E-6</v>
      </c>
      <c r="BU47" s="393">
        <f>+生産者価格評価表!BU47/生産者価格評価表!BU$124</f>
        <v>1.3535623204143666E-5</v>
      </c>
      <c r="BV47" s="393">
        <f>+生産者価格評価表!BV47/生産者価格評価表!BV$124</f>
        <v>0</v>
      </c>
      <c r="BW47" s="393">
        <f>+生産者価格評価表!BW47/生産者価格評価表!BW$124</f>
        <v>0</v>
      </c>
      <c r="BX47" s="393">
        <f>+生産者価格評価表!BX47/生産者価格評価表!BX$124</f>
        <v>0</v>
      </c>
      <c r="BY47" s="393">
        <f>+生産者価格評価表!BY47/生産者価格評価表!BY$124</f>
        <v>0</v>
      </c>
      <c r="BZ47" s="393">
        <f>+生産者価格評価表!BZ47/生産者価格評価表!BZ$124</f>
        <v>0</v>
      </c>
      <c r="CA47" s="393">
        <f>+生産者価格評価表!CA47/生産者価格評価表!CA$124</f>
        <v>0</v>
      </c>
      <c r="CB47" s="393">
        <f>+生産者価格評価表!CB47/生産者価格評価表!CB$124</f>
        <v>0</v>
      </c>
      <c r="CC47" s="393">
        <f>+生産者価格評価表!CC47/生産者価格評価表!CC$124</f>
        <v>1.0279567658212058E-4</v>
      </c>
      <c r="CD47" s="393">
        <f>+生産者価格評価表!CD47/生産者価格評価表!CD$124</f>
        <v>0</v>
      </c>
      <c r="CE47" s="393">
        <f>+生産者価格評価表!CE47/生産者価格評価表!CE$124</f>
        <v>0</v>
      </c>
      <c r="CF47" s="393">
        <f>+生産者価格評価表!CF47/生産者価格評価表!CF$124</f>
        <v>0</v>
      </c>
      <c r="CG47" s="393">
        <f>+生産者価格評価表!CG47/生産者価格評価表!CG$124</f>
        <v>3.0374086340682702E-5</v>
      </c>
      <c r="CH47" s="393">
        <f>+生産者価格評価表!CH47/生産者価格評価表!CH$124</f>
        <v>0</v>
      </c>
      <c r="CI47" s="393">
        <f>+生産者価格評価表!CI47/生産者価格評価表!CI$124</f>
        <v>0</v>
      </c>
      <c r="CJ47" s="393">
        <f>+生産者価格評価表!CJ47/生産者価格評価表!CJ$124</f>
        <v>0</v>
      </c>
      <c r="CK47" s="393">
        <f>+生産者価格評価表!CK47/生産者価格評価表!CK$124</f>
        <v>0</v>
      </c>
      <c r="CL47" s="393">
        <f>+生産者価格評価表!CL47/生産者価格評価表!CL$124</f>
        <v>0</v>
      </c>
      <c r="CM47" s="393">
        <f>+生産者価格評価表!CM47/生産者価格評価表!CM$124</f>
        <v>3.4512286518403423E-4</v>
      </c>
      <c r="CN47" s="393">
        <f>+生産者価格評価表!CN47/生産者価格評価表!CN$124</f>
        <v>2.3142716641046636E-4</v>
      </c>
      <c r="CO47" s="393">
        <f>+生産者価格評価表!CO47/生産者価格評価表!CO$124</f>
        <v>0</v>
      </c>
      <c r="CP47" s="393">
        <f>+生産者価格評価表!CP47/生産者価格評価表!CP$124</f>
        <v>1.3599366142663199E-4</v>
      </c>
      <c r="CQ47" s="393">
        <f>+生産者価格評価表!CQ47/生産者価格評価表!CQ$124</f>
        <v>2.3439748080456868E-3</v>
      </c>
      <c r="CR47" s="393">
        <f>+生産者価格評価表!CR47/生産者価格評価表!CR$124</f>
        <v>0</v>
      </c>
      <c r="CS47" s="393">
        <f>+生産者価格評価表!CS47/生産者価格評価表!CS$124</f>
        <v>1.4584673630034322E-4</v>
      </c>
      <c r="CT47" s="393">
        <f>+生産者価格評価表!CT47/生産者価格評価表!CT$124</f>
        <v>3.8578234270595876E-4</v>
      </c>
      <c r="CU47" s="393">
        <f>+生産者価格評価表!CU47/生産者価格評価表!CU$124</f>
        <v>2.113230624879573E-4</v>
      </c>
      <c r="CV47" s="393">
        <f>+生産者価格評価表!CV47/生産者価格評価表!CV$124</f>
        <v>0</v>
      </c>
      <c r="CW47" s="393">
        <f>+生産者価格評価表!CW47/生産者価格評価表!CW$124</f>
        <v>0</v>
      </c>
      <c r="CX47" s="393">
        <f>+生産者価格評価表!CX47/生産者価格評価表!CX$124</f>
        <v>1.9530085836794639E-3</v>
      </c>
      <c r="CY47" s="393">
        <f>+生産者価格評価表!CY47/生産者価格評価表!CY$124</f>
        <v>4.1679758562329377E-5</v>
      </c>
      <c r="CZ47" s="393">
        <f>+生産者価格評価表!CZ47/生産者価格評価表!CZ$124</f>
        <v>7.1784043892229876E-4</v>
      </c>
      <c r="DA47" s="393">
        <f>+生産者価格評価表!DA47/生産者価格評価表!DA$124</f>
        <v>3.1147660042525724E-4</v>
      </c>
      <c r="DB47" s="393">
        <f>+生産者価格評価表!DB47/生産者価格評価表!DB$124</f>
        <v>7.5264314274404965E-4</v>
      </c>
      <c r="DC47" s="393">
        <f>+生産者価格評価表!DC47/生産者価格評価表!DC$124</f>
        <v>0</v>
      </c>
      <c r="DD47" s="393">
        <f>+生産者価格評価表!DD47/生産者価格評価表!DD$124</f>
        <v>0</v>
      </c>
      <c r="DE47" s="393">
        <f>+生産者価格評価表!DE47/生産者価格評価表!DE$124</f>
        <v>4.5927616232717725E-4</v>
      </c>
      <c r="DF47" s="393">
        <f>+生産者価格評価表!DF47/生産者価格評価表!DF$124</f>
        <v>9.6553231800626689E-4</v>
      </c>
      <c r="DG47" s="394">
        <f>+生産者価格評価表!DG47/生産者価格評価表!DG$124</f>
        <v>1.1627147851841126E-3</v>
      </c>
    </row>
    <row r="48" spans="1:111" ht="17.5" customHeight="1">
      <c r="A48" s="382">
        <v>42</v>
      </c>
      <c r="B48" s="389" t="s">
        <v>211</v>
      </c>
      <c r="C48" s="390" t="s">
        <v>212</v>
      </c>
      <c r="D48" s="391">
        <f>+生産者価格評価表!D48/生産者価格評価表!D$124</f>
        <v>0</v>
      </c>
      <c r="E48" s="392">
        <f>+生産者価格評価表!E48/生産者価格評価表!E$124</f>
        <v>0</v>
      </c>
      <c r="F48" s="392">
        <f>+生産者価格評価表!F48/生産者価格評価表!F$124</f>
        <v>0</v>
      </c>
      <c r="G48" s="392">
        <f>+生産者価格評価表!G48/生産者価格評価表!G$124</f>
        <v>5.3152402555035987E-6</v>
      </c>
      <c r="H48" s="392">
        <f>+生産者価格評価表!H48/生産者価格評価表!H$124</f>
        <v>2.3957444480101272E-4</v>
      </c>
      <c r="I48" s="392">
        <f>+生産者価格評価表!I48/生産者価格評価表!I$124</f>
        <v>1.0164637448898583E-3</v>
      </c>
      <c r="J48" s="392">
        <f>+生産者価格評価表!J48/生産者価格評価表!J$124</f>
        <v>0</v>
      </c>
      <c r="K48" s="392">
        <f>+生産者価格評価表!K48/生産者価格評価表!K$124</f>
        <v>0</v>
      </c>
      <c r="L48" s="392">
        <f>+生産者価格評価表!L48/生産者価格評価表!L$124</f>
        <v>0</v>
      </c>
      <c r="M48" s="392">
        <f>+生産者価格評価表!M48/生産者価格評価表!M$124</f>
        <v>0</v>
      </c>
      <c r="N48" s="392">
        <f>+生産者価格評価表!N48/生産者価格評価表!N$124</f>
        <v>0</v>
      </c>
      <c r="O48" s="392">
        <f>+生産者価格評価表!O48/生産者価格評価表!O$124</f>
        <v>0</v>
      </c>
      <c r="P48" s="392">
        <f>+生産者価格評価表!P48/生産者価格評価表!P$124</f>
        <v>0</v>
      </c>
      <c r="Q48" s="392">
        <f>+生産者価格評価表!Q48/生産者価格評価表!Q$124</f>
        <v>2.631625710052387E-4</v>
      </c>
      <c r="R48" s="392">
        <f>+生産者価格評価表!R48/生産者価格評価表!R$124</f>
        <v>1.3245946085667841E-3</v>
      </c>
      <c r="S48" s="392">
        <f>+生産者価格評価表!S48/生産者価格評価表!S$124</f>
        <v>0</v>
      </c>
      <c r="T48" s="392">
        <f>+生産者価格評価表!T48/生産者価格評価表!T$124</f>
        <v>0</v>
      </c>
      <c r="U48" s="392">
        <f>+生産者価格評価表!U48/生産者価格評価表!U$124</f>
        <v>0</v>
      </c>
      <c r="V48" s="392">
        <f>+生産者価格評価表!V48/生産者価格評価表!V$124</f>
        <v>0</v>
      </c>
      <c r="W48" s="392">
        <f>+生産者価格評価表!W48/生産者価格評価表!W$124</f>
        <v>0</v>
      </c>
      <c r="X48" s="392">
        <f>+生産者価格評価表!X48/生産者価格評価表!X$124</f>
        <v>0</v>
      </c>
      <c r="Y48" s="392">
        <f>+生産者価格評価表!Y48/生産者価格評価表!Y$124</f>
        <v>0</v>
      </c>
      <c r="Z48" s="392">
        <f>+生産者価格評価表!Z48/生産者価格評価表!Z$124</f>
        <v>0</v>
      </c>
      <c r="AA48" s="392">
        <f>+生産者価格評価表!AA48/生産者価格評価表!AA$124</f>
        <v>0</v>
      </c>
      <c r="AB48" s="392">
        <f>+生産者価格評価表!AB48/生産者価格評価表!AB$124</f>
        <v>0</v>
      </c>
      <c r="AC48" s="392">
        <f>+生産者価格評価表!AC48/生産者価格評価表!AC$124</f>
        <v>0</v>
      </c>
      <c r="AD48" s="392">
        <f>+生産者価格評価表!AD48/生産者価格評価表!AD$124</f>
        <v>0</v>
      </c>
      <c r="AE48" s="392">
        <f>+生産者価格評価表!AE48/生産者価格評価表!AE$124</f>
        <v>0</v>
      </c>
      <c r="AF48" s="392">
        <f>+生産者価格評価表!AF48/生産者価格評価表!AF$124</f>
        <v>0</v>
      </c>
      <c r="AG48" s="392">
        <f>+生産者価格評価表!AG48/生産者価格評価表!AG$124</f>
        <v>0</v>
      </c>
      <c r="AH48" s="392">
        <f>+生産者価格評価表!AH48/生産者価格評価表!AH$124</f>
        <v>0</v>
      </c>
      <c r="AI48" s="392">
        <f>+生産者価格評価表!AI48/生産者価格評価表!AI$124</f>
        <v>0</v>
      </c>
      <c r="AJ48" s="392">
        <f>+生産者価格評価表!AJ48/生産者価格評価表!AJ$124</f>
        <v>1.7503676306759947E-4</v>
      </c>
      <c r="AK48" s="392">
        <f>+生産者価格評価表!AK48/生産者価格評価表!AK$124</f>
        <v>0</v>
      </c>
      <c r="AL48" s="392">
        <f>+生産者価格評価表!AL48/生産者価格評価表!AL$124</f>
        <v>0</v>
      </c>
      <c r="AM48" s="392">
        <f>+生産者価格評価表!AM48/生産者価格評価表!AM$124</f>
        <v>0</v>
      </c>
      <c r="AN48" s="392">
        <f>+生産者価格評価表!AN48/生産者価格評価表!AN$124</f>
        <v>0</v>
      </c>
      <c r="AO48" s="392">
        <f>+生産者価格評価表!AO48/生産者価格評価表!AO$124</f>
        <v>3.4264242027377133E-5</v>
      </c>
      <c r="AP48" s="392">
        <f>+生産者価格評価表!AP48/生産者価格評価表!AP$124</f>
        <v>0</v>
      </c>
      <c r="AQ48" s="392">
        <f>+生産者価格評価表!AQ48/生産者価格評価表!AQ$124</f>
        <v>0</v>
      </c>
      <c r="AR48" s="392">
        <f>+生産者価格評価表!AR48/生産者価格評価表!AR$124</f>
        <v>0</v>
      </c>
      <c r="AS48" s="392">
        <f>+生産者価格評価表!AS48/生産者価格評価表!AS$124</f>
        <v>2.0131791483347726E-2</v>
      </c>
      <c r="AT48" s="392">
        <f>+生産者価格評価表!AT48/生産者価格評価表!AT$124</f>
        <v>1.0571031538474719E-3</v>
      </c>
      <c r="AU48" s="393">
        <f>+生産者価格評価表!AU48/生産者価格評価表!AU$124</f>
        <v>3.4069058877125771E-4</v>
      </c>
      <c r="AV48" s="393">
        <f>+生産者価格評価表!AV48/生産者価格評価表!AV$124</f>
        <v>1.0015670653782578E-4</v>
      </c>
      <c r="AW48" s="393">
        <f>+生産者価格評価表!AW48/生産者価格評価表!AW$124</f>
        <v>0</v>
      </c>
      <c r="AX48" s="393">
        <f>+生産者価格評価表!AX48/生産者価格評価表!AX$124</f>
        <v>0</v>
      </c>
      <c r="AY48" s="393">
        <f>+生産者価格評価表!AY48/生産者価格評価表!AY$124</f>
        <v>4.4381708958408562E-5</v>
      </c>
      <c r="AZ48" s="393">
        <f>+生産者価格評価表!AZ48/生産者価格評価表!AZ$124</f>
        <v>0</v>
      </c>
      <c r="BA48" s="393">
        <f>+生産者価格評価表!BA48/生産者価格評価表!BA$124</f>
        <v>0</v>
      </c>
      <c r="BB48" s="393">
        <f>+生産者価格評価表!BB48/生産者価格評価表!BB$124</f>
        <v>0</v>
      </c>
      <c r="BC48" s="393">
        <f>+生産者価格評価表!BC48/生産者価格評価表!BC$124</f>
        <v>0</v>
      </c>
      <c r="BD48" s="393">
        <f>+生産者価格評価表!BD48/生産者価格評価表!BD$124</f>
        <v>1.3355211062947452E-4</v>
      </c>
      <c r="BE48" s="393">
        <f>+生産者価格評価表!BE48/生産者価格評価表!BE$124</f>
        <v>0</v>
      </c>
      <c r="BF48" s="393">
        <f>+生産者価格評価表!BF48/生産者価格評価表!BF$124</f>
        <v>0</v>
      </c>
      <c r="BG48" s="393">
        <f>+生産者価格評価表!BG48/生産者価格評価表!BG$124</f>
        <v>0</v>
      </c>
      <c r="BH48" s="393">
        <f>+生産者価格評価表!BH48/生産者価格評価表!BH$124</f>
        <v>0</v>
      </c>
      <c r="BI48" s="393">
        <f>+生産者価格評価表!BI48/生産者価格評価表!BI$124</f>
        <v>1.1353591660493502E-2</v>
      </c>
      <c r="BJ48" s="393">
        <f>+生産者価格評価表!BJ48/生産者価格評価表!BJ$124</f>
        <v>3.6266925729904406E-3</v>
      </c>
      <c r="BK48" s="393">
        <f>+生産者価格評価表!BK48/生産者価格評価表!BK$124</f>
        <v>6.610415834363532E-3</v>
      </c>
      <c r="BL48" s="393">
        <f>+生産者価格評価表!BL48/生産者価格評価表!BL$124</f>
        <v>0</v>
      </c>
      <c r="BM48" s="393">
        <f>+生産者価格評価表!BM48/生産者価格評価表!BM$124</f>
        <v>7.5459460063524539E-2</v>
      </c>
      <c r="BN48" s="393">
        <f>+生産者価格評価表!BN48/生産者価格評価表!BN$124</f>
        <v>9.422857113036312E-2</v>
      </c>
      <c r="BO48" s="393">
        <f>+生産者価格評価表!BO48/生産者価格評価表!BO$124</f>
        <v>3.1386663851712453E-2</v>
      </c>
      <c r="BP48" s="393">
        <f>+生産者価格評価表!BP48/生産者価格評価表!BP$124</f>
        <v>6.2972530968312193E-2</v>
      </c>
      <c r="BQ48" s="393">
        <f>+生産者価格評価表!BQ48/生産者価格評価表!BQ$124</f>
        <v>0</v>
      </c>
      <c r="BR48" s="393">
        <f>+生産者価格評価表!BR48/生産者価格評価表!BR$124</f>
        <v>0</v>
      </c>
      <c r="BS48" s="393">
        <f>+生産者価格評価表!BS48/生産者価格評価表!BS$124</f>
        <v>0</v>
      </c>
      <c r="BT48" s="393">
        <f>+生産者価格評価表!BT48/生産者価格評価表!BT$124</f>
        <v>0</v>
      </c>
      <c r="BU48" s="393">
        <f>+生産者価格評価表!BU48/生産者価格評価表!BU$124</f>
        <v>0</v>
      </c>
      <c r="BV48" s="393">
        <f>+生産者価格評価表!BV48/生産者価格評価表!BV$124</f>
        <v>0</v>
      </c>
      <c r="BW48" s="393">
        <f>+生産者価格評価表!BW48/生産者価格評価表!BW$124</f>
        <v>0</v>
      </c>
      <c r="BX48" s="393">
        <f>+生産者価格評価表!BX48/生産者価格評価表!BX$124</f>
        <v>8.8047955402605803E-5</v>
      </c>
      <c r="BY48" s="393">
        <f>+生産者価格評価表!BY48/生産者価格評価表!BY$124</f>
        <v>6.2626535046757028E-6</v>
      </c>
      <c r="BZ48" s="393">
        <f>+生産者価格評価表!BZ48/生産者価格評価表!BZ$124</f>
        <v>6.2751393888635531E-5</v>
      </c>
      <c r="CA48" s="393">
        <f>+生産者価格評価表!CA48/生産者価格評価表!CA$124</f>
        <v>0</v>
      </c>
      <c r="CB48" s="393">
        <f>+生産者価格評価表!CB48/生産者価格評価表!CB$124</f>
        <v>0</v>
      </c>
      <c r="CC48" s="393">
        <f>+生産者価格評価表!CC48/生産者価格評価表!CC$124</f>
        <v>3.3344576229396052E-4</v>
      </c>
      <c r="CD48" s="393">
        <f>+生産者価格評価表!CD48/生産者価格評価表!CD$124</f>
        <v>0</v>
      </c>
      <c r="CE48" s="393">
        <f>+生産者価格評価表!CE48/生産者価格評価表!CE$124</f>
        <v>0</v>
      </c>
      <c r="CF48" s="393">
        <f>+生産者価格評価表!CF48/生産者価格評価表!CF$124</f>
        <v>0</v>
      </c>
      <c r="CG48" s="393">
        <f>+生産者価格評価表!CG48/生産者価格評価表!CG$124</f>
        <v>2.1760539467951788E-5</v>
      </c>
      <c r="CH48" s="393">
        <f>+生産者価格評価表!CH48/生産者価格評価表!CH$124</f>
        <v>0</v>
      </c>
      <c r="CI48" s="393">
        <f>+生産者価格評価表!CI48/生産者価格評価表!CI$124</f>
        <v>0</v>
      </c>
      <c r="CJ48" s="393">
        <f>+生産者価格評価表!CJ48/生産者価格評価表!CJ$124</f>
        <v>0</v>
      </c>
      <c r="CK48" s="393">
        <f>+生産者価格評価表!CK48/生産者価格評価表!CK$124</f>
        <v>0</v>
      </c>
      <c r="CL48" s="393">
        <f>+生産者価格評価表!CL48/生産者価格評価表!CL$124</f>
        <v>0</v>
      </c>
      <c r="CM48" s="393">
        <f>+生産者価格評価表!CM48/生産者価格評価表!CM$124</f>
        <v>0</v>
      </c>
      <c r="CN48" s="393">
        <f>+生産者価格評価表!CN48/生産者価格評価表!CN$124</f>
        <v>8.163877740582087E-6</v>
      </c>
      <c r="CO48" s="393">
        <f>+生産者価格評価表!CO48/生産者価格評価表!CO$124</f>
        <v>0</v>
      </c>
      <c r="CP48" s="393">
        <f>+生産者価格評価表!CP48/生産者価格評価表!CP$124</f>
        <v>0</v>
      </c>
      <c r="CQ48" s="393">
        <f>+生産者価格評価表!CQ48/生産者価格評価表!CQ$124</f>
        <v>0</v>
      </c>
      <c r="CR48" s="393">
        <f>+生産者価格評価表!CR48/生産者価格評価表!CR$124</f>
        <v>0</v>
      </c>
      <c r="CS48" s="393">
        <f>+生産者価格評価表!CS48/生産者価格評価表!CS$124</f>
        <v>0</v>
      </c>
      <c r="CT48" s="393">
        <f>+生産者価格評価表!CT48/生産者価格評価表!CT$124</f>
        <v>0</v>
      </c>
      <c r="CU48" s="393">
        <f>+生産者価格評価表!CU48/生産者価格評価表!CU$124</f>
        <v>0</v>
      </c>
      <c r="CV48" s="393">
        <f>+生産者価格評価表!CV48/生産者価格評価表!CV$124</f>
        <v>8.5880056441905861E-5</v>
      </c>
      <c r="CW48" s="393">
        <f>+生産者価格評価表!CW48/生産者価格評価表!CW$124</f>
        <v>0</v>
      </c>
      <c r="CX48" s="393">
        <f>+生産者価格評価表!CX48/生産者価格評価表!CX$124</f>
        <v>1.3286503267735699E-4</v>
      </c>
      <c r="CY48" s="393">
        <f>+生産者価格評価表!CY48/生産者価格評価表!CY$124</f>
        <v>0</v>
      </c>
      <c r="CZ48" s="393">
        <f>+生産者価格評価表!CZ48/生産者価格評価表!CZ$124</f>
        <v>0</v>
      </c>
      <c r="DA48" s="393">
        <f>+生産者価格評価表!DA48/生産者価格評価表!DA$124</f>
        <v>0</v>
      </c>
      <c r="DB48" s="393">
        <f>+生産者価格評価表!DB48/生産者価格評価表!DB$124</f>
        <v>0</v>
      </c>
      <c r="DC48" s="393">
        <f>+生産者価格評価表!DC48/生産者価格評価表!DC$124</f>
        <v>0</v>
      </c>
      <c r="DD48" s="393">
        <f>+生産者価格評価表!DD48/生産者価格評価表!DD$124</f>
        <v>0</v>
      </c>
      <c r="DE48" s="393">
        <f>+生産者価格評価表!DE48/生産者価格評価表!DE$124</f>
        <v>0</v>
      </c>
      <c r="DF48" s="393">
        <f>+生産者価格評価表!DF48/生産者価格評価表!DF$124</f>
        <v>0</v>
      </c>
      <c r="DG48" s="394">
        <f>+生産者価格評価表!DG48/生産者価格評価表!DG$124</f>
        <v>2.6307811739489321E-4</v>
      </c>
    </row>
    <row r="49" spans="1:111" ht="17.5" customHeight="1">
      <c r="A49" s="382">
        <v>43</v>
      </c>
      <c r="B49" s="389" t="s">
        <v>213</v>
      </c>
      <c r="C49" s="390" t="s">
        <v>214</v>
      </c>
      <c r="D49" s="391">
        <f>+生産者価格評価表!D49/生産者価格評価表!D$124</f>
        <v>3.9186694471983865E-3</v>
      </c>
      <c r="E49" s="392">
        <f>+生産者価格評価表!E49/生産者価格評価表!E$124</f>
        <v>6.6074864158639595E-4</v>
      </c>
      <c r="F49" s="392">
        <f>+生産者価格評価表!F49/生産者価格評価表!F$124</f>
        <v>1.1403340722698122E-5</v>
      </c>
      <c r="G49" s="392">
        <f>+生産者価格評価表!G49/生産者価格評価表!G$124</f>
        <v>9.7933301707653808E-4</v>
      </c>
      <c r="H49" s="392">
        <f>+生産者価格評価表!H49/生産者価格評価表!H$124</f>
        <v>1.46628433345805E-3</v>
      </c>
      <c r="I49" s="392">
        <f>+生産者価格評価表!I49/生産者価格評価表!I$124</f>
        <v>2.402415770768877E-2</v>
      </c>
      <c r="J49" s="392">
        <f>+生産者価格評価表!J49/生産者価格評価表!J$124</f>
        <v>6.2486886630549986E-3</v>
      </c>
      <c r="K49" s="392">
        <f>+生産者価格評価表!K49/生産者価格評価表!K$124</f>
        <v>3.8634444571481316E-3</v>
      </c>
      <c r="L49" s="392">
        <f>+生産者価格評価表!L49/生産者価格評価表!L$124</f>
        <v>5.1633524573677245E-2</v>
      </c>
      <c r="M49" s="392">
        <f>+生産者価格評価表!M49/生産者価格評価表!M$124</f>
        <v>1.316237831481469E-4</v>
      </c>
      <c r="N49" s="392">
        <f>+生産者価格評価表!N49/生産者価格評価表!N$124</f>
        <v>2.1155523318567641E-4</v>
      </c>
      <c r="O49" s="392">
        <f>+生産者価格評価表!O49/生産者価格評価表!O$124</f>
        <v>1.6425925178502877E-4</v>
      </c>
      <c r="P49" s="392">
        <f>+生産者価格評価表!P49/生産者価格評価表!P$124</f>
        <v>1.9782988580485227E-3</v>
      </c>
      <c r="Q49" s="392">
        <f>+生産者価格評価表!Q49/生産者価格評価表!Q$124</f>
        <v>9.8389800461846089E-3</v>
      </c>
      <c r="R49" s="392">
        <f>+生産者価格評価表!R49/生産者価格評価表!R$124</f>
        <v>6.0111091325800871E-2</v>
      </c>
      <c r="S49" s="392">
        <f>+生産者価格評価表!S49/生産者価格評価表!S$124</f>
        <v>5.2924768450861358E-4</v>
      </c>
      <c r="T49" s="392">
        <f>+生産者価格評価表!T49/生産者価格評価表!T$124</f>
        <v>1.2076666953530111E-3</v>
      </c>
      <c r="U49" s="392">
        <f>+生産者価格評価表!U49/生産者価格評価表!U$124</f>
        <v>4.6629638590943331E-4</v>
      </c>
      <c r="V49" s="392">
        <f>+生産者価格評価表!V49/生産者価格評価表!V$124</f>
        <v>3.1699237633334921E-5</v>
      </c>
      <c r="W49" s="392">
        <f>+生産者価格評価表!W49/生産者価格評価表!W$124</f>
        <v>1.0844946282447454E-2</v>
      </c>
      <c r="X49" s="392">
        <f>+生産者価格評価表!X49/生産者価格評価表!X$124</f>
        <v>1.9047240549200284E-4</v>
      </c>
      <c r="Y49" s="392">
        <f>+生産者価格評価表!Y49/生産者価格評価表!Y$124</f>
        <v>4.9120143510147591E-3</v>
      </c>
      <c r="Z49" s="392">
        <f>+生産者価格評価表!Z49/生産者価格評価表!Z$124</f>
        <v>1.649620108031476E-3</v>
      </c>
      <c r="AA49" s="392">
        <f>+生産者価格評価表!AA49/生産者価格評価表!AA$124</f>
        <v>3.5731300619342544E-4</v>
      </c>
      <c r="AB49" s="392">
        <f>+生産者価格評価表!AB49/生産者価格評価表!AB$124</f>
        <v>2.1622168101948381E-2</v>
      </c>
      <c r="AC49" s="392">
        <f>+生産者価格評価表!AC49/生産者価格評価表!AC$124</f>
        <v>1.4050156362812184E-2</v>
      </c>
      <c r="AD49" s="392">
        <f>+生産者価格評価表!AD49/生産者価格評価表!AD$124</f>
        <v>3.8932918640960178E-4</v>
      </c>
      <c r="AE49" s="392">
        <f>+生産者価格評価表!AE49/生産者価格評価表!AE$124</f>
        <v>1.0849904893093091E-3</v>
      </c>
      <c r="AF49" s="392">
        <f>+生産者価格評価表!AF49/生産者価格評価表!AF$124</f>
        <v>2.0420009319650099E-3</v>
      </c>
      <c r="AG49" s="392">
        <f>+生産者価格評価表!AG49/生産者価格評価表!AG$124</f>
        <v>2.4512338100803305E-2</v>
      </c>
      <c r="AH49" s="392">
        <f>+生産者価格評価表!AH49/生産者価格評価表!AH$124</f>
        <v>1.2695837042546079E-2</v>
      </c>
      <c r="AI49" s="392">
        <f>+生産者価格評価表!AI49/生産者価格評価表!AI$124</f>
        <v>9.6046915510110339E-3</v>
      </c>
      <c r="AJ49" s="392">
        <f>+生産者価格評価表!AJ49/生産者価格評価表!AJ$124</f>
        <v>7.6816541152355065E-3</v>
      </c>
      <c r="AK49" s="392">
        <f>+生産者価格評価表!AK49/生産者価格評価表!AK$124</f>
        <v>1.7011830613277747E-2</v>
      </c>
      <c r="AL49" s="392">
        <f>+生産者価格評価表!AL49/生産者価格評価表!AL$124</f>
        <v>9.516662183202497E-3</v>
      </c>
      <c r="AM49" s="392">
        <f>+生産者価格評価表!AM49/生産者価格評価表!AM$124</f>
        <v>6.2956953956792952E-5</v>
      </c>
      <c r="AN49" s="392">
        <f>+生産者価格評価表!AN49/生産者価格評価表!AN$124</f>
        <v>3.127122746839101E-4</v>
      </c>
      <c r="AO49" s="392">
        <f>+生産者価格評価表!AO49/生産者価格評価表!AO$124</f>
        <v>1.099628359878603E-2</v>
      </c>
      <c r="AP49" s="392">
        <f>+生産者価格評価表!AP49/生産者価格評価表!AP$124</f>
        <v>2.1459661509605789E-4</v>
      </c>
      <c r="AQ49" s="392">
        <f>+生産者価格評価表!AQ49/生産者価格評価表!AQ$124</f>
        <v>5.805847460663994E-4</v>
      </c>
      <c r="AR49" s="392">
        <f>+生産者価格評価表!AR49/生産者価格評価表!AR$124</f>
        <v>3.2861950353396457E-3</v>
      </c>
      <c r="AS49" s="392">
        <f>+生産者価格評価表!AS49/生産者価格評価表!AS$124</f>
        <v>4.7903372514527552E-2</v>
      </c>
      <c r="AT49" s="392">
        <f>+生産者価格評価表!AT49/生産者価格評価表!AT$124</f>
        <v>7.492308700776297E-2</v>
      </c>
      <c r="AU49" s="393">
        <f>+生産者価格評価表!AU49/生産者価格評価表!AU$124</f>
        <v>3.1645066023834871E-2</v>
      </c>
      <c r="AV49" s="393">
        <f>+生産者価格評価表!AV49/生産者価格評価表!AV$124</f>
        <v>3.0043927425095665E-2</v>
      </c>
      <c r="AW49" s="393">
        <f>+生産者価格評価表!AW49/生産者価格評価表!AW$124</f>
        <v>3.4856241373063174E-2</v>
      </c>
      <c r="AX49" s="393">
        <f>+生産者価格評価表!AX49/生産者価格評価表!AX$124</f>
        <v>1.0748589056798088E-2</v>
      </c>
      <c r="AY49" s="393">
        <f>+生産者価格評価表!AY49/生産者価格評価表!AY$124</f>
        <v>2.694691921347208E-2</v>
      </c>
      <c r="AZ49" s="393">
        <f>+生産者価格評価表!AZ49/生産者価格評価表!AZ$124</f>
        <v>3.3789242443679382E-2</v>
      </c>
      <c r="BA49" s="393">
        <f>+生産者価格評価表!BA49/生産者価格評価表!BA$124</f>
        <v>2.7656879136751897E-2</v>
      </c>
      <c r="BB49" s="393">
        <f>+生産者価格評価表!BB49/生産者価格評価表!BB$124</f>
        <v>2.36992053726966E-2</v>
      </c>
      <c r="BC49" s="393">
        <f>+生産者価格評価表!BC49/生産者価格評価表!BC$124</f>
        <v>1.9290043965039579E-2</v>
      </c>
      <c r="BD49" s="393">
        <f>+生産者価格評価表!BD49/生産者価格評価表!BD$124</f>
        <v>3.0007755165348288E-2</v>
      </c>
      <c r="BE49" s="393">
        <f>+生産者価格評価表!BE49/生産者価格評価表!BE$124</f>
        <v>3.2633770781894909E-2</v>
      </c>
      <c r="BF49" s="393">
        <f>+生産者価格評価表!BF49/生産者価格評価表!BF$124</f>
        <v>3.6670129399152471E-3</v>
      </c>
      <c r="BG49" s="393">
        <f>+生産者価格評価表!BG49/生産者価格評価表!BG$124</f>
        <v>7.0004504001632221E-3</v>
      </c>
      <c r="BH49" s="393">
        <f>+生産者価格評価表!BH49/生産者価格評価表!BH$124</f>
        <v>1.0092047167491635E-2</v>
      </c>
      <c r="BI49" s="393">
        <f>+生産者価格評価表!BI49/生産者価格評価表!BI$124</f>
        <v>4.667602055555891E-2</v>
      </c>
      <c r="BJ49" s="393">
        <f>+生産者価格評価表!BJ49/生産者価格評価表!BJ$124</f>
        <v>8.2658328068701877E-3</v>
      </c>
      <c r="BK49" s="393">
        <f>+生産者価格評価表!BK49/生産者価格評価表!BK$124</f>
        <v>2.0581963498113635E-2</v>
      </c>
      <c r="BL49" s="393">
        <f>+生産者価格評価表!BL49/生産者価格評価表!BL$124</f>
        <v>1.9028600861973748E-4</v>
      </c>
      <c r="BM49" s="393">
        <f>+生産者価格評価表!BM49/生産者価格評価表!BM$124</f>
        <v>1.5651587808060415E-2</v>
      </c>
      <c r="BN49" s="393">
        <f>+生産者価格評価表!BN49/生産者価格評価表!BN$124</f>
        <v>6.7777254553090985E-2</v>
      </c>
      <c r="BO49" s="393">
        <f>+生産者価格評価表!BO49/生産者価格評価表!BO$124</f>
        <v>6.5379581820390028E-3</v>
      </c>
      <c r="BP49" s="393">
        <f>+生産者価格評価表!BP49/生産者価格評価表!BP$124</f>
        <v>5.5906290164865428E-3</v>
      </c>
      <c r="BQ49" s="393">
        <f>+生産者価格評価表!BQ49/生産者価格評価表!BQ$124</f>
        <v>3.6971091135438777E-4</v>
      </c>
      <c r="BR49" s="393">
        <f>+生産者価格評価表!BR49/生産者価格評価表!BR$124</f>
        <v>1.7545791307785996E-3</v>
      </c>
      <c r="BS49" s="393">
        <f>+生産者価格評価表!BS49/生産者価格評価表!BS$124</f>
        <v>7.2532050624104529E-4</v>
      </c>
      <c r="BT49" s="393">
        <f>+生産者価格評価表!BT49/生産者価格評価表!BT$124</f>
        <v>1.5252864626487552E-4</v>
      </c>
      <c r="BU49" s="393">
        <f>+生産者価格評価表!BU49/生産者価格評価表!BU$124</f>
        <v>2.9131573181743558E-3</v>
      </c>
      <c r="BV49" s="393">
        <f>+生産者価格評価表!BV49/生産者価格評価表!BV$124</f>
        <v>1.144120515495512E-4</v>
      </c>
      <c r="BW49" s="393">
        <f>+生産者価格評価表!BW49/生産者価格評価表!BW$124</f>
        <v>4.2864601578656696E-5</v>
      </c>
      <c r="BX49" s="393">
        <f>+生産者価格評価表!BX49/生産者価格評価表!BX$124</f>
        <v>2.5329689375517699E-4</v>
      </c>
      <c r="BY49" s="393">
        <f>+生産者価格評価表!BY49/生産者価格評価表!BY$124</f>
        <v>3.6539806182173617E-4</v>
      </c>
      <c r="BZ49" s="393">
        <f>+生産者価格評価表!BZ49/生産者価格評価表!BZ$124</f>
        <v>5.06153157306354E-4</v>
      </c>
      <c r="CA49" s="393">
        <f>+生産者価格評価表!CA49/生産者価格評価表!CA$124</f>
        <v>1.39571715258938E-3</v>
      </c>
      <c r="CB49" s="393">
        <f>+生産者価格評価表!CB49/生産者価格評価表!CB$124</f>
        <v>0</v>
      </c>
      <c r="CC49" s="393">
        <f>+生産者価格評価表!CC49/生産者価格評価表!CC$124</f>
        <v>1.2313531935068251E-3</v>
      </c>
      <c r="CD49" s="393">
        <f>+生産者価格評価表!CD49/生産者価格評価表!CD$124</f>
        <v>7.6706004462132101E-5</v>
      </c>
      <c r="CE49" s="393">
        <f>+生産者価格評価表!CE49/生産者価格評価表!CE$124</f>
        <v>1.0828390339449711E-3</v>
      </c>
      <c r="CF49" s="393">
        <f>+生産者価格評価表!CF49/生産者価格評価表!CF$124</f>
        <v>2.5938876330110377E-3</v>
      </c>
      <c r="CG49" s="393">
        <f>+生産者価格評価表!CG49/生産者価格評価表!CG$124</f>
        <v>5.2072668717093795E-3</v>
      </c>
      <c r="CH49" s="393">
        <f>+生産者価格評価表!CH49/生産者価格評価表!CH$124</f>
        <v>2.8054260855041678E-5</v>
      </c>
      <c r="CI49" s="393">
        <f>+生産者価格評価表!CI49/生産者価格評価表!CI$124</f>
        <v>6.6357980164016112E-4</v>
      </c>
      <c r="CJ49" s="393">
        <f>+生産者価格評価表!CJ49/生産者価格評価表!CJ$124</f>
        <v>5.5729428846143785E-5</v>
      </c>
      <c r="CK49" s="393">
        <f>+生産者価格評価表!CK49/生産者価格評価表!CK$124</f>
        <v>2.3143637745062548E-4</v>
      </c>
      <c r="CL49" s="393">
        <f>+生産者価格評価表!CL49/生産者価格評価表!CL$124</f>
        <v>3.689206436027166E-4</v>
      </c>
      <c r="CM49" s="393">
        <f>+生産者価格評価表!CM49/生産者価格評価表!CM$124</f>
        <v>3.8064597180967124E-4</v>
      </c>
      <c r="CN49" s="393">
        <f>+生産者価格評価表!CN49/生産者価格評価表!CN$124</f>
        <v>4.1042018587272864E-3</v>
      </c>
      <c r="CO49" s="393">
        <f>+生産者価格評価表!CO49/生産者価格評価表!CO$124</f>
        <v>1.9166493654731352E-4</v>
      </c>
      <c r="CP49" s="393">
        <f>+生産者価格評価表!CP49/生産者価格評価表!CP$124</f>
        <v>2.4576988593829008E-4</v>
      </c>
      <c r="CQ49" s="393">
        <f>+生産者価格評価表!CQ49/生産者価格評価表!CQ$124</f>
        <v>3.2487694734479179E-4</v>
      </c>
      <c r="CR49" s="393">
        <f>+生産者価格評価表!CR49/生産者価格評価表!CR$124</f>
        <v>1.4625511515956887E-4</v>
      </c>
      <c r="CS49" s="393">
        <f>+生産者価格評価表!CS49/生産者価格評価表!CS$124</f>
        <v>5.944180782587314E-4</v>
      </c>
      <c r="CT49" s="393">
        <f>+生産者価格評価表!CT49/生産者価格評価表!CT$124</f>
        <v>4.4812490725142323E-4</v>
      </c>
      <c r="CU49" s="393">
        <f>+生産者価格評価表!CU49/生産者価格評価表!CU$124</f>
        <v>2.2435011351546073E-3</v>
      </c>
      <c r="CV49" s="393">
        <f>+生産者価格評価表!CV49/生産者価格評価表!CV$124</f>
        <v>1.2631806727045681E-3</v>
      </c>
      <c r="CW49" s="393">
        <f>+生産者価格評価表!CW49/生産者価格評価表!CW$124</f>
        <v>6.5687325411604082E-6</v>
      </c>
      <c r="CX49" s="393">
        <f>+生産者価格評価表!CX49/生産者価格評価表!CX$124</f>
        <v>5.1950841472147629E-3</v>
      </c>
      <c r="CY49" s="393">
        <f>+生産者価格評価表!CY49/生産者価格評価表!CY$124</f>
        <v>2.610633445076356E-4</v>
      </c>
      <c r="CZ49" s="393">
        <f>+生産者価格評価表!CZ49/生産者価格評価表!CZ$124</f>
        <v>1.1556612238684421E-3</v>
      </c>
      <c r="DA49" s="393">
        <f>+生産者価格評価表!DA49/生産者価格評価表!DA$124</f>
        <v>2.5707305953912968E-3</v>
      </c>
      <c r="DB49" s="393">
        <f>+生産者価格評価表!DB49/生産者価格評価表!DB$124</f>
        <v>4.0142497375501235E-3</v>
      </c>
      <c r="DC49" s="393">
        <f>+生産者価格評価表!DC49/生産者価格評価表!DC$124</f>
        <v>1.5293217351901534E-4</v>
      </c>
      <c r="DD49" s="393">
        <f>+生産者価格評価表!DD49/生産者価格評価表!DD$124</f>
        <v>1.1179638152378469E-5</v>
      </c>
      <c r="DE49" s="393">
        <f>+生産者価格評価表!DE49/生産者価格評価表!DE$124</f>
        <v>5.4706165794402304E-3</v>
      </c>
      <c r="DF49" s="393">
        <f>+生産者価格評価表!DF49/生産者価格評価表!DF$124</f>
        <v>3.8931666491238016E-4</v>
      </c>
      <c r="DG49" s="394">
        <f>+生産者価格評価表!DG49/生産者価格評価表!DG$124</f>
        <v>2.769753643825841E-3</v>
      </c>
    </row>
    <row r="50" spans="1:111" ht="17.5" customHeight="1">
      <c r="B50" s="389" t="s">
        <v>215</v>
      </c>
      <c r="C50" s="390" t="s">
        <v>0</v>
      </c>
      <c r="D50" s="391">
        <f>+生産者価格評価表!D50/生産者価格評価表!D$124</f>
        <v>0</v>
      </c>
      <c r="E50" s="392">
        <f>+生産者価格評価表!E50/生産者価格評価表!E$124</f>
        <v>0</v>
      </c>
      <c r="F50" s="392">
        <f>+生産者価格評価表!F50/生産者価格評価表!F$124</f>
        <v>0</v>
      </c>
      <c r="G50" s="392">
        <f>+生産者価格評価表!G50/生産者価格評価表!G$124</f>
        <v>3.0562631469145694E-5</v>
      </c>
      <c r="H50" s="392">
        <f>+生産者価格評価表!H50/生産者価格評価表!H$124</f>
        <v>0</v>
      </c>
      <c r="I50" s="392">
        <f>+生産者価格評価表!I50/生産者価格評価表!I$124</f>
        <v>1.2613053768706273E-3</v>
      </c>
      <c r="J50" s="392">
        <f>+生産者価格評価表!J50/生産者価格評価表!J$124</f>
        <v>2.7275808456038607E-3</v>
      </c>
      <c r="K50" s="392">
        <f>+生産者価格評価表!K50/生産者価格評価表!K$124</f>
        <v>0</v>
      </c>
      <c r="L50" s="392">
        <f>+生産者価格評価表!L50/生産者価格評価表!L$124</f>
        <v>0</v>
      </c>
      <c r="M50" s="392">
        <f>+生産者価格評価表!M50/生産者価格評価表!M$124</f>
        <v>0</v>
      </c>
      <c r="N50" s="392">
        <f>+生産者価格評価表!N50/生産者価格評価表!N$124</f>
        <v>0</v>
      </c>
      <c r="O50" s="392">
        <f>+生産者価格評価表!O50/生産者価格評価表!O$124</f>
        <v>0</v>
      </c>
      <c r="P50" s="392">
        <f>+生産者価格評価表!P50/生産者価格評価表!P$124</f>
        <v>0</v>
      </c>
      <c r="Q50" s="392">
        <f>+生産者価格評価表!Q50/生産者価格評価表!Q$124</f>
        <v>5.8809642073517976E-5</v>
      </c>
      <c r="R50" s="392">
        <f>+生産者価格評価表!R50/生産者価格評価表!R$124</f>
        <v>5.8073076724241923E-4</v>
      </c>
      <c r="S50" s="392">
        <f>+生産者価格評価表!S50/生産者価格評価表!S$124</f>
        <v>0</v>
      </c>
      <c r="T50" s="392">
        <f>+生産者価格評価表!T50/生産者価格評価表!T$124</f>
        <v>0</v>
      </c>
      <c r="U50" s="392">
        <f>+生産者価格評価表!U50/生産者価格評価表!U$124</f>
        <v>0</v>
      </c>
      <c r="V50" s="392">
        <f>+生産者価格評価表!V50/生産者価格評価表!V$124</f>
        <v>0</v>
      </c>
      <c r="W50" s="392">
        <f>+生産者価格評価表!W50/生産者価格評価表!W$124</f>
        <v>0</v>
      </c>
      <c r="X50" s="392">
        <f>+生産者価格評価表!X50/生産者価格評価表!X$124</f>
        <v>0</v>
      </c>
      <c r="Y50" s="392">
        <f>+生産者価格評価表!Y50/生産者価格評価表!Y$124</f>
        <v>0</v>
      </c>
      <c r="Z50" s="392">
        <f>+生産者価格評価表!Z50/生産者価格評価表!Z$124</f>
        <v>0</v>
      </c>
      <c r="AA50" s="392">
        <f>+生産者価格評価表!AA50/生産者価格評価表!AA$124</f>
        <v>0</v>
      </c>
      <c r="AB50" s="392">
        <f>+生産者価格評価表!AB50/生産者価格評価表!AB$124</f>
        <v>0</v>
      </c>
      <c r="AC50" s="392">
        <f>+生産者価格評価表!AC50/生産者価格評価表!AC$124</f>
        <v>7.0503782464854289E-5</v>
      </c>
      <c r="AD50" s="392">
        <f>+生産者価格評価表!AD50/生産者価格評価表!AD$124</f>
        <v>0</v>
      </c>
      <c r="AE50" s="392">
        <f>+生産者価格評価表!AE50/生産者価格評価表!AE$124</f>
        <v>0</v>
      </c>
      <c r="AF50" s="392">
        <f>+生産者価格評価表!AF50/生産者価格評価表!AF$124</f>
        <v>4.318219625213424E-4</v>
      </c>
      <c r="AG50" s="392">
        <f>+生産者価格評価表!AG50/生産者価格評価表!AG$124</f>
        <v>0</v>
      </c>
      <c r="AH50" s="392">
        <f>+生産者価格評価表!AH50/生産者価格評価表!AH$124</f>
        <v>0</v>
      </c>
      <c r="AI50" s="392">
        <f>+生産者価格評価表!AI50/生産者価格評価表!AI$124</f>
        <v>4.178144100943036E-3</v>
      </c>
      <c r="AJ50" s="392">
        <f>+生産者価格評価表!AJ50/生産者価格評価表!AJ$124</f>
        <v>2.1995454748005881E-4</v>
      </c>
      <c r="AK50" s="392">
        <f>+生産者価格評価表!AK50/生産者価格評価表!AK$124</f>
        <v>4.2174641432033682E-3</v>
      </c>
      <c r="AL50" s="392">
        <f>+生産者価格評価表!AL50/生産者価格評価表!AL$124</f>
        <v>1.0862210918458014E-3</v>
      </c>
      <c r="AM50" s="392">
        <f>+生産者価格評価表!AM50/生産者価格評価表!AM$124</f>
        <v>0</v>
      </c>
      <c r="AN50" s="392">
        <f>+生産者価格評価表!AN50/生産者価格評価表!AN$124</f>
        <v>0</v>
      </c>
      <c r="AO50" s="392">
        <f>+生産者価格評価表!AO50/生産者価格評価表!AO$124</f>
        <v>1.4530576711609931E-3</v>
      </c>
      <c r="AP50" s="392">
        <f>+生産者価格評価表!AP50/生産者価格評価表!AP$124</f>
        <v>0</v>
      </c>
      <c r="AQ50" s="392">
        <f>+生産者価格評価表!AQ50/生産者価格評価表!AQ$124</f>
        <v>0</v>
      </c>
      <c r="AR50" s="392">
        <f>+生産者価格評価表!AR50/生産者価格評価表!AR$124</f>
        <v>2.339083001493981E-5</v>
      </c>
      <c r="AS50" s="392">
        <f>+生産者価格評価表!AS50/生産者価格評価表!AS$124</f>
        <v>9.6221802761071421E-4</v>
      </c>
      <c r="AT50" s="392">
        <f>+生産者価格評価表!AT50/生産者価格評価表!AT$124</f>
        <v>8.25636594237489E-4</v>
      </c>
      <c r="AU50" s="393">
        <f>+生産者価格評価表!AU50/生産者価格評価表!AU$124</f>
        <v>0.16030747782648833</v>
      </c>
      <c r="AV50" s="393">
        <f>+生産者価格評価表!AV50/生産者価格評価表!AV$124</f>
        <v>3.7414819926588037E-2</v>
      </c>
      <c r="AW50" s="393">
        <f>+生産者価格評価表!AW50/生産者価格評価表!AW$124</f>
        <v>1.2877986422572464E-2</v>
      </c>
      <c r="AX50" s="393">
        <f>+生産者価格評価表!AX50/生産者価格評価表!AX$124</f>
        <v>1.6213392530404767E-3</v>
      </c>
      <c r="AY50" s="393">
        <f>+生産者価格評価表!AY50/生産者価格評価表!AY$124</f>
        <v>2.3557758592390771E-3</v>
      </c>
      <c r="AZ50" s="393">
        <f>+生産者価格評価表!AZ50/生産者価格評価表!AZ$124</f>
        <v>1.5426599206112942E-2</v>
      </c>
      <c r="BA50" s="393">
        <f>+生産者価格評価表!BA50/生産者価格評価表!BA$124</f>
        <v>3.2927774458671746E-2</v>
      </c>
      <c r="BB50" s="393">
        <f>+生産者価格評価表!BB50/生産者価格評価表!BB$124</f>
        <v>2.5540305132560983E-3</v>
      </c>
      <c r="BC50" s="393">
        <f>+生産者価格評価表!BC50/生産者価格評価表!BC$124</f>
        <v>1.9410964728924684E-4</v>
      </c>
      <c r="BD50" s="393">
        <f>+生産者価格評価表!BD50/生産者価格評価表!BD$124</f>
        <v>2.4424689181136174E-3</v>
      </c>
      <c r="BE50" s="393">
        <f>+生産者価格評価表!BE50/生産者価格評価表!BE$124</f>
        <v>7.7302395389882014E-4</v>
      </c>
      <c r="BF50" s="393">
        <f>+生産者価格評価表!BF50/生産者価格評価表!BF$124</f>
        <v>3.9552663870181441E-4</v>
      </c>
      <c r="BG50" s="393">
        <f>+生産者価格評価表!BG50/生産者価格評価表!BG$124</f>
        <v>1.0556081969530071E-3</v>
      </c>
      <c r="BH50" s="393">
        <f>+生産者価格評価表!BH50/生産者価格評価表!BH$124</f>
        <v>1.0060150962757244E-2</v>
      </c>
      <c r="BI50" s="393">
        <f>+生産者価格評価表!BI50/生産者価格評価表!BI$124</f>
        <v>3.7313220460007811E-2</v>
      </c>
      <c r="BJ50" s="393">
        <f>+生産者価格評価表!BJ50/生産者価格評価表!BJ$124</f>
        <v>1.0242539282342788E-2</v>
      </c>
      <c r="BK50" s="393">
        <f>+生産者価格評価表!BK50/生産者価格評価表!BK$124</f>
        <v>7.6214676769183556E-4</v>
      </c>
      <c r="BL50" s="393">
        <f>+生産者価格評価表!BL50/生産者価格評価表!BL$124</f>
        <v>0</v>
      </c>
      <c r="BM50" s="393">
        <f>+生産者価格評価表!BM50/生産者価格評価表!BM$124</f>
        <v>1.0208808685576411E-2</v>
      </c>
      <c r="BN50" s="393">
        <f>+生産者価格評価表!BN50/生産者価格評価表!BN$124</f>
        <v>6.984609312550411E-4</v>
      </c>
      <c r="BO50" s="393">
        <f>+生産者価格評価表!BO50/生産者価格評価表!BO$124</f>
        <v>5.3046752833020624E-3</v>
      </c>
      <c r="BP50" s="393">
        <f>+生産者価格評価表!BP50/生産者価格評価表!BP$124</f>
        <v>6.2587802263964027E-3</v>
      </c>
      <c r="BQ50" s="393">
        <f>+生産者価格評価表!BQ50/生産者価格評価表!BQ$124</f>
        <v>0</v>
      </c>
      <c r="BR50" s="393">
        <f>+生産者価格評価表!BR50/生産者価格評価表!BR$124</f>
        <v>0</v>
      </c>
      <c r="BS50" s="393">
        <f>+生産者価格評価表!BS50/生産者価格評価表!BS$124</f>
        <v>1.0322904478202971E-2</v>
      </c>
      <c r="BT50" s="393">
        <f>+生産者価格評価表!BT50/生産者価格評価表!BT$124</f>
        <v>0</v>
      </c>
      <c r="BU50" s="393">
        <f>+生産者価格評価表!BU50/生産者価格評価表!BU$124</f>
        <v>3.8503724971149713E-6</v>
      </c>
      <c r="BV50" s="393">
        <f>+生産者価格評価表!BV50/生産者価格評価表!BV$124</f>
        <v>2.7522745140618523E-8</v>
      </c>
      <c r="BW50" s="393">
        <f>+生産者価格評価表!BW50/生産者価格評価表!BW$124</f>
        <v>0</v>
      </c>
      <c r="BX50" s="393">
        <f>+生産者価格評価表!BX50/生産者価格評価表!BX$124</f>
        <v>0</v>
      </c>
      <c r="BY50" s="393">
        <f>+生産者価格評価表!BY50/生産者価格評価表!BY$124</f>
        <v>0</v>
      </c>
      <c r="BZ50" s="393">
        <f>+生産者価格評価表!BZ50/生産者価格評価表!BZ$124</f>
        <v>2.0068020025771561E-4</v>
      </c>
      <c r="CA50" s="393">
        <f>+生産者価格評価表!CA50/生産者価格評価表!CA$124</f>
        <v>4.3162640520198647E-6</v>
      </c>
      <c r="CB50" s="393">
        <f>+生産者価格評価表!CB50/生産者価格評価表!CB$124</f>
        <v>0</v>
      </c>
      <c r="CC50" s="393">
        <f>+生産者価格評価表!CC50/生産者価格評価表!CC$124</f>
        <v>6.218955522761743E-6</v>
      </c>
      <c r="CD50" s="393">
        <f>+生産者価格評価表!CD50/生産者価格評価表!CD$124</f>
        <v>6.7717019564226001E-5</v>
      </c>
      <c r="CE50" s="393">
        <f>+生産者価格評価表!CE50/生産者価格評価表!CE$124</f>
        <v>7.0218230870151702E-5</v>
      </c>
      <c r="CF50" s="393">
        <f>+生産者価格評価表!CF50/生産者価格評価表!CF$124</f>
        <v>7.3229135607223868E-5</v>
      </c>
      <c r="CG50" s="393">
        <f>+生産者価格評価表!CG50/生産者価格評価表!CG$124</f>
        <v>3.7899606240016028E-4</v>
      </c>
      <c r="CH50" s="393">
        <f>+生産者価格評価表!CH50/生産者価格評価表!CH$124</f>
        <v>4.1102754275991296E-5</v>
      </c>
      <c r="CI50" s="393">
        <f>+生産者価格評価表!CI50/生産者価格評価表!CI$124</f>
        <v>0</v>
      </c>
      <c r="CJ50" s="393">
        <f>+生産者価格評価表!CJ50/生産者価格評価表!CJ$124</f>
        <v>6.1416105259015596E-6</v>
      </c>
      <c r="CK50" s="393">
        <f>+生産者価格評価表!CK50/生産者価格評価表!CK$124</f>
        <v>0</v>
      </c>
      <c r="CL50" s="393">
        <f>+生産者価格評価表!CL50/生産者価格評価表!CL$124</f>
        <v>0</v>
      </c>
      <c r="CM50" s="393">
        <f>+生産者価格評価表!CM50/生産者価格評価表!CM$124</f>
        <v>3.191303481408852E-5</v>
      </c>
      <c r="CN50" s="393">
        <f>+生産者価格評価表!CN50/生産者価格評価表!CN$124</f>
        <v>3.4771550537617154E-4</v>
      </c>
      <c r="CO50" s="393">
        <f>+生産者価格評価表!CO50/生産者価格評価表!CO$124</f>
        <v>0</v>
      </c>
      <c r="CP50" s="393">
        <f>+生産者価格評価表!CP50/生産者価格評価表!CP$124</f>
        <v>0</v>
      </c>
      <c r="CQ50" s="393">
        <f>+生産者価格評価表!CQ50/生産者価格評価表!CQ$124</f>
        <v>0</v>
      </c>
      <c r="CR50" s="393">
        <f>+生産者価格評価表!CR50/生産者価格評価表!CR$124</f>
        <v>0</v>
      </c>
      <c r="CS50" s="393">
        <f>+生産者価格評価表!CS50/生産者価格評価表!CS$124</f>
        <v>8.4207122575255909E-7</v>
      </c>
      <c r="CT50" s="393">
        <f>+生産者価格評価表!CT50/生産者価格評価表!CT$124</f>
        <v>0</v>
      </c>
      <c r="CU50" s="393">
        <f>+生産者価格評価表!CU50/生産者価格評価表!CU$124</f>
        <v>0</v>
      </c>
      <c r="CV50" s="393">
        <f>+生産者価格評価表!CV50/生産者価格評価表!CV$124</f>
        <v>3.7192150427597026E-6</v>
      </c>
      <c r="CW50" s="393">
        <f>+生産者価格評価表!CW50/生産者価格評価表!CW$124</f>
        <v>0</v>
      </c>
      <c r="CX50" s="393">
        <f>+生産者価格評価表!CX50/生産者価格評価表!CX$124</f>
        <v>4.6862847154966115E-2</v>
      </c>
      <c r="CY50" s="393">
        <f>+生産者価格評価表!CY50/生産者価格評価表!CY$124</f>
        <v>1.3110111805171652E-4</v>
      </c>
      <c r="CZ50" s="393">
        <f>+生産者価格評価表!CZ50/生産者価格評価表!CZ$124</f>
        <v>0</v>
      </c>
      <c r="DA50" s="393">
        <f>+生産者価格評価表!DA50/生産者価格評価表!DA$124</f>
        <v>0</v>
      </c>
      <c r="DB50" s="393">
        <f>+生産者価格評価表!DB50/生産者価格評価表!DB$124</f>
        <v>0</v>
      </c>
      <c r="DC50" s="393">
        <f>+生産者価格評価表!DC50/生産者価格評価表!DC$124</f>
        <v>0</v>
      </c>
      <c r="DD50" s="393">
        <f>+生産者価格評価表!DD50/生産者価格評価表!DD$124</f>
        <v>0</v>
      </c>
      <c r="DE50" s="393">
        <f>+生産者価格評価表!DE50/生産者価格評価表!DE$124</f>
        <v>1.4562027161360138E-4</v>
      </c>
      <c r="DF50" s="393">
        <f>+生産者価格評価表!DF50/生産者価格評価表!DF$124</f>
        <v>0</v>
      </c>
      <c r="DG50" s="394">
        <f>+生産者価格評価表!DG50/生産者価格評価表!DG$124</f>
        <v>0</v>
      </c>
    </row>
    <row r="51" spans="1:111" ht="17.5" customHeight="1">
      <c r="B51" s="389" t="s">
        <v>216</v>
      </c>
      <c r="C51" s="390" t="s">
        <v>1</v>
      </c>
      <c r="D51" s="391">
        <f>+生産者価格評価表!D51/生産者価格評価表!D$124</f>
        <v>0</v>
      </c>
      <c r="E51" s="392">
        <f>+生産者価格評価表!E51/生産者価格評価表!E$124</f>
        <v>0</v>
      </c>
      <c r="F51" s="392">
        <f>+生産者価格評価表!F51/生産者価格評価表!F$124</f>
        <v>0</v>
      </c>
      <c r="G51" s="392">
        <f>+生産者価格評価表!G51/生産者価格評価表!G$124</f>
        <v>1.6875887811223928E-4</v>
      </c>
      <c r="H51" s="392">
        <f>+生産者価格評価表!H51/生産者価格評価表!H$124</f>
        <v>0</v>
      </c>
      <c r="I51" s="392">
        <f>+生産者価格評価表!I51/生産者価格評価表!I$124</f>
        <v>2.1145413671066395E-3</v>
      </c>
      <c r="J51" s="392">
        <f>+生産者価格評価表!J51/生産者価格評価表!J$124</f>
        <v>5.8640298258544538E-4</v>
      </c>
      <c r="K51" s="392">
        <f>+生産者価格評価表!K51/生産者価格評価表!K$124</f>
        <v>0</v>
      </c>
      <c r="L51" s="392">
        <f>+生産者価格評価表!L51/生産者価格評価表!L$124</f>
        <v>0</v>
      </c>
      <c r="M51" s="392">
        <f>+生産者価格評価表!M51/生産者価格評価表!M$124</f>
        <v>0</v>
      </c>
      <c r="N51" s="392">
        <f>+生産者価格評価表!N51/生産者価格評価表!N$124</f>
        <v>0</v>
      </c>
      <c r="O51" s="392">
        <f>+生産者価格評価表!O51/生産者価格評価表!O$124</f>
        <v>0</v>
      </c>
      <c r="P51" s="392">
        <f>+生産者価格評価表!P51/生産者価格評価表!P$124</f>
        <v>0</v>
      </c>
      <c r="Q51" s="392">
        <f>+生産者価格評価表!Q51/生産者価格評価表!Q$124</f>
        <v>1.9842965562935202E-4</v>
      </c>
      <c r="R51" s="392">
        <f>+生産者価格評価表!R51/生産者価格評価表!R$124</f>
        <v>3.7164471454584097E-4</v>
      </c>
      <c r="S51" s="392">
        <f>+生産者価格評価表!S51/生産者価格評価表!S$124</f>
        <v>0</v>
      </c>
      <c r="T51" s="392">
        <f>+生産者価格評価表!T51/生産者価格評価表!T$124</f>
        <v>0</v>
      </c>
      <c r="U51" s="392">
        <f>+生産者価格評価表!U51/生産者価格評価表!U$124</f>
        <v>0</v>
      </c>
      <c r="V51" s="392">
        <f>+生産者価格評価表!V51/生産者価格評価表!V$124</f>
        <v>0</v>
      </c>
      <c r="W51" s="392">
        <f>+生産者価格評価表!W51/生産者価格評価表!W$124</f>
        <v>0</v>
      </c>
      <c r="X51" s="392">
        <f>+生産者価格評価表!X51/生産者価格評価表!X$124</f>
        <v>0</v>
      </c>
      <c r="Y51" s="392">
        <f>+生産者価格評価表!Y51/生産者価格評価表!Y$124</f>
        <v>0</v>
      </c>
      <c r="Z51" s="392">
        <f>+生産者価格評価表!Z51/生産者価格評価表!Z$124</f>
        <v>0</v>
      </c>
      <c r="AA51" s="392">
        <f>+生産者価格評価表!AA51/生産者価格評価表!AA$124</f>
        <v>0</v>
      </c>
      <c r="AB51" s="392">
        <f>+生産者価格評価表!AB51/生産者価格評価表!AB$124</f>
        <v>0</v>
      </c>
      <c r="AC51" s="392">
        <f>+生産者価格評価表!AC51/生産者価格評価表!AC$124</f>
        <v>0</v>
      </c>
      <c r="AD51" s="392">
        <f>+生産者価格評価表!AD51/生産者価格評価表!AD$124</f>
        <v>1.2724292339335526E-5</v>
      </c>
      <c r="AE51" s="392">
        <f>+生産者価格評価表!AE51/生産者価格評価表!AE$124</f>
        <v>2.7886784841781409E-5</v>
      </c>
      <c r="AF51" s="392">
        <f>+生産者価格評価表!AF51/生産者価格評価表!AF$124</f>
        <v>3.3776236273208387E-3</v>
      </c>
      <c r="AG51" s="392">
        <f>+生産者価格評価表!AG51/生産者価格評価表!AG$124</f>
        <v>0</v>
      </c>
      <c r="AH51" s="392">
        <f>+生産者価格評価表!AH51/生産者価格評価表!AH$124</f>
        <v>0</v>
      </c>
      <c r="AI51" s="392">
        <f>+生産者価格評価表!AI51/生産者価格評価表!AI$124</f>
        <v>3.9905944250652291E-4</v>
      </c>
      <c r="AJ51" s="392">
        <f>+生産者価格評価表!AJ51/生産者価格評価表!AJ$124</f>
        <v>5.1441557862840338E-4</v>
      </c>
      <c r="AK51" s="392">
        <f>+生産者価格評価表!AK51/生産者価格評価表!AK$124</f>
        <v>4.255880648270172E-3</v>
      </c>
      <c r="AL51" s="392">
        <f>+生産者価格評価表!AL51/生産者価格評価表!AL$124</f>
        <v>1.9640629967474506E-3</v>
      </c>
      <c r="AM51" s="392">
        <f>+生産者価格評価表!AM51/生産者価格評価表!AM$124</f>
        <v>4.423205196027608E-7</v>
      </c>
      <c r="AN51" s="392">
        <f>+生産者価格評価表!AN51/生産者価格評価表!AN$124</f>
        <v>1.032053711828086E-6</v>
      </c>
      <c r="AO51" s="392">
        <f>+生産者価格評価表!AO51/生産者価格評価表!AO$124</f>
        <v>1.4962052351954679E-3</v>
      </c>
      <c r="AP51" s="392">
        <f>+生産者価格評価表!AP51/生産者価格評価表!AP$124</f>
        <v>3.872605582767941E-4</v>
      </c>
      <c r="AQ51" s="392">
        <f>+生産者価格評価表!AQ51/生産者価格評価表!AQ$124</f>
        <v>4.0557594701289148E-5</v>
      </c>
      <c r="AR51" s="392">
        <f>+生産者価格評価表!AR51/生産者価格評価表!AR$124</f>
        <v>1.6828402705192807E-4</v>
      </c>
      <c r="AS51" s="392">
        <f>+生産者価格評価表!AS51/生産者価格評価表!AS$124</f>
        <v>1.9602315885780715E-4</v>
      </c>
      <c r="AT51" s="392">
        <f>+生産者価格評価表!AT51/生産者価格評価表!AT$124</f>
        <v>6.6298441721425775E-4</v>
      </c>
      <c r="AU51" s="393">
        <f>+生産者価格評価表!AU51/生産者価格評価表!AU$124</f>
        <v>4.4019417727937252E-3</v>
      </c>
      <c r="AV51" s="393">
        <f>+生産者価格評価表!AV51/生産者価格評価表!AV$124</f>
        <v>0.14869769065004484</v>
      </c>
      <c r="AW51" s="393">
        <f>+生産者価格評価表!AW51/生産者価格評価表!AW$124</f>
        <v>1.6226262892441304E-3</v>
      </c>
      <c r="AX51" s="393">
        <f>+生産者価格評価表!AX51/生産者価格評価表!AX$124</f>
        <v>3.8186953116925082E-3</v>
      </c>
      <c r="AY51" s="393">
        <f>+生産者価格評価表!AY51/生産者価格評価表!AY$124</f>
        <v>2.2280143124446049E-3</v>
      </c>
      <c r="AZ51" s="393">
        <f>+生産者価格評価表!AZ51/生産者価格評価表!AZ$124</f>
        <v>2.9910403824210548E-3</v>
      </c>
      <c r="BA51" s="393">
        <f>+生産者価格評価表!BA51/生産者価格評価表!BA$124</f>
        <v>1.334696531770695E-3</v>
      </c>
      <c r="BB51" s="393">
        <f>+生産者価格評価表!BB51/生産者価格評価表!BB$124</f>
        <v>2.6368980171247499E-3</v>
      </c>
      <c r="BC51" s="393">
        <f>+生産者価格評価表!BC51/生産者価格評価表!BC$124</f>
        <v>2.470124814889801E-4</v>
      </c>
      <c r="BD51" s="393">
        <f>+生産者価格評価表!BD51/生産者価格評価表!BD$124</f>
        <v>8.1241479522281817E-4</v>
      </c>
      <c r="BE51" s="393">
        <f>+生産者価格評価表!BE51/生産者価格評価表!BE$124</f>
        <v>9.1141550819231673E-4</v>
      </c>
      <c r="BF51" s="393">
        <f>+生産者価格評価表!BF51/生産者価格評価表!BF$124</f>
        <v>2.6146975345852231E-4</v>
      </c>
      <c r="BG51" s="393">
        <f>+生産者価格評価表!BG51/生産者価格評価表!BG$124</f>
        <v>3.5911026444923871E-4</v>
      </c>
      <c r="BH51" s="393">
        <f>+生産者価格評価表!BH51/生産者価格評価表!BH$124</f>
        <v>9.0448837673702878E-4</v>
      </c>
      <c r="BI51" s="393">
        <f>+生産者価格評価表!BI51/生産者価格評価表!BI$124</f>
        <v>4.743922200020869E-3</v>
      </c>
      <c r="BJ51" s="393">
        <f>+生産者価格評価表!BJ51/生産者価格評価表!BJ$124</f>
        <v>1.1719527421622047E-3</v>
      </c>
      <c r="BK51" s="393">
        <f>+生産者価格評価表!BK51/生産者価格評価表!BK$124</f>
        <v>2.2918699200931837E-4</v>
      </c>
      <c r="BL51" s="393">
        <f>+生産者価格評価表!BL51/生産者価格評価表!BL$124</f>
        <v>0</v>
      </c>
      <c r="BM51" s="393">
        <f>+生産者価格評価表!BM51/生産者価格評価表!BM$124</f>
        <v>2.358487807787532E-5</v>
      </c>
      <c r="BN51" s="393">
        <f>+生産者価格評価表!BN51/生産者価格評価表!BN$124</f>
        <v>1.0804528933813337E-4</v>
      </c>
      <c r="BO51" s="393">
        <f>+生産者価格評価表!BO51/生産者価格評価表!BO$124</f>
        <v>1.2493251109428697E-4</v>
      </c>
      <c r="BP51" s="393">
        <f>+生産者価格評価表!BP51/生産者価格評価表!BP$124</f>
        <v>1.0781797763364092E-5</v>
      </c>
      <c r="BQ51" s="393">
        <f>+生産者価格評価表!BQ51/生産者価格評価表!BQ$124</f>
        <v>0</v>
      </c>
      <c r="BR51" s="393">
        <f>+生産者価格評価表!BR51/生産者価格評価表!BR$124</f>
        <v>4.4720332916663196E-5</v>
      </c>
      <c r="BS51" s="393">
        <f>+生産者価格評価表!BS51/生産者価格評価表!BS$124</f>
        <v>2.792241145450159E-4</v>
      </c>
      <c r="BT51" s="393">
        <f>+生産者価格評価表!BT51/生産者価格評価表!BT$124</f>
        <v>0</v>
      </c>
      <c r="BU51" s="393">
        <f>+生産者価格評価表!BU51/生産者価格評価表!BU$124</f>
        <v>3.0630414262763355E-6</v>
      </c>
      <c r="BV51" s="393">
        <f>+生産者価格評価表!BV51/生産者価格評価表!BV$124</f>
        <v>0</v>
      </c>
      <c r="BW51" s="393">
        <f>+生産者価格評価表!BW51/生産者価格評価表!BW$124</f>
        <v>0</v>
      </c>
      <c r="BX51" s="393">
        <f>+生産者価格評価表!BX51/生産者価格評価表!BX$124</f>
        <v>0</v>
      </c>
      <c r="BY51" s="393">
        <f>+生産者価格評価表!BY51/生産者価格評価表!BY$124</f>
        <v>0</v>
      </c>
      <c r="BZ51" s="393">
        <f>+生産者価格評価表!BZ51/生産者価格評価表!BZ$124</f>
        <v>3.8727757944471438E-5</v>
      </c>
      <c r="CA51" s="393">
        <f>+生産者価格評価表!CA51/生産者価格評価表!CA$124</f>
        <v>1.5200756009287349E-5</v>
      </c>
      <c r="CB51" s="393">
        <f>+生産者価格評価表!CB51/生産者価格評価表!CB$124</f>
        <v>0</v>
      </c>
      <c r="CC51" s="393">
        <f>+生産者価格評価表!CC51/生産者価格評価表!CC$124</f>
        <v>8.8894481884182561E-5</v>
      </c>
      <c r="CD51" s="393">
        <f>+生産者価格評価表!CD51/生産者価格評価表!CD$124</f>
        <v>4.1948596190228491E-5</v>
      </c>
      <c r="CE51" s="393">
        <f>+生産者価格評価表!CE51/生産者価格評価表!CE$124</f>
        <v>5.6667344210999626E-5</v>
      </c>
      <c r="CF51" s="393">
        <f>+生産者価格評価表!CF51/生産者価格評価表!CF$124</f>
        <v>7.9140007539645535E-5</v>
      </c>
      <c r="CG51" s="393">
        <f>+生産者価格評価表!CG51/生産者価格評価表!CG$124</f>
        <v>1.9901826721730907E-4</v>
      </c>
      <c r="CH51" s="393">
        <f>+生産者価格評価表!CH51/生産者価格評価表!CH$124</f>
        <v>3.5883356907611445E-5</v>
      </c>
      <c r="CI51" s="393">
        <f>+生産者価格評価表!CI51/生産者価格評価表!CI$124</f>
        <v>3.2307251317996597E-6</v>
      </c>
      <c r="CJ51" s="393">
        <f>+生産者価格評価表!CJ51/生産者価格評価表!CJ$124</f>
        <v>0</v>
      </c>
      <c r="CK51" s="393">
        <f>+生産者価格評価表!CK51/生産者価格評価表!CK$124</f>
        <v>0</v>
      </c>
      <c r="CL51" s="393">
        <f>+生産者価格評価表!CL51/生産者価格評価表!CL$124</f>
        <v>2.2553063798106872E-5</v>
      </c>
      <c r="CM51" s="393">
        <f>+生産者価格評価表!CM51/生産者価格評価表!CM$124</f>
        <v>0</v>
      </c>
      <c r="CN51" s="393">
        <f>+生産者価格評価表!CN51/生産者価格評価表!CN$124</f>
        <v>2.1793800060347009E-5</v>
      </c>
      <c r="CO51" s="393">
        <f>+生産者価格評価表!CO51/生産者価格評価表!CO$124</f>
        <v>0</v>
      </c>
      <c r="CP51" s="393">
        <f>+生産者価格評価表!CP51/生産者価格評価表!CP$124</f>
        <v>0</v>
      </c>
      <c r="CQ51" s="393">
        <f>+生産者価格評価表!CQ51/生産者価格評価表!CQ$124</f>
        <v>0</v>
      </c>
      <c r="CR51" s="393">
        <f>+生産者価格評価表!CR51/生産者価格評価表!CR$124</f>
        <v>0</v>
      </c>
      <c r="CS51" s="393">
        <f>+生産者価格評価表!CS51/生産者価格評価表!CS$124</f>
        <v>0</v>
      </c>
      <c r="CT51" s="393">
        <f>+生産者価格評価表!CT51/生産者価格評価表!CT$124</f>
        <v>0</v>
      </c>
      <c r="CU51" s="393">
        <f>+生産者価格評価表!CU51/生産者価格評価表!CU$124</f>
        <v>0</v>
      </c>
      <c r="CV51" s="393">
        <f>+生産者価格評価表!CV51/生産者価格評価表!CV$124</f>
        <v>1.6465979325672501E-4</v>
      </c>
      <c r="CW51" s="393">
        <f>+生産者価格評価表!CW51/生産者価格評価表!CW$124</f>
        <v>0</v>
      </c>
      <c r="CX51" s="393">
        <f>+生産者価格評価表!CX51/生産者価格評価表!CX$124</f>
        <v>7.402960389420353E-2</v>
      </c>
      <c r="CY51" s="393">
        <f>+生産者価格評価表!CY51/生産者価格評価表!CY$124</f>
        <v>8.0457180477303955E-6</v>
      </c>
      <c r="CZ51" s="393">
        <f>+生産者価格評価表!CZ51/生産者価格評価表!CZ$124</f>
        <v>0</v>
      </c>
      <c r="DA51" s="393">
        <f>+生産者価格評価表!DA51/生産者価格評価表!DA$124</f>
        <v>0</v>
      </c>
      <c r="DB51" s="393">
        <f>+生産者価格評価表!DB51/生産者価格評価表!DB$124</f>
        <v>0</v>
      </c>
      <c r="DC51" s="393">
        <f>+生産者価格評価表!DC51/生産者価格評価表!DC$124</f>
        <v>3.5400966092364663E-6</v>
      </c>
      <c r="DD51" s="393">
        <f>+生産者価格評価表!DD51/生産者価格評価表!DD$124</f>
        <v>0</v>
      </c>
      <c r="DE51" s="393">
        <f>+生産者価格評価表!DE51/生産者価格評価表!DE$124</f>
        <v>5.4846062998572569E-5</v>
      </c>
      <c r="DF51" s="393">
        <f>+生産者価格評価表!DF51/生産者価格評価表!DF$124</f>
        <v>0</v>
      </c>
      <c r="DG51" s="394">
        <f>+生産者価格評価表!DG51/生産者価格評価表!DG$124</f>
        <v>0</v>
      </c>
    </row>
    <row r="52" spans="1:111" ht="17.5" customHeight="1">
      <c r="B52" s="389" t="s">
        <v>217</v>
      </c>
      <c r="C52" s="390" t="s">
        <v>2</v>
      </c>
      <c r="D52" s="391">
        <f>+生産者価格評価表!D52/生産者価格評価表!D$124</f>
        <v>4.4377181056268948E-6</v>
      </c>
      <c r="E52" s="392">
        <f>+生産者価格評価表!E52/生産者価格評価表!E$124</f>
        <v>0</v>
      </c>
      <c r="F52" s="392">
        <f>+生産者価格評価表!F52/生産者価格評価表!F$124</f>
        <v>2.5087349589935867E-4</v>
      </c>
      <c r="G52" s="392">
        <f>+生産者価格評価表!G52/生産者価格評価表!G$124</f>
        <v>2.7905011341393897E-5</v>
      </c>
      <c r="H52" s="392">
        <f>+生産者価格評価表!H52/生産者価格評価表!H$124</f>
        <v>9.6125548839912505E-6</v>
      </c>
      <c r="I52" s="392">
        <f>+生産者価格評価表!I52/生産者価格評価表!I$124</f>
        <v>0</v>
      </c>
      <c r="J52" s="392">
        <f>+生産者価格評価表!J52/生産者価格評価表!J$124</f>
        <v>0</v>
      </c>
      <c r="K52" s="392">
        <f>+生産者価格評価表!K52/生産者価格評価表!K$124</f>
        <v>0</v>
      </c>
      <c r="L52" s="392">
        <f>+生産者価格評価表!L52/生産者価格評価表!L$124</f>
        <v>0</v>
      </c>
      <c r="M52" s="392">
        <f>+生産者価格評価表!M52/生産者価格評価表!M$124</f>
        <v>0</v>
      </c>
      <c r="N52" s="392">
        <f>+生産者価格評価表!N52/生産者価格評価表!N$124</f>
        <v>3.0838955274879945E-6</v>
      </c>
      <c r="O52" s="392">
        <f>+生産者価格評価表!O52/生産者価格評価表!O$124</f>
        <v>0</v>
      </c>
      <c r="P52" s="392">
        <f>+生産者価格評価表!P52/生産者価格評価表!P$124</f>
        <v>0</v>
      </c>
      <c r="Q52" s="392">
        <f>+生産者価格評価表!Q52/生産者価格評価表!Q$124</f>
        <v>0</v>
      </c>
      <c r="R52" s="392">
        <f>+生産者価格評価表!R52/生産者価格評価表!R$124</f>
        <v>0</v>
      </c>
      <c r="S52" s="392">
        <f>+生産者価格評価表!S52/生産者価格評価表!S$124</f>
        <v>0</v>
      </c>
      <c r="T52" s="392">
        <f>+生産者価格評価表!T52/生産者価格評価表!T$124</f>
        <v>0</v>
      </c>
      <c r="U52" s="392">
        <f>+生産者価格評価表!U52/生産者価格評価表!U$124</f>
        <v>0</v>
      </c>
      <c r="V52" s="392">
        <f>+生産者価格評価表!V52/生産者価格評価表!V$124</f>
        <v>0</v>
      </c>
      <c r="W52" s="392">
        <f>+生産者価格評価表!W52/生産者価格評価表!W$124</f>
        <v>8.6814400407205235E-6</v>
      </c>
      <c r="X52" s="392">
        <f>+生産者価格評価表!X52/生産者価格評価表!X$124</f>
        <v>0</v>
      </c>
      <c r="Y52" s="392">
        <f>+生産者価格評価表!Y52/生産者価格評価表!Y$124</f>
        <v>0</v>
      </c>
      <c r="Z52" s="392">
        <f>+生産者価格評価表!Z52/生産者価格評価表!Z$124</f>
        <v>0</v>
      </c>
      <c r="AA52" s="392">
        <f>+生産者価格評価表!AA52/生産者価格評価表!AA$124</f>
        <v>0</v>
      </c>
      <c r="AB52" s="392">
        <f>+生産者価格評価表!AB52/生産者価格評価表!AB$124</f>
        <v>0</v>
      </c>
      <c r="AC52" s="392">
        <f>+生産者価格評価表!AC52/生産者価格評価表!AC$124</f>
        <v>0</v>
      </c>
      <c r="AD52" s="392">
        <f>+生産者価格評価表!AD52/生産者価格評価表!AD$124</f>
        <v>0</v>
      </c>
      <c r="AE52" s="392">
        <f>+生産者価格評価表!AE52/生産者価格評価表!AE$124</f>
        <v>0</v>
      </c>
      <c r="AF52" s="392">
        <f>+生産者価格評価表!AF52/生産者価格評価表!AF$124</f>
        <v>0</v>
      </c>
      <c r="AG52" s="392">
        <f>+生産者価格評価表!AG52/生産者価格評価表!AG$124</f>
        <v>0</v>
      </c>
      <c r="AH52" s="392">
        <f>+生産者価格評価表!AH52/生産者価格評価表!AH$124</f>
        <v>0</v>
      </c>
      <c r="AI52" s="392">
        <f>+生産者価格評価表!AI52/生産者価格評価表!AI$124</f>
        <v>0</v>
      </c>
      <c r="AJ52" s="392">
        <f>+生産者価格評価表!AJ52/生産者価格評価表!AJ$124</f>
        <v>0</v>
      </c>
      <c r="AK52" s="392">
        <f>+生産者価格評価表!AK52/生産者価格評価表!AK$124</f>
        <v>0</v>
      </c>
      <c r="AL52" s="392">
        <f>+生産者価格評価表!AL52/生産者価格評価表!AL$124</f>
        <v>0</v>
      </c>
      <c r="AM52" s="392">
        <f>+生産者価格評価表!AM52/生産者価格評価表!AM$124</f>
        <v>0</v>
      </c>
      <c r="AN52" s="392">
        <f>+生産者価格評価表!AN52/生産者価格評価表!AN$124</f>
        <v>0</v>
      </c>
      <c r="AO52" s="392">
        <f>+生産者価格評価表!AO52/生産者価格評価表!AO$124</f>
        <v>0</v>
      </c>
      <c r="AP52" s="392">
        <f>+生産者価格評価表!AP52/生産者価格評価表!AP$124</f>
        <v>0</v>
      </c>
      <c r="AQ52" s="392">
        <f>+生産者価格評価表!AQ52/生産者価格評価表!AQ$124</f>
        <v>0</v>
      </c>
      <c r="AR52" s="392">
        <f>+生産者価格評価表!AR52/生産者価格評価表!AR$124</f>
        <v>0</v>
      </c>
      <c r="AS52" s="392">
        <f>+生産者価格評価表!AS52/生産者価格評価表!AS$124</f>
        <v>3.2173366290792258E-5</v>
      </c>
      <c r="AT52" s="392">
        <f>+生産者価格評価表!AT52/生産者価格評価表!AT$124</f>
        <v>7.07183378361875E-6</v>
      </c>
      <c r="AU52" s="393">
        <f>+生産者価格評価表!AU52/生産者価格評価表!AU$124</f>
        <v>2.3312434244359146E-3</v>
      </c>
      <c r="AV52" s="393">
        <f>+生産者価格評価表!AV52/生産者価格評価表!AV$124</f>
        <v>4.4077418231060796E-3</v>
      </c>
      <c r="AW52" s="393">
        <f>+生産者価格評価表!AW52/生産者価格評価表!AW$124</f>
        <v>8.5296248003036049E-2</v>
      </c>
      <c r="AX52" s="393">
        <f>+生産者価格評価表!AX52/生産者価格評価表!AX$124</f>
        <v>8.4921973281237921E-5</v>
      </c>
      <c r="AY52" s="393">
        <f>+生産者価格評価表!AY52/生産者価格評価表!AY$124</f>
        <v>0</v>
      </c>
      <c r="AZ52" s="393">
        <f>+生産者価格評価表!AZ52/生産者価格評価表!AZ$124</f>
        <v>1.1689179774846412E-3</v>
      </c>
      <c r="BA52" s="393">
        <f>+生産者価格評価表!BA52/生産者価格評価表!BA$124</f>
        <v>0</v>
      </c>
      <c r="BB52" s="393">
        <f>+生産者価格評価表!BB52/生産者価格評価表!BB$124</f>
        <v>5.7241629031008659E-4</v>
      </c>
      <c r="BC52" s="393">
        <f>+生産者価格評価表!BC52/生産者価格評価表!BC$124</f>
        <v>0</v>
      </c>
      <c r="BD52" s="393">
        <f>+生産者価格評価表!BD52/生産者価格評価表!BD$124</f>
        <v>4.7445285267634836E-4</v>
      </c>
      <c r="BE52" s="393">
        <f>+生産者価格評価表!BE52/生産者価格評価表!BE$124</f>
        <v>8.2977028160075602E-4</v>
      </c>
      <c r="BF52" s="393">
        <f>+生産者価格評価表!BF52/生産者価格評価表!BF$124</f>
        <v>1.3599472354314354E-4</v>
      </c>
      <c r="BG52" s="393">
        <f>+生産者価格評価表!BG52/生産者価格評価表!BG$124</f>
        <v>1.817548888215519E-4</v>
      </c>
      <c r="BH52" s="393">
        <f>+生産者価格評価表!BH52/生産者価格評価表!BH$124</f>
        <v>2.9881244490480568E-4</v>
      </c>
      <c r="BI52" s="393">
        <f>+生産者価格評価表!BI52/生産者価格評価表!BI$124</f>
        <v>1.5979799739390423E-3</v>
      </c>
      <c r="BJ52" s="393">
        <f>+生産者価格評価表!BJ52/生産者価格評価表!BJ$124</f>
        <v>3.3924947799432236E-4</v>
      </c>
      <c r="BK52" s="393">
        <f>+生産者価格評価表!BK52/生産者価格評価表!BK$124</f>
        <v>2.1775621934052444E-4</v>
      </c>
      <c r="BL52" s="393">
        <f>+生産者価格評価表!BL52/生産者価格評価表!BL$124</f>
        <v>2.8433541517891807E-5</v>
      </c>
      <c r="BM52" s="393">
        <f>+生産者価格評価表!BM52/生産者価格評価表!BM$124</f>
        <v>3.7462922037749058E-4</v>
      </c>
      <c r="BN52" s="393">
        <f>+生産者価格評価表!BN52/生産者価格評価表!BN$124</f>
        <v>0</v>
      </c>
      <c r="BO52" s="393">
        <f>+生産者価格評価表!BO52/生産者価格評価表!BO$124</f>
        <v>3.9575834828777762E-5</v>
      </c>
      <c r="BP52" s="393">
        <f>+生産者価格評価表!BP52/生産者価格評価表!BP$124</f>
        <v>0</v>
      </c>
      <c r="BQ52" s="393">
        <f>+生産者価格評価表!BQ52/生産者価格評価表!BQ$124</f>
        <v>0</v>
      </c>
      <c r="BR52" s="393">
        <f>+生産者価格評価表!BR52/生産者価格評価表!BR$124</f>
        <v>0</v>
      </c>
      <c r="BS52" s="393">
        <f>+生産者価格評価表!BS52/生産者価格評価表!BS$124</f>
        <v>9.8225083772752626E-5</v>
      </c>
      <c r="BT52" s="393">
        <f>+生産者価格評価表!BT52/生産者価格評価表!BT$124</f>
        <v>2.3029489260998709E-5</v>
      </c>
      <c r="BU52" s="393">
        <f>+生産者価格評価表!BU52/生産者価格評価表!BU$124</f>
        <v>1.0520576617117081E-3</v>
      </c>
      <c r="BV52" s="393">
        <f>+生産者価格評価表!BV52/生産者価格評価表!BV$124</f>
        <v>1.3128349432075035E-5</v>
      </c>
      <c r="BW52" s="393">
        <f>+生産者価格評価表!BW52/生産者価格評価表!BW$124</f>
        <v>0</v>
      </c>
      <c r="BX52" s="393">
        <f>+生産者価格評価表!BX52/生産者価格評価表!BX$124</f>
        <v>0</v>
      </c>
      <c r="BY52" s="393">
        <f>+生産者価格評価表!BY52/生産者価格評価表!BY$124</f>
        <v>0</v>
      </c>
      <c r="BZ52" s="393">
        <f>+生産者価格評価表!BZ52/生産者価格評価表!BZ$124</f>
        <v>0</v>
      </c>
      <c r="CA52" s="393">
        <f>+生産者価格評価表!CA52/生産者価格評価表!CA$124</f>
        <v>2.5021820591419506E-6</v>
      </c>
      <c r="CB52" s="393">
        <f>+生産者価格評価表!CB52/生産者価格評価表!CB$124</f>
        <v>0</v>
      </c>
      <c r="CC52" s="393">
        <f>+生産者価格評価表!CC52/生産者価格評価表!CC$124</f>
        <v>1.1889179675868038E-5</v>
      </c>
      <c r="CD52" s="393">
        <f>+生産者価格評価表!CD52/生産者価格評価表!CD$124</f>
        <v>1.438237583664977E-5</v>
      </c>
      <c r="CE52" s="393">
        <f>+生産者価格評価表!CE52/生産者価格評価表!CE$124</f>
        <v>3.9297571311541042E-4</v>
      </c>
      <c r="CF52" s="393">
        <f>+生産者価格評価表!CF52/生産者価格評価表!CF$124</f>
        <v>5.9765482872263429E-5</v>
      </c>
      <c r="CG52" s="393">
        <f>+生産者価格評価表!CG52/生産者価格評価表!CG$124</f>
        <v>1.1892739278665317E-4</v>
      </c>
      <c r="CH52" s="393">
        <f>+生産者価格評価表!CH52/生産者価格評価表!CH$124</f>
        <v>4.5017302302276181E-5</v>
      </c>
      <c r="CI52" s="393">
        <f>+生産者価格評価表!CI52/生産者価格評価表!CI$124</f>
        <v>1.3368517786757213E-5</v>
      </c>
      <c r="CJ52" s="393">
        <f>+生産者価格評価表!CJ52/生産者価格評価表!CJ$124</f>
        <v>1.9789633916793915E-5</v>
      </c>
      <c r="CK52" s="393">
        <f>+生産者価格評価表!CK52/生産者価格評価表!CK$124</f>
        <v>0</v>
      </c>
      <c r="CL52" s="393">
        <f>+生産者価格評価表!CL52/生産者価格評価表!CL$124</f>
        <v>1.4422090797210448E-4</v>
      </c>
      <c r="CM52" s="393">
        <f>+生産者価格評価表!CM52/生産者価格評価表!CM$124</f>
        <v>1.2837415361866378E-3</v>
      </c>
      <c r="CN52" s="393">
        <f>+生産者価格評価表!CN52/生産者価格評価表!CN$124</f>
        <v>4.0764493662930664E-3</v>
      </c>
      <c r="CO52" s="393">
        <f>+生産者価格評価表!CO52/生産者価格評価表!CO$124</f>
        <v>0</v>
      </c>
      <c r="CP52" s="393">
        <f>+生産者価格評価表!CP52/生産者価格評価表!CP$124</f>
        <v>0</v>
      </c>
      <c r="CQ52" s="393">
        <f>+生産者価格評価表!CQ52/生産者価格評価表!CQ$124</f>
        <v>1.607483822773377E-2</v>
      </c>
      <c r="CR52" s="393">
        <f>+生産者価格評価表!CR52/生産者価格評価表!CR$124</f>
        <v>8.8356182972687981E-3</v>
      </c>
      <c r="CS52" s="393">
        <f>+生産者価格評価表!CS52/生産者価格評価表!CS$124</f>
        <v>3.0403823677021898E-3</v>
      </c>
      <c r="CT52" s="393">
        <f>+生産者価格評価表!CT52/生産者価格評価表!CT$124</f>
        <v>2.4014390353958317E-3</v>
      </c>
      <c r="CU52" s="393">
        <f>+生産者価格評価表!CU52/生産者価格評価表!CU$124</f>
        <v>0</v>
      </c>
      <c r="CV52" s="393">
        <f>+生産者価格評価表!CV52/生産者価格評価表!CV$124</f>
        <v>2.5108082643212318E-3</v>
      </c>
      <c r="CW52" s="393">
        <f>+生産者価格評価表!CW52/生産者価格評価表!CW$124</f>
        <v>0</v>
      </c>
      <c r="CX52" s="393">
        <f>+生産者価格評価表!CX52/生産者価格評価表!CX$124</f>
        <v>2.057582262978409E-2</v>
      </c>
      <c r="CY52" s="393">
        <f>+生産者価格評価表!CY52/生産者価格評価表!CY$124</f>
        <v>2.1460758893067171E-4</v>
      </c>
      <c r="CZ52" s="393">
        <f>+生産者価格評価表!CZ52/生産者価格評価表!CZ$124</f>
        <v>3.7748505839879503E-5</v>
      </c>
      <c r="DA52" s="393">
        <f>+生産者価格評価表!DA52/生産者価格評価表!DA$124</f>
        <v>0</v>
      </c>
      <c r="DB52" s="393">
        <f>+生産者価格評価表!DB52/生産者価格評価表!DB$124</f>
        <v>4.5892874557564006E-6</v>
      </c>
      <c r="DC52" s="393">
        <f>+生産者価格評価表!DC52/生産者価格評価表!DC$124</f>
        <v>3.4362537753655298E-3</v>
      </c>
      <c r="DD52" s="393">
        <f>+生産者価格評価表!DD52/生産者価格評価表!DD$124</f>
        <v>9.3443142223630024E-3</v>
      </c>
      <c r="DE52" s="393">
        <f>+生産者価格評価表!DE52/生産者価格評価表!DE$124</f>
        <v>4.4512746781450206E-4</v>
      </c>
      <c r="DF52" s="393">
        <f>+生産者価格評価表!DF52/生産者価格評価表!DF$124</f>
        <v>2.3446714221326187E-2</v>
      </c>
      <c r="DG52" s="394">
        <f>+生産者価格評価表!DG52/生産者価格評価表!DG$124</f>
        <v>0</v>
      </c>
    </row>
    <row r="53" spans="1:111" ht="17.5" customHeight="1">
      <c r="B53" s="389" t="s">
        <v>218</v>
      </c>
      <c r="C53" s="390" t="s">
        <v>219</v>
      </c>
      <c r="D53" s="391">
        <f>+生産者価格評価表!D53/生産者価格評価表!D$124</f>
        <v>0</v>
      </c>
      <c r="E53" s="392">
        <f>+生産者価格評価表!E53/生産者価格評価表!E$124</f>
        <v>0</v>
      </c>
      <c r="F53" s="392">
        <f>+生産者価格評価表!F53/生産者価格評価表!F$124</f>
        <v>0</v>
      </c>
      <c r="G53" s="392">
        <f>+生産者価格評価表!G53/生産者価格評価表!G$124</f>
        <v>0</v>
      </c>
      <c r="H53" s="392">
        <f>+生産者価格評価表!H53/生産者価格評価表!H$124</f>
        <v>0</v>
      </c>
      <c r="I53" s="392">
        <f>+生産者価格評価表!I53/生産者価格評価表!I$124</f>
        <v>0</v>
      </c>
      <c r="J53" s="392">
        <f>+生産者価格評価表!J53/生産者価格評価表!J$124</f>
        <v>0</v>
      </c>
      <c r="K53" s="392">
        <f>+生産者価格評価表!K53/生産者価格評価表!K$124</f>
        <v>0</v>
      </c>
      <c r="L53" s="392">
        <f>+生産者価格評価表!L53/生産者価格評価表!L$124</f>
        <v>0</v>
      </c>
      <c r="M53" s="392">
        <f>+生産者価格評価表!M53/生産者価格評価表!M$124</f>
        <v>0</v>
      </c>
      <c r="N53" s="392">
        <f>+生産者価格評価表!N53/生産者価格評価表!N$124</f>
        <v>0</v>
      </c>
      <c r="O53" s="392">
        <f>+生産者価格評価表!O53/生産者価格評価表!O$124</f>
        <v>0</v>
      </c>
      <c r="P53" s="392">
        <f>+生産者価格評価表!P53/生産者価格評価表!P$124</f>
        <v>0</v>
      </c>
      <c r="Q53" s="392">
        <f>+生産者価格評価表!Q53/生産者価格評価表!Q$124</f>
        <v>0</v>
      </c>
      <c r="R53" s="392">
        <f>+生産者価格評価表!R53/生産者価格評価表!R$124</f>
        <v>0</v>
      </c>
      <c r="S53" s="392">
        <f>+生産者価格評価表!S53/生産者価格評価表!S$124</f>
        <v>0</v>
      </c>
      <c r="T53" s="392">
        <f>+生産者価格評価表!T53/生産者価格評価表!T$124</f>
        <v>0</v>
      </c>
      <c r="U53" s="392">
        <f>+生産者価格評価表!U53/生産者価格評価表!U$124</f>
        <v>0</v>
      </c>
      <c r="V53" s="392">
        <f>+生産者価格評価表!V53/生産者価格評価表!V$124</f>
        <v>0</v>
      </c>
      <c r="W53" s="392">
        <f>+生産者価格評価表!W53/生産者価格評価表!W$124</f>
        <v>0</v>
      </c>
      <c r="X53" s="392">
        <f>+生産者価格評価表!X53/生産者価格評価表!X$124</f>
        <v>0</v>
      </c>
      <c r="Y53" s="392">
        <f>+生産者価格評価表!Y53/生産者価格評価表!Y$124</f>
        <v>0</v>
      </c>
      <c r="Z53" s="392">
        <f>+生産者価格評価表!Z53/生産者価格評価表!Z$124</f>
        <v>0</v>
      </c>
      <c r="AA53" s="392">
        <f>+生産者価格評価表!AA53/生産者価格評価表!AA$124</f>
        <v>0</v>
      </c>
      <c r="AB53" s="392">
        <f>+生産者価格評価表!AB53/生産者価格評価表!AB$124</f>
        <v>0</v>
      </c>
      <c r="AC53" s="392">
        <f>+生産者価格評価表!AC53/生産者価格評価表!AC$124</f>
        <v>0</v>
      </c>
      <c r="AD53" s="392">
        <f>+生産者価格評価表!AD53/生産者価格評価表!AD$124</f>
        <v>0</v>
      </c>
      <c r="AE53" s="392">
        <f>+生産者価格評価表!AE53/生産者価格評価表!AE$124</f>
        <v>0</v>
      </c>
      <c r="AF53" s="392">
        <f>+生産者価格評価表!AF53/生産者価格評価表!AF$124</f>
        <v>0</v>
      </c>
      <c r="AG53" s="392">
        <f>+生産者価格評価表!AG53/生産者価格評価表!AG$124</f>
        <v>0</v>
      </c>
      <c r="AH53" s="392">
        <f>+生産者価格評価表!AH53/生産者価格評価表!AH$124</f>
        <v>0</v>
      </c>
      <c r="AI53" s="392">
        <f>+生産者価格評価表!AI53/生産者価格評価表!AI$124</f>
        <v>0</v>
      </c>
      <c r="AJ53" s="392">
        <f>+生産者価格評価表!AJ53/生産者価格評価表!AJ$124</f>
        <v>0</v>
      </c>
      <c r="AK53" s="392">
        <f>+生産者価格評価表!AK53/生産者価格評価表!AK$124</f>
        <v>0</v>
      </c>
      <c r="AL53" s="392">
        <f>+生産者価格評価表!AL53/生産者価格評価表!AL$124</f>
        <v>0</v>
      </c>
      <c r="AM53" s="392">
        <f>+生産者価格評価表!AM53/生産者価格評価表!AM$124</f>
        <v>0</v>
      </c>
      <c r="AN53" s="392">
        <f>+生産者価格評価表!AN53/生産者価格評価表!AN$124</f>
        <v>0</v>
      </c>
      <c r="AO53" s="392">
        <f>+生産者価格評価表!AO53/生産者価格評価表!AO$124</f>
        <v>0</v>
      </c>
      <c r="AP53" s="392">
        <f>+生産者価格評価表!AP53/生産者価格評価表!AP$124</f>
        <v>0</v>
      </c>
      <c r="AQ53" s="392">
        <f>+生産者価格評価表!AQ53/生産者価格評価表!AQ$124</f>
        <v>0</v>
      </c>
      <c r="AR53" s="392">
        <f>+生産者価格評価表!AR53/生産者価格評価表!AR$124</f>
        <v>0</v>
      </c>
      <c r="AS53" s="392">
        <f>+生産者価格評価表!AS53/生産者価格評価表!AS$124</f>
        <v>0</v>
      </c>
      <c r="AT53" s="392">
        <f>+生産者価格評価表!AT53/生産者価格評価表!AT$124</f>
        <v>4.1438226035935249E-4</v>
      </c>
      <c r="AU53" s="393">
        <f>+生産者価格評価表!AU53/生産者価格評価表!AU$124</f>
        <v>1.0371772230878728E-3</v>
      </c>
      <c r="AV53" s="393">
        <f>+生産者価格評価表!AV53/生産者価格評価表!AV$124</f>
        <v>4.3871782480922744E-3</v>
      </c>
      <c r="AW53" s="393">
        <f>+生産者価格評価表!AW53/生産者価格評価表!AW$124</f>
        <v>7.2146334574642743E-2</v>
      </c>
      <c r="AX53" s="393">
        <f>+生産者価格評価表!AX53/生産者価格評価表!AX$124</f>
        <v>0.14458673634241434</v>
      </c>
      <c r="AY53" s="393">
        <f>+生産者価格評価表!AY53/生産者価格評価表!AY$124</f>
        <v>5.5119850310212389E-2</v>
      </c>
      <c r="AZ53" s="393">
        <f>+生産者価格評価表!AZ53/生産者価格評価表!AZ$124</f>
        <v>4.3317237489097403E-2</v>
      </c>
      <c r="BA53" s="393">
        <f>+生産者価格評価表!BA53/生産者価格評価表!BA$124</f>
        <v>0.12587836022787824</v>
      </c>
      <c r="BB53" s="393">
        <f>+生産者価格評価表!BB53/生産者価格評価表!BB$124</f>
        <v>0.2119813800321742</v>
      </c>
      <c r="BC53" s="393">
        <f>+生産者価格評価表!BC53/生産者価格評価表!BC$124</f>
        <v>6.555536241822435E-2</v>
      </c>
      <c r="BD53" s="393">
        <f>+生産者価格評価表!BD53/生産者価格評価表!BD$124</f>
        <v>0.14148001208173128</v>
      </c>
      <c r="BE53" s="393">
        <f>+生産者価格評価表!BE53/生産者価格評価表!BE$124</f>
        <v>0.22241202003029559</v>
      </c>
      <c r="BF53" s="393">
        <f>+生産者価格評価表!BF53/生産者価格評価表!BF$124</f>
        <v>0</v>
      </c>
      <c r="BG53" s="393">
        <f>+生産者価格評価表!BG53/生産者価格評価表!BG$124</f>
        <v>0</v>
      </c>
      <c r="BH53" s="393">
        <f>+生産者価格評価表!BH53/生産者価格評価表!BH$124</f>
        <v>9.5764285199232708E-3</v>
      </c>
      <c r="BI53" s="393">
        <f>+生産者価格評価表!BI53/生産者価格評価表!BI$124</f>
        <v>0</v>
      </c>
      <c r="BJ53" s="393">
        <f>+生産者価格評価表!BJ53/生産者価格評価表!BJ$124</f>
        <v>2.7137548797230493E-3</v>
      </c>
      <c r="BK53" s="393">
        <f>+生産者価格評価表!BK53/生産者価格評価表!BK$124</f>
        <v>1.0070796490524175E-2</v>
      </c>
      <c r="BL53" s="393">
        <f>+生産者価格評価表!BL53/生産者価格評価表!BL$124</f>
        <v>0</v>
      </c>
      <c r="BM53" s="393">
        <f>+生産者価格評価表!BM53/生産者価格評価表!BM$124</f>
        <v>0</v>
      </c>
      <c r="BN53" s="393">
        <f>+生産者価格評価表!BN53/生産者価格評価表!BN$124</f>
        <v>0</v>
      </c>
      <c r="BO53" s="393">
        <f>+生産者価格評価表!BO53/生産者価格評価表!BO$124</f>
        <v>0</v>
      </c>
      <c r="BP53" s="393">
        <f>+生産者価格評価表!BP53/生産者価格評価表!BP$124</f>
        <v>0</v>
      </c>
      <c r="BQ53" s="393">
        <f>+生産者価格評価表!BQ53/生産者価格評価表!BQ$124</f>
        <v>0</v>
      </c>
      <c r="BR53" s="393">
        <f>+生産者価格評価表!BR53/生産者価格評価表!BR$124</f>
        <v>0</v>
      </c>
      <c r="BS53" s="393">
        <f>+生産者価格評価表!BS53/生産者価格評価表!BS$124</f>
        <v>0</v>
      </c>
      <c r="BT53" s="393">
        <f>+生産者価格評価表!BT53/生産者価格評価表!BT$124</f>
        <v>0</v>
      </c>
      <c r="BU53" s="393">
        <f>+生産者価格評価表!BU53/生産者価格評価表!BU$124</f>
        <v>0</v>
      </c>
      <c r="BV53" s="393">
        <f>+生産者価格評価表!BV53/生産者価格評価表!BV$124</f>
        <v>0</v>
      </c>
      <c r="BW53" s="393">
        <f>+生産者価格評価表!BW53/生産者価格評価表!BW$124</f>
        <v>0</v>
      </c>
      <c r="BX53" s="393">
        <f>+生産者価格評価表!BX53/生産者価格評価表!BX$124</f>
        <v>0</v>
      </c>
      <c r="BY53" s="393">
        <f>+生産者価格評価表!BY53/生産者価格評価表!BY$124</f>
        <v>0</v>
      </c>
      <c r="BZ53" s="393">
        <f>+生産者価格評価表!BZ53/生産者価格評価表!BZ$124</f>
        <v>0</v>
      </c>
      <c r="CA53" s="393">
        <f>+生産者価格評価表!CA53/生産者価格評価表!CA$124</f>
        <v>0</v>
      </c>
      <c r="CB53" s="393">
        <f>+生産者価格評価表!CB53/生産者価格評価表!CB$124</f>
        <v>0</v>
      </c>
      <c r="CC53" s="393">
        <f>+生産者価格評価表!CC53/生産者価格評価表!CC$124</f>
        <v>0</v>
      </c>
      <c r="CD53" s="393">
        <f>+生産者価格評価表!CD53/生産者価格評価表!CD$124</f>
        <v>0</v>
      </c>
      <c r="CE53" s="393">
        <f>+生産者価格評価表!CE53/生産者価格評価表!CE$124</f>
        <v>0</v>
      </c>
      <c r="CF53" s="393">
        <f>+生産者価格評価表!CF53/生産者価格評価表!CF$124</f>
        <v>0</v>
      </c>
      <c r="CG53" s="393">
        <f>+生産者価格評価表!CG53/生産者価格評価表!CG$124</f>
        <v>2.4178377186613097E-6</v>
      </c>
      <c r="CH53" s="393">
        <f>+生産者価格評価表!CH53/生産者価格評価表!CH$124</f>
        <v>0</v>
      </c>
      <c r="CI53" s="393">
        <f>+生産者価格評価表!CI53/生産者価格評価表!CI$124</f>
        <v>0</v>
      </c>
      <c r="CJ53" s="393">
        <f>+生産者価格評価表!CJ53/生産者価格評価表!CJ$124</f>
        <v>0</v>
      </c>
      <c r="CK53" s="393">
        <f>+生産者価格評価表!CK53/生産者価格評価表!CK$124</f>
        <v>0</v>
      </c>
      <c r="CL53" s="393">
        <f>+生産者価格評価表!CL53/生産者価格評価表!CL$124</f>
        <v>0</v>
      </c>
      <c r="CM53" s="393">
        <f>+生産者価格評価表!CM53/生産者価格評価表!CM$124</f>
        <v>0</v>
      </c>
      <c r="CN53" s="393">
        <f>+生産者価格評価表!CN53/生産者価格評価表!CN$124</f>
        <v>0</v>
      </c>
      <c r="CO53" s="393">
        <f>+生産者価格評価表!CO53/生産者価格評価表!CO$124</f>
        <v>0</v>
      </c>
      <c r="CP53" s="393">
        <f>+生産者価格評価表!CP53/生産者価格評価表!CP$124</f>
        <v>3.9896099653221119E-5</v>
      </c>
      <c r="CQ53" s="393">
        <f>+生産者価格評価表!CQ53/生産者価格評価表!CQ$124</f>
        <v>0</v>
      </c>
      <c r="CR53" s="393">
        <f>+生産者価格評価表!CR53/生産者価格評価表!CR$124</f>
        <v>0</v>
      </c>
      <c r="CS53" s="393">
        <f>+生産者価格評価表!CS53/生産者価格評価表!CS$124</f>
        <v>0</v>
      </c>
      <c r="CT53" s="393">
        <f>+生産者価格評価表!CT53/生産者価格評価表!CT$124</f>
        <v>0</v>
      </c>
      <c r="CU53" s="393">
        <f>+生産者価格評価表!CU53/生産者価格評価表!CU$124</f>
        <v>0</v>
      </c>
      <c r="CV53" s="393">
        <f>+生産者価格評価表!CV53/生産者価格評価表!CV$124</f>
        <v>0</v>
      </c>
      <c r="CW53" s="393">
        <f>+生産者価格評価表!CW53/生産者価格評価表!CW$124</f>
        <v>0</v>
      </c>
      <c r="CX53" s="393">
        <f>+生産者価格評価表!CX53/生産者価格評価表!CX$124</f>
        <v>1.3300848395397746E-2</v>
      </c>
      <c r="CY53" s="393">
        <f>+生産者価格評価表!CY53/生産者価格評価表!CY$124</f>
        <v>0</v>
      </c>
      <c r="CZ53" s="393">
        <f>+生産者価格評価表!CZ53/生産者価格評価表!CZ$124</f>
        <v>0</v>
      </c>
      <c r="DA53" s="393">
        <f>+生産者価格評価表!DA53/生産者価格評価表!DA$124</f>
        <v>0</v>
      </c>
      <c r="DB53" s="393">
        <f>+生産者価格評価表!DB53/生産者価格評価表!DB$124</f>
        <v>0</v>
      </c>
      <c r="DC53" s="393">
        <f>+生産者価格評価表!DC53/生産者価格評価表!DC$124</f>
        <v>0</v>
      </c>
      <c r="DD53" s="393">
        <f>+生産者価格評価表!DD53/生産者価格評価表!DD$124</f>
        <v>0</v>
      </c>
      <c r="DE53" s="393">
        <f>+生産者価格評価表!DE53/生産者価格評価表!DE$124</f>
        <v>0</v>
      </c>
      <c r="DF53" s="393">
        <f>+生産者価格評価表!DF53/生産者価格評価表!DF$124</f>
        <v>0</v>
      </c>
      <c r="DG53" s="394">
        <f>+生産者価格評価表!DG53/生産者価格評価表!DG$124</f>
        <v>0</v>
      </c>
    </row>
    <row r="54" spans="1:111" ht="17.5" customHeight="1">
      <c r="B54" s="389" t="s">
        <v>220</v>
      </c>
      <c r="C54" s="390" t="s">
        <v>221</v>
      </c>
      <c r="D54" s="391">
        <f>+生産者価格評価表!D54/生産者価格評価表!D$124</f>
        <v>0</v>
      </c>
      <c r="E54" s="392">
        <f>+生産者価格評価表!E54/生産者価格評価表!E$124</f>
        <v>0</v>
      </c>
      <c r="F54" s="392">
        <f>+生産者価格評価表!F54/生産者価格評価表!F$124</f>
        <v>0</v>
      </c>
      <c r="G54" s="392">
        <f>+生産者価格評価表!G54/生産者価格評価表!G$124</f>
        <v>0</v>
      </c>
      <c r="H54" s="392">
        <f>+生産者価格評価表!H54/生産者価格評価表!H$124</f>
        <v>7.3942729876855775E-6</v>
      </c>
      <c r="I54" s="392">
        <f>+生産者価格評価表!I54/生産者価格評価表!I$124</f>
        <v>0</v>
      </c>
      <c r="J54" s="392">
        <f>+生産者価格評価表!J54/生産者価格評価表!J$124</f>
        <v>5.1108516830841571E-5</v>
      </c>
      <c r="K54" s="392">
        <f>+生産者価格評価表!K54/生産者価格評価表!K$124</f>
        <v>7.2167024185541005E-7</v>
      </c>
      <c r="L54" s="392">
        <f>+生産者価格評価表!L54/生産者価格評価表!L$124</f>
        <v>1.5393182940795765E-6</v>
      </c>
      <c r="M54" s="392">
        <f>+生産者価格評価表!M54/生産者価格評価表!M$124</f>
        <v>0</v>
      </c>
      <c r="N54" s="392">
        <f>+生産者価格評価表!N54/生産者価格評価表!N$124</f>
        <v>6.1677910549759891E-7</v>
      </c>
      <c r="O54" s="392">
        <f>+生産者価格評価表!O54/生産者価格評価表!O$124</f>
        <v>0</v>
      </c>
      <c r="P54" s="392">
        <f>+生産者価格評価表!P54/生産者価格評価表!P$124</f>
        <v>0</v>
      </c>
      <c r="Q54" s="392">
        <f>+生産者価格評価表!Q54/生産者価格評価表!Q$124</f>
        <v>0</v>
      </c>
      <c r="R54" s="392">
        <f>+生産者価格評価表!R54/生産者価格評価表!R$124</f>
        <v>6.2036521129753974E-5</v>
      </c>
      <c r="S54" s="392">
        <f>+生産者価格評価表!S54/生産者価格評価表!S$124</f>
        <v>0</v>
      </c>
      <c r="T54" s="392">
        <f>+生産者価格評価表!T54/生産者価格評価表!T$124</f>
        <v>0</v>
      </c>
      <c r="U54" s="392">
        <f>+生産者価格評価表!U54/生産者価格評価表!U$124</f>
        <v>1.5779704559894253E-4</v>
      </c>
      <c r="V54" s="392">
        <f>+生産者価格評価表!V54/生産者価格評価表!V$124</f>
        <v>0</v>
      </c>
      <c r="W54" s="392">
        <f>+生産者価格評価表!W54/生産者価格評価表!W$124</f>
        <v>4.1122610719202474E-6</v>
      </c>
      <c r="X54" s="392">
        <f>+生産者価格評価表!X54/生産者価格評価表!X$124</f>
        <v>9.6932521878881847E-7</v>
      </c>
      <c r="Y54" s="392">
        <f>+生産者価格評価表!Y54/生産者価格評価表!Y$124</f>
        <v>1.7531168774534048E-6</v>
      </c>
      <c r="Z54" s="392">
        <f>+生産者価格評価表!Z54/生産者価格評価表!Z$124</f>
        <v>1.4525565964468528E-6</v>
      </c>
      <c r="AA54" s="392">
        <f>+生産者価格評価表!AA54/生産者価格評価表!AA$124</f>
        <v>0</v>
      </c>
      <c r="AB54" s="392">
        <f>+生産者価格評価表!AB54/生産者価格評価表!AB$124</f>
        <v>1.0182619038193446E-5</v>
      </c>
      <c r="AC54" s="392">
        <f>+生産者価格評価表!AC54/生産者価格評価表!AC$124</f>
        <v>3.6443307039487303E-6</v>
      </c>
      <c r="AD54" s="392">
        <f>+生産者価格評価表!AD54/生産者価格評価表!AD$124</f>
        <v>4.2698967581662841E-7</v>
      </c>
      <c r="AE54" s="392">
        <f>+生産者価格評価表!AE54/生産者価格評価表!AE$124</f>
        <v>0</v>
      </c>
      <c r="AF54" s="392">
        <f>+生産者価格評価表!AF54/生産者価格評価表!AF$124</f>
        <v>0</v>
      </c>
      <c r="AG54" s="392">
        <f>+生産者価格評価表!AG54/生産者価格評価表!AG$124</f>
        <v>0</v>
      </c>
      <c r="AH54" s="392">
        <f>+生産者価格評価表!AH54/生産者価格評価表!AH$124</f>
        <v>0</v>
      </c>
      <c r="AI54" s="392">
        <f>+生産者価格評価表!AI54/生産者価格評価表!AI$124</f>
        <v>0</v>
      </c>
      <c r="AJ54" s="392">
        <f>+生産者価格評価表!AJ54/生産者価格評価表!AJ$124</f>
        <v>3.56490352479836E-7</v>
      </c>
      <c r="AK54" s="392">
        <f>+生産者価格評価表!AK54/生産者価格評価表!AK$124</f>
        <v>0</v>
      </c>
      <c r="AL54" s="392">
        <f>+生産者価格評価表!AL54/生産者価格評価表!AL$124</f>
        <v>0</v>
      </c>
      <c r="AM54" s="392">
        <f>+生産者価格評価表!AM54/生産者価格評価表!AM$124</f>
        <v>7.3720086600460127E-7</v>
      </c>
      <c r="AN54" s="392">
        <f>+生産者価格評価表!AN54/生産者価格評価表!AN$124</f>
        <v>1.1258767765397304E-6</v>
      </c>
      <c r="AO54" s="392">
        <f>+生産者価格評価表!AO54/生産者価格評価表!AO$124</f>
        <v>6.3452300050698386E-7</v>
      </c>
      <c r="AP54" s="392">
        <f>+生産者価格評価表!AP54/生産者価格評価表!AP$124</f>
        <v>1.479976655834882E-6</v>
      </c>
      <c r="AQ54" s="392">
        <f>+生産者価格評価表!AQ54/生産者価格評価表!AQ$124</f>
        <v>0</v>
      </c>
      <c r="AR54" s="392">
        <f>+生産者価格評価表!AR54/生産者価格評価表!AR$124</f>
        <v>2.7419250739734997E-4</v>
      </c>
      <c r="AS54" s="392">
        <f>+生産者価格評価表!AS54/生産者価格評価表!AS$124</f>
        <v>2.5568238111887887E-6</v>
      </c>
      <c r="AT54" s="392">
        <f>+生産者価格評価表!AT54/生産者価格評価表!AT$124</f>
        <v>3.6030993127537532E-3</v>
      </c>
      <c r="AU54" s="393">
        <f>+生産者価格評価表!AU54/生産者価格評価表!AU$124</f>
        <v>7.6604870595785189E-3</v>
      </c>
      <c r="AV54" s="393">
        <f>+生産者価格評価表!AV54/生産者価格評価表!AV$124</f>
        <v>6.326444334100032E-3</v>
      </c>
      <c r="AW54" s="393">
        <f>+生産者価格評価表!AW54/生産者価格評価表!AW$124</f>
        <v>4.9585153626493537E-2</v>
      </c>
      <c r="AX54" s="393">
        <f>+生産者価格評価表!AX54/生産者価格評価表!AX$124</f>
        <v>0.14744726596872973</v>
      </c>
      <c r="AY54" s="393">
        <f>+生産者価格評価表!AY54/生産者価格評価表!AY$124</f>
        <v>0.25433555460722845</v>
      </c>
      <c r="AZ54" s="393">
        <f>+生産者価格評価表!AZ54/生産者価格評価表!AZ$124</f>
        <v>3.0553173676143922E-2</v>
      </c>
      <c r="BA54" s="393">
        <f>+生産者価格評価表!BA54/生産者価格評価表!BA$124</f>
        <v>4.4704810779151581E-2</v>
      </c>
      <c r="BB54" s="393">
        <f>+生産者価格評価表!BB54/生産者価格評価表!BB$124</f>
        <v>0.15781981001724005</v>
      </c>
      <c r="BC54" s="393">
        <f>+生産者価格評価表!BC54/生産者価格評価表!BC$124</f>
        <v>2.912957336051929E-2</v>
      </c>
      <c r="BD54" s="393">
        <f>+生産者価格評価表!BD54/生産者価格評価表!BD$124</f>
        <v>0.15014685834170075</v>
      </c>
      <c r="BE54" s="393">
        <f>+生産者価格評価表!BE54/生産者価格評価表!BE$124</f>
        <v>0.12756979798307339</v>
      </c>
      <c r="BF54" s="393">
        <f>+生産者価格評価表!BF54/生産者価格評価表!BF$124</f>
        <v>6.7035363472716964E-4</v>
      </c>
      <c r="BG54" s="393">
        <f>+生産者価格評価表!BG54/生産者価格評価表!BG$124</f>
        <v>5.5983805391933384E-4</v>
      </c>
      <c r="BH54" s="393">
        <f>+生産者価格評価表!BH54/生産者価格評価表!BH$124</f>
        <v>9.8383293568664858E-3</v>
      </c>
      <c r="BI54" s="393">
        <f>+生産者価格評価表!BI54/生産者価格評価表!BI$124</f>
        <v>3.4520851784554702E-3</v>
      </c>
      <c r="BJ54" s="393">
        <f>+生産者価格評価表!BJ54/生産者価格評価表!BJ$124</f>
        <v>9.1847941059258309E-4</v>
      </c>
      <c r="BK54" s="393">
        <f>+生産者価格評価表!BK54/生産者価格評価表!BK$124</f>
        <v>2.3793153310094572E-3</v>
      </c>
      <c r="BL54" s="393">
        <f>+生産者価格評価表!BL54/生産者価格評価表!BL$124</f>
        <v>0</v>
      </c>
      <c r="BM54" s="393">
        <f>+生産者価格評価表!BM54/生産者価格評価表!BM$124</f>
        <v>6.3425779558187018E-4</v>
      </c>
      <c r="BN54" s="393">
        <f>+生産者価格評価表!BN54/生産者価格評価表!BN$124</f>
        <v>2.1332018664195563E-4</v>
      </c>
      <c r="BO54" s="393">
        <f>+生産者価格評価表!BO54/生産者価格評価表!BO$124</f>
        <v>5.0472431798842769E-5</v>
      </c>
      <c r="BP54" s="393">
        <f>+生産者価格評価表!BP54/生産者価格評価表!BP$124</f>
        <v>1.0995298709173282E-5</v>
      </c>
      <c r="BQ54" s="393">
        <f>+生産者価格評価表!BQ54/生産者価格評価表!BQ$124</f>
        <v>3.7480830429276945E-6</v>
      </c>
      <c r="BR54" s="393">
        <f>+生産者価格評価表!BR54/生産者価格評価表!BR$124</f>
        <v>2.4673287126434867E-6</v>
      </c>
      <c r="BS54" s="393">
        <f>+生産者価格評価表!BS54/生産者価格評価表!BS$124</f>
        <v>2.0969399906542697E-5</v>
      </c>
      <c r="BT54" s="393">
        <f>+生産者価格評価表!BT54/生産者価格評価表!BT$124</f>
        <v>0</v>
      </c>
      <c r="BU54" s="393">
        <f>+生産者価格評価表!BU54/生産者価格評価表!BU$124</f>
        <v>2.4418048553132478E-5</v>
      </c>
      <c r="BV54" s="393">
        <f>+生産者価格評価表!BV54/生産者価格評価表!BV$124</f>
        <v>4.6238211836239116E-5</v>
      </c>
      <c r="BW54" s="393">
        <f>+生産者価格評価表!BW54/生産者価格評価表!BW$124</f>
        <v>0</v>
      </c>
      <c r="BX54" s="393">
        <f>+生産者価格評価表!BX54/生産者価格評価表!BX$124</f>
        <v>0</v>
      </c>
      <c r="BY54" s="393">
        <f>+生産者価格評価表!BY54/生産者価格評価表!BY$124</f>
        <v>0</v>
      </c>
      <c r="BZ54" s="393">
        <f>+生産者価格評価表!BZ54/生産者価格評価表!BZ$124</f>
        <v>2.2988134394846682E-5</v>
      </c>
      <c r="CA54" s="393">
        <f>+生産者価格評価表!CA54/生産者価格評価表!CA$124</f>
        <v>1.2510910295709753E-7</v>
      </c>
      <c r="CB54" s="393">
        <f>+生産者価格評価表!CB54/生産者価格評価表!CB$124</f>
        <v>0</v>
      </c>
      <c r="CC54" s="393">
        <f>+生産者価格評価表!CC54/生産者価格評価表!CC$124</f>
        <v>3.2923882179326874E-6</v>
      </c>
      <c r="CD54" s="393">
        <f>+生産者価格評価表!CD54/生産者価格評価表!CD$124</f>
        <v>1.1985313197208141E-6</v>
      </c>
      <c r="CE54" s="393">
        <f>+生産者価格評価表!CE54/生産者価格評価表!CE$124</f>
        <v>0</v>
      </c>
      <c r="CF54" s="393">
        <f>+生産者価格評価表!CF54/生産者価格評価表!CF$124</f>
        <v>3.2838177402342545E-7</v>
      </c>
      <c r="CG54" s="393">
        <f>+生産者価格評価表!CG54/生産者価格評価表!CG$124</f>
        <v>1.2089188593306549E-5</v>
      </c>
      <c r="CH54" s="393">
        <f>+生産者価格評価表!CH54/生産者価格評価表!CH$124</f>
        <v>2.2182438815614351E-5</v>
      </c>
      <c r="CI54" s="393">
        <f>+生産者価格評価表!CI54/生産者価格評価表!CI$124</f>
        <v>2.7394321031363322E-4</v>
      </c>
      <c r="CJ54" s="393">
        <f>+生産者価格評価表!CJ54/生産者価格評価表!CJ$124</f>
        <v>1.503102309450278E-3</v>
      </c>
      <c r="CK54" s="393">
        <f>+生産者価格評価表!CK54/生産者価格評価表!CK$124</f>
        <v>6.1270333856047895E-4</v>
      </c>
      <c r="CL54" s="393">
        <f>+生産者価格評価表!CL54/生産者価格評価表!CL$124</f>
        <v>2.9247762736071229E-4</v>
      </c>
      <c r="CM54" s="393">
        <f>+生産者価格評価表!CM54/生産者価格評価表!CM$124</f>
        <v>3.2562847740167248E-3</v>
      </c>
      <c r="CN54" s="393">
        <f>+生産者価格評価表!CN54/生産者価格評価表!CN$124</f>
        <v>2.0228822232547495E-3</v>
      </c>
      <c r="CO54" s="393">
        <f>+生産者価格評価表!CO54/生産者価格評価表!CO$124</f>
        <v>1.9606074288582506E-5</v>
      </c>
      <c r="CP54" s="393">
        <f>+生産者価格評価表!CP54/生産者価格評価表!CP$124</f>
        <v>2.3259673899689113E-3</v>
      </c>
      <c r="CQ54" s="393">
        <f>+生産者価格評価表!CQ54/生産者価格評価表!CQ$124</f>
        <v>5.5920560284439505E-7</v>
      </c>
      <c r="CR54" s="393">
        <f>+生産者価格評価表!CR54/生産者価格評価表!CR$124</f>
        <v>0</v>
      </c>
      <c r="CS54" s="393">
        <f>+生産者価格評価表!CS54/生産者価格評価表!CS$124</f>
        <v>1.2967896876589409E-5</v>
      </c>
      <c r="CT54" s="393">
        <f>+生産者価格評価表!CT54/生産者価格評価表!CT$124</f>
        <v>8.6227613479204015E-8</v>
      </c>
      <c r="CU54" s="393">
        <f>+生産者価格評価表!CU54/生産者価格評価表!CU$124</f>
        <v>0</v>
      </c>
      <c r="CV54" s="393">
        <f>+生産者価格評価表!CV54/生産者価格評価表!CV$124</f>
        <v>6.6495056825097712E-6</v>
      </c>
      <c r="CW54" s="393">
        <f>+生産者価格評価表!CW54/生産者価格評価表!CW$124</f>
        <v>1.2164319520667423E-7</v>
      </c>
      <c r="CX54" s="393">
        <f>+生産者価格評価表!CX54/生産者価格評価表!CX$124</f>
        <v>6.2284933358443699E-2</v>
      </c>
      <c r="CY54" s="393">
        <f>+生産者価格評価表!CY54/生産者価格評価表!CY$124</f>
        <v>2.5680168563303867E-5</v>
      </c>
      <c r="CZ54" s="393">
        <f>+生産者価格評価表!CZ54/生産者価格評価表!CZ$124</f>
        <v>6.1882796458818859E-7</v>
      </c>
      <c r="DA54" s="393">
        <f>+生産者価格評価表!DA54/生産者価格評価表!DA$124</f>
        <v>0</v>
      </c>
      <c r="DB54" s="393">
        <f>+生産者価格評価表!DB54/生産者価格評価表!DB$124</f>
        <v>1.6062506095147403E-6</v>
      </c>
      <c r="DC54" s="393">
        <f>+生産者価格評価表!DC54/生産者価格評価表!DC$124</f>
        <v>2.360064406157644E-7</v>
      </c>
      <c r="DD54" s="393">
        <f>+生産者価格評価表!DD54/生産者価格評価表!DD$124</f>
        <v>0</v>
      </c>
      <c r="DE54" s="393">
        <f>+生産者価格評価表!DE54/生産者価格評価表!DE$124</f>
        <v>1.5372795049165125E-4</v>
      </c>
      <c r="DF54" s="393">
        <f>+生産者価格評価表!DF54/生産者価格評価表!DF$124</f>
        <v>3.2057562189457545E-2</v>
      </c>
      <c r="DG54" s="394">
        <f>+生産者価格評価表!DG54/生産者価格評価表!DG$124</f>
        <v>0</v>
      </c>
    </row>
    <row r="55" spans="1:111" ht="17.5" customHeight="1">
      <c r="B55" s="389" t="s">
        <v>222</v>
      </c>
      <c r="C55" s="390" t="s">
        <v>223</v>
      </c>
      <c r="D55" s="391">
        <f>+生産者価格評価表!D55/生産者価格評価表!D$124</f>
        <v>0</v>
      </c>
      <c r="E55" s="392">
        <f>+生産者価格評価表!E55/生産者価格評価表!E$124</f>
        <v>3.1566129436111225E-5</v>
      </c>
      <c r="F55" s="392">
        <f>+生産者価格評価表!F55/生産者価格評価表!F$124</f>
        <v>0</v>
      </c>
      <c r="G55" s="392">
        <f>+生産者価格評価表!G55/生産者価格評価表!G$124</f>
        <v>0</v>
      </c>
      <c r="H55" s="392">
        <f>+生産者価格評価表!H55/生産者価格評価表!H$124</f>
        <v>6.3886518613603396E-4</v>
      </c>
      <c r="I55" s="392">
        <f>+生産者価格評価表!I55/生産者価格評価表!I$124</f>
        <v>0</v>
      </c>
      <c r="J55" s="392">
        <f>+生産者価格評価表!J55/生産者価格評価表!J$124</f>
        <v>2.6630227190806925E-4</v>
      </c>
      <c r="K55" s="392">
        <f>+生産者価格評価表!K55/生産者価格評価表!K$124</f>
        <v>0</v>
      </c>
      <c r="L55" s="392">
        <f>+生産者価格評価表!L55/生産者価格評価表!L$124</f>
        <v>0</v>
      </c>
      <c r="M55" s="392">
        <f>+生産者価格評価表!M55/生産者価格評価表!M$124</f>
        <v>0</v>
      </c>
      <c r="N55" s="392">
        <f>+生産者価格評価表!N55/生産者価格評価表!N$124</f>
        <v>0</v>
      </c>
      <c r="O55" s="392">
        <f>+生産者価格評価表!O55/生産者価格評価表!O$124</f>
        <v>0</v>
      </c>
      <c r="P55" s="392">
        <f>+生産者価格評価表!P55/生産者価格評価表!P$124</f>
        <v>0</v>
      </c>
      <c r="Q55" s="392">
        <f>+生産者価格評価表!Q55/生産者価格評価表!Q$124</f>
        <v>0</v>
      </c>
      <c r="R55" s="392">
        <f>+生産者価格評価表!R55/生産者価格評価表!R$124</f>
        <v>1.677283719434089E-4</v>
      </c>
      <c r="S55" s="392">
        <f>+生産者価格評価表!S55/生産者価格評価表!S$124</f>
        <v>0</v>
      </c>
      <c r="T55" s="392">
        <f>+生産者価格評価表!T55/生産者価格評価表!T$124</f>
        <v>0</v>
      </c>
      <c r="U55" s="392">
        <f>+生産者価格評価表!U55/生産者価格評価表!U$124</f>
        <v>0</v>
      </c>
      <c r="V55" s="392">
        <f>+生産者価格評価表!V55/生産者価格評価表!V$124</f>
        <v>0</v>
      </c>
      <c r="W55" s="392">
        <f>+生産者価格評価表!W55/生産者価格評価表!W$124</f>
        <v>0</v>
      </c>
      <c r="X55" s="392">
        <f>+生産者価格評価表!X55/生産者価格評価表!X$124</f>
        <v>0</v>
      </c>
      <c r="Y55" s="392">
        <f>+生産者価格評価表!Y55/生産者価格評価表!Y$124</f>
        <v>0</v>
      </c>
      <c r="Z55" s="392">
        <f>+生産者価格評価表!Z55/生産者価格評価表!Z$124</f>
        <v>0</v>
      </c>
      <c r="AA55" s="392">
        <f>+生産者価格評価表!AA55/生産者価格評価表!AA$124</f>
        <v>0</v>
      </c>
      <c r="AB55" s="392">
        <f>+生産者価格評価表!AB55/生産者価格評価表!AB$124</f>
        <v>0</v>
      </c>
      <c r="AC55" s="392">
        <f>+生産者価格評価表!AC55/生産者価格評価表!AC$124</f>
        <v>0</v>
      </c>
      <c r="AD55" s="392">
        <f>+生産者価格評価表!AD55/生産者価格評価表!AD$124</f>
        <v>0</v>
      </c>
      <c r="AE55" s="392">
        <f>+生産者価格評価表!AE55/生産者価格評価表!AE$124</f>
        <v>0</v>
      </c>
      <c r="AF55" s="392">
        <f>+生産者価格評価表!AF55/生産者価格評価表!AF$124</f>
        <v>5.9054129105590687E-6</v>
      </c>
      <c r="AG55" s="392">
        <f>+生産者価格評価表!AG55/生産者価格評価表!AG$124</f>
        <v>0</v>
      </c>
      <c r="AH55" s="392">
        <f>+生産者価格評価表!AH55/生産者価格評価表!AH$124</f>
        <v>0</v>
      </c>
      <c r="AI55" s="392">
        <f>+生産者価格評価表!AI55/生産者価格評価表!AI$124</f>
        <v>0</v>
      </c>
      <c r="AJ55" s="392">
        <f>+生産者価格評価表!AJ55/生産者価格評価表!AJ$124</f>
        <v>9.2687491644757368E-6</v>
      </c>
      <c r="AK55" s="392">
        <f>+生産者価格評価表!AK55/生産者価格評価表!AK$124</f>
        <v>0</v>
      </c>
      <c r="AL55" s="392">
        <f>+生産者価格評価表!AL55/生産者価格評価表!AL$124</f>
        <v>0</v>
      </c>
      <c r="AM55" s="392">
        <f>+生産者価格評価表!AM55/生産者価格評価表!AM$124</f>
        <v>0</v>
      </c>
      <c r="AN55" s="392">
        <f>+生産者価格評価表!AN55/生産者価格評価表!AN$124</f>
        <v>0</v>
      </c>
      <c r="AO55" s="392">
        <f>+生産者価格評価表!AO55/生産者価格評価表!AO$124</f>
        <v>0</v>
      </c>
      <c r="AP55" s="392">
        <f>+生産者価格評価表!AP55/生産者価格評価表!AP$124</f>
        <v>0</v>
      </c>
      <c r="AQ55" s="392">
        <f>+生産者価格評価表!AQ55/生産者価格評価表!AQ$124</f>
        <v>0</v>
      </c>
      <c r="AR55" s="392">
        <f>+生産者価格評価表!AR55/生産者価格評価表!AR$124</f>
        <v>2.3174248255542217E-5</v>
      </c>
      <c r="AS55" s="392">
        <f>+生産者価格評価表!AS55/生産者価格評価表!AS$124</f>
        <v>4.8451811222027547E-4</v>
      </c>
      <c r="AT55" s="392">
        <f>+生産者価格評価表!AT55/生産者価格評価表!AT$124</f>
        <v>1.2566104646276395E-4</v>
      </c>
      <c r="AU55" s="393">
        <f>+生産者価格評価表!AU55/生産者価格評価表!AU$124</f>
        <v>2.1040650516014912E-2</v>
      </c>
      <c r="AV55" s="393">
        <f>+生産者価格評価表!AV55/生産者価格評価表!AV$124</f>
        <v>1.5018183643611472E-2</v>
      </c>
      <c r="AW55" s="393">
        <f>+生産者価格評価表!AW55/生産者価格評価表!AW$124</f>
        <v>9.7951541626382799E-3</v>
      </c>
      <c r="AX55" s="393">
        <f>+生産者価格評価表!AX55/生産者価格評価表!AX$124</f>
        <v>0</v>
      </c>
      <c r="AY55" s="393">
        <f>+生産者価格評価表!AY55/生産者価格評価表!AY$124</f>
        <v>9.5972162951777566E-4</v>
      </c>
      <c r="AZ55" s="393">
        <f>+生産者価格評価表!AZ55/生産者価格評価表!AZ$124</f>
        <v>0.16499727780338683</v>
      </c>
      <c r="BA55" s="393">
        <f>+生産者価格評価表!BA55/生産者価格評価表!BA$124</f>
        <v>1.6375262205298859E-2</v>
      </c>
      <c r="BB55" s="393">
        <f>+生産者価格評価表!BB55/生産者価格評価表!BB$124</f>
        <v>8.3236804701109519E-3</v>
      </c>
      <c r="BC55" s="393">
        <f>+生産者価格評価表!BC55/生産者価格評価表!BC$124</f>
        <v>4.1825060271443249E-3</v>
      </c>
      <c r="BD55" s="393">
        <f>+生産者価格評価表!BD55/生産者価格評価表!BD$124</f>
        <v>8.6309275994089756E-3</v>
      </c>
      <c r="BE55" s="393">
        <f>+生産者価格評価表!BE55/生産者価格評価表!BE$124</f>
        <v>7.3283828917928596E-3</v>
      </c>
      <c r="BF55" s="393">
        <f>+生産者価格評価表!BF55/生産者価格評価表!BF$124</f>
        <v>3.5741351185437975E-2</v>
      </c>
      <c r="BG55" s="393">
        <f>+生産者価格評価表!BG55/生産者価格評価表!BG$124</f>
        <v>1.0471116370973551E-2</v>
      </c>
      <c r="BH55" s="393">
        <f>+生産者価格評価表!BH55/生産者価格評価表!BH$124</f>
        <v>4.8544791752318975E-2</v>
      </c>
      <c r="BI55" s="393">
        <f>+生産者価格評価表!BI55/生産者価格評価表!BI$124</f>
        <v>2.0772446099436955E-2</v>
      </c>
      <c r="BJ55" s="393">
        <f>+生産者価格評価表!BJ55/生産者価格評価表!BJ$124</f>
        <v>6.137572409765181E-3</v>
      </c>
      <c r="BK55" s="393">
        <f>+生産者価格評価表!BK55/生産者価格評価表!BK$124</f>
        <v>2.2547199089196035E-4</v>
      </c>
      <c r="BL55" s="393">
        <f>+生産者価格評価表!BL55/生産者価格評価表!BL$124</f>
        <v>0</v>
      </c>
      <c r="BM55" s="393">
        <f>+生産者価格評価表!BM55/生産者価格評価表!BM$124</f>
        <v>2.030086247884995E-3</v>
      </c>
      <c r="BN55" s="393">
        <f>+生産者価格評価表!BN55/生産者価格評価表!BN$124</f>
        <v>3.5718728926094896E-3</v>
      </c>
      <c r="BO55" s="393">
        <f>+生産者価格評価表!BO55/生産者価格評価表!BO$124</f>
        <v>1.5316529116047623E-3</v>
      </c>
      <c r="BP55" s="393">
        <f>+生産者価格評価表!BP55/生産者価格評価表!BP$124</f>
        <v>4.1488571294370832E-3</v>
      </c>
      <c r="BQ55" s="393">
        <f>+生産者価格評価表!BQ55/生産者価格評価表!BQ$124</f>
        <v>0</v>
      </c>
      <c r="BR55" s="393">
        <f>+生産者価格評価表!BR55/生産者価格評価表!BR$124</f>
        <v>0</v>
      </c>
      <c r="BS55" s="393">
        <f>+生産者価格評価表!BS55/生産者価格評価表!BS$124</f>
        <v>0</v>
      </c>
      <c r="BT55" s="393">
        <f>+生産者価格評価表!BT55/生産者価格評価表!BT$124</f>
        <v>0</v>
      </c>
      <c r="BU55" s="393">
        <f>+生産者価格評価表!BU55/生産者価格評価表!BU$124</f>
        <v>1.0785357134775828E-7</v>
      </c>
      <c r="BV55" s="393">
        <f>+生産者価格評価表!BV55/生産者価格評価表!BV$124</f>
        <v>0</v>
      </c>
      <c r="BW55" s="393">
        <f>+生産者価格評価表!BW55/生産者価格評価表!BW$124</f>
        <v>0</v>
      </c>
      <c r="BX55" s="393">
        <f>+生産者価格評価表!BX55/生産者価格評価表!BX$124</f>
        <v>0</v>
      </c>
      <c r="BY55" s="393">
        <f>+生産者価格評価表!BY55/生産者価格評価表!BY$124</f>
        <v>0</v>
      </c>
      <c r="BZ55" s="393">
        <f>+生産者価格評価表!BZ55/生産者価格評価表!BZ$124</f>
        <v>1.2053238034054747E-4</v>
      </c>
      <c r="CA55" s="393">
        <f>+生産者価格評価表!CA55/生産者価格評価表!CA$124</f>
        <v>0</v>
      </c>
      <c r="CB55" s="393">
        <f>+生産者価格評価表!CB55/生産者価格評価表!CB$124</f>
        <v>1.2082225330659541E-5</v>
      </c>
      <c r="CC55" s="393">
        <f>+生産者価格評価表!CC55/生産者価格評価表!CC$124</f>
        <v>0</v>
      </c>
      <c r="CD55" s="393">
        <f>+生産者価格評価表!CD55/生産者価格評価表!CD$124</f>
        <v>0</v>
      </c>
      <c r="CE55" s="393">
        <f>+生産者価格評価表!CE55/生産者価格評価表!CE$124</f>
        <v>0</v>
      </c>
      <c r="CF55" s="393">
        <f>+生産者価格評価表!CF55/生産者価格評価表!CF$124</f>
        <v>9.1946896726559127E-6</v>
      </c>
      <c r="CG55" s="393">
        <f>+生産者価格評価表!CG55/生産者価格評価表!CG$124</f>
        <v>0</v>
      </c>
      <c r="CH55" s="393">
        <f>+生産者価格評価表!CH55/生産者価格評価表!CH$124</f>
        <v>6.5242467104748087E-7</v>
      </c>
      <c r="CI55" s="393">
        <f>+生産者価格評価表!CI55/生産者価格評価表!CI$124</f>
        <v>3.7320445488030552E-6</v>
      </c>
      <c r="CJ55" s="393">
        <f>+生産者価格評価表!CJ55/生産者価格評価表!CJ$124</f>
        <v>0</v>
      </c>
      <c r="CK55" s="393">
        <f>+生産者価格評価表!CK55/生産者価格評価表!CK$124</f>
        <v>0</v>
      </c>
      <c r="CL55" s="393">
        <f>+生産者価格評価表!CL55/生産者価格評価表!CL$124</f>
        <v>0</v>
      </c>
      <c r="CM55" s="393">
        <f>+生産者価格評価表!CM55/生産者価格評価表!CM$124</f>
        <v>0</v>
      </c>
      <c r="CN55" s="393">
        <f>+生産者価格評価表!CN55/生産者価格評価表!CN$124</f>
        <v>2.0644288539402981E-6</v>
      </c>
      <c r="CO55" s="393">
        <f>+生産者価格評価表!CO55/生産者価格評価表!CO$124</f>
        <v>0</v>
      </c>
      <c r="CP55" s="393">
        <f>+生産者価格評価表!CP55/生産者価格評価表!CP$124</f>
        <v>0</v>
      </c>
      <c r="CQ55" s="393">
        <f>+生産者価格評価表!CQ55/生産者価格評価表!CQ$124</f>
        <v>0</v>
      </c>
      <c r="CR55" s="393">
        <f>+生産者価格評価表!CR55/生産者価格評価表!CR$124</f>
        <v>0</v>
      </c>
      <c r="CS55" s="393">
        <f>+生産者価格評価表!CS55/生産者価格評価表!CS$124</f>
        <v>0</v>
      </c>
      <c r="CT55" s="393">
        <f>+生産者価格評価表!CT55/生産者価格評価表!CT$124</f>
        <v>0</v>
      </c>
      <c r="CU55" s="393">
        <f>+生産者価格評価表!CU55/生産者価格評価表!CU$124</f>
        <v>0</v>
      </c>
      <c r="CV55" s="393">
        <f>+生産者価格評価表!CV55/生産者価格評価表!CV$124</f>
        <v>0</v>
      </c>
      <c r="CW55" s="393">
        <f>+生産者価格評価表!CW55/生産者価格評価表!CW$124</f>
        <v>0</v>
      </c>
      <c r="CX55" s="393">
        <f>+生産者価格評価表!CX55/生産者価格評価表!CX$124</f>
        <v>1.8527844698267116E-2</v>
      </c>
      <c r="CY55" s="393">
        <f>+生産者価格評価表!CY55/生産者価格評価表!CY$124</f>
        <v>1.2858453500938988E-7</v>
      </c>
      <c r="CZ55" s="393">
        <f>+生産者価格評価表!CZ55/生産者価格評価表!CZ$124</f>
        <v>0</v>
      </c>
      <c r="DA55" s="393">
        <f>+生産者価格評価表!DA55/生産者価格評価表!DA$124</f>
        <v>0</v>
      </c>
      <c r="DB55" s="393">
        <f>+生産者価格評価表!DB55/生産者価格評価表!DB$124</f>
        <v>0</v>
      </c>
      <c r="DC55" s="393">
        <f>+生産者価格評価表!DC55/生産者価格評価表!DC$124</f>
        <v>0</v>
      </c>
      <c r="DD55" s="393">
        <f>+生産者価格評価表!DD55/生産者価格評価表!DD$124</f>
        <v>0</v>
      </c>
      <c r="DE55" s="393">
        <f>+生産者価格評価表!DE55/生産者価格評価表!DE$124</f>
        <v>3.9266601625064999E-5</v>
      </c>
      <c r="DF55" s="393">
        <f>+生産者価格評価表!DF55/生産者価格評価表!DF$124</f>
        <v>0</v>
      </c>
      <c r="DG55" s="394">
        <f>+生産者価格評価表!DG55/生産者価格評価表!DG$124</f>
        <v>4.0722165591838501E-5</v>
      </c>
    </row>
    <row r="56" spans="1:111" ht="17.5" customHeight="1">
      <c r="B56" s="389" t="s">
        <v>224</v>
      </c>
      <c r="C56" s="390" t="s">
        <v>225</v>
      </c>
      <c r="D56" s="391">
        <f>+生産者価格評価表!D56/生産者価格評価表!D$124</f>
        <v>0</v>
      </c>
      <c r="E56" s="392">
        <f>+生産者価格評価表!E56/生産者価格評価表!E$124</f>
        <v>0</v>
      </c>
      <c r="F56" s="392">
        <f>+生産者価格評価表!F56/生産者価格評価表!F$124</f>
        <v>0</v>
      </c>
      <c r="G56" s="392">
        <f>+生産者価格評価表!G56/生産者価格評価表!G$124</f>
        <v>0</v>
      </c>
      <c r="H56" s="392">
        <f>+生産者価格評価表!H56/生産者価格評価表!H$124</f>
        <v>0</v>
      </c>
      <c r="I56" s="392">
        <f>+生産者価格評価表!I56/生産者価格評価表!I$124</f>
        <v>0</v>
      </c>
      <c r="J56" s="392">
        <f>+生産者価格評価表!J56/生産者価格評価表!J$124</f>
        <v>0</v>
      </c>
      <c r="K56" s="392">
        <f>+生産者価格評価表!K56/生産者価格評価表!K$124</f>
        <v>0</v>
      </c>
      <c r="L56" s="392">
        <f>+生産者価格評価表!L56/生産者価格評価表!L$124</f>
        <v>0</v>
      </c>
      <c r="M56" s="392">
        <f>+生産者価格評価表!M56/生産者価格評価表!M$124</f>
        <v>0</v>
      </c>
      <c r="N56" s="392">
        <f>+生産者価格評価表!N56/生産者価格評価表!N$124</f>
        <v>0</v>
      </c>
      <c r="O56" s="392">
        <f>+生産者価格評価表!O56/生産者価格評価表!O$124</f>
        <v>0</v>
      </c>
      <c r="P56" s="392">
        <f>+生産者価格評価表!P56/生産者価格評価表!P$124</f>
        <v>0</v>
      </c>
      <c r="Q56" s="392">
        <f>+生産者価格評価表!Q56/生産者価格評価表!Q$124</f>
        <v>0</v>
      </c>
      <c r="R56" s="392">
        <f>+生産者価格評価表!R56/生産者価格評価表!R$124</f>
        <v>0</v>
      </c>
      <c r="S56" s="392">
        <f>+生産者価格評価表!S56/生産者価格評価表!S$124</f>
        <v>0</v>
      </c>
      <c r="T56" s="392">
        <f>+生産者価格評価表!T56/生産者価格評価表!T$124</f>
        <v>0</v>
      </c>
      <c r="U56" s="392">
        <f>+生産者価格評価表!U56/生産者価格評価表!U$124</f>
        <v>0</v>
      </c>
      <c r="V56" s="392">
        <f>+生産者価格評価表!V56/生産者価格評価表!V$124</f>
        <v>0</v>
      </c>
      <c r="W56" s="392">
        <f>+生産者価格評価表!W56/生産者価格評価表!W$124</f>
        <v>0</v>
      </c>
      <c r="X56" s="392">
        <f>+生産者価格評価表!X56/生産者価格評価表!X$124</f>
        <v>0</v>
      </c>
      <c r="Y56" s="392">
        <f>+生産者価格評価表!Y56/生産者価格評価表!Y$124</f>
        <v>0</v>
      </c>
      <c r="Z56" s="392">
        <f>+生産者価格評価表!Z56/生産者価格評価表!Z$124</f>
        <v>0</v>
      </c>
      <c r="AA56" s="392">
        <f>+生産者価格評価表!AA56/生産者価格評価表!AA$124</f>
        <v>0</v>
      </c>
      <c r="AB56" s="392">
        <f>+生産者価格評価表!AB56/生産者価格評価表!AB$124</f>
        <v>0</v>
      </c>
      <c r="AC56" s="392">
        <f>+生産者価格評価表!AC56/生産者価格評価表!AC$124</f>
        <v>0</v>
      </c>
      <c r="AD56" s="392">
        <f>+生産者価格評価表!AD56/生産者価格評価表!AD$124</f>
        <v>0</v>
      </c>
      <c r="AE56" s="392">
        <f>+生産者価格評価表!AE56/生産者価格評価表!AE$124</f>
        <v>0</v>
      </c>
      <c r="AF56" s="392">
        <f>+生産者価格評価表!AF56/生産者価格評価表!AF$124</f>
        <v>3.9975102779169083E-6</v>
      </c>
      <c r="AG56" s="392">
        <f>+生産者価格評価表!AG56/生産者価格評価表!AG$124</f>
        <v>0</v>
      </c>
      <c r="AH56" s="392">
        <f>+生産者価格評価表!AH56/生産者価格評価表!AH$124</f>
        <v>0</v>
      </c>
      <c r="AI56" s="392">
        <f>+生産者価格評価表!AI56/生産者価格評価表!AI$124</f>
        <v>0</v>
      </c>
      <c r="AJ56" s="392">
        <f>+生産者価格評価表!AJ56/生産者価格評価表!AJ$124</f>
        <v>0</v>
      </c>
      <c r="AK56" s="392">
        <f>+生産者価格評価表!AK56/生産者価格評価表!AK$124</f>
        <v>0</v>
      </c>
      <c r="AL56" s="392">
        <f>+生産者価格評価表!AL56/生産者価格評価表!AL$124</f>
        <v>0</v>
      </c>
      <c r="AM56" s="392">
        <f>+生産者価格評価表!AM56/生産者価格評価表!AM$124</f>
        <v>0</v>
      </c>
      <c r="AN56" s="392">
        <f>+生産者価格評価表!AN56/生産者価格評価表!AN$124</f>
        <v>0</v>
      </c>
      <c r="AO56" s="392">
        <f>+生産者価格評価表!AO56/生産者価格評価表!AO$124</f>
        <v>0</v>
      </c>
      <c r="AP56" s="392">
        <f>+生産者価格評価表!AP56/生産者価格評価表!AP$124</f>
        <v>0</v>
      </c>
      <c r="AQ56" s="392">
        <f>+生産者価格評価表!AQ56/生産者価格評価表!AQ$124</f>
        <v>0</v>
      </c>
      <c r="AR56" s="392">
        <f>+生産者価格評価表!AR56/生産者価格評価表!AR$124</f>
        <v>0</v>
      </c>
      <c r="AS56" s="392">
        <f>+生産者価格評価表!AS56/生産者価格評価表!AS$124</f>
        <v>0</v>
      </c>
      <c r="AT56" s="392">
        <f>+生産者価格評価表!AT56/生産者価格評価表!AT$124</f>
        <v>0</v>
      </c>
      <c r="AU56" s="393">
        <f>+生産者価格評価表!AU56/生産者価格評価表!AU$124</f>
        <v>0</v>
      </c>
      <c r="AV56" s="393">
        <f>+生産者価格評価表!AV56/生産者価格評価表!AV$124</f>
        <v>0</v>
      </c>
      <c r="AW56" s="393">
        <f>+生産者価格評価表!AW56/生産者価格評価表!AW$124</f>
        <v>0</v>
      </c>
      <c r="AX56" s="393">
        <f>+生産者価格評価表!AX56/生産者価格評価表!AX$124</f>
        <v>0</v>
      </c>
      <c r="AY56" s="393">
        <f>+生産者価格評価表!AY56/生産者価格評価表!AY$124</f>
        <v>0</v>
      </c>
      <c r="AZ56" s="393">
        <f>+生産者価格評価表!AZ56/生産者価格評価表!AZ$124</f>
        <v>0</v>
      </c>
      <c r="BA56" s="393">
        <f>+生産者価格評価表!BA56/生産者価格評価表!BA$124</f>
        <v>6.9533762647873518E-2</v>
      </c>
      <c r="BB56" s="393">
        <f>+生産者価格評価表!BB56/生産者価格評価表!BB$124</f>
        <v>0</v>
      </c>
      <c r="BC56" s="393">
        <f>+生産者価格評価表!BC56/生産者価格評価表!BC$124</f>
        <v>1.5910626826987446E-6</v>
      </c>
      <c r="BD56" s="393">
        <f>+生産者価格評価表!BD56/生産者価格評価表!BD$124</f>
        <v>0</v>
      </c>
      <c r="BE56" s="393">
        <f>+生産者価格評価表!BE56/生産者価格評価表!BE$124</f>
        <v>0</v>
      </c>
      <c r="BF56" s="393">
        <f>+生産者価格評価表!BF56/生産者価格評価表!BF$124</f>
        <v>0</v>
      </c>
      <c r="BG56" s="393">
        <f>+生産者価格評価表!BG56/生産者価格評価表!BG$124</f>
        <v>0</v>
      </c>
      <c r="BH56" s="393">
        <f>+生産者価格評価表!BH56/生産者価格評価表!BH$124</f>
        <v>0</v>
      </c>
      <c r="BI56" s="393">
        <f>+生産者価格評価表!BI56/生産者価格評価表!BI$124</f>
        <v>2.5224454526560702E-4</v>
      </c>
      <c r="BJ56" s="393">
        <f>+生産者価格評価表!BJ56/生産者価格評価表!BJ$124</f>
        <v>1.0594317860376672E-3</v>
      </c>
      <c r="BK56" s="393">
        <f>+生産者価格評価表!BK56/生産者価格評価表!BK$124</f>
        <v>4.8580783842374221E-6</v>
      </c>
      <c r="BL56" s="393">
        <f>+生産者価格評価表!BL56/生産者価格評価表!BL$124</f>
        <v>0</v>
      </c>
      <c r="BM56" s="393">
        <f>+生産者価格評価表!BM56/生産者価格評価表!BM$124</f>
        <v>3.6093309834218448E-3</v>
      </c>
      <c r="BN56" s="393">
        <f>+生産者価格評価表!BN56/生産者価格評価表!BN$124</f>
        <v>0</v>
      </c>
      <c r="BO56" s="393">
        <f>+生産者価格評価表!BO56/生産者価格評価表!BO$124</f>
        <v>0</v>
      </c>
      <c r="BP56" s="393">
        <f>+生産者価格評価表!BP56/生産者価格評価表!BP$124</f>
        <v>0</v>
      </c>
      <c r="BQ56" s="393">
        <f>+生産者価格評価表!BQ56/生産者価格評価表!BQ$124</f>
        <v>0</v>
      </c>
      <c r="BR56" s="393">
        <f>+生産者価格評価表!BR56/生産者価格評価表!BR$124</f>
        <v>0</v>
      </c>
      <c r="BS56" s="393">
        <f>+生産者価格評価表!BS56/生産者価格評価表!BS$124</f>
        <v>0</v>
      </c>
      <c r="BT56" s="393">
        <f>+生産者価格評価表!BT56/生産者価格評価表!BT$124</f>
        <v>0</v>
      </c>
      <c r="BU56" s="393">
        <f>+生産者価格評価表!BU56/生産者価格評価表!BU$124</f>
        <v>0</v>
      </c>
      <c r="BV56" s="393">
        <f>+生産者価格評価表!BV56/生産者価格評価表!BV$124</f>
        <v>0</v>
      </c>
      <c r="BW56" s="393">
        <f>+生産者価格評価表!BW56/生産者価格評価表!BW$124</f>
        <v>0</v>
      </c>
      <c r="BX56" s="393">
        <f>+生産者価格評価表!BX56/生産者価格評価表!BX$124</f>
        <v>0</v>
      </c>
      <c r="BY56" s="393">
        <f>+生産者価格評価表!BY56/生産者価格評価表!BY$124</f>
        <v>0</v>
      </c>
      <c r="BZ56" s="393">
        <f>+生産者価格評価表!BZ56/生産者価格評価表!BZ$124</f>
        <v>0</v>
      </c>
      <c r="CA56" s="393">
        <f>+生産者価格評価表!CA56/生産者価格評価表!CA$124</f>
        <v>2.5459702451769347E-5</v>
      </c>
      <c r="CB56" s="393">
        <f>+生産者価格評価表!CB56/生産者価格評価表!CB$124</f>
        <v>0</v>
      </c>
      <c r="CC56" s="393">
        <f>+生産者価格評価表!CC56/生産者価格評価表!CC$124</f>
        <v>0</v>
      </c>
      <c r="CD56" s="393">
        <f>+生産者価格評価表!CD56/生産者価格評価表!CD$124</f>
        <v>0</v>
      </c>
      <c r="CE56" s="393">
        <f>+生産者価格評価表!CE56/生産者価格評価表!CE$124</f>
        <v>0</v>
      </c>
      <c r="CF56" s="393">
        <f>+生産者価格評価表!CF56/生産者価格評価表!CF$124</f>
        <v>0</v>
      </c>
      <c r="CG56" s="393">
        <f>+生産者価格評価表!CG56/生産者価格評価表!CG$124</f>
        <v>3.2791924059344015E-5</v>
      </c>
      <c r="CH56" s="393">
        <f>+生産者価格評価表!CH56/生産者価格評価表!CH$124</f>
        <v>0</v>
      </c>
      <c r="CI56" s="393">
        <f>+生産者価格評価表!CI56/生産者価格評価表!CI$124</f>
        <v>0</v>
      </c>
      <c r="CJ56" s="393">
        <f>+生産者価格評価表!CJ56/生産者価格評価表!CJ$124</f>
        <v>0</v>
      </c>
      <c r="CK56" s="393">
        <f>+生産者価格評価表!CK56/生産者価格評価表!CK$124</f>
        <v>0</v>
      </c>
      <c r="CL56" s="393">
        <f>+生産者価格評価表!CL56/生産者価格評価表!CL$124</f>
        <v>0</v>
      </c>
      <c r="CM56" s="393">
        <f>+生産者価格評価表!CM56/生産者価格評価表!CM$124</f>
        <v>5.221607868223715E-4</v>
      </c>
      <c r="CN56" s="393">
        <f>+生産者価格評価表!CN56/生産者価格評価表!CN$124</f>
        <v>4.7674230874744015E-4</v>
      </c>
      <c r="CO56" s="393">
        <f>+生産者価格評価表!CO56/生産者価格評価表!CO$124</f>
        <v>0</v>
      </c>
      <c r="CP56" s="393">
        <f>+生産者価格評価表!CP56/生産者価格評価表!CP$124</f>
        <v>0</v>
      </c>
      <c r="CQ56" s="393">
        <f>+生産者価格評価表!CQ56/生産者価格評価表!CQ$124</f>
        <v>0</v>
      </c>
      <c r="CR56" s="393">
        <f>+生産者価格評価表!CR56/生産者価格評価表!CR$124</f>
        <v>0</v>
      </c>
      <c r="CS56" s="393">
        <f>+生産者価格評価表!CS56/生産者価格評価表!CS$124</f>
        <v>0</v>
      </c>
      <c r="CT56" s="393">
        <f>+生産者価格評価表!CT56/生産者価格評価表!CT$124</f>
        <v>0</v>
      </c>
      <c r="CU56" s="393">
        <f>+生産者価格評価表!CU56/生産者価格評価表!CU$124</f>
        <v>0</v>
      </c>
      <c r="CV56" s="393">
        <f>+生産者価格評価表!CV56/生産者価格評価表!CV$124</f>
        <v>1.4009043327728213E-4</v>
      </c>
      <c r="CW56" s="393">
        <f>+生産者価格評価表!CW56/生産者価格評価表!CW$124</f>
        <v>0</v>
      </c>
      <c r="CX56" s="393">
        <f>+生産者価格評価表!CX56/生産者価格評価表!CX$124</f>
        <v>7.7285717737750354E-3</v>
      </c>
      <c r="CY56" s="393">
        <f>+生産者価格評価表!CY56/生産者価格評価表!CY$124</f>
        <v>1.3758545246004718E-5</v>
      </c>
      <c r="CZ56" s="393">
        <f>+生産者価格評価表!CZ56/生産者価格評価表!CZ$124</f>
        <v>0</v>
      </c>
      <c r="DA56" s="393">
        <f>+生産者価格評価表!DA56/生産者価格評価表!DA$124</f>
        <v>0</v>
      </c>
      <c r="DB56" s="393">
        <f>+生産者価格評価表!DB56/生産者価格評価表!DB$124</f>
        <v>0</v>
      </c>
      <c r="DC56" s="393">
        <f>+生産者価格評価表!DC56/生産者価格評価表!DC$124</f>
        <v>1.4502595775838724E-4</v>
      </c>
      <c r="DD56" s="393">
        <f>+生産者価格評価表!DD56/生産者価格評価表!DD$124</f>
        <v>0</v>
      </c>
      <c r="DE56" s="393">
        <f>+生産者価格評価表!DE56/生産者価格評価表!DE$124</f>
        <v>1.0810238504066479E-5</v>
      </c>
      <c r="DF56" s="393">
        <f>+生産者価格評価表!DF56/生産者価格評価表!DF$124</f>
        <v>0</v>
      </c>
      <c r="DG56" s="394">
        <f>+生産者価格評価表!DG56/生産者価格評価表!DG$124</f>
        <v>0</v>
      </c>
    </row>
    <row r="57" spans="1:111" ht="17.5" customHeight="1">
      <c r="B57" s="389" t="s">
        <v>226</v>
      </c>
      <c r="C57" s="390" t="s">
        <v>227</v>
      </c>
      <c r="D57" s="391">
        <f>+生産者価格評価表!D57/生産者価格評価表!D$124</f>
        <v>0</v>
      </c>
      <c r="E57" s="392">
        <f>+生産者価格評価表!E57/生産者価格評価表!E$124</f>
        <v>0</v>
      </c>
      <c r="F57" s="392">
        <f>+生産者価格評価表!F57/生産者価格評価表!F$124</f>
        <v>0</v>
      </c>
      <c r="G57" s="392">
        <f>+生産者価格評価表!G57/生産者価格評価表!G$124</f>
        <v>0</v>
      </c>
      <c r="H57" s="392">
        <f>+生産者価格評価表!H57/生産者価格評価表!H$124</f>
        <v>0</v>
      </c>
      <c r="I57" s="392">
        <f>+生産者価格評価表!I57/生産者価格評価表!I$124</f>
        <v>0</v>
      </c>
      <c r="J57" s="392">
        <f>+生産者価格評価表!J57/生産者価格評価表!J$124</f>
        <v>0</v>
      </c>
      <c r="K57" s="392">
        <f>+生産者価格評価表!K57/生産者価格評価表!K$124</f>
        <v>0</v>
      </c>
      <c r="L57" s="392">
        <f>+生産者価格評価表!L57/生産者価格評価表!L$124</f>
        <v>0</v>
      </c>
      <c r="M57" s="392">
        <f>+生産者価格評価表!M57/生産者価格評価表!M$124</f>
        <v>0</v>
      </c>
      <c r="N57" s="392">
        <f>+生産者価格評価表!N57/生産者価格評価表!N$124</f>
        <v>0</v>
      </c>
      <c r="O57" s="392">
        <f>+生産者価格評価表!O57/生産者価格評価表!O$124</f>
        <v>0</v>
      </c>
      <c r="P57" s="392">
        <f>+生産者価格評価表!P57/生産者価格評価表!P$124</f>
        <v>0</v>
      </c>
      <c r="Q57" s="392">
        <f>+生産者価格評価表!Q57/生産者価格評価表!Q$124</f>
        <v>0</v>
      </c>
      <c r="R57" s="392">
        <f>+生産者価格評価表!R57/生産者価格評価表!R$124</f>
        <v>0</v>
      </c>
      <c r="S57" s="392">
        <f>+生産者価格評価表!S57/生産者価格評価表!S$124</f>
        <v>0</v>
      </c>
      <c r="T57" s="392">
        <f>+生産者価格評価表!T57/生産者価格評価表!T$124</f>
        <v>0</v>
      </c>
      <c r="U57" s="392">
        <f>+生産者価格評価表!U57/生産者価格評価表!U$124</f>
        <v>0</v>
      </c>
      <c r="V57" s="392">
        <f>+生産者価格評価表!V57/生産者価格評価表!V$124</f>
        <v>0</v>
      </c>
      <c r="W57" s="392">
        <f>+生産者価格評価表!W57/生産者価格評価表!W$124</f>
        <v>0</v>
      </c>
      <c r="X57" s="392">
        <f>+生産者価格評価表!X57/生産者価格評価表!X$124</f>
        <v>0</v>
      </c>
      <c r="Y57" s="392">
        <f>+生産者価格評価表!Y57/生産者価格評価表!Y$124</f>
        <v>0</v>
      </c>
      <c r="Z57" s="392">
        <f>+生産者価格評価表!Z57/生産者価格評価表!Z$124</f>
        <v>0</v>
      </c>
      <c r="AA57" s="392">
        <f>+生産者価格評価表!AA57/生産者価格評価表!AA$124</f>
        <v>0</v>
      </c>
      <c r="AB57" s="392">
        <f>+生産者価格評価表!AB57/生産者価格評価表!AB$124</f>
        <v>0</v>
      </c>
      <c r="AC57" s="392">
        <f>+生産者価格評価表!AC57/生産者価格評価表!AC$124</f>
        <v>0</v>
      </c>
      <c r="AD57" s="392">
        <f>+生産者価格評価表!AD57/生産者価格評価表!AD$124</f>
        <v>0</v>
      </c>
      <c r="AE57" s="392">
        <f>+生産者価格評価表!AE57/生産者価格評価表!AE$124</f>
        <v>0</v>
      </c>
      <c r="AF57" s="392">
        <f>+生産者価格評価表!AF57/生産者価格評価表!AF$124</f>
        <v>0</v>
      </c>
      <c r="AG57" s="392">
        <f>+生産者価格評価表!AG57/生産者価格評価表!AG$124</f>
        <v>0</v>
      </c>
      <c r="AH57" s="392">
        <f>+生産者価格評価表!AH57/生産者価格評価表!AH$124</f>
        <v>0</v>
      </c>
      <c r="AI57" s="392">
        <f>+生産者価格評価表!AI57/生産者価格評価表!AI$124</f>
        <v>0</v>
      </c>
      <c r="AJ57" s="392">
        <f>+生産者価格評価表!AJ57/生産者価格評価表!AJ$124</f>
        <v>0</v>
      </c>
      <c r="AK57" s="392">
        <f>+生産者価格評価表!AK57/生産者価格評価表!AK$124</f>
        <v>0</v>
      </c>
      <c r="AL57" s="392">
        <f>+生産者価格評価表!AL57/生産者価格評価表!AL$124</f>
        <v>0</v>
      </c>
      <c r="AM57" s="392">
        <f>+生産者価格評価表!AM57/生産者価格評価表!AM$124</f>
        <v>0</v>
      </c>
      <c r="AN57" s="392">
        <f>+生産者価格評価表!AN57/生産者価格評価表!AN$124</f>
        <v>0</v>
      </c>
      <c r="AO57" s="392">
        <f>+生産者価格評価表!AO57/生産者価格評価表!AO$124</f>
        <v>0</v>
      </c>
      <c r="AP57" s="392">
        <f>+生産者価格評価表!AP57/生産者価格評価表!AP$124</f>
        <v>0</v>
      </c>
      <c r="AQ57" s="392">
        <f>+生産者価格評価表!AQ57/生産者価格評価表!AQ$124</f>
        <v>0</v>
      </c>
      <c r="AR57" s="392">
        <f>+生産者価格評価表!AR57/生産者価格評価表!AR$124</f>
        <v>0</v>
      </c>
      <c r="AS57" s="392">
        <f>+生産者価格評価表!AS57/生産者価格評価表!AS$124</f>
        <v>0</v>
      </c>
      <c r="AT57" s="392">
        <f>+生産者価格評価表!AT57/生産者価格評価表!AT$124</f>
        <v>0</v>
      </c>
      <c r="AU57" s="393">
        <f>+生産者価格評価表!AU57/生産者価格評価表!AU$124</f>
        <v>1.0915376248545377E-3</v>
      </c>
      <c r="AV57" s="393">
        <f>+生産者価格評価表!AV57/生産者価格評価表!AV$124</f>
        <v>3.7140840530080579E-3</v>
      </c>
      <c r="AW57" s="393">
        <f>+生産者価格評価表!AW57/生産者価格評価表!AW$124</f>
        <v>4.0747000305217038E-3</v>
      </c>
      <c r="AX57" s="393">
        <f>+生産者価格評価表!AX57/生産者価格評価表!AX$124</f>
        <v>2.3279049693321799E-4</v>
      </c>
      <c r="AY57" s="393">
        <f>+生産者価格評価表!AY57/生産者価格評価表!AY$124</f>
        <v>0</v>
      </c>
      <c r="AZ57" s="393">
        <f>+生産者価格評価表!AZ57/生産者価格評価表!AZ$124</f>
        <v>3.5071222115898673E-3</v>
      </c>
      <c r="BA57" s="393">
        <f>+生産者価格評価表!BA57/生産者価格評価表!BA$124</f>
        <v>0</v>
      </c>
      <c r="BB57" s="393">
        <f>+生産者価格評価表!BB57/生産者価格評価表!BB$124</f>
        <v>4.0487531142868981E-2</v>
      </c>
      <c r="BC57" s="393">
        <f>+生産者価格評価表!BC57/生産者価格評価表!BC$124</f>
        <v>0</v>
      </c>
      <c r="BD57" s="393">
        <f>+生産者価格評価表!BD57/生産者価格評価表!BD$124</f>
        <v>6.6220948742438718E-4</v>
      </c>
      <c r="BE57" s="393">
        <f>+生産者価格評価表!BE57/生産者価格評価表!BE$124</f>
        <v>2.5304229801781603E-4</v>
      </c>
      <c r="BF57" s="393">
        <f>+生産者価格評価表!BF57/生産者価格評価表!BF$124</f>
        <v>1.7025293634408811E-5</v>
      </c>
      <c r="BG57" s="393">
        <f>+生産者価格評価表!BG57/生産者価格評価表!BG$124</f>
        <v>0</v>
      </c>
      <c r="BH57" s="393">
        <f>+生産者価格評価表!BH57/生産者価格評価表!BH$124</f>
        <v>2.0677539620915588E-6</v>
      </c>
      <c r="BI57" s="393">
        <f>+生産者価格評価表!BI57/生産者価格評価表!BI$124</f>
        <v>3.5486711239930699E-3</v>
      </c>
      <c r="BJ57" s="393">
        <f>+生産者価格評価表!BJ57/生産者価格評価表!BJ$124</f>
        <v>1.375791562036634E-4</v>
      </c>
      <c r="BK57" s="393">
        <f>+生産者価格評価表!BK57/生産者価格評価表!BK$124</f>
        <v>0</v>
      </c>
      <c r="BL57" s="393">
        <f>+生産者価格評価表!BL57/生産者価格評価表!BL$124</f>
        <v>0</v>
      </c>
      <c r="BM57" s="393">
        <f>+生産者価格評価表!BM57/生産者価格評価表!BM$124</f>
        <v>1.6662099126917701E-4</v>
      </c>
      <c r="BN57" s="393">
        <f>+生産者価格評価表!BN57/生産者価格評価表!BN$124</f>
        <v>4.8642929904764877E-5</v>
      </c>
      <c r="BO57" s="393">
        <f>+生産者価格評価表!BO57/生産者価格評価表!BO$124</f>
        <v>4.4032845672783516E-4</v>
      </c>
      <c r="BP57" s="393">
        <f>+生産者価格評価表!BP57/生産者価格評価表!BP$124</f>
        <v>8.1632086630143775E-4</v>
      </c>
      <c r="BQ57" s="393">
        <f>+生産者価格評価表!BQ57/生産者価格評価表!BQ$124</f>
        <v>0</v>
      </c>
      <c r="BR57" s="393">
        <f>+生産者価格評価表!BR57/生産者価格評価表!BR$124</f>
        <v>0</v>
      </c>
      <c r="BS57" s="393">
        <f>+生産者価格評価表!BS57/生産者価格評価表!BS$124</f>
        <v>0</v>
      </c>
      <c r="BT57" s="393">
        <f>+生産者価格評価表!BT57/生産者価格評価表!BT$124</f>
        <v>0</v>
      </c>
      <c r="BU57" s="393">
        <f>+生産者価格評価表!BU57/生産者価格評価表!BU$124</f>
        <v>0</v>
      </c>
      <c r="BV57" s="393">
        <f>+生産者価格評価表!BV57/生産者価格評価表!BV$124</f>
        <v>0</v>
      </c>
      <c r="BW57" s="393">
        <f>+生産者価格評価表!BW57/生産者価格評価表!BW$124</f>
        <v>0</v>
      </c>
      <c r="BX57" s="393">
        <f>+生産者価格評価表!BX57/生産者価格評価表!BX$124</f>
        <v>0</v>
      </c>
      <c r="BY57" s="393">
        <f>+生産者価格評価表!BY57/生産者価格評価表!BY$124</f>
        <v>0</v>
      </c>
      <c r="BZ57" s="393">
        <f>+生産者価格評価表!BZ57/生産者価格評価表!BZ$124</f>
        <v>1.5739623549624755E-5</v>
      </c>
      <c r="CA57" s="393">
        <f>+生産者価格評価表!CA57/生産者価格評価表!CA$124</f>
        <v>0</v>
      </c>
      <c r="CB57" s="393">
        <f>+生産者価格評価表!CB57/生産者価格評価表!CB$124</f>
        <v>0</v>
      </c>
      <c r="CC57" s="393">
        <f>+生産者価格評価表!CC57/生産者価格評価表!CC$124</f>
        <v>0</v>
      </c>
      <c r="CD57" s="393">
        <f>+生産者価格評価表!CD57/生産者価格評価表!CD$124</f>
        <v>0</v>
      </c>
      <c r="CE57" s="393">
        <f>+生産者価格評価表!CE57/生産者価格評価表!CE$124</f>
        <v>0</v>
      </c>
      <c r="CF57" s="393">
        <f>+生産者価格評価表!CF57/生産者価格評価表!CF$124</f>
        <v>0</v>
      </c>
      <c r="CG57" s="393">
        <f>+生産者価格評価表!CG57/生産者価格評価表!CG$124</f>
        <v>0</v>
      </c>
      <c r="CH57" s="393">
        <f>+生産者価格評価表!CH57/生産者価格評価表!CH$124</f>
        <v>0</v>
      </c>
      <c r="CI57" s="393">
        <f>+生産者価格評価表!CI57/生産者価格評価表!CI$124</f>
        <v>0</v>
      </c>
      <c r="CJ57" s="393">
        <f>+生産者価格評価表!CJ57/生産者価格評価表!CJ$124</f>
        <v>0</v>
      </c>
      <c r="CK57" s="393">
        <f>+生産者価格評価表!CK57/生産者価格評価表!CK$124</f>
        <v>8.4318654860832981E-6</v>
      </c>
      <c r="CL57" s="393">
        <f>+生産者価格評価表!CL57/生産者価格評価表!CL$124</f>
        <v>0</v>
      </c>
      <c r="CM57" s="393">
        <f>+生産者価格評価表!CM57/生産者価格評価表!CM$124</f>
        <v>0</v>
      </c>
      <c r="CN57" s="393">
        <f>+生産者価格評価表!CN57/生産者価格評価表!CN$124</f>
        <v>8.0526800954948484E-4</v>
      </c>
      <c r="CO57" s="393">
        <f>+生産者価格評価表!CO57/生産者価格評価表!CO$124</f>
        <v>0</v>
      </c>
      <c r="CP57" s="393">
        <f>+生産者価格評価表!CP57/生産者価格評価表!CP$124</f>
        <v>0</v>
      </c>
      <c r="CQ57" s="393">
        <f>+生産者価格評価表!CQ57/生産者価格評価表!CQ$124</f>
        <v>6.5706658334216417E-5</v>
      </c>
      <c r="CR57" s="393">
        <f>+生産者価格評価表!CR57/生産者価格評価表!CR$124</f>
        <v>0</v>
      </c>
      <c r="CS57" s="393">
        <f>+生産者価格評価表!CS57/生産者価格評価表!CS$124</f>
        <v>0</v>
      </c>
      <c r="CT57" s="393">
        <f>+生産者価格評価表!CT57/生産者価格評価表!CT$124</f>
        <v>0</v>
      </c>
      <c r="CU57" s="393">
        <f>+生産者価格評価表!CU57/生産者価格評価表!CU$124</f>
        <v>0</v>
      </c>
      <c r="CV57" s="393">
        <f>+生産者価格評価表!CV57/生産者価格評価表!CV$124</f>
        <v>0</v>
      </c>
      <c r="CW57" s="393">
        <f>+生産者価格評価表!CW57/生産者価格評価表!CW$124</f>
        <v>0</v>
      </c>
      <c r="CX57" s="393">
        <f>+生産者価格評価表!CX57/生産者価格評価表!CX$124</f>
        <v>2.652851362614526E-3</v>
      </c>
      <c r="CY57" s="393">
        <f>+生産者価格評価表!CY57/生産者価格評価表!CY$124</f>
        <v>6.7231342590623859E-5</v>
      </c>
      <c r="CZ57" s="393">
        <f>+生産者価格評価表!CZ57/生産者価格評価表!CZ$124</f>
        <v>0</v>
      </c>
      <c r="DA57" s="393">
        <f>+生産者価格評価表!DA57/生産者価格評価表!DA$124</f>
        <v>0</v>
      </c>
      <c r="DB57" s="393">
        <f>+生産者価格評価表!DB57/生産者価格評価表!DB$124</f>
        <v>0</v>
      </c>
      <c r="DC57" s="393">
        <f>+生産者価格評価表!DC57/生産者価格評価表!DC$124</f>
        <v>0</v>
      </c>
      <c r="DD57" s="393">
        <f>+生産者価格評価表!DD57/生産者価格評価表!DD$124</f>
        <v>0</v>
      </c>
      <c r="DE57" s="393">
        <f>+生産者価格評価表!DE57/生産者価格評価表!DE$124</f>
        <v>0</v>
      </c>
      <c r="DF57" s="393">
        <f>+生産者価格評価表!DF57/生産者価格評価表!DF$124</f>
        <v>0</v>
      </c>
      <c r="DG57" s="394">
        <f>+生産者価格評価表!DG57/生産者価格評価表!DG$124</f>
        <v>0</v>
      </c>
    </row>
    <row r="58" spans="1:111" ht="17.5" customHeight="1">
      <c r="B58" s="389" t="s">
        <v>228</v>
      </c>
      <c r="C58" s="390" t="s">
        <v>229</v>
      </c>
      <c r="D58" s="391">
        <f>+生産者価格評価表!D58/生産者価格評価表!D$124</f>
        <v>6.4100372636832928E-6</v>
      </c>
      <c r="E58" s="392">
        <f>+生産者価格評価表!E58/生産者価格評価表!E$124</f>
        <v>5.2164366441031257E-5</v>
      </c>
      <c r="F58" s="392">
        <f>+生産者価格評価表!F58/生産者価格評価表!F$124</f>
        <v>6.842004433618873E-6</v>
      </c>
      <c r="G58" s="392">
        <f>+生産者価格評価表!G58/生産者価格評価表!G$124</f>
        <v>0</v>
      </c>
      <c r="H58" s="392">
        <f>+生産者価格評価表!H58/生産者価格評価表!H$124</f>
        <v>5.0872598155276779E-4</v>
      </c>
      <c r="I58" s="392">
        <f>+生産者価格評価表!I58/生産者価格評価表!I$124</f>
        <v>1.4838886786713261E-5</v>
      </c>
      <c r="J58" s="392">
        <f>+生産者価格評価表!J58/生産者価格評価表!J$124</f>
        <v>4.707363392314355E-4</v>
      </c>
      <c r="K58" s="392">
        <f>+生産者価格評価表!K58/生産者価格評価表!K$124</f>
        <v>0</v>
      </c>
      <c r="L58" s="392">
        <f>+生産者価格評価表!L58/生産者価格評価表!L$124</f>
        <v>0</v>
      </c>
      <c r="M58" s="392">
        <f>+生産者価格評価表!M58/生産者価格評価表!M$124</f>
        <v>0</v>
      </c>
      <c r="N58" s="392">
        <f>+生産者価格評価表!N58/生産者価格評価表!N$124</f>
        <v>6.7845701604735875E-6</v>
      </c>
      <c r="O58" s="392">
        <f>+生産者価格評価表!O58/生産者価格評価表!O$124</f>
        <v>0</v>
      </c>
      <c r="P58" s="392">
        <f>+生産者価格評価表!P58/生産者価格評価表!P$124</f>
        <v>0</v>
      </c>
      <c r="Q58" s="392">
        <f>+生産者価格評価表!Q58/生産者価格評価表!Q$124</f>
        <v>0</v>
      </c>
      <c r="R58" s="392">
        <f>+生産者価格評価表!R58/生産者価格評価表!R$124</f>
        <v>4.1127915860096159E-4</v>
      </c>
      <c r="S58" s="392">
        <f>+生産者価格評価表!S58/生産者価格評価表!S$124</f>
        <v>0</v>
      </c>
      <c r="T58" s="392">
        <f>+生産者価格評価表!T58/生産者価格評価表!T$124</f>
        <v>0</v>
      </c>
      <c r="U58" s="392">
        <f>+生産者価格評価表!U58/生産者価格評価表!U$124</f>
        <v>2.1210858687485765E-4</v>
      </c>
      <c r="V58" s="392">
        <f>+生産者価格評価表!V58/生産者価格評価表!V$124</f>
        <v>0</v>
      </c>
      <c r="W58" s="392">
        <f>+生産者価格評価表!W58/生産者価格評価表!W$124</f>
        <v>1.1422947422000688E-5</v>
      </c>
      <c r="X58" s="392">
        <f>+生産者価格評価表!X58/生産者価格評価表!X$124</f>
        <v>0</v>
      </c>
      <c r="Y58" s="392">
        <f>+生産者価格評価表!Y58/生産者価格評価表!Y$124</f>
        <v>0</v>
      </c>
      <c r="Z58" s="392">
        <f>+生産者価格評価表!Z58/生産者価格評価表!Z$124</f>
        <v>0</v>
      </c>
      <c r="AA58" s="392">
        <f>+生産者価格評価表!AA58/生産者価格評価表!AA$124</f>
        <v>0</v>
      </c>
      <c r="AB58" s="392">
        <f>+生産者価格評価表!AB58/生産者価格評価表!AB$124</f>
        <v>7.4811078647951843E-6</v>
      </c>
      <c r="AC58" s="392">
        <f>+生産者価格評価表!AC58/生産者価格評価表!AC$124</f>
        <v>1.8221653519743652E-6</v>
      </c>
      <c r="AD58" s="392">
        <f>+生産者価格評価表!AD58/生産者価格評価表!AD$124</f>
        <v>0</v>
      </c>
      <c r="AE58" s="392">
        <f>+生産者価格評価表!AE58/生産者価格評価表!AE$124</f>
        <v>0</v>
      </c>
      <c r="AF58" s="392">
        <f>+生産者価格評価表!AF58/生産者価格評価表!AF$124</f>
        <v>2.5438701768562145E-5</v>
      </c>
      <c r="AG58" s="392">
        <f>+生産者価格評価表!AG58/生産者価格評価表!AG$124</f>
        <v>0</v>
      </c>
      <c r="AH58" s="392">
        <f>+生産者価格評価表!AH58/生産者価格評価表!AH$124</f>
        <v>0</v>
      </c>
      <c r="AI58" s="392">
        <f>+生産者価格評価表!AI58/生産者価格評価表!AI$124</f>
        <v>0</v>
      </c>
      <c r="AJ58" s="392">
        <f>+生産者価格評価表!AJ58/生産者価格評価表!AJ$124</f>
        <v>0</v>
      </c>
      <c r="AK58" s="392">
        <f>+生産者価格評価表!AK58/生産者価格評価表!AK$124</f>
        <v>0</v>
      </c>
      <c r="AL58" s="392">
        <f>+生産者価格評価表!AL58/生産者価格評価表!AL$124</f>
        <v>6.4195055146609275E-5</v>
      </c>
      <c r="AM58" s="392">
        <f>+生産者価格評価表!AM58/生産者価格評価表!AM$124</f>
        <v>0</v>
      </c>
      <c r="AN58" s="392">
        <f>+生産者価格評価表!AN58/生産者価格評価表!AN$124</f>
        <v>0</v>
      </c>
      <c r="AO58" s="392">
        <f>+生産者価格評価表!AO58/生産者価格評価表!AO$124</f>
        <v>0</v>
      </c>
      <c r="AP58" s="392">
        <f>+生産者価格評価表!AP58/生産者価格評価表!AP$124</f>
        <v>0</v>
      </c>
      <c r="AQ58" s="392">
        <f>+生産者価格評価表!AQ58/生産者価格評価表!AQ$124</f>
        <v>0</v>
      </c>
      <c r="AR58" s="392">
        <f>+生産者価格評価表!AR58/生産者価格評価表!AR$124</f>
        <v>4.8730895864457937E-5</v>
      </c>
      <c r="AS58" s="392">
        <f>+生産者価格評価表!AS58/生産者価格評価表!AS$124</f>
        <v>2.1306865093239906E-7</v>
      </c>
      <c r="AT58" s="392">
        <f>+生産者価格評価表!AT58/生産者価格評価表!AT$124</f>
        <v>3.7045529281879759E-4</v>
      </c>
      <c r="AU58" s="393">
        <f>+生産者価格評価表!AU58/生産者価格評価表!AU$124</f>
        <v>1.1496503375396097E-3</v>
      </c>
      <c r="AV58" s="393">
        <f>+生産者価格評価表!AV58/生産者価格評価表!AV$124</f>
        <v>1.2950213770458489E-3</v>
      </c>
      <c r="AW58" s="393">
        <f>+生産者価格評価表!AW58/生産者価格評価表!AW$124</f>
        <v>3.7743888913613064E-3</v>
      </c>
      <c r="AX58" s="393">
        <f>+生産者価格評価表!AX58/生産者価格評価表!AX$124</f>
        <v>9.4831399154691152E-3</v>
      </c>
      <c r="AY58" s="393">
        <f>+生産者価格評価表!AY58/生産者価格評価表!AY$124</f>
        <v>7.106719627088599E-3</v>
      </c>
      <c r="AZ58" s="393">
        <f>+生産者価格評価表!AZ58/生産者価格評価表!AZ$124</f>
        <v>8.8191804684387854E-3</v>
      </c>
      <c r="BA58" s="393">
        <f>+生産者価格評価表!BA58/生産者価格評価表!BA$124</f>
        <v>7.116424290375946E-3</v>
      </c>
      <c r="BB58" s="393">
        <f>+生産者価格評価表!BB58/生産者価格評価表!BB$124</f>
        <v>3.8537892967611415E-3</v>
      </c>
      <c r="BC58" s="393">
        <f>+生産者価格評価表!BC58/生産者価格評価表!BC$124</f>
        <v>6.9185371928801531E-2</v>
      </c>
      <c r="BD58" s="393">
        <f>+生産者価格評価表!BD58/生産者価格評価表!BD$124</f>
        <v>1.4026563482150875E-2</v>
      </c>
      <c r="BE58" s="393">
        <f>+生産者価格評価表!BE58/生産者価格評価表!BE$124</f>
        <v>2.3208089941771318E-3</v>
      </c>
      <c r="BF58" s="393">
        <f>+生産者価格評価表!BF58/生産者価格評価表!BF$124</f>
        <v>1.4826746874716678E-2</v>
      </c>
      <c r="BG58" s="393">
        <f>+生産者価格評価表!BG58/生産者価格評価表!BG$124</f>
        <v>7.0548943759373029E-3</v>
      </c>
      <c r="BH58" s="393">
        <f>+生産者価格評価表!BH58/生産者価格評価表!BH$124</f>
        <v>2.8905440599433954E-3</v>
      </c>
      <c r="BI58" s="393">
        <f>+生産者価格評価表!BI58/生産者価格評価表!BI$124</f>
        <v>1.5186415186760136E-3</v>
      </c>
      <c r="BJ58" s="393">
        <f>+生産者価格評価表!BJ58/生産者価格評価表!BJ$124</f>
        <v>4.7675635092852674E-3</v>
      </c>
      <c r="BK58" s="393">
        <f>+生産者価格評価表!BK58/生産者価格評価表!BK$124</f>
        <v>2.0003852170389384E-3</v>
      </c>
      <c r="BL58" s="393">
        <f>+生産者価格評価表!BL58/生産者価格評価表!BL$124</f>
        <v>0</v>
      </c>
      <c r="BM58" s="393">
        <f>+生産者価格評価表!BM58/生産者価格評価表!BM$124</f>
        <v>4.5690990797479444E-3</v>
      </c>
      <c r="BN58" s="393">
        <f>+生産者価格評価表!BN58/生産者価格評価表!BN$124</f>
        <v>4.1166092798211283E-3</v>
      </c>
      <c r="BO58" s="393">
        <f>+生産者価格評価表!BO58/生産者価格評価表!BO$124</f>
        <v>1.1719138699680328E-3</v>
      </c>
      <c r="BP58" s="393">
        <f>+生産者価格評価表!BP58/生産者価格評価表!BP$124</f>
        <v>1.7966104589843333E-3</v>
      </c>
      <c r="BQ58" s="393">
        <f>+生産者価格評価表!BQ58/生産者価格評価表!BQ$124</f>
        <v>4.6476229732303417E-6</v>
      </c>
      <c r="BR58" s="393">
        <f>+生産者価格評価表!BR58/生産者価格評価表!BR$124</f>
        <v>0</v>
      </c>
      <c r="BS58" s="393">
        <f>+生産者価格評価表!BS58/生産者価格評価表!BS$124</f>
        <v>2.2028906428136431E-4</v>
      </c>
      <c r="BT58" s="393">
        <f>+生産者価格評価表!BT58/生産者価格評価表!BT$124</f>
        <v>0</v>
      </c>
      <c r="BU58" s="393">
        <f>+生産者価格評価表!BU58/生産者価格評価表!BU$124</f>
        <v>2.0452272734675404E-4</v>
      </c>
      <c r="BV58" s="393">
        <f>+生産者価格評価表!BV58/生産者価格評価表!BV$124</f>
        <v>3.1100702008898928E-6</v>
      </c>
      <c r="BW58" s="393">
        <f>+生産者価格評価表!BW58/生産者価格評価表!BW$124</f>
        <v>7.2395448728060257E-5</v>
      </c>
      <c r="BX58" s="393">
        <f>+生産者価格評価表!BX58/生産者価格評価表!BX$124</f>
        <v>2.6916561271366946E-5</v>
      </c>
      <c r="BY58" s="393">
        <f>+生産者価格評価表!BY58/生産者価格評価表!BY$124</f>
        <v>0</v>
      </c>
      <c r="BZ58" s="393">
        <f>+生産者価格評価表!BZ58/生産者価格評価表!BZ$124</f>
        <v>3.6283974288082332E-4</v>
      </c>
      <c r="CA58" s="393">
        <f>+生産者価格評価表!CA58/生産者価格評価表!CA$124</f>
        <v>1.6013965178508484E-5</v>
      </c>
      <c r="CB58" s="393">
        <f>+生産者価格評価表!CB58/生産者価格評価表!CB$124</f>
        <v>1.2813250728817093E-4</v>
      </c>
      <c r="CC58" s="393">
        <f>+生産者価格評価表!CC58/生産者価格評価表!CC$124</f>
        <v>1.2126963269385399E-4</v>
      </c>
      <c r="CD58" s="393">
        <f>+生産者価格評価表!CD58/生産者価格評価表!CD$124</f>
        <v>3.5955939591624425E-5</v>
      </c>
      <c r="CE58" s="393">
        <f>+生産者価格評価表!CE58/生産者価格評価表!CE$124</f>
        <v>7.3913927231738637E-5</v>
      </c>
      <c r="CF58" s="393">
        <f>+生産者価格評価表!CF58/生産者価格評価表!CF$124</f>
        <v>5.352622916581835E-5</v>
      </c>
      <c r="CG58" s="393">
        <f>+生産者価格評価表!CG58/生産者価格評価表!CG$124</f>
        <v>4.7601180086144534E-4</v>
      </c>
      <c r="CH58" s="393">
        <f>+生産者価格評価表!CH58/生産者価格評価表!CH$124</f>
        <v>0</v>
      </c>
      <c r="CI58" s="393">
        <f>+生産者価格評価表!CI58/生産者価格評価表!CI$124</f>
        <v>0</v>
      </c>
      <c r="CJ58" s="393">
        <f>+生産者価格評価表!CJ58/生産者価格評価表!CJ$124</f>
        <v>5.4250892978797115E-4</v>
      </c>
      <c r="CK58" s="393">
        <f>+生産者価格評価表!CK58/生産者価格評価表!CK$124</f>
        <v>3.3177557673501675E-5</v>
      </c>
      <c r="CL58" s="393">
        <f>+生産者価格評価表!CL58/生産者価格評価表!CL$124</f>
        <v>0</v>
      </c>
      <c r="CM58" s="393">
        <f>+生産者価格評価表!CM58/生産者価格評価表!CM$124</f>
        <v>6.3710547330207495E-4</v>
      </c>
      <c r="CN58" s="393">
        <f>+生産者価格評価表!CN58/生産者価格評価表!CN$124</f>
        <v>5.4146684520222743E-4</v>
      </c>
      <c r="CO58" s="393">
        <f>+生産者価格評価表!CO58/生産者価格評価表!CO$124</f>
        <v>8.3625352972551228E-4</v>
      </c>
      <c r="CP58" s="393">
        <f>+生産者価格評価表!CP58/生産者価格評価表!CP$124</f>
        <v>4.5778915838112235E-4</v>
      </c>
      <c r="CQ58" s="393">
        <f>+生産者価格評価表!CQ58/生産者価格評価表!CQ$124</f>
        <v>2.5142744220196067E-5</v>
      </c>
      <c r="CR58" s="393">
        <f>+生産者価格評価表!CR58/生産者価格評価表!CR$124</f>
        <v>5.2269869335378556E-5</v>
      </c>
      <c r="CS58" s="393">
        <f>+生産者価格評価表!CS58/生産者価格評価表!CS$124</f>
        <v>1.9367638192308859E-6</v>
      </c>
      <c r="CT58" s="393">
        <f>+生産者価格評価表!CT58/生産者価格評価表!CT$124</f>
        <v>3.7940149930849765E-6</v>
      </c>
      <c r="CU58" s="393">
        <f>+生産者価格評価表!CU58/生産者価格評価表!CU$124</f>
        <v>0</v>
      </c>
      <c r="CV58" s="393">
        <f>+生産者価格評価表!CV58/生産者価格評価表!CV$124</f>
        <v>5.9732847656443711E-5</v>
      </c>
      <c r="CW58" s="393">
        <f>+生産者価格評価表!CW58/生産者価格評価表!CW$124</f>
        <v>0</v>
      </c>
      <c r="CX58" s="393">
        <f>+生産者価格評価表!CX58/生産者価格評価表!CX$124</f>
        <v>5.3254176867752884E-3</v>
      </c>
      <c r="CY58" s="393">
        <f>+生産者価格評価表!CY58/生産者価格評価表!CY$124</f>
        <v>9.092763547092571E-5</v>
      </c>
      <c r="CZ58" s="393">
        <f>+生産者価格評価表!CZ58/生産者価格評価表!CZ$124</f>
        <v>6.5905178228642077E-5</v>
      </c>
      <c r="DA58" s="393">
        <f>+生産者価格評価表!DA58/生産者価格評価表!DA$124</f>
        <v>2.3968957323990552E-5</v>
      </c>
      <c r="DB58" s="393">
        <f>+生産者価格評価表!DB58/生産者価格評価表!DB$124</f>
        <v>1.3767862367269202E-5</v>
      </c>
      <c r="DC58" s="393">
        <f>+生産者価格評価表!DC58/生産者価格評価表!DC$124</f>
        <v>3.3359510381038299E-4</v>
      </c>
      <c r="DD58" s="393">
        <f>+生産者価格評価表!DD58/生産者価格評価表!DD$124</f>
        <v>0</v>
      </c>
      <c r="DE58" s="393">
        <f>+生産者価格評価表!DE58/生産者価格評価表!DE$124</f>
        <v>7.3287058093744799E-5</v>
      </c>
      <c r="DF58" s="393">
        <f>+生産者価格評価表!DF58/生産者価格評価表!DF$124</f>
        <v>0</v>
      </c>
      <c r="DG58" s="394">
        <f>+生産者価格評価表!DG58/生産者価格評価表!DG$124</f>
        <v>1.8964894261341931E-4</v>
      </c>
    </row>
    <row r="59" spans="1:111" ht="17.5" customHeight="1">
      <c r="B59" s="389" t="s">
        <v>230</v>
      </c>
      <c r="C59" s="390" t="s">
        <v>231</v>
      </c>
      <c r="D59" s="391">
        <f>+生産者価格評価表!D59/生産者価格評価表!D$124</f>
        <v>6.5743971935213259E-7</v>
      </c>
      <c r="E59" s="392">
        <f>+生産者価格評価表!E59/生産者価格評価表!E$124</f>
        <v>0</v>
      </c>
      <c r="F59" s="392">
        <f>+生産者価格評価表!F59/生産者価格評価表!F$124</f>
        <v>6.842004433618873E-6</v>
      </c>
      <c r="G59" s="392">
        <f>+生産者価格評価表!G59/生産者価格評価表!G$124</f>
        <v>9.0359084343561181E-5</v>
      </c>
      <c r="H59" s="392">
        <f>+生産者価格評価表!H59/生産者価格評価表!H$124</f>
        <v>3.5492510340890775E-5</v>
      </c>
      <c r="I59" s="392">
        <f>+生産者価格評価表!I59/生産者価格評価表!I$124</f>
        <v>0</v>
      </c>
      <c r="J59" s="392">
        <f>+生産者価格評価表!J59/生産者価格評価表!J$124</f>
        <v>8.0697658153960374E-6</v>
      </c>
      <c r="K59" s="392">
        <f>+生産者価格評価表!K59/生産者価格評価表!K$124</f>
        <v>1.2268394111541972E-5</v>
      </c>
      <c r="L59" s="392">
        <f>+生産者価格評価表!L59/生産者価格評価表!L$124</f>
        <v>3.7285709789927523E-5</v>
      </c>
      <c r="M59" s="392">
        <f>+生産者価格評価表!M59/生産者価格評価表!M$124</f>
        <v>0</v>
      </c>
      <c r="N59" s="392">
        <f>+生産者価格評価表!N59/生産者価格評価表!N$124</f>
        <v>0</v>
      </c>
      <c r="O59" s="392">
        <f>+生産者価格評価表!O59/生産者価格評価表!O$124</f>
        <v>1.032486725505895E-5</v>
      </c>
      <c r="P59" s="392">
        <f>+生産者価格評価表!P59/生産者価格評価表!P$124</f>
        <v>3.2511074084610069E-6</v>
      </c>
      <c r="Q59" s="392">
        <f>+生産者価格評価表!Q59/生産者価格評価表!Q$124</f>
        <v>1.0577273754229852E-5</v>
      </c>
      <c r="R59" s="392">
        <f>+生産者価格評価表!R59/生産者価格評価表!R$124</f>
        <v>8.0417712575607003E-6</v>
      </c>
      <c r="S59" s="392">
        <f>+生産者価格評価表!S59/生産者価格評価表!S$124</f>
        <v>1.5728014398472915E-6</v>
      </c>
      <c r="T59" s="392">
        <f>+生産者価格評価表!T59/生産者価格評価表!T$124</f>
        <v>2.8402321151293767E-6</v>
      </c>
      <c r="U59" s="392">
        <f>+生産者価格評価表!U59/生産者価格評価表!U$124</f>
        <v>2.4464658232394193E-7</v>
      </c>
      <c r="V59" s="392">
        <f>+生産者価格評価表!V59/生産者価格評価表!V$124</f>
        <v>3.1699237633334919E-6</v>
      </c>
      <c r="W59" s="392">
        <f>+生産者価格評価表!W59/生産者価格評価表!W$124</f>
        <v>3.1984252781601927E-6</v>
      </c>
      <c r="X59" s="392">
        <f>+生産者価格評価表!X59/生産者価格評価表!X$124</f>
        <v>3.3926382657608644E-6</v>
      </c>
      <c r="Y59" s="392">
        <f>+生産者価格評価表!Y59/生産者価格評価表!Y$124</f>
        <v>8.7655843872670252E-6</v>
      </c>
      <c r="Z59" s="392">
        <f>+生産者価格評価表!Z59/生産者価格評価表!Z$124</f>
        <v>1.1620452771574823E-5</v>
      </c>
      <c r="AA59" s="392">
        <f>+生産者価格評価表!AA59/生産者価格評価表!AA$124</f>
        <v>2.7069167135865562E-6</v>
      </c>
      <c r="AB59" s="392">
        <f>+生産者価格評価表!AB59/生産者価格評価表!AB$124</f>
        <v>1.0431989300353284E-4</v>
      </c>
      <c r="AC59" s="392">
        <f>+生産者価格評価表!AC59/生産者価格評価表!AC$124</f>
        <v>5.6066626214595855E-6</v>
      </c>
      <c r="AD59" s="392">
        <f>+生産者価格評価表!AD59/生産者価格評価表!AD$124</f>
        <v>8.1128038405159396E-6</v>
      </c>
      <c r="AE59" s="392">
        <f>+生産者価格評価表!AE59/生産者価格評価表!AE$124</f>
        <v>4.5397091602899968E-5</v>
      </c>
      <c r="AF59" s="392">
        <f>+生産者価格評価表!AF59/生産者価格評価表!AF$124</f>
        <v>1.0902300757955205E-6</v>
      </c>
      <c r="AG59" s="392">
        <f>+生産者価格評価表!AG59/生産者価格評価表!AG$124</f>
        <v>2.3515719511962971E-5</v>
      </c>
      <c r="AH59" s="392">
        <f>+生産者価格評価表!AH59/生産者価格評価表!AH$124</f>
        <v>3.7561648054870057E-5</v>
      </c>
      <c r="AI59" s="392">
        <f>+生産者価格評価表!AI59/生産者価格評価表!AI$124</f>
        <v>9.9971413133104084E-5</v>
      </c>
      <c r="AJ59" s="392">
        <f>+生産者価格評価表!AJ59/生産者価格評価表!AJ$124</f>
        <v>3.2440622075665076E-5</v>
      </c>
      <c r="AK59" s="392">
        <f>+生産者価格評価表!AK59/生産者価格評価表!AK$124</f>
        <v>1.6702828289914331E-6</v>
      </c>
      <c r="AL59" s="392">
        <f>+生産者価格評価表!AL59/生産者価格評価表!AL$124</f>
        <v>1.5284536939668876E-5</v>
      </c>
      <c r="AM59" s="392">
        <f>+生産者価格評価表!AM59/生産者価格評価表!AM$124</f>
        <v>7.3720086600460127E-7</v>
      </c>
      <c r="AN59" s="392">
        <f>+生産者価格評価表!AN59/生産者価格評価表!AN$124</f>
        <v>5.0664454944287863E-6</v>
      </c>
      <c r="AO59" s="392">
        <f>+生産者価格評価表!AO59/生産者価格評価表!AO$124</f>
        <v>1.2690460010139677E-6</v>
      </c>
      <c r="AP59" s="392">
        <f>+生産者価格評価表!AP59/生産者価格評価表!AP$124</f>
        <v>1.479976655834882E-6</v>
      </c>
      <c r="AQ59" s="392">
        <f>+生産者価格評価表!AQ59/生産者価格評価表!AQ$124</f>
        <v>1.1111669781175109E-6</v>
      </c>
      <c r="AR59" s="392">
        <f>+生産者価格評価表!AR59/生産者価格評価表!AR$124</f>
        <v>3.681889909759044E-6</v>
      </c>
      <c r="AS59" s="392">
        <f>+生産者価格評価表!AS59/生産者価格評価表!AS$124</f>
        <v>7.6704714335663662E-5</v>
      </c>
      <c r="AT59" s="392">
        <f>+生産者価格評価表!AT59/生産者価格評価表!AT$124</f>
        <v>1.2511705924863941E-5</v>
      </c>
      <c r="AU59" s="393">
        <f>+生産者価格評価表!AU59/生産者価格評価表!AU$124</f>
        <v>9.3413299248238941E-4</v>
      </c>
      <c r="AV59" s="393">
        <f>+生産者価格評価表!AV59/生産者価格評価表!AV$124</f>
        <v>1.1576083110712473E-4</v>
      </c>
      <c r="AW59" s="393">
        <f>+生産者価格評価表!AW59/生産者価格評価表!AW$124</f>
        <v>3.0136240335815835E-5</v>
      </c>
      <c r="AX59" s="393">
        <f>+生産者価格評価表!AX59/生産者価格評価表!AX$124</f>
        <v>6.5181339141301032E-5</v>
      </c>
      <c r="AY59" s="393">
        <f>+生産者価格評価表!AY59/生産者価格評価表!AY$124</f>
        <v>2.8624889209861141E-5</v>
      </c>
      <c r="AZ59" s="393">
        <f>+生産者価格評価表!AZ59/生産者価格評価表!AZ$124</f>
        <v>3.6091355322462145E-5</v>
      </c>
      <c r="BA59" s="393">
        <f>+生産者価格評価表!BA59/生産者価格評価表!BA$124</f>
        <v>1.0275365105740846E-5</v>
      </c>
      <c r="BB59" s="393">
        <f>+生産者価格評価表!BB59/生産者価格評価表!BB$124</f>
        <v>5.4494391131015322E-5</v>
      </c>
      <c r="BC59" s="393">
        <f>+生産者価格評価表!BC59/生産者価格評価表!BC$124</f>
        <v>2.9434659629926774E-5</v>
      </c>
      <c r="BD59" s="393">
        <f>+生産者価格評価表!BD59/生産者価格評価表!BD$124</f>
        <v>1.1430950456738422E-2</v>
      </c>
      <c r="BE59" s="393">
        <f>+生産者価格評価表!BE59/生産者価格評価表!BE$124</f>
        <v>1.44181995895735E-4</v>
      </c>
      <c r="BF59" s="393">
        <f>+生産者価格評価表!BF59/生産者価格評価表!BF$124</f>
        <v>1.6953247574760764E-2</v>
      </c>
      <c r="BG59" s="393">
        <f>+生産者価格評価表!BG59/生産者価格評価表!BG$124</f>
        <v>8.4404660624301919E-3</v>
      </c>
      <c r="BH59" s="393">
        <f>+生産者価格評価表!BH59/生産者価格評価表!BH$124</f>
        <v>1.2890466189209078E-5</v>
      </c>
      <c r="BI59" s="393">
        <f>+生産者価格評価表!BI59/生産者価格評価表!BI$124</f>
        <v>6.7623097494025897E-3</v>
      </c>
      <c r="BJ59" s="393">
        <f>+生産者価格評価表!BJ59/生産者価格評価表!BJ$124</f>
        <v>1.1126804612058103E-3</v>
      </c>
      <c r="BK59" s="393">
        <f>+生産者価格評価表!BK59/生産者価格評価表!BK$124</f>
        <v>2.5147699871346652E-5</v>
      </c>
      <c r="BL59" s="393">
        <f>+生産者価格評価表!BL59/生産者価格評価表!BL$124</f>
        <v>6.6709462791976929E-5</v>
      </c>
      <c r="BM59" s="393">
        <f>+生産者価格評価表!BM59/生産者価格評価表!BM$124</f>
        <v>1.4237339760894818E-3</v>
      </c>
      <c r="BN59" s="393">
        <f>+生産者価格評価表!BN59/生産者価格評価表!BN$124</f>
        <v>3.8334494428258413E-4</v>
      </c>
      <c r="BO59" s="393">
        <f>+生産者価格評価表!BO59/生産者価格評価表!BO$124</f>
        <v>2.7849129047868219E-3</v>
      </c>
      <c r="BP59" s="393">
        <f>+生産者価格評価表!BP59/生産者価格評価表!BP$124</f>
        <v>3.6949541186467455E-3</v>
      </c>
      <c r="BQ59" s="393">
        <f>+生産者価格評価表!BQ59/生産者価格評価表!BQ$124</f>
        <v>1.2293712380802838E-5</v>
      </c>
      <c r="BR59" s="393">
        <f>+生産者価格評価表!BR59/生産者価格評価表!BR$124</f>
        <v>1.1411395295976126E-5</v>
      </c>
      <c r="BS59" s="393">
        <f>+生産者価格評価表!BS59/生産者価格評価表!BS$124</f>
        <v>7.7255683866209925E-6</v>
      </c>
      <c r="BT59" s="393">
        <f>+生産者価格評価表!BT59/生産者価格評価表!BT$124</f>
        <v>2.6533976757237644E-5</v>
      </c>
      <c r="BU59" s="393">
        <f>+生産者価格評価表!BU59/生産者価格評価表!BU$124</f>
        <v>2.2674056304439224E-4</v>
      </c>
      <c r="BV59" s="393">
        <f>+生産者価格評価表!BV59/生産者価格評価表!BV$124</f>
        <v>1.1143959507436439E-4</v>
      </c>
      <c r="BW59" s="393">
        <f>+生産者価格評価表!BW59/生産者価格評価表!BW$124</f>
        <v>2.0163029935005213E-4</v>
      </c>
      <c r="BX59" s="393">
        <f>+生産者価格評価表!BX59/生産者価格評価表!BX$124</f>
        <v>7.3786195325986005E-5</v>
      </c>
      <c r="BY59" s="393">
        <f>+生産者価格評価表!BY59/生産者価格評価表!BY$124</f>
        <v>0</v>
      </c>
      <c r="BZ59" s="393">
        <f>+生産者価格評価表!BZ59/生産者価格評価表!BZ$124</f>
        <v>1.0210045276269743E-4</v>
      </c>
      <c r="CA59" s="393">
        <f>+生産者価格評価表!CA59/生産者価格評価表!CA$124</f>
        <v>1.6307971570457663E-4</v>
      </c>
      <c r="CB59" s="393">
        <f>+生産者価格評価表!CB59/生産者価格評価表!CB$124</f>
        <v>0</v>
      </c>
      <c r="CC59" s="393">
        <f>+生産者価格評価表!CC59/生産者価格評価表!CC$124</f>
        <v>3.9508658615192252E-5</v>
      </c>
      <c r="CD59" s="393">
        <f>+生産者価格評価表!CD59/生産者価格評価表!CD$124</f>
        <v>2.6367689033857911E-5</v>
      </c>
      <c r="CE59" s="393">
        <f>+生産者価格評価表!CE59/生産者価格評価表!CE$124</f>
        <v>1.3304506901712956E-4</v>
      </c>
      <c r="CF59" s="393">
        <f>+生産者価格評価表!CF59/生産者価格評価表!CF$124</f>
        <v>1.4120416283007294E-5</v>
      </c>
      <c r="CG59" s="393">
        <f>+生産者価格評価表!CG59/生産者価格評価表!CG$124</f>
        <v>1.3162104080962505E-4</v>
      </c>
      <c r="CH59" s="393">
        <f>+生産者価格評価表!CH59/生産者価格評価表!CH$124</f>
        <v>0</v>
      </c>
      <c r="CI59" s="393">
        <f>+生産者価格評価表!CI59/生産者価格評価表!CI$124</f>
        <v>3.7320445488030552E-6</v>
      </c>
      <c r="CJ59" s="393">
        <f>+生産者価格評価表!CJ59/生産者価格評価表!CJ$124</f>
        <v>9.0076954379889553E-5</v>
      </c>
      <c r="CK59" s="393">
        <f>+生産者価格評価表!CK59/生産者価格評価表!CK$124</f>
        <v>2.8664676624211001E-4</v>
      </c>
      <c r="CL59" s="393">
        <f>+生産者価格評価表!CL59/生産者価格評価表!CL$124</f>
        <v>1.4006639621982162E-5</v>
      </c>
      <c r="CM59" s="393">
        <f>+生産者価格評価表!CM59/生産者価格評価表!CM$124</f>
        <v>2.0433006453364369E-4</v>
      </c>
      <c r="CN59" s="393">
        <f>+生産者価格評価表!CN59/生産者価格評価表!CN$124</f>
        <v>2.1699493196792011E-3</v>
      </c>
      <c r="CO59" s="393">
        <f>+生産者価格評価表!CO59/生産者価格評価表!CO$124</f>
        <v>3.0381634959093133E-5</v>
      </c>
      <c r="CP59" s="393">
        <f>+生産者価格評価表!CP59/生産者価格評価表!CP$124</f>
        <v>2.0171071501690679E-4</v>
      </c>
      <c r="CQ59" s="393">
        <f>+生産者価格評価表!CQ59/生産者価格評価表!CQ$124</f>
        <v>1.8217197908046253E-5</v>
      </c>
      <c r="CR59" s="393">
        <f>+生産者価格評価表!CR59/生産者価格評価表!CR$124</f>
        <v>5.0259489745556303E-6</v>
      </c>
      <c r="CS59" s="393">
        <f>+生産者価格評価表!CS59/生産者価格評価表!CS$124</f>
        <v>3.5535405726757995E-5</v>
      </c>
      <c r="CT59" s="393">
        <f>+生産者価格評価表!CT59/生産者価格評価表!CT$124</f>
        <v>2.0694627235008961E-6</v>
      </c>
      <c r="CU59" s="393">
        <f>+生産者価格評価表!CU59/生産者価格評価表!CU$124</f>
        <v>5.1731215495069824E-5</v>
      </c>
      <c r="CV59" s="393">
        <f>+生産者価格評価表!CV59/生産者価格評価表!CV$124</f>
        <v>8.790871919250206E-5</v>
      </c>
      <c r="CW59" s="393">
        <f>+生産者価格評価表!CW59/生産者価格評価表!CW$124</f>
        <v>2.2929742296458092E-4</v>
      </c>
      <c r="CX59" s="393">
        <f>+生産者価格評価表!CX59/生産者価格評価表!CX$124</f>
        <v>1.4579098995572571E-3</v>
      </c>
      <c r="CY59" s="393">
        <f>+生産者価格評価表!CY59/生産者価格評価表!CY$124</f>
        <v>5.9940599455591452E-4</v>
      </c>
      <c r="CZ59" s="393">
        <f>+生産者価格評価表!CZ59/生産者価格評価表!CZ$124</f>
        <v>6.4976936281759802E-6</v>
      </c>
      <c r="DA59" s="393">
        <f>+生産者価格評価表!DA59/生産者価格評価表!DA$124</f>
        <v>8.3232204307557192E-5</v>
      </c>
      <c r="DB59" s="393">
        <f>+生産者価格評価表!DB59/生産者価格評価表!DB$124</f>
        <v>1.1932147384966641E-5</v>
      </c>
      <c r="DC59" s="393">
        <f>+生産者価格評価表!DC59/生産者価格評価表!DC$124</f>
        <v>2.2326209282251314E-4</v>
      </c>
      <c r="DD59" s="393">
        <f>+生産者価格評価表!DD59/生産者価格評価表!DD$124</f>
        <v>5.776146378728875E-5</v>
      </c>
      <c r="DE59" s="393">
        <f>+生産者価格評価表!DE59/生産者価格評価表!DE$124</f>
        <v>2.9728155886182815E-5</v>
      </c>
      <c r="DF59" s="393">
        <f>+生産者価格評価表!DF59/生産者価格評価表!DF$124</f>
        <v>0</v>
      </c>
      <c r="DG59" s="394">
        <f>+生産者価格評価表!DG59/生産者価格評価表!DG$124</f>
        <v>0</v>
      </c>
    </row>
    <row r="60" spans="1:111" ht="17.5" customHeight="1">
      <c r="B60" s="389" t="s">
        <v>232</v>
      </c>
      <c r="C60" s="390" t="s">
        <v>233</v>
      </c>
      <c r="D60" s="391">
        <f>+生産者価格評価表!D60/生産者価格評価表!D$124</f>
        <v>0</v>
      </c>
      <c r="E60" s="392">
        <f>+生産者価格評価表!E60/生産者価格評価表!E$124</f>
        <v>0</v>
      </c>
      <c r="F60" s="392">
        <f>+生産者価格評価表!F60/生産者価格評価表!F$124</f>
        <v>0</v>
      </c>
      <c r="G60" s="392">
        <f>+生産者価格評価表!G60/生産者価格評価表!G$124</f>
        <v>0</v>
      </c>
      <c r="H60" s="392">
        <f>+生産者価格評価表!H60/生産者価格評価表!H$124</f>
        <v>0</v>
      </c>
      <c r="I60" s="392">
        <f>+生産者価格評価表!I60/生産者価格評価表!I$124</f>
        <v>0</v>
      </c>
      <c r="J60" s="392">
        <f>+生産者価格評価表!J60/生産者価格評価表!J$124</f>
        <v>0</v>
      </c>
      <c r="K60" s="392">
        <f>+生産者価格評価表!K60/生産者価格評価表!K$124</f>
        <v>0</v>
      </c>
      <c r="L60" s="392">
        <f>+生産者価格評価表!L60/生産者価格評価表!L$124</f>
        <v>0</v>
      </c>
      <c r="M60" s="392">
        <f>+生産者価格評価表!M60/生産者価格評価表!M$124</f>
        <v>0</v>
      </c>
      <c r="N60" s="392">
        <f>+生産者価格評価表!N60/生産者価格評価表!N$124</f>
        <v>0</v>
      </c>
      <c r="O60" s="392">
        <f>+生産者価格評価表!O60/生産者価格評価表!O$124</f>
        <v>0</v>
      </c>
      <c r="P60" s="392">
        <f>+生産者価格評価表!P60/生産者価格評価表!P$124</f>
        <v>0</v>
      </c>
      <c r="Q60" s="392">
        <f>+生産者価格評価表!Q60/生産者価格評価表!Q$124</f>
        <v>0</v>
      </c>
      <c r="R60" s="392">
        <f>+生産者価格評価表!R60/生産者価格評価表!R$124</f>
        <v>0</v>
      </c>
      <c r="S60" s="392">
        <f>+生産者価格評価表!S60/生産者価格評価表!S$124</f>
        <v>0</v>
      </c>
      <c r="T60" s="392">
        <f>+生産者価格評価表!T60/生産者価格評価表!T$124</f>
        <v>0</v>
      </c>
      <c r="U60" s="392">
        <f>+生産者価格評価表!U60/生産者価格評価表!U$124</f>
        <v>0</v>
      </c>
      <c r="V60" s="392">
        <f>+生産者価格評価表!V60/生産者価格評価表!V$124</f>
        <v>0</v>
      </c>
      <c r="W60" s="392">
        <f>+生産者価格評価表!W60/生産者価格評価表!W$124</f>
        <v>0</v>
      </c>
      <c r="X60" s="392">
        <f>+生産者価格評価表!X60/生産者価格評価表!X$124</f>
        <v>0</v>
      </c>
      <c r="Y60" s="392">
        <f>+生産者価格評価表!Y60/生産者価格評価表!Y$124</f>
        <v>0</v>
      </c>
      <c r="Z60" s="392">
        <f>+生産者価格評価表!Z60/生産者価格評価表!Z$124</f>
        <v>0</v>
      </c>
      <c r="AA60" s="392">
        <f>+生産者価格評価表!AA60/生産者価格評価表!AA$124</f>
        <v>0</v>
      </c>
      <c r="AB60" s="392">
        <f>+生産者価格評価表!AB60/生産者価格評価表!AB$124</f>
        <v>0</v>
      </c>
      <c r="AC60" s="392">
        <f>+生産者価格評価表!AC60/生産者価格評価表!AC$124</f>
        <v>0</v>
      </c>
      <c r="AD60" s="392">
        <f>+生産者価格評価表!AD60/生産者価格評価表!AD$124</f>
        <v>0</v>
      </c>
      <c r="AE60" s="392">
        <f>+生産者価格評価表!AE60/生産者価格評価表!AE$124</f>
        <v>0</v>
      </c>
      <c r="AF60" s="392">
        <f>+生産者価格評価表!AF60/生産者価格評価表!AF$124</f>
        <v>0</v>
      </c>
      <c r="AG60" s="392">
        <f>+生産者価格評価表!AG60/生産者価格評価表!AG$124</f>
        <v>0</v>
      </c>
      <c r="AH60" s="392">
        <f>+生産者価格評価表!AH60/生産者価格評価表!AH$124</f>
        <v>0</v>
      </c>
      <c r="AI60" s="392">
        <f>+生産者価格評価表!AI60/生産者価格評価表!AI$124</f>
        <v>0</v>
      </c>
      <c r="AJ60" s="392">
        <f>+生産者価格評価表!AJ60/生産者価格評価表!AJ$124</f>
        <v>0</v>
      </c>
      <c r="AK60" s="392">
        <f>+生産者価格評価表!AK60/生産者価格評価表!AK$124</f>
        <v>0</v>
      </c>
      <c r="AL60" s="392">
        <f>+生産者価格評価表!AL60/生産者価格評価表!AL$124</f>
        <v>0</v>
      </c>
      <c r="AM60" s="392">
        <f>+生産者価格評価表!AM60/生産者価格評価表!AM$124</f>
        <v>0</v>
      </c>
      <c r="AN60" s="392">
        <f>+生産者価格評価表!AN60/生産者価格評価表!AN$124</f>
        <v>0</v>
      </c>
      <c r="AO60" s="392">
        <f>+生産者価格評価表!AO60/生産者価格評価表!AO$124</f>
        <v>0</v>
      </c>
      <c r="AP60" s="392">
        <f>+生産者価格評価表!AP60/生産者価格評価表!AP$124</f>
        <v>0</v>
      </c>
      <c r="AQ60" s="392">
        <f>+生産者価格評価表!AQ60/生産者価格評価表!AQ$124</f>
        <v>0</v>
      </c>
      <c r="AR60" s="392">
        <f>+生産者価格評価表!AR60/生産者価格評価表!AR$124</f>
        <v>0</v>
      </c>
      <c r="AS60" s="392">
        <f>+生産者価格評価表!AS60/生産者価格評価表!AS$124</f>
        <v>0</v>
      </c>
      <c r="AT60" s="392">
        <f>+生産者価格評価表!AT60/生産者価格評価表!AT$124</f>
        <v>0</v>
      </c>
      <c r="AU60" s="393">
        <f>+生産者価格評価表!AU60/生産者価格評価表!AU$124</f>
        <v>0</v>
      </c>
      <c r="AV60" s="393">
        <f>+生産者価格評価表!AV60/生産者価格評価表!AV$124</f>
        <v>5.3162889520983615E-5</v>
      </c>
      <c r="AW60" s="393">
        <f>+生産者価格評価表!AW60/生産者価格評価表!AW$124</f>
        <v>0</v>
      </c>
      <c r="AX60" s="393">
        <f>+生産者価格評価表!AX60/生産者価格評価表!AX$124</f>
        <v>0</v>
      </c>
      <c r="AY60" s="393">
        <f>+生産者価格評価表!AY60/生産者価格評価表!AY$124</f>
        <v>0</v>
      </c>
      <c r="AZ60" s="393">
        <f>+生産者価格評価表!AZ60/生産者価格評価表!AZ$124</f>
        <v>0</v>
      </c>
      <c r="BA60" s="393">
        <f>+生産者価格評価表!BA60/生産者価格評価表!BA$124</f>
        <v>0</v>
      </c>
      <c r="BB60" s="393">
        <f>+生産者価格評価表!BB60/生産者価格評価表!BB$124</f>
        <v>0</v>
      </c>
      <c r="BC60" s="393">
        <f>+生産者価格評価表!BC60/生産者価格評価表!BC$124</f>
        <v>0</v>
      </c>
      <c r="BD60" s="393">
        <f>+生産者価格評価表!BD60/生産者価格評価表!BD$124</f>
        <v>8.4572118956073117E-5</v>
      </c>
      <c r="BE60" s="393">
        <f>+生産者価格評価表!BE60/生産者価格評価表!BE$124</f>
        <v>4.7636804973294485E-2</v>
      </c>
      <c r="BF60" s="393">
        <f>+生産者価格評価表!BF60/生産者価格評価表!BF$124</f>
        <v>0</v>
      </c>
      <c r="BG60" s="393">
        <f>+生産者価格評価表!BG60/生産者価格評価表!BG$124</f>
        <v>0</v>
      </c>
      <c r="BH60" s="393">
        <f>+生産者価格評価表!BH60/生産者価格評価表!BH$124</f>
        <v>0</v>
      </c>
      <c r="BI60" s="393">
        <f>+生産者価格評価表!BI60/生産者価格評価表!BI$124</f>
        <v>0</v>
      </c>
      <c r="BJ60" s="393">
        <f>+生産者価格評価表!BJ60/生産者価格評価表!BJ$124</f>
        <v>0</v>
      </c>
      <c r="BK60" s="393">
        <f>+生産者価格評価表!BK60/生産者価格評価表!BK$124</f>
        <v>0</v>
      </c>
      <c r="BL60" s="393">
        <f>+生産者価格評価表!BL60/生産者価格評価表!BL$124</f>
        <v>0</v>
      </c>
      <c r="BM60" s="393">
        <f>+生産者価格評価表!BM60/生産者価格評価表!BM$124</f>
        <v>0</v>
      </c>
      <c r="BN60" s="393">
        <f>+生産者価格評価表!BN60/生産者価格評価表!BN$124</f>
        <v>0</v>
      </c>
      <c r="BO60" s="393">
        <f>+生産者価格評価表!BO60/生産者価格評価表!BO$124</f>
        <v>0</v>
      </c>
      <c r="BP60" s="393">
        <f>+生産者価格評価表!BP60/生産者価格評価表!BP$124</f>
        <v>0</v>
      </c>
      <c r="BQ60" s="393">
        <f>+生産者価格評価表!BQ60/生産者価格評価表!BQ$124</f>
        <v>0</v>
      </c>
      <c r="BR60" s="393">
        <f>+生産者価格評価表!BR60/生産者価格評価表!BR$124</f>
        <v>0</v>
      </c>
      <c r="BS60" s="393">
        <f>+生産者価格評価表!BS60/生産者価格評価表!BS$124</f>
        <v>0</v>
      </c>
      <c r="BT60" s="393">
        <f>+生産者価格評価表!BT60/生産者価格評価表!BT$124</f>
        <v>0</v>
      </c>
      <c r="BU60" s="393">
        <f>+生産者価格評価表!BU60/生産者価格評価表!BU$124</f>
        <v>0</v>
      </c>
      <c r="BV60" s="393">
        <f>+生産者価格評価表!BV60/生産者価格評価表!BV$124</f>
        <v>0</v>
      </c>
      <c r="BW60" s="393">
        <f>+生産者価格評価表!BW60/生産者価格評価表!BW$124</f>
        <v>0</v>
      </c>
      <c r="BX60" s="393">
        <f>+生産者価格評価表!BX60/生産者価格評価表!BX$124</f>
        <v>0</v>
      </c>
      <c r="BY60" s="393">
        <f>+生産者価格評価表!BY60/生産者価格評価表!BY$124</f>
        <v>0</v>
      </c>
      <c r="BZ60" s="393">
        <f>+生産者価格評価表!BZ60/生産者価格評価表!BZ$124</f>
        <v>0</v>
      </c>
      <c r="CA60" s="393">
        <f>+生産者価格評価表!CA60/生産者価格評価表!CA$124</f>
        <v>0</v>
      </c>
      <c r="CB60" s="393">
        <f>+生産者価格評価表!CB60/生産者価格評価表!CB$124</f>
        <v>0</v>
      </c>
      <c r="CC60" s="393">
        <f>+生産者価格評価表!CC60/生産者価格評価表!CC$124</f>
        <v>0</v>
      </c>
      <c r="CD60" s="393">
        <f>+生産者価格評価表!CD60/生産者価格評価表!CD$124</f>
        <v>0</v>
      </c>
      <c r="CE60" s="393">
        <f>+生産者価格評価表!CE60/生産者価格評価表!CE$124</f>
        <v>0</v>
      </c>
      <c r="CF60" s="393">
        <f>+生産者価格評価表!CF60/生産者価格評価表!CF$124</f>
        <v>0</v>
      </c>
      <c r="CG60" s="393">
        <f>+生産者価格評価表!CG60/生産者価格評価表!CG$124</f>
        <v>0</v>
      </c>
      <c r="CH60" s="393">
        <f>+生産者価格評価表!CH60/生産者価格評価表!CH$124</f>
        <v>3.2621233552374045E-6</v>
      </c>
      <c r="CI60" s="393">
        <f>+生産者価格評価表!CI60/生産者価格評価表!CI$124</f>
        <v>4.7012620883429532E-5</v>
      </c>
      <c r="CJ60" s="393">
        <f>+生産者価格評価表!CJ60/生産者価格評価表!CJ$124</f>
        <v>5.2089955941905822E-5</v>
      </c>
      <c r="CK60" s="393">
        <f>+生産者価格評価表!CK60/生産者価格評価表!CK$124</f>
        <v>0</v>
      </c>
      <c r="CL60" s="393">
        <f>+生産者価格評価表!CL60/生産者価格評価表!CL$124</f>
        <v>1.7805050366926478E-6</v>
      </c>
      <c r="CM60" s="393">
        <f>+生産者価格評価表!CM60/生産者価格評価表!CM$124</f>
        <v>0</v>
      </c>
      <c r="CN60" s="393">
        <f>+生産者価格評価表!CN60/生産者価格評価表!CN$124</f>
        <v>0</v>
      </c>
      <c r="CO60" s="393">
        <f>+生産者価格評価表!CO60/生産者価格評価表!CO$124</f>
        <v>0</v>
      </c>
      <c r="CP60" s="393">
        <f>+生産者価格評価表!CP60/生産者価格評価表!CP$124</f>
        <v>0</v>
      </c>
      <c r="CQ60" s="393">
        <f>+生産者価格評価表!CQ60/生産者価格評価表!CQ$124</f>
        <v>0</v>
      </c>
      <c r="CR60" s="393">
        <f>+生産者価格評価表!CR60/生産者価格評価表!CR$124</f>
        <v>0</v>
      </c>
      <c r="CS60" s="393">
        <f>+生産者価格評価表!CS60/生産者価格評価表!CS$124</f>
        <v>0</v>
      </c>
      <c r="CT60" s="393">
        <f>+生産者価格評価表!CT60/生産者価格評価表!CT$124</f>
        <v>0</v>
      </c>
      <c r="CU60" s="393">
        <f>+生産者価格評価表!CU60/生産者価格評価表!CU$124</f>
        <v>0</v>
      </c>
      <c r="CV60" s="393">
        <f>+生産者価格評価表!CV60/生産者価格評価表!CV$124</f>
        <v>2.7081520685597847E-3</v>
      </c>
      <c r="CW60" s="393">
        <f>+生産者価格評価表!CW60/生産者価格評価表!CW$124</f>
        <v>0</v>
      </c>
      <c r="CX60" s="393">
        <f>+生産者価格評価表!CX60/生産者価格評価表!CX$124</f>
        <v>1.5877831676419946E-3</v>
      </c>
      <c r="CY60" s="393">
        <f>+生産者価格評価表!CY60/生産者価格評価表!CY$124</f>
        <v>0</v>
      </c>
      <c r="CZ60" s="393">
        <f>+生産者価格評価表!CZ60/生産者価格評価表!CZ$124</f>
        <v>0</v>
      </c>
      <c r="DA60" s="393">
        <f>+生産者価格評価表!DA60/生産者価格評価表!DA$124</f>
        <v>0</v>
      </c>
      <c r="DB60" s="393">
        <f>+生産者価格評価表!DB60/生産者価格評価表!DB$124</f>
        <v>0</v>
      </c>
      <c r="DC60" s="393">
        <f>+生産者価格評価表!DC60/生産者価格評価表!DC$124</f>
        <v>0</v>
      </c>
      <c r="DD60" s="393">
        <f>+生産者価格評価表!DD60/生産者価格評価表!DD$124</f>
        <v>0</v>
      </c>
      <c r="DE60" s="393">
        <f>+生産者価格評価表!DE60/生産者価格評価表!DE$124</f>
        <v>0</v>
      </c>
      <c r="DF60" s="393">
        <f>+生産者価格評価表!DF60/生産者価格評価表!DF$124</f>
        <v>0</v>
      </c>
      <c r="DG60" s="394">
        <f>+生産者価格評価表!DG60/生産者価格評価表!DG$124</f>
        <v>0</v>
      </c>
    </row>
    <row r="61" spans="1:111">
      <c r="B61" s="389" t="s">
        <v>234</v>
      </c>
      <c r="C61" s="390" t="s">
        <v>235</v>
      </c>
      <c r="D61" s="391">
        <f>+生産者価格評価表!D61/生産者価格評価表!D$124</f>
        <v>0</v>
      </c>
      <c r="E61" s="392">
        <f>+生産者価格評価表!E61/生産者価格評価表!E$124</f>
        <v>0</v>
      </c>
      <c r="F61" s="392">
        <f>+生産者価格評価表!F61/生産者価格評価表!F$124</f>
        <v>0</v>
      </c>
      <c r="G61" s="392">
        <f>+生産者価格評価表!G61/生産者価格評価表!G$124</f>
        <v>0</v>
      </c>
      <c r="H61" s="392">
        <f>+生産者価格評価表!H61/生産者価格評価表!H$124</f>
        <v>0</v>
      </c>
      <c r="I61" s="392">
        <f>+生産者価格評価表!I61/生産者価格評価表!I$124</f>
        <v>0</v>
      </c>
      <c r="J61" s="392">
        <f>+生産者価格評価表!J61/生産者価格評価表!J$124</f>
        <v>0</v>
      </c>
      <c r="K61" s="392">
        <f>+生産者価格評価表!K61/生産者価格評価表!K$124</f>
        <v>0</v>
      </c>
      <c r="L61" s="392">
        <f>+生産者価格評価表!L61/生産者価格評価表!L$124</f>
        <v>0</v>
      </c>
      <c r="M61" s="392">
        <f>+生産者価格評価表!M61/生産者価格評価表!M$124</f>
        <v>0</v>
      </c>
      <c r="N61" s="392">
        <f>+生産者価格評価表!N61/生産者価格評価表!N$124</f>
        <v>0</v>
      </c>
      <c r="O61" s="392">
        <f>+生産者価格評価表!O61/生産者価格評価表!O$124</f>
        <v>0</v>
      </c>
      <c r="P61" s="392">
        <f>+生産者価格評価表!P61/生産者価格評価表!P$124</f>
        <v>0</v>
      </c>
      <c r="Q61" s="392">
        <f>+生産者価格評価表!Q61/生産者価格評価表!Q$124</f>
        <v>0</v>
      </c>
      <c r="R61" s="392">
        <f>+生産者価格評価表!R61/生産者価格評価表!R$124</f>
        <v>0</v>
      </c>
      <c r="S61" s="392">
        <f>+生産者価格評価表!S61/生産者価格評価表!S$124</f>
        <v>0</v>
      </c>
      <c r="T61" s="392">
        <f>+生産者価格評価表!T61/生産者価格評価表!T$124</f>
        <v>0</v>
      </c>
      <c r="U61" s="392">
        <f>+生産者価格評価表!U61/生産者価格評価表!U$124</f>
        <v>0</v>
      </c>
      <c r="V61" s="392">
        <f>+生産者価格評価表!V61/生産者価格評価表!V$124</f>
        <v>0</v>
      </c>
      <c r="W61" s="392">
        <f>+生産者価格評価表!W61/生産者価格評価表!W$124</f>
        <v>0</v>
      </c>
      <c r="X61" s="392">
        <f>+生産者価格評価表!X61/生産者価格評価表!X$124</f>
        <v>0</v>
      </c>
      <c r="Y61" s="392">
        <f>+生産者価格評価表!Y61/生産者価格評価表!Y$124</f>
        <v>0</v>
      </c>
      <c r="Z61" s="392">
        <f>+生産者価格評価表!Z61/生産者価格評価表!Z$124</f>
        <v>0</v>
      </c>
      <c r="AA61" s="392">
        <f>+生産者価格評価表!AA61/生産者価格評価表!AA$124</f>
        <v>0</v>
      </c>
      <c r="AB61" s="392">
        <f>+生産者価格評価表!AB61/生産者価格評価表!AB$124</f>
        <v>0</v>
      </c>
      <c r="AC61" s="392">
        <f>+生産者価格評価表!AC61/生産者価格評価表!AC$124</f>
        <v>0</v>
      </c>
      <c r="AD61" s="392">
        <f>+生産者価格評価表!AD61/生産者価格評価表!AD$124</f>
        <v>0</v>
      </c>
      <c r="AE61" s="392">
        <f>+生産者価格評価表!AE61/生産者価格評価表!AE$124</f>
        <v>0</v>
      </c>
      <c r="AF61" s="392">
        <f>+生産者価格評価表!AF61/生産者価格評価表!AF$124</f>
        <v>0</v>
      </c>
      <c r="AG61" s="392">
        <f>+生産者価格評価表!AG61/生産者価格評価表!AG$124</f>
        <v>0</v>
      </c>
      <c r="AH61" s="392">
        <f>+生産者価格評価表!AH61/生産者価格評価表!AH$124</f>
        <v>0</v>
      </c>
      <c r="AI61" s="392">
        <f>+生産者価格評価表!AI61/生産者価格評価表!AI$124</f>
        <v>0</v>
      </c>
      <c r="AJ61" s="392">
        <f>+生産者価格評価表!AJ61/生産者価格評価表!AJ$124</f>
        <v>0</v>
      </c>
      <c r="AK61" s="392">
        <f>+生産者価格評価表!AK61/生産者価格評価表!AK$124</f>
        <v>0</v>
      </c>
      <c r="AL61" s="392">
        <f>+生産者価格評価表!AL61/生産者価格評価表!AL$124</f>
        <v>0</v>
      </c>
      <c r="AM61" s="392">
        <f>+生産者価格評価表!AM61/生産者価格評価表!AM$124</f>
        <v>0</v>
      </c>
      <c r="AN61" s="392">
        <f>+生産者価格評価表!AN61/生産者価格評価表!AN$124</f>
        <v>0</v>
      </c>
      <c r="AO61" s="392">
        <f>+生産者価格評価表!AO61/生産者価格評価表!AO$124</f>
        <v>0</v>
      </c>
      <c r="AP61" s="392">
        <f>+生産者価格評価表!AP61/生産者価格評価表!AP$124</f>
        <v>0</v>
      </c>
      <c r="AQ61" s="392">
        <f>+生産者価格評価表!AQ61/生産者価格評価表!AQ$124</f>
        <v>0</v>
      </c>
      <c r="AR61" s="392">
        <f>+生産者価格評価表!AR61/生産者価格評価表!AR$124</f>
        <v>0</v>
      </c>
      <c r="AS61" s="392">
        <f>+生産者価格評価表!AS61/生産者価格評価表!AS$124</f>
        <v>0</v>
      </c>
      <c r="AT61" s="392">
        <f>+生産者価格評価表!AT61/生産者価格評価表!AT$124</f>
        <v>0</v>
      </c>
      <c r="AU61" s="393">
        <f>+生産者価格評価表!AU61/生産者価格評価表!AU$124</f>
        <v>0</v>
      </c>
      <c r="AV61" s="393">
        <f>+生産者価格評価表!AV61/生産者価格評価表!AV$124</f>
        <v>0</v>
      </c>
      <c r="AW61" s="393">
        <f>+生産者価格評価表!AW61/生産者価格評価表!AW$124</f>
        <v>0</v>
      </c>
      <c r="AX61" s="393">
        <f>+生産者価格評価表!AX61/生産者価格評価表!AX$124</f>
        <v>0</v>
      </c>
      <c r="AY61" s="393">
        <f>+生産者価格評価表!AY61/生産者価格評価表!AY$124</f>
        <v>0</v>
      </c>
      <c r="AZ61" s="393">
        <f>+生産者価格評価表!AZ61/生産者価格評価表!AZ$124</f>
        <v>0</v>
      </c>
      <c r="BA61" s="393">
        <f>+生産者価格評価表!BA61/生産者価格評価表!BA$124</f>
        <v>0</v>
      </c>
      <c r="BB61" s="393">
        <f>+生産者価格評価表!BB61/生産者価格評価表!BB$124</f>
        <v>0</v>
      </c>
      <c r="BC61" s="393">
        <f>+生産者価格評価表!BC61/生産者価格評価表!BC$124</f>
        <v>0</v>
      </c>
      <c r="BD61" s="393">
        <f>+生産者価格評価表!BD61/生産者価格評価表!BD$124</f>
        <v>0</v>
      </c>
      <c r="BE61" s="393">
        <f>+生産者価格評価表!BE61/生産者価格評価表!BE$124</f>
        <v>0</v>
      </c>
      <c r="BF61" s="393">
        <f>+生産者価格評価表!BF61/生産者価格評価表!BF$124</f>
        <v>0</v>
      </c>
      <c r="BG61" s="393">
        <f>+生産者価格評価表!BG61/生産者価格評価表!BG$124</f>
        <v>0</v>
      </c>
      <c r="BH61" s="393">
        <f>+生産者価格評価表!BH61/生産者価格評価表!BH$124</f>
        <v>0</v>
      </c>
      <c r="BI61" s="393">
        <f>+生産者価格評価表!BI61/生産者価格評価表!BI$124</f>
        <v>0</v>
      </c>
      <c r="BJ61" s="393">
        <f>+生産者価格評価表!BJ61/生産者価格評価表!BJ$124</f>
        <v>0</v>
      </c>
      <c r="BK61" s="393">
        <f>+生産者価格評価表!BK61/生産者価格評価表!BK$124</f>
        <v>0</v>
      </c>
      <c r="BL61" s="393">
        <f>+生産者価格評価表!BL61/生産者価格評価表!BL$124</f>
        <v>0</v>
      </c>
      <c r="BM61" s="393">
        <f>+生産者価格評価表!BM61/生産者価格評価表!BM$124</f>
        <v>0</v>
      </c>
      <c r="BN61" s="393">
        <f>+生産者価格評価表!BN61/生産者価格評価表!BN$124</f>
        <v>0</v>
      </c>
      <c r="BO61" s="393">
        <f>+生産者価格評価表!BO61/生産者価格評価表!BO$124</f>
        <v>0</v>
      </c>
      <c r="BP61" s="393">
        <f>+生産者価格評価表!BP61/生産者価格評価表!BP$124</f>
        <v>0</v>
      </c>
      <c r="BQ61" s="393">
        <f>+生産者価格評価表!BQ61/生産者価格評価表!BQ$124</f>
        <v>0</v>
      </c>
      <c r="BR61" s="393">
        <f>+生産者価格評価表!BR61/生産者価格評価表!BR$124</f>
        <v>0</v>
      </c>
      <c r="BS61" s="393">
        <f>+生産者価格評価表!BS61/生産者価格評価表!BS$124</f>
        <v>0</v>
      </c>
      <c r="BT61" s="393">
        <f>+生産者価格評価表!BT61/生産者価格評価表!BT$124</f>
        <v>0</v>
      </c>
      <c r="BU61" s="393">
        <f>+生産者価格評価表!BU61/生産者価格評価表!BU$124</f>
        <v>0</v>
      </c>
      <c r="BV61" s="393">
        <f>+生産者価格評価表!BV61/生産者価格評価表!BV$124</f>
        <v>0</v>
      </c>
      <c r="BW61" s="393">
        <f>+生産者価格評価表!BW61/生産者価格評価表!BW$124</f>
        <v>0</v>
      </c>
      <c r="BX61" s="393">
        <f>+生産者価格評価表!BX61/生産者価格評価表!BX$124</f>
        <v>0</v>
      </c>
      <c r="BY61" s="393">
        <f>+生産者価格評価表!BY61/生産者価格評価表!BY$124</f>
        <v>0</v>
      </c>
      <c r="BZ61" s="393">
        <f>+生産者価格評価表!BZ61/生産者価格評価表!BZ$124</f>
        <v>0</v>
      </c>
      <c r="CA61" s="393">
        <f>+生産者価格評価表!CA61/生産者価格評価表!CA$124</f>
        <v>0</v>
      </c>
      <c r="CB61" s="393">
        <f>+生産者価格評価表!CB61/生産者価格評価表!CB$124</f>
        <v>0</v>
      </c>
      <c r="CC61" s="393">
        <f>+生産者価格評価表!CC61/生産者価格評価表!CC$124</f>
        <v>0</v>
      </c>
      <c r="CD61" s="393">
        <f>+生産者価格評価表!CD61/生産者価格評価表!CD$124</f>
        <v>0</v>
      </c>
      <c r="CE61" s="393">
        <f>+生産者価格評価表!CE61/生産者価格評価表!CE$124</f>
        <v>0</v>
      </c>
      <c r="CF61" s="393">
        <f>+生産者価格評価表!CF61/生産者価格評価表!CF$124</f>
        <v>0</v>
      </c>
      <c r="CG61" s="393">
        <f>+生産者価格評価表!CG61/生産者価格評価表!CG$124</f>
        <v>0</v>
      </c>
      <c r="CH61" s="393">
        <f>+生産者価格評価表!CH61/生産者価格評価表!CH$124</f>
        <v>0</v>
      </c>
      <c r="CI61" s="393">
        <f>+生産者価格評価表!CI61/生産者価格評価表!CI$124</f>
        <v>0</v>
      </c>
      <c r="CJ61" s="393">
        <f>+生産者価格評価表!CJ61/生産者価格評価表!CJ$124</f>
        <v>0</v>
      </c>
      <c r="CK61" s="393">
        <f>+生産者価格評価表!CK61/生産者価格評価表!CK$124</f>
        <v>0</v>
      </c>
      <c r="CL61" s="393">
        <f>+生産者価格評価表!CL61/生産者価格評価表!CL$124</f>
        <v>0</v>
      </c>
      <c r="CM61" s="393">
        <f>+生産者価格評価表!CM61/生産者価格評価表!CM$124</f>
        <v>0</v>
      </c>
      <c r="CN61" s="393">
        <f>+生産者価格評価表!CN61/生産者価格評価表!CN$124</f>
        <v>0</v>
      </c>
      <c r="CO61" s="393">
        <f>+生産者価格評価表!CO61/生産者価格評価表!CO$124</f>
        <v>0</v>
      </c>
      <c r="CP61" s="393">
        <f>+生産者価格評価表!CP61/生産者価格評価表!CP$124</f>
        <v>0</v>
      </c>
      <c r="CQ61" s="393">
        <f>+生産者価格評価表!CQ61/生産者価格評価表!CQ$124</f>
        <v>0</v>
      </c>
      <c r="CR61" s="393">
        <f>+生産者価格評価表!CR61/生産者価格評価表!CR$124</f>
        <v>0</v>
      </c>
      <c r="CS61" s="393">
        <f>+生産者価格評価表!CS61/生産者価格評価表!CS$124</f>
        <v>0</v>
      </c>
      <c r="CT61" s="393">
        <f>+生産者価格評価表!CT61/生産者価格評価表!CT$124</f>
        <v>0</v>
      </c>
      <c r="CU61" s="393">
        <f>+生産者価格評価表!CU61/生産者価格評価表!CU$124</f>
        <v>0</v>
      </c>
      <c r="CV61" s="393">
        <f>+生産者価格評価表!CV61/生産者価格評価表!CV$124</f>
        <v>0</v>
      </c>
      <c r="CW61" s="393">
        <f>+生産者価格評価表!CW61/生産者価格評価表!CW$124</f>
        <v>0</v>
      </c>
      <c r="CX61" s="393">
        <f>+生産者価格評価表!CX61/生産者価格評価表!CX$124</f>
        <v>0</v>
      </c>
      <c r="CY61" s="393">
        <f>+生産者価格評価表!CY61/生産者価格評価表!CY$124</f>
        <v>0</v>
      </c>
      <c r="CZ61" s="393">
        <f>+生産者価格評価表!CZ61/生産者価格評価表!CZ$124</f>
        <v>0</v>
      </c>
      <c r="DA61" s="393">
        <f>+生産者価格評価表!DA61/生産者価格評価表!DA$124</f>
        <v>0</v>
      </c>
      <c r="DB61" s="393">
        <f>+生産者価格評価表!DB61/生産者価格評価表!DB$124</f>
        <v>0</v>
      </c>
      <c r="DC61" s="393">
        <f>+生産者価格評価表!DC61/生産者価格評価表!DC$124</f>
        <v>0</v>
      </c>
      <c r="DD61" s="393">
        <f>+生産者価格評価表!DD61/生産者価格評価表!DD$124</f>
        <v>0</v>
      </c>
      <c r="DE61" s="393">
        <f>+生産者価格評価表!DE61/生産者価格評価表!DE$124</f>
        <v>0</v>
      </c>
      <c r="DF61" s="393">
        <f>+生産者価格評価表!DF61/生産者価格評価表!DF$124</f>
        <v>0</v>
      </c>
      <c r="DG61" s="394">
        <f>+生産者価格評価表!DG61/生産者価格評価表!DG$124</f>
        <v>0</v>
      </c>
    </row>
    <row r="62" spans="1:111">
      <c r="B62" s="389" t="s">
        <v>236</v>
      </c>
      <c r="C62" s="390" t="s">
        <v>237</v>
      </c>
      <c r="D62" s="391">
        <f>+生産者価格評価表!D62/生産者価格評価表!D$124</f>
        <v>0</v>
      </c>
      <c r="E62" s="392">
        <f>+生産者価格評価表!E62/生産者価格評価表!E$124</f>
        <v>0</v>
      </c>
      <c r="F62" s="392">
        <f>+生産者価格評価表!F62/生産者価格評価表!F$124</f>
        <v>0</v>
      </c>
      <c r="G62" s="392">
        <f>+生産者価格評価表!G62/生産者価格評価表!G$124</f>
        <v>0</v>
      </c>
      <c r="H62" s="392">
        <f>+生産者価格評価表!H62/生産者価格評価表!H$124</f>
        <v>0</v>
      </c>
      <c r="I62" s="392">
        <f>+生産者価格評価表!I62/生産者価格評価表!I$124</f>
        <v>0</v>
      </c>
      <c r="J62" s="392">
        <f>+生産者価格評価表!J62/生産者価格評価表!J$124</f>
        <v>0</v>
      </c>
      <c r="K62" s="392">
        <f>+生産者価格評価表!K62/生産者価格評価表!K$124</f>
        <v>0</v>
      </c>
      <c r="L62" s="392">
        <f>+生産者価格評価表!L62/生産者価格評価表!L$124</f>
        <v>0</v>
      </c>
      <c r="M62" s="392">
        <f>+生産者価格評価表!M62/生産者価格評価表!M$124</f>
        <v>0</v>
      </c>
      <c r="N62" s="392">
        <f>+生産者価格評価表!N62/生産者価格評価表!N$124</f>
        <v>0</v>
      </c>
      <c r="O62" s="392">
        <f>+生産者価格評価表!O62/生産者価格評価表!O$124</f>
        <v>0</v>
      </c>
      <c r="P62" s="392">
        <f>+生産者価格評価表!P62/生産者価格評価表!P$124</f>
        <v>0</v>
      </c>
      <c r="Q62" s="392">
        <f>+生産者価格評価表!Q62/生産者価格評価表!Q$124</f>
        <v>0</v>
      </c>
      <c r="R62" s="392">
        <f>+生産者価格評価表!R62/生産者価格評価表!R$124</f>
        <v>0</v>
      </c>
      <c r="S62" s="392">
        <f>+生産者価格評価表!S62/生産者価格評価表!S$124</f>
        <v>0</v>
      </c>
      <c r="T62" s="392">
        <f>+生産者価格評価表!T62/生産者価格評価表!T$124</f>
        <v>0</v>
      </c>
      <c r="U62" s="392">
        <f>+生産者価格評価表!U62/生産者価格評価表!U$124</f>
        <v>0</v>
      </c>
      <c r="V62" s="392">
        <f>+生産者価格評価表!V62/生産者価格評価表!V$124</f>
        <v>0</v>
      </c>
      <c r="W62" s="392">
        <f>+生産者価格評価表!W62/生産者価格評価表!W$124</f>
        <v>0</v>
      </c>
      <c r="X62" s="392">
        <f>+生産者価格評価表!X62/生産者価格評価表!X$124</f>
        <v>0</v>
      </c>
      <c r="Y62" s="392">
        <f>+生産者価格評価表!Y62/生産者価格評価表!Y$124</f>
        <v>0</v>
      </c>
      <c r="Z62" s="392">
        <f>+生産者価格評価表!Z62/生産者価格評価表!Z$124</f>
        <v>0</v>
      </c>
      <c r="AA62" s="392">
        <f>+生産者価格評価表!AA62/生産者価格評価表!AA$124</f>
        <v>0</v>
      </c>
      <c r="AB62" s="392">
        <f>+生産者価格評価表!AB62/生産者価格評価表!AB$124</f>
        <v>0</v>
      </c>
      <c r="AC62" s="392">
        <f>+生産者価格評価表!AC62/生産者価格評価表!AC$124</f>
        <v>0</v>
      </c>
      <c r="AD62" s="392">
        <f>+生産者価格評価表!AD62/生産者価格評価表!AD$124</f>
        <v>0</v>
      </c>
      <c r="AE62" s="392">
        <f>+生産者価格評価表!AE62/生産者価格評価表!AE$124</f>
        <v>0</v>
      </c>
      <c r="AF62" s="392">
        <f>+生産者価格評価表!AF62/生産者価格評価表!AF$124</f>
        <v>0</v>
      </c>
      <c r="AG62" s="392">
        <f>+生産者価格評価表!AG62/生産者価格評価表!AG$124</f>
        <v>0</v>
      </c>
      <c r="AH62" s="392">
        <f>+生産者価格評価表!AH62/生産者価格評価表!AH$124</f>
        <v>0</v>
      </c>
      <c r="AI62" s="392">
        <f>+生産者価格評価表!AI62/生産者価格評価表!AI$124</f>
        <v>0</v>
      </c>
      <c r="AJ62" s="392">
        <f>+生産者価格評価表!AJ62/生産者価格評価表!AJ$124</f>
        <v>0</v>
      </c>
      <c r="AK62" s="392">
        <f>+生産者価格評価表!AK62/生産者価格評価表!AK$124</f>
        <v>0</v>
      </c>
      <c r="AL62" s="392">
        <f>+生産者価格評価表!AL62/生産者価格評価表!AL$124</f>
        <v>0</v>
      </c>
      <c r="AM62" s="392">
        <f>+生産者価格評価表!AM62/生産者価格評価表!AM$124</f>
        <v>0</v>
      </c>
      <c r="AN62" s="392">
        <f>+生産者価格評価表!AN62/生産者価格評価表!AN$124</f>
        <v>0</v>
      </c>
      <c r="AO62" s="392">
        <f>+生産者価格評価表!AO62/生産者価格評価表!AO$124</f>
        <v>0</v>
      </c>
      <c r="AP62" s="392">
        <f>+生産者価格評価表!AP62/生産者価格評価表!AP$124</f>
        <v>0</v>
      </c>
      <c r="AQ62" s="392">
        <f>+生産者価格評価表!AQ62/生産者価格評価表!AQ$124</f>
        <v>0</v>
      </c>
      <c r="AR62" s="392">
        <f>+生産者価格評価表!AR62/生産者価格評価表!AR$124</f>
        <v>0</v>
      </c>
      <c r="AS62" s="392">
        <f>+生産者価格評価表!AS62/生産者価格評価表!AS$124</f>
        <v>0</v>
      </c>
      <c r="AT62" s="392">
        <f>+生産者価格評価表!AT62/生産者価格評価表!AT$124</f>
        <v>0</v>
      </c>
      <c r="AU62" s="393">
        <f>+生産者価格評価表!AU62/生産者価格評価表!AU$124</f>
        <v>0</v>
      </c>
      <c r="AV62" s="393">
        <f>+生産者価格評価表!AV62/生産者価格評価表!AV$124</f>
        <v>0</v>
      </c>
      <c r="AW62" s="393">
        <f>+生産者価格評価表!AW62/生産者価格評価表!AW$124</f>
        <v>0</v>
      </c>
      <c r="AX62" s="393">
        <f>+生産者価格評価表!AX62/生産者価格評価表!AX$124</f>
        <v>0</v>
      </c>
      <c r="AY62" s="393">
        <f>+生産者価格評価表!AY62/生産者価格評価表!AY$124</f>
        <v>0</v>
      </c>
      <c r="AZ62" s="393">
        <f>+生産者価格評価表!AZ62/生産者価格評価表!AZ$124</f>
        <v>0</v>
      </c>
      <c r="BA62" s="393">
        <f>+生産者価格評価表!BA62/生産者価格評価表!BA$124</f>
        <v>0</v>
      </c>
      <c r="BB62" s="393">
        <f>+生産者価格評価表!BB62/生産者価格評価表!BB$124</f>
        <v>0</v>
      </c>
      <c r="BC62" s="393">
        <f>+生産者価格評価表!BC62/生産者価格評価表!BC$124</f>
        <v>0</v>
      </c>
      <c r="BD62" s="393">
        <f>+生産者価格評価表!BD62/生産者価格評価表!BD$124</f>
        <v>0</v>
      </c>
      <c r="BE62" s="393">
        <f>+生産者価格評価表!BE62/生産者価格評価表!BE$124</f>
        <v>0</v>
      </c>
      <c r="BF62" s="393">
        <f>+生産者価格評価表!BF62/生産者価格評価表!BF$124</f>
        <v>0</v>
      </c>
      <c r="BG62" s="393">
        <f>+生産者価格評価表!BG62/生産者価格評価表!BG$124</f>
        <v>4.5783809021531764E-2</v>
      </c>
      <c r="BH62" s="393">
        <f>+生産者価格評価表!BH62/生産者価格評価表!BH$124</f>
        <v>0</v>
      </c>
      <c r="BI62" s="393">
        <f>+生産者価格評価表!BI62/生産者価格評価表!BI$124</f>
        <v>0</v>
      </c>
      <c r="BJ62" s="393">
        <f>+生産者価格評価表!BJ62/生産者価格評価表!BJ$124</f>
        <v>0</v>
      </c>
      <c r="BK62" s="393">
        <f>+生産者価格評価表!BK62/生産者価格評価表!BK$124</f>
        <v>0</v>
      </c>
      <c r="BL62" s="393">
        <f>+生産者価格評価表!BL62/生産者価格評価表!BL$124</f>
        <v>0</v>
      </c>
      <c r="BM62" s="393">
        <f>+生産者価格評価表!BM62/生産者価格評価表!BM$124</f>
        <v>0</v>
      </c>
      <c r="BN62" s="393">
        <f>+生産者価格評価表!BN62/生産者価格評価表!BN$124</f>
        <v>0</v>
      </c>
      <c r="BO62" s="393">
        <f>+生産者価格評価表!BO62/生産者価格評価表!BO$124</f>
        <v>0</v>
      </c>
      <c r="BP62" s="393">
        <f>+生産者価格評価表!BP62/生産者価格評価表!BP$124</f>
        <v>0</v>
      </c>
      <c r="BQ62" s="393">
        <f>+生産者価格評価表!BQ62/生産者価格評価表!BQ$124</f>
        <v>0</v>
      </c>
      <c r="BR62" s="393">
        <f>+生産者価格評価表!BR62/生産者価格評価表!BR$124</f>
        <v>0</v>
      </c>
      <c r="BS62" s="393">
        <f>+生産者価格評価表!BS62/生産者価格評価表!BS$124</f>
        <v>0</v>
      </c>
      <c r="BT62" s="393">
        <f>+生産者価格評価表!BT62/生産者価格評価表!BT$124</f>
        <v>0</v>
      </c>
      <c r="BU62" s="393">
        <f>+生産者価格評価表!BU62/生産者価格評価表!BU$124</f>
        <v>0</v>
      </c>
      <c r="BV62" s="393">
        <f>+生産者価格評価表!BV62/生産者価格評価表!BV$124</f>
        <v>0</v>
      </c>
      <c r="BW62" s="393">
        <f>+生産者価格評価表!BW62/生産者価格評価表!BW$124</f>
        <v>0</v>
      </c>
      <c r="BX62" s="393">
        <f>+生産者価格評価表!BX62/生産者価格評価表!BX$124</f>
        <v>0</v>
      </c>
      <c r="BY62" s="393">
        <f>+生産者価格評価表!BY62/生産者価格評価表!BY$124</f>
        <v>0</v>
      </c>
      <c r="BZ62" s="393">
        <f>+生産者価格評価表!BZ62/生産者価格評価表!BZ$124</f>
        <v>0</v>
      </c>
      <c r="CA62" s="393">
        <f>+生産者価格評価表!CA62/生産者価格評価表!CA$124</f>
        <v>0</v>
      </c>
      <c r="CB62" s="393">
        <f>+生産者価格評価表!CB62/生産者価格評価表!CB$124</f>
        <v>0</v>
      </c>
      <c r="CC62" s="393">
        <f>+生産者価格評価表!CC62/生産者価格評価表!CC$124</f>
        <v>0</v>
      </c>
      <c r="CD62" s="393">
        <f>+生産者価格評価表!CD62/生産者価格評価表!CD$124</f>
        <v>0</v>
      </c>
      <c r="CE62" s="393">
        <f>+生産者価格評価表!CE62/生産者価格評価表!CE$124</f>
        <v>0</v>
      </c>
      <c r="CF62" s="393">
        <f>+生産者価格評価表!CF62/生産者価格評価表!CF$124</f>
        <v>0</v>
      </c>
      <c r="CG62" s="393">
        <f>+生産者価格評価表!CG62/生産者価格評価表!CG$124</f>
        <v>0</v>
      </c>
      <c r="CH62" s="393">
        <f>+生産者価格評価表!CH62/生産者価格評価表!CH$124</f>
        <v>0</v>
      </c>
      <c r="CI62" s="393">
        <f>+生産者価格評価表!CI62/生産者価格評価表!CI$124</f>
        <v>0</v>
      </c>
      <c r="CJ62" s="393">
        <f>+生産者価格評価表!CJ62/生産者価格評価表!CJ$124</f>
        <v>0</v>
      </c>
      <c r="CK62" s="393">
        <f>+生産者価格評価表!CK62/生産者価格評価表!CK$124</f>
        <v>0</v>
      </c>
      <c r="CL62" s="393">
        <f>+生産者価格評価表!CL62/生産者価格評価表!CL$124</f>
        <v>0</v>
      </c>
      <c r="CM62" s="393">
        <f>+生産者価格評価表!CM62/生産者価格評価表!CM$124</f>
        <v>0</v>
      </c>
      <c r="CN62" s="393">
        <f>+生産者価格評価表!CN62/生産者価格評価表!CN$124</f>
        <v>3.4705864164991779E-4</v>
      </c>
      <c r="CO62" s="393">
        <f>+生産者価格評価表!CO62/生産者価格評価表!CO$124</f>
        <v>0</v>
      </c>
      <c r="CP62" s="393">
        <f>+生産者価格評価表!CP62/生産者価格評価表!CP$124</f>
        <v>0</v>
      </c>
      <c r="CQ62" s="393">
        <f>+生産者価格評価表!CQ62/生産者価格評価表!CQ$124</f>
        <v>0</v>
      </c>
      <c r="CR62" s="393">
        <f>+生産者価格評価表!CR62/生産者価格評価表!CR$124</f>
        <v>0</v>
      </c>
      <c r="CS62" s="393">
        <f>+生産者価格評価表!CS62/生産者価格評価表!CS$124</f>
        <v>0</v>
      </c>
      <c r="CT62" s="393">
        <f>+生産者価格評価表!CT62/生産者価格評価表!CT$124</f>
        <v>0</v>
      </c>
      <c r="CU62" s="393">
        <f>+生産者価格評価表!CU62/生産者価格評価表!CU$124</f>
        <v>0</v>
      </c>
      <c r="CV62" s="393">
        <f>+生産者価格評価表!CV62/生産者価格評価表!CV$124</f>
        <v>0</v>
      </c>
      <c r="CW62" s="393">
        <f>+生産者価格評価表!CW62/生産者価格評価表!CW$124</f>
        <v>0</v>
      </c>
      <c r="CX62" s="393">
        <f>+生産者価格評価表!CX62/生産者価格評価表!CX$124</f>
        <v>2.9169704778039835E-3</v>
      </c>
      <c r="CY62" s="393">
        <f>+生産者価格評価表!CY62/生産者価格評価表!CY$124</f>
        <v>0</v>
      </c>
      <c r="CZ62" s="393">
        <f>+生産者価格評価表!CZ62/生産者価格評価表!CZ$124</f>
        <v>0</v>
      </c>
      <c r="DA62" s="393">
        <f>+生産者価格評価表!DA62/生産者価格評価表!DA$124</f>
        <v>0</v>
      </c>
      <c r="DB62" s="393">
        <f>+生産者価格評価表!DB62/生産者価格評価表!DB$124</f>
        <v>0</v>
      </c>
      <c r="DC62" s="393">
        <f>+生産者価格評価表!DC62/生産者価格評価表!DC$124</f>
        <v>0</v>
      </c>
      <c r="DD62" s="393">
        <f>+生産者価格評価表!DD62/生産者価格評価表!DD$124</f>
        <v>0</v>
      </c>
      <c r="DE62" s="393">
        <f>+生産者価格評価表!DE62/生産者価格評価表!DE$124</f>
        <v>0</v>
      </c>
      <c r="DF62" s="393">
        <f>+生産者価格評価表!DF62/生産者価格評価表!DF$124</f>
        <v>0</v>
      </c>
      <c r="DG62" s="394">
        <f>+生産者価格評価表!DG62/生産者価格評価表!DG$124</f>
        <v>0</v>
      </c>
    </row>
    <row r="63" spans="1:111">
      <c r="B63" s="389" t="s">
        <v>238</v>
      </c>
      <c r="C63" s="390" t="s">
        <v>239</v>
      </c>
      <c r="D63" s="391">
        <f>+生産者価格評価表!D63/生産者価格評価表!D$124</f>
        <v>0</v>
      </c>
      <c r="E63" s="392">
        <f>+生産者価格評価表!E63/生産者価格評価表!E$124</f>
        <v>0</v>
      </c>
      <c r="F63" s="392">
        <f>+生産者価格評価表!F63/生産者価格評価表!F$124</f>
        <v>0</v>
      </c>
      <c r="G63" s="392">
        <f>+生産者価格評価表!G63/生産者価格評価表!G$124</f>
        <v>0</v>
      </c>
      <c r="H63" s="392">
        <f>+生産者価格評価表!H63/生産者価格評価表!H$124</f>
        <v>0</v>
      </c>
      <c r="I63" s="392">
        <f>+生産者価格評価表!I63/生産者価格評価表!I$124</f>
        <v>0</v>
      </c>
      <c r="J63" s="392">
        <f>+生産者価格評価表!J63/生産者価格評価表!J$124</f>
        <v>0</v>
      </c>
      <c r="K63" s="392">
        <f>+生産者価格評価表!K63/生産者価格評価表!K$124</f>
        <v>0</v>
      </c>
      <c r="L63" s="392">
        <f>+生産者価格評価表!L63/生産者価格評価表!L$124</f>
        <v>0</v>
      </c>
      <c r="M63" s="392">
        <f>+生産者価格評価表!M63/生産者価格評価表!M$124</f>
        <v>0</v>
      </c>
      <c r="N63" s="392">
        <f>+生産者価格評価表!N63/生産者価格評価表!N$124</f>
        <v>0</v>
      </c>
      <c r="O63" s="392">
        <f>+生産者価格評価表!O63/生産者価格評価表!O$124</f>
        <v>0</v>
      </c>
      <c r="P63" s="392">
        <f>+生産者価格評価表!P63/生産者価格評価表!P$124</f>
        <v>0</v>
      </c>
      <c r="Q63" s="392">
        <f>+生産者価格評価表!Q63/生産者価格評価表!Q$124</f>
        <v>0</v>
      </c>
      <c r="R63" s="392">
        <f>+生産者価格評価表!R63/生産者価格評価表!R$124</f>
        <v>0</v>
      </c>
      <c r="S63" s="392">
        <f>+生産者価格評価表!S63/生産者価格評価表!S$124</f>
        <v>0</v>
      </c>
      <c r="T63" s="392">
        <f>+生産者価格評価表!T63/生産者価格評価表!T$124</f>
        <v>0</v>
      </c>
      <c r="U63" s="392">
        <f>+生産者価格評価表!U63/生産者価格評価表!U$124</f>
        <v>0</v>
      </c>
      <c r="V63" s="392">
        <f>+生産者価格評価表!V63/生産者価格評価表!V$124</f>
        <v>0</v>
      </c>
      <c r="W63" s="392">
        <f>+生産者価格評価表!W63/生産者価格評価表!W$124</f>
        <v>0</v>
      </c>
      <c r="X63" s="392">
        <f>+生産者価格評価表!X63/生産者価格評価表!X$124</f>
        <v>0</v>
      </c>
      <c r="Y63" s="392">
        <f>+生産者価格評価表!Y63/生産者価格評価表!Y$124</f>
        <v>0</v>
      </c>
      <c r="Z63" s="392">
        <f>+生産者価格評価表!Z63/生産者価格評価表!Z$124</f>
        <v>0</v>
      </c>
      <c r="AA63" s="392">
        <f>+生産者価格評価表!AA63/生産者価格評価表!AA$124</f>
        <v>0</v>
      </c>
      <c r="AB63" s="392">
        <f>+生産者価格評価表!AB63/生産者価格評価表!AB$124</f>
        <v>0</v>
      </c>
      <c r="AC63" s="392">
        <f>+生産者価格評価表!AC63/生産者価格評価表!AC$124</f>
        <v>0</v>
      </c>
      <c r="AD63" s="392">
        <f>+生産者価格評価表!AD63/生産者価格評価表!AD$124</f>
        <v>0</v>
      </c>
      <c r="AE63" s="392">
        <f>+生産者価格評価表!AE63/生産者価格評価表!AE$124</f>
        <v>0</v>
      </c>
      <c r="AF63" s="392">
        <f>+生産者価格評価表!AF63/生産者価格評価表!AF$124</f>
        <v>0</v>
      </c>
      <c r="AG63" s="392">
        <f>+生産者価格評価表!AG63/生産者価格評価表!AG$124</f>
        <v>0</v>
      </c>
      <c r="AH63" s="392">
        <f>+生産者価格評価表!AH63/生産者価格評価表!AH$124</f>
        <v>0</v>
      </c>
      <c r="AI63" s="392">
        <f>+生産者価格評価表!AI63/生産者価格評価表!AI$124</f>
        <v>0</v>
      </c>
      <c r="AJ63" s="392">
        <f>+生産者価格評価表!AJ63/生産者価格評価表!AJ$124</f>
        <v>0</v>
      </c>
      <c r="AK63" s="392">
        <f>+生産者価格評価表!AK63/生産者価格評価表!AK$124</f>
        <v>0</v>
      </c>
      <c r="AL63" s="392">
        <f>+生産者価格評価表!AL63/生産者価格評価表!AL$124</f>
        <v>0</v>
      </c>
      <c r="AM63" s="392">
        <f>+生産者価格評価表!AM63/生産者価格評価表!AM$124</f>
        <v>0</v>
      </c>
      <c r="AN63" s="392">
        <f>+生産者価格評価表!AN63/生産者価格評価表!AN$124</f>
        <v>0</v>
      </c>
      <c r="AO63" s="392">
        <f>+生産者価格評価表!AO63/生産者価格評価表!AO$124</f>
        <v>0</v>
      </c>
      <c r="AP63" s="392">
        <f>+生産者価格評価表!AP63/生産者価格評価表!AP$124</f>
        <v>0</v>
      </c>
      <c r="AQ63" s="392">
        <f>+生産者価格評価表!AQ63/生産者価格評価表!AQ$124</f>
        <v>0</v>
      </c>
      <c r="AR63" s="392">
        <f>+生産者価格評価表!AR63/生産者価格評価表!AR$124</f>
        <v>0</v>
      </c>
      <c r="AS63" s="392">
        <f>+生産者価格評価表!AS63/生産者価格評価表!AS$124</f>
        <v>0</v>
      </c>
      <c r="AT63" s="392">
        <f>+生産者価格評価表!AT63/生産者価格評価表!AT$124</f>
        <v>0</v>
      </c>
      <c r="AU63" s="393">
        <f>+生産者価格評価表!AU63/生産者価格評価表!AU$124</f>
        <v>0</v>
      </c>
      <c r="AV63" s="393">
        <f>+生産者価格評価表!AV63/生産者価格評価表!AV$124</f>
        <v>4.6969624575649461E-4</v>
      </c>
      <c r="AW63" s="393">
        <f>+生産者価格評価表!AW63/生産者価格評価表!AW$124</f>
        <v>0</v>
      </c>
      <c r="AX63" s="393">
        <f>+生産者価格評価表!AX63/生産者価格評価表!AX$124</f>
        <v>0</v>
      </c>
      <c r="AY63" s="393">
        <f>+生産者価格評価表!AY63/生産者価格評価表!AY$124</f>
        <v>0</v>
      </c>
      <c r="AZ63" s="393">
        <f>+生産者価格評価表!AZ63/生産者価格評価表!AZ$124</f>
        <v>0</v>
      </c>
      <c r="BA63" s="393">
        <f>+生産者価格評価表!BA63/生産者価格評価表!BA$124</f>
        <v>0</v>
      </c>
      <c r="BB63" s="393">
        <f>+生産者価格評価表!BB63/生産者価格評価表!BB$124</f>
        <v>0</v>
      </c>
      <c r="BC63" s="393">
        <f>+生産者価格評価表!BC63/生産者価格評価表!BC$124</f>
        <v>0</v>
      </c>
      <c r="BD63" s="393">
        <f>+生産者価格評価表!BD63/生産者価格評価表!BD$124</f>
        <v>0</v>
      </c>
      <c r="BE63" s="393">
        <f>+生産者価格評価表!BE63/生産者価格評価表!BE$124</f>
        <v>0</v>
      </c>
      <c r="BF63" s="393">
        <f>+生産者価格評価表!BF63/生産者価格評価表!BF$124</f>
        <v>0.57648523194194234</v>
      </c>
      <c r="BG63" s="393">
        <f>+生産者価格評価表!BG63/生産者価格評価表!BG$124</f>
        <v>0.52216144783579699</v>
      </c>
      <c r="BH63" s="393">
        <f>+生産者価格評価表!BH63/生産者価格評価表!BH$124</f>
        <v>0.36356583202877857</v>
      </c>
      <c r="BI63" s="393">
        <f>+生産者価格評価表!BI63/生産者価格評価表!BI$124</f>
        <v>0</v>
      </c>
      <c r="BJ63" s="393">
        <f>+生産者価格評価表!BJ63/生産者価格評価表!BJ$124</f>
        <v>3.3138023939255065E-2</v>
      </c>
      <c r="BK63" s="393">
        <f>+生産者価格評価表!BK63/生産者価格評価表!BK$124</f>
        <v>0</v>
      </c>
      <c r="BL63" s="393">
        <f>+生産者価格評価表!BL63/生産者価格評価表!BL$124</f>
        <v>0</v>
      </c>
      <c r="BM63" s="393">
        <f>+生産者価格評価表!BM63/生産者価格評価表!BM$124</f>
        <v>0</v>
      </c>
      <c r="BN63" s="393">
        <f>+生産者価格評価表!BN63/生産者価格評価表!BN$124</f>
        <v>0</v>
      </c>
      <c r="BO63" s="393">
        <f>+生産者価格評価表!BO63/生産者価格評価表!BO$124</f>
        <v>0</v>
      </c>
      <c r="BP63" s="393">
        <f>+生産者価格評価表!BP63/生産者価格評価表!BP$124</f>
        <v>0</v>
      </c>
      <c r="BQ63" s="393">
        <f>+生産者価格評価表!BQ63/生産者価格評価表!BQ$124</f>
        <v>0</v>
      </c>
      <c r="BR63" s="393">
        <f>+生産者価格評価表!BR63/生産者価格評価表!BR$124</f>
        <v>0</v>
      </c>
      <c r="BS63" s="393">
        <f>+生産者価格評価表!BS63/生産者価格評価表!BS$124</f>
        <v>0</v>
      </c>
      <c r="BT63" s="393">
        <f>+生産者価格評価表!BT63/生産者価格評価表!BT$124</f>
        <v>0</v>
      </c>
      <c r="BU63" s="393">
        <f>+生産者価格評価表!BU63/生産者価格評価表!BU$124</f>
        <v>0</v>
      </c>
      <c r="BV63" s="393">
        <f>+生産者価格評価表!BV63/生産者価格評価表!BV$124</f>
        <v>0</v>
      </c>
      <c r="BW63" s="393">
        <f>+生産者価格評価表!BW63/生産者価格評価表!BW$124</f>
        <v>0</v>
      </c>
      <c r="BX63" s="393">
        <f>+生産者価格評価表!BX63/生産者価格評価表!BX$124</f>
        <v>0</v>
      </c>
      <c r="BY63" s="393">
        <f>+生産者価格評価表!BY63/生産者価格評価表!BY$124</f>
        <v>0</v>
      </c>
      <c r="BZ63" s="393">
        <f>+生産者価格評価表!BZ63/生産者価格評価表!BZ$124</f>
        <v>0</v>
      </c>
      <c r="CA63" s="393">
        <f>+生産者価格評価表!CA63/生産者価格評価表!CA$124</f>
        <v>0</v>
      </c>
      <c r="CB63" s="393">
        <f>+生産者価格評価表!CB63/生産者価格評価表!CB$124</f>
        <v>1.4661120485270904E-4</v>
      </c>
      <c r="CC63" s="393">
        <f>+生産者価格評価表!CC63/生産者価格評価表!CC$124</f>
        <v>0</v>
      </c>
      <c r="CD63" s="393">
        <f>+生産者価格評価表!CD63/生産者価格評価表!CD$124</f>
        <v>0</v>
      </c>
      <c r="CE63" s="393">
        <f>+生産者価格評価表!CE63/生産者価格評価表!CE$124</f>
        <v>0</v>
      </c>
      <c r="CF63" s="393">
        <f>+生産者価格評価表!CF63/生産者価格評価表!CF$124</f>
        <v>0</v>
      </c>
      <c r="CG63" s="393">
        <f>+生産者価格評価表!CG63/生産者価格評価表!CG$124</f>
        <v>0</v>
      </c>
      <c r="CH63" s="393">
        <f>+生産者価格評価表!CH63/生産者価格評価表!CH$124</f>
        <v>0</v>
      </c>
      <c r="CI63" s="393">
        <f>+生産者価格評価表!CI63/生産者価格評価表!CI$124</f>
        <v>0</v>
      </c>
      <c r="CJ63" s="393">
        <f>+生産者価格評価表!CJ63/生産者価格評価表!CJ$124</f>
        <v>0</v>
      </c>
      <c r="CK63" s="393">
        <f>+生産者価格評価表!CK63/生産者価格評価表!CK$124</f>
        <v>0</v>
      </c>
      <c r="CL63" s="393">
        <f>+生産者価格評価表!CL63/生産者価格評価表!CL$124</f>
        <v>0</v>
      </c>
      <c r="CM63" s="393">
        <f>+生産者価格評価表!CM63/生産者価格評価表!CM$124</f>
        <v>0</v>
      </c>
      <c r="CN63" s="393">
        <f>+生産者価格評価表!CN63/生産者価格評価表!CN$124</f>
        <v>0</v>
      </c>
      <c r="CO63" s="393">
        <f>+生産者価格評価表!CO63/生産者価格評価表!CO$124</f>
        <v>0</v>
      </c>
      <c r="CP63" s="393">
        <f>+生産者価格評価表!CP63/生産者価格評価表!CP$124</f>
        <v>0</v>
      </c>
      <c r="CQ63" s="393">
        <f>+生産者価格評価表!CQ63/生産者価格評価表!CQ$124</f>
        <v>0</v>
      </c>
      <c r="CR63" s="393">
        <f>+生産者価格評価表!CR63/生産者価格評価表!CR$124</f>
        <v>0</v>
      </c>
      <c r="CS63" s="393">
        <f>+生産者価格評価表!CS63/生産者価格評価表!CS$124</f>
        <v>0</v>
      </c>
      <c r="CT63" s="393">
        <f>+生産者価格評価表!CT63/生産者価格評価表!CT$124</f>
        <v>0</v>
      </c>
      <c r="CU63" s="393">
        <f>+生産者価格評価表!CU63/生産者価格評価表!CU$124</f>
        <v>0</v>
      </c>
      <c r="CV63" s="393">
        <f>+生産者価格評価表!CV63/生産者価格評価表!CV$124</f>
        <v>0</v>
      </c>
      <c r="CW63" s="393">
        <f>+生産者価格評価表!CW63/生産者価格評価表!CW$124</f>
        <v>0</v>
      </c>
      <c r="CX63" s="393">
        <f>+生産者価格評価表!CX63/生産者価格評価表!CX$124</f>
        <v>0.11776766800004757</v>
      </c>
      <c r="CY63" s="393">
        <f>+生産者価格評価表!CY63/生産者価格評価表!CY$124</f>
        <v>0</v>
      </c>
      <c r="CZ63" s="393">
        <f>+生産者価格評価表!CZ63/生産者価格評価表!CZ$124</f>
        <v>0</v>
      </c>
      <c r="DA63" s="393">
        <f>+生産者価格評価表!DA63/生産者価格評価表!DA$124</f>
        <v>0</v>
      </c>
      <c r="DB63" s="393">
        <f>+生産者価格評価表!DB63/生産者価格評価表!DB$124</f>
        <v>0</v>
      </c>
      <c r="DC63" s="393">
        <f>+生産者価格評価表!DC63/生産者価格評価表!DC$124</f>
        <v>0</v>
      </c>
      <c r="DD63" s="393">
        <f>+生産者価格評価表!DD63/生産者価格評価表!DD$124</f>
        <v>0</v>
      </c>
      <c r="DE63" s="393">
        <f>+生産者価格評価表!DE63/生産者価格評価表!DE$124</f>
        <v>0</v>
      </c>
      <c r="DF63" s="393">
        <f>+生産者価格評価表!DF63/生産者価格評価表!DF$124</f>
        <v>0</v>
      </c>
      <c r="DG63" s="394">
        <f>+生産者価格評価表!DG63/生産者価格評価表!DG$124</f>
        <v>0</v>
      </c>
    </row>
    <row r="64" spans="1:111">
      <c r="B64" s="389" t="s">
        <v>240</v>
      </c>
      <c r="C64" s="390" t="s">
        <v>241</v>
      </c>
      <c r="D64" s="391">
        <f>+生産者価格評価表!D64/生産者価格評価表!D$124</f>
        <v>0</v>
      </c>
      <c r="E64" s="392">
        <f>+生産者価格評価表!E64/生産者価格評価表!E$124</f>
        <v>0</v>
      </c>
      <c r="F64" s="392">
        <f>+生産者価格評価表!F64/生産者価格評価表!F$124</f>
        <v>0</v>
      </c>
      <c r="G64" s="392">
        <f>+生産者価格評価表!G64/生産者価格評価表!G$124</f>
        <v>0</v>
      </c>
      <c r="H64" s="392">
        <f>+生産者価格評価表!H64/生産者価格評価表!H$124</f>
        <v>3.9052852784461377E-2</v>
      </c>
      <c r="I64" s="392">
        <f>+生産者価格評価表!I64/生産者価格評価表!I$124</f>
        <v>0</v>
      </c>
      <c r="J64" s="392">
        <f>+生産者価格評価表!J64/生産者価格評価表!J$124</f>
        <v>1.237364091694059E-4</v>
      </c>
      <c r="K64" s="392">
        <f>+生産者価格評価表!K64/生産者価格評価表!K$124</f>
        <v>0</v>
      </c>
      <c r="L64" s="392">
        <f>+生産者価格評価表!L64/生産者価格評価表!L$124</f>
        <v>0</v>
      </c>
      <c r="M64" s="392">
        <f>+生産者価格評価表!M64/生産者価格評価表!M$124</f>
        <v>0</v>
      </c>
      <c r="N64" s="392">
        <f>+生産者価格評価表!N64/生産者価格評価表!N$124</f>
        <v>0</v>
      </c>
      <c r="O64" s="392">
        <f>+生産者価格評価表!O64/生産者価格評価表!O$124</f>
        <v>0</v>
      </c>
      <c r="P64" s="392">
        <f>+生産者価格評価表!P64/生産者価格評価表!P$124</f>
        <v>0</v>
      </c>
      <c r="Q64" s="392">
        <f>+生産者価格評価表!Q64/生産者価格評価表!Q$124</f>
        <v>0</v>
      </c>
      <c r="R64" s="392">
        <f>+生産者価格評価表!R64/生産者価格評価表!R$124</f>
        <v>0</v>
      </c>
      <c r="S64" s="392">
        <f>+生産者価格評価表!S64/生産者価格評価表!S$124</f>
        <v>0</v>
      </c>
      <c r="T64" s="392">
        <f>+生産者価格評価表!T64/生産者価格評価表!T$124</f>
        <v>0</v>
      </c>
      <c r="U64" s="392">
        <f>+生産者価格評価表!U64/生産者価格評価表!U$124</f>
        <v>0</v>
      </c>
      <c r="V64" s="392">
        <f>+生産者価格評価表!V64/生産者価格評価表!V$124</f>
        <v>0</v>
      </c>
      <c r="W64" s="392">
        <f>+生産者価格評価表!W64/生産者価格評価表!W$124</f>
        <v>0</v>
      </c>
      <c r="X64" s="392">
        <f>+生産者価格評価表!X64/生産者価格評価表!X$124</f>
        <v>0</v>
      </c>
      <c r="Y64" s="392">
        <f>+生産者価格評価表!Y64/生産者価格評価表!Y$124</f>
        <v>0</v>
      </c>
      <c r="Z64" s="392">
        <f>+生産者価格評価表!Z64/生産者価格評価表!Z$124</f>
        <v>0</v>
      </c>
      <c r="AA64" s="392">
        <f>+生産者価格評価表!AA64/生産者価格評価表!AA$124</f>
        <v>0</v>
      </c>
      <c r="AB64" s="392">
        <f>+生産者価格評価表!AB64/生産者価格評価表!AB$124</f>
        <v>0</v>
      </c>
      <c r="AC64" s="392">
        <f>+生産者価格評価表!AC64/生産者価格評価表!AC$124</f>
        <v>0</v>
      </c>
      <c r="AD64" s="392">
        <f>+生産者価格評価表!AD64/生産者価格評価表!AD$124</f>
        <v>0</v>
      </c>
      <c r="AE64" s="392">
        <f>+生産者価格評価表!AE64/生産者価格評価表!AE$124</f>
        <v>0</v>
      </c>
      <c r="AF64" s="392">
        <f>+生産者価格評価表!AF64/生産者価格評価表!AF$124</f>
        <v>0</v>
      </c>
      <c r="AG64" s="392">
        <f>+生産者価格評価表!AG64/生産者価格評価表!AG$124</f>
        <v>0</v>
      </c>
      <c r="AH64" s="392">
        <f>+生産者価格評価表!AH64/生産者価格評価表!AH$124</f>
        <v>0</v>
      </c>
      <c r="AI64" s="392">
        <f>+生産者価格評価表!AI64/生産者価格評価表!AI$124</f>
        <v>0</v>
      </c>
      <c r="AJ64" s="392">
        <f>+生産者価格評価表!AJ64/生産者価格評価表!AJ$124</f>
        <v>0</v>
      </c>
      <c r="AK64" s="392">
        <f>+生産者価格評価表!AK64/生産者価格評価表!AK$124</f>
        <v>0</v>
      </c>
      <c r="AL64" s="392">
        <f>+生産者価格評価表!AL64/生産者価格評価表!AL$124</f>
        <v>0</v>
      </c>
      <c r="AM64" s="392">
        <f>+生産者価格評価表!AM64/生産者価格評価表!AM$124</f>
        <v>0</v>
      </c>
      <c r="AN64" s="392">
        <f>+生産者価格評価表!AN64/生産者価格評価表!AN$124</f>
        <v>0</v>
      </c>
      <c r="AO64" s="392">
        <f>+生産者価格評価表!AO64/生産者価格評価表!AO$124</f>
        <v>0</v>
      </c>
      <c r="AP64" s="392">
        <f>+生産者価格評価表!AP64/生産者価格評価表!AP$124</f>
        <v>0</v>
      </c>
      <c r="AQ64" s="392">
        <f>+生産者価格評価表!AQ64/生産者価格評価表!AQ$124</f>
        <v>0</v>
      </c>
      <c r="AR64" s="392">
        <f>+生産者価格評価表!AR64/生産者価格評価表!AR$124</f>
        <v>0</v>
      </c>
      <c r="AS64" s="392">
        <f>+生産者価格評価表!AS64/生産者価格評価表!AS$124</f>
        <v>0</v>
      </c>
      <c r="AT64" s="392">
        <f>+生産者価格評価表!AT64/生産者価格評価表!AT$124</f>
        <v>0</v>
      </c>
      <c r="AU64" s="393">
        <f>+生産者価格評価表!AU64/生産者価格評価表!AU$124</f>
        <v>0</v>
      </c>
      <c r="AV64" s="393">
        <f>+生産者価格評価表!AV64/生産者価格評価表!AV$124</f>
        <v>0</v>
      </c>
      <c r="AW64" s="393">
        <f>+生産者価格評価表!AW64/生産者価格評価表!AW$124</f>
        <v>0</v>
      </c>
      <c r="AX64" s="393">
        <f>+生産者価格評価表!AX64/生産者価格評価表!AX$124</f>
        <v>0</v>
      </c>
      <c r="AY64" s="393">
        <f>+生産者価格評価表!AY64/生産者価格評価表!AY$124</f>
        <v>0</v>
      </c>
      <c r="AZ64" s="393">
        <f>+生産者価格評価表!AZ64/生産者価格評価表!AZ$124</f>
        <v>0</v>
      </c>
      <c r="BA64" s="393">
        <f>+生産者価格評価表!BA64/生産者価格評価表!BA$124</f>
        <v>0</v>
      </c>
      <c r="BB64" s="393">
        <f>+生産者価格評価表!BB64/生産者価格評価表!BB$124</f>
        <v>0</v>
      </c>
      <c r="BC64" s="393">
        <f>+生産者価格評価表!BC64/生産者価格評価表!BC$124</f>
        <v>0</v>
      </c>
      <c r="BD64" s="393">
        <f>+生産者価格評価表!BD64/生産者価格評価表!BD$124</f>
        <v>0</v>
      </c>
      <c r="BE64" s="393">
        <f>+生産者価格評価表!BE64/生産者価格評価表!BE$124</f>
        <v>0</v>
      </c>
      <c r="BF64" s="393">
        <f>+生産者価格評価表!BF64/生産者価格評価表!BF$124</f>
        <v>0</v>
      </c>
      <c r="BG64" s="393">
        <f>+生産者価格評価表!BG64/生産者価格評価表!BG$124</f>
        <v>0</v>
      </c>
      <c r="BH64" s="393">
        <f>+生産者価格評価表!BH64/生産者価格評価表!BH$124</f>
        <v>0</v>
      </c>
      <c r="BI64" s="393">
        <f>+生産者価格評価表!BI64/生産者価格評価表!BI$124</f>
        <v>0.14068734698242222</v>
      </c>
      <c r="BJ64" s="393">
        <f>+生産者価格評価表!BJ64/生産者価格評価表!BJ$124</f>
        <v>0</v>
      </c>
      <c r="BK64" s="393">
        <f>+生産者価格評価表!BK64/生産者価格評価表!BK$124</f>
        <v>0</v>
      </c>
      <c r="BL64" s="393">
        <f>+生産者価格評価表!BL64/生産者価格評価表!BL$124</f>
        <v>0</v>
      </c>
      <c r="BM64" s="393">
        <f>+生産者価格評価表!BM64/生産者価格評価表!BM$124</f>
        <v>0</v>
      </c>
      <c r="BN64" s="393">
        <f>+生産者価格評価表!BN64/生産者価格評価表!BN$124</f>
        <v>0</v>
      </c>
      <c r="BO64" s="393">
        <f>+生産者価格評価表!BO64/生産者価格評価表!BO$124</f>
        <v>0</v>
      </c>
      <c r="BP64" s="393">
        <f>+生産者価格評価表!BP64/生産者価格評価表!BP$124</f>
        <v>0</v>
      </c>
      <c r="BQ64" s="393">
        <f>+生産者価格評価表!BQ64/生産者価格評価表!BQ$124</f>
        <v>0</v>
      </c>
      <c r="BR64" s="393">
        <f>+生産者価格評価表!BR64/生産者価格評価表!BR$124</f>
        <v>0</v>
      </c>
      <c r="BS64" s="393">
        <f>+生産者価格評価表!BS64/生産者価格評価表!BS$124</f>
        <v>0</v>
      </c>
      <c r="BT64" s="393">
        <f>+生産者価格評価表!BT64/生産者価格評価表!BT$124</f>
        <v>0</v>
      </c>
      <c r="BU64" s="393">
        <f>+生産者価格評価表!BU64/生産者価格評価表!BU$124</f>
        <v>0</v>
      </c>
      <c r="BV64" s="393">
        <f>+生産者価格評価表!BV64/生産者価格評価表!BV$124</f>
        <v>0</v>
      </c>
      <c r="BW64" s="393">
        <f>+生産者価格評価表!BW64/生産者価格評価表!BW$124</f>
        <v>0</v>
      </c>
      <c r="BX64" s="393">
        <f>+生産者価格評価表!BX64/生産者価格評価表!BX$124</f>
        <v>0</v>
      </c>
      <c r="BY64" s="393">
        <f>+生産者価格評価表!BY64/生産者価格評価表!BY$124</f>
        <v>0</v>
      </c>
      <c r="BZ64" s="393">
        <f>+生産者価格評価表!BZ64/生産者価格評価表!BZ$124</f>
        <v>0</v>
      </c>
      <c r="CA64" s="393">
        <f>+生産者価格評価表!CA64/生産者価格評価表!CA$124</f>
        <v>0</v>
      </c>
      <c r="CB64" s="393">
        <f>+生産者価格評価表!CB64/生産者価格評価表!CB$124</f>
        <v>0</v>
      </c>
      <c r="CC64" s="393">
        <f>+生産者価格評価表!CC64/生産者価格評価表!CC$124</f>
        <v>2.3091347676927457E-2</v>
      </c>
      <c r="CD64" s="393">
        <f>+生産者価格評価表!CD64/生産者価格評価表!CD$124</f>
        <v>0</v>
      </c>
      <c r="CE64" s="393">
        <f>+生産者価格評価表!CE64/生産者価格評価表!CE$124</f>
        <v>0</v>
      </c>
      <c r="CF64" s="393">
        <f>+生産者価格評価表!CF64/生産者価格評価表!CF$124</f>
        <v>0</v>
      </c>
      <c r="CG64" s="393">
        <f>+生産者価格評価表!CG64/生産者価格評価表!CG$124</f>
        <v>1.2491154114033991E-3</v>
      </c>
      <c r="CH64" s="393">
        <f>+生産者価格評価表!CH64/生産者価格評価表!CH$124</f>
        <v>0</v>
      </c>
      <c r="CI64" s="393">
        <f>+生産者価格評価表!CI64/生産者価格評価表!CI$124</f>
        <v>0</v>
      </c>
      <c r="CJ64" s="393">
        <f>+生産者価格評価表!CJ64/生産者価格評価表!CJ$124</f>
        <v>0</v>
      </c>
      <c r="CK64" s="393">
        <f>+生産者価格評価表!CK64/生産者価格評価表!CK$124</f>
        <v>0</v>
      </c>
      <c r="CL64" s="393">
        <f>+生産者価格評価表!CL64/生産者価格評価表!CL$124</f>
        <v>0</v>
      </c>
      <c r="CM64" s="393">
        <f>+生産者価格評価表!CM64/生産者価格評価表!CM$124</f>
        <v>0</v>
      </c>
      <c r="CN64" s="393">
        <f>+生産者価格評価表!CN64/生産者価格評価表!CN$124</f>
        <v>1.3110296193460632E-3</v>
      </c>
      <c r="CO64" s="393">
        <f>+生産者価格評価表!CO64/生産者価格評価表!CO$124</f>
        <v>1.4688995340017371E-4</v>
      </c>
      <c r="CP64" s="393">
        <f>+生産者価格評価表!CP64/生産者価格評価表!CP$124</f>
        <v>1.2122467049910417E-4</v>
      </c>
      <c r="CQ64" s="393">
        <f>+生産者価格評価表!CQ64/生産者価格評価表!CQ$124</f>
        <v>0</v>
      </c>
      <c r="CR64" s="393">
        <f>+生産者価格評価表!CR64/生産者価格評価表!CR$124</f>
        <v>0</v>
      </c>
      <c r="CS64" s="393">
        <f>+生産者価格評価表!CS64/生産者価格評価表!CS$124</f>
        <v>0</v>
      </c>
      <c r="CT64" s="393">
        <f>+生産者価格評価表!CT64/生産者価格評価表!CT$124</f>
        <v>0</v>
      </c>
      <c r="CU64" s="393">
        <f>+生産者価格評価表!CU64/生産者価格評価表!CU$124</f>
        <v>0</v>
      </c>
      <c r="CV64" s="393">
        <f>+生産者価格評価表!CV64/生産者価格評価表!CV$124</f>
        <v>1.5102267143327278E-5</v>
      </c>
      <c r="CW64" s="393">
        <f>+生産者価格評価表!CW64/生産者価格評価表!CW$124</f>
        <v>0</v>
      </c>
      <c r="CX64" s="393">
        <f>+生産者価格評価表!CX64/生産者価格評価表!CX$124</f>
        <v>0</v>
      </c>
      <c r="CY64" s="393">
        <f>+生産者価格評価表!CY64/生産者価格評価表!CY$124</f>
        <v>1.57975285868679E-6</v>
      </c>
      <c r="CZ64" s="393">
        <f>+生産者価格評価表!CZ64/生産者価格評価表!CZ$124</f>
        <v>0</v>
      </c>
      <c r="DA64" s="393">
        <f>+生産者価格評価表!DA64/生産者価格評価表!DA$124</f>
        <v>0</v>
      </c>
      <c r="DB64" s="393">
        <f>+生産者価格評価表!DB64/生産者価格評価表!DB$124</f>
        <v>0</v>
      </c>
      <c r="DC64" s="393">
        <f>+生産者価格評価表!DC64/生産者価格評価表!DC$124</f>
        <v>1.39243799963301E-5</v>
      </c>
      <c r="DD64" s="393">
        <f>+生産者価格評価表!DD64/生産者価格評価表!DD$124</f>
        <v>0</v>
      </c>
      <c r="DE64" s="393">
        <f>+生産者価格評価表!DE64/生産者価格評価表!DE$124</f>
        <v>0</v>
      </c>
      <c r="DF64" s="393">
        <f>+生産者価格評価表!DF64/生産者価格評価表!DF$124</f>
        <v>0</v>
      </c>
      <c r="DG64" s="394">
        <f>+生産者価格評価表!DG64/生産者価格評価表!DG$124</f>
        <v>0</v>
      </c>
    </row>
    <row r="65" spans="2:111">
      <c r="B65" s="389" t="s">
        <v>242</v>
      </c>
      <c r="C65" s="390" t="s">
        <v>243</v>
      </c>
      <c r="D65" s="391">
        <f>+生産者価格評価表!D65/生産者価格評価表!D$124</f>
        <v>0</v>
      </c>
      <c r="E65" s="392">
        <f>+生産者価格評価表!E65/生産者価格評価表!E$124</f>
        <v>0</v>
      </c>
      <c r="F65" s="392">
        <f>+生産者価格評価表!F65/生産者価格評価表!F$124</f>
        <v>0</v>
      </c>
      <c r="G65" s="392">
        <f>+生産者価格評価表!G65/生産者価格評価表!G$124</f>
        <v>0</v>
      </c>
      <c r="H65" s="392">
        <f>+生産者価格評価表!H65/生産者価格評価表!H$124</f>
        <v>0</v>
      </c>
      <c r="I65" s="392">
        <f>+生産者価格評価表!I65/生産者価格評価表!I$124</f>
        <v>0</v>
      </c>
      <c r="J65" s="392">
        <f>+生産者価格評価表!J65/生産者価格評価表!J$124</f>
        <v>0</v>
      </c>
      <c r="K65" s="392">
        <f>+生産者価格評価表!K65/生産者価格評価表!K$124</f>
        <v>0</v>
      </c>
      <c r="L65" s="392">
        <f>+生産者価格評価表!L65/生産者価格評価表!L$124</f>
        <v>0</v>
      </c>
      <c r="M65" s="392">
        <f>+生産者価格評価表!M65/生産者価格評価表!M$124</f>
        <v>0</v>
      </c>
      <c r="N65" s="392">
        <f>+生産者価格評価表!N65/生産者価格評価表!N$124</f>
        <v>0</v>
      </c>
      <c r="O65" s="392">
        <f>+生産者価格評価表!O65/生産者価格評価表!O$124</f>
        <v>0</v>
      </c>
      <c r="P65" s="392">
        <f>+生産者価格評価表!P65/生産者価格評価表!P$124</f>
        <v>0</v>
      </c>
      <c r="Q65" s="392">
        <f>+生産者価格評価表!Q65/生産者価格評価表!Q$124</f>
        <v>0</v>
      </c>
      <c r="R65" s="392">
        <f>+生産者価格評価表!R65/生産者価格評価表!R$124</f>
        <v>0</v>
      </c>
      <c r="S65" s="392">
        <f>+生産者価格評価表!S65/生産者価格評価表!S$124</f>
        <v>0</v>
      </c>
      <c r="T65" s="392">
        <f>+生産者価格評価表!T65/生産者価格評価表!T$124</f>
        <v>0</v>
      </c>
      <c r="U65" s="392">
        <f>+生産者価格評価表!U65/生産者価格評価表!U$124</f>
        <v>0</v>
      </c>
      <c r="V65" s="392">
        <f>+生産者価格評価表!V65/生産者価格評価表!V$124</f>
        <v>0</v>
      </c>
      <c r="W65" s="392">
        <f>+生産者価格評価表!W65/生産者価格評価表!W$124</f>
        <v>0</v>
      </c>
      <c r="X65" s="392">
        <f>+生産者価格評価表!X65/生産者価格評価表!X$124</f>
        <v>0</v>
      </c>
      <c r="Y65" s="392">
        <f>+生産者価格評価表!Y65/生産者価格評価表!Y$124</f>
        <v>0</v>
      </c>
      <c r="Z65" s="392">
        <f>+生産者価格評価表!Z65/生産者価格評価表!Z$124</f>
        <v>0</v>
      </c>
      <c r="AA65" s="392">
        <f>+生産者価格評価表!AA65/生産者価格評価表!AA$124</f>
        <v>0</v>
      </c>
      <c r="AB65" s="392">
        <f>+生産者価格評価表!AB65/生産者価格評価表!AB$124</f>
        <v>0</v>
      </c>
      <c r="AC65" s="392">
        <f>+生産者価格評価表!AC65/生産者価格評価表!AC$124</f>
        <v>0</v>
      </c>
      <c r="AD65" s="392">
        <f>+生産者価格評価表!AD65/生産者価格評価表!AD$124</f>
        <v>0</v>
      </c>
      <c r="AE65" s="392">
        <f>+生産者価格評価表!AE65/生産者価格評価表!AE$124</f>
        <v>0</v>
      </c>
      <c r="AF65" s="392">
        <f>+生産者価格評価表!AF65/生産者価格評価表!AF$124</f>
        <v>0</v>
      </c>
      <c r="AG65" s="392">
        <f>+生産者価格評価表!AG65/生産者価格評価表!AG$124</f>
        <v>0</v>
      </c>
      <c r="AH65" s="392">
        <f>+生産者価格評価表!AH65/生産者価格評価表!AH$124</f>
        <v>0</v>
      </c>
      <c r="AI65" s="392">
        <f>+生産者価格評価表!AI65/生産者価格評価表!AI$124</f>
        <v>0</v>
      </c>
      <c r="AJ65" s="392">
        <f>+生産者価格評価表!AJ65/生産者価格評価表!AJ$124</f>
        <v>0</v>
      </c>
      <c r="AK65" s="392">
        <f>+生産者価格評価表!AK65/生産者価格評価表!AK$124</f>
        <v>0</v>
      </c>
      <c r="AL65" s="392">
        <f>+生産者価格評価表!AL65/生産者価格評価表!AL$124</f>
        <v>0</v>
      </c>
      <c r="AM65" s="392">
        <f>+生産者価格評価表!AM65/生産者価格評価表!AM$124</f>
        <v>0</v>
      </c>
      <c r="AN65" s="392">
        <f>+生産者価格評価表!AN65/生産者価格評価表!AN$124</f>
        <v>0</v>
      </c>
      <c r="AO65" s="392">
        <f>+生産者価格評価表!AO65/生産者価格評価表!AO$124</f>
        <v>0</v>
      </c>
      <c r="AP65" s="392">
        <f>+生産者価格評価表!AP65/生産者価格評価表!AP$124</f>
        <v>0</v>
      </c>
      <c r="AQ65" s="392">
        <f>+生産者価格評価表!AQ65/生産者価格評価表!AQ$124</f>
        <v>0</v>
      </c>
      <c r="AR65" s="392">
        <f>+生産者価格評価表!AR65/生産者価格評価表!AR$124</f>
        <v>0</v>
      </c>
      <c r="AS65" s="392">
        <f>+生産者価格評価表!AS65/生産者価格評価表!AS$124</f>
        <v>0</v>
      </c>
      <c r="AT65" s="392">
        <f>+生産者価格評価表!AT65/生産者価格評価表!AT$124</f>
        <v>0</v>
      </c>
      <c r="AU65" s="393">
        <f>+生産者価格評価表!AU65/生産者価格評価表!AU$124</f>
        <v>0</v>
      </c>
      <c r="AV65" s="393">
        <f>+生産者価格評価表!AV65/生産者価格評価表!AV$124</f>
        <v>0</v>
      </c>
      <c r="AW65" s="393">
        <f>+生産者価格評価表!AW65/生産者価格評価表!AW$124</f>
        <v>0</v>
      </c>
      <c r="AX65" s="393">
        <f>+生産者価格評価表!AX65/生産者価格評価表!AX$124</f>
        <v>0</v>
      </c>
      <c r="AY65" s="393">
        <f>+生産者価格評価表!AY65/生産者価格評価表!AY$124</f>
        <v>0</v>
      </c>
      <c r="AZ65" s="393">
        <f>+生産者価格評価表!AZ65/生産者価格評価表!AZ$124</f>
        <v>0</v>
      </c>
      <c r="BA65" s="393">
        <f>+生産者価格評価表!BA65/生産者価格評価表!BA$124</f>
        <v>0</v>
      </c>
      <c r="BB65" s="393">
        <f>+生産者価格評価表!BB65/生産者価格評価表!BB$124</f>
        <v>0</v>
      </c>
      <c r="BC65" s="393">
        <f>+生産者価格評価表!BC65/生産者価格評価表!BC$124</f>
        <v>0</v>
      </c>
      <c r="BD65" s="393">
        <f>+生産者価格評価表!BD65/生産者価格評価表!BD$124</f>
        <v>0</v>
      </c>
      <c r="BE65" s="393">
        <f>+生産者価格評価表!BE65/生産者価格評価表!BE$124</f>
        <v>0</v>
      </c>
      <c r="BF65" s="393">
        <f>+生産者価格評価表!BF65/生産者価格評価表!BF$124</f>
        <v>0</v>
      </c>
      <c r="BG65" s="393">
        <f>+生産者価格評価表!BG65/生産者価格評価表!BG$124</f>
        <v>0</v>
      </c>
      <c r="BH65" s="393">
        <f>+生産者価格評価表!BH65/生産者価格評価表!BH$124</f>
        <v>0</v>
      </c>
      <c r="BI65" s="393">
        <f>+生産者価格評価表!BI65/生産者価格評価表!BI$124</f>
        <v>0</v>
      </c>
      <c r="BJ65" s="393">
        <f>+生産者価格評価表!BJ65/生産者価格評価表!BJ$124</f>
        <v>0.32669146464697574</v>
      </c>
      <c r="BK65" s="393">
        <f>+生産者価格評価表!BK65/生産者価格評価表!BK$124</f>
        <v>0</v>
      </c>
      <c r="BL65" s="393">
        <f>+生産者価格評価表!BL65/生産者価格評価表!BL$124</f>
        <v>0</v>
      </c>
      <c r="BM65" s="393">
        <f>+生産者価格評価表!BM65/生産者価格評価表!BM$124</f>
        <v>0</v>
      </c>
      <c r="BN65" s="393">
        <f>+生産者価格評価表!BN65/生産者価格評価表!BN$124</f>
        <v>0</v>
      </c>
      <c r="BO65" s="393">
        <f>+生産者価格評価表!BO65/生産者価格評価表!BO$124</f>
        <v>0</v>
      </c>
      <c r="BP65" s="393">
        <f>+生産者価格評価表!BP65/生産者価格評価表!BP$124</f>
        <v>0</v>
      </c>
      <c r="BQ65" s="393">
        <f>+生産者価格評価表!BQ65/生産者価格評価表!BQ$124</f>
        <v>0</v>
      </c>
      <c r="BR65" s="393">
        <f>+生産者価格評価表!BR65/生産者価格評価表!BR$124</f>
        <v>0</v>
      </c>
      <c r="BS65" s="393">
        <f>+生産者価格評価表!BS65/生産者価格評価表!BS$124</f>
        <v>0</v>
      </c>
      <c r="BT65" s="393">
        <f>+生産者価格評価表!BT65/生産者価格評価表!BT$124</f>
        <v>0</v>
      </c>
      <c r="BU65" s="393">
        <f>+生産者価格評価表!BU65/生産者価格評価表!BU$124</f>
        <v>0</v>
      </c>
      <c r="BV65" s="393">
        <f>+生産者価格評価表!BV65/生産者価格評価表!BV$124</f>
        <v>0</v>
      </c>
      <c r="BW65" s="393">
        <f>+生産者価格評価表!BW65/生産者価格評価表!BW$124</f>
        <v>0</v>
      </c>
      <c r="BX65" s="393">
        <f>+生産者価格評価表!BX65/生産者価格評価表!BX$124</f>
        <v>0</v>
      </c>
      <c r="BY65" s="393">
        <f>+生産者価格評価表!BY65/生産者価格評価表!BY$124</f>
        <v>0</v>
      </c>
      <c r="BZ65" s="393">
        <f>+生産者価格評価表!BZ65/生産者価格評価表!BZ$124</f>
        <v>7.7751669332047649E-2</v>
      </c>
      <c r="CA65" s="393">
        <f>+生産者価格評価表!CA65/生産者価格評価表!CA$124</f>
        <v>0</v>
      </c>
      <c r="CB65" s="393">
        <f>+生産者価格評価表!CB65/生産者価格評価表!CB$124</f>
        <v>0</v>
      </c>
      <c r="CC65" s="393">
        <f>+生産者価格評価表!CC65/生産者価格評価表!CC$124</f>
        <v>0</v>
      </c>
      <c r="CD65" s="393">
        <f>+生産者価格評価表!CD65/生産者価格評価表!CD$124</f>
        <v>0.15029822455562952</v>
      </c>
      <c r="CE65" s="393">
        <f>+生産者価格評価表!CE65/生産者価格評価表!CE$124</f>
        <v>0</v>
      </c>
      <c r="CF65" s="393">
        <f>+生産者価格評価表!CF65/生産者価格評価表!CF$124</f>
        <v>0</v>
      </c>
      <c r="CG65" s="393">
        <f>+生産者価格評価表!CG65/生産者価格評価表!CG$124</f>
        <v>9.7408637090567519E-4</v>
      </c>
      <c r="CH65" s="393">
        <f>+生産者価格評価表!CH65/生産者価格評価表!CH$124</f>
        <v>0</v>
      </c>
      <c r="CI65" s="393">
        <f>+生産者価格評価表!CI65/生産者価格評価表!CI$124</f>
        <v>0</v>
      </c>
      <c r="CJ65" s="393">
        <f>+生産者価格評価表!CJ65/生産者価格評価表!CJ$124</f>
        <v>0</v>
      </c>
      <c r="CK65" s="393">
        <f>+生産者価格評価表!CK65/生産者価格評価表!CK$124</f>
        <v>0</v>
      </c>
      <c r="CL65" s="393">
        <f>+生産者価格評価表!CL65/生産者価格評価表!CL$124</f>
        <v>0</v>
      </c>
      <c r="CM65" s="393">
        <f>+生産者価格評価表!CM65/生産者価格評価表!CM$124</f>
        <v>0</v>
      </c>
      <c r="CN65" s="393">
        <f>+生産者価格評価表!CN65/生産者価格評価表!CN$124</f>
        <v>7.2756572261742742E-3</v>
      </c>
      <c r="CO65" s="393">
        <f>+生産者価格評価表!CO65/生産者価格評価表!CO$124</f>
        <v>0</v>
      </c>
      <c r="CP65" s="393">
        <f>+生産者価格評価表!CP65/生産者価格評価表!CP$124</f>
        <v>0</v>
      </c>
      <c r="CQ65" s="393">
        <f>+生産者価格評価表!CQ65/生産者価格評価表!CQ$124</f>
        <v>0</v>
      </c>
      <c r="CR65" s="393">
        <f>+生産者価格評価表!CR65/生産者価格評価表!CR$124</f>
        <v>0</v>
      </c>
      <c r="CS65" s="393">
        <f>+生産者価格評価表!CS65/生産者価格評価表!CS$124</f>
        <v>0</v>
      </c>
      <c r="CT65" s="393">
        <f>+生産者価格評価表!CT65/生産者価格評価表!CT$124</f>
        <v>0</v>
      </c>
      <c r="CU65" s="393">
        <f>+生産者価格評価表!CU65/生産者価格評価表!CU$124</f>
        <v>0</v>
      </c>
      <c r="CV65" s="393">
        <f>+生産者価格評価表!CV65/生産者価格評価表!CV$124</f>
        <v>1.352441833730801E-6</v>
      </c>
      <c r="CW65" s="393">
        <f>+生産者価格評価表!CW65/生産者価格評価表!CW$124</f>
        <v>0</v>
      </c>
      <c r="CX65" s="393">
        <f>+生産者価格評価表!CX65/生産者価格評価表!CX$124</f>
        <v>6.6333557971384157E-3</v>
      </c>
      <c r="CY65" s="393">
        <f>+生産者価格評価表!CY65/生産者価格評価表!CY$124</f>
        <v>1.2013469413734427E-5</v>
      </c>
      <c r="CZ65" s="393">
        <f>+生産者価格評価表!CZ65/生産者価格評価表!CZ$124</f>
        <v>0</v>
      </c>
      <c r="DA65" s="393">
        <f>+生産者価格評価表!DA65/生産者価格評価表!DA$124</f>
        <v>0</v>
      </c>
      <c r="DB65" s="393">
        <f>+生産者価格評価表!DB65/生産者価格評価表!DB$124</f>
        <v>0</v>
      </c>
      <c r="DC65" s="393">
        <f>+生産者価格評価表!DC65/生産者価格評価表!DC$124</f>
        <v>1.8880515249261152E-6</v>
      </c>
      <c r="DD65" s="393">
        <f>+生産者価格評価表!DD65/生産者価格評価表!DD$124</f>
        <v>0</v>
      </c>
      <c r="DE65" s="393">
        <f>+生産者価格評価表!DE65/生産者価格評価表!DE$124</f>
        <v>5.0617352054334807E-4</v>
      </c>
      <c r="DF65" s="393">
        <f>+生産者価格評価表!DF65/生産者価格評価表!DF$124</f>
        <v>0</v>
      </c>
      <c r="DG65" s="394">
        <f>+生産者価格評価表!DG65/生産者価格評価表!DG$124</f>
        <v>0</v>
      </c>
    </row>
    <row r="66" spans="2:111">
      <c r="B66" s="389" t="s">
        <v>244</v>
      </c>
      <c r="C66" s="390" t="s">
        <v>3</v>
      </c>
      <c r="D66" s="391">
        <f>+生産者価格評価表!D66/生産者価格評価表!D$124</f>
        <v>8.5960243305291344E-5</v>
      </c>
      <c r="E66" s="392">
        <f>+生産者価格評価表!E66/生産者価格評価表!E$124</f>
        <v>1.3107969003130933E-5</v>
      </c>
      <c r="F66" s="392">
        <f>+生産者価格評価表!F66/生産者価格評価表!F$124</f>
        <v>1.6648877455139257E-4</v>
      </c>
      <c r="G66" s="392">
        <f>+生産者価格評価表!G66/生産者価格評価表!G$124</f>
        <v>2.0862318002851628E-4</v>
      </c>
      <c r="H66" s="392">
        <f>+生産者価格評価表!H66/生産者価格評価表!H$124</f>
        <v>5.81929284130855E-3</v>
      </c>
      <c r="I66" s="392">
        <f>+生産者価格評価表!I66/生産者価格評価表!I$124</f>
        <v>1.3503386975909067E-3</v>
      </c>
      <c r="J66" s="392">
        <f>+生産者価格評価表!J66/生産者価格評価表!J$124</f>
        <v>1.3718601886173263E-3</v>
      </c>
      <c r="K66" s="392">
        <f>+生産者価格評価表!K66/生産者価格評価表!K$124</f>
        <v>3.5990725918817664E-4</v>
      </c>
      <c r="L66" s="392">
        <f>+生産者価格評価表!L66/生産者価格評価表!L$124</f>
        <v>1.2359015547798913E-3</v>
      </c>
      <c r="M66" s="392">
        <f>+生産者価格評価表!M66/生産者価格評価表!M$124</f>
        <v>7.0154808276931096E-5</v>
      </c>
      <c r="N66" s="392">
        <f>+生産者価格評価表!N66/生産者価格評価表!N$124</f>
        <v>1.8503373164927967E-6</v>
      </c>
      <c r="O66" s="392">
        <f>+生産者価格評価表!O66/生産者価格評価表!O$124</f>
        <v>1.2643269265967642E-3</v>
      </c>
      <c r="P66" s="392">
        <f>+生産者価格評価表!P66/生産者価格評価表!P$124</f>
        <v>1.923409327969006E-2</v>
      </c>
      <c r="Q66" s="392">
        <f>+生産者価格評価表!Q66/生産者価格評価表!Q$124</f>
        <v>1.7752896269099382E-3</v>
      </c>
      <c r="R66" s="392">
        <f>+生産者価格評価表!R66/生産者価格評価表!R$124</f>
        <v>7.5546696842455959E-3</v>
      </c>
      <c r="S66" s="392">
        <f>+生産者価格評価表!S66/生産者価格評価表!S$124</f>
        <v>6.0500428719459148E-4</v>
      </c>
      <c r="T66" s="392">
        <f>+生産者価格評価表!T66/生産者価格評価表!T$124</f>
        <v>2.7436642232149782E-4</v>
      </c>
      <c r="U66" s="392">
        <f>+生産者価格評価表!U66/生産者価格評価表!U$124</f>
        <v>5.2354368617323569E-5</v>
      </c>
      <c r="V66" s="392">
        <f>+生産者価格評価表!V66/生産者価格評価表!V$124</f>
        <v>1.2679695053333968E-5</v>
      </c>
      <c r="W66" s="392">
        <f>+生産者価格評価表!W66/生産者価格評価表!W$124</f>
        <v>1.1879865318880715E-5</v>
      </c>
      <c r="X66" s="392">
        <f>+生産者価格評価表!X66/生産者価格評価表!X$124</f>
        <v>1.1147240016071412E-5</v>
      </c>
      <c r="Y66" s="392">
        <f>+生産者価格評価表!Y66/生産者価格評価表!Y$124</f>
        <v>6.1600144281519014E-4</v>
      </c>
      <c r="Z66" s="392">
        <f>+生産者価格評価表!Z66/生産者価格評価表!Z$124</f>
        <v>4.5513440022001389E-5</v>
      </c>
      <c r="AA66" s="392">
        <f>+生産者価格評価表!AA66/生産者価格評価表!AA$124</f>
        <v>9.8531768374550649E-4</v>
      </c>
      <c r="AB66" s="392">
        <f>+生産者価格評価表!AB66/生産者価格評価表!AB$124</f>
        <v>1.3704973991201177E-4</v>
      </c>
      <c r="AC66" s="392">
        <f>+生産者価格評価表!AC66/生産者価格評価表!AC$124</f>
        <v>3.201404356853423E-4</v>
      </c>
      <c r="AD66" s="392">
        <f>+生産者価格評価表!AD66/生産者価格評価表!AD$124</f>
        <v>1.7079587032665137E-7</v>
      </c>
      <c r="AE66" s="392">
        <f>+生産者価格評価表!AE66/生産者価格評価表!AE$124</f>
        <v>9.4036832606007067E-5</v>
      </c>
      <c r="AF66" s="392">
        <f>+生産者価格評価表!AF66/生産者価格評価表!AF$124</f>
        <v>2.0741627192009777E-4</v>
      </c>
      <c r="AG66" s="392">
        <f>+生産者価格評価表!AG66/生産者価格評価表!AG$124</f>
        <v>4.2440274738256978E-4</v>
      </c>
      <c r="AH66" s="392">
        <f>+生産者価格評価表!AH66/生産者価格評価表!AH$124</f>
        <v>1.5024659221948022E-3</v>
      </c>
      <c r="AI66" s="392">
        <f>+生産者価格評価表!AI66/生産者価格評価表!AI$124</f>
        <v>2.9132165513002066E-3</v>
      </c>
      <c r="AJ66" s="392">
        <f>+生産者価格評価表!AJ66/生産者価格評価表!AJ$124</f>
        <v>1.425961409919344E-4</v>
      </c>
      <c r="AK66" s="392">
        <f>+生産者価格評価表!AK66/生産者価格評価表!AK$124</f>
        <v>4.317681112942855E-3</v>
      </c>
      <c r="AL66" s="392">
        <f>+生産者価格評価表!AL66/生産者価格評価表!AL$124</f>
        <v>1.9019058798594637E-3</v>
      </c>
      <c r="AM66" s="392">
        <f>+生産者価格評価表!AM66/生産者価格評価表!AM$124</f>
        <v>4.1283248496257674E-6</v>
      </c>
      <c r="AN66" s="392">
        <f>+生産者価格評価表!AN66/生産者価格評価表!AN$124</f>
        <v>1.469550662578483E-3</v>
      </c>
      <c r="AO66" s="392">
        <f>+生産者価格評価表!AO66/生産者価格評価表!AO$124</f>
        <v>2.6960882291541745E-3</v>
      </c>
      <c r="AP66" s="392">
        <f>+生産者価格評価表!AP66/生産者価格評価表!AP$124</f>
        <v>4.1932671915321658E-5</v>
      </c>
      <c r="AQ66" s="392">
        <f>+生産者価格評価表!AQ66/生産者価格評価表!AQ$124</f>
        <v>2.2223339562350218E-6</v>
      </c>
      <c r="AR66" s="392">
        <f>+生産者価格評価表!AR66/生産者価格評価表!AR$124</f>
        <v>1.0309291747325324E-3</v>
      </c>
      <c r="AS66" s="392">
        <f>+生産者価格評価表!AS66/生産者価格評価表!AS$124</f>
        <v>3.4943258752913445E-5</v>
      </c>
      <c r="AT66" s="392">
        <f>+生産者価格評価表!AT66/生産者価格評価表!AT$124</f>
        <v>1.2525305605217056E-4</v>
      </c>
      <c r="AU66" s="393">
        <f>+生産者価格評価表!AU66/生産者価格評価表!AU$124</f>
        <v>5.3302057661473245E-5</v>
      </c>
      <c r="AV66" s="393">
        <f>+生産者価格評価表!AV66/生産者価格評価表!AV$124</f>
        <v>1.3213306568429226E-3</v>
      </c>
      <c r="AW66" s="393">
        <f>+生産者価格評価表!AW66/生産者価格評価表!AW$124</f>
        <v>1.708654742760907E-3</v>
      </c>
      <c r="AX66" s="393">
        <f>+生産者価格評価表!AX66/生産者価格評価表!AX$124</f>
        <v>4.1920912687733896E-4</v>
      </c>
      <c r="AY66" s="393">
        <f>+生産者価格評価表!AY66/生産者価格評価表!AY$124</f>
        <v>1.0898466992745298E-3</v>
      </c>
      <c r="AZ66" s="393">
        <f>+生産者価格評価表!AZ66/生産者価格評価表!AZ$124</f>
        <v>2.1885601452001874E-3</v>
      </c>
      <c r="BA66" s="393">
        <f>+生産者価格評価表!BA66/生産者価格評価表!BA$124</f>
        <v>1.7945191202525977E-4</v>
      </c>
      <c r="BB66" s="393">
        <f>+生産者価格評価表!BB66/生産者価格評価表!BB$124</f>
        <v>3.388109954368829E-3</v>
      </c>
      <c r="BC66" s="393">
        <f>+生産者価格評価表!BC66/生産者価格評価表!BC$124</f>
        <v>6.3244741637275101E-4</v>
      </c>
      <c r="BD66" s="393">
        <f>+生産者価格評価表!BD66/生産者価格評価表!BD$124</f>
        <v>1.8831174132033731E-3</v>
      </c>
      <c r="BE66" s="393">
        <f>+生産者価格評価表!BE66/生産者価格評価表!BE$124</f>
        <v>7.2901659772180865E-4</v>
      </c>
      <c r="BF66" s="393">
        <f>+生産者価格評価表!BF66/生産者価格評価表!BF$124</f>
        <v>4.7061787282105653E-4</v>
      </c>
      <c r="BG66" s="393">
        <f>+生産者価格評価表!BG66/生産者価格評価表!BG$124</f>
        <v>4.7899699898206263E-4</v>
      </c>
      <c r="BH66" s="393">
        <f>+生産者価格評価表!BH66/生産者価格評価表!BH$124</f>
        <v>3.8948565588077804E-4</v>
      </c>
      <c r="BI66" s="393">
        <f>+生産者価格評価表!BI66/生産者価格評価表!BI$124</f>
        <v>6.8860604921226396E-4</v>
      </c>
      <c r="BJ66" s="393">
        <f>+生産者価格評価表!BJ66/生産者価格評価表!BJ$124</f>
        <v>1.9805615831770809E-4</v>
      </c>
      <c r="BK66" s="393">
        <f>+生産者価格評価表!BK66/生産者価格評価表!BK$124</f>
        <v>3.3590468564517854E-2</v>
      </c>
      <c r="BL66" s="393">
        <f>+生産者価格評価表!BL66/生産者価格評価表!BL$124</f>
        <v>2.733994376720366E-5</v>
      </c>
      <c r="BM66" s="393">
        <f>+生産者価格評価表!BM66/生産者価格評価表!BM$124</f>
        <v>1.3304989897485696E-3</v>
      </c>
      <c r="BN66" s="393">
        <f>+生産者価格評価表!BN66/生産者価格評価表!BN$124</f>
        <v>4.4651632543705033E-3</v>
      </c>
      <c r="BO66" s="393">
        <f>+生産者価格評価表!BO66/生産者価格評価表!BO$124</f>
        <v>2.6763252891476327E-3</v>
      </c>
      <c r="BP66" s="393">
        <f>+生産者価格評価表!BP66/生産者価格評価表!BP$124</f>
        <v>3.0971514703810139E-3</v>
      </c>
      <c r="BQ66" s="393">
        <f>+生産者価格評価表!BQ66/生産者価格評価表!BQ$124</f>
        <v>1.4542562206559455E-5</v>
      </c>
      <c r="BR66" s="393">
        <f>+生産者価格評価表!BR66/生産者価格評価表!BR$124</f>
        <v>2.1589126235630507E-6</v>
      </c>
      <c r="BS66" s="393">
        <f>+生産者価格評価表!BS66/生産者価格評価表!BS$124</f>
        <v>6.994950347771979E-4</v>
      </c>
      <c r="BT66" s="393">
        <f>+生産者価格評価表!BT66/生産者価格評価表!BT$124</f>
        <v>5.2717504764851388E-4</v>
      </c>
      <c r="BU66" s="393">
        <f>+生産者価格評価表!BU66/生産者価格評価表!BU$124</f>
        <v>3.2453139618540471E-4</v>
      </c>
      <c r="BV66" s="393">
        <f>+生産者価格評価表!BV66/生産者価格評価表!BV$124</f>
        <v>2.0149401717446821E-4</v>
      </c>
      <c r="BW66" s="393">
        <f>+生産者価格評価表!BW66/生産者価格評価表!BW$124</f>
        <v>1.7906548416208528E-5</v>
      </c>
      <c r="BX66" s="393">
        <f>+生産者価格評価表!BX66/生産者価格評価表!BX$124</f>
        <v>1.1650451893576738E-5</v>
      </c>
      <c r="BY66" s="393">
        <f>+生産者価格評価表!BY66/生産者価格評価表!BY$124</f>
        <v>0</v>
      </c>
      <c r="BZ66" s="393">
        <f>+生産者価格評価表!BZ66/生産者価格評価表!BZ$124</f>
        <v>4.1420061972696722E-5</v>
      </c>
      <c r="CA66" s="393">
        <f>+生産者価格評価表!CA66/生産者価格評価表!CA$124</f>
        <v>2.6316699807025465E-4</v>
      </c>
      <c r="CB66" s="393">
        <f>+生産者価格評価表!CB66/生産者価格評価表!CB$124</f>
        <v>1.847869756453812E-5</v>
      </c>
      <c r="CC66" s="393">
        <f>+生産者価格評価表!CC66/生産者価格評価表!CC$124</f>
        <v>2.2132165242769733E-4</v>
      </c>
      <c r="CD66" s="393">
        <f>+生産者価格評価表!CD66/生産者価格評価表!CD$124</f>
        <v>2.0974298095114246E-5</v>
      </c>
      <c r="CE66" s="393">
        <f>+生産者価格評価表!CE66/生産者価格評価表!CE$124</f>
        <v>8.3769117529303798E-5</v>
      </c>
      <c r="CF66" s="393">
        <f>+生産者価格評価表!CF66/生産者価格評価表!CF$124</f>
        <v>3.0211123210155141E-5</v>
      </c>
      <c r="CG66" s="393">
        <f>+生産者価格評価表!CG66/生産者価格評価表!CG$124</f>
        <v>1.6003063400389544E-4</v>
      </c>
      <c r="CH66" s="393">
        <f>+生産者価格評価表!CH66/生産者価格評価表!CH$124</f>
        <v>6.393761776265312E-5</v>
      </c>
      <c r="CI66" s="393">
        <f>+生産者価格評価表!CI66/生産者価格評価表!CI$124</f>
        <v>1.414723394783582E-3</v>
      </c>
      <c r="CJ66" s="393">
        <f>+生産者価格評価表!CJ66/生産者価格評価表!CJ$124</f>
        <v>1.7644619573858667E-3</v>
      </c>
      <c r="CK66" s="393">
        <f>+生産者価格評価表!CK66/生産者価格評価表!CK$124</f>
        <v>1.3571197480705234E-2</v>
      </c>
      <c r="CL66" s="393">
        <f>+生産者価格評価表!CL66/生産者価格評価表!CL$124</f>
        <v>7.0697919990276074E-4</v>
      </c>
      <c r="CM66" s="393">
        <f>+生産者価格評価表!CM66/生産者価格評価表!CM$124</f>
        <v>6.2600089240975182E-3</v>
      </c>
      <c r="CN66" s="393">
        <f>+生産者価格評価表!CN66/生産者価格評価表!CN$124</f>
        <v>1.2466100553356078E-3</v>
      </c>
      <c r="CO66" s="393">
        <f>+生産者価格評価表!CO66/生産者価格評価表!CO$124</f>
        <v>2.5650502508741137E-3</v>
      </c>
      <c r="CP66" s="393">
        <f>+生産者価格評価表!CP66/生産者価格評価表!CP$124</f>
        <v>9.3410398390556641E-3</v>
      </c>
      <c r="CQ66" s="393">
        <f>+生産者価格評価表!CQ66/生産者価格評価表!CQ$124</f>
        <v>2.380065077336952E-4</v>
      </c>
      <c r="CR66" s="393">
        <f>+生産者価格評価表!CR66/生産者価格評価表!CR$124</f>
        <v>2.0053536408476966E-4</v>
      </c>
      <c r="CS66" s="393">
        <f>+生産者価格評価表!CS66/生産者価格評価表!CS$124</f>
        <v>3.0161307164005158E-3</v>
      </c>
      <c r="CT66" s="393">
        <f>+生産者価格評価表!CT66/生産者価格評価表!CT$124</f>
        <v>1.6114216406993645E-3</v>
      </c>
      <c r="CU66" s="393">
        <f>+生産者価格評価表!CU66/生産者価格評価表!CU$124</f>
        <v>4.721154087813215E-3</v>
      </c>
      <c r="CV66" s="393">
        <f>+生産者価格評価表!CV66/生産者価格評価表!CV$124</f>
        <v>9.7207883834262761E-3</v>
      </c>
      <c r="CW66" s="393">
        <f>+生産者価格評価表!CW66/生産者価格評価表!CW$124</f>
        <v>1.8819418730424569E-3</v>
      </c>
      <c r="CX66" s="393">
        <f>+生産者価格評価表!CX66/生産者価格評価表!CX$124</f>
        <v>8.3876805271028941E-4</v>
      </c>
      <c r="CY66" s="393">
        <f>+生産者価格評価表!CY66/生産者価格評価表!CY$124</f>
        <v>2.0821142677491891E-3</v>
      </c>
      <c r="CZ66" s="393">
        <f>+生産者価格評価表!CZ66/生産者価格評価表!CZ$124</f>
        <v>2.4152855457876998E-3</v>
      </c>
      <c r="DA66" s="393">
        <f>+生産者価格評価表!DA66/生産者価格評価表!DA$124</f>
        <v>2.0051231249384295E-3</v>
      </c>
      <c r="DB66" s="393">
        <f>+生産者価格評価表!DB66/生産者価格評価表!DB$124</f>
        <v>4.2030989163544998E-3</v>
      </c>
      <c r="DC66" s="393">
        <f>+生産者価格評価表!DC66/生産者価格評価表!DC$124</f>
        <v>5.5470953802329269E-3</v>
      </c>
      <c r="DD66" s="393">
        <f>+生産者価格評価表!DD66/生産者価格評価表!DD$124</f>
        <v>0</v>
      </c>
      <c r="DE66" s="393">
        <f>+生産者価格評価表!DE66/生産者価格評価表!DE$124</f>
        <v>7.5120029416566661E-3</v>
      </c>
      <c r="DF66" s="393">
        <f>+生産者価格評価表!DF66/生産者価格評価表!DF$124</f>
        <v>0.12892386666342798</v>
      </c>
      <c r="DG66" s="394">
        <f>+生産者価格評価表!DG66/生産者価格評価表!DG$124</f>
        <v>2.9242393196424979E-4</v>
      </c>
    </row>
    <row r="67" spans="2:111">
      <c r="B67" s="389" t="s">
        <v>245</v>
      </c>
      <c r="C67" s="390" t="s">
        <v>246</v>
      </c>
      <c r="D67" s="391">
        <f>+生産者価格評価表!D67/生産者価格評価表!D$124</f>
        <v>3.4071813455424275E-4</v>
      </c>
      <c r="E67" s="392">
        <f>+生産者価格評価表!E67/生産者価格評価表!E$124</f>
        <v>1.847956119869969E-3</v>
      </c>
      <c r="F67" s="392">
        <f>+生産者価格評価表!F67/生産者価格評価表!F$124</f>
        <v>4.5613362890792489E-6</v>
      </c>
      <c r="G67" s="392">
        <f>+生産者価格評価表!G67/生産者価格評価表!G$124</f>
        <v>3.2635575168792098E-3</v>
      </c>
      <c r="H67" s="392">
        <f>+生産者価格評価表!H67/生産者価格評価表!H$124</f>
        <v>1.4788545975371155E-6</v>
      </c>
      <c r="I67" s="392">
        <f>+生産者価格評価表!I67/生産者価格評価表!I$124</f>
        <v>0</v>
      </c>
      <c r="J67" s="392">
        <f>+生産者価格評価表!J67/生産者価格評価表!J$124</f>
        <v>0</v>
      </c>
      <c r="K67" s="392">
        <f>+生産者価格評価表!K67/生産者価格評価表!K$124</f>
        <v>5.0894934675612492E-5</v>
      </c>
      <c r="L67" s="392">
        <f>+生産者価格評価表!L67/生産者価格評価表!L$124</f>
        <v>2.1569270007375046E-3</v>
      </c>
      <c r="M67" s="392">
        <f>+生産者価格評価表!M67/生産者価格評価表!M$124</f>
        <v>2.8776834214165924E-3</v>
      </c>
      <c r="N67" s="392">
        <f>+生産者価格評価表!N67/生産者価格評価表!N$124</f>
        <v>0</v>
      </c>
      <c r="O67" s="392">
        <f>+生産者価格評価表!O67/生産者価格評価表!O$124</f>
        <v>2.1494496376440905E-4</v>
      </c>
      <c r="P67" s="392">
        <f>+生産者価格評価表!P67/生産者価格評価表!P$124</f>
        <v>0</v>
      </c>
      <c r="Q67" s="392">
        <f>+生産者価格評価表!Q67/生産者価格評価表!Q$124</f>
        <v>7.8453754889873661E-3</v>
      </c>
      <c r="R67" s="392">
        <f>+生産者価格評価表!R67/生産者価格評価表!R$124</f>
        <v>0</v>
      </c>
      <c r="S67" s="392">
        <f>+生産者価格評価表!S67/生産者価格評価表!S$124</f>
        <v>2.2337712449431158E-2</v>
      </c>
      <c r="T67" s="392">
        <f>+生産者価格評価表!T67/生産者価格評価表!T$124</f>
        <v>0</v>
      </c>
      <c r="U67" s="392">
        <f>+生産者価格評価表!U67/生産者価格評価表!U$124</f>
        <v>0</v>
      </c>
      <c r="V67" s="392">
        <f>+生産者価格評価表!V67/生産者価格評価表!V$124</f>
        <v>2.5828538823641292E-2</v>
      </c>
      <c r="W67" s="392">
        <f>+生産者価格評価表!W67/生産者価格評価表!W$124</f>
        <v>5.2052086812572739E-3</v>
      </c>
      <c r="X67" s="392">
        <f>+生産者価格評価表!X67/生産者価格評価表!X$124</f>
        <v>2.2023068970881956E-3</v>
      </c>
      <c r="Y67" s="392">
        <f>+生産者価格評価表!Y67/生産者価格評価表!Y$124</f>
        <v>1.0455150777912744E-3</v>
      </c>
      <c r="Z67" s="392">
        <f>+生産者価格評価表!Z67/生産者価格評価表!Z$124</f>
        <v>0</v>
      </c>
      <c r="AA67" s="392">
        <f>+生産者価格評価表!AA67/生産者価格評価表!AA$124</f>
        <v>2.6419507124604792E-3</v>
      </c>
      <c r="AB67" s="392">
        <f>+生産者価格評価表!AB67/生産者価格評価表!AB$124</f>
        <v>2.1819897938985954E-6</v>
      </c>
      <c r="AC67" s="392">
        <f>+生産者価格評価表!AC67/生産者価格評価表!AC$124</f>
        <v>2.7332480279615478E-5</v>
      </c>
      <c r="AD67" s="392">
        <f>+生産者価格評価表!AD67/生産者価格評価表!AD$124</f>
        <v>4.8847618913422291E-5</v>
      </c>
      <c r="AE67" s="392">
        <f>+生産者価格評価表!AE67/生産者価格評価表!AE$124</f>
        <v>9.7830732404249419E-3</v>
      </c>
      <c r="AF67" s="392">
        <f>+生産者価格評価表!AF67/生産者価格評価表!AF$124</f>
        <v>4.8517963948090147E-3</v>
      </c>
      <c r="AG67" s="392">
        <f>+生産者価格評価表!AG67/生産者価格評価表!AG$124</f>
        <v>9.7049001160482096E-5</v>
      </c>
      <c r="AH67" s="392">
        <f>+生産者価格評価表!AH67/生産者価格評価表!AH$124</f>
        <v>0</v>
      </c>
      <c r="AI67" s="392">
        <f>+生産者価格評価表!AI67/生産者価格評価表!AI$124</f>
        <v>1.2055230487810924E-2</v>
      </c>
      <c r="AJ67" s="392">
        <f>+生産者価格評価表!AJ67/生産者価格評価表!AJ$124</f>
        <v>2.8551312330110067E-3</v>
      </c>
      <c r="AK67" s="392">
        <f>+生産者価格評価表!AK67/生産者価格評価表!AK$124</f>
        <v>9.5540177818309972E-3</v>
      </c>
      <c r="AL67" s="392">
        <f>+生産者価格評価表!AL67/生産者価格評価表!AL$124</f>
        <v>2.3217211611357021E-3</v>
      </c>
      <c r="AM67" s="392">
        <f>+生産者価格評価表!AM67/生産者価格評価表!AM$124</f>
        <v>1.5397324727545304E-2</v>
      </c>
      <c r="AN67" s="392">
        <f>+生産者価格評価表!AN67/生産者価格評価表!AN$124</f>
        <v>3.7089195711160067E-3</v>
      </c>
      <c r="AO67" s="392">
        <f>+生産者価格評価表!AO67/生産者価格評価表!AO$124</f>
        <v>6.0590601318411888E-3</v>
      </c>
      <c r="AP67" s="392">
        <f>+生産者価格評価表!AP67/生産者価格評価表!AP$124</f>
        <v>1.2431803909013008E-4</v>
      </c>
      <c r="AQ67" s="392">
        <f>+生産者価格評価表!AQ67/生産者価格評価表!AQ$124</f>
        <v>4.4365008351808802E-2</v>
      </c>
      <c r="AR67" s="392">
        <f>+生産者価格評価表!AR67/生産者価格評価表!AR$124</f>
        <v>2.8224068557656447E-2</v>
      </c>
      <c r="AS67" s="392">
        <f>+生産者価格評価表!AS67/生産者価格評価表!AS$124</f>
        <v>0</v>
      </c>
      <c r="AT67" s="392">
        <f>+生産者価格評価表!AT67/生産者価格評価表!AT$124</f>
        <v>3.0776076639094677E-4</v>
      </c>
      <c r="AU67" s="393">
        <f>+生産者価格評価表!AU67/生産者価格評価表!AU$124</f>
        <v>0</v>
      </c>
      <c r="AV67" s="393">
        <f>+生産者価格評価表!AV67/生産者価格評価表!AV$124</f>
        <v>0</v>
      </c>
      <c r="AW67" s="393">
        <f>+生産者価格評価表!AW67/生産者価格評価表!AW$124</f>
        <v>0</v>
      </c>
      <c r="AX67" s="393">
        <f>+生産者価格評価表!AX67/生産者価格評価表!AX$124</f>
        <v>1.1248436811813094E-4</v>
      </c>
      <c r="AY67" s="393">
        <f>+生産者価格評価表!AY67/生産者価格評価表!AY$124</f>
        <v>0</v>
      </c>
      <c r="AZ67" s="393">
        <f>+生産者価格評価表!AZ67/生産者価格評価表!AZ$124</f>
        <v>0</v>
      </c>
      <c r="BA67" s="393">
        <f>+生産者価格評価表!BA67/生産者価格評価表!BA$124</f>
        <v>0</v>
      </c>
      <c r="BB67" s="393">
        <f>+生産者価格評価表!BB67/生産者価格評価表!BB$124</f>
        <v>0</v>
      </c>
      <c r="BC67" s="393">
        <f>+生産者価格評価表!BC67/生産者価格評価表!BC$124</f>
        <v>6.8415695356046019E-5</v>
      </c>
      <c r="BD67" s="393">
        <f>+生産者価格評価表!BD67/生産者価格評価表!BD$124</f>
        <v>0</v>
      </c>
      <c r="BE67" s="393">
        <f>+生産者価格評価表!BE67/生産者価格評価表!BE$124</f>
        <v>0</v>
      </c>
      <c r="BF67" s="393">
        <f>+生産者価格評価表!BF67/生産者価格評価表!BF$124</f>
        <v>0</v>
      </c>
      <c r="BG67" s="393">
        <f>+生産者価格評価表!BG67/生産者価格評価表!BG$124</f>
        <v>0</v>
      </c>
      <c r="BH67" s="393">
        <f>+生産者価格評価表!BH67/生産者価格評価表!BH$124</f>
        <v>2.4967029223126801E-4</v>
      </c>
      <c r="BI67" s="393">
        <f>+生産者価格評価表!BI67/生産者価格評価表!BI$124</f>
        <v>0</v>
      </c>
      <c r="BJ67" s="393">
        <f>+生産者価格評価表!BJ67/生産者価格評価表!BJ$124</f>
        <v>0</v>
      </c>
      <c r="BK67" s="393">
        <f>+生産者価格評価表!BK67/生産者価格評価表!BK$124</f>
        <v>1.626027412135937E-4</v>
      </c>
      <c r="BL67" s="393">
        <f>+生産者価格評価表!BL67/生産者価格評価表!BL$124</f>
        <v>0</v>
      </c>
      <c r="BM67" s="393">
        <f>+生産者価格評価表!BM67/生産者価格評価表!BM$124</f>
        <v>0</v>
      </c>
      <c r="BN67" s="393">
        <f>+生産者価格評価表!BN67/生産者価格評価表!BN$124</f>
        <v>0</v>
      </c>
      <c r="BO67" s="393">
        <f>+生産者価格評価表!BO67/生産者価格評価表!BO$124</f>
        <v>1.8312336574692579E-4</v>
      </c>
      <c r="BP67" s="393">
        <f>+生産者価格評価表!BP67/生産者価格評価表!BP$124</f>
        <v>1.2169553911123827E-5</v>
      </c>
      <c r="BQ67" s="393">
        <f>+生産者価格評価表!BQ67/生産者価格評価表!BQ$124</f>
        <v>5.3747011091177417E-3</v>
      </c>
      <c r="BR67" s="393">
        <f>+生産者価格評価表!BR67/生産者価格評価表!BR$124</f>
        <v>4.3138158379680564E-3</v>
      </c>
      <c r="BS67" s="393">
        <f>+生産者価格評価表!BS67/生産者価格評価表!BS$124</f>
        <v>0</v>
      </c>
      <c r="BT67" s="393">
        <f>+生産者価格評価表!BT67/生産者価格評価表!BT$124</f>
        <v>0</v>
      </c>
      <c r="BU67" s="393">
        <f>+生産者価格評価表!BU67/生産者価格評価表!BU$124</f>
        <v>0</v>
      </c>
      <c r="BV67" s="393">
        <f>+生産者価格評価表!BV67/生産者価格評価表!BV$124</f>
        <v>0</v>
      </c>
      <c r="BW67" s="393">
        <f>+生産者価格評価表!BW67/生産者価格評価表!BW$124</f>
        <v>0</v>
      </c>
      <c r="BX67" s="393">
        <f>+生産者価格評価表!BX67/生産者価格評価表!BX$124</f>
        <v>0</v>
      </c>
      <c r="BY67" s="393">
        <f>+生産者価格評価表!BY67/生産者価格評価表!BY$124</f>
        <v>0</v>
      </c>
      <c r="BZ67" s="393">
        <f>+生産者価格評価表!BZ67/生産者価格評価表!BZ$124</f>
        <v>0</v>
      </c>
      <c r="CA67" s="393">
        <f>+生産者価格評価表!CA67/生産者価格評価表!CA$124</f>
        <v>3.199665308127769E-4</v>
      </c>
      <c r="CB67" s="393">
        <f>+生産者価格評価表!CB67/生産者価格評価表!CB$124</f>
        <v>0</v>
      </c>
      <c r="CC67" s="393">
        <f>+生産者価格評価表!CC67/生産者価格評価表!CC$124</f>
        <v>0</v>
      </c>
      <c r="CD67" s="393">
        <f>+生産者価格評価表!CD67/生産者価格評価表!CD$124</f>
        <v>0</v>
      </c>
      <c r="CE67" s="393">
        <f>+生産者価格評価表!CE67/生産者価格評価表!CE$124</f>
        <v>0</v>
      </c>
      <c r="CF67" s="393">
        <f>+生産者価格評価表!CF67/生産者価格評価表!CF$124</f>
        <v>0</v>
      </c>
      <c r="CG67" s="393">
        <f>+生産者価格評価表!CG67/生産者価格評価表!CG$124</f>
        <v>0</v>
      </c>
      <c r="CH67" s="393">
        <f>+生産者価格評価表!CH67/生産者価格評価表!CH$124</f>
        <v>0</v>
      </c>
      <c r="CI67" s="393">
        <f>+生産者価格評価表!CI67/生産者価格評価表!CI$124</f>
        <v>0</v>
      </c>
      <c r="CJ67" s="393">
        <f>+生産者価格評価表!CJ67/生産者価格評価表!CJ$124</f>
        <v>0</v>
      </c>
      <c r="CK67" s="393">
        <f>+生産者価格評価表!CK67/生産者価格評価表!CK$124</f>
        <v>0</v>
      </c>
      <c r="CL67" s="393">
        <f>+生産者価格評価表!CL67/生産者価格評価表!CL$124</f>
        <v>0</v>
      </c>
      <c r="CM67" s="393">
        <f>+生産者価格評価表!CM67/生産者価格評価表!CM$124</f>
        <v>0</v>
      </c>
      <c r="CN67" s="393">
        <f>+生産者価格評価表!CN67/生産者価格評価表!CN$124</f>
        <v>0</v>
      </c>
      <c r="CO67" s="393">
        <f>+生産者価格評価表!CO67/生産者価格評価表!CO$124</f>
        <v>0</v>
      </c>
      <c r="CP67" s="393">
        <f>+生産者価格評価表!CP67/生産者価格評価表!CP$124</f>
        <v>0</v>
      </c>
      <c r="CQ67" s="393">
        <f>+生産者価格評価表!CQ67/生産者価格評価表!CQ$124</f>
        <v>0</v>
      </c>
      <c r="CR67" s="393">
        <f>+生産者価格評価表!CR67/生産者価格評価表!CR$124</f>
        <v>0</v>
      </c>
      <c r="CS67" s="393">
        <f>+生産者価格評価表!CS67/生産者価格評価表!CS$124</f>
        <v>0</v>
      </c>
      <c r="CT67" s="393">
        <f>+生産者価格評価表!CT67/生産者価格評価表!CT$124</f>
        <v>0</v>
      </c>
      <c r="CU67" s="393">
        <f>+生産者価格評価表!CU67/生産者価格評価表!CU$124</f>
        <v>0</v>
      </c>
      <c r="CV67" s="393">
        <f>+生産者価格評価表!CV67/生産者価格評価表!CV$124</f>
        <v>0</v>
      </c>
      <c r="CW67" s="393">
        <f>+生産者価格評価表!CW67/生産者価格評価表!CW$124</f>
        <v>0</v>
      </c>
      <c r="CX67" s="393">
        <f>+生産者価格評価表!CX67/生産者価格評価表!CX$124</f>
        <v>0</v>
      </c>
      <c r="CY67" s="393">
        <f>+生産者価格評価表!CY67/生産者価格評価表!CY$124</f>
        <v>0</v>
      </c>
      <c r="CZ67" s="393">
        <f>+生産者価格評価表!CZ67/生産者価格評価表!CZ$124</f>
        <v>0</v>
      </c>
      <c r="DA67" s="393">
        <f>+生産者価格評価表!DA67/生産者価格評価表!DA$124</f>
        <v>6.8790907519852883E-5</v>
      </c>
      <c r="DB67" s="393">
        <f>+生産者価格評価表!DB67/生産者価格評価表!DB$124</f>
        <v>0</v>
      </c>
      <c r="DC67" s="393">
        <f>+生産者価格評価表!DC67/生産者価格評価表!DC$124</f>
        <v>0</v>
      </c>
      <c r="DD67" s="393">
        <f>+生産者価格評価表!DD67/生産者価格評価表!DD$124</f>
        <v>0</v>
      </c>
      <c r="DE67" s="393">
        <f>+生産者価格評価表!DE67/生産者価格評価表!DE$124</f>
        <v>0</v>
      </c>
      <c r="DF67" s="393">
        <f>+生産者価格評価表!DF67/生産者価格評価表!DF$124</f>
        <v>0</v>
      </c>
      <c r="DG67" s="394">
        <f>+生産者価格評価表!DG67/生産者価格評価表!DG$124</f>
        <v>0</v>
      </c>
    </row>
    <row r="68" spans="2:111">
      <c r="B68" s="389" t="s">
        <v>247</v>
      </c>
      <c r="C68" s="390" t="s">
        <v>248</v>
      </c>
      <c r="D68" s="391">
        <f>+生産者価格評価表!D68/生産者価格評価表!D$124</f>
        <v>0</v>
      </c>
      <c r="E68" s="392">
        <f>+生産者価格評価表!E68/生産者価格評価表!E$124</f>
        <v>0</v>
      </c>
      <c r="F68" s="392">
        <f>+生産者価格評価表!F68/生産者価格評価表!F$124</f>
        <v>0</v>
      </c>
      <c r="G68" s="392">
        <f>+生産者価格評価表!G68/生産者価格評価表!G$124</f>
        <v>0</v>
      </c>
      <c r="H68" s="392">
        <f>+生産者価格評価表!H68/生産者価格評価表!H$124</f>
        <v>0</v>
      </c>
      <c r="I68" s="392">
        <f>+生産者価格評価表!I68/生産者価格評価表!I$124</f>
        <v>0</v>
      </c>
      <c r="J68" s="392">
        <f>+生産者価格評価表!J68/生産者価格評価表!J$124</f>
        <v>0</v>
      </c>
      <c r="K68" s="392">
        <f>+生産者価格評価表!K68/生産者価格評価表!K$124</f>
        <v>0</v>
      </c>
      <c r="L68" s="392">
        <f>+生産者価格評価表!L68/生産者価格評価表!L$124</f>
        <v>0</v>
      </c>
      <c r="M68" s="392">
        <f>+生産者価格評価表!M68/生産者価格評価表!M$124</f>
        <v>0</v>
      </c>
      <c r="N68" s="392">
        <f>+生産者価格評価表!N68/生産者価格評価表!N$124</f>
        <v>0</v>
      </c>
      <c r="O68" s="392">
        <f>+生産者価格評価表!O68/生産者価格評価表!O$124</f>
        <v>0</v>
      </c>
      <c r="P68" s="392">
        <f>+生産者価格評価表!P68/生産者価格評価表!P$124</f>
        <v>0</v>
      </c>
      <c r="Q68" s="392">
        <f>+生産者価格評価表!Q68/生産者価格評価表!Q$124</f>
        <v>0</v>
      </c>
      <c r="R68" s="392">
        <f>+生産者価格評価表!R68/生産者価格評価表!R$124</f>
        <v>0</v>
      </c>
      <c r="S68" s="392">
        <f>+生産者価格評価表!S68/生産者価格評価表!S$124</f>
        <v>0</v>
      </c>
      <c r="T68" s="392">
        <f>+生産者価格評価表!T68/生産者価格評価表!T$124</f>
        <v>0</v>
      </c>
      <c r="U68" s="392">
        <f>+生産者価格評価表!U68/生産者価格評価表!U$124</f>
        <v>0</v>
      </c>
      <c r="V68" s="392">
        <f>+生産者価格評価表!V68/生産者価格評価表!V$124</f>
        <v>0</v>
      </c>
      <c r="W68" s="392">
        <f>+生産者価格評価表!W68/生産者価格評価表!W$124</f>
        <v>0</v>
      </c>
      <c r="X68" s="392">
        <f>+生産者価格評価表!X68/生産者価格評価表!X$124</f>
        <v>0</v>
      </c>
      <c r="Y68" s="392">
        <f>+生産者価格評価表!Y68/生産者価格評価表!Y$124</f>
        <v>0</v>
      </c>
      <c r="Z68" s="392">
        <f>+生産者価格評価表!Z68/生産者価格評価表!Z$124</f>
        <v>0</v>
      </c>
      <c r="AA68" s="392">
        <f>+生産者価格評価表!AA68/生産者価格評価表!AA$124</f>
        <v>0</v>
      </c>
      <c r="AB68" s="392">
        <f>+生産者価格評価表!AB68/生産者価格評価表!AB$124</f>
        <v>0</v>
      </c>
      <c r="AC68" s="392">
        <f>+生産者価格評価表!AC68/生産者価格評価表!AC$124</f>
        <v>0</v>
      </c>
      <c r="AD68" s="392">
        <f>+生産者価格評価表!AD68/生産者価格評価表!AD$124</f>
        <v>0</v>
      </c>
      <c r="AE68" s="392">
        <f>+生産者価格評価表!AE68/生産者価格評価表!AE$124</f>
        <v>0</v>
      </c>
      <c r="AF68" s="392">
        <f>+生産者価格評価表!AF68/生産者価格評価表!AF$124</f>
        <v>0</v>
      </c>
      <c r="AG68" s="392">
        <f>+生産者価格評価表!AG68/生産者価格評価表!AG$124</f>
        <v>0</v>
      </c>
      <c r="AH68" s="392">
        <f>+生産者価格評価表!AH68/生産者価格評価表!AH$124</f>
        <v>0</v>
      </c>
      <c r="AI68" s="392">
        <f>+生産者価格評価表!AI68/生産者価格評価表!AI$124</f>
        <v>0</v>
      </c>
      <c r="AJ68" s="392">
        <f>+生産者価格評価表!AJ68/生産者価格評価表!AJ$124</f>
        <v>0</v>
      </c>
      <c r="AK68" s="392">
        <f>+生産者価格評価表!AK68/生産者価格評価表!AK$124</f>
        <v>0</v>
      </c>
      <c r="AL68" s="392">
        <f>+生産者価格評価表!AL68/生産者価格評価表!AL$124</f>
        <v>0</v>
      </c>
      <c r="AM68" s="392">
        <f>+生産者価格評価表!AM68/生産者価格評価表!AM$124</f>
        <v>0</v>
      </c>
      <c r="AN68" s="392">
        <f>+生産者価格評価表!AN68/生産者価格評価表!AN$124</f>
        <v>0</v>
      </c>
      <c r="AO68" s="392">
        <f>+生産者価格評価表!AO68/生産者価格評価表!AO$124</f>
        <v>0</v>
      </c>
      <c r="AP68" s="392">
        <f>+生産者価格評価表!AP68/生産者価格評価表!AP$124</f>
        <v>0</v>
      </c>
      <c r="AQ68" s="392">
        <f>+生産者価格評価表!AQ68/生産者価格評価表!AQ$124</f>
        <v>0</v>
      </c>
      <c r="AR68" s="392">
        <f>+生産者価格評価表!AR68/生産者価格評価表!AR$124</f>
        <v>0</v>
      </c>
      <c r="AS68" s="392">
        <f>+生産者価格評価表!AS68/生産者価格評価表!AS$124</f>
        <v>0</v>
      </c>
      <c r="AT68" s="392">
        <f>+生産者価格評価表!AT68/生産者価格評価表!AT$124</f>
        <v>0</v>
      </c>
      <c r="AU68" s="393">
        <f>+生産者価格評価表!AU68/生産者価格評価表!AU$124</f>
        <v>0</v>
      </c>
      <c r="AV68" s="393">
        <f>+生産者価格評価表!AV68/生産者価格評価表!AV$124</f>
        <v>0</v>
      </c>
      <c r="AW68" s="393">
        <f>+生産者価格評価表!AW68/生産者価格評価表!AW$124</f>
        <v>0</v>
      </c>
      <c r="AX68" s="393">
        <f>+生産者価格評価表!AX68/生産者価格評価表!AX$124</f>
        <v>0</v>
      </c>
      <c r="AY68" s="393">
        <f>+生産者価格評価表!AY68/生産者価格評価表!AY$124</f>
        <v>0</v>
      </c>
      <c r="AZ68" s="393">
        <f>+生産者価格評価表!AZ68/生産者価格評価表!AZ$124</f>
        <v>0</v>
      </c>
      <c r="BA68" s="393">
        <f>+生産者価格評価表!BA68/生産者価格評価表!BA$124</f>
        <v>0</v>
      </c>
      <c r="BB68" s="393">
        <f>+生産者価格評価表!BB68/生産者価格評価表!BB$124</f>
        <v>0</v>
      </c>
      <c r="BC68" s="393">
        <f>+生産者価格評価表!BC68/生産者価格評価表!BC$124</f>
        <v>0</v>
      </c>
      <c r="BD68" s="393">
        <f>+生産者価格評価表!BD68/生産者価格評価表!BD$124</f>
        <v>0</v>
      </c>
      <c r="BE68" s="393">
        <f>+生産者価格評価表!BE68/生産者価格評価表!BE$124</f>
        <v>0</v>
      </c>
      <c r="BF68" s="393">
        <f>+生産者価格評価表!BF68/生産者価格評価表!BF$124</f>
        <v>0</v>
      </c>
      <c r="BG68" s="393">
        <f>+生産者価格評価表!BG68/生産者価格評価表!BG$124</f>
        <v>0</v>
      </c>
      <c r="BH68" s="393">
        <f>+生産者価格評価表!BH68/生産者価格評価表!BH$124</f>
        <v>0</v>
      </c>
      <c r="BI68" s="393">
        <f>+生産者価格評価表!BI68/生産者価格評価表!BI$124</f>
        <v>0</v>
      </c>
      <c r="BJ68" s="393">
        <f>+生産者価格評価表!BJ68/生産者価格評価表!BJ$124</f>
        <v>0</v>
      </c>
      <c r="BK68" s="393">
        <f>+生産者価格評価表!BK68/生産者価格評価表!BK$124</f>
        <v>0</v>
      </c>
      <c r="BL68" s="393">
        <f>+生産者価格評価表!BL68/生産者価格評価表!BL$124</f>
        <v>0</v>
      </c>
      <c r="BM68" s="393">
        <f>+生産者価格評価表!BM68/生産者価格評価表!BM$124</f>
        <v>0</v>
      </c>
      <c r="BN68" s="393">
        <f>+生産者価格評価表!BN68/生産者価格評価表!BN$124</f>
        <v>0</v>
      </c>
      <c r="BO68" s="393">
        <f>+生産者価格評価表!BO68/生産者価格評価表!BO$124</f>
        <v>0</v>
      </c>
      <c r="BP68" s="393">
        <f>+生産者価格評価表!BP68/生産者価格評価表!BP$124</f>
        <v>0</v>
      </c>
      <c r="BQ68" s="393">
        <f>+生産者価格評価表!BQ68/生産者価格評価表!BQ$124</f>
        <v>0</v>
      </c>
      <c r="BR68" s="393">
        <f>+生産者価格評価表!BR68/生産者価格評価表!BR$124</f>
        <v>0</v>
      </c>
      <c r="BS68" s="393">
        <f>+生産者価格評価表!BS68/生産者価格評価表!BS$124</f>
        <v>0</v>
      </c>
      <c r="BT68" s="393">
        <f>+生産者価格評価表!BT68/生産者価格評価表!BT$124</f>
        <v>0</v>
      </c>
      <c r="BU68" s="393">
        <f>+生産者価格評価表!BU68/生産者価格評価表!BU$124</f>
        <v>0</v>
      </c>
      <c r="BV68" s="393">
        <f>+生産者価格評価表!BV68/生産者価格評価表!BV$124</f>
        <v>0</v>
      </c>
      <c r="BW68" s="393">
        <f>+生産者価格評価表!BW68/生産者価格評価表!BW$124</f>
        <v>0</v>
      </c>
      <c r="BX68" s="393">
        <f>+生産者価格評価表!BX68/生産者価格評価表!BX$124</f>
        <v>0</v>
      </c>
      <c r="BY68" s="393">
        <f>+生産者価格評価表!BY68/生産者価格評価表!BY$124</f>
        <v>0</v>
      </c>
      <c r="BZ68" s="393">
        <f>+生産者価格評価表!BZ68/生産者価格評価表!BZ$124</f>
        <v>0</v>
      </c>
      <c r="CA68" s="393">
        <f>+生産者価格評価表!CA68/生産者価格評価表!CA$124</f>
        <v>0</v>
      </c>
      <c r="CB68" s="393">
        <f>+生産者価格評価表!CB68/生産者価格評価表!CB$124</f>
        <v>0</v>
      </c>
      <c r="CC68" s="393">
        <f>+生産者価格評価表!CC68/生産者価格評価表!CC$124</f>
        <v>0</v>
      </c>
      <c r="CD68" s="393">
        <f>+生産者価格評価表!CD68/生産者価格評価表!CD$124</f>
        <v>0</v>
      </c>
      <c r="CE68" s="393">
        <f>+生産者価格評価表!CE68/生産者価格評価表!CE$124</f>
        <v>0</v>
      </c>
      <c r="CF68" s="393">
        <f>+生産者価格評価表!CF68/生産者価格評価表!CF$124</f>
        <v>0</v>
      </c>
      <c r="CG68" s="393">
        <f>+生産者価格評価表!CG68/生産者価格評価表!CG$124</f>
        <v>0</v>
      </c>
      <c r="CH68" s="393">
        <f>+生産者価格評価表!CH68/生産者価格評価表!CH$124</f>
        <v>0</v>
      </c>
      <c r="CI68" s="393">
        <f>+生産者価格評価表!CI68/生産者価格評価表!CI$124</f>
        <v>0</v>
      </c>
      <c r="CJ68" s="393">
        <f>+生産者価格評価表!CJ68/生産者価格評価表!CJ$124</f>
        <v>0</v>
      </c>
      <c r="CK68" s="393">
        <f>+生産者価格評価表!CK68/生産者価格評価表!CK$124</f>
        <v>0</v>
      </c>
      <c r="CL68" s="393">
        <f>+生産者価格評価表!CL68/生産者価格評価表!CL$124</f>
        <v>0</v>
      </c>
      <c r="CM68" s="393">
        <f>+生産者価格評価表!CM68/生産者価格評価表!CM$124</f>
        <v>0</v>
      </c>
      <c r="CN68" s="393">
        <f>+生産者価格評価表!CN68/生産者価格評価表!CN$124</f>
        <v>0</v>
      </c>
      <c r="CO68" s="393">
        <f>+生産者価格評価表!CO68/生産者価格評価表!CO$124</f>
        <v>0</v>
      </c>
      <c r="CP68" s="393">
        <f>+生産者価格評価表!CP68/生産者価格評価表!CP$124</f>
        <v>0</v>
      </c>
      <c r="CQ68" s="393">
        <f>+生産者価格評価表!CQ68/生産者価格評価表!CQ$124</f>
        <v>0</v>
      </c>
      <c r="CR68" s="393">
        <f>+生産者価格評価表!CR68/生産者価格評価表!CR$124</f>
        <v>0</v>
      </c>
      <c r="CS68" s="393">
        <f>+生産者価格評価表!CS68/生産者価格評価表!CS$124</f>
        <v>0</v>
      </c>
      <c r="CT68" s="393">
        <f>+生産者価格評価表!CT68/生産者価格評価表!CT$124</f>
        <v>0</v>
      </c>
      <c r="CU68" s="393">
        <f>+生産者価格評価表!CU68/生産者価格評価表!CU$124</f>
        <v>0</v>
      </c>
      <c r="CV68" s="393">
        <f>+生産者価格評価表!CV68/生産者価格評価表!CV$124</f>
        <v>0</v>
      </c>
      <c r="CW68" s="393">
        <f>+生産者価格評価表!CW68/生産者価格評価表!CW$124</f>
        <v>0</v>
      </c>
      <c r="CX68" s="393">
        <f>+生産者価格評価表!CX68/生産者価格評価表!CX$124</f>
        <v>0</v>
      </c>
      <c r="CY68" s="393">
        <f>+生産者価格評価表!CY68/生産者価格評価表!CY$124</f>
        <v>0</v>
      </c>
      <c r="CZ68" s="393">
        <f>+生産者価格評価表!CZ68/生産者価格評価表!CZ$124</f>
        <v>0</v>
      </c>
      <c r="DA68" s="393">
        <f>+生産者価格評価表!DA68/生産者価格評価表!DA$124</f>
        <v>0</v>
      </c>
      <c r="DB68" s="393">
        <f>+生産者価格評価表!DB68/生産者価格評価表!DB$124</f>
        <v>0</v>
      </c>
      <c r="DC68" s="393">
        <f>+生産者価格評価表!DC68/生産者価格評価表!DC$124</f>
        <v>0</v>
      </c>
      <c r="DD68" s="393">
        <f>+生産者価格評価表!DD68/生産者価格評価表!DD$124</f>
        <v>0</v>
      </c>
      <c r="DE68" s="393">
        <f>+生産者価格評価表!DE68/生産者価格評価表!DE$124</f>
        <v>0</v>
      </c>
      <c r="DF68" s="393">
        <f>+生産者価格評価表!DF68/生産者価格評価表!DF$124</f>
        <v>0</v>
      </c>
      <c r="DG68" s="394">
        <f>+生産者価格評価表!DG68/生産者価格評価表!DG$124</f>
        <v>0</v>
      </c>
    </row>
    <row r="69" spans="2:111">
      <c r="B69" s="389" t="s">
        <v>249</v>
      </c>
      <c r="C69" s="390" t="s">
        <v>250</v>
      </c>
      <c r="D69" s="391">
        <f>+生産者価格評価表!D69/生産者価格評価表!D$124</f>
        <v>3.9129168496540552E-3</v>
      </c>
      <c r="E69" s="392">
        <f>+生産者価格評価表!E69/生産者価格評価表!E$124</f>
        <v>3.359920217945398E-3</v>
      </c>
      <c r="F69" s="392">
        <f>+生産者価格評価表!F69/生産者価格評価表!F$124</f>
        <v>8.0735652316702693E-3</v>
      </c>
      <c r="G69" s="392">
        <f>+生産者価格評価表!G69/生産者価格評価表!G$124</f>
        <v>4.9830377395346237E-4</v>
      </c>
      <c r="H69" s="392">
        <f>+生産者価格評価表!H69/生産者価格評価表!H$124</f>
        <v>7.0615307032397272E-4</v>
      </c>
      <c r="I69" s="392">
        <f>+生産者価格評価表!I69/生産者価格評価表!I$124</f>
        <v>3.6874633664982451E-3</v>
      </c>
      <c r="J69" s="392">
        <f>+生産者価格評価表!J69/生産者価格評価表!J$124</f>
        <v>2.6119142022498509E-3</v>
      </c>
      <c r="K69" s="392">
        <f>+生産者価格評価表!K69/生産者価格評価表!K$124</f>
        <v>7.2967734501504385E-4</v>
      </c>
      <c r="L69" s="392">
        <f>+生産者価格評価表!L69/生産者価格評価表!L$124</f>
        <v>6.1641145909586601E-4</v>
      </c>
      <c r="M69" s="392">
        <f>+生産者価格評価表!M69/生産者価格評価表!M$124</f>
        <v>6.200348769618291E-4</v>
      </c>
      <c r="N69" s="392">
        <f>+生産者価格評価表!N69/生産者価格評価表!N$124</f>
        <v>3.0222176169382345E-5</v>
      </c>
      <c r="O69" s="392">
        <f>+生産者価格評価表!O69/生産者価格評価表!O$124</f>
        <v>5.0338420989891955E-3</v>
      </c>
      <c r="P69" s="392">
        <f>+生産者価格評価表!P69/生産者価格評価表!P$124</f>
        <v>2.1782419636688748E-3</v>
      </c>
      <c r="Q69" s="392">
        <f>+生産者価格評価表!Q69/生産者価格評価表!Q$124</f>
        <v>1.5650134246758488E-3</v>
      </c>
      <c r="R69" s="392">
        <f>+生産者価格評価表!R69/生産者価格評価表!R$124</f>
        <v>2.9875180221838006E-3</v>
      </c>
      <c r="S69" s="392">
        <f>+生産者価格評価表!S69/生産者価格評価表!S$124</f>
        <v>9.9026199988518551E-3</v>
      </c>
      <c r="T69" s="392">
        <f>+生産者価格評価表!T69/生産者価格評価表!T$124</f>
        <v>4.5216495272859683E-3</v>
      </c>
      <c r="U69" s="392">
        <f>+生産者価格評価表!U69/生産者価格評価表!U$124</f>
        <v>2.1056731340621682E-3</v>
      </c>
      <c r="V69" s="392">
        <f>+生産者価格評価表!V69/生産者価格評価表!V$124</f>
        <v>3.1413944494634903E-3</v>
      </c>
      <c r="W69" s="392">
        <f>+生産者価格評価表!W69/生産者価格評価表!W$124</f>
        <v>4.2968559022597786E-3</v>
      </c>
      <c r="X69" s="392">
        <f>+生産者価格評価表!X69/生産者価格評価表!X$124</f>
        <v>3.6659879774593113E-3</v>
      </c>
      <c r="Y69" s="392">
        <f>+生産者価格評価表!Y69/生産者価格評価表!Y$124</f>
        <v>6.5467958392400587E-3</v>
      </c>
      <c r="Z69" s="392">
        <f>+生産者価格評価表!Z69/生産者価格評価表!Z$124</f>
        <v>7.6341532853925103E-3</v>
      </c>
      <c r="AA69" s="392">
        <f>+生産者価格評価表!AA69/生産者価格評価表!AA$124</f>
        <v>1.2148642210576465E-2</v>
      </c>
      <c r="AB69" s="392">
        <f>+生産者価格評価表!AB69/生産者価格評価表!AB$124</f>
        <v>1.7703210527830605E-3</v>
      </c>
      <c r="AC69" s="392">
        <f>+生産者価格評価表!AC69/生産者価格評価表!AC$124</f>
        <v>3.3212467703871216E-3</v>
      </c>
      <c r="AD69" s="392">
        <f>+生産者価格評価表!AD69/生産者価格評価表!AD$124</f>
        <v>2.7583533057754195E-4</v>
      </c>
      <c r="AE69" s="392">
        <f>+生産者価格評価表!AE69/生産者価格評価表!AE$124</f>
        <v>3.2400552806869749E-3</v>
      </c>
      <c r="AF69" s="392">
        <f>+生産者価格評価表!AF69/生産者価格評価表!AF$124</f>
        <v>5.1403439548695622E-3</v>
      </c>
      <c r="AG69" s="392">
        <f>+生産者価格評価表!AG69/生産者価格評価表!AG$124</f>
        <v>3.9472814895080699E-3</v>
      </c>
      <c r="AH69" s="392">
        <f>+生産者価格評価表!AH69/生産者価格評価表!AH$124</f>
        <v>1.5137344166112632E-3</v>
      </c>
      <c r="AI69" s="392">
        <f>+生産者価格評価表!AI69/生産者価格評価表!AI$124</f>
        <v>4.7391407085246697E-3</v>
      </c>
      <c r="AJ69" s="392">
        <f>+生産者価格評価表!AJ69/生産者価格評価表!AJ$124</f>
        <v>6.8125306358896662E-3</v>
      </c>
      <c r="AK69" s="392">
        <f>+生産者価格評価表!AK69/生産者価格評価表!AK$124</f>
        <v>5.5837554973183611E-3</v>
      </c>
      <c r="AL69" s="392">
        <f>+生産者価格評価表!AL69/生産者価格評価表!AL$124</f>
        <v>7.4827998010972259E-3</v>
      </c>
      <c r="AM69" s="392">
        <f>+生産者価格評価表!AM69/生産者価格評価表!AM$124</f>
        <v>5.7217108014081123E-3</v>
      </c>
      <c r="AN69" s="392">
        <f>+生産者価格評価表!AN69/生産者価格評価表!AN$124</f>
        <v>4.1829136940392331E-3</v>
      </c>
      <c r="AO69" s="392">
        <f>+生産者価格評価表!AO69/生産者価格評価表!AO$124</f>
        <v>6.4607131911621095E-3</v>
      </c>
      <c r="AP69" s="392">
        <f>+生産者価格評価表!AP69/生産者価格評価表!AP$124</f>
        <v>2.7315435811192472E-3</v>
      </c>
      <c r="AQ69" s="392">
        <f>+生産者価格評価表!AQ69/生産者価格評価表!AQ$124</f>
        <v>3.9774221981716306E-3</v>
      </c>
      <c r="AR69" s="392">
        <f>+生産者価格評価表!AR69/生産者価格評価表!AR$124</f>
        <v>3.978390338374346E-3</v>
      </c>
      <c r="AS69" s="392">
        <f>+生産者価格評価表!AS69/生産者価格評価表!AS$124</f>
        <v>6.1591754925028599E-3</v>
      </c>
      <c r="AT69" s="392">
        <f>+生産者価格評価表!AT69/生産者価格評価表!AT$124</f>
        <v>4.2617318322550144E-3</v>
      </c>
      <c r="AU69" s="393">
        <f>+生産者価格評価表!AU69/生産者価格評価表!AU$124</f>
        <v>2.2311817999450625E-3</v>
      </c>
      <c r="AV69" s="393">
        <f>+生産者価格評価表!AV69/生産者価格評価表!AV$124</f>
        <v>2.0701471928603267E-3</v>
      </c>
      <c r="AW69" s="393">
        <f>+生産者価格評価表!AW69/生産者価格評価表!AW$124</f>
        <v>1.8421652958765563E-3</v>
      </c>
      <c r="AX69" s="393">
        <f>+生産者価格評価表!AX69/生産者価格評価表!AX$124</f>
        <v>2.3729732095384508E-3</v>
      </c>
      <c r="AY69" s="393">
        <f>+生産者価格評価表!AY69/生産者価格評価表!AY$124</f>
        <v>5.6226898204379079E-3</v>
      </c>
      <c r="AZ69" s="393">
        <f>+生産者価格評価表!AZ69/生産者価格評価表!AZ$124</f>
        <v>2.7284573584933454E-3</v>
      </c>
      <c r="BA69" s="393">
        <f>+生産者価格評価表!BA69/生産者価格評価表!BA$124</f>
        <v>2.1548908536039376E-3</v>
      </c>
      <c r="BB69" s="393">
        <f>+生産者価格評価表!BB69/生産者価格評価表!BB$124</f>
        <v>1.8176806826841144E-3</v>
      </c>
      <c r="BC69" s="393">
        <f>+生産者価格評価表!BC69/生産者価格評価表!BC$124</f>
        <v>2.6180936443807841E-3</v>
      </c>
      <c r="BD69" s="393">
        <f>+生産者価格評価表!BD69/生産者価格評価表!BD$124</f>
        <v>2.6628788806439237E-3</v>
      </c>
      <c r="BE69" s="393">
        <f>+生産者価格評価表!BE69/生産者価格評価表!BE$124</f>
        <v>2.4945222422442827E-3</v>
      </c>
      <c r="BF69" s="393">
        <f>+生産者価格評価表!BF69/生産者価格評価表!BF$124</f>
        <v>3.1420663861876424E-4</v>
      </c>
      <c r="BG69" s="393">
        <f>+生産者価格評価表!BG69/生産者価格評価表!BG$124</f>
        <v>1.0050137952235586E-3</v>
      </c>
      <c r="BH69" s="393">
        <f>+生産者価格評価表!BH69/生産者価格評価表!BH$124</f>
        <v>7.8535055270843434E-4</v>
      </c>
      <c r="BI69" s="393">
        <f>+生産者価格評価表!BI69/生産者価格評価表!BI$124</f>
        <v>1.8963615556891278E-3</v>
      </c>
      <c r="BJ69" s="393">
        <f>+生産者価格評価表!BJ69/生産者価格評価表!BJ$124</f>
        <v>2.5537679099870902E-3</v>
      </c>
      <c r="BK69" s="393">
        <f>+生産者価格評価表!BK69/生産者価格評価表!BK$124</f>
        <v>2.3673130197072235E-3</v>
      </c>
      <c r="BL69" s="393">
        <f>+生産者価格評価表!BL69/生産者価格評価表!BL$124</f>
        <v>3.0402017469130467E-4</v>
      </c>
      <c r="BM69" s="393">
        <f>+生産者価格評価表!BM69/生産者価格評価表!BM$124</f>
        <v>8.5620254355438274E-4</v>
      </c>
      <c r="BN69" s="393">
        <f>+生産者価格評価表!BN69/生産者価格評価表!BN$124</f>
        <v>1.481386605695707E-3</v>
      </c>
      <c r="BO69" s="393">
        <f>+生産者価格評価表!BO69/生産者価格評価表!BO$124</f>
        <v>5.047243179884277E-4</v>
      </c>
      <c r="BP69" s="393">
        <f>+生産者価格評価表!BP69/生産者価格評価表!BP$124</f>
        <v>3.6209760409238611E-4</v>
      </c>
      <c r="BQ69" s="393">
        <f>+生産者価格評価表!BQ69/生産者価格評価表!BQ$124</f>
        <v>1.7273165639433711E-2</v>
      </c>
      <c r="BR69" s="393">
        <f>+生産者価格評価表!BR69/生産者価格評価表!BR$124</f>
        <v>5.2153777495679864E-2</v>
      </c>
      <c r="BS69" s="393">
        <f>+生産者価格評価表!BS69/生産者価格評価表!BS$124</f>
        <v>4.8655629698939017E-2</v>
      </c>
      <c r="BT69" s="393">
        <f>+生産者価格評価表!BT69/生産者価格評価表!BT$124</f>
        <v>2.9965036896412523E-3</v>
      </c>
      <c r="BU69" s="393">
        <f>+生産者価格評価表!BU69/生産者価格評価表!BU$124</f>
        <v>3.7445357875514158E-3</v>
      </c>
      <c r="BV69" s="393">
        <f>+生産者価格評価表!BV69/生産者価格評価表!BV$124</f>
        <v>3.4829758748001331E-3</v>
      </c>
      <c r="BW69" s="393">
        <f>+生産者価格評価表!BW69/生産者価格評価表!BW$124</f>
        <v>5.4246584966935497E-3</v>
      </c>
      <c r="BX69" s="393">
        <f>+生産者価格評価表!BX69/生産者価格評価表!BX$124</f>
        <v>1.679198379274837E-2</v>
      </c>
      <c r="BY69" s="393">
        <f>+生産者価格評価表!BY69/生産者価格評価表!BY$124</f>
        <v>1.5828253449932068E-2</v>
      </c>
      <c r="BZ69" s="393">
        <f>+生産者価格評価表!BZ69/生産者価格評価表!BZ$124</f>
        <v>2.0565474970063651E-2</v>
      </c>
      <c r="CA69" s="393">
        <f>+生産者価格評価表!CA69/生産者価格評価表!CA$124</f>
        <v>8.1120742357382032E-4</v>
      </c>
      <c r="CB69" s="393">
        <f>+生産者価格評価表!CB69/生産者価格評価表!CB$124</f>
        <v>1.8700949591839076E-2</v>
      </c>
      <c r="CC69" s="393">
        <f>+生産者価格評価表!CC69/生産者価格評価表!CC$124</f>
        <v>2.0999949516713992E-3</v>
      </c>
      <c r="CD69" s="393">
        <f>+生産者価格評価表!CD69/生産者価格評価表!CD$124</f>
        <v>5.7529503346599079E-5</v>
      </c>
      <c r="CE69" s="393">
        <f>+生産者価格評価表!CE69/生産者価格評価表!CE$124</f>
        <v>3.1610522879440225E-3</v>
      </c>
      <c r="CF69" s="393">
        <f>+生産者価格評価表!CF69/生産者価格評価表!CF$124</f>
        <v>1.2619054812172193E-2</v>
      </c>
      <c r="CG69" s="393">
        <f>+生産者価格評価表!CG69/生産者価格評価表!CG$124</f>
        <v>1.8417878821902527E-2</v>
      </c>
      <c r="CH69" s="393">
        <f>+生産者価格評価表!CH69/生産者価格評価表!CH$124</f>
        <v>1.9559691638003475E-3</v>
      </c>
      <c r="CI69" s="393">
        <f>+生産者価格評価表!CI69/生産者価格評価表!CI$124</f>
        <v>5.7576535042839971E-3</v>
      </c>
      <c r="CJ69" s="393">
        <f>+生産者価格評価表!CJ69/生産者価格評価表!CJ$124</f>
        <v>1.2460417888828205E-2</v>
      </c>
      <c r="CK69" s="393">
        <f>+生産者価格評価表!CK69/生産者価格評価表!CK$124</f>
        <v>1.0038319162605776E-3</v>
      </c>
      <c r="CL69" s="393">
        <f>+生産者価格評価表!CL69/生産者価格評価表!CL$124</f>
        <v>8.9479874120667914E-3</v>
      </c>
      <c r="CM69" s="393">
        <f>+生産者価格評価表!CM69/生産者価格評価表!CM$124</f>
        <v>1.5261939590502335E-3</v>
      </c>
      <c r="CN69" s="393">
        <f>+生産者価格評価表!CN69/生産者価格評価表!CN$124</f>
        <v>8.0712364957615159E-3</v>
      </c>
      <c r="CO69" s="393">
        <f>+生産者価格評価表!CO69/生産者価格評価表!CO$124</f>
        <v>1.0425919012364237E-2</v>
      </c>
      <c r="CP69" s="393">
        <f>+生産者価格評価表!CP69/生産者価格評価表!CP$124</f>
        <v>4.8844224861157859E-3</v>
      </c>
      <c r="CQ69" s="393">
        <f>+生産者価格評価表!CQ69/生産者価格評価表!CQ$124</f>
        <v>2.5969293117015686E-3</v>
      </c>
      <c r="CR69" s="393">
        <f>+生産者価格評価表!CR69/生産者価格評価表!CR$124</f>
        <v>3.419655682287651E-3</v>
      </c>
      <c r="CS69" s="393">
        <f>+生産者価格評価表!CS69/生産者価格評価表!CS$124</f>
        <v>4.3421402755930705E-3</v>
      </c>
      <c r="CT69" s="393">
        <f>+生産者価格評価表!CT69/生産者価格評価表!CT$124</f>
        <v>2.6722799693340116E-3</v>
      </c>
      <c r="CU69" s="393">
        <f>+生産者価格評価表!CU69/生産者価格評価表!CU$124</f>
        <v>1.5431400638367388E-3</v>
      </c>
      <c r="CV69" s="393">
        <f>+生産者価格評価表!CV69/生産者価格評価表!CV$124</f>
        <v>2.9654541274270695E-3</v>
      </c>
      <c r="CW69" s="393">
        <f>+生産者価格評価表!CW69/生産者価格評価表!CW$124</f>
        <v>2.4766554544078872E-4</v>
      </c>
      <c r="CX69" s="393">
        <f>+生産者価格評価表!CX69/生産者価格評価表!CX$124</f>
        <v>8.455954129344723E-4</v>
      </c>
      <c r="CY69" s="393">
        <f>+生産者価格評価表!CY69/生産者価格評価表!CY$124</f>
        <v>1.5553034278157189E-3</v>
      </c>
      <c r="CZ69" s="393">
        <f>+生産者価格評価表!CZ69/生産者価格評価表!CZ$124</f>
        <v>2.7695645555144378E-3</v>
      </c>
      <c r="DA69" s="393">
        <f>+生産者価格評価表!DA69/生産者価格評価表!DA$124</f>
        <v>1.707788209334327E-3</v>
      </c>
      <c r="DB69" s="393">
        <f>+生産者価格評価表!DB69/生産者価格評価表!DB$124</f>
        <v>3.2437083737286241E-3</v>
      </c>
      <c r="DC69" s="393">
        <f>+生産者価格評価表!DC69/生産者価格評価表!DC$124</f>
        <v>6.0661915463673007E-3</v>
      </c>
      <c r="DD69" s="393">
        <f>+生産者価格評価表!DD69/生産者価格評価表!DD$124</f>
        <v>8.6642195680933123E-4</v>
      </c>
      <c r="DE69" s="393">
        <f>+生産者価格評価表!DE69/生産者価格評価表!DE$124</f>
        <v>3.267076639662797E-3</v>
      </c>
      <c r="DF69" s="393">
        <f>+生産者価格評価表!DF69/生産者価格評価表!DF$124</f>
        <v>0</v>
      </c>
      <c r="DG69" s="394">
        <f>+生産者価格評価表!DG69/生産者価格評価表!DG$124</f>
        <v>1.4592109337075464E-2</v>
      </c>
    </row>
    <row r="70" spans="2:111">
      <c r="B70" s="389" t="s">
        <v>251</v>
      </c>
      <c r="C70" s="390" t="s">
        <v>252</v>
      </c>
      <c r="D70" s="391">
        <f>+生産者価格評価表!D70/生産者価格評価表!D$124</f>
        <v>0</v>
      </c>
      <c r="E70" s="392">
        <f>+生産者価格評価表!E70/生産者価格評価表!E$124</f>
        <v>0</v>
      </c>
      <c r="F70" s="392">
        <f>+生産者価格評価表!F70/生産者価格評価表!F$124</f>
        <v>0</v>
      </c>
      <c r="G70" s="392">
        <f>+生産者価格評価表!G70/生産者価格評価表!G$124</f>
        <v>0</v>
      </c>
      <c r="H70" s="392">
        <f>+生産者価格評価表!H70/生産者価格評価表!H$124</f>
        <v>0</v>
      </c>
      <c r="I70" s="392">
        <f>+生産者価格評価表!I70/生産者価格評価表!I$124</f>
        <v>0</v>
      </c>
      <c r="J70" s="392">
        <f>+生産者価格評価表!J70/生産者価格評価表!J$124</f>
        <v>0</v>
      </c>
      <c r="K70" s="392">
        <f>+生産者価格評価表!K70/生産者価格評価表!K$124</f>
        <v>0</v>
      </c>
      <c r="L70" s="392">
        <f>+生産者価格評価表!L70/生産者価格評価表!L$124</f>
        <v>0</v>
      </c>
      <c r="M70" s="392">
        <f>+生産者価格評価表!M70/生産者価格評価表!M$124</f>
        <v>0</v>
      </c>
      <c r="N70" s="392">
        <f>+生産者価格評価表!N70/生産者価格評価表!N$124</f>
        <v>0</v>
      </c>
      <c r="O70" s="392">
        <f>+生産者価格評価表!O70/生産者価格評価表!O$124</f>
        <v>0</v>
      </c>
      <c r="P70" s="392">
        <f>+生産者価格評価表!P70/生産者価格評価表!P$124</f>
        <v>0</v>
      </c>
      <c r="Q70" s="392">
        <f>+生産者価格評価表!Q70/生産者価格評価表!Q$124</f>
        <v>0</v>
      </c>
      <c r="R70" s="392">
        <f>+生産者価格評価表!R70/生産者価格評価表!R$124</f>
        <v>0</v>
      </c>
      <c r="S70" s="392">
        <f>+生産者価格評価表!S70/生産者価格評価表!S$124</f>
        <v>0</v>
      </c>
      <c r="T70" s="392">
        <f>+生産者価格評価表!T70/生産者価格評価表!T$124</f>
        <v>0</v>
      </c>
      <c r="U70" s="392">
        <f>+生産者価格評価表!U70/生産者価格評価表!U$124</f>
        <v>0</v>
      </c>
      <c r="V70" s="392">
        <f>+生産者価格評価表!V70/生産者価格評価表!V$124</f>
        <v>0</v>
      </c>
      <c r="W70" s="392">
        <f>+生産者価格評価表!W70/生産者価格評価表!W$124</f>
        <v>0</v>
      </c>
      <c r="X70" s="392">
        <f>+生産者価格評価表!X70/生産者価格評価表!X$124</f>
        <v>0</v>
      </c>
      <c r="Y70" s="392">
        <f>+生産者価格評価表!Y70/生産者価格評価表!Y$124</f>
        <v>0</v>
      </c>
      <c r="Z70" s="392">
        <f>+生産者価格評価表!Z70/生産者価格評価表!Z$124</f>
        <v>0</v>
      </c>
      <c r="AA70" s="392">
        <f>+生産者価格評価表!AA70/生産者価格評価表!AA$124</f>
        <v>0</v>
      </c>
      <c r="AB70" s="392">
        <f>+生産者価格評価表!AB70/生産者価格評価表!AB$124</f>
        <v>0</v>
      </c>
      <c r="AC70" s="392">
        <f>+生産者価格評価表!AC70/生産者価格評価表!AC$124</f>
        <v>0</v>
      </c>
      <c r="AD70" s="392">
        <f>+生産者価格評価表!AD70/生産者価格評価表!AD$124</f>
        <v>0</v>
      </c>
      <c r="AE70" s="392">
        <f>+生産者価格評価表!AE70/生産者価格評価表!AE$124</f>
        <v>0</v>
      </c>
      <c r="AF70" s="392">
        <f>+生産者価格評価表!AF70/生産者価格評価表!AF$124</f>
        <v>0</v>
      </c>
      <c r="AG70" s="392">
        <f>+生産者価格評価表!AG70/生産者価格評価表!AG$124</f>
        <v>0</v>
      </c>
      <c r="AH70" s="392">
        <f>+生産者価格評価表!AH70/生産者価格評価表!AH$124</f>
        <v>0</v>
      </c>
      <c r="AI70" s="392">
        <f>+生産者価格評価表!AI70/生産者価格評価表!AI$124</f>
        <v>0</v>
      </c>
      <c r="AJ70" s="392">
        <f>+生産者価格評価表!AJ70/生産者価格評価表!AJ$124</f>
        <v>0</v>
      </c>
      <c r="AK70" s="392">
        <f>+生産者価格評価表!AK70/生産者価格評価表!AK$124</f>
        <v>0</v>
      </c>
      <c r="AL70" s="392">
        <f>+生産者価格評価表!AL70/生産者価格評価表!AL$124</f>
        <v>0</v>
      </c>
      <c r="AM70" s="392">
        <f>+生産者価格評価表!AM70/生産者価格評価表!AM$124</f>
        <v>0</v>
      </c>
      <c r="AN70" s="392">
        <f>+生産者価格評価表!AN70/生産者価格評価表!AN$124</f>
        <v>0</v>
      </c>
      <c r="AO70" s="392">
        <f>+生産者価格評価表!AO70/生産者価格評価表!AO$124</f>
        <v>0</v>
      </c>
      <c r="AP70" s="392">
        <f>+生産者価格評価表!AP70/生産者価格評価表!AP$124</f>
        <v>0</v>
      </c>
      <c r="AQ70" s="392">
        <f>+生産者価格評価表!AQ70/生産者価格評価表!AQ$124</f>
        <v>0</v>
      </c>
      <c r="AR70" s="392">
        <f>+生産者価格評価表!AR70/生産者価格評価表!AR$124</f>
        <v>0</v>
      </c>
      <c r="AS70" s="392">
        <f>+生産者価格評価表!AS70/生産者価格評価表!AS$124</f>
        <v>0</v>
      </c>
      <c r="AT70" s="392">
        <f>+生産者価格評価表!AT70/生産者価格評価表!AT$124</f>
        <v>0</v>
      </c>
      <c r="AU70" s="393">
        <f>+生産者価格評価表!AU70/生産者価格評価表!AU$124</f>
        <v>0</v>
      </c>
      <c r="AV70" s="393">
        <f>+生産者価格評価表!AV70/生産者価格評価表!AV$124</f>
        <v>0</v>
      </c>
      <c r="AW70" s="393">
        <f>+生産者価格評価表!AW70/生産者価格評価表!AW$124</f>
        <v>0</v>
      </c>
      <c r="AX70" s="393">
        <f>+生産者価格評価表!AX70/生産者価格評価表!AX$124</f>
        <v>0</v>
      </c>
      <c r="AY70" s="393">
        <f>+生産者価格評価表!AY70/生産者価格評価表!AY$124</f>
        <v>0</v>
      </c>
      <c r="AZ70" s="393">
        <f>+生産者価格評価表!AZ70/生産者価格評価表!AZ$124</f>
        <v>0</v>
      </c>
      <c r="BA70" s="393">
        <f>+生産者価格評価表!BA70/生産者価格評価表!BA$124</f>
        <v>0</v>
      </c>
      <c r="BB70" s="393">
        <f>+生産者価格評価表!BB70/生産者価格評価表!BB$124</f>
        <v>0</v>
      </c>
      <c r="BC70" s="393">
        <f>+生産者価格評価表!BC70/生産者価格評価表!BC$124</f>
        <v>0</v>
      </c>
      <c r="BD70" s="393">
        <f>+生産者価格評価表!BD70/生産者価格評価表!BD$124</f>
        <v>0</v>
      </c>
      <c r="BE70" s="393">
        <f>+生産者価格評価表!BE70/生産者価格評価表!BE$124</f>
        <v>0</v>
      </c>
      <c r="BF70" s="393">
        <f>+生産者価格評価表!BF70/生産者価格評価表!BF$124</f>
        <v>0</v>
      </c>
      <c r="BG70" s="393">
        <f>+生産者価格評価表!BG70/生産者価格評価表!BG$124</f>
        <v>0</v>
      </c>
      <c r="BH70" s="393">
        <f>+生産者価格評価表!BH70/生産者価格評価表!BH$124</f>
        <v>0</v>
      </c>
      <c r="BI70" s="393">
        <f>+生産者価格評価表!BI70/生産者価格評価表!BI$124</f>
        <v>0</v>
      </c>
      <c r="BJ70" s="393">
        <f>+生産者価格評価表!BJ70/生産者価格評価表!BJ$124</f>
        <v>0</v>
      </c>
      <c r="BK70" s="393">
        <f>+生産者価格評価表!BK70/生産者価格評価表!BK$124</f>
        <v>0</v>
      </c>
      <c r="BL70" s="393">
        <f>+生産者価格評価表!BL70/生産者価格評価表!BL$124</f>
        <v>0</v>
      </c>
      <c r="BM70" s="393">
        <f>+生産者価格評価表!BM70/生産者価格評価表!BM$124</f>
        <v>0</v>
      </c>
      <c r="BN70" s="393">
        <f>+生産者価格評価表!BN70/生産者価格評価表!BN$124</f>
        <v>0</v>
      </c>
      <c r="BO70" s="393">
        <f>+生産者価格評価表!BO70/生産者価格評価表!BO$124</f>
        <v>0</v>
      </c>
      <c r="BP70" s="393">
        <f>+生産者価格評価表!BP70/生産者価格評価表!BP$124</f>
        <v>0</v>
      </c>
      <c r="BQ70" s="393">
        <f>+生産者価格評価表!BQ70/生産者価格評価表!BQ$124</f>
        <v>0</v>
      </c>
      <c r="BR70" s="393">
        <f>+生産者価格評価表!BR70/生産者価格評価表!BR$124</f>
        <v>0</v>
      </c>
      <c r="BS70" s="393">
        <f>+生産者価格評価表!BS70/生産者価格評価表!BS$124</f>
        <v>0</v>
      </c>
      <c r="BT70" s="393">
        <f>+生産者価格評価表!BT70/生産者価格評価表!BT$124</f>
        <v>0</v>
      </c>
      <c r="BU70" s="393">
        <f>+生産者価格評価表!BU70/生産者価格評価表!BU$124</f>
        <v>0</v>
      </c>
      <c r="BV70" s="393">
        <f>+生産者価格評価表!BV70/生産者価格評価表!BV$124</f>
        <v>0</v>
      </c>
      <c r="BW70" s="393">
        <f>+生産者価格評価表!BW70/生産者価格評価表!BW$124</f>
        <v>0</v>
      </c>
      <c r="BX70" s="393">
        <f>+生産者価格評価表!BX70/生産者価格評価表!BX$124</f>
        <v>0</v>
      </c>
      <c r="BY70" s="393">
        <f>+生産者価格評価表!BY70/生産者価格評価表!BY$124</f>
        <v>0</v>
      </c>
      <c r="BZ70" s="393">
        <f>+生産者価格評価表!BZ70/生産者価格評価表!BZ$124</f>
        <v>0</v>
      </c>
      <c r="CA70" s="393">
        <f>+生産者価格評価表!CA70/生産者価格評価表!CA$124</f>
        <v>0</v>
      </c>
      <c r="CB70" s="393">
        <f>+生産者価格評価表!CB70/生産者価格評価表!CB$124</f>
        <v>0</v>
      </c>
      <c r="CC70" s="393">
        <f>+生産者価格評価表!CC70/生産者価格評価表!CC$124</f>
        <v>0</v>
      </c>
      <c r="CD70" s="393">
        <f>+生産者価格評価表!CD70/生産者価格評価表!CD$124</f>
        <v>0</v>
      </c>
      <c r="CE70" s="393">
        <f>+生産者価格評価表!CE70/生産者価格評価表!CE$124</f>
        <v>0</v>
      </c>
      <c r="CF70" s="393">
        <f>+生産者価格評価表!CF70/生産者価格評価表!CF$124</f>
        <v>0</v>
      </c>
      <c r="CG70" s="393">
        <f>+生産者価格評価表!CG70/生産者価格評価表!CG$124</f>
        <v>0</v>
      </c>
      <c r="CH70" s="393">
        <f>+生産者価格評価表!CH70/生産者価格評価表!CH$124</f>
        <v>0</v>
      </c>
      <c r="CI70" s="393">
        <f>+生産者価格評価表!CI70/生産者価格評価表!CI$124</f>
        <v>0</v>
      </c>
      <c r="CJ70" s="393">
        <f>+生産者価格評価表!CJ70/生産者価格評価表!CJ$124</f>
        <v>0</v>
      </c>
      <c r="CK70" s="393">
        <f>+生産者価格評価表!CK70/生産者価格評価表!CK$124</f>
        <v>0</v>
      </c>
      <c r="CL70" s="393">
        <f>+生産者価格評価表!CL70/生産者価格評価表!CL$124</f>
        <v>0</v>
      </c>
      <c r="CM70" s="393">
        <f>+生産者価格評価表!CM70/生産者価格評価表!CM$124</f>
        <v>0</v>
      </c>
      <c r="CN70" s="393">
        <f>+生産者価格評価表!CN70/生産者価格評価表!CN$124</f>
        <v>0</v>
      </c>
      <c r="CO70" s="393">
        <f>+生産者価格評価表!CO70/生産者価格評価表!CO$124</f>
        <v>0</v>
      </c>
      <c r="CP70" s="393">
        <f>+生産者価格評価表!CP70/生産者価格評価表!CP$124</f>
        <v>0</v>
      </c>
      <c r="CQ70" s="393">
        <f>+生産者価格評価表!CQ70/生産者価格評価表!CQ$124</f>
        <v>0</v>
      </c>
      <c r="CR70" s="393">
        <f>+生産者価格評価表!CR70/生産者価格評価表!CR$124</f>
        <v>0</v>
      </c>
      <c r="CS70" s="393">
        <f>+生産者価格評価表!CS70/生産者価格評価表!CS$124</f>
        <v>0</v>
      </c>
      <c r="CT70" s="393">
        <f>+生産者価格評価表!CT70/生産者価格評価表!CT$124</f>
        <v>0</v>
      </c>
      <c r="CU70" s="393">
        <f>+生産者価格評価表!CU70/生産者価格評価表!CU$124</f>
        <v>0</v>
      </c>
      <c r="CV70" s="393">
        <f>+生産者価格評価表!CV70/生産者価格評価表!CV$124</f>
        <v>0</v>
      </c>
      <c r="CW70" s="393">
        <f>+生産者価格評価表!CW70/生産者価格評価表!CW$124</f>
        <v>0</v>
      </c>
      <c r="CX70" s="393">
        <f>+生産者価格評価表!CX70/生産者価格評価表!CX$124</f>
        <v>0</v>
      </c>
      <c r="CY70" s="393">
        <f>+生産者価格評価表!CY70/生産者価格評価表!CY$124</f>
        <v>0</v>
      </c>
      <c r="CZ70" s="393">
        <f>+生産者価格評価表!CZ70/生産者価格評価表!CZ$124</f>
        <v>0</v>
      </c>
      <c r="DA70" s="393">
        <f>+生産者価格評価表!DA70/生産者価格評価表!DA$124</f>
        <v>0</v>
      </c>
      <c r="DB70" s="393">
        <f>+生産者価格評価表!DB70/生産者価格評価表!DB$124</f>
        <v>0</v>
      </c>
      <c r="DC70" s="393">
        <f>+生産者価格評価表!DC70/生産者価格評価表!DC$124</f>
        <v>0</v>
      </c>
      <c r="DD70" s="393">
        <f>+生産者価格評価表!DD70/生産者価格評価表!DD$124</f>
        <v>0</v>
      </c>
      <c r="DE70" s="393">
        <f>+生産者価格評価表!DE70/生産者価格評価表!DE$124</f>
        <v>0</v>
      </c>
      <c r="DF70" s="393">
        <f>+生産者価格評価表!DF70/生産者価格評価表!DF$124</f>
        <v>0</v>
      </c>
      <c r="DG70" s="394">
        <f>+生産者価格評価表!DG70/生産者価格評価表!DG$124</f>
        <v>0</v>
      </c>
    </row>
    <row r="71" spans="2:111">
      <c r="B71" s="389" t="s">
        <v>253</v>
      </c>
      <c r="C71" s="390" t="s">
        <v>254</v>
      </c>
      <c r="D71" s="391">
        <f>+生産者価格評価表!D71/生産者価格評価表!D$124</f>
        <v>0</v>
      </c>
      <c r="E71" s="392">
        <f>+生産者価格評価表!E71/生産者価格評価表!E$124</f>
        <v>0</v>
      </c>
      <c r="F71" s="392">
        <f>+生産者価格評価表!F71/生産者価格評価表!F$124</f>
        <v>0</v>
      </c>
      <c r="G71" s="392">
        <f>+生産者価格評価表!G71/生産者価格評価表!G$124</f>
        <v>0</v>
      </c>
      <c r="H71" s="392">
        <f>+生産者価格評価表!H71/生産者価格評価表!H$124</f>
        <v>0</v>
      </c>
      <c r="I71" s="392">
        <f>+生産者価格評価表!I71/生産者価格評価表!I$124</f>
        <v>0</v>
      </c>
      <c r="J71" s="392">
        <f>+生産者価格評価表!J71/生産者価格評価表!J$124</f>
        <v>0</v>
      </c>
      <c r="K71" s="392">
        <f>+生産者価格評価表!K71/生産者価格評価表!K$124</f>
        <v>0</v>
      </c>
      <c r="L71" s="392">
        <f>+生産者価格評価表!L71/生産者価格評価表!L$124</f>
        <v>0</v>
      </c>
      <c r="M71" s="392">
        <f>+生産者価格評価表!M71/生産者価格評価表!M$124</f>
        <v>0</v>
      </c>
      <c r="N71" s="392">
        <f>+生産者価格評価表!N71/生産者価格評価表!N$124</f>
        <v>0</v>
      </c>
      <c r="O71" s="392">
        <f>+生産者価格評価表!O71/生産者価格評価表!O$124</f>
        <v>0</v>
      </c>
      <c r="P71" s="392">
        <f>+生産者価格評価表!P71/生産者価格評価表!P$124</f>
        <v>0</v>
      </c>
      <c r="Q71" s="392">
        <f>+生産者価格評価表!Q71/生産者価格評価表!Q$124</f>
        <v>0</v>
      </c>
      <c r="R71" s="392">
        <f>+生産者価格評価表!R71/生産者価格評価表!R$124</f>
        <v>0</v>
      </c>
      <c r="S71" s="392">
        <f>+生産者価格評価表!S71/生産者価格評価表!S$124</f>
        <v>0</v>
      </c>
      <c r="T71" s="392">
        <f>+生産者価格評価表!T71/生産者価格評価表!T$124</f>
        <v>0</v>
      </c>
      <c r="U71" s="392">
        <f>+生産者価格評価表!U71/生産者価格評価表!U$124</f>
        <v>0</v>
      </c>
      <c r="V71" s="392">
        <f>+生産者価格評価表!V71/生産者価格評価表!V$124</f>
        <v>0</v>
      </c>
      <c r="W71" s="392">
        <f>+生産者価格評価表!W71/生産者価格評価表!W$124</f>
        <v>0</v>
      </c>
      <c r="X71" s="392">
        <f>+生産者価格評価表!X71/生産者価格評価表!X$124</f>
        <v>0</v>
      </c>
      <c r="Y71" s="392">
        <f>+生産者価格評価表!Y71/生産者価格評価表!Y$124</f>
        <v>0</v>
      </c>
      <c r="Z71" s="392">
        <f>+生産者価格評価表!Z71/生産者価格評価表!Z$124</f>
        <v>0</v>
      </c>
      <c r="AA71" s="392">
        <f>+生産者価格評価表!AA71/生産者価格評価表!AA$124</f>
        <v>0</v>
      </c>
      <c r="AB71" s="392">
        <f>+生産者価格評価表!AB71/生産者価格評価表!AB$124</f>
        <v>0</v>
      </c>
      <c r="AC71" s="392">
        <f>+生産者価格評価表!AC71/生産者価格評価表!AC$124</f>
        <v>0</v>
      </c>
      <c r="AD71" s="392">
        <f>+生産者価格評価表!AD71/生産者価格評価表!AD$124</f>
        <v>0</v>
      </c>
      <c r="AE71" s="392">
        <f>+生産者価格評価表!AE71/生産者価格評価表!AE$124</f>
        <v>0</v>
      </c>
      <c r="AF71" s="392">
        <f>+生産者価格評価表!AF71/生産者価格評価表!AF$124</f>
        <v>0</v>
      </c>
      <c r="AG71" s="392">
        <f>+生産者価格評価表!AG71/生産者価格評価表!AG$124</f>
        <v>0</v>
      </c>
      <c r="AH71" s="392">
        <f>+生産者価格評価表!AH71/生産者価格評価表!AH$124</f>
        <v>0</v>
      </c>
      <c r="AI71" s="392">
        <f>+生産者価格評価表!AI71/生産者価格評価表!AI$124</f>
        <v>0</v>
      </c>
      <c r="AJ71" s="392">
        <f>+生産者価格評価表!AJ71/生産者価格評価表!AJ$124</f>
        <v>0</v>
      </c>
      <c r="AK71" s="392">
        <f>+生産者価格評価表!AK71/生産者価格評価表!AK$124</f>
        <v>0</v>
      </c>
      <c r="AL71" s="392">
        <f>+生産者価格評価表!AL71/生産者価格評価表!AL$124</f>
        <v>0</v>
      </c>
      <c r="AM71" s="392">
        <f>+生産者価格評価表!AM71/生産者価格評価表!AM$124</f>
        <v>0</v>
      </c>
      <c r="AN71" s="392">
        <f>+生産者価格評価表!AN71/生産者価格評価表!AN$124</f>
        <v>0</v>
      </c>
      <c r="AO71" s="392">
        <f>+生産者価格評価表!AO71/生産者価格評価表!AO$124</f>
        <v>0</v>
      </c>
      <c r="AP71" s="392">
        <f>+生産者価格評価表!AP71/生産者価格評価表!AP$124</f>
        <v>0</v>
      </c>
      <c r="AQ71" s="392">
        <f>+生産者価格評価表!AQ71/生産者価格評価表!AQ$124</f>
        <v>0</v>
      </c>
      <c r="AR71" s="392">
        <f>+生産者価格評価表!AR71/生産者価格評価表!AR$124</f>
        <v>0</v>
      </c>
      <c r="AS71" s="392">
        <f>+生産者価格評価表!AS71/生産者価格評価表!AS$124</f>
        <v>0</v>
      </c>
      <c r="AT71" s="392">
        <f>+生産者価格評価表!AT71/生産者価格評価表!AT$124</f>
        <v>0</v>
      </c>
      <c r="AU71" s="393">
        <f>+生産者価格評価表!AU71/生産者価格評価表!AU$124</f>
        <v>0</v>
      </c>
      <c r="AV71" s="393">
        <f>+生産者価格評価表!AV71/生産者価格評価表!AV$124</f>
        <v>0</v>
      </c>
      <c r="AW71" s="393">
        <f>+生産者価格評価表!AW71/生産者価格評価表!AW$124</f>
        <v>0</v>
      </c>
      <c r="AX71" s="393">
        <f>+生産者価格評価表!AX71/生産者価格評価表!AX$124</f>
        <v>0</v>
      </c>
      <c r="AY71" s="393">
        <f>+生産者価格評価表!AY71/生産者価格評価表!AY$124</f>
        <v>0</v>
      </c>
      <c r="AZ71" s="393">
        <f>+生産者価格評価表!AZ71/生産者価格評価表!AZ$124</f>
        <v>0</v>
      </c>
      <c r="BA71" s="393">
        <f>+生産者価格評価表!BA71/生産者価格評価表!BA$124</f>
        <v>0</v>
      </c>
      <c r="BB71" s="393">
        <f>+生産者価格評価表!BB71/生産者価格評価表!BB$124</f>
        <v>0</v>
      </c>
      <c r="BC71" s="393">
        <f>+生産者価格評価表!BC71/生産者価格評価表!BC$124</f>
        <v>0</v>
      </c>
      <c r="BD71" s="393">
        <f>+生産者価格評価表!BD71/生産者価格評価表!BD$124</f>
        <v>0</v>
      </c>
      <c r="BE71" s="393">
        <f>+生産者価格評価表!BE71/生産者価格評価表!BE$124</f>
        <v>0</v>
      </c>
      <c r="BF71" s="393">
        <f>+生産者価格評価表!BF71/生産者価格評価表!BF$124</f>
        <v>0</v>
      </c>
      <c r="BG71" s="393">
        <f>+生産者価格評価表!BG71/生産者価格評価表!BG$124</f>
        <v>0</v>
      </c>
      <c r="BH71" s="393">
        <f>+生産者価格評価表!BH71/生産者価格評価表!BH$124</f>
        <v>0</v>
      </c>
      <c r="BI71" s="393">
        <f>+生産者価格評価表!BI71/生産者価格評価表!BI$124</f>
        <v>0</v>
      </c>
      <c r="BJ71" s="393">
        <f>+生産者価格評価表!BJ71/生産者価格評価表!BJ$124</f>
        <v>0</v>
      </c>
      <c r="BK71" s="393">
        <f>+生産者価格評価表!BK71/生産者価格評価表!BK$124</f>
        <v>0</v>
      </c>
      <c r="BL71" s="393">
        <f>+生産者価格評価表!BL71/生産者価格評価表!BL$124</f>
        <v>0</v>
      </c>
      <c r="BM71" s="393">
        <f>+生産者価格評価表!BM71/生産者価格評価表!BM$124</f>
        <v>0</v>
      </c>
      <c r="BN71" s="393">
        <f>+生産者価格評価表!BN71/生産者価格評価表!BN$124</f>
        <v>0</v>
      </c>
      <c r="BO71" s="393">
        <f>+生産者価格評価表!BO71/生産者価格評価表!BO$124</f>
        <v>0</v>
      </c>
      <c r="BP71" s="393">
        <f>+生産者価格評価表!BP71/生産者価格評価表!BP$124</f>
        <v>0</v>
      </c>
      <c r="BQ71" s="393">
        <f>+生産者価格評価表!BQ71/生産者価格評価表!BQ$124</f>
        <v>0</v>
      </c>
      <c r="BR71" s="393">
        <f>+生産者価格評価表!BR71/生産者価格評価表!BR$124</f>
        <v>0</v>
      </c>
      <c r="BS71" s="393">
        <f>+生産者価格評価表!BS71/生産者価格評価表!BS$124</f>
        <v>0</v>
      </c>
      <c r="BT71" s="393">
        <f>+生産者価格評価表!BT71/生産者価格評価表!BT$124</f>
        <v>0</v>
      </c>
      <c r="BU71" s="393">
        <f>+生産者価格評価表!BU71/生産者価格評価表!BU$124</f>
        <v>0</v>
      </c>
      <c r="BV71" s="393">
        <f>+生産者価格評価表!BV71/生産者価格評価表!BV$124</f>
        <v>0</v>
      </c>
      <c r="BW71" s="393">
        <f>+生産者価格評価表!BW71/生産者価格評価表!BW$124</f>
        <v>0</v>
      </c>
      <c r="BX71" s="393">
        <f>+生産者価格評価表!BX71/生産者価格評価表!BX$124</f>
        <v>0</v>
      </c>
      <c r="BY71" s="393">
        <f>+生産者価格評価表!BY71/生産者価格評価表!BY$124</f>
        <v>0</v>
      </c>
      <c r="BZ71" s="393">
        <f>+生産者価格評価表!BZ71/生産者価格評価表!BZ$124</f>
        <v>0</v>
      </c>
      <c r="CA71" s="393">
        <f>+生産者価格評価表!CA71/生産者価格評価表!CA$124</f>
        <v>0</v>
      </c>
      <c r="CB71" s="393">
        <f>+生産者価格評価表!CB71/生産者価格評価表!CB$124</f>
        <v>0</v>
      </c>
      <c r="CC71" s="393">
        <f>+生産者価格評価表!CC71/生産者価格評価表!CC$124</f>
        <v>0</v>
      </c>
      <c r="CD71" s="393">
        <f>+生産者価格評価表!CD71/生産者価格評価表!CD$124</f>
        <v>0</v>
      </c>
      <c r="CE71" s="393">
        <f>+生産者価格評価表!CE71/生産者価格評価表!CE$124</f>
        <v>0</v>
      </c>
      <c r="CF71" s="393">
        <f>+生産者価格評価表!CF71/生産者価格評価表!CF$124</f>
        <v>0</v>
      </c>
      <c r="CG71" s="393">
        <f>+生産者価格評価表!CG71/生産者価格評価表!CG$124</f>
        <v>0</v>
      </c>
      <c r="CH71" s="393">
        <f>+生産者価格評価表!CH71/生産者価格評価表!CH$124</f>
        <v>0</v>
      </c>
      <c r="CI71" s="393">
        <f>+生産者価格評価表!CI71/生産者価格評価表!CI$124</f>
        <v>0</v>
      </c>
      <c r="CJ71" s="393">
        <f>+生産者価格評価表!CJ71/生産者価格評価表!CJ$124</f>
        <v>0</v>
      </c>
      <c r="CK71" s="393">
        <f>+生産者価格評価表!CK71/生産者価格評価表!CK$124</f>
        <v>0</v>
      </c>
      <c r="CL71" s="393">
        <f>+生産者価格評価表!CL71/生産者価格評価表!CL$124</f>
        <v>0</v>
      </c>
      <c r="CM71" s="393">
        <f>+生産者価格評価表!CM71/生産者価格評価表!CM$124</f>
        <v>0</v>
      </c>
      <c r="CN71" s="393">
        <f>+生産者価格評価表!CN71/生産者価格評価表!CN$124</f>
        <v>0</v>
      </c>
      <c r="CO71" s="393">
        <f>+生産者価格評価表!CO71/生産者価格評価表!CO$124</f>
        <v>0</v>
      </c>
      <c r="CP71" s="393">
        <f>+生産者価格評価表!CP71/生産者価格評価表!CP$124</f>
        <v>0</v>
      </c>
      <c r="CQ71" s="393">
        <f>+生産者価格評価表!CQ71/生産者価格評価表!CQ$124</f>
        <v>0</v>
      </c>
      <c r="CR71" s="393">
        <f>+生産者価格評価表!CR71/生産者価格評価表!CR$124</f>
        <v>0</v>
      </c>
      <c r="CS71" s="393">
        <f>+生産者価格評価表!CS71/生産者価格評価表!CS$124</f>
        <v>0</v>
      </c>
      <c r="CT71" s="393">
        <f>+生産者価格評価表!CT71/生産者価格評価表!CT$124</f>
        <v>0</v>
      </c>
      <c r="CU71" s="393">
        <f>+生産者価格評価表!CU71/生産者価格評価表!CU$124</f>
        <v>0</v>
      </c>
      <c r="CV71" s="393">
        <f>+生産者価格評価表!CV71/生産者価格評価表!CV$124</f>
        <v>0</v>
      </c>
      <c r="CW71" s="393">
        <f>+生産者価格評価表!CW71/生産者価格評価表!CW$124</f>
        <v>0</v>
      </c>
      <c r="CX71" s="393">
        <f>+生産者価格評価表!CX71/生産者価格評価表!CX$124</f>
        <v>0</v>
      </c>
      <c r="CY71" s="393">
        <f>+生産者価格評価表!CY71/生産者価格評価表!CY$124</f>
        <v>0</v>
      </c>
      <c r="CZ71" s="393">
        <f>+生産者価格評価表!CZ71/生産者価格評価表!CZ$124</f>
        <v>0</v>
      </c>
      <c r="DA71" s="393">
        <f>+生産者価格評価表!DA71/生産者価格評価表!DA$124</f>
        <v>0</v>
      </c>
      <c r="DB71" s="393">
        <f>+生産者価格評価表!DB71/生産者価格評価表!DB$124</f>
        <v>0</v>
      </c>
      <c r="DC71" s="393">
        <f>+生産者価格評価表!DC71/生産者価格評価表!DC$124</f>
        <v>0</v>
      </c>
      <c r="DD71" s="393">
        <f>+生産者価格評価表!DD71/生産者価格評価表!DD$124</f>
        <v>0</v>
      </c>
      <c r="DE71" s="393">
        <f>+生産者価格評価表!DE71/生産者価格評価表!DE$124</f>
        <v>0</v>
      </c>
      <c r="DF71" s="393">
        <f>+生産者価格評価表!DF71/生産者価格評価表!DF$124</f>
        <v>0</v>
      </c>
      <c r="DG71" s="394">
        <f>+生産者価格評価表!DG71/生産者価格評価表!DG$124</f>
        <v>0</v>
      </c>
    </row>
    <row r="72" spans="2:111">
      <c r="B72" s="389" t="s">
        <v>255</v>
      </c>
      <c r="C72" s="390" t="s">
        <v>256</v>
      </c>
      <c r="D72" s="391">
        <f>+生産者価格評価表!D72/生産者価格評価表!D$124</f>
        <v>8.0618545585555267E-3</v>
      </c>
      <c r="E72" s="392">
        <f>+生産者価格評価表!E72/生産者価格評価表!E$124</f>
        <v>1.2701354454462381E-2</v>
      </c>
      <c r="F72" s="392">
        <f>+生産者価格評価表!F72/生産者価格評価表!F$124</f>
        <v>5.2811151554959544E-2</v>
      </c>
      <c r="G72" s="392">
        <f>+生産者価格評価表!G72/生産者価格評価表!G$124</f>
        <v>9.1063353677415405E-3</v>
      </c>
      <c r="H72" s="392">
        <f>+生産者価格評価表!H72/生産者価格評価表!H$124</f>
        <v>9.2250949794365263E-3</v>
      </c>
      <c r="I72" s="392">
        <f>+生産者価格評価表!I72/生産者価格評価表!I$124</f>
        <v>6.9616637359865258E-2</v>
      </c>
      <c r="J72" s="392">
        <f>+生産者価格評価表!J72/生産者価格評価表!J$124</f>
        <v>3.0078707115919496E-2</v>
      </c>
      <c r="K72" s="392">
        <f>+生産者価格評価表!K72/生産者価格評価表!K$124</f>
        <v>1.0850552643043375E-2</v>
      </c>
      <c r="L72" s="392">
        <f>+生産者価格評価表!L72/生産者価格評価表!L$124</f>
        <v>1.0910688068436038E-2</v>
      </c>
      <c r="M72" s="392">
        <f>+生産者価格評価表!M72/生産者価格評価表!M$124</f>
        <v>3.6473818893692079E-3</v>
      </c>
      <c r="N72" s="392">
        <f>+生産者価格評価表!N72/生産者価格評価表!N$124</f>
        <v>1.6215122683531874E-3</v>
      </c>
      <c r="O72" s="392">
        <f>+生産者価格評価表!O72/生産者価格評価表!O$124</f>
        <v>3.3974445014919433E-2</v>
      </c>
      <c r="P72" s="392">
        <f>+生産者価格評価表!P72/生産者価格評価表!P$124</f>
        <v>1.4109806152720771E-2</v>
      </c>
      <c r="Q72" s="392">
        <f>+生産者価格評価表!Q72/生産者価格評価表!Q$124</f>
        <v>1.8604155260839802E-2</v>
      </c>
      <c r="R72" s="392">
        <f>+生産者価格評価表!R72/生産者価格評価表!R$124</f>
        <v>1.0061404667673803E-2</v>
      </c>
      <c r="S72" s="392">
        <f>+生産者価格評価表!S72/生産者価格評価表!S$124</f>
        <v>9.313999059989006E-2</v>
      </c>
      <c r="T72" s="392">
        <f>+生産者価格評価表!T72/生産者価格評価表!T$124</f>
        <v>1.6414269439755696E-2</v>
      </c>
      <c r="U72" s="392">
        <f>+生産者価格評価表!U72/生産者価格評価表!U$124</f>
        <v>2.291482213337202E-2</v>
      </c>
      <c r="V72" s="392">
        <f>+生産者価格評価表!V72/生産者価格評価表!V$124</f>
        <v>5.1149889845149225E-2</v>
      </c>
      <c r="W72" s="392">
        <f>+生産者価格評価表!W72/生産者価格評価表!W$124</f>
        <v>0.12711044665095173</v>
      </c>
      <c r="X72" s="392">
        <f>+生産者価格評価表!X72/生産者価格評価表!X$124</f>
        <v>1.159652225498003E-2</v>
      </c>
      <c r="Y72" s="392">
        <f>+生産者価格評価表!Y72/生産者価格評価表!Y$124</f>
        <v>3.9184134467570735E-2</v>
      </c>
      <c r="Z72" s="392">
        <f>+生産者価格評価表!Z72/生産者価格評価表!Z$124</f>
        <v>1.8974746819385241E-2</v>
      </c>
      <c r="AA72" s="392">
        <f>+生産者価格評価表!AA72/生産者価格評価表!AA$124</f>
        <v>5.670719823292477E-2</v>
      </c>
      <c r="AB72" s="392">
        <f>+生産者価格評価表!AB72/生産者価格評価表!AB$124</f>
        <v>1.0399363357720705E-2</v>
      </c>
      <c r="AC72" s="392">
        <f>+生産者価格評価表!AC72/生産者価格評価表!AC$124</f>
        <v>1.127920352872132E-2</v>
      </c>
      <c r="AD72" s="392">
        <f>+生産者価格評価表!AD72/生産者価格評価表!AD$124</f>
        <v>5.8096215291610466E-3</v>
      </c>
      <c r="AE72" s="392">
        <f>+生産者価格評価表!AE72/生産者価格評価表!AE$124</f>
        <v>1.0821369578371268E-2</v>
      </c>
      <c r="AF72" s="392">
        <f>+生産者価格評価表!AF72/生産者価格評価表!AF$124</f>
        <v>2.4305771014797965E-2</v>
      </c>
      <c r="AG72" s="392">
        <f>+生産者価格評価表!AG72/生産者価格評価表!AG$124</f>
        <v>2.6209202559555427E-2</v>
      </c>
      <c r="AH72" s="392">
        <f>+生産者価格評価表!AH72/生産者価格評価表!AH$124</f>
        <v>2.1793268201435605E-2</v>
      </c>
      <c r="AI72" s="392">
        <f>+生産者価格評価表!AI72/生産者価格評価表!AI$124</f>
        <v>3.9297853671594732E-2</v>
      </c>
      <c r="AJ72" s="392">
        <f>+生産者価格評価表!AJ72/生産者価格評価表!AJ$124</f>
        <v>5.3460719219286128E-2</v>
      </c>
      <c r="AK72" s="392">
        <f>+生産者価格評価表!AK72/生産者価格評価表!AK$124</f>
        <v>3.3482489589962271E-2</v>
      </c>
      <c r="AL72" s="392">
        <f>+生産者価格評価表!AL72/生産者価格評価表!AL$124</f>
        <v>4.1116932821403246E-2</v>
      </c>
      <c r="AM72" s="392">
        <f>+生産者価格評価表!AM72/生産者価格評価表!AM$124</f>
        <v>4.2257533160769356E-2</v>
      </c>
      <c r="AN72" s="392">
        <f>+生産者価格評価表!AN72/生産者価格評価表!AN$124</f>
        <v>3.3659118288367068E-2</v>
      </c>
      <c r="AO72" s="392">
        <f>+生産者価格評価表!AO72/生産者価格評価表!AO$124</f>
        <v>0.10613412420280116</v>
      </c>
      <c r="AP72" s="392">
        <f>+生産者価格評価表!AP72/生産者価格評価表!AP$124</f>
        <v>1.3504293658941353E-2</v>
      </c>
      <c r="AQ72" s="392">
        <f>+生産者価格評価表!AQ72/生産者価格評価表!AQ$124</f>
        <v>4.6951805076866367E-2</v>
      </c>
      <c r="AR72" s="392">
        <f>+生産者価格評価表!AR72/生産者価格評価表!AR$124</f>
        <v>2.3443892545992221E-2</v>
      </c>
      <c r="AS72" s="392">
        <f>+生産者価格評価表!AS72/生産者価格評価表!AS$124</f>
        <v>8.2536403311683423E-3</v>
      </c>
      <c r="AT72" s="392">
        <f>+生産者価格評価表!AT72/生産者価格評価表!AT$124</f>
        <v>2.2009722683478047E-2</v>
      </c>
      <c r="AU72" s="393">
        <f>+生産者価格評価表!AU72/生産者価格評価表!AU$124</f>
        <v>1.174136571609727E-2</v>
      </c>
      <c r="AV72" s="393">
        <f>+生産者価格評価表!AV72/生産者価格評価表!AV$124</f>
        <v>9.2656444957055391E-3</v>
      </c>
      <c r="AW72" s="393">
        <f>+生産者価格評価表!AW72/生産者価格評価表!AW$124</f>
        <v>9.5796450020972715E-3</v>
      </c>
      <c r="AX72" s="393">
        <f>+生産者価格評価表!AX72/生産者価格評価表!AX$124</f>
        <v>3.1752065084498293E-2</v>
      </c>
      <c r="AY72" s="393">
        <f>+生産者価格評価表!AY72/生産者価格評価表!AY$124</f>
        <v>2.6081213275120637E-2</v>
      </c>
      <c r="AZ72" s="393">
        <f>+生産者価格評価表!AZ72/生産者価格評価表!AZ$124</f>
        <v>8.2299338509291987E-3</v>
      </c>
      <c r="BA72" s="393">
        <f>+生産者価格評価表!BA72/生産者価格評価表!BA$124</f>
        <v>5.4921826490184822E-3</v>
      </c>
      <c r="BB72" s="393">
        <f>+生産者価格評価表!BB72/生産者価格評価表!BB$124</f>
        <v>4.533843268726705E-3</v>
      </c>
      <c r="BC72" s="393">
        <f>+生産者価格評価表!BC72/生産者価格評価表!BC$124</f>
        <v>1.1882056114394225E-2</v>
      </c>
      <c r="BD72" s="393">
        <f>+生産者価格評価表!BD72/生産者価格評価表!BD$124</f>
        <v>4.9117135650086942E-3</v>
      </c>
      <c r="BE72" s="393">
        <f>+生産者価格評価表!BE72/生産者価格評価表!BE$124</f>
        <v>4.9236124943832713E-3</v>
      </c>
      <c r="BF72" s="393">
        <f>+生産者価格評価表!BF72/生産者価格評価表!BF$124</f>
        <v>5.4690641417556403E-3</v>
      </c>
      <c r="BG72" s="393">
        <f>+生産者価格評価表!BG72/生産者価格評価表!BG$124</f>
        <v>4.6142644316406389E-3</v>
      </c>
      <c r="BH72" s="393">
        <f>+生産者価格評価表!BH72/生産者価格評価表!BH$124</f>
        <v>1.105663239342477E-2</v>
      </c>
      <c r="BI72" s="393">
        <f>+生産者価格評価表!BI72/生産者価格評価表!BI$124</f>
        <v>1.5288606566636971E-2</v>
      </c>
      <c r="BJ72" s="393">
        <f>+生産者価格評価表!BJ72/生産者価格評価表!BJ$124</f>
        <v>1.3713581881764811E-2</v>
      </c>
      <c r="BK72" s="393">
        <f>+生産者価格評価表!BK72/生産者価格評価表!BK$124</f>
        <v>1.0968683683657939E-2</v>
      </c>
      <c r="BL72" s="393">
        <f>+生産者価格評価表!BL72/生産者価格評価表!BL$124</f>
        <v>2.9392626745245311E-2</v>
      </c>
      <c r="BM72" s="393">
        <f>+生産者価格評価表!BM72/生産者価格評価表!BM$124</f>
        <v>2.4533470970263694E-3</v>
      </c>
      <c r="BN72" s="393">
        <f>+生産者価格評価表!BN72/生産者価格評価表!BN$124</f>
        <v>1.5387917057555023E-3</v>
      </c>
      <c r="BO72" s="393">
        <f>+生産者価格評価表!BO72/生産者価格評価表!BO$124</f>
        <v>1.5279450418024484E-3</v>
      </c>
      <c r="BP72" s="393">
        <f>+生産者価格評価表!BP72/生産者価格評価表!BP$124</f>
        <v>3.0959772151790631E-3</v>
      </c>
      <c r="BQ72" s="393">
        <f>+生産者価格評価表!BQ72/生産者価格評価表!BQ$124</f>
        <v>0.10154326569675939</v>
      </c>
      <c r="BR72" s="393">
        <f>+生産者価格評価表!BR72/生産者価格評価表!BR$124</f>
        <v>2.482379417790612E-2</v>
      </c>
      <c r="BS72" s="393">
        <f>+生産者価格評価表!BS72/生産者価格評価表!BS$124</f>
        <v>5.1114788481663141E-2</v>
      </c>
      <c r="BT72" s="393">
        <f>+生産者価格評価表!BT72/生産者価格評価表!BT$124</f>
        <v>6.6211116668227002E-2</v>
      </c>
      <c r="BU72" s="393">
        <f>+生産者価格評価表!BU72/生産者価格評価表!BU$124</f>
        <v>1.8813621069117509E-2</v>
      </c>
      <c r="BV72" s="393">
        <f>+生産者価格評価表!BV72/生産者価格評価表!BV$124</f>
        <v>4.316584779619187E-3</v>
      </c>
      <c r="BW72" s="393">
        <f>+生産者価格評価表!BW72/生産者価格評価表!BW$124</f>
        <v>1.3794709157695194E-2</v>
      </c>
      <c r="BX72" s="393">
        <f>+生産者価格評価表!BX72/生産者価格評価表!BX$124</f>
        <v>5.2857564588197035E-3</v>
      </c>
      <c r="BY72" s="393">
        <f>+生産者価格評価表!BY72/生産者価格評価表!BY$124</f>
        <v>0</v>
      </c>
      <c r="BZ72" s="393">
        <f>+生産者価格評価表!BZ72/生産者価格評価表!BZ$124</f>
        <v>4.1412192160921908E-2</v>
      </c>
      <c r="CA72" s="393">
        <f>+生産者価格評価表!CA72/生産者価格評価表!CA$124</f>
        <v>4.3620539837021625E-3</v>
      </c>
      <c r="CB72" s="393">
        <f>+生産者価格評価表!CB72/生産者価格評価表!CB$124</f>
        <v>1.8460421929584181E-3</v>
      </c>
      <c r="CC72" s="393">
        <f>+生産者価格評価表!CC72/生産者価格評価表!CC$124</f>
        <v>4.7812793342644693E-4</v>
      </c>
      <c r="CD72" s="393">
        <f>+生産者価格評価表!CD72/生産者価格評価表!CD$124</f>
        <v>1.9661906300019955E-3</v>
      </c>
      <c r="CE72" s="393">
        <f>+生産者価格評価表!CE72/生産者価格評価表!CE$124</f>
        <v>2.7237282184895688E-3</v>
      </c>
      <c r="CF72" s="393">
        <f>+生産者価格評価表!CF72/生産者価格評価表!CF$124</f>
        <v>4.7466600289764078E-2</v>
      </c>
      <c r="CG72" s="393">
        <f>+生産者価格評価表!CG72/生産者価格評価表!CG$124</f>
        <v>1.1844382524292091E-2</v>
      </c>
      <c r="CH72" s="393">
        <f>+生産者価格評価表!CH72/生産者価格評価表!CH$124</f>
        <v>5.2683292187084077E-3</v>
      </c>
      <c r="CI72" s="393">
        <f>+生産者価格評価表!CI72/生産者価格評価表!CI$124</f>
        <v>9.4551627154712634E-3</v>
      </c>
      <c r="CJ72" s="393">
        <f>+生産者価格評価表!CJ72/生産者価格評価表!CJ$124</f>
        <v>4.5288690952111129E-3</v>
      </c>
      <c r="CK72" s="393">
        <f>+生産者価格評価表!CK72/生産者価格評価表!CK$124</f>
        <v>2.4851640410265248E-3</v>
      </c>
      <c r="CL72" s="393">
        <f>+生産者価格評価表!CL72/生産者価格評価表!CL$124</f>
        <v>3.8185898020268319E-3</v>
      </c>
      <c r="CM72" s="393">
        <f>+生産者価格評価表!CM72/生産者価格評価表!CM$124</f>
        <v>3.7583735615668865E-3</v>
      </c>
      <c r="CN72" s="393">
        <f>+生産者価格評価表!CN72/生産者価格評価表!CN$124</f>
        <v>8.6554464020078253E-3</v>
      </c>
      <c r="CO72" s="393">
        <f>+生産者価格評価表!CO72/生産者価格評価表!CO$124</f>
        <v>1.4507522450024837E-2</v>
      </c>
      <c r="CP72" s="393">
        <f>+生産者価格評価表!CP72/生産者価格評価表!CP$124</f>
        <v>8.799047608238738E-3</v>
      </c>
      <c r="CQ72" s="393">
        <f>+生産者価格評価表!CQ72/生産者価格評価表!CQ$124</f>
        <v>6.7883688761905241E-3</v>
      </c>
      <c r="CR72" s="393">
        <f>+生産者価格評価表!CR72/生産者価格評価表!CR$124</f>
        <v>1.9209679575649077E-2</v>
      </c>
      <c r="CS72" s="393">
        <f>+生産者価格評価表!CS72/生産者価格評価表!CS$124</f>
        <v>1.8378120294927025E-2</v>
      </c>
      <c r="CT72" s="393">
        <f>+生産者価格評価表!CT72/生産者価格評価表!CT$124</f>
        <v>1.1872335189497684E-2</v>
      </c>
      <c r="CU72" s="393">
        <f>+生産者価格評価表!CU72/生産者価格評価表!CU$124</f>
        <v>2.8877327904697279E-3</v>
      </c>
      <c r="CV72" s="393">
        <f>+生産者価格評価表!CV72/生産者価格評価表!CV$124</f>
        <v>4.3393096235252752E-3</v>
      </c>
      <c r="CW72" s="393">
        <f>+生産者価格評価表!CW72/生産者価格評価表!CW$124</f>
        <v>3.6282515834294721E-3</v>
      </c>
      <c r="CX72" s="393">
        <f>+生産者価格評価表!CX72/生産者価格評価表!CX$124</f>
        <v>3.0845092949906739E-3</v>
      </c>
      <c r="CY72" s="393">
        <f>+生産者価格評価表!CY72/生産者価格評価表!CY$124</f>
        <v>4.0908986121044521E-3</v>
      </c>
      <c r="CZ72" s="393">
        <f>+生産者価格評価表!CZ72/生産者価格評価表!CZ$124</f>
        <v>4.2294106653762042E-2</v>
      </c>
      <c r="DA72" s="393">
        <f>+生産者価格評価表!DA72/生産者価格評価表!DA$124</f>
        <v>1.641334275153563E-2</v>
      </c>
      <c r="DB72" s="393">
        <f>+生産者価格評価表!DB72/生産者価格評価表!DB$124</f>
        <v>1.9983822761718457E-2</v>
      </c>
      <c r="DC72" s="393">
        <f>+生産者価格評価表!DC72/生産者価格評価表!DC$124</f>
        <v>2.7204816419440087E-2</v>
      </c>
      <c r="DD72" s="393">
        <f>+生産者価格評価表!DD72/生産者価格評価表!DD$124</f>
        <v>6.109672250274833E-3</v>
      </c>
      <c r="DE72" s="393">
        <f>+生産者価格評価表!DE72/生産者価格評価表!DE$124</f>
        <v>1.4579514311881422E-2</v>
      </c>
      <c r="DF72" s="393">
        <f>+生産者価格評価表!DF72/生産者価格評価表!DF$124</f>
        <v>0</v>
      </c>
      <c r="DG72" s="394">
        <f>+生産者価格評価表!DG72/生産者価格評価表!DG$124</f>
        <v>2.6431917387007304E-3</v>
      </c>
    </row>
    <row r="73" spans="2:111">
      <c r="B73" s="389" t="s">
        <v>257</v>
      </c>
      <c r="C73" s="390" t="s">
        <v>258</v>
      </c>
      <c r="D73" s="391">
        <f>+生産者価格評価表!D73/生産者価格評価表!D$124</f>
        <v>3.1228386669226301E-6</v>
      </c>
      <c r="E73" s="392">
        <f>+生産者価格評価表!E73/生産者価格評価表!E$124</f>
        <v>0</v>
      </c>
      <c r="F73" s="392">
        <f>+生産者価格評価表!F73/生産者価格評価表!F$124</f>
        <v>0</v>
      </c>
      <c r="G73" s="392">
        <f>+生産者価格評価表!G73/生産者価格評価表!G$124</f>
        <v>4.7970043305919983E-4</v>
      </c>
      <c r="H73" s="392">
        <f>+生産者価格評価表!H73/生産者価格評価表!H$124</f>
        <v>5.1759910913799045E-6</v>
      </c>
      <c r="I73" s="392">
        <f>+生産者価格評価表!I73/生産者価格評価表!I$124</f>
        <v>4.5258604699475444E-4</v>
      </c>
      <c r="J73" s="392">
        <f>+生産者価格評価表!J73/生産者価格評価表!J$124</f>
        <v>0</v>
      </c>
      <c r="K73" s="392">
        <f>+生産者価格評価表!K73/生産者価格評価表!K$124</f>
        <v>2.8622816401970052E-3</v>
      </c>
      <c r="L73" s="392">
        <f>+生産者価格評価表!L73/生産者価格評価表!L$124</f>
        <v>4.0006882463128196E-3</v>
      </c>
      <c r="M73" s="392">
        <f>+生産者価格評価表!M73/生産者価格評価表!M$124</f>
        <v>4.6368987565895408E-4</v>
      </c>
      <c r="N73" s="392">
        <f>+生産者価格評価表!N73/生産者価格評価表!N$124</f>
        <v>2.3437606008908758E-5</v>
      </c>
      <c r="O73" s="392">
        <f>+生産者価格評価表!O73/生産者価格評価表!O$124</f>
        <v>9.3486979873079225E-3</v>
      </c>
      <c r="P73" s="392">
        <f>+生産者価格評価表!P73/生産者価格評価表!P$124</f>
        <v>2.2080437815797673E-3</v>
      </c>
      <c r="Q73" s="392">
        <f>+生産者価格評価表!Q73/生産者価格評価表!Q$124</f>
        <v>1.5315892396124825E-4</v>
      </c>
      <c r="R73" s="392">
        <f>+生産者価格評価表!R73/生産者価格評価表!R$124</f>
        <v>4.5608331275022831E-4</v>
      </c>
      <c r="S73" s="392">
        <f>+生産者価格評価表!S73/生産者価格評価表!S$124</f>
        <v>2.5636663469510851E-3</v>
      </c>
      <c r="T73" s="392">
        <f>+生産者価格評価表!T73/生産者価格評価表!T$124</f>
        <v>9.9464928671830774E-4</v>
      </c>
      <c r="U73" s="392">
        <f>+生産者価格評価表!U73/生産者価格評価表!U$124</f>
        <v>6.2531666441999559E-4</v>
      </c>
      <c r="V73" s="392">
        <f>+生産者価格評価表!V73/生産者価格評価表!V$124</f>
        <v>1.4321715562740716E-2</v>
      </c>
      <c r="W73" s="392">
        <f>+生産者価格評価表!W73/生産者価格評価表!W$124</f>
        <v>1.9131152342366751E-3</v>
      </c>
      <c r="X73" s="392">
        <f>+生産者価格評価表!X73/生産者価格評価表!X$124</f>
        <v>1.2165031495799671E-4</v>
      </c>
      <c r="Y73" s="392">
        <f>+生産者価格評価表!Y73/生産者価格評価表!Y$124</f>
        <v>1.6428896537835221E-3</v>
      </c>
      <c r="Z73" s="392">
        <f>+生産者価格評価表!Z73/生産者価格評価表!Z$124</f>
        <v>1.2477461163478466E-3</v>
      </c>
      <c r="AA73" s="392">
        <f>+生産者価格評価表!AA73/生産者価格評価表!AA$124</f>
        <v>1.2099917709731908E-3</v>
      </c>
      <c r="AB73" s="392">
        <f>+生産者価格評価表!AB73/生産者価格評価表!AB$124</f>
        <v>2.8801226236702462E-3</v>
      </c>
      <c r="AC73" s="392">
        <f>+生産者価格評価表!AC73/生産者価格評価表!AC$124</f>
        <v>2.342323476680278E-3</v>
      </c>
      <c r="AD73" s="392">
        <f>+生産者価格評価表!AD73/生産者価格評価表!AD$124</f>
        <v>8.1384232210649383E-5</v>
      </c>
      <c r="AE73" s="392">
        <f>+生産者価格評価表!AE73/生産者価格評価表!AE$124</f>
        <v>8.0028587197112223E-4</v>
      </c>
      <c r="AF73" s="392">
        <f>+生産者価格評価表!AF73/生産者価格評価表!AF$124</f>
        <v>2.6919597621517725E-3</v>
      </c>
      <c r="AG73" s="392">
        <f>+生産者価格評価表!AG73/生産者価格評価表!AG$124</f>
        <v>4.0797907026310356E-3</v>
      </c>
      <c r="AH73" s="392">
        <f>+生産者価格評価表!AH73/生産者価格評価表!AH$124</f>
        <v>3.6434798613223956E-4</v>
      </c>
      <c r="AI73" s="392">
        <f>+生産者価格評価表!AI73/生産者価格評価表!AI$124</f>
        <v>1.131825114471399E-2</v>
      </c>
      <c r="AJ73" s="392">
        <f>+生産者価格評価表!AJ73/生産者価格評価表!AJ$124</f>
        <v>3.9035693596542042E-4</v>
      </c>
      <c r="AK73" s="392">
        <f>+生産者価格評価表!AK73/生産者価格評価表!AK$124</f>
        <v>1.5929487340091298E-2</v>
      </c>
      <c r="AL73" s="392">
        <f>+生産者価格評価表!AL73/生産者価格評価表!AL$124</f>
        <v>4.1930579671158284E-3</v>
      </c>
      <c r="AM73" s="392">
        <f>+生産者価格評価表!AM73/生産者価格評価表!AM$124</f>
        <v>1.1548988766828085E-3</v>
      </c>
      <c r="AN73" s="392">
        <f>+生産者価格評価表!AN73/生産者価格評価表!AN$124</f>
        <v>5.0399873901801027E-3</v>
      </c>
      <c r="AO73" s="392">
        <f>+生産者価格評価表!AO73/生産者価格評価表!AO$124</f>
        <v>1.4012805943196233E-2</v>
      </c>
      <c r="AP73" s="392">
        <f>+生産者価格評価表!AP73/生産者価格評価表!AP$124</f>
        <v>1.2589668085635395E-3</v>
      </c>
      <c r="AQ73" s="392">
        <f>+生産者価格評価表!AQ73/生産者価格評価表!AQ$124</f>
        <v>4.1752099202765474E-4</v>
      </c>
      <c r="AR73" s="392">
        <f>+生産者価格評価表!AR73/生産者価格評価表!AR$124</f>
        <v>2.9266693147396447E-3</v>
      </c>
      <c r="AS73" s="392">
        <f>+生産者価格評価表!AS73/生産者価格評価表!AS$124</f>
        <v>1.9847344834352972E-3</v>
      </c>
      <c r="AT73" s="392">
        <f>+生産者価格評価表!AT73/生産者価格評価表!AT$124</f>
        <v>2.7596471372536859E-3</v>
      </c>
      <c r="AU73" s="393">
        <f>+生産者価格評価表!AU73/生産者価格評価表!AU$124</f>
        <v>1.2270056703190763E-3</v>
      </c>
      <c r="AV73" s="393">
        <f>+生産者価格評価表!AV73/生産者価格評価表!AV$124</f>
        <v>8.626419718291119E-4</v>
      </c>
      <c r="AW73" s="393">
        <f>+生産者価格評価表!AW73/生産者価格評価表!AW$124</f>
        <v>1.4538983855034871E-3</v>
      </c>
      <c r="AX73" s="393">
        <f>+生産者価格評価表!AX73/生産者価格評価表!AX$124</f>
        <v>2.3634753572635758E-3</v>
      </c>
      <c r="AY73" s="393">
        <f>+生産者価格評価表!AY73/生産者価格評価表!AY$124</f>
        <v>1.3151692216787577E-3</v>
      </c>
      <c r="AZ73" s="393">
        <f>+生産者価格評価表!AZ73/生産者価格評価表!AZ$124</f>
        <v>8.6987531909852635E-4</v>
      </c>
      <c r="BA73" s="393">
        <f>+生産者価格評価表!BA73/生産者価格評価表!BA$124</f>
        <v>3.0789397584702038E-4</v>
      </c>
      <c r="BB73" s="393">
        <f>+生産者価格評価表!BB73/生産者価格評価表!BB$124</f>
        <v>2.4499957665514326E-4</v>
      </c>
      <c r="BC73" s="393">
        <f>+生産者価格評価表!BC73/生産者価格評価表!BC$124</f>
        <v>1.6698202854923325E-3</v>
      </c>
      <c r="BD73" s="393">
        <f>+生産者価格評価表!BD73/生産者価格評価表!BD$124</f>
        <v>8.3004759222524269E-4</v>
      </c>
      <c r="BE73" s="393">
        <f>+生産者価格評価表!BE73/生産者価格評価表!BE$124</f>
        <v>4.4007356177011483E-4</v>
      </c>
      <c r="BF73" s="393">
        <f>+生産者価格評価表!BF73/生産者価格評価表!BF$124</f>
        <v>1.2784888183269673E-3</v>
      </c>
      <c r="BG73" s="393">
        <f>+生産者価格評価表!BG73/生産者価格評価表!BG$124</f>
        <v>4.0052068238649397E-3</v>
      </c>
      <c r="BH73" s="393">
        <f>+生産者価格評価表!BH73/生産者価格評価表!BH$124</f>
        <v>2.8956034579357471E-3</v>
      </c>
      <c r="BI73" s="393">
        <f>+生産者価格評価表!BI73/生産者価格評価表!BI$124</f>
        <v>1.686804548853085E-3</v>
      </c>
      <c r="BJ73" s="393">
        <f>+生産者価格評価表!BJ73/生産者価格評価表!BJ$124</f>
        <v>2.6234007928992772E-3</v>
      </c>
      <c r="BK73" s="393">
        <f>+生産者価格評価表!BK73/生産者価格評価表!BK$124</f>
        <v>6.8727520671123526E-4</v>
      </c>
      <c r="BL73" s="393">
        <f>+生産者価格評価表!BL73/生産者価格評価表!BL$124</f>
        <v>2.3960726717577288E-3</v>
      </c>
      <c r="BM73" s="393">
        <f>+生産者価格評価表!BM73/生産者価格評価表!BM$124</f>
        <v>6.9276518596513936E-4</v>
      </c>
      <c r="BN73" s="393">
        <f>+生産者価格評価表!BN73/生産者価格評価表!BN$124</f>
        <v>8.1198257694006847E-4</v>
      </c>
      <c r="BO73" s="393">
        <f>+生産者価格評価表!BO73/生産者価格評価表!BO$124</f>
        <v>3.928828574206771E-4</v>
      </c>
      <c r="BP73" s="393">
        <f>+生産者価格評価表!BP73/生産者価格評価表!BP$124</f>
        <v>5.1379002608981561E-4</v>
      </c>
      <c r="BQ73" s="393">
        <f>+生産者価格評価表!BQ73/生産者価格評価表!BQ$124</f>
        <v>1.2878913079905283E-2</v>
      </c>
      <c r="BR73" s="393">
        <f>+生産者価格評価表!BR73/生産者価格評価表!BR$124</f>
        <v>1.1256878835346828E-2</v>
      </c>
      <c r="BS73" s="393">
        <f>+生産者価格評価表!BS73/生産者価格評価表!BS$124</f>
        <v>1.3424830550693965E-3</v>
      </c>
      <c r="BT73" s="393">
        <f>+生産者価格評価表!BT73/生産者価格評価表!BT$124</f>
        <v>2.9092252629492063E-3</v>
      </c>
      <c r="BU73" s="393">
        <f>+生産者価格評価表!BU73/生産者価格評価表!BU$124</f>
        <v>2.8855575892664641E-3</v>
      </c>
      <c r="BV73" s="393">
        <f>+生産者価格評価表!BV73/生産者価格評価表!BV$124</f>
        <v>7.3838020663251369E-4</v>
      </c>
      <c r="BW73" s="393">
        <f>+生産者価格評価表!BW73/生産者価格評価表!BW$124</f>
        <v>1.6588558074547739E-3</v>
      </c>
      <c r="BX73" s="393">
        <f>+生産者価格評価表!BX73/生産者価格評価表!BX$124</f>
        <v>1.740872122028708E-4</v>
      </c>
      <c r="BY73" s="393">
        <f>+生産者価格評価表!BY73/生産者価格評価表!BY$124</f>
        <v>0</v>
      </c>
      <c r="BZ73" s="393">
        <f>+生産者価格評価表!BZ73/生産者価格評価表!BZ$124</f>
        <v>6.1218851595645763E-4</v>
      </c>
      <c r="CA73" s="393">
        <f>+生産者価格評価表!CA73/生産者価格評価表!CA$124</f>
        <v>5.4879108012130832E-4</v>
      </c>
      <c r="CB73" s="393">
        <f>+生産者価格評価表!CB73/生産者価格評価表!CB$124</f>
        <v>2.3484190915811358E-4</v>
      </c>
      <c r="CC73" s="393">
        <f>+生産者価格評価表!CC73/生産者価格評価表!CC$124</f>
        <v>2.6961001295737675E-4</v>
      </c>
      <c r="CD73" s="393">
        <f>+生産者価格評価表!CD73/生産者価格評価表!CD$124</f>
        <v>2.9483870465132027E-4</v>
      </c>
      <c r="CE73" s="393">
        <f>+生産者価格評価表!CE73/生産者価格評価表!CE$124</f>
        <v>2.5253925137510701E-4</v>
      </c>
      <c r="CF73" s="393">
        <f>+生産者価格評価表!CF73/生産者価格評価表!CF$124</f>
        <v>2.5942160147850608E-4</v>
      </c>
      <c r="CG73" s="393">
        <f>+生産者価格評価表!CG73/生産者価格評価表!CG$124</f>
        <v>7.5240087507591632E-4</v>
      </c>
      <c r="CH73" s="393">
        <f>+生産者価格評価表!CH73/生産者価格評価表!CH$124</f>
        <v>7.7964748190173961E-4</v>
      </c>
      <c r="CI73" s="393">
        <f>+生産者価格評価表!CI73/生産者価格評価表!CI$124</f>
        <v>8.3464112715320865E-4</v>
      </c>
      <c r="CJ73" s="393">
        <f>+生産者価格評価表!CJ73/生産者価格評価表!CJ$124</f>
        <v>7.8999308727615246E-4</v>
      </c>
      <c r="CK73" s="393">
        <f>+生産者価格評価表!CK73/生産者価格評価表!CK$124</f>
        <v>1.923565139368655E-4</v>
      </c>
      <c r="CL73" s="393">
        <f>+生産者価格評価表!CL73/生産者価格評価表!CL$124</f>
        <v>8.1962581855751554E-4</v>
      </c>
      <c r="CM73" s="393">
        <f>+生産者価格評価表!CM73/生産者価格評価表!CM$124</f>
        <v>4.0028476246449496E-4</v>
      </c>
      <c r="CN73" s="393">
        <f>+生産者価格評価表!CN73/生産者価格評価表!CN$124</f>
        <v>2.107688022197865E-3</v>
      </c>
      <c r="CO73" s="393">
        <f>+生産者価格評価表!CO73/生産者価格評価表!CO$124</f>
        <v>2.4704042613024448E-3</v>
      </c>
      <c r="CP73" s="393">
        <f>+生産者価格評価表!CP73/生産者価格評価表!CP$124</f>
        <v>1.3646448496291224E-3</v>
      </c>
      <c r="CQ73" s="393">
        <f>+生産者価格評価表!CQ73/生産者価格評価表!CQ$124</f>
        <v>1.349513675018137E-3</v>
      </c>
      <c r="CR73" s="393">
        <f>+生産者価格評価表!CR73/生産者価格評価表!CR$124</f>
        <v>5.1485821295347879E-3</v>
      </c>
      <c r="CS73" s="393">
        <f>+生産者価格評価表!CS73/生産者価格評価表!CS$124</f>
        <v>5.3972555214610272E-3</v>
      </c>
      <c r="CT73" s="393">
        <f>+生産者価格評価表!CT73/生産者価格評価表!CT$124</f>
        <v>4.2217901835553077E-3</v>
      </c>
      <c r="CU73" s="393">
        <f>+生産者価格評価表!CU73/生産者価格評価表!CU$124</f>
        <v>1.0941047358147562E-3</v>
      </c>
      <c r="CV73" s="393">
        <f>+生産者価格評価表!CV73/生産者価格評価表!CV$124</f>
        <v>1.7108389196694631E-4</v>
      </c>
      <c r="CW73" s="393">
        <f>+生産者価格評価表!CW73/生産者価格評価表!CW$124</f>
        <v>1.0218028397360635E-4</v>
      </c>
      <c r="CX73" s="393">
        <f>+生産者価格評価表!CX73/生産者価格評価表!CX$124</f>
        <v>1.6852072966837056E-3</v>
      </c>
      <c r="CY73" s="393">
        <f>+生産者価格評価表!CY73/生産者価格評価表!CY$124</f>
        <v>1.446171896031321E-3</v>
      </c>
      <c r="CZ73" s="393">
        <f>+生産者価格評価表!CZ73/生産者価格評価表!CZ$124</f>
        <v>1.5999797024427616E-2</v>
      </c>
      <c r="DA73" s="393">
        <f>+生産者価格評価表!DA73/生産者価格評価表!DA$124</f>
        <v>1.2575972606358054E-2</v>
      </c>
      <c r="DB73" s="393">
        <f>+生産者価格評価表!DB73/生産者価格評価表!DB$124</f>
        <v>6.2299577211893135E-3</v>
      </c>
      <c r="DC73" s="393">
        <f>+生産者価格評価表!DC73/生産者価格評価表!DC$124</f>
        <v>1.2334876618782928E-3</v>
      </c>
      <c r="DD73" s="393">
        <f>+生産者価格評価表!DD73/生産者価格評価表!DD$124</f>
        <v>2.1334476140788912E-3</v>
      </c>
      <c r="DE73" s="393">
        <f>+生産者価格評価表!DE73/生産者価格評価表!DE$124</f>
        <v>2.5679085670027328E-3</v>
      </c>
      <c r="DF73" s="393">
        <f>+生産者価格評価表!DF73/生産者価格評価表!DF$124</f>
        <v>0</v>
      </c>
      <c r="DG73" s="394">
        <f>+生産者価格評価表!DG73/生産者価格評価表!DG$124</f>
        <v>1.0626546068727381E-4</v>
      </c>
    </row>
    <row r="74" spans="2:111">
      <c r="B74" s="389" t="s">
        <v>259</v>
      </c>
      <c r="C74" s="390" t="s">
        <v>4</v>
      </c>
      <c r="D74" s="391">
        <f>+生産者価格評価表!D74/生産者価格評価表!D$124</f>
        <v>1.0601215474553139E-4</v>
      </c>
      <c r="E74" s="392">
        <f>+生産者価格評価表!E74/生産者価格評価表!E$124</f>
        <v>1.4378639467720155E-3</v>
      </c>
      <c r="F74" s="392">
        <f>+生産者価格評価表!F74/生産者価格評価表!F$124</f>
        <v>1.1791054307269857E-3</v>
      </c>
      <c r="G74" s="392">
        <f>+生産者価格評価表!G74/生産者価格評価表!G$124</f>
        <v>2.8436535366944255E-4</v>
      </c>
      <c r="H74" s="392">
        <f>+生産者価格評価表!H74/生産者価格評価表!H$124</f>
        <v>3.8524162265841862E-4</v>
      </c>
      <c r="I74" s="392">
        <f>+生産者価格評価表!I74/生産者価格評価表!I$124</f>
        <v>5.0081242905157253E-3</v>
      </c>
      <c r="J74" s="392">
        <f>+生産者価格評価表!J74/生産者価格評価表!J$124</f>
        <v>1.4229687054481679E-3</v>
      </c>
      <c r="K74" s="392">
        <f>+生産者価格評価表!K74/生産者価格評価表!K$124</f>
        <v>1.6435867932008904E-3</v>
      </c>
      <c r="L74" s="392">
        <f>+生産者価格評価表!L74/生産者価格評価表!L$124</f>
        <v>2.3816674716731225E-3</v>
      </c>
      <c r="M74" s="392">
        <f>+生産者価格評価表!M74/生産者価格評価表!M$124</f>
        <v>6.2805256933633555E-5</v>
      </c>
      <c r="N74" s="392">
        <f>+生産者価格評価表!N74/生産者価格評価表!N$124</f>
        <v>9.4922304336080465E-4</v>
      </c>
      <c r="O74" s="392">
        <f>+生産者価格評価表!O74/生産者価格評価表!O$124</f>
        <v>2.7135628394886748E-3</v>
      </c>
      <c r="P74" s="392">
        <f>+生産者価格評価表!P74/生産者価格評価表!P$124</f>
        <v>1.2278348979287736E-3</v>
      </c>
      <c r="Q74" s="392">
        <f>+生産者価格評価表!Q74/生産者価格評価表!Q$124</f>
        <v>4.9120859314643434E-4</v>
      </c>
      <c r="R74" s="392">
        <f>+生産者価格評価表!R74/生産者価格評価表!R$124</f>
        <v>4.88824810013154E-4</v>
      </c>
      <c r="S74" s="392">
        <f>+生産者価格評価表!S74/生産者価格評価表!S$124</f>
        <v>5.1590508562724237E-3</v>
      </c>
      <c r="T74" s="392">
        <f>+生産者価格評価表!T74/生産者価格評価表!T$124</f>
        <v>1.6098435628553308E-3</v>
      </c>
      <c r="U74" s="392">
        <f>+生産者価格評価表!U74/生産者価格評価表!U$124</f>
        <v>3.1583873778020903E-4</v>
      </c>
      <c r="V74" s="392">
        <f>+生産者価格評価表!V74/生産者価格評価表!V$124</f>
        <v>4.5266511340402264E-3</v>
      </c>
      <c r="W74" s="392">
        <f>+生産者価格評価表!W74/生産者価格評価表!W$124</f>
        <v>3.1668979432754709E-3</v>
      </c>
      <c r="X74" s="392">
        <f>+生産者価格評価表!X74/生産者価格評価表!X$124</f>
        <v>1.0061595771027935E-3</v>
      </c>
      <c r="Y74" s="392">
        <f>+生産者価格評価表!Y74/生産者価格評価表!Y$124</f>
        <v>3.6756286731907451E-3</v>
      </c>
      <c r="Z74" s="392">
        <f>+生産者価格評価表!Z74/生産者価格評価表!Z$124</f>
        <v>2.4557890190594791E-3</v>
      </c>
      <c r="AA74" s="392">
        <f>+生産者価格評価表!AA74/生産者価格評価表!AA$124</f>
        <v>4.5313785785438951E-3</v>
      </c>
      <c r="AB74" s="392">
        <f>+生産者価格評価表!AB74/生産者価格評価表!AB$124</f>
        <v>3.8956830163161924E-3</v>
      </c>
      <c r="AC74" s="392">
        <f>+生産者価格評価表!AC74/生産者価格評価表!AC$124</f>
        <v>1.1447403407365108E-3</v>
      </c>
      <c r="AD74" s="392">
        <f>+生産者価格評価表!AD74/生産者価格評価表!AD$124</f>
        <v>4.8890317881003953E-4</v>
      </c>
      <c r="AE74" s="392">
        <f>+生産者価格評価表!AE74/生産者価格評価表!AE$124</f>
        <v>2.0688103173321557E-3</v>
      </c>
      <c r="AF74" s="392">
        <f>+生産者価格評価表!AF74/生産者価格評価表!AF$124</f>
        <v>6.9175098309225776E-4</v>
      </c>
      <c r="AG74" s="392">
        <f>+生産者価格評価表!AG74/生産者価格評価表!AG$124</f>
        <v>5.0316174447819178E-4</v>
      </c>
      <c r="AH74" s="392">
        <f>+生産者価格評価表!AH74/生産者価格評価表!AH$124</f>
        <v>3.7186031574321354E-4</v>
      </c>
      <c r="AI74" s="392">
        <f>+生産者価格評価表!AI74/生産者価格評価表!AI$124</f>
        <v>1.1360387856034556E-3</v>
      </c>
      <c r="AJ74" s="392">
        <f>+生産者価格評価表!AJ74/生産者価格評価表!AJ$124</f>
        <v>9.2544895503765426E-4</v>
      </c>
      <c r="AK74" s="392">
        <f>+生産者価格評価表!AK74/生産者価格評価表!AK$124</f>
        <v>9.4036923272217685E-4</v>
      </c>
      <c r="AL74" s="392">
        <f>+生産者価格評価表!AL74/生産者価格評価表!AL$124</f>
        <v>7.6015097046619874E-4</v>
      </c>
      <c r="AM74" s="392">
        <f>+生産者価格評価表!AM74/生産者価格評価表!AM$124</f>
        <v>3.8187004859038348E-4</v>
      </c>
      <c r="AN74" s="392">
        <f>+生産者価格評価表!AN74/生産者価格評価表!AN$124</f>
        <v>3.0302973440566841E-3</v>
      </c>
      <c r="AO74" s="392">
        <f>+生産者価格評価表!AO74/生産者価格評価表!AO$124</f>
        <v>1.5361801842274079E-3</v>
      </c>
      <c r="AP74" s="392">
        <f>+生産者価格評価表!AP74/生産者価格評価表!AP$124</f>
        <v>3.9811372041958327E-4</v>
      </c>
      <c r="AQ74" s="392">
        <f>+生産者価格評価表!AQ74/生産者価格評価表!AQ$124</f>
        <v>6.369764702058631E-4</v>
      </c>
      <c r="AR74" s="392">
        <f>+生産者価格評価表!AR74/生産者価格評価表!AR$124</f>
        <v>6.4909553291457968E-4</v>
      </c>
      <c r="AS74" s="392">
        <f>+生産者価格評価表!AS74/生産者価格評価表!AS$124</f>
        <v>3.3941836093531172E-4</v>
      </c>
      <c r="AT74" s="392">
        <f>+生産者価格評価表!AT74/生産者価格評価表!AT$124</f>
        <v>6.3469708207978279E-4</v>
      </c>
      <c r="AU74" s="393">
        <f>+生産者価格評価表!AU74/生産者価格評価表!AU$124</f>
        <v>4.87704206292433E-4</v>
      </c>
      <c r="AV74" s="393">
        <f>+生産者価格評価表!AV74/生産者価格評価表!AV$124</f>
        <v>4.636481354583167E-4</v>
      </c>
      <c r="AW74" s="393">
        <f>+生産者価格評価表!AW74/生産者価格評価表!AW$124</f>
        <v>5.477086470334901E-4</v>
      </c>
      <c r="AX74" s="393">
        <f>+生産者価格評価表!AX74/生産者価格評価表!AX$124</f>
        <v>1.1551995619814011E-3</v>
      </c>
      <c r="AY74" s="393">
        <f>+生産者価格評価表!AY74/生産者価格評価表!AY$124</f>
        <v>1.3374913829891999E-3</v>
      </c>
      <c r="AZ74" s="393">
        <f>+生産者価格評価表!AZ74/生産者価格評価表!AZ$124</f>
        <v>3.6263218919235774E-4</v>
      </c>
      <c r="BA74" s="393">
        <f>+生産者価格評価表!BA74/生産者価格評価表!BA$124</f>
        <v>3.5596800544887932E-4</v>
      </c>
      <c r="BB74" s="393">
        <f>+生産者価格評価表!BB74/生産者価格評価表!BB$124</f>
        <v>3.0129543526156408E-4</v>
      </c>
      <c r="BC74" s="393">
        <f>+生産者価格評価表!BC74/生産者価格評価表!BC$124</f>
        <v>8.5320736359720175E-4</v>
      </c>
      <c r="BD74" s="393">
        <f>+生産者価格評価表!BD74/生産者価格評価表!BD$124</f>
        <v>3.1151274704283298E-4</v>
      </c>
      <c r="BE74" s="393">
        <f>+生産者価格評価表!BE74/生産者価格評価表!BE$124</f>
        <v>2.0266545607834237E-4</v>
      </c>
      <c r="BF74" s="393">
        <f>+生産者価格評価表!BF74/生産者価格評価表!BF$124</f>
        <v>3.2278849394667763E-4</v>
      </c>
      <c r="BG74" s="393">
        <f>+生産者価格評価表!BG74/生産者価格評価表!BG$124</f>
        <v>3.2116446315215224E-4</v>
      </c>
      <c r="BH74" s="393">
        <f>+生産者価格評価表!BH74/生産者価格評価表!BH$124</f>
        <v>2.9876845013965481E-4</v>
      </c>
      <c r="BI74" s="393">
        <f>+生産者価格評価表!BI74/生産者価格評価表!BI$124</f>
        <v>6.6575312459845682E-4</v>
      </c>
      <c r="BJ74" s="393">
        <f>+生産者価格評価表!BJ74/生産者価格評価表!BJ$124</f>
        <v>9.2811717985378541E-4</v>
      </c>
      <c r="BK74" s="393">
        <f>+生産者価格評価表!BK74/生産者価格評価表!BK$124</f>
        <v>5.2781592798155992E-4</v>
      </c>
      <c r="BL74" s="393">
        <f>+生産者価格評価表!BL74/生産者価格評価表!BL$124</f>
        <v>1.0837553709319532E-3</v>
      </c>
      <c r="BM74" s="393">
        <f>+生産者価格評価表!BM74/生産者価格評価表!BM$124</f>
        <v>7.4458044840895635E-4</v>
      </c>
      <c r="BN74" s="393">
        <f>+生産者価格評価表!BN74/生産者価格評価表!BN$124</f>
        <v>1.2790191317475395E-3</v>
      </c>
      <c r="BO74" s="393">
        <f>+生産者価格評価表!BO74/生産者価格評価表!BO$124</f>
        <v>6.8678829236326383E-4</v>
      </c>
      <c r="BP74" s="393">
        <f>+生産者価格評価表!BP74/生産者価格評価表!BP$124</f>
        <v>1.0300353130564368E-3</v>
      </c>
      <c r="BQ74" s="393">
        <f>+生産者価格評価表!BQ74/生産者価格評価表!BQ$124</f>
        <v>4.0914074496598712E-4</v>
      </c>
      <c r="BR74" s="393">
        <f>+生産者価格評価表!BR74/生産者価格評価表!BR$124</f>
        <v>3.6679925474336233E-3</v>
      </c>
      <c r="BS74" s="393">
        <f>+生産者価格評価表!BS74/生産者価格評価表!BS$124</f>
        <v>8.4108925216718741E-2</v>
      </c>
      <c r="BT74" s="393">
        <f>+生産者価格評価表!BT74/生産者価格評価表!BT$124</f>
        <v>8.2615789518478405E-3</v>
      </c>
      <c r="BU74" s="393">
        <f>+生産者価格評価表!BU74/生産者価格評価表!BU$124</f>
        <v>2.2534278075972531E-3</v>
      </c>
      <c r="BV74" s="393">
        <f>+生産者価格評価表!BV74/生産者価格評価表!BV$124</f>
        <v>1.1786890833921288E-3</v>
      </c>
      <c r="BW74" s="393">
        <f>+生産者価格評価表!BW74/生産者価格評価表!BW$124</f>
        <v>1.9358303666085865E-3</v>
      </c>
      <c r="BX74" s="393">
        <f>+生産者価格評価表!BX74/生産者価格評価表!BX$124</f>
        <v>2.6153255802477437E-4</v>
      </c>
      <c r="BY74" s="393">
        <f>+生産者価格評価表!BY74/生産者価格評価表!BY$124</f>
        <v>0</v>
      </c>
      <c r="BZ74" s="393">
        <f>+生産者価格評価表!BZ74/生産者価格評価表!BZ$124</f>
        <v>8.1738350296919719E-3</v>
      </c>
      <c r="CA74" s="393">
        <f>+生産者価格評価表!CA74/生産者価格評価表!CA$124</f>
        <v>1.2159979261915095E-3</v>
      </c>
      <c r="CB74" s="393">
        <f>+生産者価格評価表!CB74/生産者価格評価表!CB$124</f>
        <v>1.131170425474042E-2</v>
      </c>
      <c r="CC74" s="393">
        <f>+生産者価格評価表!CC74/生産者価格評価表!CC$124</f>
        <v>4.0679285537123874E-4</v>
      </c>
      <c r="CD74" s="393">
        <f>+生産者価格評価表!CD74/生産者価格評価表!CD$124</f>
        <v>1.3723183610803321E-4</v>
      </c>
      <c r="CE74" s="393">
        <f>+生産者価格評価表!CE74/生産者価格評価表!CE$124</f>
        <v>6.7015294023443038E-4</v>
      </c>
      <c r="CF74" s="393">
        <f>+生産者価格評価表!CF74/生産者価格評価表!CF$124</f>
        <v>1.7926361043938794E-3</v>
      </c>
      <c r="CG74" s="393">
        <f>+生産者価格評価表!CG74/生産者価格評価表!CG$124</f>
        <v>5.0957441069361268E-3</v>
      </c>
      <c r="CH74" s="393">
        <f>+生産者価格評価表!CH74/生産者価格評価表!CH$124</f>
        <v>6.0805979341625217E-4</v>
      </c>
      <c r="CI74" s="393">
        <f>+生産者価格評価表!CI74/生産者価格評価表!CI$124</f>
        <v>4.49293601949932E-3</v>
      </c>
      <c r="CJ74" s="393">
        <f>+生産者価格評価表!CJ74/生産者価格評価表!CJ$124</f>
        <v>4.5083970601247746E-4</v>
      </c>
      <c r="CK74" s="393">
        <f>+生産者価格評価表!CK74/生産者価格評価表!CK$124</f>
        <v>1.5404651640226963E-4</v>
      </c>
      <c r="CL74" s="393">
        <f>+生産者価格評価表!CL74/生産者価格評価表!CL$124</f>
        <v>1.3879630262698087E-3</v>
      </c>
      <c r="CM74" s="393">
        <f>+生産者価格評価表!CM74/生産者価格評価表!CM$124</f>
        <v>8.2742845920691051E-4</v>
      </c>
      <c r="CN74" s="393">
        <f>+生産者価格評価表!CN74/生産者価格評価表!CN$124</f>
        <v>3.7162769095368683E-3</v>
      </c>
      <c r="CO74" s="393">
        <f>+生産者価格評価表!CO74/生産者価格評価表!CO$124</f>
        <v>7.006098383825393E-3</v>
      </c>
      <c r="CP74" s="393">
        <f>+生産者価格評価表!CP74/生産者価格評価表!CP$124</f>
        <v>9.9204997112860519E-3</v>
      </c>
      <c r="CQ74" s="393">
        <f>+生産者価格評価表!CQ74/生産者価格評価表!CQ$124</f>
        <v>3.5927024271050225E-3</v>
      </c>
      <c r="CR74" s="393">
        <f>+生産者価格評価表!CR74/生産者価格評価表!CR$124</f>
        <v>3.7805188186607456E-3</v>
      </c>
      <c r="CS74" s="393">
        <f>+生産者価格評価表!CS74/生産者価格評価表!CS$124</f>
        <v>4.4780505714295338E-3</v>
      </c>
      <c r="CT74" s="393">
        <f>+生産者価格評価表!CT74/生産者価格評価表!CT$124</f>
        <v>7.9407871529133759E-3</v>
      </c>
      <c r="CU74" s="393">
        <f>+生産者価格評価表!CU74/生産者価格評価表!CU$124</f>
        <v>2.1356405036567897E-3</v>
      </c>
      <c r="CV74" s="393">
        <f>+生産者価格評価表!CV74/生産者価格評価表!CV$124</f>
        <v>5.2452202451526236E-4</v>
      </c>
      <c r="CW74" s="393">
        <f>+生産者価格評価表!CW74/生産者価格評価表!CW$124</f>
        <v>1.391598153164353E-4</v>
      </c>
      <c r="CX74" s="393">
        <f>+生産者価格評価表!CX74/生産者価格評価表!CX$124</f>
        <v>9.559838552108676E-4</v>
      </c>
      <c r="CY74" s="393">
        <f>+生産者価格評価表!CY74/生産者価格評価表!CY$124</f>
        <v>8.3954679829559363E-4</v>
      </c>
      <c r="CZ74" s="393">
        <f>+生産者価格評価表!CZ74/生産者価格評価表!CZ$124</f>
        <v>1.251703323972529E-2</v>
      </c>
      <c r="DA74" s="393">
        <f>+生産者価格評価表!DA74/生産者価格評価表!DA$124</f>
        <v>8.4669742523063533E-3</v>
      </c>
      <c r="DB74" s="393">
        <f>+生産者価格評価表!DB74/生産者価格評価表!DB$124</f>
        <v>1.3773598976588898E-2</v>
      </c>
      <c r="DC74" s="393">
        <f>+生産者価格評価表!DC74/生産者価格評価表!DC$124</f>
        <v>4.7837325480612368E-3</v>
      </c>
      <c r="DD74" s="393">
        <f>+生産者価格評価表!DD74/生産者価格評価表!DD$124</f>
        <v>1.589371890663139E-3</v>
      </c>
      <c r="DE74" s="393">
        <f>+生産者価格評価表!DE74/生産者価格評価表!DE$124</f>
        <v>5.1024325739193778E-3</v>
      </c>
      <c r="DF74" s="393">
        <f>+生産者価格評価表!DF74/生産者価格評価表!DF$124</f>
        <v>0</v>
      </c>
      <c r="DG74" s="394">
        <f>+生産者価格評価表!DG74/生産者価格評価表!DG$124</f>
        <v>8.0190347036880713E-4</v>
      </c>
    </row>
    <row r="75" spans="2:111">
      <c r="B75" s="389" t="s">
        <v>260</v>
      </c>
      <c r="C75" s="390" t="s">
        <v>5</v>
      </c>
      <c r="D75" s="391">
        <f>+生産者価格評価表!D75/生産者価格評価表!D$124</f>
        <v>1.0519035509634121E-5</v>
      </c>
      <c r="E75" s="392">
        <f>+生産者価格評価表!E75/生産者価格評価表!E$124</f>
        <v>6.0911929428834964E-4</v>
      </c>
      <c r="F75" s="392">
        <f>+生産者価格評価表!F75/生産者価格評価表!F$124</f>
        <v>7.52620487698076E-4</v>
      </c>
      <c r="G75" s="392">
        <f>+生産者価格評価表!G75/生産者価格評価表!G$124</f>
        <v>1.9001983913425366E-4</v>
      </c>
      <c r="H75" s="392">
        <f>+生産者価格評価表!H75/生産者価格評価表!H$124</f>
        <v>2.6619382755668079E-5</v>
      </c>
      <c r="I75" s="392">
        <f>+生産者価格評価表!I75/生産者価格評価表!I$124</f>
        <v>4.2661799511800628E-3</v>
      </c>
      <c r="J75" s="392">
        <f>+生産者価格評価表!J75/生産者価格評価表!J$124</f>
        <v>1.6731314457254451E-3</v>
      </c>
      <c r="K75" s="392">
        <f>+生産者価格評価表!K75/生産者価格評価表!K$124</f>
        <v>1.4100405568366347E-3</v>
      </c>
      <c r="L75" s="392">
        <f>+生産者価格評価表!L75/生産者価格評価表!L$124</f>
        <v>1.1813412730230705E-3</v>
      </c>
      <c r="M75" s="392">
        <f>+生産者価格評価表!M75/生産者価格評価表!M$124</f>
        <v>9.2203462306823721E-5</v>
      </c>
      <c r="N75" s="392">
        <f>+生産者価格評価表!N75/生産者価格評価表!N$124</f>
        <v>3.2504258859723459E-4</v>
      </c>
      <c r="O75" s="392">
        <f>+生産者価格評価表!O75/生産者価格評価表!O$124</f>
        <v>2.4216506834592812E-4</v>
      </c>
      <c r="P75" s="392">
        <f>+生産者価格評価表!P75/生産者価格評価表!P$124</f>
        <v>4.4702726866338848E-4</v>
      </c>
      <c r="Q75" s="392">
        <f>+生産者価格評価表!Q75/生産者価格評価表!Q$124</f>
        <v>2.1746874838696575E-4</v>
      </c>
      <c r="R75" s="392">
        <f>+生産者価格評価表!R75/生産者価格評価表!R$124</f>
        <v>3.2109643806974513E-4</v>
      </c>
      <c r="S75" s="392">
        <f>+生産者価格評価表!S75/生産者価格評価表!S$124</f>
        <v>2.3867261849682647E-3</v>
      </c>
      <c r="T75" s="392">
        <f>+生産者価格評価表!T75/生産者価格評価表!T$124</f>
        <v>8.9808139480390898E-4</v>
      </c>
      <c r="U75" s="392">
        <f>+生産者価格評価表!U75/生産者価格評価表!U$124</f>
        <v>7.9265492672957183E-4</v>
      </c>
      <c r="V75" s="392">
        <f>+生産者価格評価表!V75/生産者価格評価表!V$124</f>
        <v>1.0184965051590509E-2</v>
      </c>
      <c r="W75" s="392">
        <f>+生産者価格評価表!W75/生産者価格評価表!W$124</f>
        <v>6.9428674430920181E-3</v>
      </c>
      <c r="X75" s="392">
        <f>+生産者価格評価表!X75/生産者価格評価表!X$124</f>
        <v>2.4102271565183972E-3</v>
      </c>
      <c r="Y75" s="392">
        <f>+生産者価格評価表!Y75/生産者価格評価表!Y$124</f>
        <v>2.677228611481031E-3</v>
      </c>
      <c r="Z75" s="392">
        <f>+生産者価格評価表!Z75/生産者価格評価表!Z$124</f>
        <v>9.5481386939773132E-4</v>
      </c>
      <c r="AA75" s="392">
        <f>+生産者価格評価表!AA75/生産者価格評価表!AA$124</f>
        <v>7.0758802893152581E-3</v>
      </c>
      <c r="AB75" s="392">
        <f>+生産者価格評価表!AB75/生産者価格評価表!AB$124</f>
        <v>3.7588410849559804E-3</v>
      </c>
      <c r="AC75" s="392">
        <f>+生産者価格評価表!AC75/生産者価格評価表!AC$124</f>
        <v>2.5304270076302472E-3</v>
      </c>
      <c r="AD75" s="392">
        <f>+生産者価格評価表!AD75/生産者価格評価表!AD$124</f>
        <v>0</v>
      </c>
      <c r="AE75" s="392">
        <f>+生産者価格評価表!AE75/生産者価格評価表!AE$124</f>
        <v>1.9261337437230413E-4</v>
      </c>
      <c r="AF75" s="392">
        <f>+生産者価格評価表!AF75/生産者価格評価表!AF$124</f>
        <v>6.9593019838280727E-5</v>
      </c>
      <c r="AG75" s="392">
        <f>+生産者価格評価表!AG75/生産者価格評価表!AG$124</f>
        <v>2.6240556852238044E-4</v>
      </c>
      <c r="AH75" s="392">
        <f>+生産者価格評価表!AH75/生産者価格評価表!AH$124</f>
        <v>3.493233269102915E-4</v>
      </c>
      <c r="AI75" s="392">
        <f>+生産者価格評価表!AI75/生産者価格評価表!AI$124</f>
        <v>1.6755539325118602E-3</v>
      </c>
      <c r="AJ75" s="392">
        <f>+生産者価格評価表!AJ75/生産者価格評価表!AJ$124</f>
        <v>3.8647119112339024E-3</v>
      </c>
      <c r="AK75" s="392">
        <f>+生産者価格評価表!AK75/生産者価格評価表!AK$124</f>
        <v>4.9941456586843848E-4</v>
      </c>
      <c r="AL75" s="392">
        <f>+生産者価格評価表!AL75/生産者価格評価表!AL$124</f>
        <v>3.89908537330953E-3</v>
      </c>
      <c r="AM75" s="392">
        <f>+生産者価格評価表!AM75/生産者価格評価表!AM$124</f>
        <v>5.0173890940273167E-4</v>
      </c>
      <c r="AN75" s="392">
        <f>+生産者価格評価表!AN75/生産者価格評価表!AN$124</f>
        <v>2.279900472492954E-5</v>
      </c>
      <c r="AO75" s="392">
        <f>+生産者価格評価表!AO75/生産者価格評価表!AO$124</f>
        <v>7.8680852062865995E-5</v>
      </c>
      <c r="AP75" s="392">
        <f>+生産者価格評価表!AP75/生産者価格評価表!AP$124</f>
        <v>4.933255519449607E-7</v>
      </c>
      <c r="AQ75" s="392">
        <f>+生産者価格評価表!AQ75/生産者価格評価表!AQ$124</f>
        <v>0</v>
      </c>
      <c r="AR75" s="392">
        <f>+生産者価格評価表!AR75/生産者価格評価表!AR$124</f>
        <v>3.5389459485566342E-4</v>
      </c>
      <c r="AS75" s="392">
        <f>+生産者価格評価表!AS75/生産者価格評価表!AS$124</f>
        <v>1.4552588858682858E-4</v>
      </c>
      <c r="AT75" s="392">
        <f>+生産者価格評価表!AT75/生産者価格評価表!AT$124</f>
        <v>9.6285736900039907E-5</v>
      </c>
      <c r="AU75" s="393">
        <f>+生産者価格評価表!AU75/生産者価格評価表!AU$124</f>
        <v>3.7648186214683175E-4</v>
      </c>
      <c r="AV75" s="393">
        <f>+生産者価格評価表!AV75/生産者価格評価表!AV$124</f>
        <v>3.1208249138597892E-5</v>
      </c>
      <c r="AW75" s="393">
        <f>+生産者価格評価表!AW75/生産者価格評価表!AW$124</f>
        <v>6.3373710055026667E-4</v>
      </c>
      <c r="AX75" s="393">
        <f>+生産者価格評価表!AX75/生産者価格評価表!AX$124</f>
        <v>1.3695530515575082E-3</v>
      </c>
      <c r="AY75" s="393">
        <f>+生産者価格評価表!AY75/生産者価格評価表!AY$124</f>
        <v>1.0228802153432032E-3</v>
      </c>
      <c r="AZ75" s="393">
        <f>+生産者価格評価表!AZ75/生産者価格評価表!AZ$124</f>
        <v>1.9543346147401269E-4</v>
      </c>
      <c r="BA75" s="393">
        <f>+生産者価格評価表!BA75/生産者価格評価表!BA$124</f>
        <v>6.532196388649538E-5</v>
      </c>
      <c r="BB75" s="393">
        <f>+生産者価格評価表!BB75/生産者価格評価表!BB$124</f>
        <v>1.1439318468824705E-4</v>
      </c>
      <c r="BC75" s="393">
        <f>+生産者価格評価表!BC75/生産者価格評価表!BC$124</f>
        <v>9.6696834541016208E-4</v>
      </c>
      <c r="BD75" s="393">
        <f>+生産者価格評価表!BD75/生産者価格評価表!BD$124</f>
        <v>2.5241022375692863E-4</v>
      </c>
      <c r="BE75" s="393">
        <f>+生産者価格評価表!BE75/生産者価格評価表!BE$124</f>
        <v>3.358456129298245E-4</v>
      </c>
      <c r="BF75" s="393">
        <f>+生産者価格評価表!BF75/生産者価格評価表!BF$124</f>
        <v>4.4224238343037522E-5</v>
      </c>
      <c r="BG75" s="393">
        <f>+生産者価格評価表!BG75/生産者価格評価表!BG$124</f>
        <v>2.3207432097638395E-4</v>
      </c>
      <c r="BH75" s="393">
        <f>+生産者価格評価表!BH75/生産者価格評価表!BH$124</f>
        <v>5.4949461673454402E-5</v>
      </c>
      <c r="BI75" s="393">
        <f>+生産者価格評価表!BI75/生産者価格評価表!BI$124</f>
        <v>1.4750916057327209E-3</v>
      </c>
      <c r="BJ75" s="393">
        <f>+生産者価格評価表!BJ75/生産者価格評価表!BJ$124</f>
        <v>4.32470801173302E-3</v>
      </c>
      <c r="BK75" s="393">
        <f>+生産者価格評価表!BK75/生産者価格評価表!BK$124</f>
        <v>1.1830849712201721E-4</v>
      </c>
      <c r="BL75" s="393">
        <f>+生産者価格評価表!BL75/生産者価格評価表!BL$124</f>
        <v>0</v>
      </c>
      <c r="BM75" s="393">
        <f>+生産者価格評価表!BM75/生産者価格評価表!BM$124</f>
        <v>8.5633248778621681E-4</v>
      </c>
      <c r="BN75" s="393">
        <f>+生産者価格評価表!BN75/生産者価格評価表!BN$124</f>
        <v>7.1592084384337386E-4</v>
      </c>
      <c r="BO75" s="393">
        <f>+生産者価格評価表!BO75/生産者価格評価表!BO$124</f>
        <v>5.2076653019435667E-3</v>
      </c>
      <c r="BP75" s="393">
        <f>+生産者価格評価表!BP75/生産者価格評価表!BP$124</f>
        <v>6.5883189362528878E-3</v>
      </c>
      <c r="BQ75" s="393">
        <f>+生産者価格評価表!BQ75/生産者価格評価表!BQ$124</f>
        <v>1.8240970655558214E-2</v>
      </c>
      <c r="BR75" s="393">
        <f>+生産者価格評価表!BR75/生産者価格評価表!BR$124</f>
        <v>3.1014321917928627E-3</v>
      </c>
      <c r="BS75" s="393">
        <f>+生産者価格評価表!BS75/生産者価格評価表!BS$124</f>
        <v>2.9326257595613291E-3</v>
      </c>
      <c r="BT75" s="393">
        <f>+生産者価格評価表!BT75/生産者価格評価表!BT$124</f>
        <v>0</v>
      </c>
      <c r="BU75" s="393">
        <f>+生産者価格評価表!BU75/生産者価格評価表!BU$124</f>
        <v>1.5007500892326522E-3</v>
      </c>
      <c r="BV75" s="393">
        <f>+生産者価格評価表!BV75/生産者価格評価表!BV$124</f>
        <v>4.6208212044035841E-3</v>
      </c>
      <c r="BW75" s="393">
        <f>+生産者価格評価表!BW75/生産者価格評価表!BW$124</f>
        <v>6.9361164867557136E-5</v>
      </c>
      <c r="BX75" s="393">
        <f>+生産者価格評価表!BX75/生産者価格評価表!BX$124</f>
        <v>3.6826141042914974E-5</v>
      </c>
      <c r="BY75" s="393">
        <f>+生産者価格評価表!BY75/生産者価格評価表!BY$124</f>
        <v>0</v>
      </c>
      <c r="BZ75" s="393">
        <f>+生産者価格評価表!BZ75/生産者価格評価表!BZ$124</f>
        <v>4.7070172626392286E-2</v>
      </c>
      <c r="CA75" s="393">
        <f>+生産者価格評価表!CA75/生産者価格評価表!CA$124</f>
        <v>3.151560858040765E-3</v>
      </c>
      <c r="CB75" s="393">
        <f>+生産者価格評価表!CB75/生産者価格評価表!CB$124</f>
        <v>0</v>
      </c>
      <c r="CC75" s="393">
        <f>+生産者価格評価表!CC75/生産者価格評価表!CC$124</f>
        <v>2.9783309640332195E-3</v>
      </c>
      <c r="CD75" s="393">
        <f>+生産者価格評価表!CD75/生産者価格評価表!CD$124</f>
        <v>1.1110385333811946E-3</v>
      </c>
      <c r="CE75" s="393">
        <f>+生産者価格評価表!CE75/生産者価格評価表!CE$124</f>
        <v>3.4394614138502379E-3</v>
      </c>
      <c r="CF75" s="393">
        <f>+生産者価格評価表!CF75/生産者価格評価表!CF$124</f>
        <v>3.058219461480161E-3</v>
      </c>
      <c r="CG75" s="393">
        <f>+生産者価格評価表!CG75/生産者価格評価表!CG$124</f>
        <v>1.630227081807388E-2</v>
      </c>
      <c r="CH75" s="393">
        <f>+生産者価格評価表!CH75/生産者価格評価表!CH$124</f>
        <v>2.0825395499835587E-3</v>
      </c>
      <c r="CI75" s="393">
        <f>+生産者価格評価表!CI75/生産者価格評価表!CI$124</f>
        <v>1.3434580545486772E-2</v>
      </c>
      <c r="CJ75" s="393">
        <f>+生産者価格評価表!CJ75/生産者価格評価表!CJ$124</f>
        <v>4.4610839123696809E-3</v>
      </c>
      <c r="CK75" s="393">
        <f>+生産者価格評価表!CK75/生産者価格評価表!CK$124</f>
        <v>2.4276440542975476E-4</v>
      </c>
      <c r="CL75" s="393">
        <f>+生産者価格評価表!CL75/生産者価格評価表!CL$124</f>
        <v>4.3851465047024321E-3</v>
      </c>
      <c r="CM75" s="393">
        <f>+生産者価格評価表!CM75/生産者価格評価表!CM$124</f>
        <v>1.7360113327374309E-3</v>
      </c>
      <c r="CN75" s="393">
        <f>+生産者価格評価表!CN75/生産者価格評価表!CN$124</f>
        <v>2.8724463073725306E-2</v>
      </c>
      <c r="CO75" s="393">
        <f>+生産者価格評価表!CO75/生産者価格評価表!CO$124</f>
        <v>9.2886500008033043E-3</v>
      </c>
      <c r="CP75" s="393">
        <f>+生産者価格評価表!CP75/生産者価格評価表!CP$124</f>
        <v>4.9290268211318097E-3</v>
      </c>
      <c r="CQ75" s="393">
        <f>+生産者価格評価表!CQ75/生産者価格評価表!CQ$124</f>
        <v>4.5384051331461015E-3</v>
      </c>
      <c r="CR75" s="393">
        <f>+生産者価格評価表!CR75/生産者価格評価表!CR$124</f>
        <v>1.7555137173225363E-2</v>
      </c>
      <c r="CS75" s="393">
        <f>+生産者価格評価表!CS75/生産者価格評価表!CS$124</f>
        <v>5.4062656835765794E-3</v>
      </c>
      <c r="CT75" s="393">
        <f>+生産者価格評価表!CT75/生産者価格評価表!CT$124</f>
        <v>4.5472131968258235E-3</v>
      </c>
      <c r="CU75" s="393">
        <f>+生産者価格評価表!CU75/生産者価格評価表!CU$124</f>
        <v>5.2987844211549258E-5</v>
      </c>
      <c r="CV75" s="393">
        <f>+生産者価格評価表!CV75/生産者価格評価表!CV$124</f>
        <v>7.5274658395733495E-4</v>
      </c>
      <c r="CW75" s="393">
        <f>+生産者価格評価表!CW75/生産者価格評価表!CW$124</f>
        <v>1.1203338278534696E-4</v>
      </c>
      <c r="CX75" s="393">
        <f>+生産者価格評価表!CX75/生産者価格評価表!CX$124</f>
        <v>2.9604661322659128E-3</v>
      </c>
      <c r="CY75" s="393">
        <f>+生産者価格評価表!CY75/生産者価格評価表!CY$124</f>
        <v>1.3867474716376957E-3</v>
      </c>
      <c r="CZ75" s="393">
        <f>+生産者価格評価表!CZ75/生産者価格評価表!CZ$124</f>
        <v>5.7029019318571399E-2</v>
      </c>
      <c r="DA75" s="393">
        <f>+生産者価格評価表!DA75/生産者価格評価表!DA$124</f>
        <v>2.0753881233337081E-2</v>
      </c>
      <c r="DB75" s="393">
        <f>+生産者価格評価表!DB75/生産者価格評価表!DB$124</f>
        <v>1.0848616616662556E-2</v>
      </c>
      <c r="DC75" s="393">
        <f>+生産者価格評価表!DC75/生産者価格評価表!DC$124</f>
        <v>1.4993017159438281E-2</v>
      </c>
      <c r="DD75" s="393">
        <f>+生産者価格評価表!DD75/生産者価格評価表!DD$124</f>
        <v>3.8756078928245353E-4</v>
      </c>
      <c r="DE75" s="393">
        <f>+生産者価格評価表!DE75/生産者価格評価表!DE$124</f>
        <v>1.7765514162763719E-2</v>
      </c>
      <c r="DF75" s="393">
        <f>+生産者価格評価表!DF75/生産者価格評価表!DF$124</f>
        <v>0</v>
      </c>
      <c r="DG75" s="394">
        <f>+生産者価格評価表!DG75/生産者価格評価表!DG$124</f>
        <v>1.2560784295981627E-2</v>
      </c>
    </row>
    <row r="76" spans="2:111">
      <c r="B76" s="389" t="s">
        <v>261</v>
      </c>
      <c r="C76" s="390" t="s">
        <v>36</v>
      </c>
      <c r="D76" s="391">
        <f>+生産者価格評価表!D76/生産者価格評価表!D$124</f>
        <v>7.1363109216515938E-2</v>
      </c>
      <c r="E76" s="392">
        <f>+生産者価格評価表!E76/生産者価格評価表!E$124</f>
        <v>3.9052384794327939E-2</v>
      </c>
      <c r="F76" s="392">
        <f>+生産者価格評価表!F76/生産者価格評価表!F$124</f>
        <v>3.8965215249459478E-2</v>
      </c>
      <c r="G76" s="392">
        <f>+生産者価格評価表!G76/生産者価格評価表!G$124</f>
        <v>2.3418948565748856E-2</v>
      </c>
      <c r="H76" s="392">
        <f>+生産者価格評価表!H76/生産者価格評価表!H$124</f>
        <v>5.5278845428638611E-2</v>
      </c>
      <c r="I76" s="392">
        <f>+生産者価格評価表!I76/生産者価格評価表!I$124</f>
        <v>1.2175306608498231E-2</v>
      </c>
      <c r="J76" s="392">
        <f>+生産者価格評価表!J76/生産者価格評価表!J$124</f>
        <v>1.2153067317986432E-2</v>
      </c>
      <c r="K76" s="392">
        <f>+生産者価格評価表!K76/生産者価格評価表!K$124</f>
        <v>7.0497766550879831E-2</v>
      </c>
      <c r="L76" s="392">
        <f>+生産者価格評価表!L76/生産者価格評価表!L$124</f>
        <v>4.5083554197002641E-2</v>
      </c>
      <c r="M76" s="392">
        <f>+生産者価格評価表!M76/生産者価格評価表!M$124</f>
        <v>6.6485377733531997E-2</v>
      </c>
      <c r="N76" s="392">
        <f>+生産者価格評価表!N76/生産者価格評価表!N$124</f>
        <v>6.1196822847471759E-3</v>
      </c>
      <c r="O76" s="392">
        <f>+生産者価格評価表!O76/生産者価格評価表!O$124</f>
        <v>6.0941121036541583E-2</v>
      </c>
      <c r="P76" s="392">
        <f>+生産者価格評価表!P76/生産者価格評価表!P$124</f>
        <v>8.9245065767193613E-2</v>
      </c>
      <c r="Q76" s="392">
        <f>+生産者価格評価表!Q76/生産者価格評価表!Q$124</f>
        <v>6.1981978017886595E-2</v>
      </c>
      <c r="R76" s="392">
        <f>+生産者価格評価表!R76/生産者価格評価表!R$124</f>
        <v>6.6877667426805523E-2</v>
      </c>
      <c r="S76" s="392">
        <f>+生産者価格評価表!S76/生産者価格評価表!S$124</f>
        <v>7.2912453415587358E-2</v>
      </c>
      <c r="T76" s="392">
        <f>+生産者価格評価表!T76/生産者価格評価表!T$124</f>
        <v>7.7048680726383684E-2</v>
      </c>
      <c r="U76" s="392">
        <f>+生産者価格評価表!U76/生産者価格評価表!U$124</f>
        <v>4.9794386779885846E-2</v>
      </c>
      <c r="V76" s="392">
        <f>+生産者価格評価表!V76/生産者価格評価表!V$124</f>
        <v>2.3143613396097825E-2</v>
      </c>
      <c r="W76" s="392">
        <f>+生産者価格評価表!W76/生産者価格評価表!W$124</f>
        <v>2.5226894004643199E-2</v>
      </c>
      <c r="X76" s="392">
        <f>+生産者価格評価表!X76/生産者価格評価表!X$124</f>
        <v>6.8366507681175363E-3</v>
      </c>
      <c r="Y76" s="392">
        <f>+生産者価格評価表!Y76/生産者価格評価表!Y$124</f>
        <v>3.4630194238775835E-2</v>
      </c>
      <c r="Z76" s="392">
        <f>+生産者価格評価表!Z76/生産者価格評価表!Z$124</f>
        <v>2.604046629003488E-2</v>
      </c>
      <c r="AA76" s="392">
        <f>+生産者価格評価表!AA76/生産者価格評価表!AA$124</f>
        <v>5.5042444454069035E-2</v>
      </c>
      <c r="AB76" s="392">
        <f>+生産者価格評価表!AB76/生産者価格評価表!AB$124</f>
        <v>5.6248475854152893E-2</v>
      </c>
      <c r="AC76" s="392">
        <f>+生産者価格評価表!AC76/生産者価格評価表!AC$124</f>
        <v>5.7422036903333709E-2</v>
      </c>
      <c r="AD76" s="392">
        <f>+生産者価格評価表!AD76/生産者価格評価表!AD$124</f>
        <v>6.1107346485469328E-3</v>
      </c>
      <c r="AE76" s="392">
        <f>+生産者価格評価表!AE76/生産者価格評価表!AE$124</f>
        <v>1.4912944591552639E-2</v>
      </c>
      <c r="AF76" s="392">
        <f>+生産者価格評価表!AF76/生産者価格評価表!AF$124</f>
        <v>5.9248644321613878E-2</v>
      </c>
      <c r="AG76" s="392">
        <f>+生産者価格評価表!AG76/生産者価格評価表!AG$124</f>
        <v>4.3840766478080551E-2</v>
      </c>
      <c r="AH76" s="392">
        <f>+生産者価格評価表!AH76/生産者価格評価表!AH$124</f>
        <v>8.7011557719106486E-2</v>
      </c>
      <c r="AI76" s="392">
        <f>+生産者価格評価表!AI76/生産者価格評価表!AI$124</f>
        <v>3.5968227267244246E-2</v>
      </c>
      <c r="AJ76" s="392">
        <f>+生産者価格評価表!AJ76/生産者価格評価表!AJ$124</f>
        <v>2.7062252127801792E-2</v>
      </c>
      <c r="AK76" s="392">
        <f>+生産者価格評価表!AK76/生産者価格評価表!AK$124</f>
        <v>3.8877503127604594E-2</v>
      </c>
      <c r="AL76" s="392">
        <f>+生産者価格評価表!AL76/生産者価格評価表!AL$124</f>
        <v>3.5468277453066285E-2</v>
      </c>
      <c r="AM76" s="392">
        <f>+生産者価格評価表!AM76/生産者価格評価表!AM$124</f>
        <v>1.3191324856113134E-2</v>
      </c>
      <c r="AN76" s="392">
        <f>+生産者価格評価表!AN76/生産者価格評価表!AN$124</f>
        <v>1.3327566342289057E-2</v>
      </c>
      <c r="AO76" s="392">
        <f>+生産者価格評価表!AO76/生産者価格評価表!AO$124</f>
        <v>2.9193768730325823E-2</v>
      </c>
      <c r="AP76" s="392">
        <f>+生産者価格評価表!AP76/生産者価格評価表!AP$124</f>
        <v>4.0419642447506461E-2</v>
      </c>
      <c r="AQ76" s="392">
        <f>+生産者価格評価表!AQ76/生産者価格評価表!AQ$124</f>
        <v>1.0748595971075213E-2</v>
      </c>
      <c r="AR76" s="392">
        <f>+生産者価格評価表!AR76/生産者価格評価表!AR$124</f>
        <v>3.5534136100843931E-2</v>
      </c>
      <c r="AS76" s="392">
        <f>+生産者価格評価表!AS76/生産者価格評価表!AS$124</f>
        <v>2.9418814771538203E-2</v>
      </c>
      <c r="AT76" s="392">
        <f>+生産者価格評価表!AT76/生産者価格評価表!AT$124</f>
        <v>2.8426867854897939E-2</v>
      </c>
      <c r="AU76" s="393">
        <f>+生産者価格評価表!AU76/生産者価格評価表!AU$124</f>
        <v>3.9893222701096201E-2</v>
      </c>
      <c r="AV76" s="393">
        <f>+生産者価格評価表!AV76/生産者価格評価表!AV$124</f>
        <v>3.689673879844612E-2</v>
      </c>
      <c r="AW76" s="393">
        <f>+生産者価格評価表!AW76/生産者価格評価表!AW$124</f>
        <v>5.2720724307015403E-2</v>
      </c>
      <c r="AX76" s="393">
        <f>+生産者価格評価表!AX76/生産者価格評価表!AX$124</f>
        <v>5.4888088296504323E-2</v>
      </c>
      <c r="AY76" s="393">
        <f>+生産者価格評価表!AY76/生産者価格評価表!AY$124</f>
        <v>3.8651610150018056E-2</v>
      </c>
      <c r="AZ76" s="393">
        <f>+生産者価格評価表!AZ76/生産者価格評価表!AZ$124</f>
        <v>5.1686258093701261E-2</v>
      </c>
      <c r="BA76" s="393">
        <f>+生産者価格評価表!BA76/生産者価格評価表!BA$124</f>
        <v>5.6770291277242563E-2</v>
      </c>
      <c r="BB76" s="393">
        <f>+生産者価格評価表!BB76/生産者価格評価表!BB$124</f>
        <v>4.4289978616581065E-2</v>
      </c>
      <c r="BC76" s="393">
        <f>+生産者価格評価表!BC76/生産者価格評価表!BC$124</f>
        <v>5.2700769239030519E-2</v>
      </c>
      <c r="BD76" s="393">
        <f>+生産者価格評価表!BD76/生産者価格評価表!BD$124</f>
        <v>5.0657066588298681E-2</v>
      </c>
      <c r="BE76" s="393">
        <f>+生産者価格評価表!BE76/生産者価格評価表!BE$124</f>
        <v>4.3944240363547084E-2</v>
      </c>
      <c r="BF76" s="393">
        <f>+生産者価格評価表!BF76/生産者価格評価表!BF$124</f>
        <v>1.9334574011235308E-2</v>
      </c>
      <c r="BG76" s="393">
        <f>+生産者価格評価表!BG76/生産者価格評価表!BG$124</f>
        <v>1.3109449439419529E-2</v>
      </c>
      <c r="BH76" s="393">
        <f>+生産者価格評価表!BH76/生産者価格評価表!BH$124</f>
        <v>4.9754471814907685E-2</v>
      </c>
      <c r="BI76" s="393">
        <f>+生産者価格評価表!BI76/生産者価格評価表!BI$124</f>
        <v>5.5046658773065284E-2</v>
      </c>
      <c r="BJ76" s="393">
        <f>+生産者価格評価表!BJ76/生産者価格評価表!BJ$124</f>
        <v>3.5995140636738504E-2</v>
      </c>
      <c r="BK76" s="393">
        <f>+生産者価格評価表!BK76/生産者価格評価表!BK$124</f>
        <v>7.6507018780187952E-2</v>
      </c>
      <c r="BL76" s="393">
        <f>+生産者価格評価表!BL76/生産者価格評価表!BL$124</f>
        <v>5.782944905638918E-3</v>
      </c>
      <c r="BM76" s="393">
        <f>+生産者価格評価表!BM76/生産者価格評価表!BM$124</f>
        <v>5.338979670094985E-2</v>
      </c>
      <c r="BN76" s="393">
        <f>+生産者価格評価表!BN76/生産者価格評価表!BN$124</f>
        <v>6.1576795041694075E-2</v>
      </c>
      <c r="BO76" s="393">
        <f>+生産者価格評価表!BO76/生産者価格評価表!BO$124</f>
        <v>3.7940512904332799E-2</v>
      </c>
      <c r="BP76" s="393">
        <f>+生産者価格評価表!BP76/生産者価格評価表!BP$124</f>
        <v>3.3370411330922195E-2</v>
      </c>
      <c r="BQ76" s="393">
        <f>+生産者価格評価表!BQ76/生産者価格評価表!BQ$124</f>
        <v>4.3201904386001777E-3</v>
      </c>
      <c r="BR76" s="393">
        <f>+生産者価格評価表!BR76/生産者価格評価表!BR$124</f>
        <v>9.1528642756400942E-3</v>
      </c>
      <c r="BS76" s="393">
        <f>+生産者価格評価表!BS76/生産者価格評価表!BS$124</f>
        <v>1.7854671463582442E-2</v>
      </c>
      <c r="BT76" s="393">
        <f>+生産者価格評価表!BT76/生産者価格評価表!BT$124</f>
        <v>1.7708175318495334E-2</v>
      </c>
      <c r="BU76" s="393">
        <f>+生産者価格評価表!BU76/生産者価格評価表!BU$124</f>
        <v>9.6196110235064487E-3</v>
      </c>
      <c r="BV76" s="393">
        <f>+生産者価格評価表!BV76/生産者価格評価表!BV$124</f>
        <v>5.2516425230265604E-3</v>
      </c>
      <c r="BW76" s="393">
        <f>+生産者価格評価表!BW76/生産者価格評価表!BW$124</f>
        <v>1.5906485251820559E-3</v>
      </c>
      <c r="BX76" s="393">
        <f>+生産者価格評価表!BX76/生産者価格評価表!BX$124</f>
        <v>4.319639387713849E-3</v>
      </c>
      <c r="BY76" s="393">
        <f>+生産者価格評価表!BY76/生産者価格評価表!BY$124</f>
        <v>6.7544728991713362E-4</v>
      </c>
      <c r="BZ76" s="393">
        <f>+生産者価格評価表!BZ76/生産者価格評価表!BZ$124</f>
        <v>2.3837245665286966E-3</v>
      </c>
      <c r="CA76" s="393">
        <f>+生産者価格評価表!CA76/生産者価格評価表!CA$124</f>
        <v>1.1832693848579327E-2</v>
      </c>
      <c r="CB76" s="393">
        <f>+生産者価格評価表!CB76/生産者価格評価表!CB$124</f>
        <v>8.4485519046815977E-2</v>
      </c>
      <c r="CC76" s="393">
        <f>+生産者価格評価表!CC76/生産者価格評価表!CC$124</f>
        <v>5.145271142802583E-3</v>
      </c>
      <c r="CD76" s="393">
        <f>+生産者価格評価表!CD76/生産者価格評価表!CD$124</f>
        <v>2.2364594425990391E-3</v>
      </c>
      <c r="CE76" s="393">
        <f>+生産者価格評価表!CE76/生産者価格評価表!CE$124</f>
        <v>7.8718332501801647E-3</v>
      </c>
      <c r="CF76" s="393">
        <f>+生産者価格評価表!CF76/生産者価格評価表!CF$124</f>
        <v>7.1432887303315732E-3</v>
      </c>
      <c r="CG76" s="393">
        <f>+生産者価格評価表!CG76/生産者価格評価表!CG$124</f>
        <v>1.2836602678087726E-2</v>
      </c>
      <c r="CH76" s="393">
        <f>+生産者価格評価表!CH76/生産者価格評価表!CH$124</f>
        <v>3.6679315006289373E-3</v>
      </c>
      <c r="CI76" s="393">
        <f>+生産者価格評価表!CI76/生産者価格評価表!CI$124</f>
        <v>4.3171957127609078E-3</v>
      </c>
      <c r="CJ76" s="393">
        <f>+生産者価格評価表!CJ76/生産者価格評価表!CJ$124</f>
        <v>3.5077694785158502E-3</v>
      </c>
      <c r="CK76" s="393">
        <f>+生産者価格評価表!CK76/生産者価格評価表!CK$124</f>
        <v>1.1417185791573451E-2</v>
      </c>
      <c r="CL76" s="393">
        <f>+生産者価格評価表!CL76/生産者価格評価表!CL$124</f>
        <v>5.2789600331221414E-3</v>
      </c>
      <c r="CM76" s="393">
        <f>+生産者価格評価表!CM76/生産者価格評価表!CM$124</f>
        <v>1.9884275538009002E-2</v>
      </c>
      <c r="CN76" s="393">
        <f>+生産者価格評価表!CN76/生産者価格評価表!CN$124</f>
        <v>9.1501586255520653E-3</v>
      </c>
      <c r="CO76" s="393">
        <f>+生産者価格評価表!CO76/生産者価格評価表!CO$124</f>
        <v>8.5477815785293884E-3</v>
      </c>
      <c r="CP76" s="393">
        <f>+生産者価格評価表!CP76/生産者価格評価表!CP$124</f>
        <v>3.1235920207998934E-2</v>
      </c>
      <c r="CQ76" s="393">
        <f>+生産者価格評価表!CQ76/生産者価格評価表!CQ$124</f>
        <v>5.2329406426696201E-2</v>
      </c>
      <c r="CR76" s="393">
        <f>+生産者価格評価表!CR76/生産者価格評価表!CR$124</f>
        <v>2.8556939478527638E-2</v>
      </c>
      <c r="CS76" s="393">
        <f>+生産者価格評価表!CS76/生産者価格評価表!CS$124</f>
        <v>2.4601447688851315E-2</v>
      </c>
      <c r="CT76" s="393">
        <f>+生産者価格評価表!CT76/生産者価格評価表!CT$124</f>
        <v>1.9545299374944654E-2</v>
      </c>
      <c r="CU76" s="393">
        <f>+生産者価格評価表!CU76/生産者価格評価表!CU$124</f>
        <v>3.5394623304598423E-2</v>
      </c>
      <c r="CV76" s="393">
        <f>+生産者価格評価表!CV76/生産者価格評価表!CV$124</f>
        <v>1.765466299403573E-2</v>
      </c>
      <c r="CW76" s="393">
        <f>+生産者価格評価表!CW76/生産者価格評価表!CW$124</f>
        <v>5.2461060796782392E-3</v>
      </c>
      <c r="CX76" s="393">
        <f>+生産者価格評価表!CX76/生産者価格評価表!CX$124</f>
        <v>6.4309130597044975E-2</v>
      </c>
      <c r="CY76" s="393">
        <f>+生産者価格評価表!CY76/生産者価格評価表!CY$124</f>
        <v>8.4649954779574422E-3</v>
      </c>
      <c r="CZ76" s="393">
        <f>+生産者価格評価表!CZ76/生産者価格評価表!CZ$124</f>
        <v>6.0469702801681728E-2</v>
      </c>
      <c r="DA76" s="393">
        <f>+生産者価格評価表!DA76/生産者価格評価表!DA$124</f>
        <v>0.10156276403304552</v>
      </c>
      <c r="DB76" s="393">
        <f>+生産者価格評価表!DB76/生産者価格評価表!DB$124</f>
        <v>4.016727952776232E-2</v>
      </c>
      <c r="DC76" s="393">
        <f>+生産者価格評価表!DC76/生産者価格評価表!DC$124</f>
        <v>1.9180715441724405E-2</v>
      </c>
      <c r="DD76" s="393">
        <f>+生産者価格評価表!DD76/生産者価格評価表!DD$124</f>
        <v>3.3620898470252847E-2</v>
      </c>
      <c r="DE76" s="393">
        <f>+生産者価格評価表!DE76/生産者価格評価表!DE$124</f>
        <v>2.4744000039425576E-2</v>
      </c>
      <c r="DF76" s="393">
        <f>+生産者価格評価表!DF76/生産者価格評価表!DF$124</f>
        <v>0.23884273765859426</v>
      </c>
      <c r="DG76" s="394">
        <f>+生産者価格評価表!DG76/生産者価格評価表!DG$124</f>
        <v>4.0669162138211026E-3</v>
      </c>
    </row>
    <row r="77" spans="2:111">
      <c r="B77" s="389" t="s">
        <v>262</v>
      </c>
      <c r="C77" s="390" t="s">
        <v>6</v>
      </c>
      <c r="D77" s="391">
        <f>+生産者価格評価表!D77/生産者価格評価表!D$124</f>
        <v>5.8707723338847061E-3</v>
      </c>
      <c r="E77" s="392">
        <f>+生産者価格評価表!E77/生産者価格評価表!E$124</f>
        <v>6.0532065837315659E-3</v>
      </c>
      <c r="F77" s="392">
        <f>+生産者価格評価表!F77/生産者価格評価表!F$124</f>
        <v>1.213771586523988E-2</v>
      </c>
      <c r="G77" s="392">
        <f>+生産者価格評価表!G77/生産者価格評価表!G$124</f>
        <v>1.1217814559240346E-2</v>
      </c>
      <c r="H77" s="392">
        <f>+生産者価格評価表!H77/生産者価格評価表!H$124</f>
        <v>1.0490255087629529E-2</v>
      </c>
      <c r="I77" s="392">
        <f>+生産者価格評価表!I77/生産者価格評価表!I$124</f>
        <v>3.3083298090977216E-2</v>
      </c>
      <c r="J77" s="392">
        <f>+生産者価格評価表!J77/生産者価格評価表!J$124</f>
        <v>4.8337897234222264E-2</v>
      </c>
      <c r="K77" s="392">
        <f>+生産者価格評価表!K77/生産者価格評価表!K$124</f>
        <v>5.0733761654931453E-3</v>
      </c>
      <c r="L77" s="392">
        <f>+生産者価格評価表!L77/生産者価格評価表!L$124</f>
        <v>1.7924677393092635E-2</v>
      </c>
      <c r="M77" s="392">
        <f>+生産者価格評価表!M77/生産者価格評価表!M$124</f>
        <v>4.2266601634272961E-3</v>
      </c>
      <c r="N77" s="392">
        <f>+生産者価格評価表!N77/生産者価格評価表!N$124</f>
        <v>5.1377699487949987E-3</v>
      </c>
      <c r="O77" s="392">
        <f>+生産者価格評価表!O77/生産者価格評価表!O$124</f>
        <v>2.1039263592922398E-2</v>
      </c>
      <c r="P77" s="392">
        <f>+生産者価格評価表!P77/生産者価格評価表!P$124</f>
        <v>1.8918194009834601E-2</v>
      </c>
      <c r="Q77" s="392">
        <f>+生産者価格評価表!Q77/生産者価格評価表!Q$124</f>
        <v>8.8946410454069664E-3</v>
      </c>
      <c r="R77" s="392">
        <f>+生産者価格評価表!R77/生産者価格評価表!R$124</f>
        <v>1.5015710174563877E-2</v>
      </c>
      <c r="S77" s="392">
        <f>+生産者価格評価表!S77/生産者価格評価表!S$124</f>
        <v>9.1846361415615658E-3</v>
      </c>
      <c r="T77" s="392">
        <f>+生産者価格評価表!T77/生産者価格評価表!T$124</f>
        <v>9.8183983987907425E-3</v>
      </c>
      <c r="U77" s="392">
        <f>+生産者価格評価表!U77/生産者価格評価表!U$124</f>
        <v>1.2082850054397168E-2</v>
      </c>
      <c r="V77" s="392">
        <f>+生産者価格評価表!V77/生産者価格評価表!V$124</f>
        <v>1.2625806349357298E-2</v>
      </c>
      <c r="W77" s="392">
        <f>+生産者価格評価表!W77/生産者価格評価表!W$124</f>
        <v>6.558142573919035E-3</v>
      </c>
      <c r="X77" s="392">
        <f>+生産者価格評価表!X77/生産者価格評価表!X$124</f>
        <v>5.1795893065980517E-3</v>
      </c>
      <c r="Y77" s="392">
        <f>+生産者価格評価表!Y77/生産者価格評価表!Y$124</f>
        <v>8.9917364644585135E-3</v>
      </c>
      <c r="Z77" s="392">
        <f>+生産者価格評価表!Z77/生産者価格評価表!Z$124</f>
        <v>6.489054501860241E-3</v>
      </c>
      <c r="AA77" s="392">
        <f>+生産者価格評価表!AA77/生産者価格評価表!AA$124</f>
        <v>6.3233574429381956E-3</v>
      </c>
      <c r="AB77" s="392">
        <f>+生産者価格評価表!AB77/生産者価格評価表!AB$124</f>
        <v>9.3431763931978856E-3</v>
      </c>
      <c r="AC77" s="392">
        <f>+生産者価格評価表!AC77/生産者価格評価表!AC$124</f>
        <v>8.8125523084101754E-3</v>
      </c>
      <c r="AD77" s="392">
        <f>+生産者価格評価表!AD77/生産者価格評価表!AD$124</f>
        <v>3.9897061328954125E-3</v>
      </c>
      <c r="AE77" s="392">
        <f>+生産者価格評価表!AE77/生産者価格評価表!AE$124</f>
        <v>3.8691292643271598E-3</v>
      </c>
      <c r="AF77" s="392">
        <f>+生産者価格評価表!AF77/生産者価格評価表!AF$124</f>
        <v>4.390356515228561E-3</v>
      </c>
      <c r="AG77" s="392">
        <f>+生産者価格評価表!AG77/生産者価格評価表!AG$124</f>
        <v>6.928178886691185E-3</v>
      </c>
      <c r="AH77" s="392">
        <f>+生産者価格評価表!AH77/生産者価格評価表!AH$124</f>
        <v>6.6972418481833305E-3</v>
      </c>
      <c r="AI77" s="392">
        <f>+生産者価格評価表!AI77/生産者価格評価表!AI$124</f>
        <v>9.0420425233776122E-3</v>
      </c>
      <c r="AJ77" s="392">
        <f>+生産者価格評価表!AJ77/生産者価格評価表!AJ$124</f>
        <v>9.3778352123345659E-3</v>
      </c>
      <c r="AK77" s="392">
        <f>+生産者価格評価表!AK77/生産者価格評価表!AK$124</f>
        <v>1.8825757765562442E-2</v>
      </c>
      <c r="AL77" s="392">
        <f>+生産者価格評価表!AL77/生産者価格評価表!AL$124</f>
        <v>1.4652776079495895E-2</v>
      </c>
      <c r="AM77" s="392">
        <f>+生産者価格評価表!AM77/生産者価格評価表!AM$124</f>
        <v>4.5143232230657766E-3</v>
      </c>
      <c r="AN77" s="392">
        <f>+生産者価格評価表!AN77/生産者価格評価表!AN$124</f>
        <v>4.6656333619806423E-3</v>
      </c>
      <c r="AO77" s="392">
        <f>+生産者価格評価表!AO77/生産者価格評価表!AO$124</f>
        <v>8.1548896025157563E-3</v>
      </c>
      <c r="AP77" s="392">
        <f>+生産者価格評価表!AP77/生産者価格評価表!AP$124</f>
        <v>7.2168594994028298E-3</v>
      </c>
      <c r="AQ77" s="392">
        <f>+生産者価格評価表!AQ77/生産者価格評価表!AQ$124</f>
        <v>9.430196351538786E-3</v>
      </c>
      <c r="AR77" s="392">
        <f>+生産者価格評価表!AR77/生産者価格評価表!AR$124</f>
        <v>7.8816268062377286E-3</v>
      </c>
      <c r="AS77" s="392">
        <f>+生産者価格評価表!AS77/生産者価格評価表!AS$124</f>
        <v>1.4277304161678196E-2</v>
      </c>
      <c r="AT77" s="392">
        <f>+生産者価格評価表!AT77/生産者価格評価表!AT$124</f>
        <v>1.0229271571200991E-2</v>
      </c>
      <c r="AU77" s="393">
        <f>+生産者価格評価表!AU77/生産者価格評価表!AU$124</f>
        <v>6.6336046382411478E-3</v>
      </c>
      <c r="AV77" s="393">
        <f>+生産者価格評価表!AV77/生産者価格評価表!AV$124</f>
        <v>7.1722725593002098E-3</v>
      </c>
      <c r="AW77" s="393">
        <f>+生産者価格評価表!AW77/生産者価格評価表!AW$124</f>
        <v>1.2685254652982945E-2</v>
      </c>
      <c r="AX77" s="393">
        <f>+生産者価格評価表!AX77/生産者価格評価表!AX$124</f>
        <v>7.6386942501678419E-3</v>
      </c>
      <c r="AY77" s="393">
        <f>+生産者価格評価表!AY77/生産者価格評価表!AY$124</f>
        <v>7.4781866526606048E-3</v>
      </c>
      <c r="AZ77" s="393">
        <f>+生産者価格評価表!AZ77/生産者価格評価表!AZ$124</f>
        <v>6.84397670266186E-3</v>
      </c>
      <c r="BA77" s="393">
        <f>+生産者価格評価表!BA77/生産者価格評価表!BA$124</f>
        <v>7.9421232720872648E-3</v>
      </c>
      <c r="BB77" s="393">
        <f>+生産者価格評価表!BB77/生産者価格評価表!BB$124</f>
        <v>8.2128902203735168E-3</v>
      </c>
      <c r="BC77" s="393">
        <f>+生産者価格評価表!BC77/生産者価格評価表!BC$124</f>
        <v>8.5066166330488389E-3</v>
      </c>
      <c r="BD77" s="393">
        <f>+生産者価格評価表!BD77/生産者価格評価表!BD$124</f>
        <v>7.5504289830937397E-3</v>
      </c>
      <c r="BE77" s="393">
        <f>+生産者価格評価表!BE77/生産者価格評価表!BE$124</f>
        <v>8.8559013864633364E-3</v>
      </c>
      <c r="BF77" s="393">
        <f>+生産者価格評価表!BF77/生産者価格評価表!BF$124</f>
        <v>4.6690137579598438E-3</v>
      </c>
      <c r="BG77" s="393">
        <f>+生産者価格評価表!BG77/生産者価格評価表!BG$124</f>
        <v>4.1264684062708463E-3</v>
      </c>
      <c r="BH77" s="393">
        <f>+生産者価格評価表!BH77/生産者価格評価表!BH$124</f>
        <v>4.3291288856121589E-3</v>
      </c>
      <c r="BI77" s="393">
        <f>+生産者価格評価表!BI77/生産者価格評価表!BI$124</f>
        <v>1.7271205573698958E-2</v>
      </c>
      <c r="BJ77" s="393">
        <f>+生産者価格評価表!BJ77/生産者価格評価表!BJ$124</f>
        <v>1.1128973110141873E-2</v>
      </c>
      <c r="BK77" s="393">
        <f>+生産者価格評価表!BK77/生産者価格評価表!BK$124</f>
        <v>3.4880431260191247E-2</v>
      </c>
      <c r="BL77" s="393">
        <f>+生産者価格評価表!BL77/生産者価格評価表!BL$124</f>
        <v>3.0030194233896502E-3</v>
      </c>
      <c r="BM77" s="393">
        <f>+生産者価格評価表!BM77/生産者価格評価表!BM$124</f>
        <v>1.0249448744082502E-2</v>
      </c>
      <c r="BN77" s="393">
        <f>+生産者価格評価表!BN77/生産者価格評価表!BN$124</f>
        <v>5.3795859088583541E-3</v>
      </c>
      <c r="BO77" s="393">
        <f>+生産者価格評価表!BO77/生産者価格評価表!BO$124</f>
        <v>1.5364277398603949E-2</v>
      </c>
      <c r="BP77" s="393">
        <f>+生産者価格評価表!BP77/生産者価格評価表!BP$124</f>
        <v>1.4338723520545197E-2</v>
      </c>
      <c r="BQ77" s="393">
        <f>+生産者価格評価表!BQ77/生産者価格評価表!BQ$124</f>
        <v>2.2445770110876791E-2</v>
      </c>
      <c r="BR77" s="393">
        <f>+生産者価格評価表!BR77/生産者価格評価表!BR$124</f>
        <v>7.9272187376344429E-3</v>
      </c>
      <c r="BS77" s="393">
        <f>+生産者価格評価表!BS77/生産者価格評価表!BS$124</f>
        <v>1.7593547252114653E-2</v>
      </c>
      <c r="BT77" s="393">
        <f>+生産者価格評価表!BT77/生産者価格評価表!BT$124</f>
        <v>2.7099200526273893E-2</v>
      </c>
      <c r="BU77" s="393">
        <f>+生産者価格評価表!BU77/生産者価格評価表!BU$124</f>
        <v>1.940320261689003E-2</v>
      </c>
      <c r="BV77" s="393">
        <f>+生産者価格評価表!BV77/生産者価格評価表!BV$124</f>
        <v>7.7207245032385324E-2</v>
      </c>
      <c r="BW77" s="393">
        <f>+生産者価格評価表!BW77/生産者価格評価表!BW$124</f>
        <v>0.10309569178274476</v>
      </c>
      <c r="BX77" s="393">
        <f>+生産者価格評価表!BX77/生産者価格評価表!BX$124</f>
        <v>7.2646057999297353E-2</v>
      </c>
      <c r="BY77" s="393">
        <f>+生産者価格評価表!BY77/生産者価格評価表!BY$124</f>
        <v>7.0572003767014807E-2</v>
      </c>
      <c r="BZ77" s="393">
        <f>+生産者価格評価表!BZ77/生産者価格評価表!BZ$124</f>
        <v>6.6366122696992783E-2</v>
      </c>
      <c r="CA77" s="393">
        <f>+生産者価格評価表!CA77/生産者価格評価表!CA$124</f>
        <v>1.4951663785299768E-2</v>
      </c>
      <c r="CB77" s="393">
        <f>+生産者価格評価表!CB77/生産者価格評価表!CB$124</f>
        <v>4.7829062706647933E-2</v>
      </c>
      <c r="CC77" s="393">
        <f>+生産者価格評価表!CC77/生産者価格評価表!CC$124</f>
        <v>2.9359140291588533E-2</v>
      </c>
      <c r="CD77" s="393">
        <f>+生産者価格評価表!CD77/生産者価格評価表!CD$124</f>
        <v>2.5433433870135535E-2</v>
      </c>
      <c r="CE77" s="393">
        <f>+生産者価格評価表!CE77/生産者価格評価表!CE$124</f>
        <v>1.2588773706352287E-2</v>
      </c>
      <c r="CF77" s="393">
        <f>+生産者価格評価表!CF77/生産者価格評価表!CF$124</f>
        <v>7.213234048198563E-3</v>
      </c>
      <c r="CG77" s="393">
        <f>+生産者価格評価表!CG77/生産者価格評価表!CG$124</f>
        <v>1.1559682132919722E-2</v>
      </c>
      <c r="CH77" s="393">
        <f>+生産者価格評価表!CH77/生産者価格評価表!CH$124</f>
        <v>4.8344668124618333E-4</v>
      </c>
      <c r="CI77" s="393">
        <f>+生産者価格評価表!CI77/生産者価格評価表!CI$124</f>
        <v>9.4553855241010423E-3</v>
      </c>
      <c r="CJ77" s="393">
        <f>+生産者価格評価表!CJ77/生産者価格評価表!CJ$124</f>
        <v>4.7763532526992943E-3</v>
      </c>
      <c r="CK77" s="393">
        <f>+生産者価格評価表!CK77/生産者価格評価表!CK$124</f>
        <v>3.26093232603091E-3</v>
      </c>
      <c r="CL77" s="393">
        <f>+生産者価格評価表!CL77/生産者価格評価表!CL$124</f>
        <v>3.7796560918911528E-3</v>
      </c>
      <c r="CM77" s="393">
        <f>+生産者価格評価表!CM77/生産者価格評価表!CM$124</f>
        <v>4.2564190686881142E-3</v>
      </c>
      <c r="CN77" s="393">
        <f>+生産者価格評価表!CN77/生産者価格評価表!CN$124</f>
        <v>1.8143772549486587E-2</v>
      </c>
      <c r="CO77" s="393">
        <f>+生産者価格評価表!CO77/生産者価格評価表!CO$124</f>
        <v>1.3014932242924396E-2</v>
      </c>
      <c r="CP77" s="393">
        <f>+生産者価格評価表!CP77/生産者価格評価表!CP$124</f>
        <v>2.5326837025820607E-3</v>
      </c>
      <c r="CQ77" s="393">
        <f>+生産者価格評価表!CQ77/生産者価格評価表!CQ$124</f>
        <v>4.2098288256594155E-3</v>
      </c>
      <c r="CR77" s="393">
        <f>+生産者価格評価表!CR77/生産者価格評価表!CR$124</f>
        <v>2.1781960260826648E-2</v>
      </c>
      <c r="CS77" s="393">
        <f>+生産者価格評価表!CS77/生産者価格評価表!CS$124</f>
        <v>1.800971413366028E-2</v>
      </c>
      <c r="CT77" s="393">
        <f>+生産者価格評価表!CT77/生産者価格評価表!CT$124</f>
        <v>9.841674892062429E-3</v>
      </c>
      <c r="CU77" s="393">
        <f>+生産者価格評価表!CU77/生産者価格評価表!CU$124</f>
        <v>2.5375103671869109E-2</v>
      </c>
      <c r="CV77" s="393">
        <f>+生産者価格評価表!CV77/生産者価格評価表!CV$124</f>
        <v>5.9826278846457276E-2</v>
      </c>
      <c r="CW77" s="393">
        <f>+生産者価格評価表!CW77/生産者価格評価表!CW$124</f>
        <v>2.425200382835464E-3</v>
      </c>
      <c r="CX77" s="393">
        <f>+生産者価格評価表!CX77/生産者価格評価表!CX$124</f>
        <v>8.4428363922847763E-3</v>
      </c>
      <c r="CY77" s="393">
        <f>+生産者価格評価表!CY77/生産者価格評価表!CY$124</f>
        <v>4.2945214079014643E-3</v>
      </c>
      <c r="CZ77" s="393">
        <f>+生産者価格評価表!CZ77/生産者価格評価表!CZ$124</f>
        <v>3.0083083842525612E-2</v>
      </c>
      <c r="DA77" s="393">
        <f>+生産者価格評価表!DA77/生産者価格評価表!DA$124</f>
        <v>1.0213232638145685E-2</v>
      </c>
      <c r="DB77" s="393">
        <f>+生産者価格評価表!DB77/生産者価格評価表!DB$124</f>
        <v>4.5610633379034983E-3</v>
      </c>
      <c r="DC77" s="393">
        <f>+生産者価格評価表!DC77/生産者価格評価表!DC$124</f>
        <v>1.4810230171181372E-2</v>
      </c>
      <c r="DD77" s="393">
        <f>+生産者価格評価表!DD77/生産者価格評価表!DD$124</f>
        <v>1.8163185451564218E-2</v>
      </c>
      <c r="DE77" s="393">
        <f>+生産者価格評価表!DE77/生産者価格評価表!DE$124</f>
        <v>9.2465692992723912E-3</v>
      </c>
      <c r="DF77" s="393">
        <f>+生産者価格評価表!DF77/生産者価格評価表!DF$124</f>
        <v>0</v>
      </c>
      <c r="DG77" s="394">
        <f>+生産者価格評価表!DG77/生産者価格評価表!DG$124</f>
        <v>3.4609186791280805E-2</v>
      </c>
    </row>
    <row r="78" spans="2:111">
      <c r="B78" s="389" t="s">
        <v>263</v>
      </c>
      <c r="C78" s="390" t="s">
        <v>264</v>
      </c>
      <c r="D78" s="391">
        <f>+生産者価格評価表!D78/生産者価格評価表!D$124</f>
        <v>4.0958494515637862E-4</v>
      </c>
      <c r="E78" s="392">
        <f>+生産者価格評価表!E78/生産者価格評価表!E$124</f>
        <v>0</v>
      </c>
      <c r="F78" s="392">
        <f>+生産者価格評価表!F78/生産者価格評価表!F$124</f>
        <v>2.8850452028426248E-3</v>
      </c>
      <c r="G78" s="392">
        <f>+生産者価格評価表!G78/生産者価格評価表!G$124</f>
        <v>1.7141649823999108E-3</v>
      </c>
      <c r="H78" s="392">
        <f>+生産者価格評価表!H78/生産者価格評価表!H$124</f>
        <v>9.9600857144124724E-4</v>
      </c>
      <c r="I78" s="392">
        <f>+生産者価格評価表!I78/生産者価格評価表!I$124</f>
        <v>2.7362907234699252E-2</v>
      </c>
      <c r="J78" s="392">
        <f>+生産者価格評価表!J78/生産者価格評価表!J$124</f>
        <v>4.9467664448377708E-3</v>
      </c>
      <c r="K78" s="392">
        <f>+生産者価格評価表!K78/生産者価格評価表!K$124</f>
        <v>4.0139642504494026E-3</v>
      </c>
      <c r="L78" s="392">
        <f>+生産者価格評価表!L78/生産者価格評価表!L$124</f>
        <v>2.1186150787515239E-3</v>
      </c>
      <c r="M78" s="392">
        <f>+生産者価格評価表!M78/生産者価格評価表!M$124</f>
        <v>1.1391804582111193E-3</v>
      </c>
      <c r="N78" s="392">
        <f>+生産者価格評価表!N78/生産者価格評価表!N$124</f>
        <v>8.6349074769663838E-6</v>
      </c>
      <c r="O78" s="392">
        <f>+生産者価格評価表!O78/生産者価格評価表!O$124</f>
        <v>3.2983257758433773E-3</v>
      </c>
      <c r="P78" s="392">
        <f>+生産者価格評価表!P78/生産者価格評価表!P$124</f>
        <v>5.9278525080939028E-3</v>
      </c>
      <c r="Q78" s="392">
        <f>+生産者価格評価表!Q78/生産者価格評価表!Q$124</f>
        <v>2.3748095032996865E-3</v>
      </c>
      <c r="R78" s="392">
        <f>+生産者価格評価表!R78/生産者価格評価表!R$124</f>
        <v>5.7113808295661461E-3</v>
      </c>
      <c r="S78" s="392">
        <f>+生産者価格評価表!S78/生産者価格評価表!S$124</f>
        <v>2.0506709439875601E-3</v>
      </c>
      <c r="T78" s="392">
        <f>+生産者価格評価表!T78/生産者価格評価表!T$124</f>
        <v>2.2133928873203233E-3</v>
      </c>
      <c r="U78" s="392">
        <f>+生産者価格評価表!U78/生産者価格評価表!U$124</f>
        <v>5.955431753511718E-3</v>
      </c>
      <c r="V78" s="392">
        <f>+生産者価格評価表!V78/生産者価格評価表!V$124</f>
        <v>1.8068565451000904E-3</v>
      </c>
      <c r="W78" s="392">
        <f>+生産者価格評価表!W78/生産者価格評価表!W$124</f>
        <v>2.15756630906749E-3</v>
      </c>
      <c r="X78" s="392">
        <f>+生産者価格評価表!X78/生産者価格評価表!X$124</f>
        <v>2.1082823508656802E-3</v>
      </c>
      <c r="Y78" s="392">
        <f>+生産者価格評価表!Y78/生産者価格評価表!Y$124</f>
        <v>2.2203225252947372E-3</v>
      </c>
      <c r="Z78" s="392">
        <f>+生産者価格評価表!Z78/生産者価格評価表!Z$124</f>
        <v>2.6877138889588267E-3</v>
      </c>
      <c r="AA78" s="392">
        <f>+生産者価格評価表!AA78/生産者価格評価表!AA$124</f>
        <v>3.2374723894495216E-3</v>
      </c>
      <c r="AB78" s="392">
        <f>+生産者価格評価表!AB78/生産者価格評価表!AB$124</f>
        <v>6.497549989126418E-3</v>
      </c>
      <c r="AC78" s="392">
        <f>+生産者価格評価表!AC78/生産者価格評価表!AC$124</f>
        <v>1.6528441408062858E-3</v>
      </c>
      <c r="AD78" s="392">
        <f>+生産者価格評価表!AD78/生産者価格評価表!AD$124</f>
        <v>4.811319667101769E-4</v>
      </c>
      <c r="AE78" s="392">
        <f>+生産者価格評価表!AE78/生産者価格評価表!AE$124</f>
        <v>1.1563287761138662E-3</v>
      </c>
      <c r="AF78" s="392">
        <f>+生産者価格評価表!AF78/生産者価格評価表!AF$124</f>
        <v>4.3869041199885413E-3</v>
      </c>
      <c r="AG78" s="392">
        <f>+生産者価格評価表!AG78/生産者価格評価表!AG$124</f>
        <v>3.6057436585009888E-3</v>
      </c>
      <c r="AH78" s="392">
        <f>+生産者価格評価表!AH78/生産者価格評価表!AH$124</f>
        <v>2.5917537157860338E-3</v>
      </c>
      <c r="AI78" s="392">
        <f>+生産者価格評価表!AI78/生産者価格評価表!AI$124</f>
        <v>3.3692844855933756E-3</v>
      </c>
      <c r="AJ78" s="392">
        <f>+生産者価格評価表!AJ78/生産者価格評価表!AJ$124</f>
        <v>5.1306091528898002E-3</v>
      </c>
      <c r="AK78" s="392">
        <f>+生産者価格評価表!AK78/生産者価格評価表!AK$124</f>
        <v>3.9084618198399531E-3</v>
      </c>
      <c r="AL78" s="392">
        <f>+生産者価格評価表!AL78/生産者価格評価表!AL$124</f>
        <v>3.6830639178955433E-3</v>
      </c>
      <c r="AM78" s="392">
        <f>+生産者価格評価表!AM78/生産者価格評価表!AM$124</f>
        <v>7.0269986547558594E-4</v>
      </c>
      <c r="AN78" s="392">
        <f>+生産者価格評価表!AN78/生産者価格評価表!AN$124</f>
        <v>1.4978852281213996E-3</v>
      </c>
      <c r="AO78" s="392">
        <f>+生産者価格評価表!AO78/生産者価格評価表!AO$124</f>
        <v>2.9251510323371958E-3</v>
      </c>
      <c r="AP78" s="392">
        <f>+生産者価格評価表!AP78/生産者価格評価表!AP$124</f>
        <v>1.3763782899264402E-3</v>
      </c>
      <c r="AQ78" s="392">
        <f>+生産者価格評価表!AQ78/生産者価格評価表!AQ$124</f>
        <v>4.9974734840835049E-4</v>
      </c>
      <c r="AR78" s="392">
        <f>+生産者価格評価表!AR78/生産者価格評価表!AR$124</f>
        <v>1.8138722349548232E-3</v>
      </c>
      <c r="AS78" s="392">
        <f>+生産者価格評価表!AS78/生産者価格評価表!AS$124</f>
        <v>6.090567386902627E-3</v>
      </c>
      <c r="AT78" s="392">
        <f>+生産者価格評価表!AT78/生産者価格評価表!AT$124</f>
        <v>3.4059039476336149E-3</v>
      </c>
      <c r="AU78" s="393">
        <f>+生産者価格評価表!AU78/生産者価格評価表!AU$124</f>
        <v>3.4789694999660848E-3</v>
      </c>
      <c r="AV78" s="393">
        <f>+生産者価格評価表!AV78/生産者価格評価表!AV$124</f>
        <v>2.8747877869299125E-3</v>
      </c>
      <c r="AW78" s="393">
        <f>+生産者価格評価表!AW78/生産者価格評価表!AW$124</f>
        <v>2.6003019931618767E-3</v>
      </c>
      <c r="AX78" s="393">
        <f>+生産者価格評価表!AX78/生産者価格評価表!AX$124</f>
        <v>1.4200220312926297E-3</v>
      </c>
      <c r="AY78" s="393">
        <f>+生産者価格評価表!AY78/生産者価格評価表!AY$124</f>
        <v>2.1183731083609623E-3</v>
      </c>
      <c r="AZ78" s="393">
        <f>+生産者価格評価表!AZ78/生産者価格評価表!AZ$124</f>
        <v>2.2178997163636856E-3</v>
      </c>
      <c r="BA78" s="393">
        <f>+生産者価格評価表!BA78/生産者価格評価表!BA$124</f>
        <v>3.4976608865291432E-3</v>
      </c>
      <c r="BB78" s="393">
        <f>+生産者価格評価表!BB78/生産者価格評価表!BB$124</f>
        <v>2.2851614925518326E-3</v>
      </c>
      <c r="BC78" s="393">
        <f>+生産者価格評価表!BC78/生産者価格評価表!BC$124</f>
        <v>2.8305005125210665E-3</v>
      </c>
      <c r="BD78" s="393">
        <f>+生産者価格評価表!BD78/生産者価格評価表!BD$124</f>
        <v>2.9724324280198207E-3</v>
      </c>
      <c r="BE78" s="393">
        <f>+生産者価格評価表!BE78/生産者価格評価表!BE$124</f>
        <v>2.5958549702834537E-3</v>
      </c>
      <c r="BF78" s="393">
        <f>+生産者価格評価表!BF78/生産者価格評価表!BF$124</f>
        <v>1.1478923586191242E-3</v>
      </c>
      <c r="BG78" s="393">
        <f>+生産者価格評価表!BG78/生産者価格評価表!BG$124</f>
        <v>7.3334385550238867E-4</v>
      </c>
      <c r="BH78" s="393">
        <f>+生産者価格評価表!BH78/生産者価格評価表!BH$124</f>
        <v>6.8671428924015185E-4</v>
      </c>
      <c r="BI78" s="393">
        <f>+生産者価格評価表!BI78/生産者価格評価表!BI$124</f>
        <v>1.893774432147942E-3</v>
      </c>
      <c r="BJ78" s="393">
        <f>+生産者価格評価表!BJ78/生産者価格評価表!BJ$124</f>
        <v>1.2924248579272339E-3</v>
      </c>
      <c r="BK78" s="393">
        <f>+生産者価格評価表!BK78/生産者価格評価表!BK$124</f>
        <v>2.193565275141556E-3</v>
      </c>
      <c r="BL78" s="393">
        <f>+生産者価格評価表!BL78/生産者価格評価表!BL$124</f>
        <v>1.8919241086904931E-4</v>
      </c>
      <c r="BM78" s="393">
        <f>+生産者価格評価表!BM78/生産者価格評価表!BM$124</f>
        <v>8.4629429587703853E-3</v>
      </c>
      <c r="BN78" s="393">
        <f>+生産者価格評価表!BN78/生産者価格評価表!BN$124</f>
        <v>3.2378151554489521E-3</v>
      </c>
      <c r="BO78" s="393">
        <f>+生産者価格評価表!BO78/生産者価格評価表!BO$124</f>
        <v>1.9235520484656419E-3</v>
      </c>
      <c r="BP78" s="393">
        <f>+生産者価格評価表!BP78/生産者価格評価表!BP$124</f>
        <v>2.3945198577229698E-3</v>
      </c>
      <c r="BQ78" s="393">
        <f>+生産者価格評価表!BQ78/生産者価格評価表!BQ$124</f>
        <v>6.3791373901817914E-3</v>
      </c>
      <c r="BR78" s="393">
        <f>+生産者価格評価表!BR78/生産者価格評価表!BR$124</f>
        <v>1.6955174497196961E-2</v>
      </c>
      <c r="BS78" s="393">
        <f>+生産者価格評価表!BS78/生産者価格評価表!BS$124</f>
        <v>1.229469026099398E-3</v>
      </c>
      <c r="BT78" s="393">
        <f>+生産者価格評価表!BT78/生産者価格評価表!BT$124</f>
        <v>1.574516167953064E-3</v>
      </c>
      <c r="BU78" s="393">
        <f>+生産者価格評価表!BU78/生産者価格評価表!BU$124</f>
        <v>3.5224771480392297E-2</v>
      </c>
      <c r="BV78" s="393">
        <f>+生産者価格評価表!BV78/生産者価格評価表!BV$124</f>
        <v>1.7940866556383026E-2</v>
      </c>
      <c r="BW78" s="393">
        <f>+生産者価格評価表!BW78/生産者価格評価表!BW$124</f>
        <v>4.9396346320509862E-2</v>
      </c>
      <c r="BX78" s="393">
        <f>+生産者価格評価表!BX78/生産者価格評価表!BX$124</f>
        <v>0.1757814825173252</v>
      </c>
      <c r="BY78" s="393">
        <f>+生産者価格評価表!BY78/生産者価格評価表!BY$124</f>
        <v>1.8208100085399994E-2</v>
      </c>
      <c r="BZ78" s="393">
        <f>+生産者価格評価表!BZ78/生産者価格評価表!BZ$124</f>
        <v>1.9554411257310124E-3</v>
      </c>
      <c r="CA78" s="393">
        <f>+生産者価格評価表!CA78/生産者価格評価表!CA$124</f>
        <v>1.2943224800978002E-2</v>
      </c>
      <c r="CB78" s="393">
        <f>+生産者価格評価表!CB78/生産者価格評価表!CB$124</f>
        <v>2.4446707690052135E-2</v>
      </c>
      <c r="CC78" s="393">
        <f>+生産者価格評価表!CC78/生産者価格評価表!CC$124</f>
        <v>5.0854777145557944E-2</v>
      </c>
      <c r="CD78" s="393">
        <f>+生産者価格評価表!CD78/生産者価格評価表!CD$124</f>
        <v>3.7052595749168969E-3</v>
      </c>
      <c r="CE78" s="393">
        <f>+生産者価格評価表!CE78/生産者価格評価表!CE$124</f>
        <v>8.3871365128641032E-2</v>
      </c>
      <c r="CF78" s="393">
        <f>+生産者価格評価表!CF78/生産者価格評価表!CF$124</f>
        <v>9.7175719714334127E-2</v>
      </c>
      <c r="CG78" s="393">
        <f>+生産者価格評価表!CG78/生産者価格評価表!CG$124</f>
        <v>3.1188444307299317E-2</v>
      </c>
      <c r="CH78" s="393">
        <f>+生産者価格評価表!CH78/生産者価格評価表!CH$124</f>
        <v>1.7065472120588957E-2</v>
      </c>
      <c r="CI78" s="393">
        <f>+生産者価格評価表!CI78/生産者価格評価表!CI$124</f>
        <v>1.3538632175593699E-2</v>
      </c>
      <c r="CJ78" s="393">
        <f>+生産者価格評価表!CJ78/生産者価格評価表!CJ$124</f>
        <v>1.0388420471034231E-2</v>
      </c>
      <c r="CK78" s="393">
        <f>+生産者価格評価表!CK78/生産者価格評価表!CK$124</f>
        <v>3.4486439818934851E-2</v>
      </c>
      <c r="CL78" s="393">
        <f>+生産者価格評価表!CL78/生産者価格評価表!CL$124</f>
        <v>6.4585327498974429E-2</v>
      </c>
      <c r="CM78" s="393">
        <f>+生産者価格評価表!CM78/生産者価格評価表!CM$124</f>
        <v>2.5137363232429419E-2</v>
      </c>
      <c r="CN78" s="393">
        <f>+生産者価格評価表!CN78/生産者価格評価表!CN$124</f>
        <v>3.6150729768562044E-3</v>
      </c>
      <c r="CO78" s="393">
        <f>+生産者価格評価表!CO78/生産者価格評価表!CO$124</f>
        <v>1.5743988861260144E-3</v>
      </c>
      <c r="CP78" s="393">
        <f>+生産者価格評価表!CP78/生産者価格評価表!CP$124</f>
        <v>1.8912634529771932E-2</v>
      </c>
      <c r="CQ78" s="393">
        <f>+生産者価格評価表!CQ78/生産者価格評価表!CQ$124</f>
        <v>2.4687679906927541E-2</v>
      </c>
      <c r="CR78" s="393">
        <f>+生産者価格評価表!CR78/生産者価格評価表!CR$124</f>
        <v>1.1002304900199732E-2</v>
      </c>
      <c r="CS78" s="393">
        <f>+生産者価格評価表!CS78/生産者価格評価表!CS$124</f>
        <v>6.3827314769592473E-3</v>
      </c>
      <c r="CT78" s="393">
        <f>+生産者価格評価表!CT78/生産者価格評価表!CT$124</f>
        <v>8.2589670466516399E-3</v>
      </c>
      <c r="CU78" s="393">
        <f>+生産者価格評価表!CU78/生産者価格評価表!CU$124</f>
        <v>1.7063551902954752E-2</v>
      </c>
      <c r="CV78" s="393">
        <f>+生産者価格評価表!CV78/生産者価格評価表!CV$124</f>
        <v>2.846146216994784E-2</v>
      </c>
      <c r="CW78" s="393">
        <f>+生産者価格評価表!CW78/生産者価格評価表!CW$124</f>
        <v>2.1096579344693509E-3</v>
      </c>
      <c r="CX78" s="393">
        <f>+生産者価格評価表!CX78/生産者価格評価表!CX$124</f>
        <v>3.4373840930945086E-3</v>
      </c>
      <c r="CY78" s="393">
        <f>+生産者価格評価表!CY78/生産者価格評価表!CY$124</f>
        <v>1.0608371092028963E-2</v>
      </c>
      <c r="CZ78" s="393">
        <f>+生産者価格評価表!CZ78/生産者価格評価表!CZ$124</f>
        <v>1.4644254367997187E-2</v>
      </c>
      <c r="DA78" s="393">
        <f>+生産者価格評価表!DA78/生産者価格評価表!DA$124</f>
        <v>5.6870785508272528E-2</v>
      </c>
      <c r="DB78" s="393">
        <f>+生産者価格評価表!DB78/生産者価格評価表!DB$124</f>
        <v>3.3432729650812593E-2</v>
      </c>
      <c r="DC78" s="393">
        <f>+生産者価格評価表!DC78/生産者価格評価表!DC$124</f>
        <v>7.3038093209563688E-3</v>
      </c>
      <c r="DD78" s="393">
        <f>+生産者価格評価表!DD78/生産者価格評価表!DD$124</f>
        <v>2.683299483873372E-2</v>
      </c>
      <c r="DE78" s="393">
        <f>+生産者価格評価表!DE78/生産者価格評価表!DE$124</f>
        <v>1.8897091775586444E-2</v>
      </c>
      <c r="DF78" s="393">
        <f>+生産者価格評価表!DF78/生産者価格評価表!DF$124</f>
        <v>0</v>
      </c>
      <c r="DG78" s="394">
        <f>+生産者価格評価表!DG78/生産者価格評価表!DG$124</f>
        <v>1.9108391416284599E-2</v>
      </c>
    </row>
    <row r="79" spans="2:111">
      <c r="B79" s="389" t="s">
        <v>265</v>
      </c>
      <c r="C79" s="390" t="s">
        <v>266</v>
      </c>
      <c r="D79" s="391">
        <f>+生産者価格評価表!D79/生産者価格評価表!D$124</f>
        <v>0</v>
      </c>
      <c r="E79" s="392">
        <f>+生産者価格評価表!E79/生産者価格評価表!E$124</f>
        <v>0</v>
      </c>
      <c r="F79" s="392">
        <f>+生産者価格評価表!F79/生産者価格評価表!F$124</f>
        <v>0</v>
      </c>
      <c r="G79" s="392">
        <f>+生産者価格評価表!G79/生産者価格評価表!G$124</f>
        <v>0</v>
      </c>
      <c r="H79" s="392">
        <f>+生産者価格評価表!H79/生産者価格評価表!H$124</f>
        <v>0</v>
      </c>
      <c r="I79" s="392">
        <f>+生産者価格評価表!I79/生産者価格評価表!I$124</f>
        <v>0</v>
      </c>
      <c r="J79" s="392">
        <f>+生産者価格評価表!J79/生産者価格評価表!J$124</f>
        <v>0</v>
      </c>
      <c r="K79" s="392">
        <f>+生産者価格評価表!K79/生産者価格評価表!K$124</f>
        <v>0</v>
      </c>
      <c r="L79" s="392">
        <f>+生産者価格評価表!L79/生産者価格評価表!L$124</f>
        <v>0</v>
      </c>
      <c r="M79" s="392">
        <f>+生産者価格評価表!M79/生産者価格評価表!M$124</f>
        <v>0</v>
      </c>
      <c r="N79" s="392">
        <f>+生産者価格評価表!N79/生産者価格評価表!N$124</f>
        <v>0</v>
      </c>
      <c r="O79" s="392">
        <f>+生産者価格評価表!O79/生産者価格評価表!O$124</f>
        <v>0</v>
      </c>
      <c r="P79" s="392">
        <f>+生産者価格評価表!P79/生産者価格評価表!P$124</f>
        <v>0</v>
      </c>
      <c r="Q79" s="392">
        <f>+生産者価格評価表!Q79/生産者価格評価表!Q$124</f>
        <v>0</v>
      </c>
      <c r="R79" s="392">
        <f>+生産者価格評価表!R79/生産者価格評価表!R$124</f>
        <v>0</v>
      </c>
      <c r="S79" s="392">
        <f>+生産者価格評価表!S79/生産者価格評価表!S$124</f>
        <v>0</v>
      </c>
      <c r="T79" s="392">
        <f>+生産者価格評価表!T79/生産者価格評価表!T$124</f>
        <v>0</v>
      </c>
      <c r="U79" s="392">
        <f>+生産者価格評価表!U79/生産者価格評価表!U$124</f>
        <v>0</v>
      </c>
      <c r="V79" s="392">
        <f>+生産者価格評価表!V79/生産者価格評価表!V$124</f>
        <v>0</v>
      </c>
      <c r="W79" s="392">
        <f>+生産者価格評価表!W79/生産者価格評価表!W$124</f>
        <v>0</v>
      </c>
      <c r="X79" s="392">
        <f>+生産者価格評価表!X79/生産者価格評価表!X$124</f>
        <v>0</v>
      </c>
      <c r="Y79" s="392">
        <f>+生産者価格評価表!Y79/生産者価格評価表!Y$124</f>
        <v>0</v>
      </c>
      <c r="Z79" s="392">
        <f>+生産者価格評価表!Z79/生産者価格評価表!Z$124</f>
        <v>0</v>
      </c>
      <c r="AA79" s="392">
        <f>+生産者価格評価表!AA79/生産者価格評価表!AA$124</f>
        <v>0</v>
      </c>
      <c r="AB79" s="392">
        <f>+生産者価格評価表!AB79/生産者価格評価表!AB$124</f>
        <v>0</v>
      </c>
      <c r="AC79" s="392">
        <f>+生産者価格評価表!AC79/生産者価格評価表!AC$124</f>
        <v>0</v>
      </c>
      <c r="AD79" s="392">
        <f>+生産者価格評価表!AD79/生産者価格評価表!AD$124</f>
        <v>0</v>
      </c>
      <c r="AE79" s="392">
        <f>+生産者価格評価表!AE79/生産者価格評価表!AE$124</f>
        <v>0</v>
      </c>
      <c r="AF79" s="392">
        <f>+生産者価格評価表!AF79/生産者価格評価表!AF$124</f>
        <v>0</v>
      </c>
      <c r="AG79" s="392">
        <f>+生産者価格評価表!AG79/生産者価格評価表!AG$124</f>
        <v>0</v>
      </c>
      <c r="AH79" s="392">
        <f>+生産者価格評価表!AH79/生産者価格評価表!AH$124</f>
        <v>0</v>
      </c>
      <c r="AI79" s="392">
        <f>+生産者価格評価表!AI79/生産者価格評価表!AI$124</f>
        <v>0</v>
      </c>
      <c r="AJ79" s="392">
        <f>+生産者価格評価表!AJ79/生産者価格評価表!AJ$124</f>
        <v>0</v>
      </c>
      <c r="AK79" s="392">
        <f>+生産者価格評価表!AK79/生産者価格評価表!AK$124</f>
        <v>0</v>
      </c>
      <c r="AL79" s="392">
        <f>+生産者価格評価表!AL79/生産者価格評価表!AL$124</f>
        <v>0</v>
      </c>
      <c r="AM79" s="392">
        <f>+生産者価格評価表!AM79/生産者価格評価表!AM$124</f>
        <v>0</v>
      </c>
      <c r="AN79" s="392">
        <f>+生産者価格評価表!AN79/生産者価格評価表!AN$124</f>
        <v>0</v>
      </c>
      <c r="AO79" s="392">
        <f>+生産者価格評価表!AO79/生産者価格評価表!AO$124</f>
        <v>0</v>
      </c>
      <c r="AP79" s="392">
        <f>+生産者価格評価表!AP79/生産者価格評価表!AP$124</f>
        <v>0</v>
      </c>
      <c r="AQ79" s="392">
        <f>+生産者価格評価表!AQ79/生産者価格評価表!AQ$124</f>
        <v>0</v>
      </c>
      <c r="AR79" s="392">
        <f>+生産者価格評価表!AR79/生産者価格評価表!AR$124</f>
        <v>0</v>
      </c>
      <c r="AS79" s="392">
        <f>+生産者価格評価表!AS79/生産者価格評価表!AS$124</f>
        <v>0</v>
      </c>
      <c r="AT79" s="392">
        <f>+生産者価格評価表!AT79/生産者価格評価表!AT$124</f>
        <v>0</v>
      </c>
      <c r="AU79" s="393">
        <f>+生産者価格評価表!AU79/生産者価格評価表!AU$124</f>
        <v>0</v>
      </c>
      <c r="AV79" s="393">
        <f>+生産者価格評価表!AV79/生産者価格評価表!AV$124</f>
        <v>0</v>
      </c>
      <c r="AW79" s="393">
        <f>+生産者価格評価表!AW79/生産者価格評価表!AW$124</f>
        <v>0</v>
      </c>
      <c r="AX79" s="393">
        <f>+生産者価格評価表!AX79/生産者価格評価表!AX$124</f>
        <v>0</v>
      </c>
      <c r="AY79" s="393">
        <f>+生産者価格評価表!AY79/生産者価格評価表!AY$124</f>
        <v>0</v>
      </c>
      <c r="AZ79" s="393">
        <f>+生産者価格評価表!AZ79/生産者価格評価表!AZ$124</f>
        <v>0</v>
      </c>
      <c r="BA79" s="393">
        <f>+生産者価格評価表!BA79/生産者価格評価表!BA$124</f>
        <v>0</v>
      </c>
      <c r="BB79" s="393">
        <f>+生産者価格評価表!BB79/生産者価格評価表!BB$124</f>
        <v>0</v>
      </c>
      <c r="BC79" s="393">
        <f>+生産者価格評価表!BC79/生産者価格評価表!BC$124</f>
        <v>0</v>
      </c>
      <c r="BD79" s="393">
        <f>+生産者価格評価表!BD79/生産者価格評価表!BD$124</f>
        <v>0</v>
      </c>
      <c r="BE79" s="393">
        <f>+生産者価格評価表!BE79/生産者価格評価表!BE$124</f>
        <v>0</v>
      </c>
      <c r="BF79" s="393">
        <f>+生産者価格評価表!BF79/生産者価格評価表!BF$124</f>
        <v>0</v>
      </c>
      <c r="BG79" s="393">
        <f>+生産者価格評価表!BG79/生産者価格評価表!BG$124</f>
        <v>0</v>
      </c>
      <c r="BH79" s="393">
        <f>+生産者価格評価表!BH79/生産者価格評価表!BH$124</f>
        <v>0</v>
      </c>
      <c r="BI79" s="393">
        <f>+生産者価格評価表!BI79/生産者価格評価表!BI$124</f>
        <v>0</v>
      </c>
      <c r="BJ79" s="393">
        <f>+生産者価格評価表!BJ79/生産者価格評価表!BJ$124</f>
        <v>0</v>
      </c>
      <c r="BK79" s="393">
        <f>+生産者価格評価表!BK79/生産者価格評価表!BK$124</f>
        <v>0</v>
      </c>
      <c r="BL79" s="393">
        <f>+生産者価格評価表!BL79/生産者価格評価表!BL$124</f>
        <v>0</v>
      </c>
      <c r="BM79" s="393">
        <f>+生産者価格評価表!BM79/生産者価格評価表!BM$124</f>
        <v>0</v>
      </c>
      <c r="BN79" s="393">
        <f>+生産者価格評価表!BN79/生産者価格評価表!BN$124</f>
        <v>0</v>
      </c>
      <c r="BO79" s="393">
        <f>+生産者価格評価表!BO79/生産者価格評価表!BO$124</f>
        <v>0</v>
      </c>
      <c r="BP79" s="393">
        <f>+生産者価格評価表!BP79/生産者価格評価表!BP$124</f>
        <v>0</v>
      </c>
      <c r="BQ79" s="393">
        <f>+生産者価格評価表!BQ79/生産者価格評価表!BQ$124</f>
        <v>0</v>
      </c>
      <c r="BR79" s="393">
        <f>+生産者価格評価表!BR79/生産者価格評価表!BR$124</f>
        <v>0</v>
      </c>
      <c r="BS79" s="393">
        <f>+生産者価格評価表!BS79/生産者価格評価表!BS$124</f>
        <v>0</v>
      </c>
      <c r="BT79" s="393">
        <f>+生産者価格評価表!BT79/生産者価格評価表!BT$124</f>
        <v>0</v>
      </c>
      <c r="BU79" s="393">
        <f>+生産者価格評価表!BU79/生産者価格評価表!BU$124</f>
        <v>0</v>
      </c>
      <c r="BV79" s="393">
        <f>+生産者価格評価表!BV79/生産者価格評価表!BV$124</f>
        <v>0</v>
      </c>
      <c r="BW79" s="393">
        <f>+生産者価格評価表!BW79/生産者価格評価表!BW$124</f>
        <v>0</v>
      </c>
      <c r="BX79" s="393">
        <f>+生産者価格評価表!BX79/生産者価格評価表!BX$124</f>
        <v>0</v>
      </c>
      <c r="BY79" s="393">
        <f>+生産者価格評価表!BY79/生産者価格評価表!BY$124</f>
        <v>0</v>
      </c>
      <c r="BZ79" s="393">
        <f>+生産者価格評価表!BZ79/生産者価格評価表!BZ$124</f>
        <v>0</v>
      </c>
      <c r="CA79" s="393">
        <f>+生産者価格評価表!CA79/生産者価格評価表!CA$124</f>
        <v>0</v>
      </c>
      <c r="CB79" s="393">
        <f>+生産者価格評価表!CB79/生産者価格評価表!CB$124</f>
        <v>0</v>
      </c>
      <c r="CC79" s="393">
        <f>+生産者価格評価表!CC79/生産者価格評価表!CC$124</f>
        <v>0</v>
      </c>
      <c r="CD79" s="393">
        <f>+生産者価格評価表!CD79/生産者価格評価表!CD$124</f>
        <v>0</v>
      </c>
      <c r="CE79" s="393">
        <f>+生産者価格評価表!CE79/生産者価格評価表!CE$124</f>
        <v>0</v>
      </c>
      <c r="CF79" s="393">
        <f>+生産者価格評価表!CF79/生産者価格評価表!CF$124</f>
        <v>0</v>
      </c>
      <c r="CG79" s="393">
        <f>+生産者価格評価表!CG79/生産者価格評価表!CG$124</f>
        <v>0</v>
      </c>
      <c r="CH79" s="393">
        <f>+生産者価格評価表!CH79/生産者価格評価表!CH$124</f>
        <v>0</v>
      </c>
      <c r="CI79" s="393">
        <f>+生産者価格評価表!CI79/生産者価格評価表!CI$124</f>
        <v>0</v>
      </c>
      <c r="CJ79" s="393">
        <f>+生産者価格評価表!CJ79/生産者価格評価表!CJ$124</f>
        <v>0</v>
      </c>
      <c r="CK79" s="393">
        <f>+生産者価格評価表!CK79/生産者価格評価表!CK$124</f>
        <v>0</v>
      </c>
      <c r="CL79" s="393">
        <f>+生産者価格評価表!CL79/生産者価格評価表!CL$124</f>
        <v>0</v>
      </c>
      <c r="CM79" s="393">
        <f>+生産者価格評価表!CM79/生産者価格評価表!CM$124</f>
        <v>0</v>
      </c>
      <c r="CN79" s="393">
        <f>+生産者価格評価表!CN79/生産者価格評価表!CN$124</f>
        <v>0</v>
      </c>
      <c r="CO79" s="393">
        <f>+生産者価格評価表!CO79/生産者価格評価表!CO$124</f>
        <v>0</v>
      </c>
      <c r="CP79" s="393">
        <f>+生産者価格評価表!CP79/生産者価格評価表!CP$124</f>
        <v>0</v>
      </c>
      <c r="CQ79" s="393">
        <f>+生産者価格評価表!CQ79/生産者価格評価表!CQ$124</f>
        <v>0</v>
      </c>
      <c r="CR79" s="393">
        <f>+生産者価格評価表!CR79/生産者価格評価表!CR$124</f>
        <v>0</v>
      </c>
      <c r="CS79" s="393">
        <f>+生産者価格評価表!CS79/生産者価格評価表!CS$124</f>
        <v>0</v>
      </c>
      <c r="CT79" s="393">
        <f>+生産者価格評価表!CT79/生産者価格評価表!CT$124</f>
        <v>0</v>
      </c>
      <c r="CU79" s="393">
        <f>+生産者価格評価表!CU79/生産者価格評価表!CU$124</f>
        <v>0</v>
      </c>
      <c r="CV79" s="393">
        <f>+生産者価格評価表!CV79/生産者価格評価表!CV$124</f>
        <v>0</v>
      </c>
      <c r="CW79" s="393">
        <f>+生産者価格評価表!CW79/生産者価格評価表!CW$124</f>
        <v>0</v>
      </c>
      <c r="CX79" s="393">
        <f>+生産者価格評価表!CX79/生産者価格評価表!CX$124</f>
        <v>0</v>
      </c>
      <c r="CY79" s="393">
        <f>+生産者価格評価表!CY79/生産者価格評価表!CY$124</f>
        <v>0</v>
      </c>
      <c r="CZ79" s="393">
        <f>+生産者価格評価表!CZ79/生産者価格評価表!CZ$124</f>
        <v>0</v>
      </c>
      <c r="DA79" s="393">
        <f>+生産者価格評価表!DA79/生産者価格評価表!DA$124</f>
        <v>0</v>
      </c>
      <c r="DB79" s="393">
        <f>+生産者価格評価表!DB79/生産者価格評価表!DB$124</f>
        <v>0</v>
      </c>
      <c r="DC79" s="393">
        <f>+生産者価格評価表!DC79/生産者価格評価表!DC$124</f>
        <v>0</v>
      </c>
      <c r="DD79" s="393">
        <f>+生産者価格評価表!DD79/生産者価格評価表!DD$124</f>
        <v>0</v>
      </c>
      <c r="DE79" s="393">
        <f>+生産者価格評価表!DE79/生産者価格評価表!DE$124</f>
        <v>0</v>
      </c>
      <c r="DF79" s="393">
        <f>+生産者価格評価表!DF79/生産者価格評価表!DF$124</f>
        <v>0</v>
      </c>
      <c r="DG79" s="394">
        <f>+生産者価格評価表!DG79/生産者価格評価表!DG$124</f>
        <v>0</v>
      </c>
    </row>
    <row r="80" spans="2:111">
      <c r="B80" s="389" t="s">
        <v>267</v>
      </c>
      <c r="C80" s="390" t="s">
        <v>268</v>
      </c>
      <c r="D80" s="391">
        <f>+生産者価格評価表!D80/生産者価格評価表!D$124</f>
        <v>0</v>
      </c>
      <c r="E80" s="392">
        <f>+生産者価格評価表!E80/生産者価格評価表!E$124</f>
        <v>0</v>
      </c>
      <c r="F80" s="392">
        <f>+生産者価格評価表!F80/生産者価格評価表!F$124</f>
        <v>0</v>
      </c>
      <c r="G80" s="392">
        <f>+生産者価格評価表!G80/生産者価格評価表!G$124</f>
        <v>0</v>
      </c>
      <c r="H80" s="392">
        <f>+生産者価格評価表!H80/生産者価格評価表!H$124</f>
        <v>0</v>
      </c>
      <c r="I80" s="392">
        <f>+生産者価格評価表!I80/生産者価格評価表!I$124</f>
        <v>0</v>
      </c>
      <c r="J80" s="392">
        <f>+生産者価格評価表!J80/生産者価格評価表!J$124</f>
        <v>0</v>
      </c>
      <c r="K80" s="392">
        <f>+生産者価格評価表!K80/生産者価格評価表!K$124</f>
        <v>0</v>
      </c>
      <c r="L80" s="392">
        <f>+生産者価格評価表!L80/生産者価格評価表!L$124</f>
        <v>0</v>
      </c>
      <c r="M80" s="392">
        <f>+生産者価格評価表!M80/生産者価格評価表!M$124</f>
        <v>0</v>
      </c>
      <c r="N80" s="392">
        <f>+生産者価格評価表!N80/生産者価格評価表!N$124</f>
        <v>0</v>
      </c>
      <c r="O80" s="392">
        <f>+生産者価格評価表!O80/生産者価格評価表!O$124</f>
        <v>0</v>
      </c>
      <c r="P80" s="392">
        <f>+生産者価格評価表!P80/生産者価格評価表!P$124</f>
        <v>0</v>
      </c>
      <c r="Q80" s="392">
        <f>+生産者価格評価表!Q80/生産者価格評価表!Q$124</f>
        <v>0</v>
      </c>
      <c r="R80" s="392">
        <f>+生産者価格評価表!R80/生産者価格評価表!R$124</f>
        <v>0</v>
      </c>
      <c r="S80" s="392">
        <f>+生産者価格評価表!S80/生産者価格評価表!S$124</f>
        <v>0</v>
      </c>
      <c r="T80" s="392">
        <f>+生産者価格評価表!T80/生産者価格評価表!T$124</f>
        <v>0</v>
      </c>
      <c r="U80" s="392">
        <f>+生産者価格評価表!U80/生産者価格評価表!U$124</f>
        <v>0</v>
      </c>
      <c r="V80" s="392">
        <f>+生産者価格評価表!V80/生産者価格評価表!V$124</f>
        <v>0</v>
      </c>
      <c r="W80" s="392">
        <f>+生産者価格評価表!W80/生産者価格評価表!W$124</f>
        <v>0</v>
      </c>
      <c r="X80" s="392">
        <f>+生産者価格評価表!X80/生産者価格評価表!X$124</f>
        <v>0</v>
      </c>
      <c r="Y80" s="392">
        <f>+生産者価格評価表!Y80/生産者価格評価表!Y$124</f>
        <v>0</v>
      </c>
      <c r="Z80" s="392">
        <f>+生産者価格評価表!Z80/生産者価格評価表!Z$124</f>
        <v>0</v>
      </c>
      <c r="AA80" s="392">
        <f>+生産者価格評価表!AA80/生産者価格評価表!AA$124</f>
        <v>0</v>
      </c>
      <c r="AB80" s="392">
        <f>+生産者価格評価表!AB80/生産者価格評価表!AB$124</f>
        <v>0</v>
      </c>
      <c r="AC80" s="392">
        <f>+生産者価格評価表!AC80/生産者価格評価表!AC$124</f>
        <v>0</v>
      </c>
      <c r="AD80" s="392">
        <f>+生産者価格評価表!AD80/生産者価格評価表!AD$124</f>
        <v>0</v>
      </c>
      <c r="AE80" s="392">
        <f>+生産者価格評価表!AE80/生産者価格評価表!AE$124</f>
        <v>0</v>
      </c>
      <c r="AF80" s="392">
        <f>+生産者価格評価表!AF80/生産者価格評価表!AF$124</f>
        <v>0</v>
      </c>
      <c r="AG80" s="392">
        <f>+生産者価格評価表!AG80/生産者価格評価表!AG$124</f>
        <v>0</v>
      </c>
      <c r="AH80" s="392">
        <f>+生産者価格評価表!AH80/生産者価格評価表!AH$124</f>
        <v>0</v>
      </c>
      <c r="AI80" s="392">
        <f>+生産者価格評価表!AI80/生産者価格評価表!AI$124</f>
        <v>0</v>
      </c>
      <c r="AJ80" s="392">
        <f>+生産者価格評価表!AJ80/生産者価格評価表!AJ$124</f>
        <v>0</v>
      </c>
      <c r="AK80" s="392">
        <f>+生産者価格評価表!AK80/生産者価格評価表!AK$124</f>
        <v>0</v>
      </c>
      <c r="AL80" s="392">
        <f>+生産者価格評価表!AL80/生産者価格評価表!AL$124</f>
        <v>0</v>
      </c>
      <c r="AM80" s="392">
        <f>+生産者価格評価表!AM80/生産者価格評価表!AM$124</f>
        <v>0</v>
      </c>
      <c r="AN80" s="392">
        <f>+生産者価格評価表!AN80/生産者価格評価表!AN$124</f>
        <v>0</v>
      </c>
      <c r="AO80" s="392">
        <f>+生産者価格評価表!AO80/生産者価格評価表!AO$124</f>
        <v>0</v>
      </c>
      <c r="AP80" s="392">
        <f>+生産者価格評価表!AP80/生産者価格評価表!AP$124</f>
        <v>0</v>
      </c>
      <c r="AQ80" s="392">
        <f>+生産者価格評価表!AQ80/生産者価格評価表!AQ$124</f>
        <v>0</v>
      </c>
      <c r="AR80" s="392">
        <f>+生産者価格評価表!AR80/生産者価格評価表!AR$124</f>
        <v>0</v>
      </c>
      <c r="AS80" s="392">
        <f>+生産者価格評価表!AS80/生産者価格評価表!AS$124</f>
        <v>0</v>
      </c>
      <c r="AT80" s="392">
        <f>+生産者価格評価表!AT80/生産者価格評価表!AT$124</f>
        <v>0</v>
      </c>
      <c r="AU80" s="393">
        <f>+生産者価格評価表!AU80/生産者価格評価表!AU$124</f>
        <v>0</v>
      </c>
      <c r="AV80" s="393">
        <f>+生産者価格評価表!AV80/生産者価格評価表!AV$124</f>
        <v>0</v>
      </c>
      <c r="AW80" s="393">
        <f>+生産者価格評価表!AW80/生産者価格評価表!AW$124</f>
        <v>0</v>
      </c>
      <c r="AX80" s="393">
        <f>+生産者価格評価表!AX80/生産者価格評価表!AX$124</f>
        <v>0</v>
      </c>
      <c r="AY80" s="393">
        <f>+生産者価格評価表!AY80/生産者価格評価表!AY$124</f>
        <v>0</v>
      </c>
      <c r="AZ80" s="393">
        <f>+生産者価格評価表!AZ80/生産者価格評価表!AZ$124</f>
        <v>0</v>
      </c>
      <c r="BA80" s="393">
        <f>+生産者価格評価表!BA80/生産者価格評価表!BA$124</f>
        <v>0</v>
      </c>
      <c r="BB80" s="393">
        <f>+生産者価格評価表!BB80/生産者価格評価表!BB$124</f>
        <v>0</v>
      </c>
      <c r="BC80" s="393">
        <f>+生産者価格評価表!BC80/生産者価格評価表!BC$124</f>
        <v>0</v>
      </c>
      <c r="BD80" s="393">
        <f>+生産者価格評価表!BD80/生産者価格評価表!BD$124</f>
        <v>0</v>
      </c>
      <c r="BE80" s="393">
        <f>+生産者価格評価表!BE80/生産者価格評価表!BE$124</f>
        <v>0</v>
      </c>
      <c r="BF80" s="393">
        <f>+生産者価格評価表!BF80/生産者価格評価表!BF$124</f>
        <v>0</v>
      </c>
      <c r="BG80" s="393">
        <f>+生産者価格評価表!BG80/生産者価格評価表!BG$124</f>
        <v>0</v>
      </c>
      <c r="BH80" s="393">
        <f>+生産者価格評価表!BH80/生産者価格評価表!BH$124</f>
        <v>0</v>
      </c>
      <c r="BI80" s="393">
        <f>+生産者価格評価表!BI80/生産者価格評価表!BI$124</f>
        <v>0</v>
      </c>
      <c r="BJ80" s="393">
        <f>+生産者価格評価表!BJ80/生産者価格評価表!BJ$124</f>
        <v>0</v>
      </c>
      <c r="BK80" s="393">
        <f>+生産者価格評価表!BK80/生産者価格評価表!BK$124</f>
        <v>0</v>
      </c>
      <c r="BL80" s="393">
        <f>+生産者価格評価表!BL80/生産者価格評価表!BL$124</f>
        <v>0</v>
      </c>
      <c r="BM80" s="393">
        <f>+生産者価格評価表!BM80/生産者価格評価表!BM$124</f>
        <v>0</v>
      </c>
      <c r="BN80" s="393">
        <f>+生産者価格評価表!BN80/生産者価格評価表!BN$124</f>
        <v>0</v>
      </c>
      <c r="BO80" s="393">
        <f>+生産者価格評価表!BO80/生産者価格評価表!BO$124</f>
        <v>0</v>
      </c>
      <c r="BP80" s="393">
        <f>+生産者価格評価表!BP80/生産者価格評価表!BP$124</f>
        <v>0</v>
      </c>
      <c r="BQ80" s="393">
        <f>+生産者価格評価表!BQ80/生産者価格評価表!BQ$124</f>
        <v>0</v>
      </c>
      <c r="BR80" s="393">
        <f>+生産者価格評価表!BR80/生産者価格評価表!BR$124</f>
        <v>0</v>
      </c>
      <c r="BS80" s="393">
        <f>+生産者価格評価表!BS80/生産者価格評価表!BS$124</f>
        <v>0</v>
      </c>
      <c r="BT80" s="393">
        <f>+生産者価格評価表!BT80/生産者価格評価表!BT$124</f>
        <v>0</v>
      </c>
      <c r="BU80" s="393">
        <f>+生産者価格評価表!BU80/生産者価格評価表!BU$124</f>
        <v>0</v>
      </c>
      <c r="BV80" s="393">
        <f>+生産者価格評価表!BV80/生産者価格評価表!BV$124</f>
        <v>0</v>
      </c>
      <c r="BW80" s="393">
        <f>+生産者価格評価表!BW80/生産者価格評価表!BW$124</f>
        <v>0</v>
      </c>
      <c r="BX80" s="393">
        <f>+生産者価格評価表!BX80/生産者価格評価表!BX$124</f>
        <v>0</v>
      </c>
      <c r="BY80" s="393">
        <f>+生産者価格評価表!BY80/生産者価格評価表!BY$124</f>
        <v>0</v>
      </c>
      <c r="BZ80" s="393">
        <f>+生産者価格評価表!BZ80/生産者価格評価表!BZ$124</f>
        <v>0</v>
      </c>
      <c r="CA80" s="393">
        <f>+生産者価格評価表!CA80/生産者価格評価表!CA$124</f>
        <v>0</v>
      </c>
      <c r="CB80" s="393">
        <f>+生産者価格評価表!CB80/生産者価格評価表!CB$124</f>
        <v>0</v>
      </c>
      <c r="CC80" s="393">
        <f>+生産者価格評価表!CC80/生産者価格評価表!CC$124</f>
        <v>0</v>
      </c>
      <c r="CD80" s="393">
        <f>+生産者価格評価表!CD80/生産者価格評価表!CD$124</f>
        <v>0</v>
      </c>
      <c r="CE80" s="393">
        <f>+生産者価格評価表!CE80/生産者価格評価表!CE$124</f>
        <v>0</v>
      </c>
      <c r="CF80" s="393">
        <f>+生産者価格評価表!CF80/生産者価格評価表!CF$124</f>
        <v>0</v>
      </c>
      <c r="CG80" s="393">
        <f>+生産者価格評価表!CG80/生産者価格評価表!CG$124</f>
        <v>0</v>
      </c>
      <c r="CH80" s="393">
        <f>+生産者価格評価表!CH80/生産者価格評価表!CH$124</f>
        <v>0</v>
      </c>
      <c r="CI80" s="393">
        <f>+生産者価格評価表!CI80/生産者価格評価表!CI$124</f>
        <v>0</v>
      </c>
      <c r="CJ80" s="393">
        <f>+生産者価格評価表!CJ80/生産者価格評価表!CJ$124</f>
        <v>0</v>
      </c>
      <c r="CK80" s="393">
        <f>+生産者価格評価表!CK80/生産者価格評価表!CK$124</f>
        <v>0</v>
      </c>
      <c r="CL80" s="393">
        <f>+生産者価格評価表!CL80/生産者価格評価表!CL$124</f>
        <v>0</v>
      </c>
      <c r="CM80" s="393">
        <f>+生産者価格評価表!CM80/生産者価格評価表!CM$124</f>
        <v>0</v>
      </c>
      <c r="CN80" s="393">
        <f>+生産者価格評価表!CN80/生産者価格評価表!CN$124</f>
        <v>0</v>
      </c>
      <c r="CO80" s="393">
        <f>+生産者価格評価表!CO80/生産者価格評価表!CO$124</f>
        <v>0</v>
      </c>
      <c r="CP80" s="393">
        <f>+生産者価格評価表!CP80/生産者価格評価表!CP$124</f>
        <v>0</v>
      </c>
      <c r="CQ80" s="393">
        <f>+生産者価格評価表!CQ80/生産者価格評価表!CQ$124</f>
        <v>0</v>
      </c>
      <c r="CR80" s="393">
        <f>+生産者価格評価表!CR80/生産者価格評価表!CR$124</f>
        <v>0</v>
      </c>
      <c r="CS80" s="393">
        <f>+生産者価格評価表!CS80/生産者価格評価表!CS$124</f>
        <v>0</v>
      </c>
      <c r="CT80" s="393">
        <f>+生産者価格評価表!CT80/生産者価格評価表!CT$124</f>
        <v>0</v>
      </c>
      <c r="CU80" s="393">
        <f>+生産者価格評価表!CU80/生産者価格評価表!CU$124</f>
        <v>0</v>
      </c>
      <c r="CV80" s="393">
        <f>+生産者価格評価表!CV80/生産者価格評価表!CV$124</f>
        <v>0</v>
      </c>
      <c r="CW80" s="393">
        <f>+生産者価格評価表!CW80/生産者価格評価表!CW$124</f>
        <v>0</v>
      </c>
      <c r="CX80" s="393">
        <f>+生産者価格評価表!CX80/生産者価格評価表!CX$124</f>
        <v>0</v>
      </c>
      <c r="CY80" s="393">
        <f>+生産者価格評価表!CY80/生産者価格評価表!CY$124</f>
        <v>0</v>
      </c>
      <c r="CZ80" s="393">
        <f>+生産者価格評価表!CZ80/生産者価格評価表!CZ$124</f>
        <v>0</v>
      </c>
      <c r="DA80" s="393">
        <f>+生産者価格評価表!DA80/生産者価格評価表!DA$124</f>
        <v>0</v>
      </c>
      <c r="DB80" s="393">
        <f>+生産者価格評価表!DB80/生産者価格評価表!DB$124</f>
        <v>0</v>
      </c>
      <c r="DC80" s="393">
        <f>+生産者価格評価表!DC80/生産者価格評価表!DC$124</f>
        <v>0</v>
      </c>
      <c r="DD80" s="393">
        <f>+生産者価格評価表!DD80/生産者価格評価表!DD$124</f>
        <v>0</v>
      </c>
      <c r="DE80" s="393">
        <f>+生産者価格評価表!DE80/生産者価格評価表!DE$124</f>
        <v>0</v>
      </c>
      <c r="DF80" s="393">
        <f>+生産者価格評価表!DF80/生産者価格評価表!DF$124</f>
        <v>0</v>
      </c>
      <c r="DG80" s="394">
        <f>+生産者価格評価表!DG80/生産者価格評価表!DG$124</f>
        <v>0</v>
      </c>
    </row>
    <row r="81" spans="2:111">
      <c r="B81" s="389" t="s">
        <v>269</v>
      </c>
      <c r="C81" s="390" t="s">
        <v>270</v>
      </c>
      <c r="D81" s="391">
        <f>+生産者価格評価表!D81/生産者価格評価表!D$124</f>
        <v>1.5433397411791314E-4</v>
      </c>
      <c r="E81" s="392">
        <f>+生産者価格評価表!E81/生産者価格評価表!E$124</f>
        <v>1.053987711680324E-4</v>
      </c>
      <c r="F81" s="392">
        <f>+生産者価格評価表!F81/生産者価格評価表!F$124</f>
        <v>1.6648877455139257E-4</v>
      </c>
      <c r="G81" s="392">
        <f>+生産者価格評価表!G81/生産者価格評価表!G$124</f>
        <v>1.3779760362393082E-3</v>
      </c>
      <c r="H81" s="392">
        <f>+生産者価格評価表!H81/生産者価格評価表!H$124</f>
        <v>3.3496056634215669E-4</v>
      </c>
      <c r="I81" s="392">
        <f>+生産者価格評価表!I81/生産者価格評価表!I$124</f>
        <v>5.3939353469702701E-3</v>
      </c>
      <c r="J81" s="392">
        <f>+生産者価格評価表!J81/生産者価格評価表!J$124</f>
        <v>4.1397898632981669E-3</v>
      </c>
      <c r="K81" s="392">
        <f>+生産者価格評価表!K81/生産者価格評価表!K$124</f>
        <v>5.9750859500666738E-4</v>
      </c>
      <c r="L81" s="392">
        <f>+生産者価格評価表!L81/生産者価格評価表!L$124</f>
        <v>3.6926535521308954E-4</v>
      </c>
      <c r="M81" s="392">
        <f>+生産者価格評価表!M81/生産者価格評価表!M$124</f>
        <v>2.8997320754464852E-4</v>
      </c>
      <c r="N81" s="392">
        <f>+生産者価格評価表!N81/生産者価格評価表!N$124</f>
        <v>1.3569140320947176E-4</v>
      </c>
      <c r="O81" s="392">
        <f>+生産者価格評価表!O81/生産者価格評価表!O$124</f>
        <v>1.068154448750644E-3</v>
      </c>
      <c r="P81" s="392">
        <f>+生産者価格評価表!P81/生産者価格評価表!P$124</f>
        <v>1.3248262689478604E-3</v>
      </c>
      <c r="Q81" s="392">
        <f>+生産者価格評価表!Q81/生産者価格評価表!Q$124</f>
        <v>5.6905732797756599E-4</v>
      </c>
      <c r="R81" s="392">
        <f>+生産者価格評価表!R81/生産者価格評価表!R$124</f>
        <v>8.6161834902436082E-4</v>
      </c>
      <c r="S81" s="392">
        <f>+生産者価格評価表!S81/生産者価格評価表!S$124</f>
        <v>1.2810467727556189E-3</v>
      </c>
      <c r="T81" s="392">
        <f>+生産者価格評価表!T81/生産者価格評価表!T$124</f>
        <v>1.5777489399543688E-3</v>
      </c>
      <c r="U81" s="392">
        <f>+生産者価格評価表!U81/生産者価格評価表!U$124</f>
        <v>1.5968082428283689E-3</v>
      </c>
      <c r="V81" s="392">
        <f>+生産者価格評価表!V81/生産者価格評価表!V$124</f>
        <v>8.2735010223004141E-4</v>
      </c>
      <c r="W81" s="392">
        <f>+生産者価格評価表!W81/生産者価格評価表!W$124</f>
        <v>9.7277820245757858E-4</v>
      </c>
      <c r="X81" s="392">
        <f>+生産者価格評価表!X81/生産者価格評価表!X$124</f>
        <v>7.6964422371832185E-4</v>
      </c>
      <c r="Y81" s="392">
        <f>+生産者価格評価表!Y81/生産者価格評価表!Y$124</f>
        <v>8.4040040312922601E-4</v>
      </c>
      <c r="Z81" s="392">
        <f>+生産者価格評価表!Z81/生産者価格評価表!Z$124</f>
        <v>1.0526193468918194E-3</v>
      </c>
      <c r="AA81" s="392">
        <f>+生産者価格評価表!AA81/生産者価格評価表!AA$124</f>
        <v>8.093680973623804E-4</v>
      </c>
      <c r="AB81" s="392">
        <f>+生産者価格評価表!AB81/生産者価格評価表!AB$124</f>
        <v>1.1276731063419741E-3</v>
      </c>
      <c r="AC81" s="392">
        <f>+生産者価格評価表!AC81/生産者価格評価表!AC$124</f>
        <v>1.2024889657375447E-3</v>
      </c>
      <c r="AD81" s="392">
        <f>+生産者価格評価表!AD81/生産者価格評価表!AD$124</f>
        <v>1.1511641660016303E-4</v>
      </c>
      <c r="AE81" s="392">
        <f>+生産者価格評価表!AE81/生産者価格評価表!AE$124</f>
        <v>2.3865899585524553E-4</v>
      </c>
      <c r="AF81" s="392">
        <f>+生産者価格評価表!AF81/生産者価格評価表!AF$124</f>
        <v>1.7768024660277494E-3</v>
      </c>
      <c r="AG81" s="392">
        <f>+生産者価格評価表!AG81/生産者価格評価表!AG$124</f>
        <v>8.1894426363883738E-4</v>
      </c>
      <c r="AH81" s="392">
        <f>+生産者価格評価表!AH81/生産者価格評価表!AH$124</f>
        <v>8.9772338851139429E-4</v>
      </c>
      <c r="AI81" s="392">
        <f>+生産者価格評価表!AI81/生産者価格評価表!AI$124</f>
        <v>1.0831613439462764E-3</v>
      </c>
      <c r="AJ81" s="392">
        <f>+生産者価格評価表!AJ81/生産者価格評価表!AJ$124</f>
        <v>1.0619847600374314E-3</v>
      </c>
      <c r="AK81" s="392">
        <f>+生産者価格評価表!AK81/生産者価格評価表!AK$124</f>
        <v>1.0472673337776285E-3</v>
      </c>
      <c r="AL81" s="392">
        <f>+生産者価格評価表!AL81/生産者価格評価表!AL$124</f>
        <v>2.1479869245881328E-3</v>
      </c>
      <c r="AM81" s="392">
        <f>+生産者価格評価表!AM81/生産者価格評価表!AM$124</f>
        <v>4.7903312272978995E-4</v>
      </c>
      <c r="AN81" s="392">
        <f>+生産者価格評価表!AN81/生産者価格評価表!AN$124</f>
        <v>4.5429127933378121E-4</v>
      </c>
      <c r="AO81" s="392">
        <f>+生産者価格評価表!AO81/生産者価格評価表!AO$124</f>
        <v>1.2208222529754369E-3</v>
      </c>
      <c r="AP81" s="392">
        <f>+生産者価格評価表!AP81/生産者価格評価表!AP$124</f>
        <v>1.8647705863519514E-4</v>
      </c>
      <c r="AQ81" s="392">
        <f>+生産者価格評価表!AQ81/生産者価格評価表!AQ$124</f>
        <v>6.8197873281962234E-4</v>
      </c>
      <c r="AR81" s="392">
        <f>+生産者価格評価表!AR81/生産者価格評価表!AR$124</f>
        <v>6.9847617405723039E-4</v>
      </c>
      <c r="AS81" s="392">
        <f>+生産者価格評価表!AS81/生産者価格評価表!AS$124</f>
        <v>1.9845214147843648E-3</v>
      </c>
      <c r="AT81" s="392">
        <f>+生産者価格評価表!AT81/生産者価格評価表!AT$124</f>
        <v>7.1588717378786725E-4</v>
      </c>
      <c r="AU81" s="393">
        <f>+生産者価格評価表!AU81/生産者価格評価表!AU$124</f>
        <v>9.8435623092875944E-4</v>
      </c>
      <c r="AV81" s="393">
        <f>+生産者価格評価表!AV81/生産者価格評価表!AV$124</f>
        <v>9.8898699595804788E-4</v>
      </c>
      <c r="AW81" s="393">
        <f>+生産者価格評価表!AW81/生産者価格評価表!AW$124</f>
        <v>1.5344953073318319E-3</v>
      </c>
      <c r="AX81" s="393">
        <f>+生産者価格評価表!AX81/生産者価格評価表!AX$124</f>
        <v>1.8258224255466155E-3</v>
      </c>
      <c r="AY81" s="393">
        <f>+生産者価格評価表!AY81/生産者価格評価表!AY$124</f>
        <v>1.6960903390998918E-3</v>
      </c>
      <c r="AZ81" s="393">
        <f>+生産者価格評価表!AZ81/生産者価格評価表!AZ$124</f>
        <v>1.1856132983140795E-3</v>
      </c>
      <c r="BA81" s="393">
        <f>+生産者価格評価表!BA81/生産者価格評価表!BA$124</f>
        <v>8.4771762122361986E-4</v>
      </c>
      <c r="BB81" s="393">
        <f>+生産者価格評価表!BB81/生産者価格評価表!BB$124</f>
        <v>1.8793809437167516E-3</v>
      </c>
      <c r="BC81" s="393">
        <f>+生産者価格評価表!BC81/生産者価格評価表!BC$124</f>
        <v>5.9664850601202923E-4</v>
      </c>
      <c r="BD81" s="393">
        <f>+生産者価格評価表!BD81/生産者価格評価表!BD$124</f>
        <v>5.2911452338386435E-3</v>
      </c>
      <c r="BE81" s="393">
        <f>+生産者価格評価表!BE81/生産者価格評価表!BE$124</f>
        <v>1.5831067340519658E-3</v>
      </c>
      <c r="BF81" s="393">
        <f>+生産者価格評価表!BF81/生産者価格評価表!BF$124</f>
        <v>5.3927271544436362E-4</v>
      </c>
      <c r="BG81" s="393">
        <f>+生産者価格評価表!BG81/生産者価格評価表!BG$124</f>
        <v>3.0164162335437583E-4</v>
      </c>
      <c r="BH81" s="393">
        <f>+生産者価格評価表!BH81/生産者価格評価表!BH$124</f>
        <v>3.8680197520657412E-4</v>
      </c>
      <c r="BI81" s="393">
        <f>+生産者価格評価表!BI81/生産者価格評価表!BI$124</f>
        <v>7.4293564357716402E-4</v>
      </c>
      <c r="BJ81" s="393">
        <f>+生産者価格評価表!BJ81/生産者価格評価表!BJ$124</f>
        <v>9.2763529139072525E-4</v>
      </c>
      <c r="BK81" s="393">
        <f>+生産者価格評価表!BK81/生産者価格評価表!BK$124</f>
        <v>1.8212078554555935E-3</v>
      </c>
      <c r="BL81" s="393">
        <f>+生産者価格評価表!BL81/生産者価格評価表!BL$124</f>
        <v>2.1139244520801868E-3</v>
      </c>
      <c r="BM81" s="393">
        <f>+生産者価格評価表!BM81/生産者価格評価表!BM$124</f>
        <v>2.1375826136696913E-3</v>
      </c>
      <c r="BN81" s="393">
        <f>+生産者価格評価表!BN81/生産者価格評価表!BN$124</f>
        <v>1.6205504846285442E-3</v>
      </c>
      <c r="BO81" s="393">
        <f>+生産者価格評価表!BO81/生産者価格評価表!BO$124</f>
        <v>9.6238139073115782E-4</v>
      </c>
      <c r="BP81" s="393">
        <f>+生産者価格評価表!BP81/生産者価格評価表!BP$124</f>
        <v>8.7994414815257627E-4</v>
      </c>
      <c r="BQ81" s="393">
        <f>+生産者価格評価表!BQ81/生産者価格評価表!BQ$124</f>
        <v>6.8315060262428781E-4</v>
      </c>
      <c r="BR81" s="393">
        <f>+生産者価格評価表!BR81/生産者価格評価表!BR$124</f>
        <v>8.7590169298843779E-4</v>
      </c>
      <c r="BS81" s="393">
        <f>+生産者価格評価表!BS81/生産者価格評価表!BS$124</f>
        <v>2.0355769046119655E-3</v>
      </c>
      <c r="BT81" s="393">
        <f>+生産者価格評価表!BT81/生産者価格評価表!BT$124</f>
        <v>1.3644805506784772E-2</v>
      </c>
      <c r="BU81" s="393">
        <f>+生産者価格評価表!BU81/生産者価格評価表!BU$124</f>
        <v>5.1249320765171047E-3</v>
      </c>
      <c r="BV81" s="393">
        <f>+生産者価格評価表!BV81/生産者価格評価表!BV$124</f>
        <v>7.9411101326775212E-3</v>
      </c>
      <c r="BW81" s="393">
        <f>+生産者価格評価表!BW81/生産者価格評価表!BW$124</f>
        <v>7.6134883063187341E-4</v>
      </c>
      <c r="BX81" s="393">
        <f>+生産者価格評価表!BX81/生産者価格評価表!BX$124</f>
        <v>1.3940368300245268E-4</v>
      </c>
      <c r="BY81" s="393">
        <f>+生産者価格評価表!BY81/生産者価格評価表!BY$124</f>
        <v>1.015047815742545E-6</v>
      </c>
      <c r="BZ81" s="393">
        <f>+生産者価格評価表!BZ81/生産者価格評価表!BZ$124</f>
        <v>2.768931142874776E-4</v>
      </c>
      <c r="CA81" s="393">
        <f>+生産者価格評価表!CA81/生産者価格評価表!CA$124</f>
        <v>1.3903374611622247E-3</v>
      </c>
      <c r="CB81" s="393">
        <f>+生産者価格評価表!CB81/生産者価格評価表!CB$124</f>
        <v>2.3819244223300236E-4</v>
      </c>
      <c r="CC81" s="393">
        <f>+生産者価格評価表!CC81/生産者価格評価表!CC$124</f>
        <v>1.158920652712306E-3</v>
      </c>
      <c r="CD81" s="393">
        <f>+生産者価格評価表!CD81/生産者価格評価表!CD$124</f>
        <v>4.7881326222846526E-4</v>
      </c>
      <c r="CE81" s="393">
        <f>+生産者価格評価表!CE81/生産者価格評価表!CE$124</f>
        <v>5.3365855461315302E-3</v>
      </c>
      <c r="CF81" s="393">
        <f>+生産者価格評価表!CF81/生産者価格評価表!CF$124</f>
        <v>9.6248697966265994E-4</v>
      </c>
      <c r="CG81" s="393">
        <f>+生産者価格評価表!CG81/生産者価格評価表!CG$124</f>
        <v>1.130188018616746E-3</v>
      </c>
      <c r="CH81" s="393">
        <f>+生産者価格評価表!CH81/生産者価格評価表!CH$124</f>
        <v>1.1039025434123376E-3</v>
      </c>
      <c r="CI81" s="393">
        <f>+生産者価格評価表!CI81/生産者価格評価表!CI$124</f>
        <v>1.3585199179217569E-3</v>
      </c>
      <c r="CJ81" s="393">
        <f>+生産者価格評価表!CJ81/生産者価格評価表!CJ$124</f>
        <v>2.1081646797798392E-3</v>
      </c>
      <c r="CK81" s="393">
        <f>+生産者価格評価表!CK81/生産者価格評価表!CK$124</f>
        <v>7.7045254371968074E-4</v>
      </c>
      <c r="CL81" s="393">
        <f>+生産者価格評価表!CL81/生産者価格評価表!CL$124</f>
        <v>1.795936080343984E-3</v>
      </c>
      <c r="CM81" s="393">
        <f>+生産者価格評価表!CM81/生産者価格評価表!CM$124</f>
        <v>1.3370261961250932E-3</v>
      </c>
      <c r="CN81" s="393">
        <f>+生産者価格評価表!CN81/生産者価格評価表!CN$124</f>
        <v>6.4628118243540769E-3</v>
      </c>
      <c r="CO81" s="393">
        <f>+生産者価格評価表!CO81/生産者価格評価表!CO$124</f>
        <v>3.19765735420929E-3</v>
      </c>
      <c r="CP81" s="393">
        <f>+生産者価格評価表!CP81/生産者価格評価表!CP$124</f>
        <v>8.4719987118268055E-3</v>
      </c>
      <c r="CQ81" s="393">
        <f>+生産者価格評価表!CQ81/生産者価格評価表!CQ$124</f>
        <v>1.5203294787792981E-3</v>
      </c>
      <c r="CR81" s="393">
        <f>+生産者価格評価表!CR81/生産者価格評価表!CR$124</f>
        <v>4.9319637287314408E-3</v>
      </c>
      <c r="CS81" s="393">
        <f>+生産者価格評価表!CS81/生産者価格評価表!CS$124</f>
        <v>1.1538902006487317E-3</v>
      </c>
      <c r="CT81" s="393">
        <f>+生産者価格評価表!CT81/生産者価格評価表!CT$124</f>
        <v>4.0147576835917391E-4</v>
      </c>
      <c r="CU81" s="393">
        <f>+生産者価格評価表!CU81/生産者価格評価表!CU$124</f>
        <v>4.4409258840383018E-3</v>
      </c>
      <c r="CV81" s="393">
        <f>+生産者価格評価表!CV81/生産者価格評価表!CV$124</f>
        <v>9.716167540494363E-4</v>
      </c>
      <c r="CW81" s="393">
        <f>+生産者価格評価表!CW81/生産者価格評価表!CW$124</f>
        <v>4.9873710034736428E-4</v>
      </c>
      <c r="CX81" s="393">
        <f>+生産者価格評価表!CX81/生産者価格評価表!CX$124</f>
        <v>4.891151549369677E-4</v>
      </c>
      <c r="CY81" s="393">
        <f>+生産者価格評価表!CY81/生産者価格評価表!CY$124</f>
        <v>9.1252770652306585E-4</v>
      </c>
      <c r="CZ81" s="393">
        <f>+生産者価格評価表!CZ81/生産者価格評価表!CZ$124</f>
        <v>2.1318623380063096E-4</v>
      </c>
      <c r="DA81" s="393">
        <f>+生産者価格評価表!DA81/生産者価格評価表!DA$124</f>
        <v>8.5383418227385349E-4</v>
      </c>
      <c r="DB81" s="393">
        <f>+生産者価格評価表!DB81/生産者価格評価表!DB$124</f>
        <v>9.2015213487915833E-4</v>
      </c>
      <c r="DC81" s="393">
        <f>+生産者価格評価表!DC81/生産者価格評価表!DC$124</f>
        <v>1.1233906573310385E-3</v>
      </c>
      <c r="DD81" s="393">
        <f>+生産者価格評価表!DD81/生産者価格評価表!DD$124</f>
        <v>2.7949095380946172E-4</v>
      </c>
      <c r="DE81" s="393">
        <f>+生産者価格評価表!DE81/生産者価格評価表!DE$124</f>
        <v>1.8623815305167468E-3</v>
      </c>
      <c r="DF81" s="393">
        <f>+生産者価格評価表!DF81/生産者価格評価表!DF$124</f>
        <v>6.6662888203367695E-4</v>
      </c>
      <c r="DG81" s="394">
        <f>+生産者価格評価表!DG81/生産者価格評価表!DG$124</f>
        <v>2.8492588242670495E-4</v>
      </c>
    </row>
    <row r="82" spans="2:111">
      <c r="B82" s="389" t="s">
        <v>271</v>
      </c>
      <c r="C82" s="390" t="s">
        <v>272</v>
      </c>
      <c r="D82" s="391">
        <f>+生産者価格評価表!D82/生産者価格評価表!D$124</f>
        <v>1.007131906075532E-2</v>
      </c>
      <c r="E82" s="392">
        <f>+生産者価格評価表!E82/生産者価格評価表!E$124</f>
        <v>3.678764876207271E-2</v>
      </c>
      <c r="F82" s="392">
        <f>+生産者価格評価表!F82/生産者価格評価表!F$124</f>
        <v>7.9093571252634165E-3</v>
      </c>
      <c r="G82" s="392">
        <f>+生産者価格評価表!G82/生産者価格評価表!G$124</f>
        <v>3.0461641904291126E-2</v>
      </c>
      <c r="H82" s="392">
        <f>+生産者価格評価表!H82/生産者価格評価表!H$124</f>
        <v>1.2080023779981929E-2</v>
      </c>
      <c r="I82" s="392">
        <f>+生産者価格評価表!I82/生産者価格評価表!I$124</f>
        <v>1.0090443014965018E-2</v>
      </c>
      <c r="J82" s="392">
        <f>+生産者価格評価表!J82/生産者価格評価表!J$124</f>
        <v>1.4019873143281382E-2</v>
      </c>
      <c r="K82" s="392">
        <f>+生産者価格評価表!K82/生産者価格評価表!K$124</f>
        <v>2.1979120155449144E-2</v>
      </c>
      <c r="L82" s="392">
        <f>+生産者価格評価表!L82/生産者価格評価表!L$124</f>
        <v>1.3546343058632292E-2</v>
      </c>
      <c r="M82" s="392">
        <f>+生産者価格評価表!M82/生産者価格評価表!M$124</f>
        <v>3.133514622266468E-2</v>
      </c>
      <c r="N82" s="392">
        <f>+生産者価格評価表!N82/生産者価格評価表!N$124</f>
        <v>3.5261261461297729E-3</v>
      </c>
      <c r="O82" s="392">
        <f>+生産者価格評価表!O82/生産者価格評価表!O$124</f>
        <v>1.0184073610671782E-2</v>
      </c>
      <c r="P82" s="392">
        <f>+生産者価格評価表!P82/生産者価格評価表!P$124</f>
        <v>1.0365614120643178E-2</v>
      </c>
      <c r="Q82" s="392">
        <f>+生産者価格評価表!Q82/生産者価格評価表!Q$124</f>
        <v>2.2446667270276423E-2</v>
      </c>
      <c r="R82" s="392">
        <f>+生産者価格評価表!R82/生産者価格評価表!R$124</f>
        <v>1.926233981078861E-2</v>
      </c>
      <c r="S82" s="392">
        <f>+生産者価格評価表!S82/生産者価格評価表!S$124</f>
        <v>2.563561493521762E-2</v>
      </c>
      <c r="T82" s="392">
        <f>+生産者価格評価表!T82/生産者価格評価表!T$124</f>
        <v>2.4310682766238389E-2</v>
      </c>
      <c r="U82" s="392">
        <f>+生産者価格評価表!U82/生産者価格評価表!U$124</f>
        <v>1.302204828393878E-2</v>
      </c>
      <c r="V82" s="392">
        <f>+生産者価格評価表!V82/生産者価格評価表!V$124</f>
        <v>9.6555877831138153E-3</v>
      </c>
      <c r="W82" s="392">
        <f>+生産者価格評価表!W82/生産者価格評価表!W$124</f>
        <v>8.1322247286707301E-3</v>
      </c>
      <c r="X82" s="392">
        <f>+生産者価格評価表!X82/生産者価格評価表!X$124</f>
        <v>7.8728594270027832E-3</v>
      </c>
      <c r="Y82" s="392">
        <f>+生産者価格評価表!Y82/生産者価格評価表!Y$124</f>
        <v>1.195472312696445E-2</v>
      </c>
      <c r="Z82" s="392">
        <f>+生産者価格評価表!Z82/生産者価格評価表!Z$124</f>
        <v>1.1587043969856546E-2</v>
      </c>
      <c r="AA82" s="392">
        <f>+生産者価格評価表!AA82/生産者価格評価表!AA$124</f>
        <v>1.6755814457100785E-2</v>
      </c>
      <c r="AB82" s="392">
        <f>+生産者価格評価表!AB82/生産者価格評価表!AB$124</f>
        <v>1.4383468912827742E-2</v>
      </c>
      <c r="AC82" s="392">
        <f>+生産者価格評価表!AC82/生産者価格評価表!AC$124</f>
        <v>1.6395002837672118E-2</v>
      </c>
      <c r="AD82" s="392">
        <f>+生産者価格評価表!AD82/生産者価格評価表!AD$124</f>
        <v>2.5413571525254091E-3</v>
      </c>
      <c r="AE82" s="392">
        <f>+生産者価格評価表!AE82/生産者価格評価表!AE$124</f>
        <v>1.906872406285811E-2</v>
      </c>
      <c r="AF82" s="392">
        <f>+生産者価格評価表!AF82/生産者価格評価表!AF$124</f>
        <v>9.2756774848682874E-3</v>
      </c>
      <c r="AG82" s="392">
        <f>+生産者価格評価表!AG82/生産者価格評価表!AG$124</f>
        <v>8.82884624788032E-3</v>
      </c>
      <c r="AH82" s="392">
        <f>+生産者価格評価表!AH82/生産者価格評価表!AH$124</f>
        <v>1.2564371274354034E-2</v>
      </c>
      <c r="AI82" s="392">
        <f>+生産者価格評価表!AI82/生産者価格評価表!AI$124</f>
        <v>1.6802633296594528E-2</v>
      </c>
      <c r="AJ82" s="392">
        <f>+生産者価格評価表!AJ82/生産者価格評価表!AJ$124</f>
        <v>3.6475379885031863E-2</v>
      </c>
      <c r="AK82" s="392">
        <f>+生産者価格評価表!AK82/生産者価格評価表!AK$124</f>
        <v>2.1215932493849184E-2</v>
      </c>
      <c r="AL82" s="392">
        <f>+生産者価格評価表!AL82/生産者価格評価表!AL$124</f>
        <v>2.0523057233458056E-2</v>
      </c>
      <c r="AM82" s="392">
        <f>+生産者価格評価表!AM82/生産者価格評価表!AM$124</f>
        <v>9.8347018730209849E-3</v>
      </c>
      <c r="AN82" s="392">
        <f>+生産者価格評価表!AN82/生産者価格評価表!AN$124</f>
        <v>5.7745281638075649E-3</v>
      </c>
      <c r="AO82" s="392">
        <f>+生産者価格評価表!AO82/生産者価格評価表!AO$124</f>
        <v>2.6505294777177731E-2</v>
      </c>
      <c r="AP82" s="392">
        <f>+生産者価格評価表!AP82/生産者価格評価表!AP$124</f>
        <v>1.7033544657555601E-2</v>
      </c>
      <c r="AQ82" s="392">
        <f>+生産者価格評価表!AQ82/生産者価格評価表!AQ$124</f>
        <v>8.4843154614162551E-3</v>
      </c>
      <c r="AR82" s="392">
        <f>+生産者価格評価表!AR82/生産者価格評価表!AR$124</f>
        <v>1.340749381550786E-2</v>
      </c>
      <c r="AS82" s="392">
        <f>+生産者価格評価表!AS82/生産者価格評価表!AS$124</f>
        <v>1.2395481836643248E-2</v>
      </c>
      <c r="AT82" s="392">
        <f>+生産者価格評価表!AT82/生産者価格評価表!AT$124</f>
        <v>1.077203481409373E-2</v>
      </c>
      <c r="AU82" s="393">
        <f>+生産者価格評価表!AU82/生産者価格評価表!AU$124</f>
        <v>9.1032987142562315E-3</v>
      </c>
      <c r="AV82" s="393">
        <f>+生産者価格評価表!AV82/生産者価格評価表!AV$124</f>
        <v>7.5968499022322968E-3</v>
      </c>
      <c r="AW82" s="393">
        <f>+生産者価格評価表!AW82/生産者価格評価表!AW$124</f>
        <v>9.7669452399983606E-3</v>
      </c>
      <c r="AX82" s="393">
        <f>+生産者価格評価表!AX82/生産者価格評価表!AX$124</f>
        <v>9.9554252756472277E-3</v>
      </c>
      <c r="AY82" s="393">
        <f>+生産者価格評価表!AY82/生産者価格評価表!AY$124</f>
        <v>8.2627449693070277E-3</v>
      </c>
      <c r="AZ82" s="393">
        <f>+生産者価格評価表!AZ82/生産者価格評価表!AZ$124</f>
        <v>9.5728023402911495E-3</v>
      </c>
      <c r="BA82" s="393">
        <f>+生産者価格評価表!BA82/生産者価格評価表!BA$124</f>
        <v>9.6096682378189208E-3</v>
      </c>
      <c r="BB82" s="393">
        <f>+生産者価格評価表!BB82/生産者価格評価表!BB$124</f>
        <v>7.3337740923756492E-3</v>
      </c>
      <c r="BC82" s="393">
        <f>+生産者価格評価表!BC82/生産者価格評価表!BC$124</f>
        <v>1.0637845096523806E-2</v>
      </c>
      <c r="BD82" s="393">
        <f>+生産者価格評価表!BD82/生産者価格評価表!BD$124</f>
        <v>8.4957428223903873E-3</v>
      </c>
      <c r="BE82" s="393">
        <f>+生産者価格評価表!BE82/生産者価格評価表!BE$124</f>
        <v>1.231221597883941E-2</v>
      </c>
      <c r="BF82" s="393">
        <f>+生産者価格評価表!BF82/生産者価格評価表!BF$124</f>
        <v>1.3770763418319077E-2</v>
      </c>
      <c r="BG82" s="393">
        <f>+生産者価格評価表!BG82/生産者価格評価表!BG$124</f>
        <v>1.334894793891056E-2</v>
      </c>
      <c r="BH82" s="393">
        <f>+生産者価格評価表!BH82/生産者価格評価表!BH$124</f>
        <v>8.8509548425851903E-3</v>
      </c>
      <c r="BI82" s="393">
        <f>+生産者価格評価表!BI82/生産者価格評価表!BI$124</f>
        <v>1.4467626029567372E-2</v>
      </c>
      <c r="BJ82" s="393">
        <f>+生産者価格評価表!BJ82/生産者価格評価表!BJ$124</f>
        <v>7.1861617053839951E-3</v>
      </c>
      <c r="BK82" s="393">
        <f>+生産者価格評価表!BK82/生産者価格評価表!BK$124</f>
        <v>1.5954786721785852E-2</v>
      </c>
      <c r="BL82" s="393">
        <f>+生産者価格評価表!BL82/生産者価格評価表!BL$124</f>
        <v>0.50556477215437667</v>
      </c>
      <c r="BM82" s="393">
        <f>+生産者価格評価表!BM82/生産者価格評価表!BM$124</f>
        <v>1.9383683604507453E-2</v>
      </c>
      <c r="BN82" s="393">
        <f>+生産者価格評価表!BN82/生産者価格評価表!BN$124</f>
        <v>1.9467351541939001E-2</v>
      </c>
      <c r="BO82" s="393">
        <f>+生産者価格評価表!BO82/生産者価格評価表!BO$124</f>
        <v>1.7902427784506174E-2</v>
      </c>
      <c r="BP82" s="393">
        <f>+生産者価格評価表!BP82/生産者価格評価表!BP$124</f>
        <v>1.8780610698105393E-2</v>
      </c>
      <c r="BQ82" s="393">
        <f>+生産者価格評価表!BQ82/生産者価格評価表!BQ$124</f>
        <v>6.9424992587541106E-3</v>
      </c>
      <c r="BR82" s="393">
        <f>+生産者価格評価表!BR82/生産者価格評価表!BR$124</f>
        <v>2.2819089598883287E-2</v>
      </c>
      <c r="BS82" s="393">
        <f>+生産者価格評価表!BS82/生産者価格評価表!BS$124</f>
        <v>9.4962686608345247E-3</v>
      </c>
      <c r="BT82" s="393">
        <f>+生産者価格評価表!BT82/生産者価格評価表!BT$124</f>
        <v>3.67115090873864E-2</v>
      </c>
      <c r="BU82" s="393">
        <f>+生産者価格評価表!BU82/生産者価格評価表!BU$124</f>
        <v>4.8342235603063572E-3</v>
      </c>
      <c r="BV82" s="393">
        <f>+生産者価格評価表!BV82/生産者価格評価表!BV$124</f>
        <v>8.3333367736764755E-3</v>
      </c>
      <c r="BW82" s="393">
        <f>+生産者価格評価表!BW82/生産者価格評価表!BW$124</f>
        <v>8.8113893853314427E-4</v>
      </c>
      <c r="BX82" s="393">
        <f>+生産者価格評価表!BX82/生産者価格評価表!BX$124</f>
        <v>8.3689079435526231E-4</v>
      </c>
      <c r="BY82" s="393">
        <f>+生産者価格評価表!BY82/生産者価格評価表!BY$124</f>
        <v>5.1422705382428937E-5</v>
      </c>
      <c r="BZ82" s="393">
        <f>+生産者価格評価表!BZ82/生産者価格評価表!BZ$124</f>
        <v>1.1220694788403541E-3</v>
      </c>
      <c r="CA82" s="393">
        <f>+生産者価格評価表!CA82/生産者価格評価表!CA$124</f>
        <v>3.3806981801066892E-3</v>
      </c>
      <c r="CB82" s="393">
        <f>+生産者価格評価表!CB82/生産者価格評価表!CB$124</f>
        <v>3.0889884324368558E-3</v>
      </c>
      <c r="CC82" s="393">
        <f>+生産者価格評価表!CC82/生産者価格評価表!CC$124</f>
        <v>2.2481524214783702E-3</v>
      </c>
      <c r="CD82" s="393">
        <f>+生産者価格評価表!CD82/生産者価格評価表!CD$124</f>
        <v>3.8736532253376712E-3</v>
      </c>
      <c r="CE82" s="393">
        <f>+生産者価格評価表!CE82/生産者価格評価表!CE$124</f>
        <v>4.9879581893551624E-3</v>
      </c>
      <c r="CF82" s="393">
        <f>+生産者価格評価表!CF82/生産者価格評価表!CF$124</f>
        <v>2.2024565583751146E-3</v>
      </c>
      <c r="CG82" s="393">
        <f>+生産者価格評価表!CG82/生産者価格評価表!CG$124</f>
        <v>5.7227196503564877E-3</v>
      </c>
      <c r="CH82" s="393">
        <f>+生産者価格評価表!CH82/生産者価格評価表!CH$124</f>
        <v>8.1331259492778959E-2</v>
      </c>
      <c r="CI82" s="393">
        <f>+生産者価格評価表!CI82/生産者価格評価表!CI$124</f>
        <v>4.9799956841968408E-3</v>
      </c>
      <c r="CJ82" s="393">
        <f>+生産者価格評価表!CJ82/生産者価格評価表!CJ$124</f>
        <v>3.0366852044735491E-3</v>
      </c>
      <c r="CK82" s="393">
        <f>+生産者価格評価表!CK82/生産者価格評価表!CK$124</f>
        <v>7.1915380730804444E-3</v>
      </c>
      <c r="CL82" s="393">
        <f>+生産者価格評価表!CL82/生産者価格評価表!CL$124</f>
        <v>7.0980426789431306E-3</v>
      </c>
      <c r="CM82" s="393">
        <f>+生産者価格評価表!CM82/生産者価格評価表!CM$124</f>
        <v>1.2706153150798476E-2</v>
      </c>
      <c r="CN82" s="393">
        <f>+生産者価格評価表!CN82/生産者価格評価表!CN$124</f>
        <v>6.2734004770050545E-3</v>
      </c>
      <c r="CO82" s="393">
        <f>+生産者価格評価表!CO82/生産者価格評価表!CO$124</f>
        <v>3.0595979144271883E-3</v>
      </c>
      <c r="CP82" s="393">
        <f>+生産者価格評価表!CP82/生産者価格評価表!CP$124</f>
        <v>1.0717777419511354E-2</v>
      </c>
      <c r="CQ82" s="393">
        <f>+生産者価格評価表!CQ82/生産者価格評価表!CQ$124</f>
        <v>8.7956804034160837E-3</v>
      </c>
      <c r="CR82" s="393">
        <f>+生産者価格評価表!CR82/生産者価格評価表!CR$124</f>
        <v>6.6885328953386336E-3</v>
      </c>
      <c r="CS82" s="393">
        <f>+生産者価格評価表!CS82/生産者価格評価表!CS$124</f>
        <v>4.7080202231825578E-3</v>
      </c>
      <c r="CT82" s="393">
        <f>+生産者価格評価表!CT82/生産者価格評価表!CT$124</f>
        <v>3.2638013978013511E-3</v>
      </c>
      <c r="CU82" s="393">
        <f>+生産者価格評価表!CU82/生産者価格評価表!CU$124</f>
        <v>1.1834929251803262E-2</v>
      </c>
      <c r="CV82" s="393">
        <f>+生産者価格評価表!CV82/生産者価格評価表!CV$124</f>
        <v>2.9114691575639817E-3</v>
      </c>
      <c r="CW82" s="393">
        <f>+生産者価格評価表!CW82/生産者価格評価表!CW$124</f>
        <v>2.6012180862995215E-3</v>
      </c>
      <c r="CX82" s="393">
        <f>+生産者価格評価表!CX82/生産者価格評価表!CX$124</f>
        <v>9.1480490051040267E-3</v>
      </c>
      <c r="CY82" s="393">
        <f>+生産者価格評価表!CY82/生産者価格評価表!CY$124</f>
        <v>2.9340970275021196E-3</v>
      </c>
      <c r="CZ82" s="393">
        <f>+生産者価格評価表!CZ82/生産者価格評価表!CZ$124</f>
        <v>7.2498790191329234E-3</v>
      </c>
      <c r="DA82" s="393">
        <f>+生産者価格評価表!DA82/生産者価格評価表!DA$124</f>
        <v>1.2574414624131993E-2</v>
      </c>
      <c r="DB82" s="393">
        <f>+生産者価格評価表!DB82/生産者価格評価表!DB$124</f>
        <v>3.315071793665636E-3</v>
      </c>
      <c r="DC82" s="393">
        <f>+生産者価格評価表!DC82/生産者価格評価表!DC$124</f>
        <v>3.4360177689249142E-3</v>
      </c>
      <c r="DD82" s="393">
        <f>+生産者価格評価表!DD82/生産者価格評価表!DD$124</f>
        <v>5.5115616091225847E-3</v>
      </c>
      <c r="DE82" s="393">
        <f>+生産者価格評価表!DE82/生産者価格評価表!DE$124</f>
        <v>1.4039956231251986E-2</v>
      </c>
      <c r="DF82" s="393">
        <f>+生産者価格評価表!DF82/生産者価格評価表!DF$124</f>
        <v>4.7125534045303778E-2</v>
      </c>
      <c r="DG82" s="394">
        <f>+生産者価格評価表!DG82/生産者価格評価表!DG$124</f>
        <v>2.6024954284521246E-2</v>
      </c>
    </row>
    <row r="83" spans="2:111">
      <c r="B83" s="389" t="s">
        <v>273</v>
      </c>
      <c r="C83" s="390" t="s">
        <v>274</v>
      </c>
      <c r="D83" s="391">
        <f>+生産者価格評価表!D83/生産者価格評価表!D$124</f>
        <v>5.9475612931050352E-2</v>
      </c>
      <c r="E83" s="392">
        <f>+生産者価格評価表!E83/生産者価格評価表!E$124</f>
        <v>1.2880853376933827E-2</v>
      </c>
      <c r="F83" s="392">
        <f>+生産者価格評価表!F83/生産者価格評価表!F$124</f>
        <v>1.4701186859702418E-2</v>
      </c>
      <c r="G83" s="392">
        <f>+生産者価格評価表!G83/生産者価格評価表!G$124</f>
        <v>2.7474476880698102E-2</v>
      </c>
      <c r="H83" s="392">
        <f>+生産者価格評価表!H83/生産者価格評価表!H$124</f>
        <v>2.1893702889238226E-2</v>
      </c>
      <c r="I83" s="392">
        <f>+生産者価格評価表!I83/生産者価格評価表!I$124</f>
        <v>4.4353432605485937E-2</v>
      </c>
      <c r="J83" s="392">
        <f>+生産者価格評価表!J83/生産者価格評価表!J$124</f>
        <v>0.20544009812835232</v>
      </c>
      <c r="K83" s="392">
        <f>+生産者価格評価表!K83/生産者価格評価表!K$124</f>
        <v>5.3718039931251634E-3</v>
      </c>
      <c r="L83" s="392">
        <f>+生産者価格評価表!L83/生産者価格評価表!L$124</f>
        <v>6.5373137595899529E-3</v>
      </c>
      <c r="M83" s="392">
        <f>+生産者価格評価表!M83/生産者価格評価表!M$124</f>
        <v>2.0344894400310017E-3</v>
      </c>
      <c r="N83" s="392">
        <f>+生産者価格評価表!N83/生産者価格評価表!N$124</f>
        <v>2.9802766377643977E-3</v>
      </c>
      <c r="O83" s="392">
        <f>+生産者価格評価表!O83/生産者価格評価表!O$124</f>
        <v>1.3710485090422372E-2</v>
      </c>
      <c r="P83" s="392">
        <f>+生産者価格評価表!P83/生産者価格評価表!P$124</f>
        <v>8.5211525175763001E-3</v>
      </c>
      <c r="Q83" s="392">
        <f>+生産者価格評価表!Q83/生産者価格評価表!Q$124</f>
        <v>1.645696868873114E-2</v>
      </c>
      <c r="R83" s="392">
        <f>+生産者価格評価表!R83/生産者価格評価表!R$124</f>
        <v>7.075609882188051E-3</v>
      </c>
      <c r="S83" s="392">
        <f>+生産者価格評価表!S83/生産者価格評価表!S$124</f>
        <v>4.5671532477432261E-3</v>
      </c>
      <c r="T83" s="392">
        <f>+生産者価格評価表!T83/生産者価格評価表!T$124</f>
        <v>3.4557104144779128E-3</v>
      </c>
      <c r="U83" s="392">
        <f>+生産者価格評価表!U83/生産者価格評価表!U$124</f>
        <v>1.0465246852071263E-2</v>
      </c>
      <c r="V83" s="392">
        <f>+生産者価格評価表!V83/生産者価格評価表!V$124</f>
        <v>3.442537206980172E-3</v>
      </c>
      <c r="W83" s="392">
        <f>+生産者価格評価表!W83/生産者価格評価表!W$124</f>
        <v>3.3889600411591641E-3</v>
      </c>
      <c r="X83" s="392">
        <f>+生産者価格評価表!X83/生産者価格評価表!X$124</f>
        <v>3.2729266012404457E-3</v>
      </c>
      <c r="Y83" s="392">
        <f>+生産者価格評価表!Y83/生産者価格評価表!Y$124</f>
        <v>4.6174907156025869E-3</v>
      </c>
      <c r="Z83" s="392">
        <f>+生産者価格評価表!Z83/生産者価格評価表!Z$124</f>
        <v>1.183833626104185E-3</v>
      </c>
      <c r="AA83" s="392">
        <f>+生産者価格評価表!AA83/生産者価格評価表!AA$124</f>
        <v>4.2471523236173071E-3</v>
      </c>
      <c r="AB83" s="392">
        <f>+生産者価格評価表!AB83/生産者価格評価表!AB$124</f>
        <v>1.8294425857701224E-3</v>
      </c>
      <c r="AC83" s="392">
        <f>+生産者価格評価表!AC83/生産者価格評価表!AC$124</f>
        <v>2.2795288553199311E-3</v>
      </c>
      <c r="AD83" s="392">
        <f>+生産者価格評価表!AD83/生産者価格評価表!AD$124</f>
        <v>4.9223369828140927E-4</v>
      </c>
      <c r="AE83" s="392">
        <f>+生産者価格評価表!AE83/生産者価格評価表!AE$124</f>
        <v>3.2945317906104546E-4</v>
      </c>
      <c r="AF83" s="392">
        <f>+生産者価格評価表!AF83/生産者価格評価表!AF$124</f>
        <v>1.2810203390597366E-3</v>
      </c>
      <c r="AG83" s="392">
        <f>+生産者価格評価表!AG83/生産者価格評価表!AG$124</f>
        <v>1.5979491306462455E-3</v>
      </c>
      <c r="AH83" s="392">
        <f>+生産者価格評価表!AH83/生産者価格評価表!AH$124</f>
        <v>1.5129831836501658E-2</v>
      </c>
      <c r="AI83" s="392">
        <f>+生産者価格評価表!AI83/生産者価格評価表!AI$124</f>
        <v>5.8363476229111345E-3</v>
      </c>
      <c r="AJ83" s="392">
        <f>+生産者価格評価表!AJ83/生産者価格評価表!AJ$124</f>
        <v>2.9508132436165947E-2</v>
      </c>
      <c r="AK83" s="392">
        <f>+生産者価格評価表!AK83/生産者価格評価表!AK$124</f>
        <v>4.0521061431332168E-3</v>
      </c>
      <c r="AL83" s="392">
        <f>+生産者価格評価表!AL83/生産者価格評価表!AL$124</f>
        <v>3.9737758104880457E-2</v>
      </c>
      <c r="AM83" s="392">
        <f>+生産者価格評価表!AM83/生産者価格評価表!AM$124</f>
        <v>2.7789523844909451E-3</v>
      </c>
      <c r="AN83" s="392">
        <f>+生産者価格評価表!AN83/生産者価格評価表!AN$124</f>
        <v>5.1811911025711269E-3</v>
      </c>
      <c r="AO83" s="392">
        <f>+生産者価格評価表!AO83/生産者価格評価表!AO$124</f>
        <v>4.1954660793521777E-3</v>
      </c>
      <c r="AP83" s="392">
        <f>+生産者価格評価表!AP83/生産者価格評価表!AP$124</f>
        <v>3.4818917456275324E-3</v>
      </c>
      <c r="AQ83" s="392">
        <f>+生産者価格評価表!AQ83/生産者価格評価表!AQ$124</f>
        <v>2.4462341023257003E-3</v>
      </c>
      <c r="AR83" s="392">
        <f>+生産者価格評価表!AR83/生産者価格評価表!AR$124</f>
        <v>3.8445428110666347E-3</v>
      </c>
      <c r="AS83" s="392">
        <f>+生産者価格評価表!AS83/生産者価格評価表!AS$124</f>
        <v>8.3360978990791815E-3</v>
      </c>
      <c r="AT83" s="392">
        <f>+生産者価格評価表!AT83/生産者価格評価表!AT$124</f>
        <v>7.9605728946946838E-3</v>
      </c>
      <c r="AU83" s="393">
        <f>+生産者価格評価表!AU83/生産者価格評価表!AU$124</f>
        <v>5.1171899617023751E-3</v>
      </c>
      <c r="AV83" s="393">
        <f>+生産者価格評価表!AV83/生産者価格評価表!AV$124</f>
        <v>4.8453830842822313E-3</v>
      </c>
      <c r="AW83" s="393">
        <f>+生産者価格評価表!AW83/生産者価格評価表!AW$124</f>
        <v>8.3778748133568025E-3</v>
      </c>
      <c r="AX83" s="393">
        <f>+生産者価格評価表!AX83/生産者価格評価表!AX$124</f>
        <v>3.5767794272795078E-3</v>
      </c>
      <c r="AY83" s="393">
        <f>+生産者価格評価表!AY83/生産者価格評価表!AY$124</f>
        <v>6.4550438236549254E-4</v>
      </c>
      <c r="AZ83" s="393">
        <f>+生産者価格評価表!AZ83/生産者価格評価表!AZ$124</f>
        <v>2.2406102630802009E-3</v>
      </c>
      <c r="BA83" s="393">
        <f>+生産者価格評価表!BA83/生産者価格評価表!BA$124</f>
        <v>2.2877366453281584E-3</v>
      </c>
      <c r="BB83" s="393">
        <f>+生産者価格評価表!BB83/生産者価格評価表!BB$124</f>
        <v>2.3801889018794709E-3</v>
      </c>
      <c r="BC83" s="393">
        <f>+生産者価格評価表!BC83/生産者価格評価表!BC$124</f>
        <v>2.7465719560087077E-3</v>
      </c>
      <c r="BD83" s="393">
        <f>+生産者価格評価表!BD83/生産者価格評価表!BD$124</f>
        <v>1.6947077118996889E-4</v>
      </c>
      <c r="BE83" s="393">
        <f>+生産者価格評価表!BE83/生産者価格評価表!BE$124</f>
        <v>3.9751381599366295E-3</v>
      </c>
      <c r="BF83" s="393">
        <f>+生産者価格評価表!BF83/生産者価格評価表!BF$124</f>
        <v>1.089411167070037E-3</v>
      </c>
      <c r="BG83" s="393">
        <f>+生産者価格評価表!BG83/生産者価格評価表!BG$124</f>
        <v>1.0407598399237124E-3</v>
      </c>
      <c r="BH83" s="393">
        <f>+生産者価格評価表!BH83/生産者価格評価表!BH$124</f>
        <v>1.1805115332936766E-3</v>
      </c>
      <c r="BI83" s="393">
        <f>+生産者価格評価表!BI83/生産者価格評価表!BI$124</f>
        <v>1.5031187774288994E-3</v>
      </c>
      <c r="BJ83" s="393">
        <f>+生産者価格評価表!BJ83/生産者価格評価表!BJ$124</f>
        <v>5.6043628253891608E-4</v>
      </c>
      <c r="BK83" s="393">
        <f>+生産者価格評価表!BK83/生産者価格評価表!BK$124</f>
        <v>3.2026738863426843E-2</v>
      </c>
      <c r="BL83" s="393">
        <f>+生産者価格評価表!BL83/生産者価格評価表!BL$124</f>
        <v>1.2611369260935704E-2</v>
      </c>
      <c r="BM83" s="393">
        <f>+生産者価格評価表!BM83/生産者価格評価表!BM$124</f>
        <v>1.7283817304127588E-2</v>
      </c>
      <c r="BN83" s="393">
        <f>+生産者価格評価表!BN83/生産者価格評価表!BN$124</f>
        <v>1.6806937628617867E-2</v>
      </c>
      <c r="BO83" s="393">
        <f>+生産者価格評価表!BO83/生産者価格評価表!BO$124</f>
        <v>1.9648077753273048E-2</v>
      </c>
      <c r="BP83" s="393">
        <f>+生産者価格評価表!BP83/生産者価格評価表!BP$124</f>
        <v>1.0409452113872864E-2</v>
      </c>
      <c r="BQ83" s="393">
        <f>+生産者価格評価表!BQ83/生産者価格評価表!BQ$124</f>
        <v>3.6953600081238449E-3</v>
      </c>
      <c r="BR83" s="393">
        <f>+生産者価格評価表!BR83/生産者価格評価表!BR$124</f>
        <v>5.4944326269679641E-3</v>
      </c>
      <c r="BS83" s="393">
        <f>+生産者価格評価表!BS83/生産者価格評価表!BS$124</f>
        <v>7.1602775112456687E-3</v>
      </c>
      <c r="BT83" s="393">
        <f>+生産者価格評価表!BT83/生産者価格評価表!BT$124</f>
        <v>1.8944758763596786E-2</v>
      </c>
      <c r="BU83" s="393">
        <f>+生産者価格評価表!BU83/生産者価格評価表!BU$124</f>
        <v>3.168287098268905E-2</v>
      </c>
      <c r="BV83" s="393">
        <f>+生産者価格評価表!BV83/生産者価格評価表!BV$124</f>
        <v>8.3226579485619154E-3</v>
      </c>
      <c r="BW83" s="393">
        <f>+生産者価格評価表!BW83/生産者価格評価表!BW$124</f>
        <v>3.3351907994017419E-3</v>
      </c>
      <c r="BX83" s="393">
        <f>+生産者価格評価表!BX83/生産者価格評価表!BX$124</f>
        <v>2.6771934971998408E-3</v>
      </c>
      <c r="BY83" s="393">
        <f>+生産者価格評価表!BY83/生産者価格評価表!BY$124</f>
        <v>7.1016958595376063E-4</v>
      </c>
      <c r="BZ83" s="393">
        <f>+生産者価格評価表!BZ83/生産者価格評価表!BZ$124</f>
        <v>3.0381615456973048E-3</v>
      </c>
      <c r="CA83" s="393">
        <f>+生産者価格評価表!CA83/生産者価格評価表!CA$124</f>
        <v>2.0886339193172646E-3</v>
      </c>
      <c r="CB83" s="393">
        <f>+生産者価格評価表!CB83/生産者価格評価表!CB$124</f>
        <v>0</v>
      </c>
      <c r="CC83" s="393">
        <f>+生産者価格評価表!CC83/生産者価格評価表!CC$124</f>
        <v>3.8025254812557021E-3</v>
      </c>
      <c r="CD83" s="393">
        <f>+生産者価格評価表!CD83/生産者価格評価表!CD$124</f>
        <v>2.4198347345163237E-3</v>
      </c>
      <c r="CE83" s="393">
        <f>+生産者価格評価表!CE83/生産者価格評価表!CE$124</f>
        <v>2.6769160645761345E-3</v>
      </c>
      <c r="CF83" s="393">
        <f>+生産者価格評価表!CF83/生産者価格評価表!CF$124</f>
        <v>7.2910605286421147E-3</v>
      </c>
      <c r="CG83" s="393">
        <f>+生産者価格評価表!CG83/生産者価格評価表!CG$124</f>
        <v>3.9974413232342267E-3</v>
      </c>
      <c r="CH83" s="393">
        <f>+生産者価格評価表!CH83/生産者価格評価表!CH$124</f>
        <v>7.617058034479339E-3</v>
      </c>
      <c r="CI83" s="393">
        <f>+生産者価格評価表!CI83/生産者価格評価表!CI$124</f>
        <v>6.1679555960225544E-3</v>
      </c>
      <c r="CJ83" s="393">
        <f>+生産者価格評価表!CJ83/生産者価格評価表!CJ$124</f>
        <v>6.3461034097084309E-3</v>
      </c>
      <c r="CK83" s="393">
        <f>+生産者価格評価表!CK83/生産者価格評価表!CK$124</f>
        <v>1.113174881472717E-2</v>
      </c>
      <c r="CL83" s="393">
        <f>+生産者価格評価表!CL83/生産者価格評価表!CL$124</f>
        <v>8.1357210143276056E-4</v>
      </c>
      <c r="CM83" s="393">
        <f>+生産者価格評価表!CM83/生産者価格評価表!CM$124</f>
        <v>1.1477717914764761E-2</v>
      </c>
      <c r="CN83" s="393">
        <f>+生産者価格評価表!CN83/生産者価格評価表!CN$124</f>
        <v>1.1358135663097598E-2</v>
      </c>
      <c r="CO83" s="393">
        <f>+生産者価格評価表!CO83/生産者価格評価表!CO$124</f>
        <v>1.2345408146533931E-2</v>
      </c>
      <c r="CP83" s="393">
        <f>+生産者価格評価表!CP83/生産者価格評価表!CP$124</f>
        <v>6.527447946617135E-3</v>
      </c>
      <c r="CQ83" s="393">
        <f>+生産者価格評価表!CQ83/生産者価格評価表!CQ$124</f>
        <v>3.9472817951239723E-3</v>
      </c>
      <c r="CR83" s="393">
        <f>+生産者価格評価表!CR83/生産者価格評価表!CR$124</f>
        <v>8.6074402138239733E-3</v>
      </c>
      <c r="CS83" s="393">
        <f>+生産者価格評価表!CS83/生産者価格評価表!CS$124</f>
        <v>5.2442511797417875E-3</v>
      </c>
      <c r="CT83" s="393">
        <f>+生産者価格評価表!CT83/生産者価格評価表!CT$124</f>
        <v>5.8140692940622891E-3</v>
      </c>
      <c r="CU83" s="393">
        <f>+生産者価格評価表!CU83/生産者価格評価表!CU$124</f>
        <v>1.1030058558898189E-2</v>
      </c>
      <c r="CV83" s="393">
        <f>+生産者価格評価表!CV83/生産者価格評価表!CV$124</f>
        <v>8.8139761339097733E-3</v>
      </c>
      <c r="CW83" s="393">
        <f>+生産者価格評価表!CW83/生産者価格評価表!CW$124</f>
        <v>7.6964866039214846E-3</v>
      </c>
      <c r="CX83" s="393">
        <f>+生産者価格評価表!CX83/生産者価格評価表!CX$124</f>
        <v>4.9185377021790403E-3</v>
      </c>
      <c r="CY83" s="393">
        <f>+生産者価格評価表!CY83/生産者価格評価表!CY$124</f>
        <v>5.3562255442547099E-3</v>
      </c>
      <c r="CZ83" s="393">
        <f>+生産者価格評価表!CZ83/生産者価格評価表!CZ$124</f>
        <v>4.6943670565695393E-2</v>
      </c>
      <c r="DA83" s="393">
        <f>+生産者価格評価表!DA83/生産者価格評価表!DA$124</f>
        <v>4.9266993331596384E-3</v>
      </c>
      <c r="DB83" s="393">
        <f>+生産者価格評価表!DB83/生産者価格評価表!DB$124</f>
        <v>1.6818132274737694E-2</v>
      </c>
      <c r="DC83" s="393">
        <f>+生産者価格評価表!DC83/生産者価格評価表!DC$124</f>
        <v>2.7798372617588735E-2</v>
      </c>
      <c r="DD83" s="393">
        <f>+生産者価格評価表!DD83/生産者価格評価表!DD$124</f>
        <v>1.0844249007807115E-2</v>
      </c>
      <c r="DE83" s="393">
        <f>+生産者価格評価表!DE83/生産者価格評価表!DE$124</f>
        <v>2.7345134192418748E-2</v>
      </c>
      <c r="DF83" s="393">
        <f>+生産者価格評価表!DF83/生産者価格評価表!DF$124</f>
        <v>0</v>
      </c>
      <c r="DG83" s="394">
        <f>+生産者価格評価表!DG83/生産者価格評価表!DG$124</f>
        <v>6.8052556156189539E-3</v>
      </c>
    </row>
    <row r="84" spans="2:111">
      <c r="B84" s="389" t="s">
        <v>275</v>
      </c>
      <c r="C84" s="390" t="s">
        <v>276</v>
      </c>
      <c r="D84" s="391">
        <f>+生産者価格評価表!D84/生産者価格評価表!D$124</f>
        <v>1.9854679524434404E-3</v>
      </c>
      <c r="E84" s="392">
        <f>+生産者価格評価表!E84/生産者価格評価表!E$124</f>
        <v>4.0859411949759564E-3</v>
      </c>
      <c r="F84" s="392">
        <f>+生産者価格評価表!F84/生産者価格評価表!F$124</f>
        <v>6.3858708047109477E-4</v>
      </c>
      <c r="G84" s="392">
        <f>+生産者価格評価表!G84/生産者価格評価表!G$124</f>
        <v>1.16669523608304E-3</v>
      </c>
      <c r="H84" s="392">
        <f>+生産者価格評価表!H84/生産者価格評価表!H$124</f>
        <v>1.8744482023782939E-3</v>
      </c>
      <c r="I84" s="392">
        <f>+生産者価格評価表!I84/生産者価格評価表!I$124</f>
        <v>5.5645825450174728E-4</v>
      </c>
      <c r="J84" s="392">
        <f>+生産者価格評価表!J84/生産者価格評価表!J$124</f>
        <v>6.7517040655480176E-4</v>
      </c>
      <c r="K84" s="392">
        <f>+生産者価格評価表!K84/生産者価格評価表!K$124</f>
        <v>1.2020964314334401E-3</v>
      </c>
      <c r="L84" s="392">
        <f>+生産者価格評価表!L84/生産者価格評価表!L$124</f>
        <v>8.0660278609769813E-4</v>
      </c>
      <c r="M84" s="392">
        <f>+生産者価格評価表!M84/生産者価格評価表!M$124</f>
        <v>4.8012614502669221E-3</v>
      </c>
      <c r="N84" s="392">
        <f>+生産者価格評価表!N84/生産者価格評価表!N$124</f>
        <v>2.6953246910245068E-4</v>
      </c>
      <c r="O84" s="392">
        <f>+生産者価格評価表!O84/生産者価格評価表!O$124</f>
        <v>4.2707405464107476E-4</v>
      </c>
      <c r="P84" s="392">
        <f>+生産者価格評価表!P84/生産者価格評価表!P$124</f>
        <v>2.2161715501009199E-4</v>
      </c>
      <c r="Q84" s="392">
        <f>+生産者価格評価表!Q84/生産者価格評価表!Q$124</f>
        <v>2.8224397285786938E-3</v>
      </c>
      <c r="R84" s="392">
        <f>+生産者価格評価表!R84/生産者価格評価表!R$124</f>
        <v>1.2481977816199573E-3</v>
      </c>
      <c r="S84" s="392">
        <f>+生産者価格評価表!S84/生産者価格評価表!S$124</f>
        <v>2.934847486755046E-3</v>
      </c>
      <c r="T84" s="392">
        <f>+生産者価格評価表!T84/生産者価格評価表!T$124</f>
        <v>1.5675241043399031E-3</v>
      </c>
      <c r="U84" s="392">
        <f>+生産者価格評価表!U84/生産者価格評価表!U$124</f>
        <v>6.7326739455548818E-4</v>
      </c>
      <c r="V84" s="392">
        <f>+生産者価格評価表!V84/生産者価格評価表!V$124</f>
        <v>1.9178038768167625E-3</v>
      </c>
      <c r="W84" s="392">
        <f>+生産者価格評価表!W84/生産者価格評価表!W$124</f>
        <v>4.2479656872936155E-3</v>
      </c>
      <c r="X84" s="392">
        <f>+生産者価格評価表!X84/生産者価格評価表!X$124</f>
        <v>2.1354234569917669E-3</v>
      </c>
      <c r="Y84" s="392">
        <f>+生産者価格評価表!Y84/生産者価格評価表!Y$124</f>
        <v>2.0621037271045676E-3</v>
      </c>
      <c r="Z84" s="392">
        <f>+生産者価格評価表!Z84/生産者価格評価表!Z$124</f>
        <v>2.101365209526447E-3</v>
      </c>
      <c r="AA84" s="392">
        <f>+生産者価格評価表!AA84/生産者価格評価表!AA$124</f>
        <v>3.3024383905755988E-3</v>
      </c>
      <c r="AB84" s="392">
        <f>+生産者価格評価表!AB84/生産者価格評価表!AB$124</f>
        <v>1.0646032108707147E-3</v>
      </c>
      <c r="AC84" s="392">
        <f>+生産者価格評価表!AC84/生産者価格評価表!AC$124</f>
        <v>1.6892874478457731E-3</v>
      </c>
      <c r="AD84" s="392">
        <f>+生産者価格評価表!AD84/生産者価格評価表!AD$124</f>
        <v>4.8838225140554322E-3</v>
      </c>
      <c r="AE84" s="392">
        <f>+生産者価格評価表!AE84/生産者価格評価表!AE$124</f>
        <v>2.1254269758597722E-2</v>
      </c>
      <c r="AF84" s="392">
        <f>+生産者価格評価表!AF84/生産者価格評価表!AF$124</f>
        <v>4.3082258495186318E-4</v>
      </c>
      <c r="AG84" s="392">
        <f>+生産者価格評価表!AG84/生産者価格評価表!AG$124</f>
        <v>6.5172136933154513E-4</v>
      </c>
      <c r="AH84" s="392">
        <f>+生産者価格評価表!AH84/生産者価格評価表!AH$124</f>
        <v>6.6108500576571294E-4</v>
      </c>
      <c r="AI84" s="392">
        <f>+生産者価格評価表!AI84/生産者価格評価表!AI$124</f>
        <v>2.2580320007667227E-3</v>
      </c>
      <c r="AJ84" s="392">
        <f>+生産者価格評価表!AJ84/生産者価格評価表!AJ$124</f>
        <v>8.6937302259257609E-3</v>
      </c>
      <c r="AK84" s="392">
        <f>+生産者価格評価表!AK84/生産者価格評価表!AK$124</f>
        <v>1.8957710109052766E-3</v>
      </c>
      <c r="AL84" s="392">
        <f>+生産者価格評価表!AL84/生産者価格評価表!AL$124</f>
        <v>4.6836916028791991E-3</v>
      </c>
      <c r="AM84" s="392">
        <f>+生産者価格評価表!AM84/生産者価格評価表!AM$124</f>
        <v>6.8288390619738225E-3</v>
      </c>
      <c r="AN84" s="392">
        <f>+生産者価格評価表!AN84/生産者価格評価表!AN$124</f>
        <v>1.2549773135829528E-3</v>
      </c>
      <c r="AO84" s="392">
        <f>+生産者価格評価表!AO84/生産者価格評価表!AO$124</f>
        <v>6.1421826449076043E-3</v>
      </c>
      <c r="AP84" s="392">
        <f>+生産者価格評価表!AP84/生産者価格評価表!AP$124</f>
        <v>4.4004639233490494E-3</v>
      </c>
      <c r="AQ84" s="392">
        <f>+生産者価格評価表!AQ84/生産者価格評価表!AQ$124</f>
        <v>1.8736219793272939E-2</v>
      </c>
      <c r="AR84" s="392">
        <f>+生産者価格評価表!AR84/生産者価格評価表!AR$124</f>
        <v>7.4915630575626672E-4</v>
      </c>
      <c r="AS84" s="392">
        <f>+生産者価格評価表!AS84/生産者価格評価表!AS$124</f>
        <v>2.2327463931206097E-3</v>
      </c>
      <c r="AT84" s="392">
        <f>+生産者価格評価表!AT84/生産者価格評価表!AT$124</f>
        <v>1.7194075870440742E-3</v>
      </c>
      <c r="AU84" s="393">
        <f>+生産者価格評価表!AU84/生産者価格評価表!AU$124</f>
        <v>1.1366615689758933E-3</v>
      </c>
      <c r="AV84" s="393">
        <f>+生産者価格評価表!AV84/生産者価格評価表!AV$124</f>
        <v>9.6709283667864392E-4</v>
      </c>
      <c r="AW84" s="393">
        <f>+生産者価格評価表!AW84/生産者価格評価表!AW$124</f>
        <v>6.4424974252787692E-4</v>
      </c>
      <c r="AX84" s="393">
        <f>+生産者価格評価表!AX84/生産者価格評価表!AX$124</f>
        <v>5.0766951571196183E-4</v>
      </c>
      <c r="AY84" s="393">
        <f>+生産者価格評価表!AY84/生産者価格評価表!AY$124</f>
        <v>5.1682368775235531E-4</v>
      </c>
      <c r="AZ84" s="393">
        <f>+生産者価格評価表!AZ84/生産者価格評価表!AZ$124</f>
        <v>8.4544613641427476E-4</v>
      </c>
      <c r="BA84" s="393">
        <f>+生産者価格評価表!BA84/生産者価格評価表!BA$124</f>
        <v>7.4973467539387673E-4</v>
      </c>
      <c r="BB84" s="393">
        <f>+生産者価格評価表!BB84/生産者価格評価表!BB$124</f>
        <v>3.598431282122417E-4</v>
      </c>
      <c r="BC84" s="393">
        <f>+生産者価格評価表!BC84/生産者価格評価表!BC$124</f>
        <v>7.9553134134937231E-4</v>
      </c>
      <c r="BD84" s="393">
        <f>+生産者価格評価表!BD84/生産者価格評価表!BD$124</f>
        <v>4.6073845500779596E-4</v>
      </c>
      <c r="BE84" s="393">
        <f>+生産者価格評価表!BE84/生産者価格評価表!BE$124</f>
        <v>3.7927392494661215E-4</v>
      </c>
      <c r="BF84" s="393">
        <f>+生産者価格評価表!BF84/生産者価格評価表!BF$124</f>
        <v>2.9192841902154392E-3</v>
      </c>
      <c r="BG84" s="393">
        <f>+生産者価格評価表!BG84/生産者価格評価表!BG$124</f>
        <v>2.9891942456567182E-3</v>
      </c>
      <c r="BH84" s="393">
        <f>+生産者価格評価表!BH84/生産者価格評価表!BH$124</f>
        <v>1.4203269981311463E-3</v>
      </c>
      <c r="BI84" s="393">
        <f>+生産者価格評価表!BI84/生産者価格評価表!BI$124</f>
        <v>2.0524513426739993E-3</v>
      </c>
      <c r="BJ84" s="393">
        <f>+生産者価格評価表!BJ84/生産者価格評価表!BJ$124</f>
        <v>1.0044965012488138E-3</v>
      </c>
      <c r="BK84" s="393">
        <f>+生産者価格評価表!BK84/生産者価格評価表!BK$124</f>
        <v>6.795594351597993E-4</v>
      </c>
      <c r="BL84" s="393">
        <f>+生産者価格評価表!BL84/生産者価格評価表!BL$124</f>
        <v>0.11923714995302997</v>
      </c>
      <c r="BM84" s="393">
        <f>+生産者価格評価表!BM84/生産者価格評価表!BM$124</f>
        <v>8.7065883934591792E-4</v>
      </c>
      <c r="BN84" s="393">
        <f>+生産者価格評価表!BN84/生産者価格評価表!BN$124</f>
        <v>7.6321079159184725E-4</v>
      </c>
      <c r="BO84" s="393">
        <f>+生産者価格評価表!BO84/生産者価格評価表!BO$124</f>
        <v>1.7101603578018689E-3</v>
      </c>
      <c r="BP84" s="393">
        <f>+生産者価格評価表!BP84/生産者価格評価表!BP$124</f>
        <v>2.1098163464864151E-3</v>
      </c>
      <c r="BQ84" s="393">
        <f>+生産者価格評価表!BQ84/生産者価格評価表!BQ$124</f>
        <v>4.1961538770995573E-3</v>
      </c>
      <c r="BR84" s="393">
        <f>+生産者価格評価表!BR84/生産者価格評価表!BR$124</f>
        <v>4.3662465731117298E-3</v>
      </c>
      <c r="BS84" s="393">
        <f>+生産者価格評価表!BS84/生産者価格評価表!BS$124</f>
        <v>4.2932087177079516E-4</v>
      </c>
      <c r="BT84" s="393">
        <f>+生産者価格評価表!BT84/生産者価格評価表!BT$124</f>
        <v>5.6856137617552615E-4</v>
      </c>
      <c r="BU84" s="393">
        <f>+生産者価格評価表!BU84/生産者価格評価表!BU$124</f>
        <v>1.8444039236180146E-4</v>
      </c>
      <c r="BV84" s="393">
        <f>+生産者価格評価表!BV84/生産者価格評価表!BV$124</f>
        <v>2.5464043804100255E-4</v>
      </c>
      <c r="BW84" s="393">
        <f>+生産者価格評価表!BW84/生産者価格評価表!BW$124</f>
        <v>1.2850833195116718E-4</v>
      </c>
      <c r="BX84" s="393">
        <f>+生産者価格評価表!BX84/生産者価格評価表!BX$124</f>
        <v>8.8114912022683832E-5</v>
      </c>
      <c r="BY84" s="393">
        <f>+生産者価格評価表!BY84/生産者価格評価表!BY$124</f>
        <v>1.2525307009351406E-5</v>
      </c>
      <c r="BZ84" s="393">
        <f>+生産者価格評価表!BZ84/生産者価格評価表!BZ$124</f>
        <v>7.5798713410035008E-5</v>
      </c>
      <c r="CA84" s="393">
        <f>+生産者価格評価表!CA84/生産者価格評価表!CA$124</f>
        <v>5.9622619650749184E-3</v>
      </c>
      <c r="CB84" s="393">
        <f>+生産者価格評価表!CB84/生産者価格評価表!CB$124</f>
        <v>6.5369915604133093E-3</v>
      </c>
      <c r="CC84" s="393">
        <f>+生産者価格評価表!CC84/生産者価格評価表!CC$124</f>
        <v>0.39637299539285142</v>
      </c>
      <c r="CD84" s="393">
        <f>+生産者価格評価表!CD84/生産者価格評価表!CD$124</f>
        <v>1.7360726166155993E-3</v>
      </c>
      <c r="CE84" s="393">
        <f>+生産者価格評価表!CE84/生産者価格評価表!CE$124</f>
        <v>1.7000203263299889E-4</v>
      </c>
      <c r="CF84" s="393">
        <f>+生産者価格評価表!CF84/生産者価格評価表!CF$124</f>
        <v>9.785776865898078E-5</v>
      </c>
      <c r="CG84" s="393">
        <f>+生産者価格評価表!CG84/生産者価格評価表!CG$124</f>
        <v>5.0215467119447076E-4</v>
      </c>
      <c r="CH84" s="393">
        <f>+生産者価格評価表!CH84/生産者価格評価表!CH$124</f>
        <v>1.396188796041609E-3</v>
      </c>
      <c r="CI84" s="393">
        <f>+生産者価格評価表!CI84/生産者価格評価表!CI$124</f>
        <v>9.4972178443421035E-5</v>
      </c>
      <c r="CJ84" s="393">
        <f>+生産者価格評価表!CJ84/生産者価格評価表!CJ$124</f>
        <v>8.0978272119294637E-5</v>
      </c>
      <c r="CK84" s="393">
        <f>+生産者価格評価表!CK84/生産者価格評価表!CK$124</f>
        <v>4.0788232781809898E-4</v>
      </c>
      <c r="CL84" s="393">
        <f>+生産者価格評価表!CL84/生産者価格評価表!CL$124</f>
        <v>1.4244040293541181E-4</v>
      </c>
      <c r="CM84" s="393">
        <f>+生産者価格評価表!CM84/生産者価格評価表!CM$124</f>
        <v>3.4844413125065883E-4</v>
      </c>
      <c r="CN84" s="393">
        <f>+生産者価格評価表!CN84/生産者価格評価表!CN$124</f>
        <v>2.3616596900701112E-4</v>
      </c>
      <c r="CO84" s="393">
        <f>+生産者価格評価表!CO84/生産者価格評価表!CO$124</f>
        <v>2.0185698310209253E-4</v>
      </c>
      <c r="CP84" s="393">
        <f>+生産者価格評価表!CP84/生産者価格評価表!CP$124</f>
        <v>4.1977635287302221E-4</v>
      </c>
      <c r="CQ84" s="393">
        <f>+生産者価格評価表!CQ84/生産者価格評価表!CQ$124</f>
        <v>2.1286376351349913E-4</v>
      </c>
      <c r="CR84" s="393">
        <f>+生産者価格評価表!CR84/生産者価格評価表!CR$124</f>
        <v>5.0661565663520755E-4</v>
      </c>
      <c r="CS84" s="393">
        <f>+生産者価格評価表!CS84/生産者価格評価表!CS$124</f>
        <v>1.7607709330486011E-4</v>
      </c>
      <c r="CT84" s="393">
        <f>+生産者価格評価表!CT84/生産者価格評価表!CT$124</f>
        <v>1.6667797685530135E-4</v>
      </c>
      <c r="CU84" s="393">
        <f>+生産者価格評価表!CU84/生産者価格評価表!CU$124</f>
        <v>4.1908567694588957E-4</v>
      </c>
      <c r="CV84" s="393">
        <f>+生産者価格評価表!CV84/生産者価格評価表!CV$124</f>
        <v>1.0210935844667547E-4</v>
      </c>
      <c r="CW84" s="393">
        <f>+生産者価格評価表!CW84/生産者価格評価表!CW$124</f>
        <v>4.3304977493576022E-5</v>
      </c>
      <c r="CX84" s="393">
        <f>+生産者価格評価表!CX84/生産者価格評価表!CX$124</f>
        <v>9.3849353913093845E-4</v>
      </c>
      <c r="CY84" s="393">
        <f>+生産者価格評価表!CY84/生産者価格評価表!CY$124</f>
        <v>1.2599447508991504E-4</v>
      </c>
      <c r="CZ84" s="393">
        <f>+生産者価格評価表!CZ84/生産者価格評価表!CZ$124</f>
        <v>4.5019734423790717E-4</v>
      </c>
      <c r="DA84" s="393">
        <f>+生産者価格評価表!DA84/生産者価格評価表!DA$124</f>
        <v>3.57796610453869E-4</v>
      </c>
      <c r="DB84" s="393">
        <f>+生産者価格評価表!DB84/生産者価格評価表!DB$124</f>
        <v>2.3657776834424245E-4</v>
      </c>
      <c r="DC84" s="393">
        <f>+生産者価格評価表!DC84/生産者価格評価表!DC$124</f>
        <v>2.4355864671546886E-4</v>
      </c>
      <c r="DD84" s="393">
        <f>+生産者価格評価表!DD84/生産者価格評価表!DD$124</f>
        <v>2.4967858540311913E-4</v>
      </c>
      <c r="DE84" s="393">
        <f>+生産者価格評価表!DE84/生産者価格評価表!DE$124</f>
        <v>3.1826613948736897E-4</v>
      </c>
      <c r="DF84" s="393">
        <f>+生産者価格評価表!DF84/生産者価格評価表!DF$124</f>
        <v>3.0646036257054258E-3</v>
      </c>
      <c r="DG84" s="394">
        <f>+生産者価格評価表!DG84/生産者価格評価表!DG$124</f>
        <v>2.2623425328799167E-4</v>
      </c>
    </row>
    <row r="85" spans="2:111">
      <c r="B85" s="389" t="s">
        <v>277</v>
      </c>
      <c r="C85" s="390" t="s">
        <v>278</v>
      </c>
      <c r="D85" s="391">
        <f>+生産者価格評価表!D85/生産者価格評価表!D$124</f>
        <v>9.8615957902819899E-7</v>
      </c>
      <c r="E85" s="392">
        <f>+生産者価格評価表!E85/生産者価格評価表!E$124</f>
        <v>0</v>
      </c>
      <c r="F85" s="392">
        <f>+生産者価格評価表!F85/生産者価格評価表!F$124</f>
        <v>2.8052218177837377E-4</v>
      </c>
      <c r="G85" s="392">
        <f>+生産者価格評価表!G85/生産者価格評価表!G$124</f>
        <v>2.4184343162541376E-4</v>
      </c>
      <c r="H85" s="392">
        <f>+生産者価格評価表!H85/生産者価格評価表!H$124</f>
        <v>8.1337002864541352E-5</v>
      </c>
      <c r="I85" s="392">
        <f>+生産者価格評価表!I85/生産者価格評価表!I$124</f>
        <v>5.7055519694912491E-3</v>
      </c>
      <c r="J85" s="392">
        <f>+生産者価格評価表!J85/生産者価格評価表!J$124</f>
        <v>3.4269605496048505E-3</v>
      </c>
      <c r="K85" s="392">
        <f>+生産者価格評価表!K85/生産者価格評価表!K$124</f>
        <v>9.1033546222618156E-5</v>
      </c>
      <c r="L85" s="392">
        <f>+生産者価格評価表!L85/生産者価格評価表!L$124</f>
        <v>6.3283085423271481E-5</v>
      </c>
      <c r="M85" s="392">
        <f>+生産者価格評価表!M85/生産者価格評価表!M$124</f>
        <v>1.8039807842639423E-5</v>
      </c>
      <c r="N85" s="392">
        <f>+生産者価格評価表!N85/生産者価格評価表!N$124</f>
        <v>4.0707420962841525E-5</v>
      </c>
      <c r="O85" s="392">
        <f>+生産者価格評価表!O85/生産者価格評価表!O$124</f>
        <v>5.0967299268154641E-4</v>
      </c>
      <c r="P85" s="392">
        <f>+生産者価格評価表!P85/生産者価格評価表!P$124</f>
        <v>8.1873721569743023E-4</v>
      </c>
      <c r="Q85" s="392">
        <f>+生産者価格評価表!Q85/生産者価格評価表!Q$124</f>
        <v>2.5089293345033207E-4</v>
      </c>
      <c r="R85" s="392">
        <f>+生産者価格評価表!R85/生産者価格評価表!R$124</f>
        <v>5.4741485774681062E-4</v>
      </c>
      <c r="S85" s="392">
        <f>+生産者価格評価表!S85/生産者価格評価表!S$124</f>
        <v>1.2765905020093848E-4</v>
      </c>
      <c r="T85" s="392">
        <f>+生産者価格評価表!T85/生産者価格評価表!T$124</f>
        <v>2.6556170276459672E-4</v>
      </c>
      <c r="U85" s="392">
        <f>+生産者価格評価表!U85/生産者価格評価表!U$124</f>
        <v>6.4219727860034749E-4</v>
      </c>
      <c r="V85" s="392">
        <f>+生産者価格評価表!V85/生産者価格評価表!V$124</f>
        <v>2.3774428225001188E-4</v>
      </c>
      <c r="W85" s="392">
        <f>+生産者価格評価表!W85/生産者価格評価表!W$124</f>
        <v>3.4771451952570094E-4</v>
      </c>
      <c r="X85" s="392">
        <f>+生産者価格評価表!X85/生産者価格評価表!X$124</f>
        <v>3.8288346142158329E-5</v>
      </c>
      <c r="Y85" s="392">
        <f>+生産者価格評価表!Y85/生産者価格評価表!Y$124</f>
        <v>1.5208288911908288E-4</v>
      </c>
      <c r="Z85" s="392">
        <f>+生産者価格評価表!Z85/生産者価格評価表!Z$124</f>
        <v>8.0423216889940758E-4</v>
      </c>
      <c r="AA85" s="392">
        <f>+生産者価格評価表!AA85/生産者価格評価表!AA$124</f>
        <v>5.1431417558144571E-5</v>
      </c>
      <c r="AB85" s="392">
        <f>+生産者価格評価表!AB85/生産者価格評価表!AB$124</f>
        <v>2.9230350896169185E-3</v>
      </c>
      <c r="AC85" s="392">
        <f>+生産者価格評価表!AC85/生産者価格評価表!AC$124</f>
        <v>4.4937400910998577E-4</v>
      </c>
      <c r="AD85" s="392">
        <f>+生産者価格評価表!AD85/生産者価格評価表!AD$124</f>
        <v>1.2382700598682224E-5</v>
      </c>
      <c r="AE85" s="392">
        <f>+生産者価格評価表!AE85/生産者価格評価表!AE$124</f>
        <v>6.8744167284391381E-5</v>
      </c>
      <c r="AF85" s="392">
        <f>+生産者価格評価表!AF85/生産者価格評価表!AF$124</f>
        <v>3.2098190481546449E-4</v>
      </c>
      <c r="AG85" s="392">
        <f>+生産者価格評価表!AG85/生産者価格評価表!AG$124</f>
        <v>4.665817363484716E-4</v>
      </c>
      <c r="AH85" s="392">
        <f>+生産者価格評価表!AH85/生産者価格評価表!AH$124</f>
        <v>4.3195895263100563E-4</v>
      </c>
      <c r="AI85" s="392">
        <f>+生産者価格評価表!AI85/生産者価格評価表!AI$124</f>
        <v>4.3128163351636642E-4</v>
      </c>
      <c r="AJ85" s="392">
        <f>+生産者価格評価表!AJ85/生産者価格評価表!AJ$124</f>
        <v>2.7592353281939307E-4</v>
      </c>
      <c r="AK85" s="392">
        <f>+生産者価格評価表!AK85/生産者価格評価表!AK$124</f>
        <v>4.3093296987978973E-4</v>
      </c>
      <c r="AL85" s="392">
        <f>+生産者価格評価表!AL85/生産者価格評価表!AL$124</f>
        <v>4.3764724103918546E-4</v>
      </c>
      <c r="AM85" s="392">
        <f>+生産者価格評価表!AM85/生産者価格評価表!AM$124</f>
        <v>7.843817214288958E-5</v>
      </c>
      <c r="AN85" s="392">
        <f>+生産者価格評価表!AN85/生産者価格評価表!AN$124</f>
        <v>4.6245388596369421E-4</v>
      </c>
      <c r="AO85" s="392">
        <f>+生産者価格評価表!AO85/生産者価格評価表!AO$124</f>
        <v>3.2868291426261766E-4</v>
      </c>
      <c r="AP85" s="392">
        <f>+生産者価格評価表!AP85/生産者価格評価表!AP$124</f>
        <v>2.1508994064800284E-4</v>
      </c>
      <c r="AQ85" s="392">
        <f>+生産者価格評価表!AQ85/生産者価格評価表!AQ$124</f>
        <v>3.1084896212837368E-4</v>
      </c>
      <c r="AR85" s="392">
        <f>+生産者価格評価表!AR85/生産者価格評価表!AR$124</f>
        <v>1.7651413390903654E-4</v>
      </c>
      <c r="AS85" s="392">
        <f>+生産者価格評価表!AS85/生産者価格評価表!AS$124</f>
        <v>8.3714672951339596E-4</v>
      </c>
      <c r="AT85" s="392">
        <f>+生産者価格評価表!AT85/生産者価格評価表!AT$124</f>
        <v>5.7853040222142615E-4</v>
      </c>
      <c r="AU85" s="393">
        <f>+生産者価格評価表!AU85/生産者価格評価表!AU$124</f>
        <v>5.9988868144275392E-4</v>
      </c>
      <c r="AV85" s="393">
        <f>+生産者価格評価表!AV85/生産者価格評価表!AV$124</f>
        <v>7.1791069239371505E-4</v>
      </c>
      <c r="AW85" s="393">
        <f>+生産者価格評価表!AW85/生産者価格評価表!AW$124</f>
        <v>9.8608581749983436E-4</v>
      </c>
      <c r="AX85" s="393">
        <f>+生産者価格評価表!AX85/生産者価格評価表!AX$124</f>
        <v>2.0969767963744277E-4</v>
      </c>
      <c r="AY85" s="393">
        <f>+生産者価格評価表!AY85/生産者価格評価表!AY$124</f>
        <v>5.5070085021173228E-4</v>
      </c>
      <c r="AZ85" s="393">
        <f>+生産者価格評価表!AZ85/生産者価格評価表!AZ$124</f>
        <v>4.4758190988332305E-4</v>
      </c>
      <c r="BA85" s="393">
        <f>+生産者価格評価表!BA85/生産者価格評価表!BA$124</f>
        <v>3.1156374909907064E-4</v>
      </c>
      <c r="BB85" s="393">
        <f>+生産者価格評価表!BB85/生産者価格評価表!BB$124</f>
        <v>4.8054144906440786E-4</v>
      </c>
      <c r="BC85" s="393">
        <f>+生産者価格評価表!BC85/生産者価格評価表!BC$124</f>
        <v>3.9577684232131272E-4</v>
      </c>
      <c r="BD85" s="393">
        <f>+生産者価格評価表!BD85/生産者価格評価表!BD$124</f>
        <v>4.1730952905738008E-4</v>
      </c>
      <c r="BE85" s="393">
        <f>+生産者価格評価表!BE85/生産者価格評価表!BE$124</f>
        <v>1.9282170535453715E-4</v>
      </c>
      <c r="BF85" s="393">
        <f>+生産者価格評価表!BF85/生産者価格評価表!BF$124</f>
        <v>1.9876684275618741E-4</v>
      </c>
      <c r="BG85" s="393">
        <f>+生産者価格評価表!BG85/生産者価格評価表!BG$124</f>
        <v>1.5865744455376013E-4</v>
      </c>
      <c r="BH85" s="393">
        <f>+生産者価格評価表!BH85/生産者価格評価表!BH$124</f>
        <v>3.3770381729818731E-4</v>
      </c>
      <c r="BI85" s="393">
        <f>+生産者価格評価表!BI85/生産者価格評価表!BI$124</f>
        <v>7.8044893492435678E-5</v>
      </c>
      <c r="BJ85" s="393">
        <f>+生産者価格評価表!BJ85/生産者価格評価表!BJ$124</f>
        <v>2.0383881987442949E-4</v>
      </c>
      <c r="BK85" s="393">
        <f>+生産者価格評価表!BK85/生産者価格評価表!BK$124</f>
        <v>4.4237090228232522E-4</v>
      </c>
      <c r="BL85" s="393">
        <f>+生産者価格評価表!BL85/生産者価格評価表!BL$124</f>
        <v>1.0935977506881464E-6</v>
      </c>
      <c r="BM85" s="393">
        <f>+生産者価格評価表!BM85/生産者価格評価表!BM$124</f>
        <v>1.1509810334698657E-4</v>
      </c>
      <c r="BN85" s="393">
        <f>+生産者価格評価表!BN85/生産者価格評価表!BN$124</f>
        <v>2.1312690347677113E-4</v>
      </c>
      <c r="BO85" s="393">
        <f>+生産者価格評価表!BO85/生産者価格評価表!BO$124</f>
        <v>9.0502291501373233E-5</v>
      </c>
      <c r="BP85" s="393">
        <f>+生産者価格評価表!BP85/生産者価格評価表!BP$124</f>
        <v>2.5983065104978414E-4</v>
      </c>
      <c r="BQ85" s="393">
        <f>+生産者価格評価表!BQ85/生産者価格評価表!BQ$124</f>
        <v>2.6676356377530714E-4</v>
      </c>
      <c r="BR85" s="393">
        <f>+生産者価格評価表!BR85/生産者価格評価表!BR$124</f>
        <v>1.3477783092815046E-4</v>
      </c>
      <c r="BS85" s="393">
        <f>+生産者価格評価表!BS85/生産者価格評価表!BS$124</f>
        <v>8.8402575395477359E-4</v>
      </c>
      <c r="BT85" s="393">
        <f>+生産者価格評価表!BT85/生産者価格評価表!BT$124</f>
        <v>4.0820604116905031E-3</v>
      </c>
      <c r="BU85" s="393">
        <f>+生産者価格評価表!BU85/生産者価格評価表!BU$124</f>
        <v>1.8506486453990496E-3</v>
      </c>
      <c r="BV85" s="393">
        <f>+生産者価格評価表!BV85/生産者価格評価表!BV$124</f>
        <v>7.5547183136483783E-4</v>
      </c>
      <c r="BW85" s="393">
        <f>+生産者価格評価表!BW85/生産者価格評価表!BW$124</f>
        <v>1.3547436391260392E-4</v>
      </c>
      <c r="BX85" s="393">
        <f>+生産者価格評価表!BX85/生産者価格評価表!BX$124</f>
        <v>1.096749436878086E-4</v>
      </c>
      <c r="BY85" s="393">
        <f>+生産者価格評価表!BY85/生産者価格評価表!BY$124</f>
        <v>0</v>
      </c>
      <c r="BZ85" s="393">
        <f>+生産者価格評価表!BZ85/生産者価格評価表!BZ$124</f>
        <v>7.6627114649488942E-6</v>
      </c>
      <c r="CA85" s="393">
        <f>+生産者価格評価表!CA85/生産者価格評価表!CA$124</f>
        <v>1.3837066787054987E-4</v>
      </c>
      <c r="CB85" s="393">
        <f>+生産者価格評価表!CB85/生産者価格評価表!CB$124</f>
        <v>2.0306261059932E-7</v>
      </c>
      <c r="CC85" s="393">
        <f>+生産者価格評価表!CC85/生産者価格評価表!CC$124</f>
        <v>2.0687172636010386E-4</v>
      </c>
      <c r="CD85" s="393">
        <f>+生産者価格評価表!CD85/生産者価格評価表!CD$124</f>
        <v>2.9352032019962738E-3</v>
      </c>
      <c r="CE85" s="393">
        <f>+生産者価格評価表!CE85/生産者価格評価表!CE$124</f>
        <v>9.4117067341747203E-4</v>
      </c>
      <c r="CF85" s="393">
        <f>+生産者価格評価表!CF85/生産者価格評価表!CF$124</f>
        <v>1.691166136220641E-4</v>
      </c>
      <c r="CG85" s="393">
        <f>+生産者価格評価表!CG85/生産者価格評価表!CG$124</f>
        <v>2.5795306160967846E-4</v>
      </c>
      <c r="CH85" s="393">
        <f>+生産者価格評価表!CH85/生産者価格評価表!CH$124</f>
        <v>2.374630075211516E-2</v>
      </c>
      <c r="CI85" s="393">
        <f>+生産者価格評価表!CI85/生産者価格評価表!CI$124</f>
        <v>8.314661041788538E-4</v>
      </c>
      <c r="CJ85" s="393">
        <f>+生産者価格評価表!CJ85/生産者価格評価表!CJ$124</f>
        <v>1.9393841238458038E-3</v>
      </c>
      <c r="CK85" s="393">
        <f>+生産者価格評価表!CK85/生産者価格評価表!CK$124</f>
        <v>2.3976192811101466E-3</v>
      </c>
      <c r="CL85" s="393">
        <f>+生産者価格評価表!CL85/生産者価格評価表!CL$124</f>
        <v>9.8604368932038835E-4</v>
      </c>
      <c r="CM85" s="393">
        <f>+生産者価格評価表!CM85/生産者価格評価表!CM$124</f>
        <v>6.1674466828494151E-3</v>
      </c>
      <c r="CN85" s="393">
        <f>+生産者価格評価表!CN85/生産者価格評価表!CN$124</f>
        <v>8.7025059961101463E-4</v>
      </c>
      <c r="CO85" s="393">
        <f>+生産者価格評価表!CO85/生産者価格評価表!CO$124</f>
        <v>1.4712724914057124E-3</v>
      </c>
      <c r="CP85" s="393">
        <f>+生産者価格評価表!CP85/生産者価格評価表!CP$124</f>
        <v>2.445953051162015E-3</v>
      </c>
      <c r="CQ85" s="393">
        <f>+生産者価格評価表!CQ85/生産者価格評価表!CQ$124</f>
        <v>4.2189911943829432E-4</v>
      </c>
      <c r="CR85" s="393">
        <f>+生産者価格評価表!CR85/生産者価格評価表!CR$124</f>
        <v>8.5943727464901279E-5</v>
      </c>
      <c r="CS85" s="393">
        <f>+生産者価格評価表!CS85/生産者価格評価表!CS$124</f>
        <v>6.9639290369736639E-5</v>
      </c>
      <c r="CT85" s="393">
        <f>+生産者価格評価表!CT85/生産者価格評価表!CT$124</f>
        <v>1.4115460326545695E-4</v>
      </c>
      <c r="CU85" s="393">
        <f>+生産者価格評価表!CU85/生産者価格評価表!CU$124</f>
        <v>3.7298834686303583E-3</v>
      </c>
      <c r="CV85" s="393">
        <f>+生産者価格評価表!CV85/生産者価格評価表!CV$124</f>
        <v>1.2628425622461354E-3</v>
      </c>
      <c r="CW85" s="393">
        <f>+生産者価格評価表!CW85/生産者価格評価表!CW$124</f>
        <v>1.8757380700869166E-3</v>
      </c>
      <c r="CX85" s="393">
        <f>+生産者価格評価表!CX85/生産者価格評価表!CX$124</f>
        <v>1.7735794200349268E-4</v>
      </c>
      <c r="CY85" s="393">
        <f>+生産者価格評価表!CY85/生産者価格評価表!CY$124</f>
        <v>1.5591609638660007E-3</v>
      </c>
      <c r="CZ85" s="393">
        <f>+生産者価格評価表!CZ85/生産者価格評価表!CZ$124</f>
        <v>3.391177245943273E-4</v>
      </c>
      <c r="DA85" s="393">
        <f>+生産者価格評価表!DA85/生産者価格評価表!DA$124</f>
        <v>1.6274922022989585E-4</v>
      </c>
      <c r="DB85" s="393">
        <f>+生産者価格評価表!DB85/生産者価格評価表!DB$124</f>
        <v>5.6540021454918861E-4</v>
      </c>
      <c r="DC85" s="393">
        <f>+生産者価格評価表!DC85/生産者価格評価表!DC$124</f>
        <v>1.0295780971862722E-3</v>
      </c>
      <c r="DD85" s="393">
        <f>+生産者価格評価表!DD85/生産者価格評価表!DD$124</f>
        <v>5.8506772997447311E-4</v>
      </c>
      <c r="DE85" s="393">
        <f>+生産者価格評価表!DE85/生産者価格評価表!DE$124</f>
        <v>8.0393200169212023E-4</v>
      </c>
      <c r="DF85" s="393">
        <f>+生産者価格評価表!DF85/生産者価格評価表!DF$124</f>
        <v>1.3494511782058237E-5</v>
      </c>
      <c r="DG85" s="394">
        <f>+生産者価格評価表!DG85/生産者価格評価表!DG$124</f>
        <v>2.5538615278310147E-3</v>
      </c>
    </row>
    <row r="86" spans="2:111">
      <c r="B86" s="389" t="s">
        <v>279</v>
      </c>
      <c r="C86" s="390" t="s">
        <v>280</v>
      </c>
      <c r="D86" s="391">
        <f>+生産者価格評価表!D86/生産者価格評価表!D$124</f>
        <v>7.1858161325188095E-4</v>
      </c>
      <c r="E86" s="392">
        <f>+生産者価格評価表!E86/生産者価格評価表!E$124</f>
        <v>2.167630057803468E-3</v>
      </c>
      <c r="F86" s="392">
        <f>+生産者価格評価表!F86/生産者価格評価表!F$124</f>
        <v>4.4473028818522672E-4</v>
      </c>
      <c r="G86" s="392">
        <f>+生産者価格評価表!G86/生産者価格評価表!G$124</f>
        <v>3.4150418641610625E-4</v>
      </c>
      <c r="H86" s="392">
        <f>+生産者価格評価表!H86/生産者価格評価表!H$124</f>
        <v>9.9305086224617299E-4</v>
      </c>
      <c r="I86" s="392">
        <f>+生産者価格評価表!I86/生産者価格評価表!I$124</f>
        <v>2.1516385840734229E-4</v>
      </c>
      <c r="J86" s="392">
        <f>+生産者価格評価表!J86/生産者価格評価表!J$124</f>
        <v>2.689921938465346E-4</v>
      </c>
      <c r="K86" s="392">
        <f>+生産者価格評価表!K86/生産者価格評価表!K$124</f>
        <v>1.5886711243206549E-3</v>
      </c>
      <c r="L86" s="392">
        <f>+生産者価格評価表!L86/生産者価格評価表!L$124</f>
        <v>8.8168731177557967E-4</v>
      </c>
      <c r="M86" s="392">
        <f>+生産者価格評価表!M86/生産者価格評価表!M$124</f>
        <v>1.8955161055395572E-3</v>
      </c>
      <c r="N86" s="392">
        <f>+生産者価格評価表!N86/生産者価格評価表!N$124</f>
        <v>2.0106998839221723E-4</v>
      </c>
      <c r="O86" s="392">
        <f>+生産者価格評価表!O86/生産者価格評価表!O$124</f>
        <v>5.5566558318135444E-4</v>
      </c>
      <c r="P86" s="392">
        <f>+生産者価格評価表!P86/生産者価格評価表!P$124</f>
        <v>5.6189973042901071E-4</v>
      </c>
      <c r="Q86" s="392">
        <f>+生産者価格評価表!Q86/生産者価格評価表!Q$124</f>
        <v>1.2290792102415088E-3</v>
      </c>
      <c r="R86" s="392">
        <f>+生産者価格評価表!R86/生産者価格評価表!R$124</f>
        <v>1.0597905692999638E-3</v>
      </c>
      <c r="S86" s="392">
        <f>+生産者価格評価表!S86/生産者価格評価表!S$124</f>
        <v>2.0787192363315036E-3</v>
      </c>
      <c r="T86" s="392">
        <f>+生産者価格評価表!T86/生産者価格評価表!T$124</f>
        <v>1.8563757104485606E-3</v>
      </c>
      <c r="U86" s="392">
        <f>+生産者価格評価表!U86/生産者価格評価表!U$124</f>
        <v>1.1953432012347803E-3</v>
      </c>
      <c r="V86" s="392">
        <f>+生産者価格評価表!V86/生産者価格評価表!V$124</f>
        <v>7.60781703200038E-4</v>
      </c>
      <c r="W86" s="392">
        <f>+生産者価格評価表!W86/生産者価格評価表!W$124</f>
        <v>6.1866683237555729E-4</v>
      </c>
      <c r="X86" s="392">
        <f>+生産者価格評価表!X86/生産者価格評価表!X$124</f>
        <v>9.6980988139821285E-4</v>
      </c>
      <c r="Y86" s="392">
        <f>+生産者価格評価表!Y86/生産者価格評価表!Y$124</f>
        <v>9.1885238339526579E-4</v>
      </c>
      <c r="Z86" s="392">
        <f>+生産者価格評価表!Z86/生産者価格評価表!Z$124</f>
        <v>9.1268972810077255E-4</v>
      </c>
      <c r="AA86" s="392">
        <f>+生産者価格評価表!AA86/生産者価格評価表!AA$124</f>
        <v>1.2857854389536144E-3</v>
      </c>
      <c r="AB86" s="392">
        <f>+生産者価格評価表!AB86/生産者価格評価表!AB$124</f>
        <v>8.2001254540227213E-4</v>
      </c>
      <c r="AC86" s="392">
        <f>+生産者価格評価表!AC86/生産者価格評価表!AC$124</f>
        <v>1.1204915248986982E-3</v>
      </c>
      <c r="AD86" s="392">
        <f>+生産者価格評価表!AD86/生産者価格評価表!AD$124</f>
        <v>5.3015038149392582E-4</v>
      </c>
      <c r="AE86" s="392">
        <f>+生産者価格評価表!AE86/生産者価格評価表!AE$124</f>
        <v>1.1537346565937006E-3</v>
      </c>
      <c r="AF86" s="392">
        <f>+生産者価格評価表!AF86/生産者価格評価表!AF$124</f>
        <v>5.1050023299125248E-4</v>
      </c>
      <c r="AG86" s="392">
        <f>+生産者価格評価表!AG86/生産者価格評価表!AG$124</f>
        <v>5.0689439836897954E-4</v>
      </c>
      <c r="AH86" s="392">
        <f>+生産者価格評価表!AH86/生産者価格評価表!AH$124</f>
        <v>6.6108500576571294E-4</v>
      </c>
      <c r="AI86" s="392">
        <f>+生産者価格評価表!AI86/生産者価格評価表!AI$124</f>
        <v>1.1980045375454623E-3</v>
      </c>
      <c r="AJ86" s="392">
        <f>+生産者価格評価表!AJ86/生産者価格評価表!AJ$124</f>
        <v>2.843723541731652E-3</v>
      </c>
      <c r="AK86" s="392">
        <f>+生産者価格評価表!AK86/生産者価格評価表!AK$124</f>
        <v>1.2927989096393692E-3</v>
      </c>
      <c r="AL86" s="392">
        <f>+生産者価格評価表!AL86/生産者価格評価表!AL$124</f>
        <v>1.5605512215401923E-3</v>
      </c>
      <c r="AM86" s="392">
        <f>+生産者価格評価表!AM86/生産者価格評価表!AM$124</f>
        <v>8.8287175712711049E-4</v>
      </c>
      <c r="AN86" s="392">
        <f>+生産者価格評価表!AN86/生産者価格評価表!AN$124</f>
        <v>3.468638702389486E-4</v>
      </c>
      <c r="AO86" s="392">
        <f>+生産者価格評価表!AO86/生産者価格評価表!AO$124</f>
        <v>1.7100394863663216E-3</v>
      </c>
      <c r="AP86" s="392">
        <f>+生産者価格評価表!AP86/生産者価格評価表!AP$124</f>
        <v>1.0073707770716096E-3</v>
      </c>
      <c r="AQ86" s="392">
        <f>+生産者価格評価表!AQ86/生産者価格評価表!AQ$124</f>
        <v>5.9919679294986774E-4</v>
      </c>
      <c r="AR86" s="392">
        <f>+生産者価格評価表!AR86/生産者価格評価表!AR$124</f>
        <v>7.6193462956072454E-4</v>
      </c>
      <c r="AS86" s="392">
        <f>+生産者価格評価表!AS86/生産者価格評価表!AS$124</f>
        <v>6.7777137861596147E-4</v>
      </c>
      <c r="AT86" s="392">
        <f>+生産者価格評価表!AT86/生産者価格評価表!AT$124</f>
        <v>6.1565752958542459E-4</v>
      </c>
      <c r="AU86" s="393">
        <f>+生産者価格評価表!AU86/生産者価格評価表!AU$124</f>
        <v>5.026172368655889E-4</v>
      </c>
      <c r="AV86" s="393">
        <f>+生産者価格評価表!AV86/生産者価格評価表!AV$124</f>
        <v>4.2010174131143594E-4</v>
      </c>
      <c r="AW86" s="393">
        <f>+生産者価格評価表!AW86/生産者価格評価表!AW$124</f>
        <v>5.2510646678162823E-4</v>
      </c>
      <c r="AX86" s="393">
        <f>+生産者価格評価表!AX86/生産者価格評価表!AX$124</f>
        <v>5.1791229757702339E-4</v>
      </c>
      <c r="AY86" s="393">
        <f>+生産者価格評価表!AY86/生産者価格評価表!AY$124</f>
        <v>4.2320191707973605E-4</v>
      </c>
      <c r="AZ86" s="393">
        <f>+生産者価格評価表!AZ86/生産者価格評価表!AZ$124</f>
        <v>5.0417413710663955E-4</v>
      </c>
      <c r="BA86" s="393">
        <f>+生産者価格評価表!BA86/生産者価格評価表!BA$124</f>
        <v>5.6771392209218176E-4</v>
      </c>
      <c r="BB86" s="393">
        <f>+生産者価格評価表!BB86/生産者価格評価表!BB$124</f>
        <v>4.7108374481852919E-4</v>
      </c>
      <c r="BC86" s="393">
        <f>+生産者価格評価表!BC86/生産者価格評価表!BC$124</f>
        <v>6.3125411936072696E-4</v>
      </c>
      <c r="BD86" s="393">
        <f>+生産者価格評価表!BD86/生産者価格評価表!BD$124</f>
        <v>5.1951444501587766E-4</v>
      </c>
      <c r="BE86" s="393">
        <f>+生産者価格評価表!BE86/生産者価格評価表!BE$124</f>
        <v>4.8234378546645483E-4</v>
      </c>
      <c r="BF86" s="393">
        <f>+生産者価格評価表!BF86/生産者価格評価表!BF$124</f>
        <v>1.0025544861302683E-3</v>
      </c>
      <c r="BG86" s="393">
        <f>+生産者価格評価表!BG86/生産者価格評価表!BG$124</f>
        <v>9.7614198988881884E-4</v>
      </c>
      <c r="BH86" s="393">
        <f>+生産者価格評価表!BH86/生産者価格評価表!BH$124</f>
        <v>5.6498077406765522E-4</v>
      </c>
      <c r="BI86" s="393">
        <f>+生産者価格評価表!BI86/生産者価格評価表!BI$124</f>
        <v>8.0243948502443539E-4</v>
      </c>
      <c r="BJ86" s="393">
        <f>+生産者価格評価表!BJ86/生産者価格評価表!BJ$124</f>
        <v>4.5779403990711117E-4</v>
      </c>
      <c r="BK86" s="393">
        <f>+生産者価格評価表!BK86/生産者価格評価表!BK$124</f>
        <v>7.9701062433165703E-4</v>
      </c>
      <c r="BL86" s="393">
        <f>+生産者価格評価表!BL86/生産者価格評価表!BL$124</f>
        <v>1.7727219538654852E-3</v>
      </c>
      <c r="BM86" s="393">
        <f>+生産者価格評価表!BM86/生産者価格評価表!BM$124</f>
        <v>9.1357292190910426E-4</v>
      </c>
      <c r="BN86" s="393">
        <f>+生産者価格評価表!BN86/生産者価格評価表!BN$124</f>
        <v>9.5243501030746903E-4</v>
      </c>
      <c r="BO86" s="393">
        <f>+生産者価格評価表!BO86/生産者価格評価表!BO$124</f>
        <v>8.9949894571640773E-4</v>
      </c>
      <c r="BP86" s="393">
        <f>+生産者価格評価表!BP86/生産者価格評価表!BP$124</f>
        <v>9.7890183653513577E-4</v>
      </c>
      <c r="BQ86" s="393">
        <f>+生産者価格評価表!BQ86/生産者価格評価表!BQ$124</f>
        <v>4.9409729393901493E-4</v>
      </c>
      <c r="BR86" s="393">
        <f>+生産者価格評価表!BR86/生産者価格評価表!BR$124</f>
        <v>1.4692942483791964E-3</v>
      </c>
      <c r="BS86" s="393">
        <f>+生産者価格評価表!BS86/生産者価格評価表!BS$124</f>
        <v>2.4015481156124688E-4</v>
      </c>
      <c r="BT86" s="393">
        <f>+生産者価格評価表!BT86/生産者価格評価表!BT$124</f>
        <v>2.0192523192614809E-4</v>
      </c>
      <c r="BU86" s="393">
        <f>+生産者価格評価表!BU86/生産者価格評価表!BU$124</f>
        <v>1.3016847525960948E-4</v>
      </c>
      <c r="BV86" s="393">
        <f>+生産者価格評価表!BV86/生産者価格評価表!BV$124</f>
        <v>1.3070551667279735E-4</v>
      </c>
      <c r="BW86" s="393">
        <f>+生産者価格評価表!BW86/生産者価格評価表!BW$124</f>
        <v>7.602804208218371E-5</v>
      </c>
      <c r="BX86" s="393">
        <f>+生産者価格評価表!BX86/生産者価格評価表!BX$124</f>
        <v>6.6822706837871171E-5</v>
      </c>
      <c r="BY86" s="393">
        <f>+生産者価格評価表!BY86/生産者価格評価表!BY$124</f>
        <v>4.7113540126918133E-6</v>
      </c>
      <c r="BZ86" s="393">
        <f>+生産者価格評価表!BZ86/生産者価格評価表!BZ$124</f>
        <v>1.0205903270072473E-3</v>
      </c>
      <c r="CA86" s="393">
        <f>+生産者価格評価表!CA86/生産者価格評価表!CA$124</f>
        <v>9.9180241369239064E-4</v>
      </c>
      <c r="CB86" s="393">
        <f>+生産者価格評価表!CB86/生産者価格評価表!CB$124</f>
        <v>5.238000040409459E-4</v>
      </c>
      <c r="CC86" s="393">
        <f>+生産者価格評価表!CC86/生産者価格評価表!CC$124</f>
        <v>3.2082494079188519E-4</v>
      </c>
      <c r="CD86" s="393">
        <f>+生産者価格評価表!CD86/生産者価格評価表!CD$124</f>
        <v>6.3102673983300868E-4</v>
      </c>
      <c r="CE86" s="393">
        <f>+生産者価格評価表!CE86/生産者価格評価表!CE$124</f>
        <v>3.6833773737149755E-3</v>
      </c>
      <c r="CF86" s="393">
        <f>+生産者価格評価表!CF86/生産者価格評価表!CF$124</f>
        <v>8.6036024794137461E-5</v>
      </c>
      <c r="CG86" s="393">
        <f>+生産者価格評価表!CG86/生産者価格評価表!CG$124</f>
        <v>2.4797948102020056E-4</v>
      </c>
      <c r="CH86" s="393">
        <f>+生産者価格評価表!CH86/生産者価格評価表!CH$124</f>
        <v>8.2349041979613031E-3</v>
      </c>
      <c r="CI86" s="393">
        <f>+生産者価格評価表!CI86/生産者価格評価表!CI$124</f>
        <v>8.1492256341774181E-5</v>
      </c>
      <c r="CJ86" s="393">
        <f>+生産者価格評価表!CJ86/生産者価格評価表!CJ$124</f>
        <v>6.9149985180521267E-5</v>
      </c>
      <c r="CK86" s="393">
        <f>+生産者価格評価表!CK86/生産者価格評価表!CK$124</f>
        <v>4.0843223208893051E-4</v>
      </c>
      <c r="CL86" s="393">
        <f>+生産者価格評価表!CL86/生産者価格評価表!CL$124</f>
        <v>1.1502062537034505E-4</v>
      </c>
      <c r="CM86" s="393">
        <f>+生産者価格評価表!CM86/生産者価格評価表!CM$124</f>
        <v>6.6786328513646792E-4</v>
      </c>
      <c r="CN86" s="393">
        <f>+生産者価格評価表!CN86/生産者価格評価表!CN$124</f>
        <v>1.0624770772154101E-4</v>
      </c>
      <c r="CO86" s="393">
        <f>+生産者価格評価表!CO86/生産者価格評価表!CO$124</f>
        <v>1.4766797222114922E-4</v>
      </c>
      <c r="CP86" s="393">
        <f>+生産者価格評価表!CP86/生産者価格評価表!CP$124</f>
        <v>3.5083787508714571E-4</v>
      </c>
      <c r="CQ86" s="393">
        <f>+生産者価格評価表!CQ86/生産者価格評価表!CQ$124</f>
        <v>5.8127271624894684E-4</v>
      </c>
      <c r="CR86" s="393">
        <f>+生産者価格評価表!CR86/生産者価格評価表!CR$124</f>
        <v>4.4278610465835108E-4</v>
      </c>
      <c r="CS86" s="393">
        <f>+生産者価格評価表!CS86/生産者価格評価表!CS$124</f>
        <v>2.5834745206088512E-4</v>
      </c>
      <c r="CT86" s="393">
        <f>+生産者価格評価表!CT86/生産者価格評価表!CT$124</f>
        <v>2.1324088813407153E-4</v>
      </c>
      <c r="CU86" s="393">
        <f>+生産者価格評価表!CU86/生産者価格評価表!CU$124</f>
        <v>4.1259309524407917E-4</v>
      </c>
      <c r="CV86" s="393">
        <f>+生産者価格評価表!CV86/生産者価格評価表!CV$124</f>
        <v>1.0436342816956014E-4</v>
      </c>
      <c r="CW86" s="393">
        <f>+生産者価格評価表!CW86/生産者価格評価表!CW$124</f>
        <v>6.5030452157488039E-4</v>
      </c>
      <c r="CX86" s="393">
        <f>+生産者価格評価表!CX86/生産者価格評価表!CX$124</f>
        <v>5.7480236134609466E-4</v>
      </c>
      <c r="CY86" s="393">
        <f>+生産者価格評価表!CY86/生産者価格評価表!CY$124</f>
        <v>1.0430042711190226E-4</v>
      </c>
      <c r="CZ86" s="393">
        <f>+生産者価格評価表!CZ86/生産者価格評価表!CZ$124</f>
        <v>5.8943363627024959E-4</v>
      </c>
      <c r="DA86" s="393">
        <f>+生産者価格評価表!DA86/生産者価格評価表!DA$124</f>
        <v>7.9457093529028682E-4</v>
      </c>
      <c r="DB86" s="393">
        <f>+生産者価格評価表!DB86/生産者価格評価表!DB$124</f>
        <v>2.4162598454557449E-4</v>
      </c>
      <c r="DC86" s="393">
        <f>+生産者価格評価表!DC86/生産者価格評価表!DC$124</f>
        <v>1.385357806414537E-4</v>
      </c>
      <c r="DD86" s="393">
        <f>+生産者価格評価表!DD86/生産者価格評価表!DD$124</f>
        <v>3.6147496692690381E-4</v>
      </c>
      <c r="DE86" s="393">
        <f>+生産者価格評価表!DE86/生産者価格評価表!DE$124</f>
        <v>1.8838430334292317E-4</v>
      </c>
      <c r="DF86" s="393">
        <f>+生産者価格評価表!DF86/生産者価格評価表!DF$124</f>
        <v>3.1260036543137907E-3</v>
      </c>
      <c r="DG86" s="394">
        <f>+生産者価格評価表!DG86/生産者価格評価表!DG$124</f>
        <v>8.0410117454360471E-5</v>
      </c>
    </row>
    <row r="87" spans="2:111">
      <c r="B87" s="389" t="s">
        <v>281</v>
      </c>
      <c r="C87" s="390" t="s">
        <v>282</v>
      </c>
      <c r="D87" s="391">
        <f>+生産者価格評価表!D87/生産者価格評価表!D$124</f>
        <v>3.1795428427167515E-3</v>
      </c>
      <c r="E87" s="392">
        <f>+生産者価格評価表!E87/生産者価格評価表!E$124</f>
        <v>7.1037166709824878E-3</v>
      </c>
      <c r="F87" s="392">
        <f>+生産者価格評価表!F87/生産者価格評価表!F$124</f>
        <v>1.6899750951038617E-3</v>
      </c>
      <c r="G87" s="392">
        <f>+生産者価格評価表!G87/生産者価格評価表!G$124</f>
        <v>9.8464825733204182E-4</v>
      </c>
      <c r="H87" s="392">
        <f>+生産者価格評価表!H87/生産者価格評価表!H$124</f>
        <v>4.3485719440578881E-3</v>
      </c>
      <c r="I87" s="392">
        <f>+生産者価格評価表!I87/生産者価格評価表!I$124</f>
        <v>9.9420541470978839E-4</v>
      </c>
      <c r="J87" s="392">
        <f>+生産者価格評価表!J87/生産者価格評価表!J$124</f>
        <v>1.1485966677247026E-3</v>
      </c>
      <c r="K87" s="392">
        <f>+生産者価格評価表!K87/生産者価格評価表!K$124</f>
        <v>9.6011008976443751E-3</v>
      </c>
      <c r="L87" s="392">
        <f>+生産者価格評価表!L87/生産者価格評価表!L$124</f>
        <v>4.1913926794126784E-3</v>
      </c>
      <c r="M87" s="392">
        <f>+生産者価格評価表!M87/生産者価格評価表!M$124</f>
        <v>3.9448382764633957E-2</v>
      </c>
      <c r="N87" s="392">
        <f>+生産者価格評価表!N87/生産者価格評価表!N$124</f>
        <v>1.7578204506681569E-3</v>
      </c>
      <c r="O87" s="392">
        <f>+生産者価格評価表!O87/生産者価格評価表!O$124</f>
        <v>3.1002760494054284E-3</v>
      </c>
      <c r="P87" s="392">
        <f>+生産者価格評価表!P87/生産者価格評価表!P$124</f>
        <v>3.0387017244415545E-3</v>
      </c>
      <c r="Q87" s="392">
        <f>+生産者価格評価表!Q87/生産者価格評価表!Q$124</f>
        <v>3.965208384985687E-3</v>
      </c>
      <c r="R87" s="392">
        <f>+生産者価格評価表!R87/生産者価格評価表!R$124</f>
        <v>3.3091888724862285E-3</v>
      </c>
      <c r="S87" s="392">
        <f>+生産者価格評価表!S87/生産者価格評価表!S$124</f>
        <v>8.0794809964955371E-3</v>
      </c>
      <c r="T87" s="392">
        <f>+生産者価格評価表!T87/生産者価格評価表!T$124</f>
        <v>5.7378369189843674E-3</v>
      </c>
      <c r="U87" s="392">
        <f>+生産者価格評価表!U87/生産者価格評価表!U$124</f>
        <v>3.2892732993453993E-3</v>
      </c>
      <c r="V87" s="392">
        <f>+生産者価格評価表!V87/生産者価格評価表!V$124</f>
        <v>6.2827888989269807E-3</v>
      </c>
      <c r="W87" s="392">
        <f>+生産者価格評価表!W87/生産者価格評価表!W$124</f>
        <v>3.835368826410951E-3</v>
      </c>
      <c r="X87" s="392">
        <f>+生産者価格評価表!X87/生産者価格評価表!X$124</f>
        <v>2.113128976959624E-3</v>
      </c>
      <c r="Y87" s="392">
        <f>+生産者価格評価表!Y87/生産者価格評価表!Y$124</f>
        <v>2.3009659016575939E-3</v>
      </c>
      <c r="Z87" s="392">
        <f>+生産者価格評価表!Z87/生産者価格評価表!Z$124</f>
        <v>3.3006927726593987E-3</v>
      </c>
      <c r="AA87" s="392">
        <f>+生産者価格評価表!AA87/生産者価格評価表!AA$124</f>
        <v>6.101390272424098E-3</v>
      </c>
      <c r="AB87" s="392">
        <f>+生産者価格評価表!AB87/生産者価格評価表!AB$124</f>
        <v>2.8788757723594467E-3</v>
      </c>
      <c r="AC87" s="392">
        <f>+生産者価格評価表!AC87/生産者価格評価表!AC$124</f>
        <v>3.6129333932685566E-3</v>
      </c>
      <c r="AD87" s="392">
        <f>+生産者価格評価表!AD87/生産者価格評価表!AD$124</f>
        <v>9.4892477594784239E-3</v>
      </c>
      <c r="AE87" s="392">
        <f>+生産者価格評価表!AE87/生産者価格評価表!AE$124</f>
        <v>4.4417811484037412E-3</v>
      </c>
      <c r="AF87" s="392">
        <f>+生産者価格評価表!AF87/生産者価格評価表!AF$124</f>
        <v>3.0079447791198409E-3</v>
      </c>
      <c r="AG87" s="392">
        <f>+生産者価格評価表!AG87/生産者価格評価表!AG$124</f>
        <v>2.1544878257627026E-3</v>
      </c>
      <c r="AH87" s="392">
        <f>+生産者価格評価表!AH87/生産者価格評価表!AH$124</f>
        <v>4.695206006858757E-3</v>
      </c>
      <c r="AI87" s="392">
        <f>+生産者価格評価表!AI87/生産者価格評価表!AI$124</f>
        <v>7.2235542563861901E-3</v>
      </c>
      <c r="AJ87" s="392">
        <f>+生産者価格評価表!AJ87/生産者価格評価表!AJ$124</f>
        <v>6.4346508622610404E-3</v>
      </c>
      <c r="AK87" s="392">
        <f>+生産者価格評価表!AK87/生産者価格評価表!AK$124</f>
        <v>8.1259259630433213E-3</v>
      </c>
      <c r="AL87" s="392">
        <f>+生産者価格評価表!AL87/生産者価格評価表!AL$124</f>
        <v>7.0145834861787028E-3</v>
      </c>
      <c r="AM87" s="392">
        <f>+生産者価格評価表!AM87/生産者価格評価表!AM$124</f>
        <v>2.3003615822807578E-3</v>
      </c>
      <c r="AN87" s="392">
        <f>+生産者価格評価表!AN87/生産者価格評価表!AN$124</f>
        <v>1.5322244698058613E-3</v>
      </c>
      <c r="AO87" s="392">
        <f>+生産者価格評価表!AO87/生産者価格評価表!AO$124</f>
        <v>6.1942135309491766E-3</v>
      </c>
      <c r="AP87" s="392">
        <f>+生産者価格評価表!AP87/生産者価格評価表!AP$124</f>
        <v>3.822286376469555E-3</v>
      </c>
      <c r="AQ87" s="392">
        <f>+生産者価格評価表!AQ87/生産者価格評価表!AQ$124</f>
        <v>8.342919463450801E-3</v>
      </c>
      <c r="AR87" s="392">
        <f>+生産者価格評価表!AR87/生産者価格評価表!AR$124</f>
        <v>7.9832036513951977E-3</v>
      </c>
      <c r="AS87" s="392">
        <f>+生産者価格評価表!AS87/生産者価格評価表!AS$124</f>
        <v>2.5934716191491616E-3</v>
      </c>
      <c r="AT87" s="392">
        <f>+生産者価格評価表!AT87/生産者価格評価表!AT$124</f>
        <v>3.0776076639094673E-3</v>
      </c>
      <c r="AU87" s="393">
        <f>+生産者価格評価表!AU87/生産者価格評価表!AU$124</f>
        <v>2.2107846226450041E-3</v>
      </c>
      <c r="AV87" s="393">
        <f>+生産者価格評価表!AV87/生産者価格評価表!AV$124</f>
        <v>1.7668949425096875E-3</v>
      </c>
      <c r="AW87" s="393">
        <f>+生産者価格評価表!AW87/生産者価格評価表!AW$124</f>
        <v>2.8610155142066093E-3</v>
      </c>
      <c r="AX87" s="393">
        <f>+生産者価格評価表!AX87/生産者価格評価表!AX$124</f>
        <v>2.285816447486654E-3</v>
      </c>
      <c r="AY87" s="393">
        <f>+生産者価格評価表!AY87/生産者価格評価表!AY$124</f>
        <v>1.8937071201129238E-3</v>
      </c>
      <c r="AZ87" s="393">
        <f>+生産者価格評価表!AZ87/生産者価格評価表!AZ$124</f>
        <v>2.7143399916155116E-3</v>
      </c>
      <c r="BA87" s="393">
        <f>+生産者価格評価表!BA87/生産者価格評価表!BA$124</f>
        <v>2.5552631154026257E-3</v>
      </c>
      <c r="BB87" s="393">
        <f>+生産者価格評価表!BB87/生産者価格評価表!BB$124</f>
        <v>2.095106673896556E-3</v>
      </c>
      <c r="BC87" s="393">
        <f>+生産者価格評価表!BC87/生産者価格評価表!BC$124</f>
        <v>4.559985648614602E-3</v>
      </c>
      <c r="BD87" s="393">
        <f>+生産者価格評価表!BD87/生産者価格評価表!BD$124</f>
        <v>2.3448354680446373E-3</v>
      </c>
      <c r="BE87" s="393">
        <f>+生産者価格評価表!BE87/生産者価格評価表!BE$124</f>
        <v>2.2681159755967629E-3</v>
      </c>
      <c r="BF87" s="393">
        <f>+生産者価格評価表!BF87/生産者価格評価表!BF$124</f>
        <v>2.5982259090364859E-3</v>
      </c>
      <c r="BG87" s="393">
        <f>+生産者価格評価表!BG87/生産者価格評価表!BG$124</f>
        <v>2.4409049138712801E-3</v>
      </c>
      <c r="BH87" s="393">
        <f>+生産者価格評価表!BH87/生産者価格評価表!BH$124</f>
        <v>1.9096367761392808E-3</v>
      </c>
      <c r="BI87" s="393">
        <f>+生産者価格評価表!BI87/生産者価格評価表!BI$124</f>
        <v>2.8376433374238631E-3</v>
      </c>
      <c r="BJ87" s="393">
        <f>+生産者価格評価表!BJ87/生産者価格評価表!BJ$124</f>
        <v>1.9820072485662614E-3</v>
      </c>
      <c r="BK87" s="393">
        <f>+生産者価格評価表!BK87/生産者価格評価表!BK$124</f>
        <v>3.2486255924712359E-3</v>
      </c>
      <c r="BL87" s="393">
        <f>+生産者価格評価表!BL87/生産者価格評価表!BL$124</f>
        <v>2.7573973685850923E-2</v>
      </c>
      <c r="BM87" s="393">
        <f>+生産者価格評価表!BM87/生産者価格評価表!BM$124</f>
        <v>2.2453063818600972E-3</v>
      </c>
      <c r="BN87" s="393">
        <f>+生産者価格評価表!BN87/生産者価格評価表!BN$124</f>
        <v>2.4926441259409912E-3</v>
      </c>
      <c r="BO87" s="393">
        <f>+生産者価格評価表!BO87/生産者価格評価表!BO$124</f>
        <v>2.3753824686618789E-3</v>
      </c>
      <c r="BP87" s="393">
        <f>+生産者価格評価表!BP87/生産者価格評価表!BP$124</f>
        <v>2.6286236448027464E-3</v>
      </c>
      <c r="BQ87" s="393">
        <f>+生産者価格評価表!BQ87/生産者価格評価表!BQ$124</f>
        <v>7.4079112238045848E-3</v>
      </c>
      <c r="BR87" s="393">
        <f>+生産者価格評価表!BR87/生産者価格評価表!BR$124</f>
        <v>2.5996392148589936E-2</v>
      </c>
      <c r="BS87" s="393">
        <f>+生産者価格評価表!BS87/生産者価格評価表!BS$124</f>
        <v>9.3369012215448004E-4</v>
      </c>
      <c r="BT87" s="393">
        <f>+生産者価格評価表!BT87/生産者価格評価表!BT$124</f>
        <v>6.828744206957008E-4</v>
      </c>
      <c r="BU87" s="393">
        <f>+生産者価格評価表!BU87/生産者価格評価表!BU$124</f>
        <v>5.6509878707657957E-4</v>
      </c>
      <c r="BV87" s="393">
        <f>+生産者価格評価表!BV87/生産者価格評価表!BV$124</f>
        <v>6.8069253281777731E-4</v>
      </c>
      <c r="BW87" s="393">
        <f>+生産者価格評価表!BW87/生産者価格評価表!BW$124</f>
        <v>5.322390309676874E-4</v>
      </c>
      <c r="BX87" s="393">
        <f>+生産者価格評価表!BX87/生産者価格評価表!BX$124</f>
        <v>3.9249970689739558E-4</v>
      </c>
      <c r="BY87" s="393">
        <f>+生産者価格評価表!BY87/生産者価格評価表!BY$124</f>
        <v>1.0533515069026412E-5</v>
      </c>
      <c r="BZ87" s="393">
        <f>+生産者価格評価表!BZ87/生産者価格評価表!BZ$124</f>
        <v>3.5020662397915078E-4</v>
      </c>
      <c r="CA87" s="393">
        <f>+生産者価格評価表!CA87/生産者価格評価表!CA$124</f>
        <v>2.3689408644926417E-4</v>
      </c>
      <c r="CB87" s="393">
        <f>+生産者価格評価表!CB87/生産者価格評価表!CB$124</f>
        <v>1.2262951054092936E-3</v>
      </c>
      <c r="CC87" s="393">
        <f>+生産者価格評価表!CC87/生産者価格評価表!CC$124</f>
        <v>7.448113790789946E-4</v>
      </c>
      <c r="CD87" s="393">
        <f>+生産者価格評価表!CD87/生産者価格評価表!CD$124</f>
        <v>1.2746380585230857E-3</v>
      </c>
      <c r="CE87" s="393">
        <f>+生産者価格評価表!CE87/生産者価格評価表!CE$124</f>
        <v>4.5580255126238827E-4</v>
      </c>
      <c r="CF87" s="393">
        <f>+生産者価格評価表!CF87/生産者価格評価表!CF$124</f>
        <v>3.3888999079217507E-4</v>
      </c>
      <c r="CG87" s="393">
        <f>+生産者価格評価表!CG87/生産者価格評価表!CG$124</f>
        <v>9.8617555949898181E-4</v>
      </c>
      <c r="CH87" s="393">
        <f>+生産者価格評価表!CH87/生産者価格評価表!CH$124</f>
        <v>2.0290407269576654E-4</v>
      </c>
      <c r="CI87" s="393">
        <f>+生産者価格評価表!CI87/生産者価格評価表!CI$124</f>
        <v>5.4131356604877748E-4</v>
      </c>
      <c r="CJ87" s="393">
        <f>+生産者価格評価表!CJ87/生産者価格評価表!CJ$124</f>
        <v>7.1515642568275944E-4</v>
      </c>
      <c r="CK87" s="393">
        <f>+生産者価格評価表!CK87/生産者価格評価表!CK$124</f>
        <v>1.3059859829401366E-3</v>
      </c>
      <c r="CL87" s="393">
        <f>+生産者価格評価表!CL87/生産者価格評価表!CL$124</f>
        <v>8.354129632161903E-4</v>
      </c>
      <c r="CM87" s="393">
        <f>+生産者価格評価表!CM87/生産者価格評価表!CM$124</f>
        <v>2.5563640511937062E-3</v>
      </c>
      <c r="CN87" s="393">
        <f>+生産者価格評価表!CN87/生産者価格評価表!CN$124</f>
        <v>4.0851293512471328E-3</v>
      </c>
      <c r="CO87" s="393">
        <f>+生産者価格評価表!CO87/生産者価格評価表!CO$124</f>
        <v>7.0542966497848258E-4</v>
      </c>
      <c r="CP87" s="393">
        <f>+生産者価格評価表!CP87/生産者価格評価表!CP$124</f>
        <v>1.3199909542408587E-3</v>
      </c>
      <c r="CQ87" s="393">
        <f>+生産者価格評価表!CQ87/生産者価格評価表!CQ$124</f>
        <v>1.096795758348074E-3</v>
      </c>
      <c r="CR87" s="393">
        <f>+生産者価格評価表!CR87/生産者価格評価表!CR$124</f>
        <v>1.8259272624560605E-3</v>
      </c>
      <c r="CS87" s="393">
        <f>+生産者価格評価表!CS87/生産者価格評価表!CS$124</f>
        <v>9.8876003327865477E-4</v>
      </c>
      <c r="CT87" s="393">
        <f>+生産者価格評価表!CT87/生産者価格評価表!CT$124</f>
        <v>7.1922452403004068E-4</v>
      </c>
      <c r="CU87" s="393">
        <f>+生産者価格評価表!CU87/生産者価格評価表!CU$124</f>
        <v>1.7190680841438588E-3</v>
      </c>
      <c r="CV87" s="393">
        <f>+生産者価格評価表!CV87/生産者価格評価表!CV$124</f>
        <v>3.4081534210016185E-4</v>
      </c>
      <c r="CW87" s="393">
        <f>+生産者価格評価表!CW87/生産者価格評価表!CW$124</f>
        <v>4.4253794416188079E-4</v>
      </c>
      <c r="CX87" s="393">
        <f>+生産者価格評価表!CX87/生産者価格評価表!CX$124</f>
        <v>1.7412837048171629E-3</v>
      </c>
      <c r="CY87" s="393">
        <f>+生産者価格評価表!CY87/生産者価格評価表!CY$124</f>
        <v>3.8408200607304761E-4</v>
      </c>
      <c r="CZ87" s="393">
        <f>+生産者価格評価表!CZ87/生産者価格評価表!CZ$124</f>
        <v>2.5449300043689253E-3</v>
      </c>
      <c r="DA87" s="393">
        <f>+生産者価格評価表!DA87/生産者価格評価表!DA$124</f>
        <v>2.8027501022875254E-3</v>
      </c>
      <c r="DB87" s="393">
        <f>+生産者価格評価表!DB87/生産者価格評価表!DB$124</f>
        <v>8.47870857450995E-4</v>
      </c>
      <c r="DC87" s="393">
        <f>+生産者価格評価表!DC87/生産者価格評価表!DC$124</f>
        <v>4.3897197954532178E-4</v>
      </c>
      <c r="DD87" s="393">
        <f>+生産者価格評価表!DD87/生産者価格評価表!DD$124</f>
        <v>8.4406268050457437E-4</v>
      </c>
      <c r="DE87" s="393">
        <f>+生産者価格評価表!DE87/生産者価格評価表!DE$124</f>
        <v>6.5958352284370316E-4</v>
      </c>
      <c r="DF87" s="393">
        <f>+生産者価格評価表!DF87/生産者価格評価表!DF$124</f>
        <v>7.5501793420615837E-3</v>
      </c>
      <c r="DG87" s="394">
        <f>+生産者価格評価表!DG87/生産者価格評価表!DG$124</f>
        <v>2.28819787611283E-4</v>
      </c>
    </row>
    <row r="88" spans="2:111">
      <c r="B88" s="389" t="s">
        <v>283</v>
      </c>
      <c r="C88" s="390" t="s">
        <v>284</v>
      </c>
      <c r="D88" s="391">
        <f>+生産者価格評価表!D88/生産者価格評価表!D$124</f>
        <v>2.0873711089430209E-5</v>
      </c>
      <c r="E88" s="392">
        <f>+生産者価格評価表!E88/生産者価格評価表!E$124</f>
        <v>0</v>
      </c>
      <c r="F88" s="392">
        <f>+生産者価格評価表!F88/生産者価格評価表!F$124</f>
        <v>9.1226725781584975E-5</v>
      </c>
      <c r="G88" s="392">
        <f>+生産者価格評価表!G88/生産者価格評価表!G$124</f>
        <v>0</v>
      </c>
      <c r="H88" s="392">
        <f>+生産者価格評価表!H88/生産者価格評価表!H$124</f>
        <v>2.5465876169589131E-3</v>
      </c>
      <c r="I88" s="392">
        <f>+生産者価格評価表!I88/生産者価格評価表!I$124</f>
        <v>0</v>
      </c>
      <c r="J88" s="392">
        <f>+生産者価格評価表!J88/生産者価格評価表!J$124</f>
        <v>1.019480414678366E-3</v>
      </c>
      <c r="K88" s="392">
        <f>+生産者価格評価表!K88/生産者価格評価表!K$124</f>
        <v>6.4094627051644061E-4</v>
      </c>
      <c r="L88" s="392">
        <f>+生産者価格評価表!L88/生産者価格評価表!L$124</f>
        <v>1.0267253021510776E-3</v>
      </c>
      <c r="M88" s="392">
        <f>+生産者価格評価表!M88/生産者価格評価表!M$124</f>
        <v>4.3696423441059941E-4</v>
      </c>
      <c r="N88" s="392">
        <f>+生産者価格評価表!N88/生産者価格評価表!N$124</f>
        <v>0</v>
      </c>
      <c r="O88" s="392">
        <f>+生産者価格評価表!O88/生産者価格評価表!O$124</f>
        <v>3.8671320991675342E-4</v>
      </c>
      <c r="P88" s="392">
        <f>+生産者価格評価表!P88/生産者価格評価表!P$124</f>
        <v>1.2332534102762087E-3</v>
      </c>
      <c r="Q88" s="392">
        <f>+生産者価格評価表!Q88/生産者価格評価表!Q$124</f>
        <v>6.6679133746664981E-4</v>
      </c>
      <c r="R88" s="392">
        <f>+生産者価格評価表!R88/生産者価格評価表!R$124</f>
        <v>1.5704430441550684E-3</v>
      </c>
      <c r="S88" s="392">
        <f>+生産者価格評価表!S88/生産者価格評価表!S$124</f>
        <v>4.0297794224620686E-3</v>
      </c>
      <c r="T88" s="392">
        <f>+生産者価格評価表!T88/生産者価格評価表!T$124</f>
        <v>2.4454398511263936E-4</v>
      </c>
      <c r="U88" s="392">
        <f>+生産者価格評価表!U88/生産者価格評価表!U$124</f>
        <v>2.3720932622129411E-3</v>
      </c>
      <c r="V88" s="392">
        <f>+生産者価格評価表!V88/生産者価格評価表!V$124</f>
        <v>4.9450810708002472E-3</v>
      </c>
      <c r="W88" s="392">
        <f>+生産者価格評価表!W88/生産者価格評価表!W$124</f>
        <v>1.843663713910911E-3</v>
      </c>
      <c r="X88" s="392">
        <f>+生産者価格評価表!X88/生産者価格評価表!X$124</f>
        <v>1.6042332370954946E-4</v>
      </c>
      <c r="Y88" s="392">
        <f>+生産者価格評価表!Y88/生産者価格評価表!Y$124</f>
        <v>8.7853069521383754E-4</v>
      </c>
      <c r="Z88" s="392">
        <f>+生産者価格評価表!Z88/生産者価格評価表!Z$124</f>
        <v>7.8825404633849213E-4</v>
      </c>
      <c r="AA88" s="392">
        <f>+生産者価格評価表!AA88/生産者価格評価表!AA$124</f>
        <v>1.9029624496513492E-3</v>
      </c>
      <c r="AB88" s="392">
        <f>+生産者価格評価表!AB88/生産者価格評価表!AB$124</f>
        <v>8.0266053132698335E-4</v>
      </c>
      <c r="AC88" s="392">
        <f>+生産者価格評価表!AC88/生産者価格評価表!AC$124</f>
        <v>2.0642330106558828E-3</v>
      </c>
      <c r="AD88" s="392">
        <f>+生産者価格評価表!AD88/生産者価格評価表!AD$124</f>
        <v>9.2229769976391735E-6</v>
      </c>
      <c r="AE88" s="392">
        <f>+生産者価格評価表!AE88/生産者価格評価表!AE$124</f>
        <v>2.2050015921408554E-4</v>
      </c>
      <c r="AF88" s="392">
        <f>+生産者価格評価表!AF88/生産者価格評価表!AF$124</f>
        <v>2.2140755789280694E-3</v>
      </c>
      <c r="AG88" s="392">
        <f>+生産者価格評価表!AG88/生産者価格評価表!AG$124</f>
        <v>1.4490162404038134E-3</v>
      </c>
      <c r="AH88" s="392">
        <f>+生産者価格評価表!AH88/生産者価格評価表!AH$124</f>
        <v>8.5640557565103722E-4</v>
      </c>
      <c r="AI88" s="392">
        <f>+生産者価格評価表!AI88/生産者価格評価表!AI$124</f>
        <v>1.0673807324517122E-2</v>
      </c>
      <c r="AJ88" s="392">
        <f>+生産者価格評価表!AJ88/生産者価格評価表!AJ$124</f>
        <v>2.7128915823715523E-4</v>
      </c>
      <c r="AK88" s="392">
        <f>+生産者価格評価表!AK88/生産者価格評価表!AK$124</f>
        <v>5.8944281035107678E-3</v>
      </c>
      <c r="AL88" s="392">
        <f>+生産者価格評価表!AL88/生産者価格評価表!AL$124</f>
        <v>6.9850333814286761E-4</v>
      </c>
      <c r="AM88" s="392">
        <f>+生産者価格評価表!AM88/生産者価格評価表!AM$124</f>
        <v>0</v>
      </c>
      <c r="AN88" s="392">
        <f>+生産者価格評価表!AN88/生産者価格評価表!AN$124</f>
        <v>4.0547513876431273E-3</v>
      </c>
      <c r="AO88" s="392">
        <f>+生産者価格評価表!AO88/生産者価格評価表!AO$124</f>
        <v>4.0101853632041381E-4</v>
      </c>
      <c r="AP88" s="392">
        <f>+生産者価格評価表!AP88/生産者価格評価表!AP$124</f>
        <v>4.2376664912072121E-4</v>
      </c>
      <c r="AQ88" s="392">
        <f>+生産者価格評価表!AQ88/生産者価格評価表!AQ$124</f>
        <v>1.3047878240544872E-3</v>
      </c>
      <c r="AR88" s="392">
        <f>+生産者価格評価表!AR88/生産者価格評価表!AR$124</f>
        <v>1.8686674200824136E-3</v>
      </c>
      <c r="AS88" s="392">
        <f>+生産者価格評価表!AS88/生産者価格評価表!AS$124</f>
        <v>6.7116625043705703E-5</v>
      </c>
      <c r="AT88" s="392">
        <f>+生産者価格評価表!AT88/生産者価格評価表!AT$124</f>
        <v>9.1009060923032061E-4</v>
      </c>
      <c r="AU88" s="393">
        <f>+生産者価格評価表!AU88/生産者価格評価表!AU$124</f>
        <v>9.7896829730232901E-4</v>
      </c>
      <c r="AV88" s="393">
        <f>+生産者価格評価表!AV88/生産者価格評価表!AV$124</f>
        <v>4.302625666123748E-4</v>
      </c>
      <c r="AW88" s="393">
        <f>+生産者価格評価表!AW88/生産者価格評価表!AW$124</f>
        <v>5.4350359024244604E-4</v>
      </c>
      <c r="AX88" s="393">
        <f>+生産者価格評価表!AX88/生産者価格評価表!AX$124</f>
        <v>4.7973465607997566E-4</v>
      </c>
      <c r="AY88" s="393">
        <f>+生産者価格評価表!AY88/生産者価格評価表!AY$124</f>
        <v>5.719725568722713E-4</v>
      </c>
      <c r="AZ88" s="393">
        <f>+生産者価格評価表!AZ88/生産者価格評価表!AZ$124</f>
        <v>5.0921956126906533E-3</v>
      </c>
      <c r="BA88" s="393">
        <f>+生産者価格評価表!BA88/生産者価格評価表!BA$124</f>
        <v>2.367003747572445E-4</v>
      </c>
      <c r="BB88" s="393">
        <f>+生産者価格評価表!BB88/生産者価格評価表!BB$124</f>
        <v>1.2412110905543655E-3</v>
      </c>
      <c r="BC88" s="393">
        <f>+生産者価格評価表!BC88/生産者価格評価表!BC$124</f>
        <v>1.6296459527541892E-3</v>
      </c>
      <c r="BD88" s="393">
        <f>+生産者価格評価表!BD88/生産者価格評価表!BD$124</f>
        <v>3.9739099911019683E-4</v>
      </c>
      <c r="BE88" s="393">
        <f>+生産者価格評価表!BE88/生産者価格評価表!BE$124</f>
        <v>2.2096325154141554E-3</v>
      </c>
      <c r="BF88" s="393">
        <f>+生産者価格評価表!BF88/生産者価格評価表!BF$124</f>
        <v>1.1696238309817435E-4</v>
      </c>
      <c r="BG88" s="393">
        <f>+生産者価格評価表!BG88/生産者価格評価表!BG$124</f>
        <v>1.008588399693574E-3</v>
      </c>
      <c r="BH88" s="393">
        <f>+生産者価格評価表!BH88/生産者価格評価表!BH$124</f>
        <v>1.3472956879806786E-3</v>
      </c>
      <c r="BI88" s="393">
        <f>+生産者価格評価表!BI88/生産者価格評価表!BI$124</f>
        <v>1.5134672715936423E-4</v>
      </c>
      <c r="BJ88" s="393">
        <f>+生産者価格評価表!BJ88/生産者価格評価表!BJ$124</f>
        <v>3.756320569553612E-4</v>
      </c>
      <c r="BK88" s="393">
        <f>+生産者価格評価表!BK88/生産者価格評価表!BK$124</f>
        <v>1.522578919483352E-3</v>
      </c>
      <c r="BL88" s="393">
        <f>+生産者価格評価表!BL88/生産者価格評価表!BL$124</f>
        <v>4.5274946878489259E-4</v>
      </c>
      <c r="BM88" s="393">
        <f>+生産者価格評価表!BM88/生産者価格評価表!BM$124</f>
        <v>0</v>
      </c>
      <c r="BN88" s="393">
        <f>+生産者価格評価表!BN88/生産者価格評価表!BN$124</f>
        <v>0</v>
      </c>
      <c r="BO88" s="393">
        <f>+生産者価格評価表!BO88/生産者価格評価表!BO$124</f>
        <v>2.3457951810556609E-5</v>
      </c>
      <c r="BP88" s="393">
        <f>+生産者価格評価表!BP88/生産者価格評価表!BP$124</f>
        <v>0</v>
      </c>
      <c r="BQ88" s="393">
        <f>+生産者価格評価表!BQ88/生産者価格評価表!BQ$124</f>
        <v>0</v>
      </c>
      <c r="BR88" s="393">
        <f>+生産者価格評価表!BR88/生産者価格評価表!BR$124</f>
        <v>0</v>
      </c>
      <c r="BS88" s="393">
        <f>+生産者価格評価表!BS88/生産者価格評価表!BS$124</f>
        <v>0</v>
      </c>
      <c r="BT88" s="393">
        <f>+生産者価格評価表!BT88/生産者価格評価表!BT$124</f>
        <v>0</v>
      </c>
      <c r="BU88" s="393">
        <f>+生産者価格評価表!BU88/生産者価格評価表!BU$124</f>
        <v>5.5951628622361955E-3</v>
      </c>
      <c r="BV88" s="393">
        <f>+生産者価格評価表!BV88/生産者価格評価表!BV$124</f>
        <v>7.3210502074045264E-6</v>
      </c>
      <c r="BW88" s="393">
        <f>+生産者価格評価表!BW88/生産者価格評価表!BW$124</f>
        <v>0</v>
      </c>
      <c r="BX88" s="393">
        <f>+生産者価格評価表!BX88/生産者価格評価表!BX$124</f>
        <v>0</v>
      </c>
      <c r="BY88" s="393">
        <f>+生産者価格評価表!BY88/生産者価格評価表!BY$124</f>
        <v>0</v>
      </c>
      <c r="BZ88" s="393">
        <f>+生産者価格評価表!BZ88/生産者価格評価表!BZ$124</f>
        <v>3.0942857296703086E-3</v>
      </c>
      <c r="CA88" s="393">
        <f>+生産者価格評価表!CA88/生産者価格評価表!CA$124</f>
        <v>2.5402902919026825E-2</v>
      </c>
      <c r="CB88" s="393">
        <f>+生産者価格評価表!CB88/生産者価格評価表!CB$124</f>
        <v>0.12734746723559395</v>
      </c>
      <c r="CC88" s="393">
        <f>+生産者価格評価表!CC88/生産者価格評価表!CC$124</f>
        <v>6.7327875773071047E-2</v>
      </c>
      <c r="CD88" s="393">
        <f>+生産者価格評価表!CD88/生産者価格評価表!CD$124</f>
        <v>0.28978509734171748</v>
      </c>
      <c r="CE88" s="393">
        <f>+生産者価格評価表!CE88/生産者価格評価表!CE$124</f>
        <v>4.6920561006707689E-2</v>
      </c>
      <c r="CF88" s="393">
        <f>+生産者価格評価表!CF88/生産者価格評価表!CF$124</f>
        <v>1.5511441477770524E-2</v>
      </c>
      <c r="CG88" s="393">
        <f>+生産者価格評価表!CG88/生産者価格評価表!CG$124</f>
        <v>1.352689534676553E-2</v>
      </c>
      <c r="CH88" s="393">
        <f>+生産者価格評価表!CH88/生産者価格評価表!CH$124</f>
        <v>0</v>
      </c>
      <c r="CI88" s="393">
        <f>+生産者価格評価表!CI88/生産者価格評価表!CI$124</f>
        <v>0</v>
      </c>
      <c r="CJ88" s="393">
        <f>+生産者価格評価表!CJ88/生産者価格評価表!CJ$124</f>
        <v>0</v>
      </c>
      <c r="CK88" s="393">
        <f>+生産者価格評価表!CK88/生産者価格評価表!CK$124</f>
        <v>0</v>
      </c>
      <c r="CL88" s="393">
        <f>+生産者価格評価表!CL88/生産者価格評価表!CL$124</f>
        <v>0</v>
      </c>
      <c r="CM88" s="393">
        <f>+生産者価格評価表!CM88/生産者価格評価表!CM$124</f>
        <v>2.3533336125122202E-3</v>
      </c>
      <c r="CN88" s="393">
        <f>+生産者価格評価表!CN88/生産者価格評価表!CN$124</f>
        <v>2.0491802317236936E-4</v>
      </c>
      <c r="CO88" s="393">
        <f>+生産者価格評価表!CO88/生産者価格評価表!CO$124</f>
        <v>9.3362258517059564E-7</v>
      </c>
      <c r="CP88" s="393">
        <f>+生産者価格評価表!CP88/生産者価格評価表!CP$124</f>
        <v>3.1421276000176635E-5</v>
      </c>
      <c r="CQ88" s="393">
        <f>+生産者価格評価表!CQ88/生産者価格評価表!CQ$124</f>
        <v>0</v>
      </c>
      <c r="CR88" s="393">
        <f>+生産者価格評価表!CR88/生産者価格評価表!CR$124</f>
        <v>0</v>
      </c>
      <c r="CS88" s="393">
        <f>+生産者価格評価表!CS88/生産者価格評価表!CS$124</f>
        <v>0</v>
      </c>
      <c r="CT88" s="393">
        <f>+生産者価格評価表!CT88/生産者価格評価表!CT$124</f>
        <v>0</v>
      </c>
      <c r="CU88" s="393">
        <f>+生産者価格評価表!CU88/生産者価格評価表!CU$124</f>
        <v>0</v>
      </c>
      <c r="CV88" s="393">
        <f>+生産者価格評価表!CV88/生産者価格評価表!CV$124</f>
        <v>2.8971558148236641E-3</v>
      </c>
      <c r="CW88" s="393">
        <f>+生産者価格評価表!CW88/生産者価格評価表!CW$124</f>
        <v>0</v>
      </c>
      <c r="CX88" s="393">
        <f>+生産者価格評価表!CX88/生産者価格評価表!CX$124</f>
        <v>1.1506786894690271E-6</v>
      </c>
      <c r="CY88" s="393">
        <f>+生産者価格評価表!CY88/生産者価格評価表!CY$124</f>
        <v>3.6738438574111396E-8</v>
      </c>
      <c r="CZ88" s="393">
        <f>+生産者価格評価表!CZ88/生産者価格評価表!CZ$124</f>
        <v>2.3012974347105555E-2</v>
      </c>
      <c r="DA88" s="393">
        <f>+生産者価格評価表!DA88/生産者価格評価表!DA$124</f>
        <v>3.1639622891600628E-3</v>
      </c>
      <c r="DB88" s="393">
        <f>+生産者価格評価表!DB88/生産者価格評価表!DB$124</f>
        <v>0</v>
      </c>
      <c r="DC88" s="393">
        <f>+生産者価格評価表!DC88/生産者価格評価表!DC$124</f>
        <v>1.9330107518634183E-3</v>
      </c>
      <c r="DD88" s="393">
        <f>+生産者価格評価表!DD88/生産者価格評価表!DD$124</f>
        <v>1.8632730253964113E-6</v>
      </c>
      <c r="DE88" s="393">
        <f>+生産者価格評価表!DE88/生産者価格評価表!DE$124</f>
        <v>0</v>
      </c>
      <c r="DF88" s="393">
        <f>+生産者価格評価表!DF88/生産者価格評価表!DF$124</f>
        <v>0</v>
      </c>
      <c r="DG88" s="394">
        <f>+生産者価格評価表!DG88/生産者価格評価表!DG$124</f>
        <v>1.4549965127605815E-2</v>
      </c>
    </row>
    <row r="89" spans="2:111">
      <c r="B89" s="389" t="s">
        <v>285</v>
      </c>
      <c r="C89" s="390" t="s">
        <v>286</v>
      </c>
      <c r="D89" s="391">
        <f>+生産者価格評価表!D89/生産者価格評価表!D$124</f>
        <v>1.165311902551655E-4</v>
      </c>
      <c r="E89" s="392">
        <f>+生産者価格評価表!E89/生産者価格評価表!E$124</f>
        <v>1.4445516860593272E-4</v>
      </c>
      <c r="F89" s="392">
        <f>+生産者価格評価表!F89/生産者価格評価表!F$124</f>
        <v>1.6192743826231332E-4</v>
      </c>
      <c r="G89" s="392">
        <f>+生産者価格評価表!G89/生産者価格評価表!G$124</f>
        <v>1.4616910702634897E-4</v>
      </c>
      <c r="H89" s="392">
        <f>+生産者価格評価表!H89/生産者価格評価表!H$124</f>
        <v>2.4918699968500398E-4</v>
      </c>
      <c r="I89" s="392">
        <f>+生産者価格評価表!I89/生産者価格評価表!I$124</f>
        <v>2.2926080085471988E-3</v>
      </c>
      <c r="J89" s="392">
        <f>+生産者価格評価表!J89/生産者価格評価表!J$124</f>
        <v>9.925811952937126E-4</v>
      </c>
      <c r="K89" s="392">
        <f>+生産者価格評価表!K89/生産者価格評価表!K$124</f>
        <v>8.1858024576170798E-5</v>
      </c>
      <c r="L89" s="392">
        <f>+生産者価格評価表!L89/生産者価格評価表!L$124</f>
        <v>1.9207271602792939E-4</v>
      </c>
      <c r="M89" s="392">
        <f>+生産者価格評価表!M89/生産者価格評価表!M$124</f>
        <v>9.3539744369241457E-6</v>
      </c>
      <c r="N89" s="392">
        <f>+生産者価格評価表!N89/生産者価格評価表!N$124</f>
        <v>1.7269814953932769E-4</v>
      </c>
      <c r="O89" s="392">
        <f>+生産者価格評価表!O89/生産者価格評価表!O$124</f>
        <v>1.7927724051965995E-4</v>
      </c>
      <c r="P89" s="392">
        <f>+生産者価格評価表!P89/生産者価格評価表!P$124</f>
        <v>2.8284634453610761E-4</v>
      </c>
      <c r="Q89" s="392">
        <f>+生産者価格評価表!Q89/生産者価格評価表!Q$124</f>
        <v>1.2946583075177338E-4</v>
      </c>
      <c r="R89" s="392">
        <f>+生産者価格評価表!R89/生産者価格評価表!R$124</f>
        <v>3.3660556835218364E-4</v>
      </c>
      <c r="S89" s="392">
        <f>+生産者価格評価表!S89/生産者価格評価表!S$124</f>
        <v>9.043608279121926E-5</v>
      </c>
      <c r="T89" s="392">
        <f>+生産者価格評価表!T89/生産者価格評価表!T$124</f>
        <v>1.8404704106038362E-4</v>
      </c>
      <c r="U89" s="392">
        <f>+生産者価格評価表!U89/生産者価格評価表!U$124</f>
        <v>2.8623650131901206E-4</v>
      </c>
      <c r="V89" s="392">
        <f>+生産者価格評価表!V89/生産者価格評価表!V$124</f>
        <v>1.2679695053333968E-4</v>
      </c>
      <c r="W89" s="392">
        <f>+生産者価格評価表!W89/生産者価格評価表!W$124</f>
        <v>1.0828954156056653E-4</v>
      </c>
      <c r="X89" s="392">
        <f>+生産者価格評価表!X89/生産者価格評価表!X$124</f>
        <v>2.4717793079114869E-5</v>
      </c>
      <c r="Y89" s="392">
        <f>+生産者価格評価表!Y89/生産者価格評価表!Y$124</f>
        <v>8.6341006214580193E-5</v>
      </c>
      <c r="Z89" s="392">
        <f>+生産者価格評価表!Z89/生産者価格評価表!Z$124</f>
        <v>9.1511065576151726E-5</v>
      </c>
      <c r="AA89" s="392">
        <f>+生産者価格評価表!AA89/生産者価格評価表!AA$124</f>
        <v>1.8136341981029927E-4</v>
      </c>
      <c r="AB89" s="392">
        <f>+生産者価格評価表!AB89/生産者価格評価表!AB$124</f>
        <v>2.3181043953275079E-4</v>
      </c>
      <c r="AC89" s="392">
        <f>+生産者価格評価表!AC89/生産者価格評価表!AC$124</f>
        <v>2.824356295560266E-4</v>
      </c>
      <c r="AD89" s="392">
        <f>+生産者価格評価表!AD89/生産者価格評価表!AD$124</f>
        <v>1.6652597356848508E-5</v>
      </c>
      <c r="AE89" s="392">
        <f>+生産者価格評価表!AE89/生産者価格評価表!AE$124</f>
        <v>1.2386920708791277E-4</v>
      </c>
      <c r="AF89" s="392">
        <f>+生産者価格評価表!AF89/生産者価格評価表!AF$124</f>
        <v>1.8742872053051322E-4</v>
      </c>
      <c r="AG89" s="392">
        <f>+生産者価格評価表!AG89/生産者価格評価表!AG$124</f>
        <v>1.9073861381925519E-4</v>
      </c>
      <c r="AH89" s="392">
        <f>+生産者価格評価表!AH89/生産者価格評価表!AH$124</f>
        <v>1.3897809780301921E-4</v>
      </c>
      <c r="AI89" s="392">
        <f>+生産者価格評価表!AI89/生産者価格評価表!AI$124</f>
        <v>1.635895851268976E-4</v>
      </c>
      <c r="AJ89" s="392">
        <f>+生産者価格評価表!AJ89/生産者価格評価表!AJ$124</f>
        <v>2.1353772113542178E-4</v>
      </c>
      <c r="AK89" s="392">
        <f>+生産者価格評価表!AK89/生産者価格評価表!AK$124</f>
        <v>1.4197404046427181E-4</v>
      </c>
      <c r="AL89" s="392">
        <f>+生産者価格評価表!AL89/生産者価格評価表!AL$124</f>
        <v>1.81376505017404E-4</v>
      </c>
      <c r="AM89" s="392">
        <f>+生産者価格評価表!AM89/生産者価格評価表!AM$124</f>
        <v>3.1552197064996935E-5</v>
      </c>
      <c r="AN89" s="392">
        <f>+生産者価格評価表!AN89/生産者価格評価表!AN$124</f>
        <v>6.2955276421513252E-5</v>
      </c>
      <c r="AO89" s="392">
        <f>+生産者価格評価表!AO89/生産者価格評価表!AO$124</f>
        <v>1.1611770909277805E-4</v>
      </c>
      <c r="AP89" s="392">
        <f>+生産者価格評価表!AP89/生産者価格評価表!AP$124</f>
        <v>1.2333138798624016E-4</v>
      </c>
      <c r="AQ89" s="392">
        <f>+生産者価格評価表!AQ89/生産者価格評価表!AQ$124</f>
        <v>1.3056211992880752E-5</v>
      </c>
      <c r="AR89" s="392">
        <f>+生産者価格評価表!AR89/生産者価格評価表!AR$124</f>
        <v>5.5444930405783253E-5</v>
      </c>
      <c r="AS89" s="392">
        <f>+生産者価格評価表!AS89/生産者価格評価表!AS$124</f>
        <v>1.5447477192598931E-4</v>
      </c>
      <c r="AT89" s="392">
        <f>+生産者価格評価表!AT89/生産者価格評価表!AT$124</f>
        <v>2.0902708702734651E-4</v>
      </c>
      <c r="AU89" s="393">
        <f>+生産者価格評価表!AU89/生産者価格評価表!AU$124</f>
        <v>1.7270251534719219E-4</v>
      </c>
      <c r="AV89" s="393">
        <f>+生産者価格評価表!AV89/生産者価格評価表!AV$124</f>
        <v>2.2027217705963861E-4</v>
      </c>
      <c r="AW89" s="393">
        <f>+生産者価格評価表!AW89/生産者価格評価表!AW$124</f>
        <v>2.6614505273316426E-4</v>
      </c>
      <c r="AX89" s="393">
        <f>+生産者価格評価表!AX89/生産者価格評価表!AX$124</f>
        <v>6.8719754694685953E-5</v>
      </c>
      <c r="AY89" s="393">
        <f>+生産者価格評価表!AY89/生産者価格評価表!AY$124</f>
        <v>1.0333847618422349E-4</v>
      </c>
      <c r="AZ89" s="393">
        <f>+生産者価格評価表!AZ89/生産者価格評価表!AZ$124</f>
        <v>1.706359996538176E-4</v>
      </c>
      <c r="BA89" s="393">
        <f>+生産者価格評価表!BA89/生産者価格評価表!BA$124</f>
        <v>2.9211395086320408E-4</v>
      </c>
      <c r="BB89" s="393">
        <f>+生産者価格評価表!BB89/生産者価格評価表!BB$124</f>
        <v>9.9981444885003325E-5</v>
      </c>
      <c r="BC89" s="393">
        <f>+生産者価格評価表!BC89/生産者価格評価表!BC$124</f>
        <v>9.7054823644623421E-5</v>
      </c>
      <c r="BD89" s="393">
        <f>+生産者価格評価表!BD89/生産者価格評価表!BD$124</f>
        <v>2.0310369880570454E-4</v>
      </c>
      <c r="BE89" s="393">
        <f>+生産者価格評価表!BE89/生産者価格評価表!BE$124</f>
        <v>5.7325371862159694E-5</v>
      </c>
      <c r="BF89" s="393">
        <f>+生産者価格評価表!BF89/生産者価格評価表!BF$124</f>
        <v>9.3985157542793348E-5</v>
      </c>
      <c r="BG89" s="393">
        <f>+生産者価格評価表!BG89/生産者価格評価表!BG$124</f>
        <v>5.1969249602531477E-5</v>
      </c>
      <c r="BH89" s="393">
        <f>+生産者価格評価表!BH89/生産者価格評価表!BH$124</f>
        <v>1.0206785515005141E-4</v>
      </c>
      <c r="BI89" s="393">
        <f>+生産者価格評価表!BI89/生産者価格評価表!BI$124</f>
        <v>7.5026582694385686E-5</v>
      </c>
      <c r="BJ89" s="393">
        <f>+生産者価格評価表!BJ89/生産者価格評価表!BJ$124</f>
        <v>3.9346193008858558E-4</v>
      </c>
      <c r="BK89" s="393">
        <f>+生産者価格評価表!BK89/生産者価格評価表!BK$124</f>
        <v>2.2118545114116261E-4</v>
      </c>
      <c r="BL89" s="393">
        <f>+生産者価格評価表!BL89/生産者価格評価表!BL$124</f>
        <v>9.6674041160832143E-4</v>
      </c>
      <c r="BM89" s="393">
        <f>+生産者価格評価表!BM89/生産者価格評価表!BM$124</f>
        <v>2.6768511757808901E-4</v>
      </c>
      <c r="BN89" s="393">
        <f>+生産者価格評価表!BN89/生産者価格評価表!BN$124</f>
        <v>9.1848160095672586E-4</v>
      </c>
      <c r="BO89" s="393">
        <f>+生産者価格評価表!BO89/生産者価格評価表!BO$124</f>
        <v>4.856552732908139E-4</v>
      </c>
      <c r="BP89" s="393">
        <f>+生産者価格評価表!BP89/生産者価格評価表!BP$124</f>
        <v>4.9895171035607689E-4</v>
      </c>
      <c r="BQ89" s="393">
        <f>+生産者価格評価表!BQ89/生産者価格評価表!BQ$124</f>
        <v>1.1459139223244273E-3</v>
      </c>
      <c r="BR89" s="393">
        <f>+生産者価格評価表!BR89/生産者価格評価表!BR$124</f>
        <v>3.8555095295945284E-3</v>
      </c>
      <c r="BS89" s="393">
        <f>+生産者価格評価表!BS89/生産者価格評価表!BS$124</f>
        <v>7.193607820570805E-4</v>
      </c>
      <c r="BT89" s="393">
        <f>+生産者価格評価表!BT89/生産者価格評価表!BT$124</f>
        <v>1.5895354000798022E-3</v>
      </c>
      <c r="BU89" s="393">
        <f>+生産者価格評価表!BU89/生産者価格評価表!BU$124</f>
        <v>1.3680578404035052E-3</v>
      </c>
      <c r="BV89" s="393">
        <f>+生産者価格評価表!BV89/生産者価格評価表!BV$124</f>
        <v>7.6350021612235624E-3</v>
      </c>
      <c r="BW89" s="393">
        <f>+生産者価格評価表!BW89/生産者価格評価表!BW$124</f>
        <v>4.123634502816136E-4</v>
      </c>
      <c r="BX89" s="393">
        <f>+生産者価格評価表!BX89/生産者価格評価表!BX$124</f>
        <v>4.2885715159976442E-4</v>
      </c>
      <c r="BY89" s="393">
        <f>+生産者価格評価表!BY89/生産者価格評価表!BY$124</f>
        <v>0</v>
      </c>
      <c r="BZ89" s="393">
        <f>+生産者価格評価表!BZ89/生産者価格評価表!BZ$124</f>
        <v>9.0792775844151217E-4</v>
      </c>
      <c r="CA89" s="393">
        <f>+生産者価格評価表!CA89/生産者価格評価表!CA$124</f>
        <v>3.5950100734721976E-4</v>
      </c>
      <c r="CB89" s="393">
        <f>+生産者価格評価表!CB89/生産者価格評価表!CB$124</f>
        <v>0</v>
      </c>
      <c r="CC89" s="393">
        <f>+生産者価格評価表!CC89/生産者価格評価表!CC$124</f>
        <v>9.6887668835496919E-4</v>
      </c>
      <c r="CD89" s="393">
        <f>+生産者価格評価表!CD89/生産者価格評価表!CD$124</f>
        <v>5.7769209610543241E-4</v>
      </c>
      <c r="CE89" s="393">
        <f>+生産者価格評価表!CE89/生産者価格評価表!CE$124</f>
        <v>3.1019211461586317E-3</v>
      </c>
      <c r="CF89" s="393">
        <f>+生産者価格評価表!CF89/生産者価格評価表!CF$124</f>
        <v>8.3244779714938344E-4</v>
      </c>
      <c r="CG89" s="393">
        <f>+生産者価格評価表!CG89/生産者価格評価表!CG$124</f>
        <v>9.8254880292098965E-4</v>
      </c>
      <c r="CH89" s="393">
        <f>+生産者価格評価表!CH89/生産者価格評価表!CH$124</f>
        <v>1.6516130547566978E-2</v>
      </c>
      <c r="CI89" s="393">
        <f>+生産者価格評価表!CI89/生産者価格評価表!CI$124</f>
        <v>2.8596373589022577E-3</v>
      </c>
      <c r="CJ89" s="393">
        <f>+生産者価格評価表!CJ89/生産者価格評価表!CJ$124</f>
        <v>2.1393276665223767E-3</v>
      </c>
      <c r="CK89" s="393">
        <f>+生産者価格評価表!CK89/生産者価格評価表!CK$124</f>
        <v>9.6805147837180673E-4</v>
      </c>
      <c r="CL89" s="393">
        <f>+生産者価格評価表!CL89/生産者価格評価表!CL$124</f>
        <v>2.0190927116094624E-3</v>
      </c>
      <c r="CM89" s="393">
        <f>+生産者価格評価表!CM89/生産者価格評価表!CM$124</f>
        <v>2.4678450903745379E-3</v>
      </c>
      <c r="CN89" s="393">
        <f>+生産者価格評価表!CN89/生産者価格評価表!CN$124</f>
        <v>4.1910251676867526E-3</v>
      </c>
      <c r="CO89" s="393">
        <f>+生産者価格評価表!CO89/生産者価格評価表!CO$124</f>
        <v>1.2780515172164479E-3</v>
      </c>
      <c r="CP89" s="393">
        <f>+生産者価格評価表!CP89/生産者価格評価表!CP$124</f>
        <v>7.0160140961593141E-3</v>
      </c>
      <c r="CQ89" s="393">
        <f>+生産者価格評価表!CQ89/生産者価格評価表!CQ$124</f>
        <v>3.641503869907097E-4</v>
      </c>
      <c r="CR89" s="393">
        <f>+生産者価格評価表!CR89/生産者価格評価表!CR$124</f>
        <v>5.2797593977706898E-3</v>
      </c>
      <c r="CS89" s="393">
        <f>+生産者価格評価表!CS89/生産者価格評価表!CS$124</f>
        <v>5.5072300235443116E-3</v>
      </c>
      <c r="CT89" s="393">
        <f>+生産者価格評価表!CT89/生産者価格評価表!CT$124</f>
        <v>1.6650552162834295E-3</v>
      </c>
      <c r="CU89" s="393">
        <f>+生産者価格評価表!CU89/生産者価格評価表!CU$124</f>
        <v>5.6902242663382681E-3</v>
      </c>
      <c r="CV89" s="393">
        <f>+生産者価格評価表!CV89/生産者価格評価表!CV$124</f>
        <v>1.6131249971824129E-3</v>
      </c>
      <c r="CW89" s="393">
        <f>+生産者価格評価表!CW89/生産者価格評価表!CW$124</f>
        <v>1.9864333777249899E-4</v>
      </c>
      <c r="CX89" s="393">
        <f>+生産者価格評価表!CX89/生産者価格評価表!CX$124</f>
        <v>1.0464272002031331E-3</v>
      </c>
      <c r="CY89" s="393">
        <f>+生産者価格評価表!CY89/生産者価格評価表!CY$124</f>
        <v>1.3201406825028318E-3</v>
      </c>
      <c r="CZ89" s="393">
        <f>+生産者価格評価表!CZ89/生産者価格評価表!CZ$124</f>
        <v>1.4180442808538341E-3</v>
      </c>
      <c r="DA89" s="393">
        <f>+生産者価格評価表!DA89/生産者価格評価表!DA$124</f>
        <v>6.462030894547853E-4</v>
      </c>
      <c r="DB89" s="393">
        <f>+生産者価格評価表!DB89/生産者価格評価表!DB$124</f>
        <v>1.8806899993689731E-3</v>
      </c>
      <c r="DC89" s="393">
        <f>+生産者価格評価表!DC89/生産者価格評価表!DC$124</f>
        <v>6.18100867972687E-4</v>
      </c>
      <c r="DD89" s="393">
        <f>+生産者価格評価表!DD89/生産者価格評価表!DD$124</f>
        <v>1.8073748346345191E-3</v>
      </c>
      <c r="DE89" s="393">
        <f>+生産者価格評価表!DE89/生産者価格評価表!DE$124</f>
        <v>2.2308834842288952E-3</v>
      </c>
      <c r="DF89" s="393">
        <f>+生産者価格評価表!DF89/生産者価格評価表!DF$124</f>
        <v>0</v>
      </c>
      <c r="DG89" s="394">
        <f>+生産者価格評価表!DG89/生産者価格評価表!DG$124</f>
        <v>2.2093390792524443E-4</v>
      </c>
    </row>
    <row r="90" spans="2:111">
      <c r="B90" s="389" t="s">
        <v>287</v>
      </c>
      <c r="C90" s="390" t="s">
        <v>288</v>
      </c>
      <c r="D90" s="391">
        <f>+生産者価格評価表!D90/生産者価格評価表!D$124</f>
        <v>2.2730978296599984E-4</v>
      </c>
      <c r="E90" s="392">
        <f>+生産者価格評価表!E90/生産者価格評価表!E$124</f>
        <v>2.0437731262024555E-4</v>
      </c>
      <c r="F90" s="392">
        <f>+生産者価格評価表!F90/生産者価格評価表!F$124</f>
        <v>1.1289307315471141E-3</v>
      </c>
      <c r="G90" s="392">
        <f>+生産者価格評価表!G90/生産者価格評価表!G$124</f>
        <v>1.7739614352743262E-3</v>
      </c>
      <c r="H90" s="392">
        <f>+生産者価格評価表!H90/生産者価格評価表!H$124</f>
        <v>3.0464404709264581E-3</v>
      </c>
      <c r="I90" s="392">
        <f>+生産者価格評価表!I90/生産者価格評価表!I$124</f>
        <v>1.3414353655188787E-2</v>
      </c>
      <c r="J90" s="392">
        <f>+生産者価格評価表!J90/生産者価格評価表!J$124</f>
        <v>2.5258367002189597E-3</v>
      </c>
      <c r="K90" s="392">
        <f>+生産者価格評価表!K90/生産者価格評価表!K$124</f>
        <v>9.1456238792847748E-4</v>
      </c>
      <c r="L90" s="392">
        <f>+生産者価格評価表!L90/生産者価格評価表!L$124</f>
        <v>4.6265066505391721E-4</v>
      </c>
      <c r="M90" s="392">
        <f>+生産者価格評価表!M90/生産者価格評価表!M$124</f>
        <v>3.1736698982421209E-4</v>
      </c>
      <c r="N90" s="392">
        <f>+生産者価格評価表!N90/生産者価格評価表!N$124</f>
        <v>5.0945954114101663E-4</v>
      </c>
      <c r="O90" s="392">
        <f>+生産者価格評価表!O90/生産者価格評価表!O$124</f>
        <v>9.8461688641425797E-4</v>
      </c>
      <c r="P90" s="392">
        <f>+生産者価格評価表!P90/生産者価格評価表!P$124</f>
        <v>1.5171834572818032E-3</v>
      </c>
      <c r="Q90" s="392">
        <f>+生産者価格評価表!Q90/生産者価格評価表!Q$124</f>
        <v>7.8017971211199382E-4</v>
      </c>
      <c r="R90" s="392">
        <f>+生産者価格評価表!R90/生産者価格評価表!R$124</f>
        <v>1.5566571505706785E-3</v>
      </c>
      <c r="S90" s="392">
        <f>+生産者価格評価表!S90/生産者価格評価表!S$124</f>
        <v>5.1797594085637463E-4</v>
      </c>
      <c r="T90" s="392">
        <f>+生産者価格評価表!T90/生産者価格評価表!T$124</f>
        <v>9.3926476047328491E-4</v>
      </c>
      <c r="U90" s="392">
        <f>+生産者価格評価表!U90/生産者価格評価表!U$124</f>
        <v>1.7046973856332274E-3</v>
      </c>
      <c r="V90" s="392">
        <f>+生産者価格評価表!V90/生産者価格評価表!V$124</f>
        <v>6.1496521008669737E-4</v>
      </c>
      <c r="W90" s="392">
        <f>+生産者価格評価表!W90/生産者価格評価表!W$124</f>
        <v>5.2180023823699144E-4</v>
      </c>
      <c r="X90" s="392">
        <f>+生産者価格評価表!X90/生産者価格評価表!X$124</f>
        <v>1.206809897392079E-4</v>
      </c>
      <c r="Y90" s="392">
        <f>+生産者価格評価表!Y90/生産者価格評価表!Y$124</f>
        <v>4.3608782326653447E-4</v>
      </c>
      <c r="Z90" s="392">
        <f>+生産者価格評価表!Z90/生産者価格評価表!Z$124</f>
        <v>4.5465021468786494E-4</v>
      </c>
      <c r="AA90" s="392">
        <f>+生産者価格評価表!AA90/生産者価格評価表!AA$124</f>
        <v>8.2560959764389969E-4</v>
      </c>
      <c r="AB90" s="392">
        <f>+生産者価格評価表!AB90/生産者価格評価表!AB$124</f>
        <v>7.2984441477631024E-3</v>
      </c>
      <c r="AC90" s="392">
        <f>+生産者価格評価表!AC90/生産者価格評価表!AC$124</f>
        <v>1.4268956371614645E-3</v>
      </c>
      <c r="AD90" s="392">
        <f>+生産者価格評価表!AD90/生産者価格評価表!AD$124</f>
        <v>9.2058974106065089E-5</v>
      </c>
      <c r="AE90" s="392">
        <f>+生産者価格評価表!AE90/生産者価格評価表!AE$124</f>
        <v>6.3750487208072382E-4</v>
      </c>
      <c r="AF90" s="392">
        <f>+生産者価格評価表!AF90/生産者価格評価表!AF$124</f>
        <v>9.2615044938829463E-4</v>
      </c>
      <c r="AG90" s="392">
        <f>+生産者価格評価表!AG90/生産者価格評価表!AG$124</f>
        <v>1.1522702560861854E-3</v>
      </c>
      <c r="AH90" s="392">
        <f>+生産者価格評価表!AH90/生産者価格評価表!AH$124</f>
        <v>8.1133159798519325E-4</v>
      </c>
      <c r="AI90" s="392">
        <f>+生産者価格評価表!AI90/生産者価格評価表!AI$124</f>
        <v>1.640026901398443E-3</v>
      </c>
      <c r="AJ90" s="392">
        <f>+生産者価格評価表!AJ90/生産者価格評価表!AJ$124</f>
        <v>1.4780090013814002E-3</v>
      </c>
      <c r="AK90" s="392">
        <f>+生産者価格評価表!AK90/生産者価格評価表!AK$124</f>
        <v>8.0006547508689645E-4</v>
      </c>
      <c r="AL90" s="392">
        <f>+生産者価格評価表!AL90/生産者価格評価表!AL$124</f>
        <v>1.0327252125569603E-3</v>
      </c>
      <c r="AM90" s="392">
        <f>+生産者価格評価表!AM90/生産者価格評価表!AM$124</f>
        <v>1.4434392956370093E-4</v>
      </c>
      <c r="AN90" s="392">
        <f>+生産者価格評価表!AN90/生産者価格評価表!AN$124</f>
        <v>3.4977238524500954E-4</v>
      </c>
      <c r="AO90" s="392">
        <f>+生産者価格評価表!AO90/生産者価格評価表!AO$124</f>
        <v>5.5330405644208995E-4</v>
      </c>
      <c r="AP90" s="392">
        <f>+生産者価格評価表!AP90/生産者価格評価表!AP$124</f>
        <v>6.6796279733347672E-4</v>
      </c>
      <c r="AQ90" s="392">
        <f>+生産者価格評価表!AQ90/生産者価格評価表!AQ$124</f>
        <v>1.3722912179751261E-4</v>
      </c>
      <c r="AR90" s="392">
        <f>+生産者価格評価表!AR90/生産者価格評価表!AR$124</f>
        <v>6.0253045464409764E-4</v>
      </c>
      <c r="AS90" s="392">
        <f>+生産者価格評価表!AS90/生産者価格評価表!AS$124</f>
        <v>8.2755864022143798E-4</v>
      </c>
      <c r="AT90" s="392">
        <f>+生産者価格評価表!AT90/生産者価格評価表!AT$124</f>
        <v>1.1570608044428523E-3</v>
      </c>
      <c r="AU90" s="393">
        <f>+生産者価格評価表!AU90/生産者価格評価表!AU$124</f>
        <v>9.9830713049719566E-4</v>
      </c>
      <c r="AV90" s="393">
        <f>+生産者価格評価表!AV90/生産者価格評価表!AV$124</f>
        <v>1.1624467993097897E-3</v>
      </c>
      <c r="AW90" s="393">
        <f>+生産者価格評価表!AW90/生産者価格評価表!AW$124</f>
        <v>1.2527565023318793E-3</v>
      </c>
      <c r="AX90" s="393">
        <f>+生産者価格評価表!AX90/生産者価格評価表!AX$124</f>
        <v>3.9704747156929661E-4</v>
      </c>
      <c r="AY90" s="393">
        <f>+生産者価格評価表!AY90/生産者価格評価表!AY$124</f>
        <v>6.233135278862883E-4</v>
      </c>
      <c r="AZ90" s="393">
        <f>+生産者価格評価表!AZ90/生産者価格評価表!AZ$124</f>
        <v>1.0149772986602619E-3</v>
      </c>
      <c r="BA90" s="393">
        <f>+生産者価格評価表!BA90/生産者価格評価表!BA$124</f>
        <v>1.2759801597378901E-3</v>
      </c>
      <c r="BB90" s="393">
        <f>+生産者価格評価表!BB90/生産者価格評価表!BB$124</f>
        <v>5.553023492937347E-4</v>
      </c>
      <c r="BC90" s="393">
        <f>+生産者価格評価表!BC90/生産者価格評価表!BC$124</f>
        <v>5.4573450016566938E-4</v>
      </c>
      <c r="BD90" s="393">
        <f>+生産者価格評価表!BD90/生産者価格評価表!BD$124</f>
        <v>1.1089070114858081E-3</v>
      </c>
      <c r="BE90" s="393">
        <f>+生産者価格評価表!BE90/生産者価格評価表!BE$124</f>
        <v>3.242647297253478E-4</v>
      </c>
      <c r="BF90" s="393">
        <f>+生産者価格評価表!BF90/生産者価格評価表!BF$124</f>
        <v>5.8467349846945383E-4</v>
      </c>
      <c r="BG90" s="393">
        <f>+生産者価格評価表!BG90/生産者価格評価表!BG$124</f>
        <v>4.8229663387746148E-4</v>
      </c>
      <c r="BH90" s="393">
        <f>+生産者価格評価表!BH90/生産者価格評価表!BH$124</f>
        <v>6.12583109960912E-4</v>
      </c>
      <c r="BI90" s="393">
        <f>+生産者価格評価表!BI90/生産者価格評価表!BI$124</f>
        <v>5.230301425763784E-4</v>
      </c>
      <c r="BJ90" s="393">
        <f>+生産者価格評価表!BJ90/生産者価格評価表!BJ$124</f>
        <v>6.601871943923603E-4</v>
      </c>
      <c r="BK90" s="393">
        <f>+生産者価格評価表!BK90/生産者価格評価表!BK$124</f>
        <v>1.403698883727895E-3</v>
      </c>
      <c r="BL90" s="393">
        <f>+生産者価格評価表!BL90/生産者価格評価表!BL$124</f>
        <v>2.4824668940620924E-4</v>
      </c>
      <c r="BM90" s="393">
        <f>+生産者価格評価表!BM90/生産者価格評価表!BM$124</f>
        <v>4.9078312060812862E-3</v>
      </c>
      <c r="BN90" s="393">
        <f>+生産者価格評価表!BN90/生産者価格評価表!BN$124</f>
        <v>4.9078461303647273E-3</v>
      </c>
      <c r="BO90" s="393">
        <f>+生産者価格評価表!BO90/生産者価格評価表!BO$124</f>
        <v>4.4953002750255672E-3</v>
      </c>
      <c r="BP90" s="393">
        <f>+生産者価格評価表!BP90/生産者価格評価表!BP$124</f>
        <v>4.923652061778634E-3</v>
      </c>
      <c r="BQ90" s="393">
        <f>+生産者価格評価表!BQ90/生産者価格評価表!BQ$124</f>
        <v>3.2753248351130815E-4</v>
      </c>
      <c r="BR90" s="393">
        <f>+生産者価格評価表!BR90/生産者価格評価表!BR$124</f>
        <v>1.0896340427211798E-3</v>
      </c>
      <c r="BS90" s="393">
        <f>+生産者価格評価表!BS90/生産者価格評価表!BS$124</f>
        <v>1.1802461189503557E-3</v>
      </c>
      <c r="BT90" s="393">
        <f>+生産者価格評価表!BT90/生産者価格評価表!BT$124</f>
        <v>5.2635733389939151E-3</v>
      </c>
      <c r="BU90" s="393">
        <f>+生産者価格評価表!BU90/生産者価格評価表!BU$124</f>
        <v>1.1474638523902217E-2</v>
      </c>
      <c r="BV90" s="393">
        <f>+生産者価格評価表!BV90/生産者価格評価表!BV$124</f>
        <v>1.1595249959507161E-2</v>
      </c>
      <c r="BW90" s="393">
        <f>+生産者価格評価表!BW90/生産者価格評価表!BW$124</f>
        <v>4.0526493550373235E-3</v>
      </c>
      <c r="BX90" s="393">
        <f>+生産者価格評価表!BX90/生産者価格評価表!BX$124</f>
        <v>2.5332367640320823E-3</v>
      </c>
      <c r="BY90" s="393">
        <f>+生産者価格評価表!BY90/生産者価格評価表!BY$124</f>
        <v>0</v>
      </c>
      <c r="BZ90" s="393">
        <f>+生産者価格評価表!BZ90/生産者価格評価表!BZ$124</f>
        <v>3.6505571619636257E-3</v>
      </c>
      <c r="CA90" s="393">
        <f>+生産者価格評価表!CA90/生産者価格評価表!CA$124</f>
        <v>2.5870685854983413E-3</v>
      </c>
      <c r="CB90" s="393">
        <f>+生産者価格評価表!CB90/生産者価格評価表!CB$124</f>
        <v>0</v>
      </c>
      <c r="CC90" s="393">
        <f>+生産者価格評価表!CC90/生産者価格評価表!CC$124</f>
        <v>6.1009782782858214E-3</v>
      </c>
      <c r="CD90" s="393">
        <f>+生産者価格評価表!CD90/生産者価格評価表!CD$124</f>
        <v>2.6133975426512351E-3</v>
      </c>
      <c r="CE90" s="393">
        <f>+生産者価格評価表!CE90/生産者価格評価表!CE$124</f>
        <v>5.4622392224254858E-3</v>
      </c>
      <c r="CF90" s="393">
        <f>+生産者価格評価表!CF90/生産者価格評価表!CF$124</f>
        <v>1.5667094438657628E-3</v>
      </c>
      <c r="CG90" s="393">
        <f>+生産者価格評価表!CG90/生産者価格評価表!CG$124</f>
        <v>2.1514222250363169E-3</v>
      </c>
      <c r="CH90" s="393">
        <f>+生産者価格評価表!CH90/生産者価格評価表!CH$124</f>
        <v>2.6866847953735261E-3</v>
      </c>
      <c r="CI90" s="393">
        <f>+生産者価格評価表!CI90/生産者価格評価表!CI$124</f>
        <v>0.23741122886423413</v>
      </c>
      <c r="CJ90" s="393">
        <f>+生産者価格評価表!CJ90/生産者価格評価表!CJ$124</f>
        <v>4.0597637845604918E-2</v>
      </c>
      <c r="CK90" s="393">
        <f>+生産者価格評価表!CK90/生産者価格評価表!CK$124</f>
        <v>1.4305612964543088E-2</v>
      </c>
      <c r="CL90" s="393">
        <f>+生産者価格評価表!CL90/生産者価格評価表!CL$124</f>
        <v>3.1293088221887963E-2</v>
      </c>
      <c r="CM90" s="393">
        <f>+生産者価格評価表!CM90/生産者価格評価表!CM$124</f>
        <v>6.5730743515950022E-3</v>
      </c>
      <c r="CN90" s="393">
        <f>+生産者価格評価表!CN90/生産者価格評価表!CN$124</f>
        <v>6.7951614104196697E-3</v>
      </c>
      <c r="CO90" s="393">
        <f>+生産者価格評価表!CO90/生産者価格評価表!CO$124</f>
        <v>6.8469546339948559E-4</v>
      </c>
      <c r="CP90" s="393">
        <f>+生産者価格評価表!CP90/生産者価格評価表!CP$124</f>
        <v>1.4739998109767402E-2</v>
      </c>
      <c r="CQ90" s="393">
        <f>+生産者価格評価表!CQ90/生産者価格評価表!CQ$124</f>
        <v>1.9182472810186884E-3</v>
      </c>
      <c r="CR90" s="393">
        <f>+生産者価格評価表!CR90/生産者価格評価表!CR$124</f>
        <v>6.0411906674158683E-3</v>
      </c>
      <c r="CS90" s="393">
        <f>+生産者価格評価表!CS90/生産者価格評価表!CS$124</f>
        <v>1.0830214862893962E-2</v>
      </c>
      <c r="CT90" s="393">
        <f>+生産者価格評価表!CT90/生産者価格評価表!CT$124</f>
        <v>2.5374199818525363E-3</v>
      </c>
      <c r="CU90" s="393">
        <f>+生産者価格評価表!CU90/生産者価格評価表!CU$124</f>
        <v>1.1652089773555505E-2</v>
      </c>
      <c r="CV90" s="393">
        <f>+生産者価格評価表!CV90/生産者価格評価表!CV$124</f>
        <v>3.5767578362733915E-3</v>
      </c>
      <c r="CW90" s="393">
        <f>+生産者価格評価表!CW90/生産者価格評価表!CW$124</f>
        <v>4.369058642238118E-3</v>
      </c>
      <c r="CX90" s="393">
        <f>+生産者価格評価表!CX90/生産者価格評価表!CX$124</f>
        <v>2.5897174585189919E-3</v>
      </c>
      <c r="CY90" s="393">
        <f>+生産者価格評価表!CY90/生産者価格評価表!CY$124</f>
        <v>3.2893760977330639E-3</v>
      </c>
      <c r="CZ90" s="393">
        <f>+生産者価格評価表!CZ90/生産者価格評価表!CZ$124</f>
        <v>5.7906826786339747E-3</v>
      </c>
      <c r="DA90" s="393">
        <f>+生産者価格評価表!DA90/生産者価格評価表!DA$124</f>
        <v>5.5589405049731987E-3</v>
      </c>
      <c r="DB90" s="393">
        <f>+生産者価格評価表!DB90/生産者価格評価表!DB$124</f>
        <v>8.001881607856861E-3</v>
      </c>
      <c r="DC90" s="393">
        <f>+生産者価格評価表!DC90/生産者価格評価表!DC$124</f>
        <v>1.9469351318597485E-3</v>
      </c>
      <c r="DD90" s="393">
        <f>+生産者価格評価表!DD90/生産者価格評価表!DD$124</f>
        <v>5.7165216419161899E-3</v>
      </c>
      <c r="DE90" s="393">
        <f>+生産者価格評価表!DE90/生産者価格評価表!DE$124</f>
        <v>4.0697368485897332E-3</v>
      </c>
      <c r="DF90" s="393">
        <f>+生産者価格評価表!DF90/生産者価格評価表!DF$124</f>
        <v>0</v>
      </c>
      <c r="DG90" s="394">
        <f>+生産者価格評価表!DG90/生産者価格評価表!DG$124</f>
        <v>1.3252931834326718E-2</v>
      </c>
    </row>
    <row r="91" spans="2:111">
      <c r="B91" s="389" t="s">
        <v>289</v>
      </c>
      <c r="C91" s="390" t="s">
        <v>290</v>
      </c>
      <c r="D91" s="391">
        <f>+生産者価格評価表!D91/生産者価格評価表!D$124</f>
        <v>3.7802783862747628E-5</v>
      </c>
      <c r="E91" s="392">
        <f>+生産者価格評価表!E91/生産者価格評価表!E$124</f>
        <v>1.4178007289100805E-5</v>
      </c>
      <c r="F91" s="392">
        <f>+生産者価格評価表!F91/生産者価格評価表!F$124</f>
        <v>6.842004433618873E-6</v>
      </c>
      <c r="G91" s="392">
        <f>+生産者価格評価表!G91/生産者価格評価表!G$124</f>
        <v>3.4549061660773395E-5</v>
      </c>
      <c r="H91" s="392">
        <f>+生産者価格評価表!H91/生産者価格評価表!H$124</f>
        <v>7.3942729876855777E-7</v>
      </c>
      <c r="I91" s="392">
        <f>+生産者価格評価表!I91/生産者価格評価表!I$124</f>
        <v>1.1129165090034945E-4</v>
      </c>
      <c r="J91" s="392">
        <f>+生産者価格評価表!J91/生産者価格評価表!J$124</f>
        <v>7.2627892338564335E-5</v>
      </c>
      <c r="K91" s="392">
        <f>+生産者価格評価表!K91/生産者価格評価表!K$124</f>
        <v>9.2098868960595189E-6</v>
      </c>
      <c r="L91" s="392">
        <f>+生産者価格評価表!L91/生産者価格評価表!L$124</f>
        <v>4.7889902482475712E-6</v>
      </c>
      <c r="M91" s="392">
        <f>+生産者価格評価表!M91/生産者価格評価表!M$124</f>
        <v>1.3362820624177352E-6</v>
      </c>
      <c r="N91" s="392">
        <f>+生産者価格評価表!N91/生産者価格評価表!N$124</f>
        <v>4.9342328439807912E-6</v>
      </c>
      <c r="O91" s="392">
        <f>+生産者価格評価表!O91/生産者価格評価表!O$124</f>
        <v>2.62814802856046E-5</v>
      </c>
      <c r="P91" s="392">
        <f>+生産者価格評価表!P91/生産者価格評価表!P$124</f>
        <v>2.763441297191856E-5</v>
      </c>
      <c r="Q91" s="392">
        <f>+生産者価格評価表!Q91/生産者価格評価表!Q$124</f>
        <v>1.2692728505075822E-5</v>
      </c>
      <c r="R91" s="392">
        <f>+生産者価格評価表!R91/生産者価格評価表!R$124</f>
        <v>1.7806779213170125E-5</v>
      </c>
      <c r="S91" s="392">
        <f>+生産者価格評価表!S91/生産者価格評価表!S$124</f>
        <v>9.6989422123916306E-6</v>
      </c>
      <c r="T91" s="392">
        <f>+生産者価格評価表!T91/生産者価格評価表!T$124</f>
        <v>9.9408124029528185E-6</v>
      </c>
      <c r="U91" s="392">
        <f>+生産者価格評価表!U91/生産者価格評価表!U$124</f>
        <v>2.422001165007025E-5</v>
      </c>
      <c r="V91" s="392">
        <f>+生産者価格評価表!V91/生産者価格評価表!V$124</f>
        <v>6.3398475266669839E-6</v>
      </c>
      <c r="W91" s="392">
        <f>+生産者価格評価表!W91/生産者価格評価表!W$124</f>
        <v>5.9399326594403577E-6</v>
      </c>
      <c r="X91" s="392">
        <f>+生産者価格評価表!X91/生産者価格評価表!X$124</f>
        <v>5.8159513127329108E-6</v>
      </c>
      <c r="Y91" s="392">
        <f>+生産者価格評価表!Y91/生産者価格評価表!Y$124</f>
        <v>5.9167694614052416E-6</v>
      </c>
      <c r="Z91" s="392">
        <f>+生産者価格評価表!Z91/生産者価格評価表!Z$124</f>
        <v>6.2944119179363629E-6</v>
      </c>
      <c r="AA91" s="392">
        <f>+生産者価格評価表!AA91/生産者価格評価表!AA$124</f>
        <v>2.7069167135865563E-5</v>
      </c>
      <c r="AB91" s="392">
        <f>+生産者価格評価表!AB91/生産者価格評価表!AB$124</f>
        <v>6.026448002196121E-6</v>
      </c>
      <c r="AC91" s="392">
        <f>+生産者価格評価表!AC91/生産者価格評価表!AC$124</f>
        <v>6.3074954491420331E-6</v>
      </c>
      <c r="AD91" s="392">
        <f>+生産者価格評価表!AD91/生産者価格評価表!AD$124</f>
        <v>9.3937728679658254E-7</v>
      </c>
      <c r="AE91" s="392">
        <f>+生産者価格評価表!AE91/生産者価格評価表!AE$124</f>
        <v>9.0794183205799925E-6</v>
      </c>
      <c r="AF91" s="392">
        <f>+生産者価格評価表!AF91/生産者価格評価表!AF$124</f>
        <v>1.5354073567453581E-5</v>
      </c>
      <c r="AG91" s="392">
        <f>+生産者価格評価表!AG91/生産者価格評価表!AG$124</f>
        <v>1.7170207897623755E-5</v>
      </c>
      <c r="AH91" s="392">
        <f>+生産者価格評価表!AH91/生産者価格評価表!AH$124</f>
        <v>2.629315363840904E-5</v>
      </c>
      <c r="AI91" s="392">
        <f>+生産者価格評価表!AI91/生産者価格評価表!AI$124</f>
        <v>5.7834701812539556E-6</v>
      </c>
      <c r="AJ91" s="392">
        <f>+生産者価格評価表!AJ91/生産者価格評価表!AJ$124</f>
        <v>1.5329085156632947E-5</v>
      </c>
      <c r="AK91" s="392">
        <f>+生産者価格評価表!AK91/生産者価格評価表!AK$124</f>
        <v>1.6702828289914331E-5</v>
      </c>
      <c r="AL91" s="392">
        <f>+生産者価格評価表!AL91/生産者価格評価表!AL$124</f>
        <v>1.0699175857768213E-5</v>
      </c>
      <c r="AM91" s="392">
        <f>+生産者価格評価表!AM91/生産者価格評価表!AM$124</f>
        <v>4.1283248496257674E-6</v>
      </c>
      <c r="AN91" s="392">
        <f>+生産者価格評価表!AN91/生産者価格評価表!AN$124</f>
        <v>4.2220379120239887E-6</v>
      </c>
      <c r="AO91" s="392">
        <f>+生産者価格評価表!AO91/生産者価格評価表!AO$124</f>
        <v>4.4416610035488869E-6</v>
      </c>
      <c r="AP91" s="392">
        <f>+生産者価格評価表!AP91/生産者価格評価表!AP$124</f>
        <v>3.9466044155596856E-6</v>
      </c>
      <c r="AQ91" s="392">
        <f>+生産者価格評価表!AQ91/生産者価格評価表!AQ$124</f>
        <v>6.6670018687050654E-6</v>
      </c>
      <c r="AR91" s="392">
        <f>+生産者価格評価表!AR91/生産者価格評価表!AR$124</f>
        <v>6.714034541325316E-6</v>
      </c>
      <c r="AS91" s="392">
        <f>+生産者価格評価表!AS91/生産者価格評価表!AS$124</f>
        <v>1.8110835329253919E-5</v>
      </c>
      <c r="AT91" s="392">
        <f>+生産者価格評価表!AT91/生産者価格評価表!AT$124</f>
        <v>1.7951578066109135E-5</v>
      </c>
      <c r="AU91" s="393">
        <f>+生産者価格評価表!AU91/生産者価格評価表!AU$124</f>
        <v>1.1834211358052724E-5</v>
      </c>
      <c r="AV91" s="393">
        <f>+生産者価格評価表!AV91/生産者価格評価表!AV$124</f>
        <v>1.324536155300957E-5</v>
      </c>
      <c r="AW91" s="393">
        <f>+生産者価格評価表!AW91/生産者価格評価表!AW$124</f>
        <v>7.1836386847002865E-6</v>
      </c>
      <c r="AX91" s="393">
        <f>+生産者価格評価表!AX91/生産者価格評価表!AX$124</f>
        <v>1.4526127008632803E-5</v>
      </c>
      <c r="AY91" s="393">
        <f>+生産者価格評価表!AY91/生産者価格評価表!AY$124</f>
        <v>1.706988806092637E-6</v>
      </c>
      <c r="AZ91" s="393">
        <f>+生産者価格評価表!AZ91/生産者価格評価表!AZ$124</f>
        <v>2.5779539516044385E-6</v>
      </c>
      <c r="BA91" s="393">
        <f>+生産者価格評価表!BA91/生産者価格評価表!BA$124</f>
        <v>2.3486548813121933E-5</v>
      </c>
      <c r="BB91" s="393">
        <f>+生産者価格評価表!BB91/生産者価格評価表!BB$124</f>
        <v>1.351100606554099E-6</v>
      </c>
      <c r="BC91" s="393">
        <f>+生産者価格評価表!BC91/生産者価格評価表!BC$124</f>
        <v>1.352403280293933E-5</v>
      </c>
      <c r="BD91" s="393">
        <f>+生産者価格評価表!BD91/生産者価格評価表!BD$124</f>
        <v>5.8775990008081703E-6</v>
      </c>
      <c r="BE91" s="393">
        <f>+生産者価格評価表!BE91/生産者価格評価表!BE$124</f>
        <v>3.9375002895220801E-5</v>
      </c>
      <c r="BF91" s="393">
        <f>+生産者価格評価表!BF91/生産者価格評価表!BF$124</f>
        <v>3.1143829819040507E-6</v>
      </c>
      <c r="BG91" s="393">
        <f>+生産者価格評価表!BG91/生産者価格評価表!BG$124</f>
        <v>1.0998782984662746E-5</v>
      </c>
      <c r="BH91" s="393">
        <f>+生産者価格評価表!BH91/生産者価格評価表!BH$124</f>
        <v>8.3590053786680032E-7</v>
      </c>
      <c r="BI91" s="393">
        <f>+生産者価格評価表!BI91/生産者価格評価表!BI$124</f>
        <v>1.164205593533571E-5</v>
      </c>
      <c r="BJ91" s="393">
        <f>+生産者価格評価表!BJ91/生産者価格評価表!BJ$124</f>
        <v>1.132437888191275E-5</v>
      </c>
      <c r="BK91" s="393">
        <f>+生産者価格評価表!BK91/生産者価格評価表!BK$124</f>
        <v>2.0289621487109231E-5</v>
      </c>
      <c r="BL91" s="393">
        <f>+生産者価格評価表!BL91/生産者価格評価表!BL$124</f>
        <v>5.2492692033031023E-5</v>
      </c>
      <c r="BM91" s="393">
        <f>+生産者価格評価表!BM91/生産者価格評価表!BM$124</f>
        <v>7.7316817941244154E-6</v>
      </c>
      <c r="BN91" s="393">
        <f>+生産者価格評価表!BN91/生産者価格評価表!BN$124</f>
        <v>7.8601820508361787E-6</v>
      </c>
      <c r="BO91" s="393">
        <f>+生産者価格評価表!BO91/生産者価格評価表!BO$124</f>
        <v>7.0373855431669827E-6</v>
      </c>
      <c r="BP91" s="393">
        <f>+生産者価格評価表!BP91/生産者価格評価表!BP$124</f>
        <v>4.5582451930262051E-5</v>
      </c>
      <c r="BQ91" s="393">
        <f>+生産者価格評価表!BQ91/生産者価格評価表!BQ$124</f>
        <v>2.3987731474737247E-6</v>
      </c>
      <c r="BR91" s="393">
        <f>+生産者価格評価表!BR91/生産者価格評価表!BR$124</f>
        <v>4.0094091580456657E-6</v>
      </c>
      <c r="BS91" s="393">
        <f>+生産者価格評価表!BS91/生産者価格評価表!BS$124</f>
        <v>3.3109578799804257E-6</v>
      </c>
      <c r="BT91" s="393">
        <f>+生産者価格評価表!BT91/生産者価格評価表!BT$124</f>
        <v>2.0242587299703938E-4</v>
      </c>
      <c r="BU91" s="393">
        <f>+生産者価格評価表!BU91/生産者価格評価表!BU$124</f>
        <v>8.2313845652609132E-5</v>
      </c>
      <c r="BV91" s="393">
        <f>+生産者価格評価表!BV91/生産者価格評価表!BV$124</f>
        <v>2.9812637536317984E-4</v>
      </c>
      <c r="BW91" s="393">
        <f>+生産者価格評価表!BW91/生産者価格評価表!BW$124</f>
        <v>5.4446163919450279E-5</v>
      </c>
      <c r="BX91" s="393">
        <f>+生産者価格評価表!BX91/生産者価格評価表!BX$124</f>
        <v>4.0843538247596611E-6</v>
      </c>
      <c r="BY91" s="393">
        <f>+生産者価格評価表!BY91/生産者価格評価表!BY$124</f>
        <v>0</v>
      </c>
      <c r="BZ91" s="393">
        <f>+生産者価格評価表!BZ91/生産者価格評価表!BZ$124</f>
        <v>3.3902320724652266E-4</v>
      </c>
      <c r="CA91" s="393">
        <f>+生産者価格評価表!CA91/生産者価格評価表!CA$124</f>
        <v>1.8265929031736238E-5</v>
      </c>
      <c r="CB91" s="393">
        <f>+生産者価格評価表!CB91/生産者価格評価表!CB$124</f>
        <v>0</v>
      </c>
      <c r="CC91" s="393">
        <f>+生産者価格評価表!CC91/生産者価格評価表!CC$124</f>
        <v>8.2858436817972634E-5</v>
      </c>
      <c r="CD91" s="393">
        <f>+生産者価格評価表!CD91/生産者価格評価表!CD$124</f>
        <v>1.0786781877487327E-5</v>
      </c>
      <c r="CE91" s="393">
        <f>+生産者価格評価表!CE91/生産者価格評価表!CE$124</f>
        <v>4.3116457551847537E-5</v>
      </c>
      <c r="CF91" s="393">
        <f>+生産者価格評価表!CF91/生産者価格評価表!CF$124</f>
        <v>2.0359669989452379E-5</v>
      </c>
      <c r="CG91" s="393">
        <f>+生産者価格評価表!CG91/生産者価格評価表!CG$124</f>
        <v>5.3479548039639846E-4</v>
      </c>
      <c r="CH91" s="393">
        <f>+生産者価格評価表!CH91/生産者価格評価表!CH$124</f>
        <v>7.3071563157317849E-5</v>
      </c>
      <c r="CI91" s="393">
        <f>+生産者価格評価表!CI91/生産者価格評価表!CI$124</f>
        <v>3.175022974354838E-6</v>
      </c>
      <c r="CJ91" s="393">
        <f>+生産者価格評価表!CJ91/生産者価格評価表!CJ$124</f>
        <v>3.6663595103180194E-2</v>
      </c>
      <c r="CK91" s="393">
        <f>+生産者価格評価表!CK91/生産者価格評価表!CK$124</f>
        <v>1.7157013249943404E-5</v>
      </c>
      <c r="CL91" s="393">
        <f>+生産者価格評価表!CL91/生産者価格評価表!CL$124</f>
        <v>8.3090235045656894E-6</v>
      </c>
      <c r="CM91" s="393">
        <f>+生産者価格評価表!CM91/生産者価格評価表!CM$124</f>
        <v>1.0830215434645426E-5</v>
      </c>
      <c r="CN91" s="393">
        <f>+生産者価格評価表!CN91/生産者価格評価表!CN$124</f>
        <v>6.8266908692798487E-6</v>
      </c>
      <c r="CO91" s="393">
        <f>+生産者価格評価表!CO91/生産者価格評価表!CO$124</f>
        <v>1.0199826742988757E-4</v>
      </c>
      <c r="CP91" s="393">
        <f>+生産者価格評価表!CP91/生産者価格評価表!CP$124</f>
        <v>4.8470044050745658E-5</v>
      </c>
      <c r="CQ91" s="393">
        <f>+生産者価格評価表!CQ91/生産者価格評価表!CQ$124</f>
        <v>2.6196631702479735E-5</v>
      </c>
      <c r="CR91" s="393">
        <f>+生産者価格評価表!CR91/生産者価格評価表!CR$124</f>
        <v>3.2668668334611598E-5</v>
      </c>
      <c r="CS91" s="393">
        <f>+生産者価格評価表!CS91/生産者価格評価表!CS$124</f>
        <v>5.2797865854685452E-5</v>
      </c>
      <c r="CT91" s="393">
        <f>+生産者価格評価表!CT91/生産者価格評価表!CT$124</f>
        <v>7.4328202819073856E-5</v>
      </c>
      <c r="CU91" s="393">
        <f>+生産者価格評価表!CU91/生産者価格評価表!CU$124</f>
        <v>3.2525739944875887E-4</v>
      </c>
      <c r="CV91" s="393">
        <f>+生産者価格評価表!CV91/生産者価格評価表!CV$124</f>
        <v>9.2112559225681972E-4</v>
      </c>
      <c r="CW91" s="393">
        <f>+生産者価格評価表!CW91/生産者価格評価表!CW$124</f>
        <v>0.27455088115897741</v>
      </c>
      <c r="CX91" s="393">
        <f>+生産者価格評価表!CX91/生産者価格評価表!CX$124</f>
        <v>3.1298460353557531E-5</v>
      </c>
      <c r="CY91" s="393">
        <f>+生産者価格評価表!CY91/生産者価格評価表!CY$124</f>
        <v>2.5772014659739144E-5</v>
      </c>
      <c r="CZ91" s="393">
        <f>+生産者価格評価表!CZ91/生産者価格評価表!CZ$124</f>
        <v>3.7104924756707785E-3</v>
      </c>
      <c r="DA91" s="393">
        <f>+生産者価格評価表!DA91/生産者価格評価表!DA$124</f>
        <v>2.8883792023274815E-3</v>
      </c>
      <c r="DB91" s="393">
        <f>+生産者価格評価表!DB91/生産者価格評価表!DB$124</f>
        <v>4.2625301889065445E-3</v>
      </c>
      <c r="DC91" s="393">
        <f>+生産者価格評価表!DC91/生産者価格評価表!DC$124</f>
        <v>1.1833362932474427E-3</v>
      </c>
      <c r="DD91" s="393">
        <f>+生産者価格評価表!DD91/生産者価格評価表!DD$124</f>
        <v>1.6210475320948777E-4</v>
      </c>
      <c r="DE91" s="393">
        <f>+生産者価格評価表!DE91/生産者価格評価表!DE$124</f>
        <v>1.2431774279676451E-4</v>
      </c>
      <c r="DF91" s="393">
        <f>+生産者価格評価表!DF91/生産者価格評価表!DF$124</f>
        <v>0</v>
      </c>
      <c r="DG91" s="394">
        <f>+生産者価格評価表!DG91/生産者価格評価表!DG$124</f>
        <v>5.3489534080251111E-3</v>
      </c>
    </row>
    <row r="92" spans="2:111">
      <c r="B92" s="389" t="s">
        <v>291</v>
      </c>
      <c r="C92" s="390" t="s">
        <v>292</v>
      </c>
      <c r="D92" s="391">
        <f>+生産者価格評価表!D92/生産者価格評価表!D$124</f>
        <v>2.9362901465564621E-3</v>
      </c>
      <c r="E92" s="392">
        <f>+生産者価格評価表!E92/生産者価格評価表!E$124</f>
        <v>2.3366961069867078E-3</v>
      </c>
      <c r="F92" s="392">
        <f>+生産者価格評価表!F92/生産者価格評価表!F$124</f>
        <v>7.6972549878212325E-3</v>
      </c>
      <c r="G92" s="392">
        <f>+生産者価格評価表!G92/生産者価格評価表!G$124</f>
        <v>5.5810022682787793E-5</v>
      </c>
      <c r="H92" s="392">
        <f>+生産者価格評価表!H92/生産者価格評価表!H$124</f>
        <v>8.858339039247322E-4</v>
      </c>
      <c r="I92" s="392">
        <f>+生産者価格評価表!I92/生産者価格評価表!I$124</f>
        <v>2.8045496026888063E-3</v>
      </c>
      <c r="J92" s="392">
        <f>+生産者価格評価表!J92/生産者価格評価表!J$124</f>
        <v>2.4209297446188111E-3</v>
      </c>
      <c r="K92" s="392">
        <f>+生産者価格評価表!K92/生産者価格評価表!K$124</f>
        <v>2.0993387335573881E-3</v>
      </c>
      <c r="L92" s="392">
        <f>+生産者価格評価表!L92/生産者価格評価表!L$124</f>
        <v>3.8616364937476312E-3</v>
      </c>
      <c r="M92" s="392">
        <f>+生産者価格評価表!M92/生産者価格評価表!M$124</f>
        <v>7.3495513432975438E-4</v>
      </c>
      <c r="N92" s="392">
        <f>+生産者価格評価表!N92/生産者価格評価表!N$124</f>
        <v>1.113286285423166E-3</v>
      </c>
      <c r="O92" s="392">
        <f>+生産者価格評価表!O92/生産者価格評価表!O$124</f>
        <v>1.389163957953386E-3</v>
      </c>
      <c r="P92" s="392">
        <f>+生産者価格評価表!P92/生産者価格評価表!P$124</f>
        <v>1.5079719862911639E-3</v>
      </c>
      <c r="Q92" s="392">
        <f>+生産者価格評価表!Q92/生産者価格評価表!Q$124</f>
        <v>1.4736257794393029E-3</v>
      </c>
      <c r="R92" s="392">
        <f>+生産者価格評価表!R92/生産者価格評価表!R$124</f>
        <v>1.2367095369662992E-3</v>
      </c>
      <c r="S92" s="392">
        <f>+生産者価格評価表!S92/生産者価格評価表!S$124</f>
        <v>3.8887515600224284E-3</v>
      </c>
      <c r="T92" s="392">
        <f>+生産者価格評価表!T92/生産者価格評価表!T$124</f>
        <v>1.3550747421282258E-3</v>
      </c>
      <c r="U92" s="392">
        <f>+生産者価格評価表!U92/生産者価格評価表!U$124</f>
        <v>1.655278776003791E-3</v>
      </c>
      <c r="V92" s="392">
        <f>+生産者価格評価表!V92/生産者価格評価表!V$124</f>
        <v>4.4030241072702198E-3</v>
      </c>
      <c r="W92" s="392">
        <f>+生産者価格評価表!W92/生産者価格評価表!W$124</f>
        <v>3.1024725198153867E-3</v>
      </c>
      <c r="X92" s="392">
        <f>+生産者価格評価表!X92/生産者価格評価表!X$124</f>
        <v>1.0274847319161476E-3</v>
      </c>
      <c r="Y92" s="392">
        <f>+生産者価格評価表!Y92/生産者価格評価表!Y$124</f>
        <v>5.1173481652864892E-3</v>
      </c>
      <c r="Z92" s="392">
        <f>+生産者価格評価表!Z92/生産者価格評価表!Z$124</f>
        <v>3.4352963505968072E-3</v>
      </c>
      <c r="AA92" s="392">
        <f>+生産者価格評価表!AA92/生産者価格評価表!AA$124</f>
        <v>5.5221100957165753E-4</v>
      </c>
      <c r="AB92" s="392">
        <f>+生産者価格評価表!AB92/生産者価格評価表!AB$124</f>
        <v>8.6905536362704063E-3</v>
      </c>
      <c r="AC92" s="392">
        <f>+生産者価格評価表!AC92/生産者価格評価表!AC$124</f>
        <v>4.5680283708341967E-3</v>
      </c>
      <c r="AD92" s="392">
        <f>+生産者価格評価表!AD92/生産者価格評価表!AD$124</f>
        <v>3.8360752475365898E-4</v>
      </c>
      <c r="AE92" s="392">
        <f>+生産者価格評価表!AE92/生産者価格評価表!AE$124</f>
        <v>4.2543560130717684E-4</v>
      </c>
      <c r="AF92" s="392">
        <f>+生産者価格評価表!AF92/生産者価格評価表!AF$124</f>
        <v>1.9676835817982819E-3</v>
      </c>
      <c r="AG92" s="392">
        <f>+生産者価格評価表!AG92/生産者価格評価表!AG$124</f>
        <v>1.2127392491169473E-3</v>
      </c>
      <c r="AH92" s="392">
        <f>+生産者価格評価表!AH92/生産者価格評価表!AH$124</f>
        <v>1.0111595656371019E-2</v>
      </c>
      <c r="AI92" s="392">
        <f>+生産者価格評価表!AI92/生産者価格評価表!AI$124</f>
        <v>3.0107093343556307E-3</v>
      </c>
      <c r="AJ92" s="392">
        <f>+生産者価格評価表!AJ92/生産者価格評価表!AJ$124</f>
        <v>2.1535582193306893E-3</v>
      </c>
      <c r="AK92" s="392">
        <f>+生産者価格評価表!AK92/生産者価格評価表!AK$124</f>
        <v>6.3788101239182831E-3</v>
      </c>
      <c r="AL92" s="392">
        <f>+生産者価格評価表!AL92/生産者価格評価表!AL$124</f>
        <v>3.788017738214603E-3</v>
      </c>
      <c r="AM92" s="392">
        <f>+生産者価格評価表!AM92/生産者価格評価表!AM$124</f>
        <v>1.3717833714613622E-3</v>
      </c>
      <c r="AN92" s="392">
        <f>+生産者価格評価表!AN92/生産者価格評価表!AN$124</f>
        <v>1.4131630006867849E-3</v>
      </c>
      <c r="AO92" s="392">
        <f>+生産者価格評価表!AO92/生産者価格評価表!AO$124</f>
        <v>3.7868332670256796E-3</v>
      </c>
      <c r="AP92" s="392">
        <f>+生産者価格評価表!AP92/生産者価格評価表!AP$124</f>
        <v>3.3871732396540998E-3</v>
      </c>
      <c r="AQ92" s="392">
        <f>+生産者価格評価表!AQ92/生産者価格評価表!AQ$124</f>
        <v>8.1587435368278235E-4</v>
      </c>
      <c r="AR92" s="392">
        <f>+生産者価格評価表!AR92/生産者価格評価表!AR$124</f>
        <v>1.5009115926253045E-3</v>
      </c>
      <c r="AS92" s="392">
        <f>+生産者価格評価表!AS92/生産者価格評価表!AS$124</f>
        <v>9.2900062493035326E-3</v>
      </c>
      <c r="AT92" s="392">
        <f>+生産者価格評価表!AT92/生産者価格評価表!AT$124</f>
        <v>2.5438202100497831E-3</v>
      </c>
      <c r="AU92" s="393">
        <f>+生産者価格評価表!AU92/生産者価格評価表!AU$124</f>
        <v>4.1354314844863592E-3</v>
      </c>
      <c r="AV92" s="393">
        <f>+生産者価格評価表!AV92/生産者価格評価表!AV$124</f>
        <v>6.4070656443747437E-3</v>
      </c>
      <c r="AW92" s="393">
        <f>+生産者価格評価表!AW92/生産者価格評価表!AW$124</f>
        <v>3.8674257728631566E-3</v>
      </c>
      <c r="AX92" s="393">
        <f>+生産者価格評価表!AX92/生産者価格評価表!AX$124</f>
        <v>4.0721576047533957E-3</v>
      </c>
      <c r="AY92" s="393">
        <f>+生産者価格評価表!AY92/生産者価格評価表!AY$124</f>
        <v>3.9745264747398481E-3</v>
      </c>
      <c r="AZ92" s="393">
        <f>+生産者価格評価表!AZ92/生産者価格評価表!AZ$124</f>
        <v>9.3789647550728914E-3</v>
      </c>
      <c r="BA92" s="393">
        <f>+生産者価格評価表!BA92/生産者価格評価表!BA$124</f>
        <v>1.5827732036092954E-3</v>
      </c>
      <c r="BB92" s="393">
        <f>+生産者価格評価表!BB92/生産者価格評価表!BB$124</f>
        <v>1.1573978162611263E-2</v>
      </c>
      <c r="BC92" s="393">
        <f>+生産者価格評価表!BC92/生産者価格評価表!BC$124</f>
        <v>3.6403514180147279E-3</v>
      </c>
      <c r="BD92" s="393">
        <f>+生産者価格評価表!BD92/生産者価格評価表!BD$124</f>
        <v>6.2550714699711836E-3</v>
      </c>
      <c r="BE92" s="393">
        <f>+生産者価格評価表!BE92/生産者価格評価表!BE$124</f>
        <v>4.1216942368892819E-2</v>
      </c>
      <c r="BF92" s="393">
        <f>+生産者価格評価表!BF92/生産者価格評価表!BF$124</f>
        <v>1.4732415674620339E-3</v>
      </c>
      <c r="BG92" s="393">
        <f>+生産者価格評価表!BG92/生産者価格評価表!BG$124</f>
        <v>1.1347994344425788E-3</v>
      </c>
      <c r="BH92" s="393">
        <f>+生産者価格評価表!BH92/生産者価格評価表!BH$124</f>
        <v>1.4416204644641744E-3</v>
      </c>
      <c r="BI92" s="393">
        <f>+生産者価格評価表!BI92/生産者価格評価表!BI$124</f>
        <v>2.3383284939750204E-3</v>
      </c>
      <c r="BJ92" s="393">
        <f>+生産者価格評価表!BJ92/生産者価格評価表!BJ$124</f>
        <v>2.540034088789877E-3</v>
      </c>
      <c r="BK92" s="393">
        <f>+生産者価格評価表!BK92/生産者価格評価表!BK$124</f>
        <v>2.796252764103716E-3</v>
      </c>
      <c r="BL92" s="393">
        <f>+生産者価格評価表!BL92/生産者価格評価表!BL$124</f>
        <v>6.9990256044041369E-5</v>
      </c>
      <c r="BM92" s="393">
        <f>+生産者価格評価表!BM92/生産者価格評価表!BM$124</f>
        <v>1.7223458208440684E-3</v>
      </c>
      <c r="BN92" s="393">
        <f>+生産者価格評価表!BN92/生産者価格評価表!BN$124</f>
        <v>2.0454513094257951E-3</v>
      </c>
      <c r="BO92" s="393">
        <f>+生産者価格評価表!BO92/生産者価格評価表!BO$124</f>
        <v>2.0180648930184972E-3</v>
      </c>
      <c r="BP92" s="393">
        <f>+生産者価格評価表!BP92/生産者価格評価表!BP$124</f>
        <v>2.8818357665324457E-3</v>
      </c>
      <c r="BQ92" s="393">
        <f>+生産者価格評価表!BQ92/生産者価格評価表!BQ$124</f>
        <v>1.1108768420391392E-2</v>
      </c>
      <c r="BR92" s="393">
        <f>+生産者価格評価表!BR92/生産者価格評価表!BR$124</f>
        <v>1.2724014171102461E-2</v>
      </c>
      <c r="BS92" s="393">
        <f>+生産者価格評価表!BS92/生産者価格評価表!BS$124</f>
        <v>3.1285461738460377E-2</v>
      </c>
      <c r="BT92" s="393">
        <f>+生産者価格評価表!BT92/生産者価格評価表!BT$124</f>
        <v>2.7647068738185913E-3</v>
      </c>
      <c r="BU92" s="393">
        <f>+生産者価格評価表!BU92/生産者価格評価表!BU$124</f>
        <v>1.3880334003528236E-2</v>
      </c>
      <c r="BV92" s="393">
        <f>+生産者価格評価表!BV92/生産者価格評価表!BV$124</f>
        <v>3.7893838441761252E-2</v>
      </c>
      <c r="BW92" s="393">
        <f>+生産者価格評価表!BW92/生産者価格評価表!BW$124</f>
        <v>3.4576305636319026E-3</v>
      </c>
      <c r="BX92" s="393">
        <f>+生産者価格評価表!BX92/生産者価格評価表!BX$124</f>
        <v>3.0406340309833725E-3</v>
      </c>
      <c r="BY92" s="393">
        <f>+生産者価格評価表!BY92/生産者価格評価表!BY$124</f>
        <v>0</v>
      </c>
      <c r="BZ92" s="393">
        <f>+生産者価格評価表!BZ92/生産者価格評価表!BZ$124</f>
        <v>4.8461472508055166E-4</v>
      </c>
      <c r="CA92" s="393">
        <f>+生産者価格評価表!CA92/生産者価格評価表!CA$124</f>
        <v>2.8193961896896711E-3</v>
      </c>
      <c r="CB92" s="393">
        <f>+生産者価格評価表!CB92/生産者価格評価表!CB$124</f>
        <v>0</v>
      </c>
      <c r="CC92" s="393">
        <f>+生産者価格評価表!CC92/生産者価格評価表!CC$124</f>
        <v>2.6421415448909819E-3</v>
      </c>
      <c r="CD92" s="393">
        <f>+生産者価格評価表!CD92/生産者価格評価表!CD$124</f>
        <v>4.1792787118664788E-3</v>
      </c>
      <c r="CE92" s="393">
        <f>+生産者価格評価表!CE92/生産者価格評価表!CE$124</f>
        <v>3.7375809203515839E-3</v>
      </c>
      <c r="CF92" s="393">
        <f>+生産者価格評価表!CF92/生産者価格評価表!CF$124</f>
        <v>9.4698735992875434E-3</v>
      </c>
      <c r="CG92" s="393">
        <f>+生産者価格評価表!CG92/生産者価格評価表!CG$124</f>
        <v>2.0001864757340518E-2</v>
      </c>
      <c r="CH92" s="393">
        <f>+生産者価格評価表!CH92/生産者価格評価表!CH$124</f>
        <v>2.1843177986669658E-3</v>
      </c>
      <c r="CI92" s="393">
        <f>+生産者価格評価表!CI92/生産者価格評価表!CI$124</f>
        <v>2.1018874898858807E-2</v>
      </c>
      <c r="CJ92" s="393">
        <f>+生産者価格評価表!CJ92/生産者価格評価表!CJ$124</f>
        <v>4.6974221840886338E-3</v>
      </c>
      <c r="CK92" s="393">
        <f>+生産者価格評価表!CK92/生産者価格評価表!CK$124</f>
        <v>2.8062274825657433E-2</v>
      </c>
      <c r="CL92" s="393">
        <f>+生産者価格評価表!CL92/生産者価格評価表!CL$124</f>
        <v>5.4380422231338411E-2</v>
      </c>
      <c r="CM92" s="393">
        <f>+生産者価格評価表!CM92/生産者価格評価表!CM$124</f>
        <v>1.3425857067148779E-2</v>
      </c>
      <c r="CN92" s="393">
        <f>+生産者価格評価表!CN92/生産者価格評価表!CN$124</f>
        <v>1.4259150850678406E-2</v>
      </c>
      <c r="CO92" s="393">
        <f>+生産者価格評価表!CO92/生産者価格評価表!CO$124</f>
        <v>4.985427901987834E-3</v>
      </c>
      <c r="CP92" s="393">
        <f>+生産者価格評価表!CP92/生産者価格評価表!CP$124</f>
        <v>3.0623106205251011E-2</v>
      </c>
      <c r="CQ92" s="393">
        <f>+生産者価格評価表!CQ92/生産者価格評価表!CQ$124</f>
        <v>5.9785101158250304E-3</v>
      </c>
      <c r="CR92" s="393">
        <f>+生産者価格評価表!CR92/生産者価格評価表!CR$124</f>
        <v>1.2275880370352129E-2</v>
      </c>
      <c r="CS92" s="393">
        <f>+生産者価格評価表!CS92/生産者価格評価表!CS$124</f>
        <v>9.9232199456358808E-3</v>
      </c>
      <c r="CT92" s="393">
        <f>+生産者価格評価表!CT92/生産者価格評価表!CT$124</f>
        <v>9.8868581615255331E-4</v>
      </c>
      <c r="CU92" s="393">
        <f>+生産者価格評価表!CU92/生産者価格評価表!CU$124</f>
        <v>2.9884096944716713E-2</v>
      </c>
      <c r="CV92" s="393">
        <f>+生産者価格評価表!CV92/生産者価格評価表!CV$124</f>
        <v>1.3302617876576158E-2</v>
      </c>
      <c r="CW92" s="393">
        <f>+生産者価格評価表!CW92/生産者価格評価表!CW$124</f>
        <v>3.4113617663759717E-3</v>
      </c>
      <c r="CX92" s="393">
        <f>+生産者価格評価表!CX92/生産者価格評価表!CX$124</f>
        <v>1.7984340797274579E-3</v>
      </c>
      <c r="CY92" s="393">
        <f>+生産者価格評価表!CY92/生産者価格評価表!CY$124</f>
        <v>1.348651547758271E-2</v>
      </c>
      <c r="CZ92" s="393">
        <f>+生産者価格評価表!CZ92/生産者価格評価表!CZ$124</f>
        <v>1.4340409837384388E-2</v>
      </c>
      <c r="DA92" s="393">
        <f>+生産者価格評価表!DA92/生産者価格評価表!DA$124</f>
        <v>7.4651317585568578E-4</v>
      </c>
      <c r="DB92" s="393">
        <f>+生産者価格評価表!DB92/生産者価格評価表!DB$124</f>
        <v>3.5498138470275759E-4</v>
      </c>
      <c r="DC92" s="393">
        <f>+生産者価格評価表!DC92/生産者価格評価表!DC$124</f>
        <v>1.7008630165517218E-2</v>
      </c>
      <c r="DD92" s="393">
        <f>+生産者価格評価表!DD92/生産者価格評価表!DD$124</f>
        <v>6.9686411149825784E-4</v>
      </c>
      <c r="DE92" s="393">
        <f>+生産者価格評価表!DE92/生産者価格評価表!DE$124</f>
        <v>5.3526578004693872E-3</v>
      </c>
      <c r="DF92" s="393">
        <f>+生産者価格評価表!DF92/生産者価格評価表!DF$124</f>
        <v>0</v>
      </c>
      <c r="DG92" s="394">
        <f>+生産者価格評価表!DG92/生産者価格評価表!DG$124</f>
        <v>2.9083382835542564E-3</v>
      </c>
    </row>
    <row r="93" spans="2:111">
      <c r="B93" s="389" t="s">
        <v>293</v>
      </c>
      <c r="C93" s="390" t="s">
        <v>294</v>
      </c>
      <c r="D93" s="391">
        <f>+生産者価格評価表!D93/生産者価格評価表!D$124</f>
        <v>4.4870260845783052E-5</v>
      </c>
      <c r="E93" s="392">
        <f>+生産者価格評価表!E93/生産者価格評価表!E$124</f>
        <v>5.189685686953879E-5</v>
      </c>
      <c r="F93" s="392">
        <f>+生産者価格評価表!F93/生産者価格評価表!F$124</f>
        <v>2.1666347373126431E-4</v>
      </c>
      <c r="G93" s="392">
        <f>+生産者価格評価表!G93/生産者価格評価表!G$124</f>
        <v>4.7837162299532391E-5</v>
      </c>
      <c r="H93" s="392">
        <f>+生産者価格評価表!H93/生産者価格評価表!H$124</f>
        <v>1.1535065860789501E-4</v>
      </c>
      <c r="I93" s="392">
        <f>+生産者価格評価表!I93/生産者価格評価表!I$124</f>
        <v>6.3807213182867021E-4</v>
      </c>
      <c r="J93" s="392">
        <f>+生産者価格評価表!J93/生産者価格評価表!J$124</f>
        <v>1.3987594080019797E-4</v>
      </c>
      <c r="K93" s="392">
        <f>+生産者価格評価表!K93/生産者価格評価表!K$124</f>
        <v>7.8978216658671593E-4</v>
      </c>
      <c r="L93" s="392">
        <f>+生産者価格評価表!L93/生産者価格評価表!L$124</f>
        <v>2.5022474047093561E-4</v>
      </c>
      <c r="M93" s="392">
        <f>+生産者価格評価表!M93/生産者価格評価表!M$124</f>
        <v>8.2181346838690707E-5</v>
      </c>
      <c r="N93" s="392">
        <f>+生産者価格評価表!N93/生産者価格評価表!N$124</f>
        <v>3.6204933492709054E-4</v>
      </c>
      <c r="O93" s="392">
        <f>+生産者価格評価表!O93/生産者価格評価表!O$124</f>
        <v>8.8230683815958299E-5</v>
      </c>
      <c r="P93" s="392">
        <f>+生産者価格評価表!P93/生産者価格評価表!P$124</f>
        <v>1.0620284200972624E-4</v>
      </c>
      <c r="Q93" s="392">
        <f>+生産者価格評価表!Q93/生産者価格評価表!Q$124</f>
        <v>2.8347093661336003E-4</v>
      </c>
      <c r="R93" s="392">
        <f>+生産者価格評価表!R93/生産者価格評価表!R$124</f>
        <v>3.038640710892579E-4</v>
      </c>
      <c r="S93" s="392">
        <f>+生産者価格評価表!S93/生産者価格評価表!S$124</f>
        <v>1.0747476505623159E-3</v>
      </c>
      <c r="T93" s="392">
        <f>+生産者価格評価表!T93/生産者価格評価表!T$124</f>
        <v>2.2437833709522078E-4</v>
      </c>
      <c r="U93" s="392">
        <f>+生産者価格評価表!U93/生産者価格評価表!U$124</f>
        <v>3.0849934031049078E-4</v>
      </c>
      <c r="V93" s="392">
        <f>+生産者価格評価表!V93/生産者価格評価表!V$124</f>
        <v>4.1526001299668742E-4</v>
      </c>
      <c r="W93" s="392">
        <f>+生産者価格評価表!W93/生産者価格評価表!W$124</f>
        <v>3.6781890698842215E-4</v>
      </c>
      <c r="X93" s="392">
        <f>+生産者価格評価表!X93/生産者価格評価表!X$124</f>
        <v>2.7819633779239088E-4</v>
      </c>
      <c r="Y93" s="392">
        <f>+生産者価格評価表!Y93/生産者価格評価表!Y$124</f>
        <v>7.770690559312217E-4</v>
      </c>
      <c r="Z93" s="392">
        <f>+生産者価格評価表!Z93/生産者価格評価表!Z$124</f>
        <v>9.4900364301194384E-4</v>
      </c>
      <c r="AA93" s="392">
        <f>+生産者価格評価表!AA93/生産者価格評価表!AA$124</f>
        <v>1.2993200225215471E-4</v>
      </c>
      <c r="AB93" s="392">
        <f>+生産者価格評価表!AB93/生産者価格評価表!AB$124</f>
        <v>2.6176604227470149E-3</v>
      </c>
      <c r="AC93" s="392">
        <f>+生産者価格評価表!AC93/生産者価格評価表!AC$124</f>
        <v>5.7986908162445763E-4</v>
      </c>
      <c r="AD93" s="392">
        <f>+生産者価格評価表!AD93/生産者価格評価表!AD$124</f>
        <v>1.1332305996173318E-4</v>
      </c>
      <c r="AE93" s="392">
        <f>+生産者価格評価表!AE93/生産者価格評価表!AE$124</f>
        <v>1.3554274492865847E-4</v>
      </c>
      <c r="AF93" s="392">
        <f>+生産者価格評価表!AF93/生産者価格評価表!AF$124</f>
        <v>3.9484499245061099E-4</v>
      </c>
      <c r="AG93" s="392">
        <f>+生産者価格評価表!AG93/生産者価格評価表!AG$124</f>
        <v>4.9681623286385252E-4</v>
      </c>
      <c r="AH93" s="392">
        <f>+生産者価格評価表!AH93/生産者価格評価表!AH$124</f>
        <v>5.2586307276818079E-5</v>
      </c>
      <c r="AI93" s="392">
        <f>+生産者価格評価表!AI93/生産者価格評価表!AI$124</f>
        <v>3.5609652116006495E-4</v>
      </c>
      <c r="AJ93" s="392">
        <f>+生産者価格評価表!AJ93/生産者価格評価表!AJ$124</f>
        <v>2.9802593467314291E-4</v>
      </c>
      <c r="AK93" s="392">
        <f>+生産者価格評価表!AK93/生産者価格評価表!AK$124</f>
        <v>2.3467473747329636E-3</v>
      </c>
      <c r="AL93" s="392">
        <f>+生産者価格評価表!AL93/生産者価格評価表!AL$124</f>
        <v>5.288449781125431E-4</v>
      </c>
      <c r="AM93" s="392">
        <f>+生産者価格評価表!AM93/生産者価格評価表!AM$124</f>
        <v>6.5463436901208591E-5</v>
      </c>
      <c r="AN93" s="392">
        <f>+生産者価格評価表!AN93/生産者価格評価表!AN$124</f>
        <v>1.2581672977831488E-4</v>
      </c>
      <c r="AO93" s="392">
        <f>+生産者価格評価表!AO93/生産者価格評価表!AO$124</f>
        <v>1.2880816910291774E-4</v>
      </c>
      <c r="AP93" s="392">
        <f>+生産者価格評価表!AP93/生産者価格評価表!AP$124</f>
        <v>1.0063841259677197E-4</v>
      </c>
      <c r="AQ93" s="392">
        <f>+生産者価格評価表!AQ93/生産者価格評価表!AQ$124</f>
        <v>6.3892101241756878E-6</v>
      </c>
      <c r="AR93" s="392">
        <f>+生産者価格評価表!AR93/生産者価格評価表!AR$124</f>
        <v>2.8588792240481989E-5</v>
      </c>
      <c r="AS93" s="392">
        <f>+生産者価格評価表!AS93/生産者価格評価表!AS$124</f>
        <v>2.1051182712121029E-4</v>
      </c>
      <c r="AT93" s="392">
        <f>+生産者価格評価表!AT93/生産者価格評価表!AT$124</f>
        <v>1.9284346740714207E-4</v>
      </c>
      <c r="AU93" s="393">
        <f>+生産者価格評価表!AU93/生産者価格評価表!AU$124</f>
        <v>1.5044842520802475E-3</v>
      </c>
      <c r="AV93" s="393">
        <f>+生産者価格評価表!AV93/生産者価格評価表!AV$124</f>
        <v>5.9737185415102982E-4</v>
      </c>
      <c r="AW93" s="393">
        <f>+生産者価格評価表!AW93/生産者価格評価表!AW$124</f>
        <v>1.957103514831761E-4</v>
      </c>
      <c r="AX93" s="393">
        <f>+生産者価格評価表!AX93/生産者価格評価表!AX$124</f>
        <v>1.832526791858292E-4</v>
      </c>
      <c r="AY93" s="393">
        <f>+生産者価格評価表!AY93/生産者価格評価表!AY$124</f>
        <v>2.8414798279880512E-4</v>
      </c>
      <c r="AZ93" s="393">
        <f>+生産者価格評価表!AZ93/生産者価格評価表!AZ$124</f>
        <v>2.0181696649703321E-4</v>
      </c>
      <c r="BA93" s="393">
        <f>+生産者価格評価表!BA93/生産者価格評価表!BA$124</f>
        <v>5.6661299011656673E-4</v>
      </c>
      <c r="BB93" s="393">
        <f>+生産者価格評価表!BB93/生産者価格評価表!BB$124</f>
        <v>1.378122618685181E-4</v>
      </c>
      <c r="BC93" s="393">
        <f>+生産者価格評価表!BC93/生産者価格評価表!BC$124</f>
        <v>1.8496103686372906E-4</v>
      </c>
      <c r="BD93" s="393">
        <f>+生産者価格評価表!BD93/生産者価格評価表!BD$124</f>
        <v>5.2473897746104046E-4</v>
      </c>
      <c r="BE93" s="393">
        <f>+生産者価格評価表!BE93/生産者価格評価表!BE$124</f>
        <v>1.2333640612767691E-4</v>
      </c>
      <c r="BF93" s="393">
        <f>+生産者価格評価表!BF93/生産者価格評価表!BF$124</f>
        <v>1.4513024695672876E-4</v>
      </c>
      <c r="BG93" s="393">
        <f>+生産者価格評価表!BG93/生産者価格評価表!BG$124</f>
        <v>4.4902531534885665E-4</v>
      </c>
      <c r="BH93" s="393">
        <f>+生産者価格評価表!BH93/生産者価格評価表!BH$124</f>
        <v>1.0492751488485888E-4</v>
      </c>
      <c r="BI93" s="393">
        <f>+生産者価格評価表!BI93/生産者価格評価表!BI$124</f>
        <v>8.9471355799339248E-4</v>
      </c>
      <c r="BJ93" s="393">
        <f>+生産者価格評価表!BJ93/生産者価格評価表!BJ$124</f>
        <v>3.8960682238410463E-4</v>
      </c>
      <c r="BK93" s="393">
        <f>+生産者価格評価表!BK93/生産者価格評価表!BK$124</f>
        <v>7.1156559863242233E-4</v>
      </c>
      <c r="BL93" s="393">
        <f>+生産者価格評価表!BL93/生産者価格評価表!BL$124</f>
        <v>4.8118301030278439E-5</v>
      </c>
      <c r="BM93" s="393">
        <f>+生産者価格評価表!BM93/生産者価格評価表!BM$124</f>
        <v>1.2747529142917733E-4</v>
      </c>
      <c r="BN93" s="393">
        <f>+生産者価格評価表!BN93/生産者価格評価表!BN$124</f>
        <v>1.2743803357831115E-4</v>
      </c>
      <c r="BO93" s="393">
        <f>+生産者価格評価表!BO93/生産者価格評価表!BO$124</f>
        <v>1.1615469686840127E-4</v>
      </c>
      <c r="BP93" s="393">
        <f>+生産者価格評価表!BP93/生産者価格評価表!BP$124</f>
        <v>1.2756681512099099E-4</v>
      </c>
      <c r="BQ93" s="393">
        <f>+生産者価格評価表!BQ93/生産者価格評価表!BQ$124</f>
        <v>1.9090236298645058E-5</v>
      </c>
      <c r="BR93" s="393">
        <f>+生産者価格評価表!BR93/生産者価格評価表!BR$124</f>
        <v>5.4898063856317581E-5</v>
      </c>
      <c r="BS93" s="393">
        <f>+生産者価格評価表!BS93/生産者価格評価表!BS$124</f>
        <v>2.6575955249976216E-4</v>
      </c>
      <c r="BT93" s="393">
        <f>+生産者価格評価表!BT93/生産者価格評価表!BT$124</f>
        <v>4.6359363164532181E-4</v>
      </c>
      <c r="BU93" s="393">
        <f>+生産者価格評価表!BU93/生産者価格評価表!BU$124</f>
        <v>1.1732678193351729E-2</v>
      </c>
      <c r="BV93" s="393">
        <f>+生産者価格評価表!BV93/生産者価格評価表!BV$124</f>
        <v>3.4055268699744326E-3</v>
      </c>
      <c r="BW93" s="393">
        <f>+生産者価格評価表!BW93/生産者価格評価表!BW$124</f>
        <v>1.034648060039161E-4</v>
      </c>
      <c r="BX93" s="393">
        <f>+生産者価格評価表!BX93/生産者価格評価表!BX$124</f>
        <v>6.5677748634536902E-4</v>
      </c>
      <c r="BY93" s="393">
        <f>+生産者価格評価表!BY93/生産者価格評価表!BY$124</f>
        <v>0</v>
      </c>
      <c r="BZ93" s="393">
        <f>+生産者価格評価表!BZ93/生産者価格評価表!BZ$124</f>
        <v>1.5648499413284823E-3</v>
      </c>
      <c r="CA93" s="393">
        <f>+生産者価格評価表!CA93/生産者価格評価表!CA$124</f>
        <v>9.864227222652355E-4</v>
      </c>
      <c r="CB93" s="393">
        <f>+生産者価格評価表!CB93/生産者価格評価表!CB$124</f>
        <v>0</v>
      </c>
      <c r="CC93" s="393">
        <f>+生産者価格評価表!CC93/生産者価格評価表!CC$124</f>
        <v>3.7752718232294814E-4</v>
      </c>
      <c r="CD93" s="393">
        <f>+生産者価格評価表!CD93/生産者価格評価表!CD$124</f>
        <v>2.2352609112793182E-4</v>
      </c>
      <c r="CE93" s="393">
        <f>+生産者価格評価表!CE93/生産者価格評価表!CE$124</f>
        <v>2.5241606149638746E-3</v>
      </c>
      <c r="CF93" s="393">
        <f>+生産者価格評価表!CF93/生産者価格評価表!CF$124</f>
        <v>7.473969176773163E-4</v>
      </c>
      <c r="CG93" s="393">
        <f>+生産者価格評価表!CG93/生産者価格評価表!CG$124</f>
        <v>9.0759583364248911E-4</v>
      </c>
      <c r="CH93" s="393">
        <f>+生産者価格評価表!CH93/生産者価格評価表!CH$124</f>
        <v>1.9572740131424426E-3</v>
      </c>
      <c r="CI93" s="393">
        <f>+生産者価格評価表!CI93/生産者価格評価表!CI$124</f>
        <v>2.3464422419316261E-2</v>
      </c>
      <c r="CJ93" s="393">
        <f>+生産者価格評価表!CJ93/生産者価格評価表!CJ$124</f>
        <v>1.3130990771434051E-2</v>
      </c>
      <c r="CK93" s="393">
        <f>+生産者価格評価表!CK93/生産者価格評価表!CK$124</f>
        <v>1.9690422225664216E-2</v>
      </c>
      <c r="CL93" s="393">
        <f>+生産者価格評価表!CL93/生産者価格評価表!CL$124</f>
        <v>0.12023323191576644</v>
      </c>
      <c r="CM93" s="393">
        <f>+生産者価格評価表!CM93/生産者価格評価表!CM$124</f>
        <v>9.2349969025583862E-3</v>
      </c>
      <c r="CN93" s="393">
        <f>+生産者価格評価表!CN93/生産者価格評価表!CN$124</f>
        <v>3.1319731656153796E-3</v>
      </c>
      <c r="CO93" s="393">
        <f>+生産者価格評価表!CO93/生産者価格評価表!CO$124</f>
        <v>1.6785756062546333E-4</v>
      </c>
      <c r="CP93" s="393">
        <f>+生産者価格評価表!CP93/生産者価格評価表!CP$124</f>
        <v>1.4332364048093187E-3</v>
      </c>
      <c r="CQ93" s="393">
        <f>+生産者価格評価表!CQ93/生産者価格評価表!CQ$124</f>
        <v>5.5877544468836086E-5</v>
      </c>
      <c r="CR93" s="393">
        <f>+生産者価格評価表!CR93/生産者価格評価表!CR$124</f>
        <v>9.4387321742154748E-4</v>
      </c>
      <c r="CS93" s="393">
        <f>+生産者価格評価表!CS93/生産者価格評価表!CS$124</f>
        <v>1.0554520743582575E-3</v>
      </c>
      <c r="CT93" s="393">
        <f>+生産者価格評価表!CT93/生産者価格評価表!CT$124</f>
        <v>3.7250329023016132E-5</v>
      </c>
      <c r="CU93" s="393">
        <f>+生産者価格評価表!CU93/生産者価格評価表!CU$124</f>
        <v>5.3825596689202203E-4</v>
      </c>
      <c r="CV93" s="393">
        <f>+生産者価格評価表!CV93/生産者価格評価表!CV$124</f>
        <v>6.0353843865098436E-3</v>
      </c>
      <c r="CW93" s="393">
        <f>+生産者価格評価表!CW93/生産者価格評価表!CW$124</f>
        <v>0.22593690805380132</v>
      </c>
      <c r="CX93" s="393">
        <f>+生産者価格評価表!CX93/生産者価格評価表!CX$124</f>
        <v>2.2867054036254815E-3</v>
      </c>
      <c r="CY93" s="393">
        <f>+生産者価格評価表!CY93/生産者価格評価表!CY$124</f>
        <v>1.0726062680001128E-2</v>
      </c>
      <c r="CZ93" s="393">
        <f>+生産者価格評価表!CZ93/生産者価格評価表!CZ$124</f>
        <v>6.3934211161428703E-3</v>
      </c>
      <c r="DA93" s="393">
        <f>+生産者価格評価表!DA93/生産者価格評価表!DA$124</f>
        <v>8.5371433748723351E-3</v>
      </c>
      <c r="DB93" s="393">
        <f>+生産者価格評価表!DB93/生産者価格評価表!DB$124</f>
        <v>4.8735938136405099E-3</v>
      </c>
      <c r="DC93" s="393">
        <f>+生産者価格評価表!DC93/生産者価格評価表!DC$124</f>
        <v>1.2233393849318149E-3</v>
      </c>
      <c r="DD93" s="393">
        <f>+生産者価格評価表!DD93/生産者価格評価表!DD$124</f>
        <v>3.7339991428944081E-3</v>
      </c>
      <c r="DE93" s="393">
        <f>+生産者価格評価表!DE93/生産者価格評価表!DE$124</f>
        <v>9.6417789010534098E-4</v>
      </c>
      <c r="DF93" s="393">
        <f>+生産者価格評価表!DF93/生産者価格評価表!DF$124</f>
        <v>0</v>
      </c>
      <c r="DG93" s="394">
        <f>+生産者価格評価表!DG93/生産者価格評価表!DG$124</f>
        <v>2.1780799692838523E-2</v>
      </c>
    </row>
    <row r="94" spans="2:111">
      <c r="B94" s="389" t="s">
        <v>295</v>
      </c>
      <c r="C94" s="390" t="s">
        <v>296</v>
      </c>
      <c r="D94" s="391">
        <f>+生産者価格評価表!D94/生産者価格評価表!D$124</f>
        <v>6.2325285394582174E-4</v>
      </c>
      <c r="E94" s="392">
        <f>+生産者価格評価表!E94/生産者価格評価表!E$124</f>
        <v>5.0612810926374942E-4</v>
      </c>
      <c r="F94" s="392">
        <f>+生産者価格評価表!F94/生産者価格評価表!F$124</f>
        <v>2.3057554941295602E-3</v>
      </c>
      <c r="G94" s="392">
        <f>+生産者価格評価表!G94/生産者価格評価表!G$124</f>
        <v>7.5210649615375924E-4</v>
      </c>
      <c r="H94" s="392">
        <f>+生産者価格評価表!H94/生産者価格評価表!H$124</f>
        <v>7.4090615336609494E-4</v>
      </c>
      <c r="I94" s="392">
        <f>+生産者価格評価表!I94/生産者価格評価表!I$124</f>
        <v>3.8581105645454477E-4</v>
      </c>
      <c r="J94" s="392">
        <f>+生産者価格評価表!J94/生産者価格評価表!J$124</f>
        <v>1.3422710472942075E-3</v>
      </c>
      <c r="K94" s="392">
        <f>+生産者価格評価表!K94/生産者価格評価表!K$124</f>
        <v>8.4693157669174198E-4</v>
      </c>
      <c r="L94" s="392">
        <f>+生産者価格評価表!L94/生産者価格評価表!L$124</f>
        <v>6.0478105420726474E-4</v>
      </c>
      <c r="M94" s="392">
        <f>+生産者価格評価表!M94/生産者価格評価表!M$124</f>
        <v>3.0467231023124361E-4</v>
      </c>
      <c r="N94" s="392">
        <f>+生産者価格評価表!N94/生産者価格評価表!N$124</f>
        <v>2.1093845408017882E-4</v>
      </c>
      <c r="O94" s="392">
        <f>+生産者価格評価表!O94/生産者価格評価表!O$124</f>
        <v>1.163894126933918E-3</v>
      </c>
      <c r="P94" s="392">
        <f>+生産者価格評価表!P94/生産者価格評価表!P$124</f>
        <v>1.8623426938134135E-3</v>
      </c>
      <c r="Q94" s="392">
        <f>+生産者価格評価表!Q94/生産者価格評価表!Q$124</f>
        <v>8.6564408404617111E-4</v>
      </c>
      <c r="R94" s="392">
        <f>+生産者価格評価表!R94/生産者価格評価表!R$124</f>
        <v>1.0977017766570357E-3</v>
      </c>
      <c r="S94" s="392">
        <f>+生産者価格評価表!S94/生産者価格評価表!S$124</f>
        <v>3.4051151172693859E-4</v>
      </c>
      <c r="T94" s="392">
        <f>+生産者価格評価表!T94/生産者価格評価表!T$124</f>
        <v>8.6854298080656339E-4</v>
      </c>
      <c r="U94" s="392">
        <f>+生産者価格評価表!U94/生産者価格評価表!U$124</f>
        <v>1.5136284048382286E-3</v>
      </c>
      <c r="V94" s="392">
        <f>+生産者価格評価表!V94/生産者価格評価表!V$124</f>
        <v>4.8975322143502446E-3</v>
      </c>
      <c r="W94" s="392">
        <f>+生産者価格評価表!W94/生産者価格評価表!W$124</f>
        <v>8.8139462308157307E-4</v>
      </c>
      <c r="X94" s="392">
        <f>+生産者価格評価表!X94/生産者価格評価表!X$124</f>
        <v>1.3812884367740664E-4</v>
      </c>
      <c r="Y94" s="392">
        <f>+生産者価格評価表!Y94/生産者価格評価表!Y$124</f>
        <v>4.7882004715446119E-4</v>
      </c>
      <c r="Z94" s="392">
        <f>+生産者価格評価表!Z94/生産者価格評価表!Z$124</f>
        <v>2.1836767499917688E-4</v>
      </c>
      <c r="AA94" s="392">
        <f>+生産者価格評価表!AA94/生産者価格評価表!AA$124</f>
        <v>5.8469401013469622E-4</v>
      </c>
      <c r="AB94" s="392">
        <f>+生産者価格評価表!AB94/生産者価格評価表!AB$124</f>
        <v>1.7222133730413914E-3</v>
      </c>
      <c r="AC94" s="392">
        <f>+生産者価格評価表!AC94/生産者価格評価表!AC$124</f>
        <v>8.972061859990701E-4</v>
      </c>
      <c r="AD94" s="392">
        <f>+生産者価格評価表!AD94/生産者価格評価表!AD$124</f>
        <v>1.0930935700905687E-4</v>
      </c>
      <c r="AE94" s="392">
        <f>+生産者価格評価表!AE94/生産者価格評価表!AE$124</f>
        <v>3.4826054558224689E-4</v>
      </c>
      <c r="AF94" s="392">
        <f>+生産者価格評価表!AF94/生産者価格評価表!AF$124</f>
        <v>3.2815925281445168E-4</v>
      </c>
      <c r="AG94" s="392">
        <f>+生産者価格評価表!AG94/生産者価格評価表!AG$124</f>
        <v>1.0806033013830603E-3</v>
      </c>
      <c r="AH94" s="392">
        <f>+生産者価格評価表!AH94/生産者価格評価表!AH$124</f>
        <v>1.325926176336913E-3</v>
      </c>
      <c r="AI94" s="392">
        <f>+生産者価格評価表!AI94/生産者価格評価表!AI$124</f>
        <v>3.0982875971003333E-4</v>
      </c>
      <c r="AJ94" s="392">
        <f>+生産者価格評価表!AJ94/生産者価格評価表!AJ$124</f>
        <v>4.0247760794973487E-4</v>
      </c>
      <c r="AK94" s="392">
        <f>+生産者価格評価表!AK94/生産者価格評価表!AK$124</f>
        <v>1.5700658592519472E-3</v>
      </c>
      <c r="AL94" s="392">
        <f>+生産者価格評価表!AL94/生産者価格評価表!AL$124</f>
        <v>7.0716457574201334E-4</v>
      </c>
      <c r="AM94" s="392">
        <f>+生産者価格評価表!AM94/生産者価格評価表!AM$124</f>
        <v>2.9974587211747088E-4</v>
      </c>
      <c r="AN94" s="392">
        <f>+生産者価格評価表!AN94/生産者価格評価表!AN$124</f>
        <v>9.2228072611546237E-5</v>
      </c>
      <c r="AO94" s="392">
        <f>+生産者価格評価表!AO94/生産者価格評価表!AO$124</f>
        <v>2.3286994118606308E-4</v>
      </c>
      <c r="AP94" s="392">
        <f>+生産者価格評価表!AP94/生産者価格評価表!AP$124</f>
        <v>3.828206283092895E-4</v>
      </c>
      <c r="AQ94" s="392">
        <f>+生産者価格評価表!AQ94/生産者価格評価表!AQ$124</f>
        <v>2.4084544250697049E-4</v>
      </c>
      <c r="AR94" s="392">
        <f>+生産者価格評価表!AR94/生産者価格評価表!AR$124</f>
        <v>4.130214151712057E-4</v>
      </c>
      <c r="AS94" s="392">
        <f>+生産者価格評価表!AS94/生産者価格評価表!AS$124</f>
        <v>5.8785640792248907E-4</v>
      </c>
      <c r="AT94" s="392">
        <f>+生産者価格評価表!AT94/生産者価格評価表!AT$124</f>
        <v>6.0477778530293425E-4</v>
      </c>
      <c r="AU94" s="393">
        <f>+生産者価格評価表!AU94/生産者価格評価表!AU$124</f>
        <v>6.0306371375832906E-4</v>
      </c>
      <c r="AV94" s="393">
        <f>+生産者価格評価表!AV94/生産者価格評価表!AV$124</f>
        <v>6.2168525754970484E-4</v>
      </c>
      <c r="AW94" s="393">
        <f>+生産者価格評価表!AW94/生産者価格評価表!AW$124</f>
        <v>8.8586529731328413E-4</v>
      </c>
      <c r="AX94" s="393">
        <f>+生産者価格評価表!AX94/生産者価格評価表!AX$124</f>
        <v>6.4473656030624056E-4</v>
      </c>
      <c r="AY94" s="393">
        <f>+生産者価格評価表!AY94/生産者価格評価表!AY$124</f>
        <v>9.5893378853034825E-4</v>
      </c>
      <c r="AZ94" s="393">
        <f>+生産者価格評価表!AZ94/生産者価格評価表!AZ$124</f>
        <v>9.6255890164430498E-4</v>
      </c>
      <c r="BA94" s="393">
        <f>+生産者価格評価表!BA94/生産者価格評価表!BA$124</f>
        <v>7.849644986135597E-4</v>
      </c>
      <c r="BB94" s="393">
        <f>+生産者価格評価表!BB94/生産者価格評価表!BB$124</f>
        <v>1.0822315858498332E-3</v>
      </c>
      <c r="BC94" s="393">
        <f>+生産者価格評価表!BC94/生産者価格評価表!BC$124</f>
        <v>7.9831570104409513E-4</v>
      </c>
      <c r="BD94" s="393">
        <f>+生産者価格評価表!BD94/生産者価格評価表!BD$124</f>
        <v>1.1539686038253374E-3</v>
      </c>
      <c r="BE94" s="393">
        <f>+生産者価格評価表!BE94/生産者価格評価表!BE$124</f>
        <v>1.7463971872350873E-3</v>
      </c>
      <c r="BF94" s="393">
        <f>+生産者価格評価表!BF94/生産者価格評価表!BF$124</f>
        <v>1.9627533637066417E-4</v>
      </c>
      <c r="BG94" s="393">
        <f>+生産者価格評価表!BG94/生産者価格評価表!BG$124</f>
        <v>2.2217541629018748E-4</v>
      </c>
      <c r="BH94" s="393">
        <f>+生産者価格評価表!BH94/生産者価格評価表!BH$124</f>
        <v>2.1495842252722034E-4</v>
      </c>
      <c r="BI94" s="393">
        <f>+生産者価格評価表!BI94/生産者価格評価表!BI$124</f>
        <v>7.7010044075961394E-4</v>
      </c>
      <c r="BJ94" s="393">
        <f>+生産者価格評価表!BJ94/生産者価格評価表!BJ$124</f>
        <v>1.1047293015653183E-3</v>
      </c>
      <c r="BK94" s="393">
        <f>+生産者価格評価表!BK94/生産者価格評価表!BK$124</f>
        <v>1.577160858976843E-3</v>
      </c>
      <c r="BL94" s="393">
        <f>+生産者価格評価表!BL94/生産者価格評価表!BL$124</f>
        <v>1.4457362264097295E-3</v>
      </c>
      <c r="BM94" s="393">
        <f>+生産者価格評価表!BM94/生産者価格評価表!BM$124</f>
        <v>1.5186582374442361E-3</v>
      </c>
      <c r="BN94" s="393">
        <f>+生産者価格評価表!BN94/生産者価格評価表!BN$124</f>
        <v>1.3565256809865225E-3</v>
      </c>
      <c r="BO94" s="393">
        <f>+生産者価格評価表!BO94/生産者価格評価表!BO$124</f>
        <v>1.4572685031216102E-3</v>
      </c>
      <c r="BP94" s="393">
        <f>+生産者価格評価表!BP94/生産者価格評価表!BP$124</f>
        <v>1.223680670905372E-3</v>
      </c>
      <c r="BQ94" s="393">
        <f>+生産者価格評価表!BQ94/生産者価格評価表!BQ$124</f>
        <v>2.5561926352766877E-4</v>
      </c>
      <c r="BR94" s="393">
        <f>+生産者価格評価表!BR94/生産者価格評価表!BR$124</f>
        <v>2.5629377002584218E-4</v>
      </c>
      <c r="BS94" s="393">
        <f>+生産者価格評価表!BS94/生産者価格評価表!BS$124</f>
        <v>1.3177612362322093E-3</v>
      </c>
      <c r="BT94" s="393">
        <f>+生産者価格評価表!BT94/生産者価格評価表!BT$124</f>
        <v>1.1170971095154011E-3</v>
      </c>
      <c r="BU94" s="393">
        <f>+生産者価格評価表!BU94/生産者価格評価表!BU$124</f>
        <v>2.1047408741372334E-3</v>
      </c>
      <c r="BV94" s="393">
        <f>+生産者価格評価表!BV94/生産者価格評価表!BV$124</f>
        <v>2.86431960952931E-3</v>
      </c>
      <c r="BW94" s="393">
        <f>+生産者価格評価表!BW94/生産者価格評価表!BW$124</f>
        <v>9.3738003093345559E-4</v>
      </c>
      <c r="BX94" s="393">
        <f>+生産者価格評価表!BX94/生産者価格評価表!BX$124</f>
        <v>5.937043502318674E-4</v>
      </c>
      <c r="BY94" s="393">
        <f>+生産者価格評価表!BY94/生産者価格評価表!BY$124</f>
        <v>0</v>
      </c>
      <c r="BZ94" s="393">
        <f>+生産者価格評価表!BZ94/生産者価格評価表!BZ$124</f>
        <v>2.2112100084124148E-3</v>
      </c>
      <c r="CA94" s="393">
        <f>+生産者価格評価表!CA94/生産者価格評価表!CA$124</f>
        <v>1.332099173735696E-3</v>
      </c>
      <c r="CB94" s="393">
        <f>+生産者価格評価表!CB94/生産者価格評価表!CB$124</f>
        <v>0</v>
      </c>
      <c r="CC94" s="393">
        <f>+生産者価格評価表!CC94/生産者価格評価表!CC$124</f>
        <v>5.7177808718097674E-4</v>
      </c>
      <c r="CD94" s="393">
        <f>+生産者価格評価表!CD94/生産者価格評価表!CD$124</f>
        <v>1.6108260937047741E-3</v>
      </c>
      <c r="CE94" s="393">
        <f>+生産者価格評価表!CE94/生産者価格評価表!CE$124</f>
        <v>3.0896021582866753E-3</v>
      </c>
      <c r="CF94" s="393">
        <f>+生産者価格評価表!CF94/生産者価格評価表!CF$124</f>
        <v>2.3781408074776472E-3</v>
      </c>
      <c r="CG94" s="393">
        <f>+生産者価格評価表!CG94/生産者価格評価表!CG$124</f>
        <v>1.1412194032081383E-3</v>
      </c>
      <c r="CH94" s="393">
        <f>+生産者価格評価表!CH94/生産者価格評価表!CH$124</f>
        <v>3.0279028983313588E-3</v>
      </c>
      <c r="CI94" s="393">
        <f>+生産者価格評価表!CI94/生産者価格評価表!CI$124</f>
        <v>3.7959906255497105E-3</v>
      </c>
      <c r="CJ94" s="393">
        <f>+生産者価格評価表!CJ94/生産者価格評価表!CJ$124</f>
        <v>0.19011309889516975</v>
      </c>
      <c r="CK94" s="393">
        <f>+生産者価格評価表!CK94/生産者価格評価表!CK$124</f>
        <v>5.0843415675387842E-3</v>
      </c>
      <c r="CL94" s="393">
        <f>+生産者価格評価表!CL94/生産者価格評価表!CL$124</f>
        <v>6.2623923150553805E-3</v>
      </c>
      <c r="CM94" s="393">
        <f>+生産者価格評価表!CM94/生産者価格評価表!CM$124</f>
        <v>6.9444929798543553E-2</v>
      </c>
      <c r="CN94" s="393">
        <f>+生産者価格評価表!CN94/生産者価格評価表!CN$124</f>
        <v>5.1612598102011029E-3</v>
      </c>
      <c r="CO94" s="393">
        <f>+生産者価格評価表!CO94/生産者価格評価表!CO$124</f>
        <v>3.3709999475226306E-3</v>
      </c>
      <c r="CP94" s="393">
        <f>+生産者価格評価表!CP94/生産者価格評価表!CP$124</f>
        <v>1.4637556820347269E-2</v>
      </c>
      <c r="CQ94" s="393">
        <f>+生産者価格評価表!CQ94/生産者価格評価表!CQ$124</f>
        <v>2.7302783400721549E-3</v>
      </c>
      <c r="CR94" s="393">
        <f>+生産者価格評価表!CR94/生産者価格評価表!CR$124</f>
        <v>4.4313792108656999E-3</v>
      </c>
      <c r="CS94" s="393">
        <f>+生産者価格評価表!CS94/生産者価格評価表!CS$124</f>
        <v>9.0904115033666015E-3</v>
      </c>
      <c r="CT94" s="393">
        <f>+生産者価格評価表!CT94/生産者価格評価表!CT$124</f>
        <v>1.7505930088547999E-3</v>
      </c>
      <c r="CU94" s="393">
        <f>+生産者価格評価表!CU94/生産者価格評価表!CU$124</f>
        <v>2.1059421783239923E-2</v>
      </c>
      <c r="CV94" s="393">
        <f>+生産者価格評価表!CV94/生産者価格評価表!CV$124</f>
        <v>1.3734046821536285E-3</v>
      </c>
      <c r="CW94" s="393">
        <f>+生産者価格評価表!CW94/生産者価格評価表!CW$124</f>
        <v>0.18889460882224571</v>
      </c>
      <c r="CX94" s="393">
        <f>+生産者価格評価表!CX94/生産者価格評価表!CX$124</f>
        <v>4.5091262244659604E-4</v>
      </c>
      <c r="CY94" s="393">
        <f>+生産者価格評価表!CY94/生産者価格評価表!CY$124</f>
        <v>3.7705761661767749E-3</v>
      </c>
      <c r="CZ94" s="393">
        <f>+生産者価格評価表!CZ94/生産者価格評価表!CZ$124</f>
        <v>4.1254166259271589E-3</v>
      </c>
      <c r="DA94" s="393">
        <f>+生産者価格評価表!DA94/生産者価格評価表!DA$124</f>
        <v>2.1680521123482554E-3</v>
      </c>
      <c r="DB94" s="393">
        <f>+生産者価格評価表!DB94/生産者価格評価表!DB$124</f>
        <v>5.3515681021575386E-3</v>
      </c>
      <c r="DC94" s="393">
        <f>+生産者価格評価表!DC94/生産者価格評価表!DC$124</f>
        <v>1.617493741404203E-2</v>
      </c>
      <c r="DD94" s="393">
        <f>+生産者価格評価表!DD94/生産者価格評価表!DD$124</f>
        <v>3.1657008701485028E-3</v>
      </c>
      <c r="DE94" s="393">
        <f>+生産者価格評価表!DE94/生産者価格評価表!DE$124</f>
        <v>2.2925654333403335E-3</v>
      </c>
      <c r="DF94" s="393">
        <f>+生産者価格評価表!DF94/生産者価格評価表!DF$124</f>
        <v>0</v>
      </c>
      <c r="DG94" s="394">
        <f>+生産者価格評価表!DG94/生産者価格評価表!DG$124</f>
        <v>1.593981910309107E-4</v>
      </c>
    </row>
    <row r="95" spans="2:111">
      <c r="B95" s="389" t="s">
        <v>297</v>
      </c>
      <c r="C95" s="390" t="s">
        <v>7</v>
      </c>
      <c r="D95" s="391">
        <f>+生産者価格評価表!D95/生産者価格評価表!D$124</f>
        <v>0</v>
      </c>
      <c r="E95" s="392">
        <f>+生産者価格評価表!E95/生産者価格評価表!E$124</f>
        <v>0</v>
      </c>
      <c r="F95" s="392">
        <f>+生産者価格評価表!F95/生産者価格評価表!F$124</f>
        <v>0</v>
      </c>
      <c r="G95" s="392">
        <f>+生産者価格評価表!G95/生産者価格評価表!G$124</f>
        <v>0</v>
      </c>
      <c r="H95" s="392">
        <f>+生産者価格評価表!H95/生産者価格評価表!H$124</f>
        <v>0</v>
      </c>
      <c r="I95" s="392">
        <f>+生産者価格評価表!I95/生産者価格評価表!I$124</f>
        <v>0</v>
      </c>
      <c r="J95" s="392">
        <f>+生産者価格評価表!J95/生産者価格評価表!J$124</f>
        <v>0</v>
      </c>
      <c r="K95" s="392">
        <f>+生産者価格評価表!K95/生産者価格評価表!K$124</f>
        <v>0</v>
      </c>
      <c r="L95" s="392">
        <f>+生産者価格評価表!L95/生産者価格評価表!L$124</f>
        <v>0</v>
      </c>
      <c r="M95" s="392">
        <f>+生産者価格評価表!M95/生産者価格評価表!M$124</f>
        <v>0</v>
      </c>
      <c r="N95" s="392">
        <f>+生産者価格評価表!N95/生産者価格評価表!N$124</f>
        <v>0</v>
      </c>
      <c r="O95" s="392">
        <f>+生産者価格評価表!O95/生産者価格評価表!O$124</f>
        <v>0</v>
      </c>
      <c r="P95" s="392">
        <f>+生産者価格評価表!P95/生産者価格評価表!P$124</f>
        <v>0</v>
      </c>
      <c r="Q95" s="392">
        <f>+生産者価格評価表!Q95/生産者価格評価表!Q$124</f>
        <v>0</v>
      </c>
      <c r="R95" s="392">
        <f>+生産者価格評価表!R95/生産者価格評価表!R$124</f>
        <v>0</v>
      </c>
      <c r="S95" s="392">
        <f>+生産者価格評価表!S95/生産者価格評価表!S$124</f>
        <v>0</v>
      </c>
      <c r="T95" s="392">
        <f>+生産者価格評価表!T95/生産者価格評価表!T$124</f>
        <v>0</v>
      </c>
      <c r="U95" s="392">
        <f>+生産者価格評価表!U95/生産者価格評価表!U$124</f>
        <v>0</v>
      </c>
      <c r="V95" s="392">
        <f>+生産者価格評価表!V95/生産者価格評価表!V$124</f>
        <v>0</v>
      </c>
      <c r="W95" s="392">
        <f>+生産者価格評価表!W95/生産者価格評価表!W$124</f>
        <v>0</v>
      </c>
      <c r="X95" s="392">
        <f>+生産者価格評価表!X95/生産者価格評価表!X$124</f>
        <v>0</v>
      </c>
      <c r="Y95" s="392">
        <f>+生産者価格評価表!Y95/生産者価格評価表!Y$124</f>
        <v>0</v>
      </c>
      <c r="Z95" s="392">
        <f>+生産者価格評価表!Z95/生産者価格評価表!Z$124</f>
        <v>0</v>
      </c>
      <c r="AA95" s="392">
        <f>+生産者価格評価表!AA95/生産者価格評価表!AA$124</f>
        <v>0</v>
      </c>
      <c r="AB95" s="392">
        <f>+生産者価格評価表!AB95/生産者価格評価表!AB$124</f>
        <v>0</v>
      </c>
      <c r="AC95" s="392">
        <f>+生産者価格評価表!AC95/生産者価格評価表!AC$124</f>
        <v>0</v>
      </c>
      <c r="AD95" s="392">
        <f>+生産者価格評価表!AD95/生産者価格評価表!AD$124</f>
        <v>0</v>
      </c>
      <c r="AE95" s="392">
        <f>+生産者価格評価表!AE95/生産者価格評価表!AE$124</f>
        <v>0</v>
      </c>
      <c r="AF95" s="392">
        <f>+生産者価格評価表!AF95/生産者価格評価表!AF$124</f>
        <v>0</v>
      </c>
      <c r="AG95" s="392">
        <f>+生産者価格評価表!AG95/生産者価格評価表!AG$124</f>
        <v>0</v>
      </c>
      <c r="AH95" s="392">
        <f>+生産者価格評価表!AH95/生産者価格評価表!AH$124</f>
        <v>0</v>
      </c>
      <c r="AI95" s="392">
        <f>+生産者価格評価表!AI95/生産者価格評価表!AI$124</f>
        <v>0</v>
      </c>
      <c r="AJ95" s="392">
        <f>+生産者価格評価表!AJ95/生産者価格評価表!AJ$124</f>
        <v>0</v>
      </c>
      <c r="AK95" s="392">
        <f>+生産者価格評価表!AK95/生産者価格評価表!AK$124</f>
        <v>0</v>
      </c>
      <c r="AL95" s="392">
        <f>+生産者価格評価表!AL95/生産者価格評価表!AL$124</f>
        <v>0</v>
      </c>
      <c r="AM95" s="392">
        <f>+生産者価格評価表!AM95/生産者価格評価表!AM$124</f>
        <v>0</v>
      </c>
      <c r="AN95" s="392">
        <f>+生産者価格評価表!AN95/生産者価格評価表!AN$124</f>
        <v>0</v>
      </c>
      <c r="AO95" s="392">
        <f>+生産者価格評価表!AO95/生産者価格評価表!AO$124</f>
        <v>0</v>
      </c>
      <c r="AP95" s="392">
        <f>+生産者価格評価表!AP95/生産者価格評価表!AP$124</f>
        <v>0</v>
      </c>
      <c r="AQ95" s="392">
        <f>+生産者価格評価表!AQ95/生産者価格評価表!AQ$124</f>
        <v>0</v>
      </c>
      <c r="AR95" s="392">
        <f>+生産者価格評価表!AR95/生産者価格評価表!AR$124</f>
        <v>0</v>
      </c>
      <c r="AS95" s="392">
        <f>+生産者価格評価表!AS95/生産者価格評価表!AS$124</f>
        <v>0</v>
      </c>
      <c r="AT95" s="392">
        <f>+生産者価格評価表!AT95/生産者価格評価表!AT$124</f>
        <v>0</v>
      </c>
      <c r="AU95" s="393">
        <f>+生産者価格評価表!AU95/生産者価格評価表!AU$124</f>
        <v>0</v>
      </c>
      <c r="AV95" s="393">
        <f>+生産者価格評価表!AV95/生産者価格評価表!AV$124</f>
        <v>0</v>
      </c>
      <c r="AW95" s="393">
        <f>+生産者価格評価表!AW95/生産者価格評価表!AW$124</f>
        <v>0</v>
      </c>
      <c r="AX95" s="393">
        <f>+生産者価格評価表!AX95/生産者価格評価表!AX$124</f>
        <v>0</v>
      </c>
      <c r="AY95" s="393">
        <f>+生産者価格評価表!AY95/生産者価格評価表!AY$124</f>
        <v>0</v>
      </c>
      <c r="AZ95" s="393">
        <f>+生産者価格評価表!AZ95/生産者価格評価表!AZ$124</f>
        <v>0</v>
      </c>
      <c r="BA95" s="393">
        <f>+生産者価格評価表!BA95/生産者価格評価表!BA$124</f>
        <v>0</v>
      </c>
      <c r="BB95" s="393">
        <f>+生産者価格評価表!BB95/生産者価格評価表!BB$124</f>
        <v>0</v>
      </c>
      <c r="BC95" s="393">
        <f>+生産者価格評価表!BC95/生産者価格評価表!BC$124</f>
        <v>0</v>
      </c>
      <c r="BD95" s="393">
        <f>+生産者価格評価表!BD95/生産者価格評価表!BD$124</f>
        <v>0</v>
      </c>
      <c r="BE95" s="393">
        <f>+生産者価格評価表!BE95/生産者価格評価表!BE$124</f>
        <v>0</v>
      </c>
      <c r="BF95" s="393">
        <f>+生産者価格評価表!BF95/生産者価格評価表!BF$124</f>
        <v>0</v>
      </c>
      <c r="BG95" s="393">
        <f>+生産者価格評価表!BG95/生産者価格評価表!BG$124</f>
        <v>0</v>
      </c>
      <c r="BH95" s="393">
        <f>+生産者価格評価表!BH95/生産者価格評価表!BH$124</f>
        <v>0</v>
      </c>
      <c r="BI95" s="393">
        <f>+生産者価格評価表!BI95/生産者価格評価表!BI$124</f>
        <v>0</v>
      </c>
      <c r="BJ95" s="393">
        <f>+生産者価格評価表!BJ95/生産者価格評価表!BJ$124</f>
        <v>0</v>
      </c>
      <c r="BK95" s="393">
        <f>+生産者価格評価表!BK95/生産者価格評価表!BK$124</f>
        <v>0</v>
      </c>
      <c r="BL95" s="393">
        <f>+生産者価格評価表!BL95/生産者価格評価表!BL$124</f>
        <v>0</v>
      </c>
      <c r="BM95" s="393">
        <f>+生産者価格評価表!BM95/生産者価格評価表!BM$124</f>
        <v>0</v>
      </c>
      <c r="BN95" s="393">
        <f>+生産者価格評価表!BN95/生産者価格評価表!BN$124</f>
        <v>0</v>
      </c>
      <c r="BO95" s="393">
        <f>+生産者価格評価表!BO95/生産者価格評価表!BO$124</f>
        <v>0</v>
      </c>
      <c r="BP95" s="393">
        <f>+生産者価格評価表!BP95/生産者価格評価表!BP$124</f>
        <v>0</v>
      </c>
      <c r="BQ95" s="393">
        <f>+生産者価格評価表!BQ95/生産者価格評価表!BQ$124</f>
        <v>0</v>
      </c>
      <c r="BR95" s="393">
        <f>+生産者価格評価表!BR95/生産者価格評価表!BR$124</f>
        <v>0</v>
      </c>
      <c r="BS95" s="393">
        <f>+生産者価格評価表!BS95/生産者価格評価表!BS$124</f>
        <v>0</v>
      </c>
      <c r="BT95" s="393">
        <f>+生産者価格評価表!BT95/生産者価格評価表!BT$124</f>
        <v>0</v>
      </c>
      <c r="BU95" s="393">
        <f>+生産者価格評価表!BU95/生産者価格評価表!BU$124</f>
        <v>0</v>
      </c>
      <c r="BV95" s="393">
        <f>+生産者価格評価表!BV95/生産者価格評価表!BV$124</f>
        <v>0</v>
      </c>
      <c r="BW95" s="393">
        <f>+生産者価格評価表!BW95/生産者価格評価表!BW$124</f>
        <v>0</v>
      </c>
      <c r="BX95" s="393">
        <f>+生産者価格評価表!BX95/生産者価格評価表!BX$124</f>
        <v>0</v>
      </c>
      <c r="BY95" s="393">
        <f>+生産者価格評価表!BY95/生産者価格評価表!BY$124</f>
        <v>0</v>
      </c>
      <c r="BZ95" s="393">
        <f>+生産者価格評価表!BZ95/生産者価格評価表!BZ$124</f>
        <v>0</v>
      </c>
      <c r="CA95" s="393">
        <f>+生産者価格評価表!CA95/生産者価格評価表!CA$124</f>
        <v>0</v>
      </c>
      <c r="CB95" s="393">
        <f>+生産者価格評価表!CB95/生産者価格評価表!CB$124</f>
        <v>0</v>
      </c>
      <c r="CC95" s="393">
        <f>+生産者価格評価表!CC95/生産者価格評価表!CC$124</f>
        <v>0</v>
      </c>
      <c r="CD95" s="393">
        <f>+生産者価格評価表!CD95/生産者価格評価表!CD$124</f>
        <v>0</v>
      </c>
      <c r="CE95" s="393">
        <f>+生産者価格評価表!CE95/生産者価格評価表!CE$124</f>
        <v>0</v>
      </c>
      <c r="CF95" s="393">
        <f>+生産者価格評価表!CF95/生産者価格評価表!CF$124</f>
        <v>0</v>
      </c>
      <c r="CG95" s="393">
        <f>+生産者価格評価表!CG95/生産者価格評価表!CG$124</f>
        <v>0</v>
      </c>
      <c r="CH95" s="393">
        <f>+生産者価格評価表!CH95/生産者価格評価表!CH$124</f>
        <v>0</v>
      </c>
      <c r="CI95" s="393">
        <f>+生産者価格評価表!CI95/生産者価格評価表!CI$124</f>
        <v>0</v>
      </c>
      <c r="CJ95" s="393">
        <f>+生産者価格評価表!CJ95/生産者価格評価表!CJ$124</f>
        <v>0</v>
      </c>
      <c r="CK95" s="393">
        <f>+生産者価格評価表!CK95/生産者価格評価表!CK$124</f>
        <v>0</v>
      </c>
      <c r="CL95" s="393">
        <f>+生産者価格評価表!CL95/生産者価格評価表!CL$124</f>
        <v>0</v>
      </c>
      <c r="CM95" s="393">
        <f>+生産者価格評価表!CM95/生産者価格評価表!CM$124</f>
        <v>0</v>
      </c>
      <c r="CN95" s="393">
        <f>+生産者価格評価表!CN95/生産者価格評価表!CN$124</f>
        <v>0</v>
      </c>
      <c r="CO95" s="393">
        <f>+生産者価格評価表!CO95/生産者価格評価表!CO$124</f>
        <v>0</v>
      </c>
      <c r="CP95" s="393">
        <f>+生産者価格評価表!CP95/生産者価格評価表!CP$124</f>
        <v>0</v>
      </c>
      <c r="CQ95" s="393">
        <f>+生産者価格評価表!CQ95/生産者価格評価表!CQ$124</f>
        <v>0</v>
      </c>
      <c r="CR95" s="393">
        <f>+生産者価格評価表!CR95/生産者価格評価表!CR$124</f>
        <v>0</v>
      </c>
      <c r="CS95" s="393">
        <f>+生産者価格評価表!CS95/生産者価格評価表!CS$124</f>
        <v>0</v>
      </c>
      <c r="CT95" s="393">
        <f>+生産者価格評価表!CT95/生産者価格評価表!CT$124</f>
        <v>0</v>
      </c>
      <c r="CU95" s="393">
        <f>+生産者価格評価表!CU95/生産者価格評価表!CU$124</f>
        <v>0</v>
      </c>
      <c r="CV95" s="393">
        <f>+生産者価格評価表!CV95/生産者価格評価表!CV$124</f>
        <v>0</v>
      </c>
      <c r="CW95" s="393">
        <f>+生産者価格評価表!CW95/生産者価格評価表!CW$124</f>
        <v>0</v>
      </c>
      <c r="CX95" s="393">
        <f>+生産者価格評価表!CX95/生産者価格評価表!CX$124</f>
        <v>0</v>
      </c>
      <c r="CY95" s="393">
        <f>+生産者価格評価表!CY95/生産者価格評価表!CY$124</f>
        <v>0</v>
      </c>
      <c r="CZ95" s="393">
        <f>+生産者価格評価表!CZ95/生産者価格評価表!CZ$124</f>
        <v>0</v>
      </c>
      <c r="DA95" s="393">
        <f>+生産者価格評価表!DA95/生産者価格評価表!DA$124</f>
        <v>0</v>
      </c>
      <c r="DB95" s="393">
        <f>+生産者価格評価表!DB95/生産者価格評価表!DB$124</f>
        <v>0</v>
      </c>
      <c r="DC95" s="393">
        <f>+生産者価格評価表!DC95/生産者価格評価表!DC$124</f>
        <v>0</v>
      </c>
      <c r="DD95" s="393">
        <f>+生産者価格評価表!DD95/生産者価格評価表!DD$124</f>
        <v>0</v>
      </c>
      <c r="DE95" s="393">
        <f>+生産者価格評価表!DE95/生産者価格評価表!DE$124</f>
        <v>0</v>
      </c>
      <c r="DF95" s="393">
        <f>+生産者価格評価表!DF95/生産者価格評価表!DF$124</f>
        <v>0</v>
      </c>
      <c r="DG95" s="394">
        <f>+生産者価格評価表!DG95/生産者価格評価表!DG$124</f>
        <v>0.10149269360319417</v>
      </c>
    </row>
    <row r="96" spans="2:111">
      <c r="B96" s="389" t="s">
        <v>298</v>
      </c>
      <c r="C96" s="390" t="s">
        <v>299</v>
      </c>
      <c r="D96" s="391">
        <f>+生産者価格評価表!D96/生産者価格評価表!D$124</f>
        <v>4.4377181056268948E-6</v>
      </c>
      <c r="E96" s="392">
        <f>+生産者価格評価表!E96/生産者価格評価表!E$124</f>
        <v>0</v>
      </c>
      <c r="F96" s="392">
        <f>+生産者価格評価表!F96/生産者価格評価表!F$124</f>
        <v>0</v>
      </c>
      <c r="G96" s="392">
        <f>+生産者価格評価表!G96/生産者価格評価表!G$124</f>
        <v>5.1424949471997326E-4</v>
      </c>
      <c r="H96" s="392">
        <f>+生産者価格評価表!H96/生産者価格評価表!H$124</f>
        <v>2.2182818963056734E-6</v>
      </c>
      <c r="I96" s="392">
        <f>+生産者価格評価表!I96/生産者価格評価表!I$124</f>
        <v>2.2258330180069893E-5</v>
      </c>
      <c r="J96" s="392">
        <f>+生産者価格評価表!J96/生産者価格評価表!J$124</f>
        <v>6.2675181166242557E-4</v>
      </c>
      <c r="K96" s="392">
        <f>+生産者価格評価表!K96/生産者価格評価表!K$124</f>
        <v>2.5650222310518003E-4</v>
      </c>
      <c r="L96" s="392">
        <f>+生産者価格評価表!L96/生産者価格評価表!L$124</f>
        <v>8.3123187880297132E-5</v>
      </c>
      <c r="M96" s="392">
        <f>+生産者価格評価表!M96/生産者価格評価表!M$124</f>
        <v>3.5545102860311755E-4</v>
      </c>
      <c r="N96" s="392">
        <f>+生産者価格評価表!N96/生産者価格評価表!N$124</f>
        <v>0</v>
      </c>
      <c r="O96" s="392">
        <f>+生産者価格評価表!O96/生産者価格評価表!O$124</f>
        <v>4.6931214795722501E-6</v>
      </c>
      <c r="P96" s="392">
        <f>+生産者価格評価表!P96/生産者価格評価表!P$124</f>
        <v>4.2806247544736591E-5</v>
      </c>
      <c r="Q96" s="392">
        <f>+生産者価格評価表!Q96/生産者価格評価表!Q$124</f>
        <v>1.0196491899077577E-4</v>
      </c>
      <c r="R96" s="392">
        <f>+生産者価格評価表!R96/生産者価格評価表!R$124</f>
        <v>2.8835494080681944E-4</v>
      </c>
      <c r="S96" s="392">
        <f>+生産者価格評価表!S96/生産者価格評価表!S$124</f>
        <v>1.9869724856737449E-4</v>
      </c>
      <c r="T96" s="392">
        <f>+生産者価格評価表!T96/生産者価格評価表!T$124</f>
        <v>1.4371574502554648E-4</v>
      </c>
      <c r="U96" s="392">
        <f>+生産者価格評価表!U96/生産者価格評価表!U$124</f>
        <v>2.0061019750563239E-5</v>
      </c>
      <c r="V96" s="392">
        <f>+生産者価格評価表!V96/生産者価格評価表!V$124</f>
        <v>1.172871792433392E-4</v>
      </c>
      <c r="W96" s="392">
        <f>+生産者価格評価表!W96/生産者価格評価表!W$124</f>
        <v>2.0789764308041253E-4</v>
      </c>
      <c r="X96" s="392">
        <f>+生産者価格評価表!X96/生産者価格評価表!X$124</f>
        <v>9.4024546222515386E-5</v>
      </c>
      <c r="Y96" s="392">
        <f>+生産者価格評価表!Y96/生産者価格評価表!Y$124</f>
        <v>2.0007446363936983E-4</v>
      </c>
      <c r="Z96" s="392">
        <f>+生産者価格評価表!Z96/生産者価格評価表!Z$124</f>
        <v>3.2149919334690342E-4</v>
      </c>
      <c r="AA96" s="392">
        <f>+生産者価格評価表!AA96/生産者価格評価表!AA$124</f>
        <v>3.8167525661570443E-4</v>
      </c>
      <c r="AB96" s="392">
        <f>+生産者価格評価表!AB96/生産者価格評価表!AB$124</f>
        <v>2.5591623154153526E-4</v>
      </c>
      <c r="AC96" s="392">
        <f>+生産者価格評価表!AC96/生産者価格評価表!AC$124</f>
        <v>6.4939169813055643E-4</v>
      </c>
      <c r="AD96" s="392">
        <f>+生産者価格評価表!AD96/生産者価格評価表!AD$124</f>
        <v>7.4296203592093347E-6</v>
      </c>
      <c r="AE96" s="392">
        <f>+生産者価格評価表!AE96/生産者価格評価表!AE$124</f>
        <v>5.3827980043438532E-5</v>
      </c>
      <c r="AF96" s="392">
        <f>+生産者価格評価表!AF96/生産者価格評価表!AF$124</f>
        <v>1.8524826037892217E-4</v>
      </c>
      <c r="AG96" s="392">
        <f>+生産者価格評価表!AG96/生産者価格評価表!AG$124</f>
        <v>6.42016469215497E-5</v>
      </c>
      <c r="AH96" s="392">
        <f>+生産者価格評価表!AH96/生産者価格評価表!AH$124</f>
        <v>0</v>
      </c>
      <c r="AI96" s="392">
        <f>+生産者価格評価表!AI96/生産者価格評価表!AI$124</f>
        <v>2.0655250647335557E-5</v>
      </c>
      <c r="AJ96" s="392">
        <f>+生産者価格評価表!AJ96/生産者価格評価表!AJ$124</f>
        <v>3.9748674301501714E-4</v>
      </c>
      <c r="AK96" s="392">
        <f>+生産者価格評価表!AK96/生産者価格評価表!AK$124</f>
        <v>1.7454455562960476E-3</v>
      </c>
      <c r="AL96" s="392">
        <f>+生産者価格評価表!AL96/生産者価格評価表!AL$124</f>
        <v>2.5932764340971527E-4</v>
      </c>
      <c r="AM96" s="392">
        <f>+生産者価格評価表!AM96/生産者価格評価表!AM$124</f>
        <v>1.680817974490491E-5</v>
      </c>
      <c r="AN96" s="392">
        <f>+生産者価格評価表!AN96/生産者価格評価表!AN$124</f>
        <v>6.576996836286258E-5</v>
      </c>
      <c r="AO96" s="392">
        <f>+生産者価格評価表!AO96/生産者価格評価表!AO$124</f>
        <v>5.0444578540305223E-4</v>
      </c>
      <c r="AP96" s="392">
        <f>+生産者価格評価表!AP96/生産者価格評価表!AP$124</f>
        <v>0</v>
      </c>
      <c r="AQ96" s="392">
        <f>+生産者価格評価表!AQ96/生産者価格評価表!AQ$124</f>
        <v>0</v>
      </c>
      <c r="AR96" s="392">
        <f>+生産者価格評価表!AR96/生産者価格評価表!AR$124</f>
        <v>3.3137009187831395E-5</v>
      </c>
      <c r="AS96" s="392">
        <f>+生産者価格評価表!AS96/生産者価格評価表!AS$124</f>
        <v>7.7983126241258063E-4</v>
      </c>
      <c r="AT96" s="392">
        <f>+生産者価格評価表!AT96/生産者価格評価表!AT$124</f>
        <v>2.5635397465617967E-4</v>
      </c>
      <c r="AU96" s="393">
        <f>+生産者価格評価表!AU96/生産者価格評価表!AU$124</f>
        <v>7.0235563344540561E-4</v>
      </c>
      <c r="AV96" s="393">
        <f>+生産者価格評価表!AV96/生産者価格評価表!AV$124</f>
        <v>4.2856909572888501E-4</v>
      </c>
      <c r="AW96" s="393">
        <f>+生産者価格評価表!AW96/生産者価格評価表!AW$124</f>
        <v>3.6338699102605841E-4</v>
      </c>
      <c r="AX96" s="393">
        <f>+生産者価格評価表!AX96/生産者価格評価表!AX$124</f>
        <v>8.6523571900138459E-4</v>
      </c>
      <c r="AY96" s="393">
        <f>+生産者価格評価表!AY96/生産者価格評価表!AY$124</f>
        <v>1.7126349998358664E-3</v>
      </c>
      <c r="AZ96" s="393">
        <f>+生産者価格評価表!AZ96/生産者価格評価表!AZ$124</f>
        <v>1.1545550911828452E-3</v>
      </c>
      <c r="BA96" s="393">
        <f>+生産者価格評価表!BA96/生産者価格評価表!BA$124</f>
        <v>2.2627821872142164E-3</v>
      </c>
      <c r="BB96" s="393">
        <f>+生産者価格評価表!BB96/生産者価格評価表!BB$124</f>
        <v>1.007020318751655E-3</v>
      </c>
      <c r="BC96" s="393">
        <f>+生産者価格評価表!BC96/生産者価格評価表!BC$124</f>
        <v>8.0547548311623945E-4</v>
      </c>
      <c r="BD96" s="393">
        <f>+生産者価格評価表!BD96/生産者価格評価表!BD$124</f>
        <v>2.9734120278532886E-3</v>
      </c>
      <c r="BE96" s="393">
        <f>+生産者価格評価表!BE96/生産者価格評価表!BE$124</f>
        <v>3.1152575820042339E-4</v>
      </c>
      <c r="BF96" s="393">
        <f>+生産者価格評価表!BF96/生産者価格評価表!BF$124</f>
        <v>1.1924626395157065E-4</v>
      </c>
      <c r="BG96" s="393">
        <f>+生産者価格評価表!BG96/生産者価格評価表!BG$124</f>
        <v>1.8257979754540159E-4</v>
      </c>
      <c r="BH96" s="393">
        <f>+生産者価格評価表!BH96/生産者価格評価表!BH$124</f>
        <v>2.482184649812888E-4</v>
      </c>
      <c r="BI96" s="393">
        <f>+生産者価格評価表!BI96/生産者価格評価表!BI$124</f>
        <v>6.6101006477294977E-4</v>
      </c>
      <c r="BJ96" s="393">
        <f>+生産者価格評価表!BJ96/生産者価格評価表!BJ$124</f>
        <v>7.999348486797943E-5</v>
      </c>
      <c r="BK96" s="393">
        <f>+生産者価格評価表!BK96/生産者価格評価表!BK$124</f>
        <v>9.9733491535227074E-5</v>
      </c>
      <c r="BL96" s="393">
        <f>+生産者価格評価表!BL96/生産者価格評価表!BL$124</f>
        <v>3.4995128022020685E-5</v>
      </c>
      <c r="BM96" s="393">
        <f>+生産者価格評価表!BM96/生産者価格評価表!BM$124</f>
        <v>2.4114400822598965E-4</v>
      </c>
      <c r="BN96" s="393">
        <f>+生産者価格評価表!BN96/生産者価格評価表!BN$124</f>
        <v>2.937904110804342E-5</v>
      </c>
      <c r="BO96" s="393">
        <f>+生産者価格評価表!BO96/生産者価格評価表!BO$124</f>
        <v>1.3075916364078006E-4</v>
      </c>
      <c r="BP96" s="393">
        <f>+生産者価格評価表!BP96/生産者価格評価表!BP$124</f>
        <v>1.7912729353391035E-4</v>
      </c>
      <c r="BQ96" s="393">
        <f>+生産者価格評価表!BQ96/生産者価格評価表!BQ$124</f>
        <v>7.0229081336350518E-4</v>
      </c>
      <c r="BR96" s="393">
        <f>+生産者価格評価表!BR96/生産者価格評価表!BR$124</f>
        <v>6.7234707419535017E-4</v>
      </c>
      <c r="BS96" s="393">
        <f>+生産者価格評価表!BS96/生産者価格評価表!BS$124</f>
        <v>1.174286394766391E-4</v>
      </c>
      <c r="BT96" s="393">
        <f>+生産者価格評価表!BT96/生産者価格評価表!BT$124</f>
        <v>2.4464660330887037E-4</v>
      </c>
      <c r="BU96" s="393">
        <f>+生産者価格評価表!BU96/生産者価格評価表!BU$124</f>
        <v>2.1623562519512059E-4</v>
      </c>
      <c r="BV96" s="393">
        <f>+生産者価格評価表!BV96/生産者価格評価表!BV$124</f>
        <v>2.1200770581818448E-4</v>
      </c>
      <c r="BW96" s="393">
        <f>+生産者価格評価表!BW96/生産者価格評価表!BW$124</f>
        <v>5.8121493665975177E-6</v>
      </c>
      <c r="BX96" s="393">
        <f>+生産者価格評価表!BX96/生産者価格評価表!BX$124</f>
        <v>8.0347944093632671E-7</v>
      </c>
      <c r="BY96" s="393">
        <f>+生産者価格評価表!BY96/生産者価格評価表!BY$124</f>
        <v>0</v>
      </c>
      <c r="BZ96" s="393">
        <f>+生産者価格評価表!BZ96/生産者価格評価表!BZ$124</f>
        <v>6.4526243544165592E-3</v>
      </c>
      <c r="CA96" s="393">
        <f>+生産者価格評価表!CA96/生産者価格評価表!CA$124</f>
        <v>2.2375763063876893E-4</v>
      </c>
      <c r="CB96" s="393">
        <f>+生産者価格評価表!CB96/生産者価格評価表!CB$124</f>
        <v>4.7577569663420676E-4</v>
      </c>
      <c r="CC96" s="393">
        <f>+生産者価格評価表!CC96/生産者価格評価表!CC$124</f>
        <v>8.6882466862112581E-5</v>
      </c>
      <c r="CD96" s="393">
        <f>+生産者価格評価表!CD96/生産者価格評価表!CD$124</f>
        <v>5.2735378067715822E-5</v>
      </c>
      <c r="CE96" s="393">
        <f>+生産者価格評価表!CE96/生産者価格評価表!CE$124</f>
        <v>5.9623901300269173E-4</v>
      </c>
      <c r="CF96" s="393">
        <f>+生産者価格評価表!CF96/生産者価格評価表!CF$124</f>
        <v>3.5268202530115895E-4</v>
      </c>
      <c r="CG96" s="393">
        <f>+生産者価格評価表!CG96/生産者価格評価表!CG$124</f>
        <v>3.6025782008053517E-4</v>
      </c>
      <c r="CH96" s="393">
        <f>+生産者価格評価表!CH96/生産者価格評価表!CH$124</f>
        <v>2.6749411512946717E-4</v>
      </c>
      <c r="CI96" s="393">
        <f>+生産者価格評価表!CI96/生産者価格評価表!CI$124</f>
        <v>6.5911805882883099E-3</v>
      </c>
      <c r="CJ96" s="393">
        <f>+生産者価格評価表!CJ96/生産者価格評価表!CJ$124</f>
        <v>9.0213434613798467E-4</v>
      </c>
      <c r="CK96" s="393">
        <f>+生産者価格評価表!CK96/生産者価格評価表!CK$124</f>
        <v>4.6026254262903736E-3</v>
      </c>
      <c r="CL96" s="393">
        <f>+生産者価格評価表!CL96/生産者価格評価表!CL$124</f>
        <v>8.2382781044411015E-3</v>
      </c>
      <c r="CM96" s="393">
        <f>+生産者価格評価表!CM96/生産者価格評価表!CM$124</f>
        <v>1.5228726929836088E-3</v>
      </c>
      <c r="CN96" s="393">
        <f>+生産者価格評価表!CN96/生産者価格評価表!CN$124</f>
        <v>1.5947712896688802E-4</v>
      </c>
      <c r="CO96" s="393">
        <f>+生産者価格評価表!CO96/生産者価格評価表!CO$124</f>
        <v>2.6452639913166877E-6</v>
      </c>
      <c r="CP96" s="393">
        <f>+生産者価格評価表!CP96/生産者価格評価表!CP$124</f>
        <v>5.947244668803148E-7</v>
      </c>
      <c r="CQ96" s="393">
        <f>+生産者価格評価表!CQ96/生産者価格評価表!CQ$124</f>
        <v>1.2900443099464159E-4</v>
      </c>
      <c r="CR96" s="393">
        <f>+生産者価格評価表!CR96/生産者価格評価表!CR$124</f>
        <v>0</v>
      </c>
      <c r="CS96" s="393">
        <f>+生産者価格評価表!CS96/生産者価格評価表!CS$124</f>
        <v>1.061851815673977E-4</v>
      </c>
      <c r="CT96" s="393">
        <f>+生産者価格評価表!CT96/生産者価格評価表!CT$124</f>
        <v>1.8021571217153638E-5</v>
      </c>
      <c r="CU96" s="393">
        <f>+生産者価格評価表!CU96/生産者価格評価表!CU$124</f>
        <v>0</v>
      </c>
      <c r="CV96" s="393">
        <f>+生産者価格評価表!CV96/生産者価格評価表!CV$124</f>
        <v>8.0278693180537461E-4</v>
      </c>
      <c r="CW96" s="393">
        <f>+生産者価格評価表!CW96/生産者価格評価表!CW$124</f>
        <v>1.3976803129246869E-4</v>
      </c>
      <c r="CX96" s="393">
        <f>+生産者価格評価表!CX96/生産者価格評価表!CX$124</f>
        <v>1.7643739905191747E-6</v>
      </c>
      <c r="CY96" s="393">
        <f>+生産者価格評価表!CY96/生産者価格評価表!CY$124</f>
        <v>6.5644242044222241E-4</v>
      </c>
      <c r="CZ96" s="393">
        <f>+生産者価格評価表!CZ96/生産者価格評価表!CZ$124</f>
        <v>2.5371946548115732E-4</v>
      </c>
      <c r="DA96" s="393">
        <f>+生産者価格評価表!DA96/生産者価格評価表!DA$124</f>
        <v>6.3901240225758813E-4</v>
      </c>
      <c r="DB96" s="393">
        <f>+生産者価格評価表!DB96/生産者価格評価表!DB$124</f>
        <v>1.176693303655941E-3</v>
      </c>
      <c r="DC96" s="393">
        <f>+生産者価格評価表!DC96/生産者価格評価表!DC$124</f>
        <v>1.5163413809562862E-4</v>
      </c>
      <c r="DD96" s="393">
        <f>+生産者価格評価表!DD96/生産者価格評価表!DD$124</f>
        <v>7.527623022601502E-4</v>
      </c>
      <c r="DE96" s="393">
        <f>+生産者価格評価表!DE96/生産者価格評価表!DE$124</f>
        <v>4.5768642137069692E-4</v>
      </c>
      <c r="DF96" s="393">
        <f>+生産者価格評価表!DF96/生産者価格評価表!DF$124</f>
        <v>0</v>
      </c>
      <c r="DG96" s="394">
        <f>+生産者価格評価表!DG96/生産者価格評価表!DG$124</f>
        <v>2.4588431414500583E-3</v>
      </c>
    </row>
    <row r="97" spans="2:111">
      <c r="B97" s="389" t="s">
        <v>300</v>
      </c>
      <c r="C97" s="390" t="s">
        <v>301</v>
      </c>
      <c r="D97" s="391">
        <f>+生産者価格評価表!D97/生産者価格評価表!D$124</f>
        <v>0</v>
      </c>
      <c r="E97" s="392">
        <f>+生産者価格評価表!E97/生産者価格評価表!E$124</f>
        <v>0</v>
      </c>
      <c r="F97" s="392">
        <f>+生産者価格評価表!F97/生産者価格評価表!F$124</f>
        <v>0</v>
      </c>
      <c r="G97" s="392">
        <f>+生産者価格評価表!G97/生産者価格評価表!G$124</f>
        <v>0</v>
      </c>
      <c r="H97" s="392">
        <f>+生産者価格評価表!H97/生産者価格評価表!H$124</f>
        <v>0</v>
      </c>
      <c r="I97" s="392">
        <f>+生産者価格評価表!I97/生産者価格評価表!I$124</f>
        <v>0</v>
      </c>
      <c r="J97" s="392">
        <f>+生産者価格評価表!J97/生産者価格評価表!J$124</f>
        <v>0</v>
      </c>
      <c r="K97" s="392">
        <f>+生産者価格評価表!K97/生産者価格評価表!K$124</f>
        <v>0</v>
      </c>
      <c r="L97" s="392">
        <f>+生産者価格評価表!L97/生産者価格評価表!L$124</f>
        <v>0</v>
      </c>
      <c r="M97" s="392">
        <f>+生産者価格評価表!M97/生産者価格評価表!M$124</f>
        <v>0</v>
      </c>
      <c r="N97" s="392">
        <f>+生産者価格評価表!N97/生産者価格評価表!N$124</f>
        <v>0</v>
      </c>
      <c r="O97" s="392">
        <f>+生産者価格評価表!O97/生産者価格評価表!O$124</f>
        <v>0</v>
      </c>
      <c r="P97" s="392">
        <f>+生産者価格評価表!P97/生産者価格評価表!P$124</f>
        <v>0</v>
      </c>
      <c r="Q97" s="392">
        <f>+生産者価格評価表!Q97/生産者価格評価表!Q$124</f>
        <v>0</v>
      </c>
      <c r="R97" s="392">
        <f>+生産者価格評価表!R97/生産者価格評価表!R$124</f>
        <v>0</v>
      </c>
      <c r="S97" s="392">
        <f>+生産者価格評価表!S97/生産者価格評価表!S$124</f>
        <v>0</v>
      </c>
      <c r="T97" s="392">
        <f>+生産者価格評価表!T97/生産者価格評価表!T$124</f>
        <v>0</v>
      </c>
      <c r="U97" s="392">
        <f>+生産者価格評価表!U97/生産者価格評価表!U$124</f>
        <v>0</v>
      </c>
      <c r="V97" s="392">
        <f>+生産者価格評価表!V97/生産者価格評価表!V$124</f>
        <v>0</v>
      </c>
      <c r="W97" s="392">
        <f>+生産者価格評価表!W97/生産者価格評価表!W$124</f>
        <v>0</v>
      </c>
      <c r="X97" s="392">
        <f>+生産者価格評価表!X97/生産者価格評価表!X$124</f>
        <v>0</v>
      </c>
      <c r="Y97" s="392">
        <f>+生産者価格評価表!Y97/生産者価格評価表!Y$124</f>
        <v>0</v>
      </c>
      <c r="Z97" s="392">
        <f>+生産者価格評価表!Z97/生産者価格評価表!Z$124</f>
        <v>0</v>
      </c>
      <c r="AA97" s="392">
        <f>+生産者価格評価表!AA97/生産者価格評価表!AA$124</f>
        <v>0</v>
      </c>
      <c r="AB97" s="392">
        <f>+生産者価格評価表!AB97/生産者価格評価表!AB$124</f>
        <v>0</v>
      </c>
      <c r="AC97" s="392">
        <f>+生産者価格評価表!AC97/生産者価格評価表!AC$124</f>
        <v>0</v>
      </c>
      <c r="AD97" s="392">
        <f>+生産者価格評価表!AD97/生産者価格評価表!AD$124</f>
        <v>0</v>
      </c>
      <c r="AE97" s="392">
        <f>+生産者価格評価表!AE97/生産者価格評価表!AE$124</f>
        <v>0</v>
      </c>
      <c r="AF97" s="392">
        <f>+生産者価格評価表!AF97/生産者価格評価表!AF$124</f>
        <v>0</v>
      </c>
      <c r="AG97" s="392">
        <f>+生産者価格評価表!AG97/生産者価格評価表!AG$124</f>
        <v>0</v>
      </c>
      <c r="AH97" s="392">
        <f>+生産者価格評価表!AH97/生産者価格評価表!AH$124</f>
        <v>0</v>
      </c>
      <c r="AI97" s="392">
        <f>+生産者価格評価表!AI97/生産者価格評価表!AI$124</f>
        <v>0</v>
      </c>
      <c r="AJ97" s="392">
        <f>+生産者価格評価表!AJ97/生産者価格評価表!AJ$124</f>
        <v>0</v>
      </c>
      <c r="AK97" s="392">
        <f>+生産者価格評価表!AK97/生産者価格評価表!AK$124</f>
        <v>0</v>
      </c>
      <c r="AL97" s="392">
        <f>+生産者価格評価表!AL97/生産者価格評価表!AL$124</f>
        <v>0</v>
      </c>
      <c r="AM97" s="392">
        <f>+生産者価格評価表!AM97/生産者価格評価表!AM$124</f>
        <v>0</v>
      </c>
      <c r="AN97" s="392">
        <f>+生産者価格評価表!AN97/生産者価格評価表!AN$124</f>
        <v>0</v>
      </c>
      <c r="AO97" s="392">
        <f>+生産者価格評価表!AO97/生産者価格評価表!AO$124</f>
        <v>0</v>
      </c>
      <c r="AP97" s="392">
        <f>+生産者価格評価表!AP97/生産者価格評価表!AP$124</f>
        <v>0</v>
      </c>
      <c r="AQ97" s="392">
        <f>+生産者価格評価表!AQ97/生産者価格評価表!AQ$124</f>
        <v>0</v>
      </c>
      <c r="AR97" s="392">
        <f>+生産者価格評価表!AR97/生産者価格評価表!AR$124</f>
        <v>0</v>
      </c>
      <c r="AS97" s="392">
        <f>+生産者価格評価表!AS97/生産者価格評価表!AS$124</f>
        <v>0</v>
      </c>
      <c r="AT97" s="392">
        <f>+生産者価格評価表!AT97/生産者価格評価表!AT$124</f>
        <v>0</v>
      </c>
      <c r="AU97" s="393">
        <f>+生産者価格評価表!AU97/生産者価格評価表!AU$124</f>
        <v>0</v>
      </c>
      <c r="AV97" s="393">
        <f>+生産者価格評価表!AV97/生産者価格評価表!AV$124</f>
        <v>0</v>
      </c>
      <c r="AW97" s="393">
        <f>+生産者価格評価表!AW97/生産者価格評価表!AW$124</f>
        <v>0</v>
      </c>
      <c r="AX97" s="393">
        <f>+生産者価格評価表!AX97/生産者価格評価表!AX$124</f>
        <v>0</v>
      </c>
      <c r="AY97" s="393">
        <f>+生産者価格評価表!AY97/生産者価格評価表!AY$124</f>
        <v>0</v>
      </c>
      <c r="AZ97" s="393">
        <f>+生産者価格評価表!AZ97/生産者価格評価表!AZ$124</f>
        <v>0</v>
      </c>
      <c r="BA97" s="393">
        <f>+生産者価格評価表!BA97/生産者価格評価表!BA$124</f>
        <v>0</v>
      </c>
      <c r="BB97" s="393">
        <f>+生産者価格評価表!BB97/生産者価格評価表!BB$124</f>
        <v>0</v>
      </c>
      <c r="BC97" s="393">
        <f>+生産者価格評価表!BC97/生産者価格評価表!BC$124</f>
        <v>0</v>
      </c>
      <c r="BD97" s="393">
        <f>+生産者価格評価表!BD97/生産者価格評価表!BD$124</f>
        <v>0</v>
      </c>
      <c r="BE97" s="393">
        <f>+生産者価格評価表!BE97/生産者価格評価表!BE$124</f>
        <v>0</v>
      </c>
      <c r="BF97" s="393">
        <f>+生産者価格評価表!BF97/生産者価格評価表!BF$124</f>
        <v>0</v>
      </c>
      <c r="BG97" s="393">
        <f>+生産者価格評価表!BG97/生産者価格評価表!BG$124</f>
        <v>0</v>
      </c>
      <c r="BH97" s="393">
        <f>+生産者価格評価表!BH97/生産者価格評価表!BH$124</f>
        <v>0</v>
      </c>
      <c r="BI97" s="393">
        <f>+生産者価格評価表!BI97/生産者価格評価表!BI$124</f>
        <v>0</v>
      </c>
      <c r="BJ97" s="393">
        <f>+生産者価格評価表!BJ97/生産者価格評価表!BJ$124</f>
        <v>0</v>
      </c>
      <c r="BK97" s="393">
        <f>+生産者価格評価表!BK97/生産者価格評価表!BK$124</f>
        <v>0</v>
      </c>
      <c r="BL97" s="393">
        <f>+生産者価格評価表!BL97/生産者価格評価表!BL$124</f>
        <v>0</v>
      </c>
      <c r="BM97" s="393">
        <f>+生産者価格評価表!BM97/生産者価格評価表!BM$124</f>
        <v>0</v>
      </c>
      <c r="BN97" s="393">
        <f>+生産者価格評価表!BN97/生産者価格評価表!BN$124</f>
        <v>0</v>
      </c>
      <c r="BO97" s="393">
        <f>+生産者価格評価表!BO97/生産者価格評価表!BO$124</f>
        <v>0</v>
      </c>
      <c r="BP97" s="393">
        <f>+生産者価格評価表!BP97/生産者価格評価表!BP$124</f>
        <v>0</v>
      </c>
      <c r="BQ97" s="393">
        <f>+生産者価格評価表!BQ97/生産者価格評価表!BQ$124</f>
        <v>0</v>
      </c>
      <c r="BR97" s="393">
        <f>+生産者価格評価表!BR97/生産者価格評価表!BR$124</f>
        <v>0</v>
      </c>
      <c r="BS97" s="393">
        <f>+生産者価格評価表!BS97/生産者価格評価表!BS$124</f>
        <v>0</v>
      </c>
      <c r="BT97" s="393">
        <f>+生産者価格評価表!BT97/生産者価格評価表!BT$124</f>
        <v>0</v>
      </c>
      <c r="BU97" s="393">
        <f>+生産者価格評価表!BU97/生産者価格評価表!BU$124</f>
        <v>0</v>
      </c>
      <c r="BV97" s="393">
        <f>+生産者価格評価表!BV97/生産者価格評価表!BV$124</f>
        <v>0</v>
      </c>
      <c r="BW97" s="393">
        <f>+生産者価格評価表!BW97/生産者価格評価表!BW$124</f>
        <v>0</v>
      </c>
      <c r="BX97" s="393">
        <f>+生産者価格評価表!BX97/生産者価格評価表!BX$124</f>
        <v>0</v>
      </c>
      <c r="BY97" s="393">
        <f>+生産者価格評価表!BY97/生産者価格評価表!BY$124</f>
        <v>0</v>
      </c>
      <c r="BZ97" s="393">
        <f>+生産者価格評価表!BZ97/生産者価格評価表!BZ$124</f>
        <v>0</v>
      </c>
      <c r="CA97" s="393">
        <f>+生産者価格評価表!CA97/生産者価格評価表!CA$124</f>
        <v>0</v>
      </c>
      <c r="CB97" s="393">
        <f>+生産者価格評価表!CB97/生産者価格評価表!CB$124</f>
        <v>0</v>
      </c>
      <c r="CC97" s="393">
        <f>+生産者価格評価表!CC97/生産者価格評価表!CC$124</f>
        <v>0</v>
      </c>
      <c r="CD97" s="393">
        <f>+生産者価格評価表!CD97/生産者価格評価表!CD$124</f>
        <v>0</v>
      </c>
      <c r="CE97" s="393">
        <f>+生産者価格評価表!CE97/生産者価格評価表!CE$124</f>
        <v>0</v>
      </c>
      <c r="CF97" s="393">
        <f>+生産者価格評価表!CF97/生産者価格評価表!CF$124</f>
        <v>0</v>
      </c>
      <c r="CG97" s="393">
        <f>+生産者価格評価表!CG97/生産者価格評価表!CG$124</f>
        <v>0</v>
      </c>
      <c r="CH97" s="393">
        <f>+生産者価格評価表!CH97/生産者価格評価表!CH$124</f>
        <v>0</v>
      </c>
      <c r="CI97" s="393">
        <f>+生産者価格評価表!CI97/生産者価格評価表!CI$124</f>
        <v>0</v>
      </c>
      <c r="CJ97" s="393">
        <f>+生産者価格評価表!CJ97/生産者価格評価表!CJ$124</f>
        <v>0</v>
      </c>
      <c r="CK97" s="393">
        <f>+生産者価格評価表!CK97/生産者価格評価表!CK$124</f>
        <v>0</v>
      </c>
      <c r="CL97" s="393">
        <f>+生産者価格評価表!CL97/生産者価格評価表!CL$124</f>
        <v>0</v>
      </c>
      <c r="CM97" s="393">
        <f>+生産者価格評価表!CM97/生産者価格評価表!CM$124</f>
        <v>0</v>
      </c>
      <c r="CN97" s="393">
        <f>+生産者価格評価表!CN97/生産者価格評価表!CN$124</f>
        <v>0</v>
      </c>
      <c r="CO97" s="393">
        <f>+生産者価格評価表!CO97/生産者価格評価表!CO$124</f>
        <v>0</v>
      </c>
      <c r="CP97" s="393">
        <f>+生産者価格評価表!CP97/生産者価格評価表!CP$124</f>
        <v>0</v>
      </c>
      <c r="CQ97" s="393">
        <f>+生産者価格評価表!CQ97/生産者価格評価表!CQ$124</f>
        <v>0</v>
      </c>
      <c r="CR97" s="393">
        <f>+生産者価格評価表!CR97/生産者価格評価表!CR$124</f>
        <v>0</v>
      </c>
      <c r="CS97" s="393">
        <f>+生産者価格評価表!CS97/生産者価格評価表!CS$124</f>
        <v>0</v>
      </c>
      <c r="CT97" s="393">
        <f>+生産者価格評価表!CT97/生産者価格評価表!CT$124</f>
        <v>0</v>
      </c>
      <c r="CU97" s="393">
        <f>+生産者価格評価表!CU97/生産者価格評価表!CU$124</f>
        <v>0</v>
      </c>
      <c r="CV97" s="393">
        <f>+生産者価格評価表!CV97/生産者価格評価表!CV$124</f>
        <v>0</v>
      </c>
      <c r="CW97" s="393">
        <f>+生産者価格評価表!CW97/生産者価格評価表!CW$124</f>
        <v>0</v>
      </c>
      <c r="CX97" s="393">
        <f>+生産者価格評価表!CX97/生産者価格評価表!CX$124</f>
        <v>0</v>
      </c>
      <c r="CY97" s="393">
        <f>+生産者価格評価表!CY97/生産者価格評価表!CY$124</f>
        <v>0</v>
      </c>
      <c r="CZ97" s="393">
        <f>+生産者価格評価表!CZ97/生産者価格評価表!CZ$124</f>
        <v>0</v>
      </c>
      <c r="DA97" s="393">
        <f>+生産者価格評価表!DA97/生産者価格評価表!DA$124</f>
        <v>0</v>
      </c>
      <c r="DB97" s="393">
        <f>+生産者価格評価表!DB97/生産者価格評価表!DB$124</f>
        <v>0</v>
      </c>
      <c r="DC97" s="393">
        <f>+生産者価格評価表!DC97/生産者価格評価表!DC$124</f>
        <v>0</v>
      </c>
      <c r="DD97" s="393">
        <f>+生産者価格評価表!DD97/生産者価格評価表!DD$124</f>
        <v>0</v>
      </c>
      <c r="DE97" s="393">
        <f>+生産者価格評価表!DE97/生産者価格評価表!DE$124</f>
        <v>0</v>
      </c>
      <c r="DF97" s="393">
        <f>+生産者価格評価表!DF97/生産者価格評価表!DF$124</f>
        <v>0</v>
      </c>
      <c r="DG97" s="394">
        <f>+生産者価格評価表!DG97/生産者価格評価表!DG$124</f>
        <v>0</v>
      </c>
    </row>
    <row r="98" spans="2:111">
      <c r="B98" s="389" t="s">
        <v>302</v>
      </c>
      <c r="C98" s="390" t="s">
        <v>303</v>
      </c>
      <c r="D98" s="391">
        <f>+生産者価格評価表!D98/生産者価格評価表!D$124</f>
        <v>0</v>
      </c>
      <c r="E98" s="392">
        <f>+生産者価格評価表!E98/生産者価格評価表!E$124</f>
        <v>0</v>
      </c>
      <c r="F98" s="392">
        <f>+生産者価格評価表!F98/生産者価格評価表!F$124</f>
        <v>0</v>
      </c>
      <c r="G98" s="392">
        <f>+生産者価格評価表!G98/生産者価格評価表!G$124</f>
        <v>0</v>
      </c>
      <c r="H98" s="392">
        <f>+生産者価格評価表!H98/生産者価格評価表!H$124</f>
        <v>0</v>
      </c>
      <c r="I98" s="392">
        <f>+生産者価格評価表!I98/生産者価格評価表!I$124</f>
        <v>0</v>
      </c>
      <c r="J98" s="392">
        <f>+生産者価格評価表!J98/生産者価格評価表!J$124</f>
        <v>0</v>
      </c>
      <c r="K98" s="392">
        <f>+生産者価格評価表!K98/生産者価格評価表!K$124</f>
        <v>0</v>
      </c>
      <c r="L98" s="392">
        <f>+生産者価格評価表!L98/生産者価格評価表!L$124</f>
        <v>0</v>
      </c>
      <c r="M98" s="392">
        <f>+生産者価格評価表!M98/生産者価格評価表!M$124</f>
        <v>0</v>
      </c>
      <c r="N98" s="392">
        <f>+生産者価格評価表!N98/生産者価格評価表!N$124</f>
        <v>0</v>
      </c>
      <c r="O98" s="392">
        <f>+生産者価格評価表!O98/生産者価格評価表!O$124</f>
        <v>0</v>
      </c>
      <c r="P98" s="392">
        <f>+生産者価格評価表!P98/生産者価格評価表!P$124</f>
        <v>0</v>
      </c>
      <c r="Q98" s="392">
        <f>+生産者価格評価表!Q98/生産者価格評価表!Q$124</f>
        <v>0</v>
      </c>
      <c r="R98" s="392">
        <f>+生産者価格評価表!R98/生産者価格評価表!R$124</f>
        <v>0</v>
      </c>
      <c r="S98" s="392">
        <f>+生産者価格評価表!S98/生産者価格評価表!S$124</f>
        <v>0</v>
      </c>
      <c r="T98" s="392">
        <f>+生産者価格評価表!T98/生産者価格評価表!T$124</f>
        <v>0</v>
      </c>
      <c r="U98" s="392">
        <f>+生産者価格評価表!U98/生産者価格評価表!U$124</f>
        <v>0</v>
      </c>
      <c r="V98" s="392">
        <f>+生産者価格評価表!V98/生産者価格評価表!V$124</f>
        <v>0</v>
      </c>
      <c r="W98" s="392">
        <f>+生産者価格評価表!W98/生産者価格評価表!W$124</f>
        <v>0</v>
      </c>
      <c r="X98" s="392">
        <f>+生産者価格評価表!X98/生産者価格評価表!X$124</f>
        <v>0</v>
      </c>
      <c r="Y98" s="392">
        <f>+生産者価格評価表!Y98/生産者価格評価表!Y$124</f>
        <v>0</v>
      </c>
      <c r="Z98" s="392">
        <f>+生産者価格評価表!Z98/生産者価格評価表!Z$124</f>
        <v>0</v>
      </c>
      <c r="AA98" s="392">
        <f>+生産者価格評価表!AA98/生産者価格評価表!AA$124</f>
        <v>0</v>
      </c>
      <c r="AB98" s="392">
        <f>+生産者価格評価表!AB98/生産者価格評価表!AB$124</f>
        <v>0</v>
      </c>
      <c r="AC98" s="392">
        <f>+生産者価格評価表!AC98/生産者価格評価表!AC$124</f>
        <v>0</v>
      </c>
      <c r="AD98" s="392">
        <f>+生産者価格評価表!AD98/生産者価格評価表!AD$124</f>
        <v>0</v>
      </c>
      <c r="AE98" s="392">
        <f>+生産者価格評価表!AE98/生産者価格評価表!AE$124</f>
        <v>0</v>
      </c>
      <c r="AF98" s="392">
        <f>+生産者価格評価表!AF98/生産者価格評価表!AF$124</f>
        <v>0</v>
      </c>
      <c r="AG98" s="392">
        <f>+生産者価格評価表!AG98/生産者価格評価表!AG$124</f>
        <v>0</v>
      </c>
      <c r="AH98" s="392">
        <f>+生産者価格評価表!AH98/生産者価格評価表!AH$124</f>
        <v>0</v>
      </c>
      <c r="AI98" s="392">
        <f>+生産者価格評価表!AI98/生産者価格評価表!AI$124</f>
        <v>0</v>
      </c>
      <c r="AJ98" s="392">
        <f>+生産者価格評価表!AJ98/生産者価格評価表!AJ$124</f>
        <v>0</v>
      </c>
      <c r="AK98" s="392">
        <f>+生産者価格評価表!AK98/生産者価格評価表!AK$124</f>
        <v>0</v>
      </c>
      <c r="AL98" s="392">
        <f>+生産者価格評価表!AL98/生産者価格評価表!AL$124</f>
        <v>0</v>
      </c>
      <c r="AM98" s="392">
        <f>+生産者価格評価表!AM98/生産者価格評価表!AM$124</f>
        <v>0</v>
      </c>
      <c r="AN98" s="392">
        <f>+生産者価格評価表!AN98/生産者価格評価表!AN$124</f>
        <v>0</v>
      </c>
      <c r="AO98" s="392">
        <f>+生産者価格評価表!AO98/生産者価格評価表!AO$124</f>
        <v>0</v>
      </c>
      <c r="AP98" s="392">
        <f>+生産者価格評価表!AP98/生産者価格評価表!AP$124</f>
        <v>0</v>
      </c>
      <c r="AQ98" s="392">
        <f>+生産者価格評価表!AQ98/生産者価格評価表!AQ$124</f>
        <v>0</v>
      </c>
      <c r="AR98" s="392">
        <f>+生産者価格評価表!AR98/生産者価格評価表!AR$124</f>
        <v>0</v>
      </c>
      <c r="AS98" s="392">
        <f>+生産者価格評価表!AS98/生産者価格評価表!AS$124</f>
        <v>0</v>
      </c>
      <c r="AT98" s="392">
        <f>+生産者価格評価表!AT98/生産者価格評価表!AT$124</f>
        <v>0</v>
      </c>
      <c r="AU98" s="393">
        <f>+生産者価格評価表!AU98/生産者価格評価表!AU$124</f>
        <v>0</v>
      </c>
      <c r="AV98" s="393">
        <f>+生産者価格評価表!AV98/生産者価格評価表!AV$124</f>
        <v>0</v>
      </c>
      <c r="AW98" s="393">
        <f>+生産者価格評価表!AW98/生産者価格評価表!AW$124</f>
        <v>0</v>
      </c>
      <c r="AX98" s="393">
        <f>+生産者価格評価表!AX98/生産者価格評価表!AX$124</f>
        <v>0</v>
      </c>
      <c r="AY98" s="393">
        <f>+生産者価格評価表!AY98/生産者価格評価表!AY$124</f>
        <v>0</v>
      </c>
      <c r="AZ98" s="393">
        <f>+生産者価格評価表!AZ98/生産者価格評価表!AZ$124</f>
        <v>0</v>
      </c>
      <c r="BA98" s="393">
        <f>+生産者価格評価表!BA98/生産者価格評価表!BA$124</f>
        <v>0</v>
      </c>
      <c r="BB98" s="393">
        <f>+生産者価格評価表!BB98/生産者価格評価表!BB$124</f>
        <v>0</v>
      </c>
      <c r="BC98" s="393">
        <f>+生産者価格評価表!BC98/生産者価格評価表!BC$124</f>
        <v>0</v>
      </c>
      <c r="BD98" s="393">
        <f>+生産者価格評価表!BD98/生産者価格評価表!BD$124</f>
        <v>0</v>
      </c>
      <c r="BE98" s="393">
        <f>+生産者価格評価表!BE98/生産者価格評価表!BE$124</f>
        <v>0</v>
      </c>
      <c r="BF98" s="393">
        <f>+生産者価格評価表!BF98/生産者価格評価表!BF$124</f>
        <v>0</v>
      </c>
      <c r="BG98" s="393">
        <f>+生産者価格評価表!BG98/生産者価格評価表!BG$124</f>
        <v>0</v>
      </c>
      <c r="BH98" s="393">
        <f>+生産者価格評価表!BH98/生産者価格評価表!BH$124</f>
        <v>0</v>
      </c>
      <c r="BI98" s="393">
        <f>+生産者価格評価表!BI98/生産者価格評価表!BI$124</f>
        <v>0</v>
      </c>
      <c r="BJ98" s="393">
        <f>+生産者価格評価表!BJ98/生産者価格評価表!BJ$124</f>
        <v>0</v>
      </c>
      <c r="BK98" s="393">
        <f>+生産者価格評価表!BK98/生産者価格評価表!BK$124</f>
        <v>0</v>
      </c>
      <c r="BL98" s="393">
        <f>+生産者価格評価表!BL98/生産者価格評価表!BL$124</f>
        <v>0</v>
      </c>
      <c r="BM98" s="393">
        <f>+生産者価格評価表!BM98/生産者価格評価表!BM$124</f>
        <v>0</v>
      </c>
      <c r="BN98" s="393">
        <f>+生産者価格評価表!BN98/生産者価格評価表!BN$124</f>
        <v>0</v>
      </c>
      <c r="BO98" s="393">
        <f>+生産者価格評価表!BO98/生産者価格評価表!BO$124</f>
        <v>0</v>
      </c>
      <c r="BP98" s="393">
        <f>+生産者価格評価表!BP98/生産者価格評価表!BP$124</f>
        <v>0</v>
      </c>
      <c r="BQ98" s="393">
        <f>+生産者価格評価表!BQ98/生産者価格評価表!BQ$124</f>
        <v>0</v>
      </c>
      <c r="BR98" s="393">
        <f>+生産者価格評価表!BR98/生産者価格評価表!BR$124</f>
        <v>0</v>
      </c>
      <c r="BS98" s="393">
        <f>+生産者価格評価表!BS98/生産者価格評価表!BS$124</f>
        <v>0</v>
      </c>
      <c r="BT98" s="393">
        <f>+生産者価格評価表!BT98/生産者価格評価表!BT$124</f>
        <v>0</v>
      </c>
      <c r="BU98" s="393">
        <f>+生産者価格評価表!BU98/生産者価格評価表!BU$124</f>
        <v>0</v>
      </c>
      <c r="BV98" s="393">
        <f>+生産者価格評価表!BV98/生産者価格評価表!BV$124</f>
        <v>0</v>
      </c>
      <c r="BW98" s="393">
        <f>+生産者価格評価表!BW98/生産者価格評価表!BW$124</f>
        <v>0</v>
      </c>
      <c r="BX98" s="393">
        <f>+生産者価格評価表!BX98/生産者価格評価表!BX$124</f>
        <v>0</v>
      </c>
      <c r="BY98" s="393">
        <f>+生産者価格評価表!BY98/生産者価格評価表!BY$124</f>
        <v>0</v>
      </c>
      <c r="BZ98" s="393">
        <f>+生産者価格評価表!BZ98/生産者価格評価表!BZ$124</f>
        <v>0</v>
      </c>
      <c r="CA98" s="393">
        <f>+生産者価格評価表!CA98/生産者価格評価表!CA$124</f>
        <v>0</v>
      </c>
      <c r="CB98" s="393">
        <f>+生産者価格評価表!CB98/生産者価格評価表!CB$124</f>
        <v>0</v>
      </c>
      <c r="CC98" s="393">
        <f>+生産者価格評価表!CC98/生産者価格評価表!CC$124</f>
        <v>0</v>
      </c>
      <c r="CD98" s="393">
        <f>+生産者価格評価表!CD98/生産者価格評価表!CD$124</f>
        <v>0</v>
      </c>
      <c r="CE98" s="393">
        <f>+生産者価格評価表!CE98/生産者価格評価表!CE$124</f>
        <v>0</v>
      </c>
      <c r="CF98" s="393">
        <f>+生産者価格評価表!CF98/生産者価格評価表!CF$124</f>
        <v>0</v>
      </c>
      <c r="CG98" s="393">
        <f>+生産者価格評価表!CG98/生産者価格評価表!CG$124</f>
        <v>0</v>
      </c>
      <c r="CH98" s="393">
        <f>+生産者価格評価表!CH98/生産者価格評価表!CH$124</f>
        <v>0</v>
      </c>
      <c r="CI98" s="393">
        <f>+生産者価格評価表!CI98/生産者価格評価表!CI$124</f>
        <v>0</v>
      </c>
      <c r="CJ98" s="393">
        <f>+生産者価格評価表!CJ98/生産者価格評価表!CJ$124</f>
        <v>0</v>
      </c>
      <c r="CK98" s="393">
        <f>+生産者価格評価表!CK98/生産者価格評価表!CK$124</f>
        <v>0</v>
      </c>
      <c r="CL98" s="393">
        <f>+生産者価格評価表!CL98/生産者価格評価表!CL$124</f>
        <v>0</v>
      </c>
      <c r="CM98" s="393">
        <f>+生産者価格評価表!CM98/生産者価格評価表!CM$124</f>
        <v>0</v>
      </c>
      <c r="CN98" s="393">
        <f>+生産者価格評価表!CN98/生産者価格評価表!CN$124</f>
        <v>0</v>
      </c>
      <c r="CO98" s="393">
        <f>+生産者価格評価表!CO98/生産者価格評価表!CO$124</f>
        <v>0</v>
      </c>
      <c r="CP98" s="393">
        <f>+生産者価格評価表!CP98/生産者価格評価表!CP$124</f>
        <v>0</v>
      </c>
      <c r="CQ98" s="393">
        <f>+生産者価格評価表!CQ98/生産者価格評価表!CQ$124</f>
        <v>1.0594945938475726E-2</v>
      </c>
      <c r="CR98" s="393">
        <f>+生産者価格評価表!CR98/生産者価格評価表!CR$124</f>
        <v>0</v>
      </c>
      <c r="CS98" s="393">
        <f>+生産者価格評価表!CS98/生産者価格評価表!CS$124</f>
        <v>0</v>
      </c>
      <c r="CT98" s="393">
        <f>+生産者価格評価表!CT98/生産者価格評価表!CT$124</f>
        <v>5.0684591203076115E-4</v>
      </c>
      <c r="CU98" s="393">
        <f>+生産者価格評価表!CU98/生産者価格評価表!CU$124</f>
        <v>0</v>
      </c>
      <c r="CV98" s="393">
        <f>+生産者価格評価表!CV98/生産者価格評価表!CV$124</f>
        <v>0</v>
      </c>
      <c r="CW98" s="393">
        <f>+生産者価格評価表!CW98/生産者価格評価表!CW$124</f>
        <v>0</v>
      </c>
      <c r="CX98" s="393">
        <f>+生産者価格評価表!CX98/生産者価格評価表!CX$124</f>
        <v>0</v>
      </c>
      <c r="CY98" s="393">
        <f>+生産者価格評価表!CY98/生産者価格評価表!CY$124</f>
        <v>0</v>
      </c>
      <c r="CZ98" s="393">
        <f>+生産者価格評価表!CZ98/生産者価格評価表!CZ$124</f>
        <v>0</v>
      </c>
      <c r="DA98" s="393">
        <f>+生産者価格評価表!DA98/生産者価格評価表!DA$124</f>
        <v>0</v>
      </c>
      <c r="DB98" s="393">
        <f>+生産者価格評価表!DB98/生産者価格評価表!DB$124</f>
        <v>0</v>
      </c>
      <c r="DC98" s="393">
        <f>+生産者価格評価表!DC98/生産者価格評価表!DC$124</f>
        <v>0</v>
      </c>
      <c r="DD98" s="393">
        <f>+生産者価格評価表!DD98/生産者価格評価表!DD$124</f>
        <v>0</v>
      </c>
      <c r="DE98" s="393">
        <f>+生産者価格評価表!DE98/生産者価格評価表!DE$124</f>
        <v>0</v>
      </c>
      <c r="DF98" s="393">
        <f>+生産者価格評価表!DF98/生産者価格評価表!DF$124</f>
        <v>0</v>
      </c>
      <c r="DG98" s="394">
        <f>+生産者価格評価表!DG98/生産者価格評価表!DG$124</f>
        <v>0</v>
      </c>
    </row>
    <row r="99" spans="2:111">
      <c r="B99" s="389" t="s">
        <v>304</v>
      </c>
      <c r="C99" s="390" t="s">
        <v>305</v>
      </c>
      <c r="D99" s="391">
        <f>+生産者価格評価表!D99/生産者価格評価表!D$124</f>
        <v>0</v>
      </c>
      <c r="E99" s="392">
        <f>+生産者価格評価表!E99/生産者価格評価表!E$124</f>
        <v>0</v>
      </c>
      <c r="F99" s="392">
        <f>+生産者価格評価表!F99/生産者価格評価表!F$124</f>
        <v>0</v>
      </c>
      <c r="G99" s="392">
        <f>+生産者価格評価表!G99/生産者価格評価表!G$124</f>
        <v>0</v>
      </c>
      <c r="H99" s="392">
        <f>+生産者価格評価表!H99/生産者価格評価表!H$124</f>
        <v>0</v>
      </c>
      <c r="I99" s="392">
        <f>+生産者価格評価表!I99/生産者価格評価表!I$124</f>
        <v>0</v>
      </c>
      <c r="J99" s="392">
        <f>+生産者価格評価表!J99/生産者価格評価表!J$124</f>
        <v>0</v>
      </c>
      <c r="K99" s="392">
        <f>+生産者価格評価表!K99/生産者価格評価表!K$124</f>
        <v>0</v>
      </c>
      <c r="L99" s="392">
        <f>+生産者価格評価表!L99/生産者価格評価表!L$124</f>
        <v>0</v>
      </c>
      <c r="M99" s="392">
        <f>+生産者価格評価表!M99/生産者価格評価表!M$124</f>
        <v>0</v>
      </c>
      <c r="N99" s="392">
        <f>+生産者価格評価表!N99/生産者価格評価表!N$124</f>
        <v>0</v>
      </c>
      <c r="O99" s="392">
        <f>+生産者価格評価表!O99/生産者価格評価表!O$124</f>
        <v>0</v>
      </c>
      <c r="P99" s="392">
        <f>+生産者価格評価表!P99/生産者価格評価表!P$124</f>
        <v>0</v>
      </c>
      <c r="Q99" s="392">
        <f>+生産者価格評価表!Q99/生産者価格評価表!Q$124</f>
        <v>0</v>
      </c>
      <c r="R99" s="392">
        <f>+生産者価格評価表!R99/生産者価格評価表!R$124</f>
        <v>0</v>
      </c>
      <c r="S99" s="392">
        <f>+生産者価格評価表!S99/生産者価格評価表!S$124</f>
        <v>2.6213357330788191E-6</v>
      </c>
      <c r="T99" s="392">
        <f>+生産者価格評価表!T99/生産者価格評価表!T$124</f>
        <v>2.5562089036164392E-6</v>
      </c>
      <c r="U99" s="392">
        <f>+生産者価格評価表!U99/生産者価格評価表!U$124</f>
        <v>9.5412167106337357E-6</v>
      </c>
      <c r="V99" s="392">
        <f>+生産者価格評価表!V99/生産者価格評価表!V$124</f>
        <v>0</v>
      </c>
      <c r="W99" s="392">
        <f>+生産者価格評価表!W99/生産者価格評価表!W$124</f>
        <v>0</v>
      </c>
      <c r="X99" s="392">
        <f>+生産者価格評価表!X99/生産者価格評価表!X$124</f>
        <v>0</v>
      </c>
      <c r="Y99" s="392">
        <f>+生産者価格評価表!Y99/生産者価格評価表!Y$124</f>
        <v>8.765584387267024E-7</v>
      </c>
      <c r="Z99" s="392">
        <f>+生産者価格評価表!Z99/生産者価格評価表!Z$124</f>
        <v>0</v>
      </c>
      <c r="AA99" s="392">
        <f>+生産者価格評価表!AA99/生産者価格評価表!AA$124</f>
        <v>0</v>
      </c>
      <c r="AB99" s="392">
        <f>+生産者価格評価表!AB99/生産者価格評価表!AB$124</f>
        <v>1.5170024281390235E-5</v>
      </c>
      <c r="AC99" s="392">
        <f>+生産者価格評価表!AC99/生産者価格評価表!AC$124</f>
        <v>0</v>
      </c>
      <c r="AD99" s="392">
        <f>+生産者価格評価表!AD99/生産者価格評価表!AD$124</f>
        <v>0</v>
      </c>
      <c r="AE99" s="392">
        <f>+生産者価格評価表!AE99/生産者価格評価表!AE$124</f>
        <v>0</v>
      </c>
      <c r="AF99" s="392">
        <f>+生産者価格評価表!AF99/生産者価格評価表!AF$124</f>
        <v>5.4511503789776026E-7</v>
      </c>
      <c r="AG99" s="392">
        <f>+生産者価格評価表!AG99/生産者価格評価表!AG$124</f>
        <v>3.732653890787773E-7</v>
      </c>
      <c r="AH99" s="392">
        <f>+生産者価格評価表!AH99/生産者価格評価表!AH$124</f>
        <v>0</v>
      </c>
      <c r="AI99" s="392">
        <f>+生産者価格評価表!AI99/生産者価格評価表!AI$124</f>
        <v>0</v>
      </c>
      <c r="AJ99" s="392">
        <f>+生産者価格評価表!AJ99/生産者価格評価表!AJ$124</f>
        <v>0</v>
      </c>
      <c r="AK99" s="392">
        <f>+生産者価格評価表!AK99/生産者価格評価表!AK$124</f>
        <v>0</v>
      </c>
      <c r="AL99" s="392">
        <f>+生産者価格評価表!AL99/生産者価格評価表!AL$124</f>
        <v>0</v>
      </c>
      <c r="AM99" s="392">
        <f>+生産者価格評価表!AM99/生産者価格評価表!AM$124</f>
        <v>0</v>
      </c>
      <c r="AN99" s="392">
        <f>+生産者価格評価表!AN99/生産者価格評価表!AN$124</f>
        <v>3.2838072649075466E-6</v>
      </c>
      <c r="AO99" s="392">
        <f>+生産者価格評価表!AO99/生産者価格評価表!AO$124</f>
        <v>0</v>
      </c>
      <c r="AP99" s="392">
        <f>+生産者価格評価表!AP99/生産者価格評価表!AP$124</f>
        <v>0</v>
      </c>
      <c r="AQ99" s="392">
        <f>+生産者価格評価表!AQ99/生産者価格評価表!AQ$124</f>
        <v>0</v>
      </c>
      <c r="AR99" s="392">
        <f>+生産者価格評価表!AR99/生産者価格評価表!AR$124</f>
        <v>0</v>
      </c>
      <c r="AS99" s="392">
        <f>+生産者価格評価表!AS99/生産者価格評価表!AS$124</f>
        <v>0</v>
      </c>
      <c r="AT99" s="392">
        <f>+生産者価格評価表!AT99/生産者価格評価表!AT$124</f>
        <v>0</v>
      </c>
      <c r="AU99" s="393">
        <f>+生産者価格評価表!AU99/生産者価格評価表!AU$124</f>
        <v>0</v>
      </c>
      <c r="AV99" s="393">
        <f>+生産者価格評価表!AV99/生産者価格評価表!AV$124</f>
        <v>0</v>
      </c>
      <c r="AW99" s="393">
        <f>+生産者価格評価表!AW99/生産者価格評価表!AW$124</f>
        <v>0</v>
      </c>
      <c r="AX99" s="393">
        <f>+生産者価格評価表!AX99/生産者価格評価表!AX$124</f>
        <v>0</v>
      </c>
      <c r="AY99" s="393">
        <f>+生産者価格評価表!AY99/生産者価格評価表!AY$124</f>
        <v>0</v>
      </c>
      <c r="AZ99" s="393">
        <f>+生産者価格評価表!AZ99/生産者価格評価表!AZ$124</f>
        <v>0</v>
      </c>
      <c r="BA99" s="393">
        <f>+生産者価格評価表!BA99/生産者価格評価表!BA$124</f>
        <v>0</v>
      </c>
      <c r="BB99" s="393">
        <f>+生産者価格評価表!BB99/生産者価格評価表!BB$124</f>
        <v>0</v>
      </c>
      <c r="BC99" s="393">
        <f>+生産者価格評価表!BC99/生産者価格評価表!BC$124</f>
        <v>0</v>
      </c>
      <c r="BD99" s="393">
        <f>+生産者価格評価表!BD99/生産者価格評価表!BD$124</f>
        <v>0</v>
      </c>
      <c r="BE99" s="393">
        <f>+生産者価格評価表!BE99/生産者価格評価表!BE$124</f>
        <v>0</v>
      </c>
      <c r="BF99" s="393">
        <f>+生産者価格評価表!BF99/生産者価格評価表!BF$124</f>
        <v>0</v>
      </c>
      <c r="BG99" s="393">
        <f>+生産者価格評価表!BG99/生産者価格評価表!BG$124</f>
        <v>0</v>
      </c>
      <c r="BH99" s="393">
        <f>+生産者価格評価表!BH99/生産者価格評価表!BH$124</f>
        <v>0</v>
      </c>
      <c r="BI99" s="393">
        <f>+生産者価格評価表!BI99/生産者価格評価表!BI$124</f>
        <v>0</v>
      </c>
      <c r="BJ99" s="393">
        <f>+生産者価格評価表!BJ99/生産者価格評価表!BJ$124</f>
        <v>0</v>
      </c>
      <c r="BK99" s="393">
        <f>+生産者価格評価表!BK99/生産者価格評価表!BK$124</f>
        <v>0</v>
      </c>
      <c r="BL99" s="393">
        <f>+生産者価格評価表!BL99/生産者価格評価表!BL$124</f>
        <v>0</v>
      </c>
      <c r="BM99" s="393">
        <f>+生産者価格評価表!BM99/生産者価格評価表!BM$124</f>
        <v>7.7966539100414279E-7</v>
      </c>
      <c r="BN99" s="393">
        <f>+生産者価格評価表!BN99/生産者価格評価表!BN$124</f>
        <v>1.6106930432041349E-6</v>
      </c>
      <c r="BO99" s="393">
        <f>+生産者価格評価表!BO99/生産者価格評価表!BO$124</f>
        <v>1.3620746212581257E-6</v>
      </c>
      <c r="BP99" s="393">
        <f>+生産者価格評価表!BP99/生産者価格評価表!BP$124</f>
        <v>2.2417599309964944E-6</v>
      </c>
      <c r="BQ99" s="393">
        <f>+生産者価格評価表!BQ99/生産者価格評価表!BQ$124</f>
        <v>2.5187118048474107E-5</v>
      </c>
      <c r="BR99" s="393">
        <f>+生産者価格評価表!BR99/生産者価格評価表!BR$124</f>
        <v>4.0094091580456657E-6</v>
      </c>
      <c r="BS99" s="393">
        <f>+生産者価格評価表!BS99/生産者価格評価表!BS$124</f>
        <v>1.2184324998327966E-4</v>
      </c>
      <c r="BT99" s="393">
        <f>+生産者価格評価表!BT99/生産者価格評価表!BT$124</f>
        <v>0</v>
      </c>
      <c r="BU99" s="393">
        <f>+生産者価格評価表!BU99/生産者価格評価表!BU$124</f>
        <v>1.9176364985631424E-5</v>
      </c>
      <c r="BV99" s="393">
        <f>+生産者価格評価表!BV99/生産者価格評価表!BV$124</f>
        <v>1.0799925193178707E-4</v>
      </c>
      <c r="BW99" s="393">
        <f>+生産者価格評価表!BW99/生産者価格評価表!BW$124</f>
        <v>2.632561771929464E-5</v>
      </c>
      <c r="BX99" s="393">
        <f>+生産者価格評価表!BX99/生産者価格評価表!BX$124</f>
        <v>2.9059173113863817E-5</v>
      </c>
      <c r="BY99" s="393">
        <f>+生産者価格評価表!BY99/生産者価格評価表!BY$124</f>
        <v>0</v>
      </c>
      <c r="BZ99" s="393">
        <f>+生産者価格評価表!BZ99/生産者価格評価表!BZ$124</f>
        <v>4.2041362902287173E-5</v>
      </c>
      <c r="CA99" s="393">
        <f>+生産者価格評価表!CA99/生産者価格評価表!CA$124</f>
        <v>2.0643001987921092E-6</v>
      </c>
      <c r="CB99" s="393">
        <f>+生産者価格評価表!CB99/生産者価格評価表!CB$124</f>
        <v>0</v>
      </c>
      <c r="CC99" s="393">
        <f>+生産者価格評価表!CC99/生産者価格評価表!CC$124</f>
        <v>9.3833064211081596E-5</v>
      </c>
      <c r="CD99" s="393">
        <f>+生産者価格評価表!CD99/生産者価格評価表!CD$124</f>
        <v>0</v>
      </c>
      <c r="CE99" s="393">
        <f>+生産者価格評価表!CE99/生産者価格評価表!CE$124</f>
        <v>0</v>
      </c>
      <c r="CF99" s="393">
        <f>+生産者価格評価表!CF99/生産者価格評価表!CF$124</f>
        <v>1.0826418707778314E-2</v>
      </c>
      <c r="CG99" s="393">
        <f>+生産者価格評価表!CG99/生産者価格評価表!CG$124</f>
        <v>8.1435796661661242E-4</v>
      </c>
      <c r="CH99" s="393">
        <f>+生産者価格評価表!CH99/生産者価格評価表!CH$124</f>
        <v>4.3060028289133735E-5</v>
      </c>
      <c r="CI99" s="393">
        <f>+生産者価格評価表!CI99/生産者価格評価表!CI$124</f>
        <v>6.1795973469285219E-4</v>
      </c>
      <c r="CJ99" s="393">
        <f>+生産者価格評価表!CJ99/生産者価格評価表!CJ$124</f>
        <v>3.2368562142066372E-4</v>
      </c>
      <c r="CK99" s="393">
        <f>+生産者価格評価表!CK99/生産者価格評価表!CK$124</f>
        <v>1.0030253899966915E-4</v>
      </c>
      <c r="CL99" s="393">
        <f>+生産者価格評価表!CL99/生産者価格評価表!CL$124</f>
        <v>1.854099244875944E-4</v>
      </c>
      <c r="CM99" s="393">
        <f>+生産者価格評価表!CM99/生産者価格評価表!CM$124</f>
        <v>1.3631631160407044E-4</v>
      </c>
      <c r="CN99" s="393">
        <f>+生産者価格評価表!CN99/生産者価格評価表!CN$124</f>
        <v>1.9471317599664172E-5</v>
      </c>
      <c r="CO99" s="393">
        <f>+生産者価格評価表!CO99/生産者価格評価表!CO$124</f>
        <v>7.8190891508037378E-6</v>
      </c>
      <c r="CP99" s="393">
        <f>+生産者価格評価表!CP99/生産者価格評価表!CP$124</f>
        <v>1.8039975495369548E-5</v>
      </c>
      <c r="CQ99" s="393">
        <f>+生産者価格評価表!CQ99/生産者価格評価表!CQ$124</f>
        <v>8.9182754778858158E-3</v>
      </c>
      <c r="CR99" s="393">
        <f>+生産者価格評価表!CR99/生産者価格評価表!CR$124</f>
        <v>4.6307083471965757E-2</v>
      </c>
      <c r="CS99" s="393">
        <f>+生産者価格評価表!CS99/生産者価格評価表!CS$124</f>
        <v>1.7430032301852219E-3</v>
      </c>
      <c r="CT99" s="393">
        <f>+生産者価格評価表!CT99/生産者価格評価表!CT$124</f>
        <v>9.4057080783115738E-4</v>
      </c>
      <c r="CU99" s="393">
        <f>+生産者価格評価表!CU99/生産者価格評価表!CU$124</f>
        <v>5.6548292241574301E-6</v>
      </c>
      <c r="CV99" s="393">
        <f>+生産者価格評価表!CV99/生産者価格評価表!CV$124</f>
        <v>0</v>
      </c>
      <c r="CW99" s="393">
        <f>+生産者価格評価表!CW99/生産者価格評価表!CW$124</f>
        <v>1.3988967448767536E-5</v>
      </c>
      <c r="CX99" s="393">
        <f>+生産者価格評価表!CX99/生産者価格評価表!CX$124</f>
        <v>0</v>
      </c>
      <c r="CY99" s="393">
        <f>+生産者価格評価表!CY99/生産者価格評価表!CY$124</f>
        <v>3.4423916943942378E-5</v>
      </c>
      <c r="CZ99" s="393">
        <f>+生産者価格評価表!CZ99/生産者価格評価表!CZ$124</f>
        <v>1.8564838937645657E-6</v>
      </c>
      <c r="DA99" s="393">
        <f>+生産者価格評価表!DA99/生産者価格評価表!DA$124</f>
        <v>4.3971052210860668E-4</v>
      </c>
      <c r="DB99" s="393">
        <f>+生産者価格評価表!DB99/生産者価格評価表!DB$124</f>
        <v>6.8839311836346011E-7</v>
      </c>
      <c r="DC99" s="393">
        <f>+生産者価格評価表!DC99/生産者価格評価表!DC$124</f>
        <v>8.1894234893670242E-5</v>
      </c>
      <c r="DD99" s="393">
        <f>+生産者価格評価表!DD99/生産者価格評価表!DD$124</f>
        <v>3.5663045706087314E-3</v>
      </c>
      <c r="DE99" s="393">
        <f>+生産者価格評価表!DE99/生産者価格評価表!DE$124</f>
        <v>9.1728053188917029E-5</v>
      </c>
      <c r="DF99" s="393">
        <f>+生産者価格評価表!DF99/生産者価格評価表!DF$124</f>
        <v>0</v>
      </c>
      <c r="DG99" s="394">
        <f>+生産者価格評価表!DG99/生産者価格評価表!DG$124</f>
        <v>1.2914743944840209E-4</v>
      </c>
    </row>
    <row r="100" spans="2:111">
      <c r="B100" s="389" t="s">
        <v>306</v>
      </c>
      <c r="C100" s="390" t="s">
        <v>307</v>
      </c>
      <c r="D100" s="391">
        <f>+生産者価格評価表!D100/生産者価格評価表!D$124</f>
        <v>0</v>
      </c>
      <c r="E100" s="392">
        <f>+生産者価格評価表!E100/生産者価格評価表!E$124</f>
        <v>0</v>
      </c>
      <c r="F100" s="392">
        <f>+生産者価格評価表!F100/生産者価格評価表!F$124</f>
        <v>0</v>
      </c>
      <c r="G100" s="392">
        <f>+生産者価格評価表!G100/生産者価格評価表!G$124</f>
        <v>0</v>
      </c>
      <c r="H100" s="392">
        <f>+生産者価格評価表!H100/生産者価格評価表!H$124</f>
        <v>0</v>
      </c>
      <c r="I100" s="392">
        <f>+生産者価格評価表!I100/生産者価格評価表!I$124</f>
        <v>0</v>
      </c>
      <c r="J100" s="392">
        <f>+生産者価格評価表!J100/生産者価格評価表!J$124</f>
        <v>0</v>
      </c>
      <c r="K100" s="392">
        <f>+生産者価格評価表!K100/生産者価格評価表!K$124</f>
        <v>0</v>
      </c>
      <c r="L100" s="392">
        <f>+生産者価格評価表!L100/生産者価格評価表!L$124</f>
        <v>0</v>
      </c>
      <c r="M100" s="392">
        <f>+生産者価格評価表!M100/生産者価格評価表!M$124</f>
        <v>0</v>
      </c>
      <c r="N100" s="392">
        <f>+生産者価格評価表!N100/生産者価格評価表!N$124</f>
        <v>0</v>
      </c>
      <c r="O100" s="392">
        <f>+生産者価格評価表!O100/生産者価格評価表!O$124</f>
        <v>0</v>
      </c>
      <c r="P100" s="392">
        <f>+生産者価格評価表!P100/生産者価格評価表!P$124</f>
        <v>0</v>
      </c>
      <c r="Q100" s="392">
        <f>+生産者価格評価表!Q100/生産者価格評価表!Q$124</f>
        <v>0</v>
      </c>
      <c r="R100" s="392">
        <f>+生産者価格評価表!R100/生産者価格評価表!R$124</f>
        <v>0</v>
      </c>
      <c r="S100" s="392">
        <f>+生産者価格評価表!S100/生産者価格評価表!S$124</f>
        <v>0</v>
      </c>
      <c r="T100" s="392">
        <f>+生産者価格評価表!T100/生産者価格評価表!T$124</f>
        <v>0</v>
      </c>
      <c r="U100" s="392">
        <f>+生産者価格評価表!U100/生産者価格評価表!U$124</f>
        <v>0</v>
      </c>
      <c r="V100" s="392">
        <f>+生産者価格評価表!V100/生産者価格評価表!V$124</f>
        <v>0</v>
      </c>
      <c r="W100" s="392">
        <f>+生産者価格評価表!W100/生産者価格評価表!W$124</f>
        <v>0</v>
      </c>
      <c r="X100" s="392">
        <f>+生産者価格評価表!X100/生産者価格評価表!X$124</f>
        <v>0</v>
      </c>
      <c r="Y100" s="392">
        <f>+生産者価格評価表!Y100/生産者価格評価表!Y$124</f>
        <v>0</v>
      </c>
      <c r="Z100" s="392">
        <f>+生産者価格評価表!Z100/生産者価格評価表!Z$124</f>
        <v>0</v>
      </c>
      <c r="AA100" s="392">
        <f>+生産者価格評価表!AA100/生産者価格評価表!AA$124</f>
        <v>0</v>
      </c>
      <c r="AB100" s="392">
        <f>+生産者価格評価表!AB100/生産者価格評価表!AB$124</f>
        <v>0</v>
      </c>
      <c r="AC100" s="392">
        <f>+生産者価格評価表!AC100/生産者価格評価表!AC$124</f>
        <v>0</v>
      </c>
      <c r="AD100" s="392">
        <f>+生産者価格評価表!AD100/生産者価格評価表!AD$124</f>
        <v>0</v>
      </c>
      <c r="AE100" s="392">
        <f>+生産者価格評価表!AE100/生産者価格評価表!AE$124</f>
        <v>0</v>
      </c>
      <c r="AF100" s="392">
        <f>+生産者価格評価表!AF100/生産者価格評価表!AF$124</f>
        <v>0</v>
      </c>
      <c r="AG100" s="392">
        <f>+生産者価格評価表!AG100/生産者価格評価表!AG$124</f>
        <v>0</v>
      </c>
      <c r="AH100" s="392">
        <f>+生産者価格評価表!AH100/生産者価格評価表!AH$124</f>
        <v>0</v>
      </c>
      <c r="AI100" s="392">
        <f>+生産者価格評価表!AI100/生産者価格評価表!AI$124</f>
        <v>0</v>
      </c>
      <c r="AJ100" s="392">
        <f>+生産者価格評価表!AJ100/生産者価格評価表!AJ$124</f>
        <v>0</v>
      </c>
      <c r="AK100" s="392">
        <f>+生産者価格評価表!AK100/生産者価格評価表!AK$124</f>
        <v>0</v>
      </c>
      <c r="AL100" s="392">
        <f>+生産者価格評価表!AL100/生産者価格評価表!AL$124</f>
        <v>0</v>
      </c>
      <c r="AM100" s="392">
        <f>+生産者価格評価表!AM100/生産者価格評価表!AM$124</f>
        <v>0</v>
      </c>
      <c r="AN100" s="392">
        <f>+生産者価格評価表!AN100/生産者価格評価表!AN$124</f>
        <v>0</v>
      </c>
      <c r="AO100" s="392">
        <f>+生産者価格評価表!AO100/生産者価格評価表!AO$124</f>
        <v>0</v>
      </c>
      <c r="AP100" s="392">
        <f>+生産者価格評価表!AP100/生産者価格評価表!AP$124</f>
        <v>0</v>
      </c>
      <c r="AQ100" s="392">
        <f>+生産者価格評価表!AQ100/生産者価格評価表!AQ$124</f>
        <v>0</v>
      </c>
      <c r="AR100" s="392">
        <f>+生産者価格評価表!AR100/生産者価格評価表!AR$124</f>
        <v>0</v>
      </c>
      <c r="AS100" s="392">
        <f>+生産者価格評価表!AS100/生産者価格評価表!AS$124</f>
        <v>0</v>
      </c>
      <c r="AT100" s="392">
        <f>+生産者価格評価表!AT100/生産者価格評価表!AT$124</f>
        <v>0</v>
      </c>
      <c r="AU100" s="393">
        <f>+生産者価格評価表!AU100/生産者価格評価表!AU$124</f>
        <v>0</v>
      </c>
      <c r="AV100" s="393">
        <f>+生産者価格評価表!AV100/生産者価格評価表!AV$124</f>
        <v>0</v>
      </c>
      <c r="AW100" s="393">
        <f>+生産者価格評価表!AW100/生産者価格評価表!AW$124</f>
        <v>0</v>
      </c>
      <c r="AX100" s="393">
        <f>+生産者価格評価表!AX100/生産者価格評価表!AX$124</f>
        <v>0</v>
      </c>
      <c r="AY100" s="393">
        <f>+生産者価格評価表!AY100/生産者価格評価表!AY$124</f>
        <v>0</v>
      </c>
      <c r="AZ100" s="393">
        <f>+生産者価格評価表!AZ100/生産者価格評価表!AZ$124</f>
        <v>0</v>
      </c>
      <c r="BA100" s="393">
        <f>+生産者価格評価表!BA100/生産者価格評価表!BA$124</f>
        <v>0</v>
      </c>
      <c r="BB100" s="393">
        <f>+生産者価格評価表!BB100/生産者価格評価表!BB$124</f>
        <v>0</v>
      </c>
      <c r="BC100" s="393">
        <f>+生産者価格評価表!BC100/生産者価格評価表!BC$124</f>
        <v>0</v>
      </c>
      <c r="BD100" s="393">
        <f>+生産者価格評価表!BD100/生産者価格評価表!BD$124</f>
        <v>0</v>
      </c>
      <c r="BE100" s="393">
        <f>+生産者価格評価表!BE100/生産者価格評価表!BE$124</f>
        <v>0</v>
      </c>
      <c r="BF100" s="393">
        <f>+生産者価格評価表!BF100/生産者価格評価表!BF$124</f>
        <v>0</v>
      </c>
      <c r="BG100" s="393">
        <f>+生産者価格評価表!BG100/生産者価格評価表!BG$124</f>
        <v>0</v>
      </c>
      <c r="BH100" s="393">
        <f>+生産者価格評価表!BH100/生産者価格評価表!BH$124</f>
        <v>0</v>
      </c>
      <c r="BI100" s="393">
        <f>+生産者価格評価表!BI100/生産者価格評価表!BI$124</f>
        <v>0</v>
      </c>
      <c r="BJ100" s="393">
        <f>+生産者価格評価表!BJ100/生産者価格評価表!BJ$124</f>
        <v>0</v>
      </c>
      <c r="BK100" s="393">
        <f>+生産者価格評価表!BK100/生産者価格評価表!BK$124</f>
        <v>0</v>
      </c>
      <c r="BL100" s="393">
        <f>+生産者価格評価表!BL100/生産者価格評価表!BL$124</f>
        <v>0</v>
      </c>
      <c r="BM100" s="393">
        <f>+生産者価格評価表!BM100/生産者価格評価表!BM$124</f>
        <v>0</v>
      </c>
      <c r="BN100" s="393">
        <f>+生産者価格評価表!BN100/生産者価格評価表!BN$124</f>
        <v>0</v>
      </c>
      <c r="BO100" s="393">
        <f>+生産者価格評価表!BO100/生産者価格評価表!BO$124</f>
        <v>0</v>
      </c>
      <c r="BP100" s="393">
        <f>+生産者価格評価表!BP100/生産者価格評価表!BP$124</f>
        <v>0</v>
      </c>
      <c r="BQ100" s="393">
        <f>+生産者価格評価表!BQ100/生産者価格評価表!BQ$124</f>
        <v>0</v>
      </c>
      <c r="BR100" s="393">
        <f>+生産者価格評価表!BR100/生産者価格評価表!BR$124</f>
        <v>0</v>
      </c>
      <c r="BS100" s="393">
        <f>+生産者価格評価表!BS100/生産者価格評価表!BS$124</f>
        <v>0</v>
      </c>
      <c r="BT100" s="393">
        <f>+生産者価格評価表!BT100/生産者価格評価表!BT$124</f>
        <v>0</v>
      </c>
      <c r="BU100" s="393">
        <f>+生産者価格評価表!BU100/生産者価格評価表!BU$124</f>
        <v>0</v>
      </c>
      <c r="BV100" s="393">
        <f>+生産者価格評価表!BV100/生産者価格評価表!BV$124</f>
        <v>0</v>
      </c>
      <c r="BW100" s="393">
        <f>+生産者価格評価表!BW100/生産者価格評価表!BW$124</f>
        <v>0</v>
      </c>
      <c r="BX100" s="393">
        <f>+生産者価格評価表!BX100/生産者価格評価表!BX$124</f>
        <v>0</v>
      </c>
      <c r="BY100" s="393">
        <f>+生産者価格評価表!BY100/生産者価格評価表!BY$124</f>
        <v>0</v>
      </c>
      <c r="BZ100" s="393">
        <f>+生産者価格評価表!BZ100/生産者価格評価表!BZ$124</f>
        <v>0</v>
      </c>
      <c r="CA100" s="393">
        <f>+生産者価格評価表!CA100/生産者価格評価表!CA$124</f>
        <v>0</v>
      </c>
      <c r="CB100" s="393">
        <f>+生産者価格評価表!CB100/生産者価格評価表!CB$124</f>
        <v>0</v>
      </c>
      <c r="CC100" s="393">
        <f>+生産者価格評価表!CC100/生産者価格評価表!CC$124</f>
        <v>0</v>
      </c>
      <c r="CD100" s="393">
        <f>+生産者価格評価表!CD100/生産者価格評価表!CD$124</f>
        <v>0</v>
      </c>
      <c r="CE100" s="393">
        <f>+生産者価格評価表!CE100/生産者価格評価表!CE$124</f>
        <v>0</v>
      </c>
      <c r="CF100" s="393">
        <f>+生産者価格評価表!CF100/生産者価格評価表!CF$124</f>
        <v>0</v>
      </c>
      <c r="CG100" s="393">
        <f>+生産者価格評価表!CG100/生産者価格評価表!CG$124</f>
        <v>0</v>
      </c>
      <c r="CH100" s="393">
        <f>+生産者価格評価表!CH100/生産者価格評価表!CH$124</f>
        <v>0</v>
      </c>
      <c r="CI100" s="393">
        <f>+生産者価格評価表!CI100/生産者価格評価表!CI$124</f>
        <v>0</v>
      </c>
      <c r="CJ100" s="393">
        <f>+生産者価格評価表!CJ100/生産者価格評価表!CJ$124</f>
        <v>0</v>
      </c>
      <c r="CK100" s="393">
        <f>+生産者価格評価表!CK100/生産者価格評価表!CK$124</f>
        <v>0</v>
      </c>
      <c r="CL100" s="393">
        <f>+生産者価格評価表!CL100/生産者価格評価表!CL$124</f>
        <v>0</v>
      </c>
      <c r="CM100" s="393">
        <f>+生産者価格評価表!CM100/生産者価格評価表!CM$124</f>
        <v>0</v>
      </c>
      <c r="CN100" s="393">
        <f>+生産者価格評価表!CN100/生産者価格評価表!CN$124</f>
        <v>0</v>
      </c>
      <c r="CO100" s="393">
        <f>+生産者価格評価表!CO100/生産者価格評価表!CO$124</f>
        <v>0</v>
      </c>
      <c r="CP100" s="393">
        <f>+生産者価格評価表!CP100/生産者価格評価表!CP$124</f>
        <v>0</v>
      </c>
      <c r="CQ100" s="393">
        <f>+生産者価格評価表!CQ100/生産者価格評価表!CQ$124</f>
        <v>0</v>
      </c>
      <c r="CR100" s="393">
        <f>+生産者価格評価表!CR100/生産者価格評価表!CR$124</f>
        <v>0</v>
      </c>
      <c r="CS100" s="393">
        <f>+生産者価格評価表!CS100/生産者価格評価表!CS$124</f>
        <v>0</v>
      </c>
      <c r="CT100" s="393">
        <f>+生産者価格評価表!CT100/生産者価格評価表!CT$124</f>
        <v>0</v>
      </c>
      <c r="CU100" s="393">
        <f>+生産者価格評価表!CU100/生産者価格評価表!CU$124</f>
        <v>0</v>
      </c>
      <c r="CV100" s="393">
        <f>+生産者価格評価表!CV100/生産者価格評価表!CV$124</f>
        <v>0</v>
      </c>
      <c r="CW100" s="393">
        <f>+生産者価格評価表!CW100/生産者価格評価表!CW$124</f>
        <v>0</v>
      </c>
      <c r="CX100" s="393">
        <f>+生産者価格評価表!CX100/生産者価格評価表!CX$124</f>
        <v>0</v>
      </c>
      <c r="CY100" s="393">
        <f>+生産者価格評価表!CY100/生産者価格評価表!CY$124</f>
        <v>0</v>
      </c>
      <c r="CZ100" s="393">
        <f>+生産者価格評価表!CZ100/生産者価格評価表!CZ$124</f>
        <v>0</v>
      </c>
      <c r="DA100" s="393">
        <f>+生産者価格評価表!DA100/生産者価格評価表!DA$124</f>
        <v>0</v>
      </c>
      <c r="DB100" s="393">
        <f>+生産者価格評価表!DB100/生産者価格評価表!DB$124</f>
        <v>0</v>
      </c>
      <c r="DC100" s="393">
        <f>+生産者価格評価表!DC100/生産者価格評価表!DC$124</f>
        <v>0</v>
      </c>
      <c r="DD100" s="393">
        <f>+生産者価格評価表!DD100/生産者価格評価表!DD$124</f>
        <v>0</v>
      </c>
      <c r="DE100" s="393">
        <f>+生産者価格評価表!DE100/生産者価格評価表!DE$124</f>
        <v>0</v>
      </c>
      <c r="DF100" s="393">
        <f>+生産者価格評価表!DF100/生産者価格評価表!DF$124</f>
        <v>0</v>
      </c>
      <c r="DG100" s="394">
        <f>+生産者価格評価表!DG100/生産者価格評価表!DG$124</f>
        <v>0</v>
      </c>
    </row>
    <row r="101" spans="2:111">
      <c r="B101" s="389" t="s">
        <v>308</v>
      </c>
      <c r="C101" s="390" t="s">
        <v>309</v>
      </c>
      <c r="D101" s="391">
        <f>+生産者価格評価表!D101/生産者価格評価表!D$124</f>
        <v>0</v>
      </c>
      <c r="E101" s="392">
        <f>+生産者価格評価表!E101/生産者価格評価表!E$124</f>
        <v>0</v>
      </c>
      <c r="F101" s="392">
        <f>+生産者価格評価表!F101/生産者価格評価表!F$124</f>
        <v>0</v>
      </c>
      <c r="G101" s="392">
        <f>+生産者価格評価表!G101/生産者価格評価表!G$124</f>
        <v>0</v>
      </c>
      <c r="H101" s="392">
        <f>+生産者価格評価表!H101/生産者価格評価表!H$124</f>
        <v>0</v>
      </c>
      <c r="I101" s="392">
        <f>+生産者価格評価表!I101/生産者価格評価表!I$124</f>
        <v>0</v>
      </c>
      <c r="J101" s="392">
        <f>+生産者価格評価表!J101/生産者価格評価表!J$124</f>
        <v>0</v>
      </c>
      <c r="K101" s="392">
        <f>+生産者価格評価表!K101/生産者価格評価表!K$124</f>
        <v>0</v>
      </c>
      <c r="L101" s="392">
        <f>+生産者価格評価表!L101/生産者価格評価表!L$124</f>
        <v>0</v>
      </c>
      <c r="M101" s="392">
        <f>+生産者価格評価表!M101/生産者価格評価表!M$124</f>
        <v>0</v>
      </c>
      <c r="N101" s="392">
        <f>+生産者価格評価表!N101/生産者価格評価表!N$124</f>
        <v>0</v>
      </c>
      <c r="O101" s="392">
        <f>+生産者価格評価表!O101/生産者価格評価表!O$124</f>
        <v>0</v>
      </c>
      <c r="P101" s="392">
        <f>+生産者価格評価表!P101/生産者価格評価表!P$124</f>
        <v>0</v>
      </c>
      <c r="Q101" s="392">
        <f>+生産者価格評価表!Q101/生産者価格評価表!Q$124</f>
        <v>0</v>
      </c>
      <c r="R101" s="392">
        <f>+生産者価格評価表!R101/生産者価格評価表!R$124</f>
        <v>0</v>
      </c>
      <c r="S101" s="392">
        <f>+生産者価格評価表!S101/生産者価格評価表!S$124</f>
        <v>0</v>
      </c>
      <c r="T101" s="392">
        <f>+生産者価格評価表!T101/生産者価格評価表!T$124</f>
        <v>0</v>
      </c>
      <c r="U101" s="392">
        <f>+生産者価格評価表!U101/生産者価格評価表!U$124</f>
        <v>0</v>
      </c>
      <c r="V101" s="392">
        <f>+生産者価格評価表!V101/生産者価格評価表!V$124</f>
        <v>0</v>
      </c>
      <c r="W101" s="392">
        <f>+生産者価格評価表!W101/生産者価格評価表!W$124</f>
        <v>0</v>
      </c>
      <c r="X101" s="392">
        <f>+生産者価格評価表!X101/生産者価格評価表!X$124</f>
        <v>0</v>
      </c>
      <c r="Y101" s="392">
        <f>+生産者価格評価表!Y101/生産者価格評価表!Y$124</f>
        <v>0</v>
      </c>
      <c r="Z101" s="392">
        <f>+生産者価格評価表!Z101/生産者価格評価表!Z$124</f>
        <v>0</v>
      </c>
      <c r="AA101" s="392">
        <f>+生産者価格評価表!AA101/生産者価格評価表!AA$124</f>
        <v>0</v>
      </c>
      <c r="AB101" s="392">
        <f>+生産者価格評価表!AB101/生産者価格評価表!AB$124</f>
        <v>0</v>
      </c>
      <c r="AC101" s="392">
        <f>+生産者価格評価表!AC101/生産者価格評価表!AC$124</f>
        <v>0</v>
      </c>
      <c r="AD101" s="392">
        <f>+生産者価格評価表!AD101/生産者価格評価表!AD$124</f>
        <v>0</v>
      </c>
      <c r="AE101" s="392">
        <f>+生産者価格評価表!AE101/生産者価格評価表!AE$124</f>
        <v>0</v>
      </c>
      <c r="AF101" s="392">
        <f>+生産者価格評価表!AF101/生産者価格評価表!AF$124</f>
        <v>0</v>
      </c>
      <c r="AG101" s="392">
        <f>+生産者価格評価表!AG101/生産者価格評価表!AG$124</f>
        <v>0</v>
      </c>
      <c r="AH101" s="392">
        <f>+生産者価格評価表!AH101/生産者価格評価表!AH$124</f>
        <v>0</v>
      </c>
      <c r="AI101" s="392">
        <f>+生産者価格評価表!AI101/生産者価格評価表!AI$124</f>
        <v>0</v>
      </c>
      <c r="AJ101" s="392">
        <f>+生産者価格評価表!AJ101/生産者価格評価表!AJ$124</f>
        <v>0</v>
      </c>
      <c r="AK101" s="392">
        <f>+生産者価格評価表!AK101/生産者価格評価表!AK$124</f>
        <v>0</v>
      </c>
      <c r="AL101" s="392">
        <f>+生産者価格評価表!AL101/生産者価格評価表!AL$124</f>
        <v>0</v>
      </c>
      <c r="AM101" s="392">
        <f>+生産者価格評価表!AM101/生産者価格評価表!AM$124</f>
        <v>0</v>
      </c>
      <c r="AN101" s="392">
        <f>+生産者価格評価表!AN101/生産者価格評価表!AN$124</f>
        <v>0</v>
      </c>
      <c r="AO101" s="392">
        <f>+生産者価格評価表!AO101/生産者価格評価表!AO$124</f>
        <v>0</v>
      </c>
      <c r="AP101" s="392">
        <f>+生産者価格評価表!AP101/生産者価格評価表!AP$124</f>
        <v>0</v>
      </c>
      <c r="AQ101" s="392">
        <f>+生産者価格評価表!AQ101/生産者価格評価表!AQ$124</f>
        <v>0</v>
      </c>
      <c r="AR101" s="392">
        <f>+生産者価格評価表!AR101/生産者価格評価表!AR$124</f>
        <v>0</v>
      </c>
      <c r="AS101" s="392">
        <f>+生産者価格評価表!AS101/生産者価格評価表!AS$124</f>
        <v>0</v>
      </c>
      <c r="AT101" s="392">
        <f>+生産者価格評価表!AT101/生産者価格評価表!AT$124</f>
        <v>0</v>
      </c>
      <c r="AU101" s="393">
        <f>+生産者価格評価表!AU101/生産者価格評価表!AU$124</f>
        <v>0</v>
      </c>
      <c r="AV101" s="393">
        <f>+生産者価格評価表!AV101/生産者価格評価表!AV$124</f>
        <v>0</v>
      </c>
      <c r="AW101" s="393">
        <f>+生産者価格評価表!AW101/生産者価格評価表!AW$124</f>
        <v>0</v>
      </c>
      <c r="AX101" s="393">
        <f>+生産者価格評価表!AX101/生産者価格評価表!AX$124</f>
        <v>0</v>
      </c>
      <c r="AY101" s="393">
        <f>+生産者価格評価表!AY101/生産者価格評価表!AY$124</f>
        <v>0</v>
      </c>
      <c r="AZ101" s="393">
        <f>+生産者価格評価表!AZ101/生産者価格評価表!AZ$124</f>
        <v>0</v>
      </c>
      <c r="BA101" s="393">
        <f>+生産者価格評価表!BA101/生産者価格評価表!BA$124</f>
        <v>0</v>
      </c>
      <c r="BB101" s="393">
        <f>+生産者価格評価表!BB101/生産者価格評価表!BB$124</f>
        <v>0</v>
      </c>
      <c r="BC101" s="393">
        <f>+生産者価格評価表!BC101/生産者価格評価表!BC$124</f>
        <v>0</v>
      </c>
      <c r="BD101" s="393">
        <f>+生産者価格評価表!BD101/生産者価格評価表!BD$124</f>
        <v>0</v>
      </c>
      <c r="BE101" s="393">
        <f>+生産者価格評価表!BE101/生産者価格評価表!BE$124</f>
        <v>0</v>
      </c>
      <c r="BF101" s="393">
        <f>+生産者価格評価表!BF101/生産者価格評価表!BF$124</f>
        <v>0</v>
      </c>
      <c r="BG101" s="393">
        <f>+生産者価格評価表!BG101/生産者価格評価表!BG$124</f>
        <v>0</v>
      </c>
      <c r="BH101" s="393">
        <f>+生産者価格評価表!BH101/生産者価格評価表!BH$124</f>
        <v>0</v>
      </c>
      <c r="BI101" s="393">
        <f>+生産者価格評価表!BI101/生産者価格評価表!BI$124</f>
        <v>0</v>
      </c>
      <c r="BJ101" s="393">
        <f>+生産者価格評価表!BJ101/生産者価格評価表!BJ$124</f>
        <v>0</v>
      </c>
      <c r="BK101" s="393">
        <f>+生産者価格評価表!BK101/生産者価格評価表!BK$124</f>
        <v>0</v>
      </c>
      <c r="BL101" s="393">
        <f>+生産者価格評価表!BL101/生産者価格評価表!BL$124</f>
        <v>0</v>
      </c>
      <c r="BM101" s="393">
        <f>+生産者価格評価表!BM101/生産者価格評価表!BM$124</f>
        <v>0</v>
      </c>
      <c r="BN101" s="393">
        <f>+生産者価格評価表!BN101/生産者価格評価表!BN$124</f>
        <v>0</v>
      </c>
      <c r="BO101" s="393">
        <f>+生産者価格評価表!BO101/生産者価格評価表!BO$124</f>
        <v>0</v>
      </c>
      <c r="BP101" s="393">
        <f>+生産者価格評価表!BP101/生産者価格評価表!BP$124</f>
        <v>0</v>
      </c>
      <c r="BQ101" s="393">
        <f>+生産者価格評価表!BQ101/生産者価格評価表!BQ$124</f>
        <v>0</v>
      </c>
      <c r="BR101" s="393">
        <f>+生産者価格評価表!BR101/生産者価格評価表!BR$124</f>
        <v>0</v>
      </c>
      <c r="BS101" s="393">
        <f>+生産者価格評価表!BS101/生産者価格評価表!BS$124</f>
        <v>0</v>
      </c>
      <c r="BT101" s="393">
        <f>+生産者価格評価表!BT101/生産者価格評価表!BT$124</f>
        <v>0</v>
      </c>
      <c r="BU101" s="393">
        <f>+生産者価格評価表!BU101/生産者価格評価表!BU$124</f>
        <v>0</v>
      </c>
      <c r="BV101" s="393">
        <f>+生産者価格評価表!BV101/生産者価格評価表!BV$124</f>
        <v>0</v>
      </c>
      <c r="BW101" s="393">
        <f>+生産者価格評価表!BW101/生産者価格評価表!BW$124</f>
        <v>0</v>
      </c>
      <c r="BX101" s="393">
        <f>+生産者価格評価表!BX101/生産者価格評価表!BX$124</f>
        <v>0</v>
      </c>
      <c r="BY101" s="393">
        <f>+生産者価格評価表!BY101/生産者価格評価表!BY$124</f>
        <v>0</v>
      </c>
      <c r="BZ101" s="393">
        <f>+生産者価格評価表!BZ101/生産者価格評価表!BZ$124</f>
        <v>0</v>
      </c>
      <c r="CA101" s="393">
        <f>+生産者価格評価表!CA101/生産者価格評価表!CA$124</f>
        <v>0</v>
      </c>
      <c r="CB101" s="393">
        <f>+生産者価格評価表!CB101/生産者価格評価表!CB$124</f>
        <v>0</v>
      </c>
      <c r="CC101" s="393">
        <f>+生産者価格評価表!CC101/生産者価格評価表!CC$124</f>
        <v>0</v>
      </c>
      <c r="CD101" s="393">
        <f>+生産者価格評価表!CD101/生産者価格評価表!CD$124</f>
        <v>0</v>
      </c>
      <c r="CE101" s="393">
        <f>+生産者価格評価表!CE101/生産者価格評価表!CE$124</f>
        <v>0</v>
      </c>
      <c r="CF101" s="393">
        <f>+生産者価格評価表!CF101/生産者価格評価表!CF$124</f>
        <v>0</v>
      </c>
      <c r="CG101" s="393">
        <f>+生産者価格評価表!CG101/生産者価格評価表!CG$124</f>
        <v>0</v>
      </c>
      <c r="CH101" s="393">
        <f>+生産者価格評価表!CH101/生産者価格評価表!CH$124</f>
        <v>0</v>
      </c>
      <c r="CI101" s="393">
        <f>+生産者価格評価表!CI101/生産者価格評価表!CI$124</f>
        <v>0</v>
      </c>
      <c r="CJ101" s="393">
        <f>+生産者価格評価表!CJ101/生産者価格評価表!CJ$124</f>
        <v>0</v>
      </c>
      <c r="CK101" s="393">
        <f>+生産者価格評価表!CK101/生産者価格評価表!CK$124</f>
        <v>0</v>
      </c>
      <c r="CL101" s="393">
        <f>+生産者価格評価表!CL101/生産者価格評価表!CL$124</f>
        <v>0</v>
      </c>
      <c r="CM101" s="393">
        <f>+生産者価格評価表!CM101/生産者価格評価表!CM$124</f>
        <v>0</v>
      </c>
      <c r="CN101" s="393">
        <f>+生産者価格評価表!CN101/生産者価格評価表!CN$124</f>
        <v>0</v>
      </c>
      <c r="CO101" s="393">
        <f>+生産者価格評価表!CO101/生産者価格評価表!CO$124</f>
        <v>0</v>
      </c>
      <c r="CP101" s="393">
        <f>+生産者価格評価表!CP101/生産者価格評価表!CP$124</f>
        <v>0</v>
      </c>
      <c r="CQ101" s="393">
        <f>+生産者価格評価表!CQ101/生産者価格評価表!CQ$124</f>
        <v>0</v>
      </c>
      <c r="CR101" s="393">
        <f>+生産者価格評価表!CR101/生産者価格評価表!CR$124</f>
        <v>0</v>
      </c>
      <c r="CS101" s="393">
        <f>+生産者価格評価表!CS101/生産者価格評価表!CS$124</f>
        <v>0</v>
      </c>
      <c r="CT101" s="393">
        <f>+生産者価格評価表!CT101/生産者価格評価表!CT$124</f>
        <v>0</v>
      </c>
      <c r="CU101" s="393">
        <f>+生産者価格評価表!CU101/生産者価格評価表!CU$124</f>
        <v>0</v>
      </c>
      <c r="CV101" s="393">
        <f>+生産者価格評価表!CV101/生産者価格評価表!CV$124</f>
        <v>0</v>
      </c>
      <c r="CW101" s="393">
        <f>+生産者価格評価表!CW101/生産者価格評価表!CW$124</f>
        <v>0</v>
      </c>
      <c r="CX101" s="393">
        <f>+生産者価格評価表!CX101/生産者価格評価表!CX$124</f>
        <v>0</v>
      </c>
      <c r="CY101" s="393">
        <f>+生産者価格評価表!CY101/生産者価格評価表!CY$124</f>
        <v>0</v>
      </c>
      <c r="CZ101" s="393">
        <f>+生産者価格評価表!CZ101/生産者価格評価表!CZ$124</f>
        <v>0</v>
      </c>
      <c r="DA101" s="393">
        <f>+生産者価格評価表!DA101/生産者価格評価表!DA$124</f>
        <v>0</v>
      </c>
      <c r="DB101" s="393">
        <f>+生産者価格評価表!DB101/生産者価格評価表!DB$124</f>
        <v>0</v>
      </c>
      <c r="DC101" s="393">
        <f>+生産者価格評価表!DC101/生産者価格評価表!DC$124</f>
        <v>0</v>
      </c>
      <c r="DD101" s="393">
        <f>+生産者価格評価表!DD101/生産者価格評価表!DD$124</f>
        <v>0</v>
      </c>
      <c r="DE101" s="393">
        <f>+生産者価格評価表!DE101/生産者価格評価表!DE$124</f>
        <v>0</v>
      </c>
      <c r="DF101" s="393">
        <f>+生産者価格評価表!DF101/生産者価格評価表!DF$124</f>
        <v>0</v>
      </c>
      <c r="DG101" s="394">
        <f>+生産者価格評価表!DG101/生産者価格評価表!DG$124</f>
        <v>0</v>
      </c>
    </row>
    <row r="102" spans="2:111">
      <c r="B102" s="389" t="s">
        <v>310</v>
      </c>
      <c r="C102" s="390" t="s">
        <v>43</v>
      </c>
      <c r="D102" s="391">
        <f>+生産者価格評価表!D102/生産者価格評価表!D$124</f>
        <v>2.5099404885566045E-3</v>
      </c>
      <c r="E102" s="392">
        <f>+生産者価格評価表!E102/生産者価格評価表!E$124</f>
        <v>1.8760446248766781E-3</v>
      </c>
      <c r="F102" s="392">
        <f>+生産者価格評価表!F102/生産者価格評価表!F$124</f>
        <v>1.6420810640685294E-4</v>
      </c>
      <c r="G102" s="392">
        <f>+生産者価格評価表!G102/生産者価格評価表!G$124</f>
        <v>1.2783152814486156E-3</v>
      </c>
      <c r="H102" s="392">
        <f>+生産者価格評価表!H102/生産者価格評価表!H$124</f>
        <v>1.1781295151279431E-2</v>
      </c>
      <c r="I102" s="392">
        <f>+生産者価格評価表!I102/生産者価格評価表!I$124</f>
        <v>5.6832936393111785E-3</v>
      </c>
      <c r="J102" s="392">
        <f>+生産者価格評価表!J102/生産者価格評価表!J$124</f>
        <v>2.2191855992339101E-3</v>
      </c>
      <c r="K102" s="392">
        <f>+生産者価格評価表!K102/生産者価格評価表!K$124</f>
        <v>1.2246744004286308E-3</v>
      </c>
      <c r="L102" s="392">
        <f>+生産者価格評価表!L102/生産者価格評価表!L$124</f>
        <v>1.0771807351236859E-3</v>
      </c>
      <c r="M102" s="392">
        <f>+生産者価格評価表!M102/生産者価格評価表!M$124</f>
        <v>8.5989750716581259E-4</v>
      </c>
      <c r="N102" s="392">
        <f>+生産者価格評価表!N102/生産者価格評価表!N$124</f>
        <v>2.1655114394020696E-3</v>
      </c>
      <c r="O102" s="392">
        <f>+生産者価格評価表!O102/生産者価格評価表!O$124</f>
        <v>3.7920421554943779E-4</v>
      </c>
      <c r="P102" s="392">
        <f>+生産者価格評価表!P102/生産者価格評価表!P$124</f>
        <v>1.5258530770376993E-3</v>
      </c>
      <c r="Q102" s="392">
        <f>+生産者価格評価表!Q102/生産者価格評価表!Q$124</f>
        <v>1.2476952120489533E-3</v>
      </c>
      <c r="R102" s="392">
        <f>+生産者価格評価表!R102/生産者価格評価表!R$124</f>
        <v>5.5545662900437123E-4</v>
      </c>
      <c r="S102" s="392">
        <f>+生産者価格評価表!S102/生産者価格評価表!S$124</f>
        <v>5.5886877829240428E-4</v>
      </c>
      <c r="T102" s="392">
        <f>+生産者価格評価表!T102/生産者価格評価表!T$124</f>
        <v>3.0418885953035628E-4</v>
      </c>
      <c r="U102" s="392">
        <f>+生産者価格評価表!U102/生産者価格評価表!U$124</f>
        <v>5.8128027960168598E-4</v>
      </c>
      <c r="V102" s="392">
        <f>+生産者価格評価表!V102/生産者価格評価表!V$124</f>
        <v>1.1158131646933891E-3</v>
      </c>
      <c r="W102" s="392">
        <f>+生産者価格評価表!W102/生産者価格評価表!W$124</f>
        <v>2.5281267234371924E-3</v>
      </c>
      <c r="X102" s="392">
        <f>+生産者価格評価表!X102/生産者価格評価表!X$124</f>
        <v>5.6317795211630354E-4</v>
      </c>
      <c r="Y102" s="392">
        <f>+生産者価格評価表!Y102/生産者価格評価表!Y$124</f>
        <v>5.8532189745975557E-4</v>
      </c>
      <c r="Z102" s="392">
        <f>+生産者価格評価表!Z102/生産者価格評価表!Z$124</f>
        <v>6.0377935858974181E-4</v>
      </c>
      <c r="AA102" s="392">
        <f>+生産者価格評価表!AA102/生産者価格評価表!AA$124</f>
        <v>8.1207501407596695E-4</v>
      </c>
      <c r="AB102" s="392">
        <f>+生産者価格評価表!AB102/生産者価格評価表!AB$124</f>
        <v>1.7170181592463948E-3</v>
      </c>
      <c r="AC102" s="392">
        <f>+生産者価格評価表!AC102/生産者価格評価表!AC$124</f>
        <v>4.5624217082127378E-4</v>
      </c>
      <c r="AD102" s="392">
        <f>+生産者価格評価表!AD102/生産者価格評価表!AD$124</f>
        <v>1.6635517769815844E-4</v>
      </c>
      <c r="AE102" s="392">
        <f>+生産者価格評価表!AE102/生産者価格評価表!AE$124</f>
        <v>3.4826054558224689E-4</v>
      </c>
      <c r="AF102" s="392">
        <f>+生産者価格評価表!AF102/生産者価格評価表!AF$124</f>
        <v>4.4117977067192058E-4</v>
      </c>
      <c r="AG102" s="392">
        <f>+生産者価格評価表!AG102/生産者価格評価表!AG$124</f>
        <v>5.3264971021541518E-4</v>
      </c>
      <c r="AH102" s="392">
        <f>+生産者価格評価表!AH102/生産者価格評価表!AH$124</f>
        <v>7.5123296109740113E-5</v>
      </c>
      <c r="AI102" s="392">
        <f>+生産者価格評価表!AI102/生産者価格評価表!AI$124</f>
        <v>1.7350410543761868E-4</v>
      </c>
      <c r="AJ102" s="392">
        <f>+生産者価格評価表!AJ102/生産者価格評価表!AJ$124</f>
        <v>1.4291698230916626E-3</v>
      </c>
      <c r="AK102" s="392">
        <f>+生産者価格評価表!AK102/生産者価格評価表!AK$124</f>
        <v>4.1255985876088397E-4</v>
      </c>
      <c r="AL102" s="392">
        <f>+生産者価格評価表!AL102/生産者価格評価表!AL$124</f>
        <v>5.7011322784964911E-4</v>
      </c>
      <c r="AM102" s="392">
        <f>+生産者価格評価表!AM102/生産者価格評価表!AM$124</f>
        <v>7.9897829857578692E-4</v>
      </c>
      <c r="AN102" s="392">
        <f>+生産者価格評価表!AN102/生産者価格評価表!AN$124</f>
        <v>6.0497112126068177E-4</v>
      </c>
      <c r="AO102" s="392">
        <f>+生産者価格評価表!AO102/生産者価格評価表!AO$124</f>
        <v>2.7094132121648209E-4</v>
      </c>
      <c r="AP102" s="392">
        <f>+生産者価格評価表!AP102/生産者価格評価表!AP$124</f>
        <v>5.9840389450923725E-4</v>
      </c>
      <c r="AQ102" s="392">
        <f>+生産者価格評価表!AQ102/生産者価格評価表!AQ$124</f>
        <v>5.3447131647452271E-4</v>
      </c>
      <c r="AR102" s="392">
        <f>+生産者価格評価表!AR102/生産者価格評価表!AR$124</f>
        <v>1.4703735645502441E-3</v>
      </c>
      <c r="AS102" s="392">
        <f>+生産者価格評価表!AS102/生産者価格評価表!AS$124</f>
        <v>3.1406319147435623E-4</v>
      </c>
      <c r="AT102" s="392">
        <f>+生産者価格評価表!AT102/生産者価格評価表!AT$124</f>
        <v>2.0018729479782306E-4</v>
      </c>
      <c r="AU102" s="393">
        <f>+生産者価格評価表!AU102/生産者価格評価表!AU$124</f>
        <v>1.9958445561906154E-3</v>
      </c>
      <c r="AV102" s="393">
        <f>+生産者価格評価表!AV102/生産者価格評価表!AV$124</f>
        <v>4.8566325694368421E-4</v>
      </c>
      <c r="AW102" s="393">
        <f>+生産者価格評価表!AW102/生産者価格評価表!AW$124</f>
        <v>5.6908435238796416E-4</v>
      </c>
      <c r="AX102" s="393">
        <f>+生産者価格評価表!AX102/生産者価格評価表!AX$124</f>
        <v>3.9239166163063224E-4</v>
      </c>
      <c r="AY102" s="393">
        <f>+生産者価格評価表!AY102/生産者価格評価表!AY$124</f>
        <v>3.3627679480024948E-4</v>
      </c>
      <c r="AZ102" s="393">
        <f>+生産者価格評価表!AZ102/生産者価格評価表!AZ$124</f>
        <v>3.5367073021773274E-4</v>
      </c>
      <c r="BA102" s="393">
        <f>+生産者価格評価表!BA102/生産者価格評価表!BA$124</f>
        <v>1.4752488473242215E-4</v>
      </c>
      <c r="BB102" s="393">
        <f>+生産者価格評価表!BB102/生産者価格評価表!BB$124</f>
        <v>5.5305051494947783E-4</v>
      </c>
      <c r="BC102" s="393">
        <f>+生産者価格評価表!BC102/生産者価格評価表!BC$124</f>
        <v>4.1009640646560145E-4</v>
      </c>
      <c r="BD102" s="393">
        <f>+生産者価格評価表!BD102/生産者価格評価表!BD$124</f>
        <v>1.8906276785932947E-4</v>
      </c>
      <c r="BE102" s="393">
        <f>+生産者価格評価表!BE102/生産者価格評価表!BE$124</f>
        <v>4.0590995631690856E-4</v>
      </c>
      <c r="BF102" s="393">
        <f>+生産者価格評価表!BF102/生産者価格評価表!BF$124</f>
        <v>4.3808987278783647E-5</v>
      </c>
      <c r="BG102" s="393">
        <f>+生産者価格評価表!BG102/生産者価格評価表!BG$124</f>
        <v>1.4683375284524767E-4</v>
      </c>
      <c r="BH102" s="393">
        <f>+生産者価格評価表!BH102/生産者価格評価表!BH$124</f>
        <v>6.7004027324796679E-5</v>
      </c>
      <c r="BI102" s="393">
        <f>+生産者価格評価表!BI102/生産者価格評価表!BI$124</f>
        <v>5.8512110756483548E-4</v>
      </c>
      <c r="BJ102" s="393">
        <f>+生産者価格評価表!BJ102/生産者価格評価表!BJ$124</f>
        <v>3.2141960486109804E-4</v>
      </c>
      <c r="BK102" s="393">
        <f>+生産者価格評価表!BK102/生産者価格評価表!BK$124</f>
        <v>8.3901871388947474E-4</v>
      </c>
      <c r="BL102" s="393">
        <f>+生産者価格評価表!BL102/生産者価格評価表!BL$124</f>
        <v>1.9356680187180191E-3</v>
      </c>
      <c r="BM102" s="393">
        <f>+生産者価格評価表!BM102/生産者価格評価表!BM$124</f>
        <v>7.4779656814684837E-4</v>
      </c>
      <c r="BN102" s="393">
        <f>+生産者価格評価表!BN102/生産者価格評価表!BN$124</f>
        <v>1.5094770923691871E-3</v>
      </c>
      <c r="BO102" s="393">
        <f>+生産者価格評価表!BO102/生産者価格評価表!BO$124</f>
        <v>7.7993906229486111E-4</v>
      </c>
      <c r="BP102" s="393">
        <f>+生産者価格評価表!BP102/生産者価格評価表!BP$124</f>
        <v>9.201890764376086E-4</v>
      </c>
      <c r="BQ102" s="393">
        <f>+生産者価格評価表!BQ102/生産者価格評価表!BQ$124</f>
        <v>1.2074824331095861E-3</v>
      </c>
      <c r="BR102" s="393">
        <f>+生産者価格評価表!BR102/生産者価格評価表!BR$124</f>
        <v>5.6557342415570321E-3</v>
      </c>
      <c r="BS102" s="393">
        <f>+生産者価格評価表!BS102/生産者価格評価表!BS$124</f>
        <v>8.5714077596933252E-3</v>
      </c>
      <c r="BT102" s="393">
        <f>+生産者価格評価表!BT102/生産者価格評価表!BT$124</f>
        <v>1.8830779479790539E-3</v>
      </c>
      <c r="BU102" s="393">
        <f>+生産者価格評価表!BU102/生産者価格評価表!BU$124</f>
        <v>5.6565962564758792E-4</v>
      </c>
      <c r="BV102" s="393">
        <f>+生産者価格評価表!BV102/生産者価格評価表!BV$124</f>
        <v>3.0430247937273461E-3</v>
      </c>
      <c r="BW102" s="393">
        <f>+生産者価格評価表!BW102/生産者価格評価表!BW$124</f>
        <v>5.4014526356195613E-4</v>
      </c>
      <c r="BX102" s="393">
        <f>+生産者価格評価表!BX102/生産者価格評価表!BX$124</f>
        <v>6.2209395714495097E-4</v>
      </c>
      <c r="BY102" s="393">
        <f>+生産者価格評価表!BY102/生産者価格評価表!BY$124</f>
        <v>0</v>
      </c>
      <c r="BZ102" s="393">
        <f>+生産者価格評価表!BZ102/生産者価格評価表!BZ$124</f>
        <v>6.4056125840775482E-4</v>
      </c>
      <c r="CA102" s="393">
        <f>+生産者価格評価表!CA102/生産者価格評価表!CA$124</f>
        <v>1.5883226165918317E-3</v>
      </c>
      <c r="CB102" s="393">
        <f>+生産者価格評価表!CB102/生産者価格評価表!CB$124</f>
        <v>0</v>
      </c>
      <c r="CC102" s="393">
        <f>+生産者価格評価表!CC102/生産者価格評価表!CC$124</f>
        <v>1.0941703510929631E-3</v>
      </c>
      <c r="CD102" s="393">
        <f>+生産者価格評価表!CD102/生産者価格評価表!CD$124</f>
        <v>8.2698661060736181E-5</v>
      </c>
      <c r="CE102" s="393">
        <f>+生産者価格評価表!CE102/生産者価格評価表!CE$124</f>
        <v>8.0073421167716863E-4</v>
      </c>
      <c r="CF102" s="393">
        <f>+生産者価格評価表!CF102/生産者価格評価表!CF$124</f>
        <v>3.5258351076895189E-3</v>
      </c>
      <c r="CG102" s="393">
        <f>+生産者価格評価表!CG102/生産者価格評価表!CG$124</f>
        <v>2.7025381100336788E-3</v>
      </c>
      <c r="CH102" s="393">
        <f>+生産者価格評価表!CH102/生産者価格評価表!CH$124</f>
        <v>7.7638535854650221E-5</v>
      </c>
      <c r="CI102" s="393">
        <f>+生産者価格評価表!CI102/生産者価格評価表!CI$124</f>
        <v>1.1007303332671221E-3</v>
      </c>
      <c r="CJ102" s="393">
        <f>+生産者価格評価表!CJ102/生産者価格評価表!CJ$124</f>
        <v>2.9868699190967918E-3</v>
      </c>
      <c r="CK102" s="393">
        <f>+生産者価格評価表!CK102/生産者価格評価表!CK$124</f>
        <v>2.2179472256871283E-4</v>
      </c>
      <c r="CL102" s="393">
        <f>+生産者価格評価表!CL102/生産者価格評価表!CL$124</f>
        <v>6.3837040582220394E-4</v>
      </c>
      <c r="CM102" s="393">
        <f>+生産者価格評価表!CM102/生産者価格評価表!CM$124</f>
        <v>2.0962964995299687E-3</v>
      </c>
      <c r="CN102" s="393">
        <f>+生産者価格評価表!CN102/生産者価格評価表!CN$124</f>
        <v>2.6509143238097007E-6</v>
      </c>
      <c r="CO102" s="393">
        <f>+生産者価格評価表!CO102/生産者価格評価表!CO$124</f>
        <v>4.889070271010019E-4</v>
      </c>
      <c r="CP102" s="393">
        <f>+生産者価格評価表!CP102/生産者価格評価表!CP$124</f>
        <v>4.9723921468418321E-3</v>
      </c>
      <c r="CQ102" s="393">
        <f>+生産者価格評価表!CQ102/生産者価格評価表!CQ$124</f>
        <v>1.5323954150560559E-3</v>
      </c>
      <c r="CR102" s="393">
        <f>+生産者価格評価表!CR102/生産者価格評価表!CR$124</f>
        <v>3.6940724962983886E-4</v>
      </c>
      <c r="CS102" s="393">
        <f>+生産者価格評価表!CS102/生産者価格評価表!CS$124</f>
        <v>2.1220194888964487E-5</v>
      </c>
      <c r="CT102" s="393">
        <f>+生産者価格評価表!CT102/生産者価格評価表!CT$124</f>
        <v>3.1688647953607475E-4</v>
      </c>
      <c r="CU102" s="393">
        <f>+生産者価格評価表!CU102/生産者価格評価表!CU$124</f>
        <v>0</v>
      </c>
      <c r="CV102" s="393">
        <f>+生産者価格評価表!CV102/生産者価格評価表!CV$124</f>
        <v>1.4772045928924673E-3</v>
      </c>
      <c r="CW102" s="393">
        <f>+生産者価格評価表!CW102/生産者価格評価表!CW$124</f>
        <v>2.5094991171136893E-4</v>
      </c>
      <c r="CX102" s="393">
        <f>+生産者価格評価表!CX102/生産者価格評価表!CX$124</f>
        <v>1.6410212350080951E-3</v>
      </c>
      <c r="CY102" s="393">
        <f>+生産者価格評価表!CY102/生産者価格評価表!CY$124</f>
        <v>2.1087312664961329E-3</v>
      </c>
      <c r="CZ102" s="393">
        <f>+生産者価格評価表!CZ102/生産者価格評価表!CZ$124</f>
        <v>1.289637478201785E-3</v>
      </c>
      <c r="DA102" s="393">
        <f>+生産者価格評価表!DA102/生産者価格評価表!DA$124</f>
        <v>1.0494807964309264E-3</v>
      </c>
      <c r="DB102" s="393">
        <f>+生産者価格評価表!DB102/生産者価格評価表!DB$124</f>
        <v>1.3767862367269203E-3</v>
      </c>
      <c r="DC102" s="393">
        <f>+生産者価格評価表!DC102/生産者価格評価表!DC$124</f>
        <v>8.53623495385189E-3</v>
      </c>
      <c r="DD102" s="393">
        <f>+生産者価格評価表!DD102/生産者価格評価表!DD$124</f>
        <v>2.3849894725074066E-3</v>
      </c>
      <c r="DE102" s="393">
        <f>+生産者価格評価表!DE102/生産者価格評価表!DE$124</f>
        <v>2.4766574361007598E-3</v>
      </c>
      <c r="DF102" s="393">
        <f>+生産者価格評価表!DF102/生産者価格評価表!DF$124</f>
        <v>0</v>
      </c>
      <c r="DG102" s="394">
        <f>+生産者価格評価表!DG102/生産者価格評価表!DG$124</f>
        <v>2.3644711386499245E-4</v>
      </c>
    </row>
    <row r="103" spans="2:111">
      <c r="B103" s="389" t="s">
        <v>311</v>
      </c>
      <c r="C103" s="390" t="s">
        <v>312</v>
      </c>
      <c r="D103" s="391">
        <f>+生産者価格評価表!D103/生産者価格評価表!D$124</f>
        <v>1.026756481698193E-3</v>
      </c>
      <c r="E103" s="392">
        <f>+生産者価格評価表!E103/生産者価格評価表!E$124</f>
        <v>3.3275515597948097E-3</v>
      </c>
      <c r="F103" s="392">
        <f>+生産者価格評価表!F103/生産者価格評価表!F$124</f>
        <v>1.5531350064314842E-3</v>
      </c>
      <c r="G103" s="392">
        <f>+生産者価格評価表!G103/生産者価格評価表!G$124</f>
        <v>6.626775788549112E-3</v>
      </c>
      <c r="H103" s="392">
        <f>+生産者価格評価表!H103/生産者価格評価表!H$124</f>
        <v>8.5847509387029558E-4</v>
      </c>
      <c r="I103" s="392">
        <f>+生産者価格評価表!I103/生産者価格評価表!I$124</f>
        <v>3.4767511741269172E-2</v>
      </c>
      <c r="J103" s="392">
        <f>+生産者価格評価表!J103/生産者価格評価表!J$124</f>
        <v>4.7934408943452458E-3</v>
      </c>
      <c r="K103" s="392">
        <f>+生産者価格評価表!K103/生産者価格評価表!K$124</f>
        <v>1.91057041743778E-3</v>
      </c>
      <c r="L103" s="392">
        <f>+生産者価格評価表!L103/生産者価格評価表!L$124</f>
        <v>2.8504754099033581E-3</v>
      </c>
      <c r="M103" s="392">
        <f>+生産者価格評価表!M103/生産者価格評価表!M$124</f>
        <v>6.7615872358337394E-4</v>
      </c>
      <c r="N103" s="392">
        <f>+生産者価格評価表!N103/生産者価格評価表!N$124</f>
        <v>2.7570026015742672E-4</v>
      </c>
      <c r="O103" s="392">
        <f>+生産者価格評価表!O103/生産者価格評価表!O$124</f>
        <v>1.8603533545024399E-3</v>
      </c>
      <c r="P103" s="392">
        <f>+生産者価格評価表!P103/生産者価格評価表!P$124</f>
        <v>1.6813643814090841E-3</v>
      </c>
      <c r="Q103" s="392">
        <f>+生産者価格評価表!Q103/生産者価格評価表!Q$124</f>
        <v>5.388909432305025E-3</v>
      </c>
      <c r="R103" s="392">
        <f>+生産者価格評価表!R103/生産者価格評価表!R$124</f>
        <v>3.3746718670120798E-3</v>
      </c>
      <c r="S103" s="392">
        <f>+生産者価格評価表!S103/生産者価格評価表!S$124</f>
        <v>9.6255448118654234E-4</v>
      </c>
      <c r="T103" s="392">
        <f>+生産者価格評価表!T103/生産者価格評価表!T$124</f>
        <v>1.5379856903425576E-3</v>
      </c>
      <c r="U103" s="392">
        <f>+生産者価格評価表!U103/生産者価格評価表!U$124</f>
        <v>6.20007833583566E-3</v>
      </c>
      <c r="V103" s="392">
        <f>+生産者価格評価表!V103/生産者価格評価表!V$124</f>
        <v>5.7375620116336204E-4</v>
      </c>
      <c r="W103" s="392">
        <f>+生産者価格評価表!W103/生産者価格評価表!W$124</f>
        <v>3.48536971740085E-3</v>
      </c>
      <c r="X103" s="392">
        <f>+生産者価格評価表!X103/生産者価格評価表!X$124</f>
        <v>7.0954606015341515E-4</v>
      </c>
      <c r="Y103" s="392">
        <f>+生産者価格評価表!Y103/生産者価格評価表!Y$124</f>
        <v>7.943810850960741E-4</v>
      </c>
      <c r="Z103" s="392">
        <f>+生産者価格評価表!Z103/生産者価格評価表!Z$124</f>
        <v>5.6504451601782581E-4</v>
      </c>
      <c r="AA103" s="392">
        <f>+生産者価格評価表!AA103/生産者価格評価表!AA$124</f>
        <v>1.7703235306856079E-3</v>
      </c>
      <c r="AB103" s="392">
        <f>+生産者価格評価表!AB103/生産者価格評価表!AB$124</f>
        <v>6.7381922921106623E-4</v>
      </c>
      <c r="AC103" s="392">
        <f>+生産者価格評価表!AC103/生産者価格評価表!AC$124</f>
        <v>1.4246529721128806E-3</v>
      </c>
      <c r="AD103" s="392">
        <f>+生産者価格評価表!AD103/生産者価格評価表!AD$124</f>
        <v>5.2775923930935274E-5</v>
      </c>
      <c r="AE103" s="392">
        <f>+生産者価格評価表!AE103/生産者価格評価表!AE$124</f>
        <v>4.6389342319363355E-3</v>
      </c>
      <c r="AF103" s="392">
        <f>+生産者価格評価表!AF103/生産者価格評価表!AF$124</f>
        <v>1.9893973308078758E-3</v>
      </c>
      <c r="AG103" s="392">
        <f>+生産者価格評価表!AG103/生産者価格評価表!AG$124</f>
        <v>3.3735725864939893E-3</v>
      </c>
      <c r="AH103" s="392">
        <f>+生産者価格評価表!AH103/生産者価格評価表!AH$124</f>
        <v>1.0104083326760045E-3</v>
      </c>
      <c r="AI103" s="392">
        <f>+生産者価格評価表!AI103/生産者価格評価表!AI$124</f>
        <v>1.7722205055413906E-3</v>
      </c>
      <c r="AJ103" s="392">
        <f>+生産者価格評価表!AJ103/生産者価格評価表!AJ$124</f>
        <v>2.720021389421149E-3</v>
      </c>
      <c r="AK103" s="392">
        <f>+生産者価格評価表!AK103/生産者価格評価表!AK$124</f>
        <v>1.022213091342757E-3</v>
      </c>
      <c r="AL103" s="392">
        <f>+生産者価格評価表!AL103/生産者価格評価表!AL$124</f>
        <v>4.8482551172629677E-3</v>
      </c>
      <c r="AM103" s="392">
        <f>+生産者価格評価表!AM103/生産者価格評価表!AM$124</f>
        <v>7.5798993042593111E-4</v>
      </c>
      <c r="AN103" s="392">
        <f>+生産者価格評価表!AN103/生産者価格評価表!AN$124</f>
        <v>7.4495513381045485E-4</v>
      </c>
      <c r="AO103" s="392">
        <f>+生産者価格評価表!AO103/生産者価格評価表!AO$124</f>
        <v>3.2132244745673665E-3</v>
      </c>
      <c r="AP103" s="392">
        <f>+生産者価格評価表!AP103/生産者価格評価表!AP$124</f>
        <v>2.4108819723550226E-3</v>
      </c>
      <c r="AQ103" s="392">
        <f>+生産者価格評価表!AQ103/生産者価格評価表!AQ$124</f>
        <v>5.1419251912387812E-4</v>
      </c>
      <c r="AR103" s="392">
        <f>+生産者価格評価表!AR103/生産者価格評価表!AR$124</f>
        <v>1.7579941410302447E-3</v>
      </c>
      <c r="AS103" s="392">
        <f>+生産者価格評価表!AS103/生産者価格評価表!AS$124</f>
        <v>1.3029148004516204E-3</v>
      </c>
      <c r="AT103" s="392">
        <f>+生産者価格評価表!AT103/生産者価格評価表!AT$124</f>
        <v>2.5447721876745008E-3</v>
      </c>
      <c r="AU103" s="393">
        <f>+生産者価格評価表!AU103/生産者価格評価表!AU$124</f>
        <v>4.1226351421235867E-3</v>
      </c>
      <c r="AV103" s="393">
        <f>+生産者価格評価表!AV103/生産者価格評価表!AV$124</f>
        <v>5.9002944824904187E-3</v>
      </c>
      <c r="AW103" s="393">
        <f>+生産者価格評価表!AW103/生産者価格評価表!AW$124</f>
        <v>1.7701536983299267E-3</v>
      </c>
      <c r="AX103" s="393">
        <f>+生産者価格評価表!AX103/生産者価格評価表!AX$124</f>
        <v>6.1307705272332291E-3</v>
      </c>
      <c r="AY103" s="393">
        <f>+生産者価格評価表!AY103/生産者価格評価表!AY$124</f>
        <v>2.8505399993434656E-3</v>
      </c>
      <c r="AZ103" s="393">
        <f>+生産者価格評価表!AZ103/生産者価格評価表!AZ$124</f>
        <v>7.8938177595247721E-3</v>
      </c>
      <c r="BA103" s="393">
        <f>+生産者価格評価表!BA103/生産者価格評価表!BA$124</f>
        <v>2.938020465591472E-3</v>
      </c>
      <c r="BB103" s="393">
        <f>+生産者価格評価表!BB103/生産者価格評価表!BB$124</f>
        <v>2.5180011637479893E-3</v>
      </c>
      <c r="BC103" s="393">
        <f>+生産者価格評価表!BC103/生産者価格評価表!BC$124</f>
        <v>7.2178558600628547E-3</v>
      </c>
      <c r="BD103" s="393">
        <f>+生産者価格評価表!BD103/生産者価格評価表!BD$124</f>
        <v>2.721981403929828E-3</v>
      </c>
      <c r="BE103" s="393">
        <f>+生産者価格評価表!BE103/生産者価格評価表!BE$124</f>
        <v>9.7742654245783407E-4</v>
      </c>
      <c r="BF103" s="393">
        <f>+生産者価格評価表!BF103/生産者価格評価表!BF$124</f>
        <v>2.0936266574573207E-3</v>
      </c>
      <c r="BG103" s="393">
        <f>+生産者価格評価表!BG103/生産者価格評価表!BG$124</f>
        <v>1.8799669816534801E-3</v>
      </c>
      <c r="BH103" s="393">
        <f>+生産者価格評価表!BH103/生産者価格評価表!BH$124</f>
        <v>2.0492761607281873E-3</v>
      </c>
      <c r="BI103" s="393">
        <f>+生産者価格評価表!BI103/生産者価格評価表!BI$124</f>
        <v>8.6979093454663675E-3</v>
      </c>
      <c r="BJ103" s="393">
        <f>+生産者価格評価表!BJ103/生産者価格評価表!BJ$124</f>
        <v>1.0753100108954982E-2</v>
      </c>
      <c r="BK103" s="393">
        <f>+生産者価格評価表!BK103/生産者価格評価表!BK$124</f>
        <v>3.6166964724064004E-3</v>
      </c>
      <c r="BL103" s="393">
        <f>+生産者価格評価表!BL103/生産者価格評価表!BL$124</f>
        <v>5.5205908052488317E-2</v>
      </c>
      <c r="BM103" s="393">
        <f>+生産者価格評価表!BM103/生産者価格評価表!BM$124</f>
        <v>2.1741684121425606E-2</v>
      </c>
      <c r="BN103" s="393">
        <f>+生産者価格評価表!BN103/生産者価格評価表!BN$124</f>
        <v>1.2412322729539705E-2</v>
      </c>
      <c r="BO103" s="393">
        <f>+生産者価格評価表!BO103/生産者価格評価表!BO$124</f>
        <v>3.6241324814313289E-2</v>
      </c>
      <c r="BP103" s="393">
        <f>+生産者価格評価表!BP103/生産者価格評価表!BP$124</f>
        <v>5.2659047529580554E-2</v>
      </c>
      <c r="BQ103" s="393">
        <f>+生産者価格評価表!BQ103/生産者価格評価表!BQ$124</f>
        <v>2.4631402269309362E-3</v>
      </c>
      <c r="BR103" s="393">
        <f>+生産者価格評価表!BR103/生産者価格評価表!BR$124</f>
        <v>3.5992157595686864E-3</v>
      </c>
      <c r="BS103" s="393">
        <f>+生産者価格評価表!BS103/生産者価格評価表!BS$124</f>
        <v>8.9086840024006652E-4</v>
      </c>
      <c r="BT103" s="393">
        <f>+生産者価格評価表!BT103/生産者価格評価表!BT$124</f>
        <v>3.2638460214971937E-3</v>
      </c>
      <c r="BU103" s="393">
        <f>+生産者価格評価表!BU103/生産者価格評価表!BU$124</f>
        <v>4.8774081302739988E-3</v>
      </c>
      <c r="BV103" s="393">
        <f>+生産者価格評価表!BV103/生産者価格評価表!BV$124</f>
        <v>2.7909990164747024E-3</v>
      </c>
      <c r="BW103" s="393">
        <f>+生産者価格評価表!BW103/生産者価格評価表!BW$124</f>
        <v>1.1999951622403801E-3</v>
      </c>
      <c r="BX103" s="393">
        <f>+生産者価格評価表!BX103/生産者価格評価表!BX$124</f>
        <v>5.3545209076398374E-4</v>
      </c>
      <c r="BY103" s="393">
        <f>+生産者価格評価表!BY103/生産者価格評価表!BY$124</f>
        <v>0</v>
      </c>
      <c r="BZ103" s="393">
        <f>+生産者価格評価表!BZ103/生産者価格評価表!BZ$124</f>
        <v>1.371211151606125E-3</v>
      </c>
      <c r="CA103" s="393">
        <f>+生産者価格評価表!CA103/生産者価格評価表!CA$124</f>
        <v>4.8075674993323866E-3</v>
      </c>
      <c r="CB103" s="393">
        <f>+生産者価格評価表!CB103/生産者価格評価表!CB$124</f>
        <v>0.18241682885446595</v>
      </c>
      <c r="CC103" s="393">
        <f>+生産者価格評価表!CC103/生産者価格評価表!CC$124</f>
        <v>1.6388776907042711E-3</v>
      </c>
      <c r="CD103" s="393">
        <f>+生産者価格評価表!CD103/生産者価格評価表!CD$124</f>
        <v>6.1498439811854551E-2</v>
      </c>
      <c r="CE103" s="393">
        <f>+生産者価格評価表!CE103/生産者価格評価表!CE$124</f>
        <v>5.9315926603470256E-3</v>
      </c>
      <c r="CF103" s="393">
        <f>+生産者価格評価表!CF103/生産者価格評価表!CF$124</f>
        <v>4.0660231259580541E-3</v>
      </c>
      <c r="CG103" s="393">
        <f>+生産者価格評価表!CG103/生産者価格評価表!CG$124</f>
        <v>4.0624207119232493E-3</v>
      </c>
      <c r="CH103" s="393">
        <f>+生産者価格評価表!CH103/生産者価格評価表!CH$124</f>
        <v>1.8333133256434212E-4</v>
      </c>
      <c r="CI103" s="393">
        <f>+生産者価格評価表!CI103/生産者価格評価表!CI$124</f>
        <v>5.9818546879994048E-3</v>
      </c>
      <c r="CJ103" s="393">
        <f>+生産者価格評価表!CJ103/生産者価格評価表!CJ$124</f>
        <v>9.7324054800453381E-3</v>
      </c>
      <c r="CK103" s="393">
        <f>+生産者価格評価表!CK103/生産者価格評価表!CK$124</f>
        <v>3.2939632425655232E-3</v>
      </c>
      <c r="CL103" s="393">
        <f>+生産者価格評価表!CL103/生産者価格評価表!CL$124</f>
        <v>3.4273060151632555E-2</v>
      </c>
      <c r="CM103" s="393">
        <f>+生産者価格評価表!CM103/生産者価格評価表!CM$124</f>
        <v>3.4035757039279023E-3</v>
      </c>
      <c r="CN103" s="393">
        <f>+生産者価格評価表!CN103/生産者価格評価表!CN$124</f>
        <v>5.0407253164335437E-3</v>
      </c>
      <c r="CO103" s="393">
        <f>+生産者価格評価表!CO103/生産者価格評価表!CO$124</f>
        <v>8.3321925632370776E-4</v>
      </c>
      <c r="CP103" s="393">
        <f>+生産者価格評価表!CP103/生産者価格評価表!CP$124</f>
        <v>1.6655258694983216E-3</v>
      </c>
      <c r="CQ103" s="393">
        <f>+生産者価格評価表!CQ103/生産者価格評価表!CQ$124</f>
        <v>7.1385606310179258E-3</v>
      </c>
      <c r="CR103" s="393">
        <f>+生産者価格評価表!CR103/生産者価格評価表!CR$124</f>
        <v>8.8331053227815211E-3</v>
      </c>
      <c r="CS103" s="393">
        <f>+生産者価格評価表!CS103/生産者価格評価表!CS$124</f>
        <v>4.5290800877101391E-3</v>
      </c>
      <c r="CT103" s="393">
        <f>+生産者価格評価表!CT103/生産者価格評価表!CT$124</f>
        <v>1.1578902620827952E-2</v>
      </c>
      <c r="CU103" s="393">
        <f>+生産者価格評価表!CU103/生産者価格評価表!CU$124</f>
        <v>1.8876657702715156E-3</v>
      </c>
      <c r="CV103" s="393">
        <f>+生産者価格評価表!CV103/生産者価格評価表!CV$124</f>
        <v>2.8893792742797119E-3</v>
      </c>
      <c r="CW103" s="393">
        <f>+生産者価格評価表!CW103/生産者価格評価表!CW$124</f>
        <v>8.3568875106985194E-4</v>
      </c>
      <c r="CX103" s="393">
        <f>+生産者価格評価表!CX103/生産者価格評価表!CX$124</f>
        <v>3.9626305588808036E-3</v>
      </c>
      <c r="CY103" s="393">
        <f>+生産者価格評価表!CY103/生産者価格評価表!CY$124</f>
        <v>5.9057223700076942E-3</v>
      </c>
      <c r="CZ103" s="393">
        <f>+生産者価格評価表!CZ103/生産者価格評価表!CZ$124</f>
        <v>9.1948553118335989E-3</v>
      </c>
      <c r="DA103" s="393">
        <f>+生産者価格評価表!DA103/生産者価格評価表!DA$124</f>
        <v>1.1971295735467083E-3</v>
      </c>
      <c r="DB103" s="393">
        <f>+生産者価格評価表!DB103/生産者価格評価表!DB$124</f>
        <v>2.774453731377532E-3</v>
      </c>
      <c r="DC103" s="393">
        <f>+生産者価格評価表!DC103/生産者価格評価表!DC$124</f>
        <v>2.090781057415057E-3</v>
      </c>
      <c r="DD103" s="393">
        <f>+生産者価格評価表!DD103/生産者価格評価表!DD$124</f>
        <v>1.5427900650282285E-3</v>
      </c>
      <c r="DE103" s="393">
        <f>+生産者価格評価表!DE103/生産者価格評価表!DE$124</f>
        <v>1.7515765858500654E-3</v>
      </c>
      <c r="DF103" s="393">
        <f>+生産者価格評価表!DF103/生産者価格評価表!DF$124</f>
        <v>0</v>
      </c>
      <c r="DG103" s="394">
        <f>+生産者価格評価表!DG103/生産者価格評価表!DG$124</f>
        <v>3.9325977057261182E-4</v>
      </c>
    </row>
    <row r="104" spans="2:111">
      <c r="B104" s="389" t="s">
        <v>313</v>
      </c>
      <c r="C104" s="390" t="s">
        <v>314</v>
      </c>
      <c r="D104" s="391">
        <f>+生産者価格評価表!D104/生産者価格評価表!D$124</f>
        <v>6.0533762159347608E-4</v>
      </c>
      <c r="E104" s="392">
        <f>+生産者価格評価表!E104/生産者価格評価表!E$124</f>
        <v>0</v>
      </c>
      <c r="F104" s="392">
        <f>+生産者価格評価表!F104/生産者価格評価表!F$124</f>
        <v>2.7596084548929452E-4</v>
      </c>
      <c r="G104" s="392">
        <f>+生産者価格評価表!G104/生産者価格評価表!G$124</f>
        <v>2.3161159413356931E-3</v>
      </c>
      <c r="H104" s="392">
        <f>+生産者価格評価表!H104/生産者価格評価表!H$124</f>
        <v>1.0595993191353432E-3</v>
      </c>
      <c r="I104" s="392">
        <f>+生産者価格評価表!I104/生産者価格評価表!I$124</f>
        <v>2.010669159599647E-3</v>
      </c>
      <c r="J104" s="392">
        <f>+生産者価格評価表!J104/生産者価格評価表!J$124</f>
        <v>1.2239144820017324E-3</v>
      </c>
      <c r="K104" s="392">
        <f>+生産者価格評価表!K104/生産者価格評価表!K$124</f>
        <v>6.0958454372038121E-3</v>
      </c>
      <c r="L104" s="392">
        <f>+生産者価格評価表!L104/生産者価格評価表!L$124</f>
        <v>5.0700868722831034E-2</v>
      </c>
      <c r="M104" s="392">
        <f>+生産者価格評価表!M104/生産者価格評価表!M$124</f>
        <v>1.316237831481469E-4</v>
      </c>
      <c r="N104" s="392">
        <f>+生産者価格評価表!N104/生産者価格評価表!N$124</f>
        <v>1.9444578079917302E-2</v>
      </c>
      <c r="O104" s="392">
        <f>+生産者価格評価表!O104/生産者価格評価表!O$124</f>
        <v>8.1660313744557147E-4</v>
      </c>
      <c r="P104" s="392">
        <f>+生産者価格評価表!P104/生産者価格評価表!P$124</f>
        <v>6.1147911840804111E-3</v>
      </c>
      <c r="Q104" s="392">
        <f>+生産者価格評価表!Q104/生産者価格評価表!Q$124</f>
        <v>1.3640452233454816E-3</v>
      </c>
      <c r="R104" s="392">
        <f>+生産者価格評価表!R104/生産者価格評価表!R$124</f>
        <v>6.4931558782475828E-3</v>
      </c>
      <c r="S104" s="392">
        <f>+生産者価格評価表!S104/生産者価格評価表!S$124</f>
        <v>2.4907932135714941E-3</v>
      </c>
      <c r="T104" s="392">
        <f>+生産者価格評価表!T104/生産者価格評価表!T$124</f>
        <v>2.9535573765230388E-3</v>
      </c>
      <c r="U104" s="392">
        <f>+生産者価格評価表!U104/生産者価格評価表!U$124</f>
        <v>1.015283316644359E-3</v>
      </c>
      <c r="V104" s="392">
        <f>+生産者価格評価表!V104/生産者価格評価表!V$124</f>
        <v>3.5851837763301794E-3</v>
      </c>
      <c r="W104" s="392">
        <f>+生産者価格評価表!W104/生産者価格評価表!W$124</f>
        <v>3.7115440763564635E-3</v>
      </c>
      <c r="X104" s="392">
        <f>+生産者価格評価表!X104/生産者価格評価表!X$124</f>
        <v>2.4087731686902138E-4</v>
      </c>
      <c r="Y104" s="392">
        <f>+生産者価格評価表!Y104/生産者価格評価表!Y$124</f>
        <v>1.3161524957481438E-3</v>
      </c>
      <c r="Z104" s="392">
        <f>+生産者価格評価表!Z104/生産者価格評価表!Z$124</f>
        <v>9.6546595110500821E-4</v>
      </c>
      <c r="AA104" s="392">
        <f>+生産者価格評価表!AA104/生産者価格評価表!AA$124</f>
        <v>3.4567326432500324E-3</v>
      </c>
      <c r="AB104" s="392">
        <f>+生産者価格評価表!AB104/生産者価格評価表!AB$124</f>
        <v>6.4254092503690935E-2</v>
      </c>
      <c r="AC104" s="392">
        <f>+生産者価格評価表!AC104/生産者価格評価表!AC$124</f>
        <v>4.2835322927647843E-2</v>
      </c>
      <c r="AD104" s="392">
        <f>+生産者価格評価表!AD104/生産者価格評価表!AD$124</f>
        <v>2.2357179425758664E-4</v>
      </c>
      <c r="AE104" s="392">
        <f>+生産者価格評価表!AE104/生産者価格評価表!AE$124</f>
        <v>1.7964277677147558E-4</v>
      </c>
      <c r="AF104" s="392">
        <f>+生産者価格評価表!AF104/生産者価格評価表!AF$124</f>
        <v>5.8211017846975487E-3</v>
      </c>
      <c r="AG104" s="392">
        <f>+生産者価格評価表!AG104/生産者価格評価表!AG$124</f>
        <v>6.4444269424450895E-3</v>
      </c>
      <c r="AH104" s="392">
        <f>+生産者価格評価表!AH104/生産者価格評価表!AH$124</f>
        <v>3.2490825567462597E-3</v>
      </c>
      <c r="AI104" s="392">
        <f>+生産者価格評価表!AI104/生産者価格評価表!AI$124</f>
        <v>2.0085165729469092E-3</v>
      </c>
      <c r="AJ104" s="392">
        <f>+生産者価格評価表!AJ104/生産者価格評価表!AJ$124</f>
        <v>4.8625284078249631E-4</v>
      </c>
      <c r="AK104" s="392">
        <f>+生産者価格評価表!AK104/生産者価格評価表!AK$124</f>
        <v>7.3742986899971771E-3</v>
      </c>
      <c r="AL104" s="392">
        <f>+生産者価格評価表!AL104/生産者価格評価表!AL$124</f>
        <v>2.2661873435882388E-3</v>
      </c>
      <c r="AM104" s="392">
        <f>+生産者価格評価表!AM104/生産者価格評価表!AM$124</f>
        <v>4.0295399335811506E-4</v>
      </c>
      <c r="AN104" s="392">
        <f>+生産者価格評価表!AN104/生産者価格評価表!AN$124</f>
        <v>6.8556513384798409E-4</v>
      </c>
      <c r="AO104" s="392">
        <f>+生産者価格評価表!AO104/生産者価格評価表!AO$124</f>
        <v>6.4277179951357469E-4</v>
      </c>
      <c r="AP104" s="392">
        <f>+生産者価格評価表!AP104/生産者価格評価表!AP$124</f>
        <v>6.0777707999619152E-4</v>
      </c>
      <c r="AQ104" s="392">
        <f>+生産者価格評価表!AQ104/生産者価格評価表!AQ$124</f>
        <v>6.9947961272497311E-4</v>
      </c>
      <c r="AR104" s="392">
        <f>+生産者価格評価表!AR104/生産者価格評価表!AR$124</f>
        <v>1.0190171779656649E-3</v>
      </c>
      <c r="AS104" s="392">
        <f>+生産者価格評価表!AS104/生産者価格評価表!AS$124</f>
        <v>1.7237253860431085E-3</v>
      </c>
      <c r="AT104" s="392">
        <f>+生産者価格評価表!AT104/生産者価格評価表!AT$124</f>
        <v>1.880699796031994E-3</v>
      </c>
      <c r="AU104" s="393">
        <f>+生産者価格評価表!AU104/生産者価格評価表!AU$124</f>
        <v>4.1975851473912539E-3</v>
      </c>
      <c r="AV104" s="393">
        <f>+生産者価格評価表!AV104/生産者価格評価表!AV$124</f>
        <v>3.137275773870833E-3</v>
      </c>
      <c r="AW104" s="393">
        <f>+生産者価格評価表!AW104/生産者価格評価表!AW$124</f>
        <v>5.2717395303722488E-3</v>
      </c>
      <c r="AX104" s="393">
        <f>+生産者価格評価表!AX104/生産者価格評価表!AX$124</f>
        <v>4.9191425487952163E-3</v>
      </c>
      <c r="AY104" s="393">
        <f>+生産者価格評価表!AY104/生産者価格評価表!AY$124</f>
        <v>2.1837639103174343E-3</v>
      </c>
      <c r="AZ104" s="393">
        <f>+生産者価格評価表!AZ104/生産者価格評価表!AZ$124</f>
        <v>3.9772919084777245E-3</v>
      </c>
      <c r="BA104" s="393">
        <f>+生産者価格評価表!BA104/生産者価格評価表!BA$124</f>
        <v>1.069225134717376E-2</v>
      </c>
      <c r="BB104" s="393">
        <f>+生産者価格評価表!BB104/生産者価格評価表!BB$124</f>
        <v>3.3471265693033546E-3</v>
      </c>
      <c r="BC104" s="393">
        <f>+生産者価格評価表!BC104/生産者価格評価表!BC$124</f>
        <v>4.9064395477722541E-3</v>
      </c>
      <c r="BD104" s="393">
        <f>+生産者価格評価表!BD104/生産者価格評価表!BD$124</f>
        <v>5.7989044808529049E-3</v>
      </c>
      <c r="BE104" s="393">
        <f>+生産者価格評価表!BE104/生産者価格評価表!BE$124</f>
        <v>4.8668661666813355E-3</v>
      </c>
      <c r="BF104" s="393">
        <f>+生産者価格評価表!BF104/生産者価格評価表!BF$124</f>
        <v>7.8444386463092132E-3</v>
      </c>
      <c r="BG104" s="393">
        <f>+生産者価格評価表!BG104/生産者価格評価表!BG$124</f>
        <v>7.7238953509794145E-3</v>
      </c>
      <c r="BH104" s="393">
        <f>+生産者価格評価表!BH104/生産者価格評価表!BH$124</f>
        <v>4.4597933381102847E-3</v>
      </c>
      <c r="BI104" s="393">
        <f>+生産者価格評価表!BI104/生産者価格評価表!BI$124</f>
        <v>1.371175476828428E-3</v>
      </c>
      <c r="BJ104" s="393">
        <f>+生産者価格評価表!BJ104/生産者価格評価表!BJ$124</f>
        <v>2.598101648588621E-3</v>
      </c>
      <c r="BK104" s="393">
        <f>+生産者価格評価表!BK104/生産者価格評価表!BK$124</f>
        <v>1.0452584297661893E-2</v>
      </c>
      <c r="BL104" s="393">
        <f>+生産者価格評価表!BL104/生産者価格評価表!BL$124</f>
        <v>1.3341892558395386E-4</v>
      </c>
      <c r="BM104" s="393">
        <f>+生産者価格評価表!BM104/生産者価格評価表!BM$124</f>
        <v>2.8336938636045568E-3</v>
      </c>
      <c r="BN104" s="393">
        <f>+生産者価格評価表!BN104/生産者価格評価表!BN$124</f>
        <v>4.9197008311627102E-4</v>
      </c>
      <c r="BO104" s="393">
        <f>+生産者価格評価表!BO104/生産者価格評価表!BO$124</f>
        <v>8.5250737128300246E-4</v>
      </c>
      <c r="BP104" s="393">
        <f>+生産者価格評価表!BP104/生産者価格評価表!BP$124</f>
        <v>1.0098594736774684E-3</v>
      </c>
      <c r="BQ104" s="393">
        <f>+生産者価格評価表!BQ104/生産者価格評価表!BQ$124</f>
        <v>2.9293517830305689E-3</v>
      </c>
      <c r="BR104" s="393">
        <f>+生産者価格評価表!BR104/生産者価格評価表!BR$124</f>
        <v>1.4421844741490261E-2</v>
      </c>
      <c r="BS104" s="393">
        <f>+生産者価格評価表!BS104/生産者価格評価表!BS$124</f>
        <v>8.5767052923012947E-3</v>
      </c>
      <c r="BT104" s="393">
        <f>+生産者価格評価表!BT104/生産者価格評価表!BT$124</f>
        <v>1.1259417684344804E-3</v>
      </c>
      <c r="BU104" s="393">
        <f>+生産者価格評価表!BU104/生産者価格評価表!BU$124</f>
        <v>1.0952799804293223E-2</v>
      </c>
      <c r="BV104" s="393">
        <f>+生産者価格評価表!BV104/生産者価格評価表!BV$124</f>
        <v>3.4111827941008296E-2</v>
      </c>
      <c r="BW104" s="393">
        <f>+生産者価格評価表!BW104/生産者価格評価表!BW$124</f>
        <v>2.2346261277225807E-2</v>
      </c>
      <c r="BX104" s="393">
        <f>+生産者価格評価表!BX104/生産者価格評価表!BX$124</f>
        <v>1.8235367651770404E-2</v>
      </c>
      <c r="BY104" s="393">
        <f>+生産者価格評価表!BY104/生産者価格評価表!BY$124</f>
        <v>0</v>
      </c>
      <c r="BZ104" s="393">
        <f>+生産者価格評価表!BZ104/生産者価格評価表!BZ$124</f>
        <v>4.8339283325235715E-3</v>
      </c>
      <c r="CA104" s="393">
        <f>+生産者価格評価表!CA104/生産者価格評価表!CA$124</f>
        <v>3.8699998817718975E-3</v>
      </c>
      <c r="CB104" s="393">
        <f>+生産者価格評価表!CB104/生産者価格評価表!CB$124</f>
        <v>0</v>
      </c>
      <c r="CC104" s="393">
        <f>+生産者価格評価表!CC104/生産者価格評価表!CC$124</f>
        <v>1.612172764047706E-3</v>
      </c>
      <c r="CD104" s="393">
        <f>+生産者価格評価表!CD104/生産者価格評価表!CD$124</f>
        <v>1.1253010560858723E-2</v>
      </c>
      <c r="CE104" s="393">
        <f>+生産者価格評価表!CE104/生産者価格評価表!CE$124</f>
        <v>3.5306219241027156E-3</v>
      </c>
      <c r="CF104" s="393">
        <f>+生産者価格評価表!CF104/生産者価格評価表!CF$124</f>
        <v>5.1457423989470768E-4</v>
      </c>
      <c r="CG104" s="393">
        <f>+生産者価格評価表!CG104/生産者価格評価表!CG$124</f>
        <v>1.0594813768316443E-2</v>
      </c>
      <c r="CH104" s="393">
        <f>+生産者価格評価表!CH104/生産者価格評価表!CH$124</f>
        <v>8.9838877203238113E-4</v>
      </c>
      <c r="CI104" s="393">
        <f>+生産者価格評価表!CI104/生産者価格評価表!CI$124</f>
        <v>2.4578855483314808E-2</v>
      </c>
      <c r="CJ104" s="393">
        <f>+生産者価格評価表!CJ104/生産者価格評価表!CJ$124</f>
        <v>2.0672206096071621E-2</v>
      </c>
      <c r="CK104" s="393">
        <f>+生産者価格評価表!CK104/生産者価格評価表!CK$124</f>
        <v>1.5371107479706242E-2</v>
      </c>
      <c r="CL104" s="393">
        <f>+生産者価格評価表!CL104/生産者価格評価表!CL$124</f>
        <v>3.2982312700366168E-2</v>
      </c>
      <c r="CM104" s="393">
        <f>+生産者価格評価表!CM104/生産者価格評価表!CM$124</f>
        <v>3.8477156187590886E-2</v>
      </c>
      <c r="CN104" s="393">
        <f>+生産者価格評価表!CN104/生産者価格評価表!CN$124</f>
        <v>1.5839330381856936E-3</v>
      </c>
      <c r="CO104" s="393">
        <f>+生産者価格評価表!CO104/生産者価格評価表!CO$124</f>
        <v>4.8677525553152906E-3</v>
      </c>
      <c r="CP104" s="393">
        <f>+生産者価格評価表!CP104/生産者価格評価表!CP$124</f>
        <v>2.6964807328353473E-3</v>
      </c>
      <c r="CQ104" s="393">
        <f>+生産者価格評価表!CQ104/生産者価格評価表!CQ$124</f>
        <v>1.5421600051980311E-3</v>
      </c>
      <c r="CR104" s="393">
        <f>+生産者価格評価表!CR104/生産者価格評価表!CR$124</f>
        <v>4.6354327392326578E-3</v>
      </c>
      <c r="CS104" s="393">
        <f>+生産者価格評価表!CS104/生産者価格評価表!CS$124</f>
        <v>8.6076520696426592E-4</v>
      </c>
      <c r="CT104" s="393">
        <f>+生産者価格評価表!CT104/生産者価格評価表!CT$124</f>
        <v>1.5163988106452818E-3</v>
      </c>
      <c r="CU104" s="393">
        <f>+生産者価格評価表!CU104/生産者価格評価表!CU$124</f>
        <v>4.8388583109234542E-3</v>
      </c>
      <c r="CV104" s="393">
        <f>+生産者価格評価表!CV104/生産者価格評価表!CV$124</f>
        <v>1.4312891926373066E-2</v>
      </c>
      <c r="CW104" s="393">
        <f>+生産者価格評価表!CW104/生産者価格評価表!CW$124</f>
        <v>8.3641861024109194E-4</v>
      </c>
      <c r="CX104" s="393">
        <f>+生産者価格評価表!CX104/生産者価格評価表!CX$124</f>
        <v>2.2719767164002783E-3</v>
      </c>
      <c r="CY104" s="393">
        <f>+生産者価格評価表!CY104/生産者価格評価表!CY$124</f>
        <v>1.6906680416639612E-2</v>
      </c>
      <c r="CZ104" s="393">
        <f>+生産者価格評価表!CZ104/生産者価格評価表!CZ$124</f>
        <v>3.6337578080618432E-3</v>
      </c>
      <c r="DA104" s="393">
        <f>+生産者価格評価表!DA104/生産者価格評価表!DA$124</f>
        <v>9.8577130786375953E-3</v>
      </c>
      <c r="DB104" s="393">
        <f>+生産者価格評価表!DB104/生産者価格評価表!DB$124</f>
        <v>1.7041171645087453E-2</v>
      </c>
      <c r="DC104" s="393">
        <f>+生産者価格評価表!DC104/生産者価格評価表!DC$124</f>
        <v>1.0218370859340752E-2</v>
      </c>
      <c r="DD104" s="393">
        <f>+生産者価格評価表!DD104/生産者価格評価表!DD$124</f>
        <v>3.9035569882054817E-3</v>
      </c>
      <c r="DE104" s="393">
        <f>+生産者価格評価表!DE104/生産者価格評価表!DE$124</f>
        <v>1.0969053625618867E-2</v>
      </c>
      <c r="DF104" s="393">
        <f>+生産者価格評価表!DF104/生産者価格評価表!DF$124</f>
        <v>0</v>
      </c>
      <c r="DG104" s="394">
        <f>+生産者価格評価表!DG104/生産者価格評価表!DG$124</f>
        <v>3.3835594921752038E-3</v>
      </c>
    </row>
    <row r="105" spans="2:111">
      <c r="B105" s="389" t="s">
        <v>315</v>
      </c>
      <c r="C105" s="390" t="s">
        <v>316</v>
      </c>
      <c r="D105" s="391">
        <f>+生産者価格評価表!D105/生産者価格評価表!D$124</f>
        <v>2.9498662767610838E-2</v>
      </c>
      <c r="E105" s="392">
        <f>+生産者価格評価表!E105/生産者価格評価表!E$124</f>
        <v>7.2551270884472245E-3</v>
      </c>
      <c r="F105" s="392">
        <f>+生産者価格評価表!F105/生産者価格評価表!F$124</f>
        <v>6.8431447676911422E-2</v>
      </c>
      <c r="G105" s="392">
        <f>+生産者価格評価表!G105/生産者価格評価表!G$124</f>
        <v>8.7369261699840415E-3</v>
      </c>
      <c r="H105" s="392">
        <f>+生産者価格評価表!H105/生産者価格評価表!H$124</f>
        <v>1.9787074515046606E-3</v>
      </c>
      <c r="I105" s="392">
        <f>+生産者価格評価表!I105/生産者価格評価表!I$124</f>
        <v>2.0091852709209754E-2</v>
      </c>
      <c r="J105" s="392">
        <f>+生産者価格評価表!J105/生産者価格評価表!J$124</f>
        <v>1.5526229428821975E-2</v>
      </c>
      <c r="K105" s="392">
        <f>+生産者価格評価表!K105/生産者価格評価表!K$124</f>
        <v>5.1592205590243268E-3</v>
      </c>
      <c r="L105" s="392">
        <f>+生産者価格評価表!L105/生産者価格評価表!L$124</f>
        <v>8.1984092342678241E-3</v>
      </c>
      <c r="M105" s="392">
        <f>+生産者価格評価表!M105/生産者価格評価表!M$124</f>
        <v>2.4320333536002781E-3</v>
      </c>
      <c r="N105" s="392">
        <f>+生産者価格評価表!N105/生産者価格評価表!N$124</f>
        <v>1.5524330085374563E-3</v>
      </c>
      <c r="O105" s="392">
        <f>+生産者価格評価表!O105/生産者価格評価表!O$124</f>
        <v>8.7160652118615824E-3</v>
      </c>
      <c r="P105" s="392">
        <f>+生産者価格評価表!P105/生産者価格評価表!P$124</f>
        <v>4.8452337410763878E-3</v>
      </c>
      <c r="Q105" s="392">
        <f>+生産者価格評価表!Q105/生産者価格評価表!Q$124</f>
        <v>1.097709470213974E-2</v>
      </c>
      <c r="R105" s="392">
        <f>+生産者価格評価表!R105/生産者価格評価表!R$124</f>
        <v>2.9392673946384363E-3</v>
      </c>
      <c r="S105" s="392">
        <f>+生産者価格評価表!S105/生産者価格評価表!S$124</f>
        <v>5.0389936796974141E-3</v>
      </c>
      <c r="T105" s="392">
        <f>+生産者価格評価表!T105/生産者価格評価表!T$124</f>
        <v>3.419071420192744E-3</v>
      </c>
      <c r="U105" s="392">
        <f>+生産者価格評価表!U105/生産者価格評価表!U$124</f>
        <v>3.0049939706849787E-3</v>
      </c>
      <c r="V105" s="392">
        <f>+生産者価格評価表!V105/生産者価格評価表!V$124</f>
        <v>1.2635316120647298E-2</v>
      </c>
      <c r="W105" s="392">
        <f>+生産者価格評価表!W105/生産者価格評価表!W$124</f>
        <v>1.7887421827059317E-2</v>
      </c>
      <c r="X105" s="392">
        <f>+生産者価格評価表!X105/生産者価格評価表!X$124</f>
        <v>4.7055892746103193E-3</v>
      </c>
      <c r="Y105" s="392">
        <f>+生産者価格評価表!Y105/生産者価格評価表!Y$124</f>
        <v>1.7319041632362187E-2</v>
      </c>
      <c r="Z105" s="392">
        <f>+生産者価格評価表!Z105/生産者価格評価表!Z$124</f>
        <v>5.7424404112865583E-3</v>
      </c>
      <c r="AA105" s="392">
        <f>+生産者価格評価表!AA105/生産者価格評価表!AA$124</f>
        <v>5.6872320152453549E-3</v>
      </c>
      <c r="AB105" s="392">
        <f>+生産者価格評価表!AB105/生産者価格評価表!AB$124</f>
        <v>7.9223893245422006E-3</v>
      </c>
      <c r="AC105" s="392">
        <f>+生産者価格評価表!AC105/生産者価格評価表!AC$124</f>
        <v>4.4514097883078373E-3</v>
      </c>
      <c r="AD105" s="392">
        <f>+生産者価格評価表!AD105/生産者価格評価表!AD$124</f>
        <v>2.1118909365890441E-3</v>
      </c>
      <c r="AE105" s="392">
        <f>+生産者価格評価表!AE105/生産者価格評価表!AE$124</f>
        <v>7.9211439548260033E-3</v>
      </c>
      <c r="AF105" s="392">
        <f>+生産者価格評価表!AF105/生産者価格評価表!AF$124</f>
        <v>8.1174897343481798E-3</v>
      </c>
      <c r="AG105" s="392">
        <f>+生産者価格評価表!AG105/生産者価格評価表!AG$124</f>
        <v>1.7599089829675271E-2</v>
      </c>
      <c r="AH105" s="392">
        <f>+生産者価格評価表!AH105/生産者価格評価表!AH$124</f>
        <v>5.1722389371556066E-3</v>
      </c>
      <c r="AI105" s="392">
        <f>+生産者価格評価表!AI105/生産者価格評価表!AI$124</f>
        <v>7.6911891310418676E-3</v>
      </c>
      <c r="AJ105" s="392">
        <f>+生産者価格評価表!AJ105/生産者価格評価表!AJ$124</f>
        <v>1.2877144512276636E-2</v>
      </c>
      <c r="AK105" s="392">
        <f>+生産者価格評価表!AK105/生産者価格評価表!AK$124</f>
        <v>1.1621827924122391E-2</v>
      </c>
      <c r="AL105" s="392">
        <f>+生産者価格評価表!AL105/生産者価格評価表!AL$124</f>
        <v>1.5159203736763591E-2</v>
      </c>
      <c r="AM105" s="392">
        <f>+生産者価格評価表!AM105/生産者価格評価表!AM$124</f>
        <v>5.979436224163321E-3</v>
      </c>
      <c r="AN105" s="392">
        <f>+生産者価格評価表!AN105/生産者価格評価表!AN$124</f>
        <v>4.574718812275059E-3</v>
      </c>
      <c r="AO105" s="392">
        <f>+生産者価格評価表!AO105/生産者価格評価表!AO$124</f>
        <v>1.0089550231061551E-2</v>
      </c>
      <c r="AP105" s="392">
        <f>+生産者価格評価表!AP105/生産者価格評価表!AP$124</f>
        <v>1.9545558368059342E-3</v>
      </c>
      <c r="AQ105" s="392">
        <f>+生産者価格評価表!AQ105/生産者価格評価表!AQ$124</f>
        <v>5.1110903075960211E-3</v>
      </c>
      <c r="AR105" s="392">
        <f>+生産者価格評価表!AR105/生産者価格評価表!AR$124</f>
        <v>7.7622902568096558E-3</v>
      </c>
      <c r="AS105" s="392">
        <f>+生産者価格評価表!AS105/生産者価格評価表!AS$124</f>
        <v>8.70108449812638E-3</v>
      </c>
      <c r="AT105" s="392">
        <f>+生産者価格評価表!AT105/生産者価格評価表!AT$124</f>
        <v>7.5093355005783945E-3</v>
      </c>
      <c r="AU105" s="393">
        <f>+生産者価格評価表!AU105/生産者価格評価表!AU$124</f>
        <v>8.0399515278399818E-3</v>
      </c>
      <c r="AV105" s="393">
        <f>+生産者価格評価表!AV105/生産者価格評価表!AV$124</f>
        <v>6.4638574000746339E-3</v>
      </c>
      <c r="AW105" s="393">
        <f>+生産者価格評価表!AW105/生産者価格評価表!AW$124</f>
        <v>6.6707969668925362E-3</v>
      </c>
      <c r="AX105" s="393">
        <f>+生産者価格評価表!AX105/生産者価格評価表!AX$124</f>
        <v>1.0237194893135194E-2</v>
      </c>
      <c r="AY105" s="393">
        <f>+生産者価格評価表!AY105/生産者価格評価表!AY$124</f>
        <v>1.069743623412008E-2</v>
      </c>
      <c r="AZ105" s="393">
        <f>+生産者価格評価表!AZ105/生産者価格評価表!AZ$124</f>
        <v>6.3157416620069125E-3</v>
      </c>
      <c r="BA105" s="393">
        <f>+生産者価格評価表!BA105/生産者価格評価表!BA$124</f>
        <v>5.3806215421561537E-3</v>
      </c>
      <c r="BB105" s="393">
        <f>+生産者価格評価表!BB105/生産者価格評価表!BB$124</f>
        <v>6.8861094247373907E-3</v>
      </c>
      <c r="BC105" s="393">
        <f>+生産者価格評価表!BC105/生産者価格評価表!BC$124</f>
        <v>4.552428100871783E-3</v>
      </c>
      <c r="BD105" s="393">
        <f>+生産者価格評価表!BD105/生産者価格評価表!BD$124</f>
        <v>4.233503946970996E-3</v>
      </c>
      <c r="BE105" s="393">
        <f>+生産者価格評価表!BE105/生産者価格評価表!BE$124</f>
        <v>3.7782631454605256E-3</v>
      </c>
      <c r="BF105" s="393">
        <f>+生産者価格評価表!BF105/生産者価格評価表!BF$124</f>
        <v>2.8915315774211388E-3</v>
      </c>
      <c r="BG105" s="393">
        <f>+生産者価格評価表!BG105/生産者価格評価表!BG$124</f>
        <v>3.4222713256778139E-3</v>
      </c>
      <c r="BH105" s="393">
        <f>+生産者価格評価表!BH105/生産者価格評価表!BH$124</f>
        <v>5.0687688773288246E-3</v>
      </c>
      <c r="BI105" s="393">
        <f>+生産者価格評価表!BI105/生産者価格評価表!BI$124</f>
        <v>2.0270112945190064E-3</v>
      </c>
      <c r="BJ105" s="393">
        <f>+生産者価格評価表!BJ105/生産者価格評価表!BJ$124</f>
        <v>3.681627857779294E-3</v>
      </c>
      <c r="BK105" s="393">
        <f>+生産者価格評価表!BK105/生産者価格評価表!BK$124</f>
        <v>3.41008525641795E-3</v>
      </c>
      <c r="BL105" s="393">
        <f>+生産者価格評価表!BL105/生産者価格評価表!BL$124</f>
        <v>3.4699856629334886E-3</v>
      </c>
      <c r="BM105" s="393">
        <f>+生産者価格評価表!BM105/生産者価格評価表!BM$124</f>
        <v>3.2893433125305615E-3</v>
      </c>
      <c r="BN105" s="393">
        <f>+生産者価格評価表!BN105/生産者価格評価表!BN$124</f>
        <v>8.3081480000121131E-3</v>
      </c>
      <c r="BO105" s="393">
        <f>+生産者価格評価表!BO105/生産者価格評価表!BO$124</f>
        <v>7.7383999482411644E-3</v>
      </c>
      <c r="BP105" s="393">
        <f>+生産者価格評価表!BP105/生産者価格評価表!BP$124</f>
        <v>5.8177940228275214E-3</v>
      </c>
      <c r="BQ105" s="393">
        <f>+生産者価格評価表!BQ105/生産者価格評価表!BQ$124</f>
        <v>3.7043004355422418E-2</v>
      </c>
      <c r="BR105" s="393">
        <f>+生産者価格評価表!BR105/生産者価格評価表!BR$124</f>
        <v>4.303946523117482E-3</v>
      </c>
      <c r="BS105" s="393">
        <f>+生産者価格評価表!BS105/生産者価格評価表!BS$124</f>
        <v>2.4663766709024853E-2</v>
      </c>
      <c r="BT105" s="393">
        <f>+生産者価格評価表!BT105/生産者価格評価表!BT$124</f>
        <v>1.7426815036654435E-2</v>
      </c>
      <c r="BU105" s="393">
        <f>+生産者価格評価表!BU105/生産者価格評価表!BU$124</f>
        <v>8.5828793542832573E-4</v>
      </c>
      <c r="BV105" s="393">
        <f>+生産者価格評価表!BV105/生産者価格評価表!BV$124</f>
        <v>3.3063348964876434E-3</v>
      </c>
      <c r="BW105" s="393">
        <f>+生産者価格評価表!BW105/生産者価格評価表!BW$124</f>
        <v>2.3949901665697906E-3</v>
      </c>
      <c r="BX105" s="393">
        <f>+生産者価格評価表!BX105/生産者価格評価表!BX$124</f>
        <v>1.4508830004707719E-3</v>
      </c>
      <c r="BY105" s="393">
        <f>+生産者価格評価表!BY105/生産者価格評価表!BY$124</f>
        <v>0</v>
      </c>
      <c r="BZ105" s="393">
        <f>+生産者価格評価表!BZ105/生産者価格評価表!BZ$124</f>
        <v>2.0571273778739827E-3</v>
      </c>
      <c r="CA105" s="393">
        <f>+生産者価格評価表!CA105/生産者価格評価表!CA$124</f>
        <v>3.1676123559501605E-2</v>
      </c>
      <c r="CB105" s="393">
        <f>+生産者価格評価表!CB105/生産者価格評価表!CB$124</f>
        <v>0.19402886271028275</v>
      </c>
      <c r="CC105" s="393">
        <f>+生産者価格評価表!CC105/生産者価格評価表!CC$124</f>
        <v>7.9255100823901858E-4</v>
      </c>
      <c r="CD105" s="393">
        <f>+生産者価格評価表!CD105/生産者価格評価表!CD$124</f>
        <v>7.461456730921928E-3</v>
      </c>
      <c r="CE105" s="393">
        <f>+生産者価格評価表!CE105/生産者価格評価表!CE$124</f>
        <v>9.6383761110187191E-3</v>
      </c>
      <c r="CF105" s="393">
        <f>+生産者価格評価表!CF105/生産者価格評価表!CF$124</f>
        <v>7.1682457451573544E-3</v>
      </c>
      <c r="CG105" s="393">
        <f>+生産者価格評価表!CG105/生産者価格評価表!CG$124</f>
        <v>1.0191941558444502E-2</v>
      </c>
      <c r="CH105" s="393">
        <f>+生産者価格評価表!CH105/生産者価格評価表!CH$124</f>
        <v>2.7577990845177014E-3</v>
      </c>
      <c r="CI105" s="393">
        <f>+生産者価格評価表!CI105/生産者価格評価表!CI$124</f>
        <v>9.2857724546815609E-3</v>
      </c>
      <c r="CJ105" s="393">
        <f>+生産者価格評価表!CJ105/生産者価格評価表!CJ$124</f>
        <v>8.8191252481381252E-3</v>
      </c>
      <c r="CK105" s="393">
        <f>+生産者価格評価表!CK105/生産者価格評価表!CK$124</f>
        <v>1.7905982866815936E-2</v>
      </c>
      <c r="CL105" s="393">
        <f>+生産者価格評価表!CL105/生産者価格評価表!CL$124</f>
        <v>5.1938518923682333E-3</v>
      </c>
      <c r="CM105" s="393">
        <f>+生産者価格評価表!CM105/生産者価格評価表!CM$124</f>
        <v>3.3007608587350017E-3</v>
      </c>
      <c r="CN105" s="393">
        <f>+生産者価格評価表!CN105/生産者価格評価表!CN$124</f>
        <v>1.2436166334973945E-2</v>
      </c>
      <c r="CO105" s="393">
        <f>+生産者価格評価表!CO105/生産者価格評価表!CO$124</f>
        <v>3.5851496279961357E-3</v>
      </c>
      <c r="CP105" s="393">
        <f>+生産者価格評価表!CP105/生産者価格評価表!CP$124</f>
        <v>1.5760693976050743E-2</v>
      </c>
      <c r="CQ105" s="393">
        <f>+生産者価格評価表!CQ105/生産者価格評価表!CQ$124</f>
        <v>2.5145970406366324E-3</v>
      </c>
      <c r="CR105" s="393">
        <f>+生産者価格評価表!CR105/生産者価格評価表!CR$124</f>
        <v>1.3553476599684169E-2</v>
      </c>
      <c r="CS105" s="393">
        <f>+生産者価格評価表!CS105/生産者価格評価表!CS$124</f>
        <v>8.4591107054199071E-3</v>
      </c>
      <c r="CT105" s="393">
        <f>+生産者価格評価表!CT105/生産者価格評価表!CT$124</f>
        <v>2.6576212750425467E-3</v>
      </c>
      <c r="CU105" s="393">
        <f>+生産者価格評価表!CU105/生産者価格評価表!CU$124</f>
        <v>7.3946316821231995E-3</v>
      </c>
      <c r="CV105" s="393">
        <f>+生産者価格評価表!CV105/生産者価格評価表!CV$124</f>
        <v>0.13029402085465308</v>
      </c>
      <c r="CW105" s="393">
        <f>+生産者価格評価表!CW105/生産者価格評価表!CW$124</f>
        <v>1.9684301848344023E-3</v>
      </c>
      <c r="CX105" s="393">
        <f>+生産者価格評価表!CX105/生産者価格評価表!CX$124</f>
        <v>3.9655839675171077E-2</v>
      </c>
      <c r="CY105" s="393">
        <f>+生産者価格評価表!CY105/生産者価格評価表!CY$124</f>
        <v>4.2483779290523804E-3</v>
      </c>
      <c r="CZ105" s="393">
        <f>+生産者価格評価表!CZ105/生産者価格評価表!CZ$124</f>
        <v>3.7077077498301318E-3</v>
      </c>
      <c r="DA105" s="393">
        <f>+生産者価格評価表!DA105/生産者価格評価表!DA$124</f>
        <v>2.1016581005608016E-3</v>
      </c>
      <c r="DB105" s="393">
        <f>+生産者価格評価表!DB105/生産者価格評価表!DB$124</f>
        <v>7.3049983077002507E-3</v>
      </c>
      <c r="DC105" s="393">
        <f>+生産者価格評価表!DC105/生産者価格評価表!DC$124</f>
        <v>5.4340482951779753E-3</v>
      </c>
      <c r="DD105" s="393">
        <f>+生産者価格評価表!DD105/生産者価格評価表!DD$124</f>
        <v>1.9508468575900426E-3</v>
      </c>
      <c r="DE105" s="393">
        <f>+生産者価格評価表!DE105/生産者価格評価表!DE$124</f>
        <v>1.7402894250590549E-3</v>
      </c>
      <c r="DF105" s="393">
        <f>+生産者価格評価表!DF105/生産者価格評価表!DF$124</f>
        <v>0</v>
      </c>
      <c r="DG105" s="394">
        <f>+生産者価格評価表!DG105/生産者価格評価表!DG$124</f>
        <v>8.9782679376291554E-4</v>
      </c>
    </row>
    <row r="106" spans="2:111">
      <c r="B106" s="389" t="s">
        <v>317</v>
      </c>
      <c r="C106" s="390" t="s">
        <v>318</v>
      </c>
      <c r="D106" s="391">
        <f>+生産者価格評価表!D106/生産者価格評価表!D$124</f>
        <v>4.9505210867215586E-4</v>
      </c>
      <c r="E106" s="392">
        <f>+生産者価格評価表!E106/生産者価格評価表!E$124</f>
        <v>5.6819032985000201E-4</v>
      </c>
      <c r="F106" s="392">
        <f>+生産者価格評価表!F106/生産者価格評価表!F$124</f>
        <v>1.822025780672706E-2</v>
      </c>
      <c r="G106" s="392">
        <f>+生産者価格評価表!G106/生産者価格評価表!G$124</f>
        <v>3.2741879973902169E-3</v>
      </c>
      <c r="H106" s="392">
        <f>+生産者価格評価表!H106/生産者価格評価表!H$124</f>
        <v>7.6323685778890531E-3</v>
      </c>
      <c r="I106" s="392">
        <f>+生産者価格評価表!I106/生産者価格評価表!I$124</f>
        <v>3.9909186012865312E-2</v>
      </c>
      <c r="J106" s="392">
        <f>+生産者価格評価表!J106/生産者価格評価表!J$124</f>
        <v>1.2954664055649105E-2</v>
      </c>
      <c r="K106" s="392">
        <f>+生産者価格評価表!K106/生産者価格評価表!K$124</f>
        <v>2.3326169209746686E-2</v>
      </c>
      <c r="L106" s="392">
        <f>+生産者価格評価表!L106/生産者価格評価表!L$124</f>
        <v>1.4986118769694723E-2</v>
      </c>
      <c r="M106" s="392">
        <f>+生産者価格評価表!M106/生産者価格評価表!M$124</f>
        <v>2.422011238132145E-3</v>
      </c>
      <c r="N106" s="392">
        <f>+生産者価格評価表!N106/生産者価格評価表!N$124</f>
        <v>1.2972714925930997E-2</v>
      </c>
      <c r="O106" s="392">
        <f>+生産者価格評価表!O106/生産者価格評価表!O$124</f>
        <v>8.4466800389341352E-3</v>
      </c>
      <c r="P106" s="392">
        <f>+生産者価格評価表!P106/生産者価格評価表!P$124</f>
        <v>3.314504002925997E-2</v>
      </c>
      <c r="Q106" s="392">
        <f>+生産者価格評価表!Q106/生産者価格評価表!Q$124</f>
        <v>1.1719619319686675E-2</v>
      </c>
      <c r="R106" s="392">
        <f>+生産者価格評価表!R106/生産者価格評価表!R$124</f>
        <v>3.0880401629033091E-2</v>
      </c>
      <c r="S106" s="392">
        <f>+生産者価格評価表!S106/生産者価格評価表!S$124</f>
        <v>8.6724271393179651E-3</v>
      </c>
      <c r="T106" s="392">
        <f>+生産者価格評価表!T106/生産者価格評価表!T$124</f>
        <v>1.0140480720646414E-2</v>
      </c>
      <c r="U106" s="392">
        <f>+生産者価格評価表!U106/生産者価格評価表!U$124</f>
        <v>3.0818619268511611E-2</v>
      </c>
      <c r="V106" s="392">
        <f>+生産者価格評価表!V106/生産者価格評価表!V$124</f>
        <v>1.1516333032190575E-2</v>
      </c>
      <c r="W106" s="392">
        <f>+生産者価格評価表!W106/生産者価格評価表!W$124</f>
        <v>1.773892351057331E-2</v>
      </c>
      <c r="X106" s="392">
        <f>+生産者価格評価表!X106/生産者価格評価表!X$124</f>
        <v>3.3543499196187062E-3</v>
      </c>
      <c r="Y106" s="392">
        <f>+生産者価格評価表!Y106/生産者価格評価表!Y$124</f>
        <v>1.1442374719528692E-2</v>
      </c>
      <c r="Z106" s="392">
        <f>+生産者価格評価表!Z106/生産者価格評価表!Z$124</f>
        <v>8.8731840621616761E-3</v>
      </c>
      <c r="AA106" s="392">
        <f>+生産者価格評価表!AA106/生産者価格評価表!AA$124</f>
        <v>1.1821105288232492E-2</v>
      </c>
      <c r="AB106" s="392">
        <f>+生産者価格評価表!AB106/生産者価格評価表!AB$124</f>
        <v>1.7804932813936639E-2</v>
      </c>
      <c r="AC106" s="392">
        <f>+生産者価格評価表!AC106/生産者価格評価表!AC$124</f>
        <v>1.771817521633658E-2</v>
      </c>
      <c r="AD106" s="392">
        <f>+生産者価格評価表!AD106/生産者価格評価表!AD$124</f>
        <v>2.165008452260633E-3</v>
      </c>
      <c r="AE106" s="392">
        <f>+生産者価格評価表!AE106/生産者価格評価表!AE$124</f>
        <v>4.8484093831897166E-3</v>
      </c>
      <c r="AF106" s="392">
        <f>+生産者価格評価表!AF106/生産者価格評価表!AF$124</f>
        <v>2.66055205071823E-2</v>
      </c>
      <c r="AG106" s="392">
        <f>+生産者価格評価表!AG106/生産者価格評価表!AG$124</f>
        <v>2.1220137369128488E-2</v>
      </c>
      <c r="AH106" s="392">
        <f>+生産者価格評価表!AH106/生産者価格評価表!AH$124</f>
        <v>1.7834270496452302E-2</v>
      </c>
      <c r="AI106" s="392">
        <f>+生産者価格評価表!AI106/生産者価格評価表!AI$124</f>
        <v>4.3514829643754763E-2</v>
      </c>
      <c r="AJ106" s="392">
        <f>+生産者価格評価表!AJ106/生産者価格評価表!AJ$124</f>
        <v>4.7542266387415891E-2</v>
      </c>
      <c r="AK106" s="392">
        <f>+生産者価格評価表!AK106/生産者価格評価表!AK$124</f>
        <v>1.5844302915812736E-2</v>
      </c>
      <c r="AL106" s="392">
        <f>+生産者価格評価表!AL106/生産者価格評価表!AL$124</f>
        <v>3.7530161486227613E-2</v>
      </c>
      <c r="AM106" s="392">
        <f>+生産者価格評価表!AM106/生産者価格評価表!AM$124</f>
        <v>3.4449396468395018E-3</v>
      </c>
      <c r="AN106" s="392">
        <f>+生産者価格評価表!AN106/生産者価格評価表!AN$124</f>
        <v>3.2983498399378518E-3</v>
      </c>
      <c r="AO106" s="392">
        <f>+生産者価格評価表!AO106/生産者価格評価表!AO$124</f>
        <v>1.8168297073516471E-2</v>
      </c>
      <c r="AP106" s="392">
        <f>+生産者価格評価表!AP106/生産者価格評価表!AP$124</f>
        <v>9.1013631078325791E-3</v>
      </c>
      <c r="AQ106" s="392">
        <f>+生産者価格評価表!AQ106/生産者価格評価表!AQ$124</f>
        <v>3.7501885511465995E-3</v>
      </c>
      <c r="AR106" s="392">
        <f>+生産者価格評価表!AR106/生産者価格評価表!AR$124</f>
        <v>1.2333681452414605E-2</v>
      </c>
      <c r="AS106" s="392">
        <f>+生産者価格評価表!AS106/生産者価格評価表!AS$124</f>
        <v>1.4130286792534842E-2</v>
      </c>
      <c r="AT106" s="392">
        <f>+生産者価格評価表!AT106/生産者価格評価表!AT$124</f>
        <v>2.2816999709238835E-2</v>
      </c>
      <c r="AU106" s="393">
        <f>+生産者価格評価表!AU106/生産者価格評価表!AU$124</f>
        <v>2.7093512879807227E-2</v>
      </c>
      <c r="AV106" s="393">
        <f>+生産者価格評価表!AV106/生産者価格評価表!AV$124</f>
        <v>2.323659784118751E-2</v>
      </c>
      <c r="AW106" s="393">
        <f>+生産者価格評価表!AW106/生産者価格評価表!AW$124</f>
        <v>2.5109970995620783E-2</v>
      </c>
      <c r="AX106" s="393">
        <f>+生産者価格評価表!AX106/生産者価格評価表!AX$124</f>
        <v>3.1060025495215225E-2</v>
      </c>
      <c r="AY106" s="393">
        <f>+生産者価格評価表!AY106/生産者価格評価表!AY$124</f>
        <v>3.1552506319141256E-2</v>
      </c>
      <c r="AZ106" s="393">
        <f>+生産者価格評価表!AZ106/生産者価格評価表!AZ$124</f>
        <v>2.7073549640037834E-2</v>
      </c>
      <c r="BA106" s="393">
        <f>+生産者価格評価表!BA106/生産者価格評価表!BA$124</f>
        <v>2.3113332873388417E-2</v>
      </c>
      <c r="BB106" s="393">
        <f>+生産者価格評価表!BB106/生産者価格評価表!BB$124</f>
        <v>2.6912572981951096E-2</v>
      </c>
      <c r="BC106" s="393">
        <f>+生産者価格評価表!BC106/生産者価格評価表!BC$124</f>
        <v>2.0874742397007529E-2</v>
      </c>
      <c r="BD106" s="393">
        <f>+生産者価格評価表!BD106/生産者価格評価表!BD$124</f>
        <v>3.0705230246777526E-2</v>
      </c>
      <c r="BE106" s="393">
        <f>+生産者価格評価表!BE106/生産者価格評価表!BE$124</f>
        <v>2.7743163804644397E-2</v>
      </c>
      <c r="BF106" s="393">
        <f>+生産者価格評価表!BF106/生産者価格評価表!BF$124</f>
        <v>1.4864811555606617E-2</v>
      </c>
      <c r="BG106" s="393">
        <f>+生産者価格評価表!BG106/生産者価格評価表!BG$124</f>
        <v>1.4914624696777302E-2</v>
      </c>
      <c r="BH106" s="393">
        <f>+生産者価格評価表!BH106/生産者価格評価表!BH$124</f>
        <v>1.9412206180411007E-2</v>
      </c>
      <c r="BI106" s="393">
        <f>+生産者価格評価表!BI106/生産者価格評価表!BI$124</f>
        <v>1.1564011041843274E-2</v>
      </c>
      <c r="BJ106" s="393">
        <f>+生産者価格評価表!BJ106/生産者価格評価表!BJ$124</f>
        <v>2.355037107821098E-2</v>
      </c>
      <c r="BK106" s="393">
        <f>+生産者価格評価表!BK106/生産者価格評価表!BK$124</f>
        <v>1.4109002705092352E-2</v>
      </c>
      <c r="BL106" s="393">
        <f>+生産者価格評価表!BL106/生産者価格評価表!BL$124</f>
        <v>2.2777453951332714E-2</v>
      </c>
      <c r="BM106" s="393">
        <f>+生産者価格評価表!BM106/生産者価格評価表!BM$124</f>
        <v>7.1016309430481719E-2</v>
      </c>
      <c r="BN106" s="393">
        <f>+生産者価格評価表!BN106/生産者価格評価表!BN$124</f>
        <v>3.0272395897526162E-2</v>
      </c>
      <c r="BO106" s="393">
        <f>+生産者価格評価表!BO106/生産者価格評価表!BO$124</f>
        <v>0.11596158495543178</v>
      </c>
      <c r="BP106" s="393">
        <f>+生産者価格評価表!BP106/生産者価格評価表!BP$124</f>
        <v>5.1667549137242676E-2</v>
      </c>
      <c r="BQ106" s="393">
        <f>+生産者価格評価表!BQ106/生産者価格評価表!BQ$124</f>
        <v>4.5337412180540264E-2</v>
      </c>
      <c r="BR106" s="393">
        <f>+生産者価格評価表!BR106/生産者価格評価表!BR$124</f>
        <v>3.3430145143695682E-2</v>
      </c>
      <c r="BS106" s="393">
        <f>+生産者価格評価表!BS106/生産者価格評価表!BS$124</f>
        <v>0.11163953998875599</v>
      </c>
      <c r="BT106" s="393">
        <f>+生産者価格評価表!BT106/生産者価格評価表!BT$124</f>
        <v>4.122378705932947E-2</v>
      </c>
      <c r="BU106" s="393">
        <f>+生産者価格評価表!BU106/生産者価格評価表!BU$124</f>
        <v>5.9607994115336585E-2</v>
      </c>
      <c r="BV106" s="393">
        <f>+生産者価格評価表!BV106/生産者価格評価表!BV$124</f>
        <v>8.0790596358713301E-2</v>
      </c>
      <c r="BW106" s="393">
        <f>+生産者価格評価表!BW106/生産者価格評価表!BW$124</f>
        <v>4.4983044549996687E-2</v>
      </c>
      <c r="BX106" s="393">
        <f>+生産者価格評価表!BX106/生産者価格評価表!BX$124</f>
        <v>3.5411682443766648E-2</v>
      </c>
      <c r="BY106" s="393">
        <f>+生産者価格評価表!BY106/生産者価格評価表!BY$124</f>
        <v>1.3092201638520828E-3</v>
      </c>
      <c r="BZ106" s="393">
        <f>+生産者価格評価表!BZ106/生産者価格評価表!BZ$124</f>
        <v>2.7634222746324072E-2</v>
      </c>
      <c r="CA106" s="393">
        <f>+生産者価格評価表!CA106/生産者価格評価表!CA$124</f>
        <v>1.9363823964736248E-2</v>
      </c>
      <c r="CB106" s="393">
        <f>+生産者価格評価表!CB106/生産者価格評価表!CB$124</f>
        <v>6.1690421100073418E-4</v>
      </c>
      <c r="CC106" s="393">
        <f>+生産者価格評価表!CC106/生産者価格評価表!CC$124</f>
        <v>6.3661984402859553E-3</v>
      </c>
      <c r="CD106" s="393">
        <f>+生産者価格評価表!CD106/生産者価格評価表!CD$124</f>
        <v>1.0826333411038114E-2</v>
      </c>
      <c r="CE106" s="393">
        <f>+生産者価格評価表!CE106/生産者価格評価表!CE$124</f>
        <v>5.9771729154732646E-2</v>
      </c>
      <c r="CF106" s="393">
        <f>+生産者価格評価表!CF106/生産者価格評価表!CF$124</f>
        <v>0.1267593053543305</v>
      </c>
      <c r="CG106" s="393">
        <f>+生産者価格評価表!CG106/生産者価格評価表!CG$124</f>
        <v>0.13987281871370127</v>
      </c>
      <c r="CH106" s="393">
        <f>+生産者価格評価表!CH106/生産者価格評価表!CH$124</f>
        <v>1.4266570281795263E-2</v>
      </c>
      <c r="CI106" s="393">
        <f>+生産者価格評価表!CI106/生産者価格評価表!CI$124</f>
        <v>0.11319023746163932</v>
      </c>
      <c r="CJ106" s="393">
        <f>+生産者価格評価表!CJ106/生産者価格評価表!CJ$124</f>
        <v>9.4791209126160278E-2</v>
      </c>
      <c r="CK106" s="393">
        <f>+生産者価格評価表!CK106/生産者価格評価表!CK$124</f>
        <v>0.13513171582047093</v>
      </c>
      <c r="CL106" s="393">
        <f>+生産者価格評価表!CL106/生産者価格評価表!CL$124</f>
        <v>0.16297140651351474</v>
      </c>
      <c r="CM106" s="393">
        <f>+生産者価格評価表!CM106/生産者価格評価表!CM$124</f>
        <v>4.235523973042872E-2</v>
      </c>
      <c r="CN106" s="393">
        <f>+生産者価格評価表!CN106/生産者価格評価表!CN$124</f>
        <v>7.2880555290073132E-2</v>
      </c>
      <c r="CO106" s="393">
        <f>+生産者価格評価表!CO106/生産者価格評価表!CO$124</f>
        <v>4.6994904249029197E-2</v>
      </c>
      <c r="CP106" s="393">
        <f>+生産者価格評価表!CP106/生産者価格評価表!CP$124</f>
        <v>0.12982220563381497</v>
      </c>
      <c r="CQ106" s="393">
        <f>+生産者価格評価表!CQ106/生産者価格評価表!CQ$124</f>
        <v>2.9987916642317924E-2</v>
      </c>
      <c r="CR106" s="393">
        <f>+生産者価格評価表!CR106/生産者価格評価表!CR$124</f>
        <v>7.2403820927448417E-2</v>
      </c>
      <c r="CS106" s="393">
        <f>+生産者価格評価表!CS106/生産者価格評価表!CS$124</f>
        <v>5.6788525600649405E-2</v>
      </c>
      <c r="CT106" s="393">
        <f>+生産者価格評価表!CT106/生産者価格評価表!CT$124</f>
        <v>2.6295886779004577E-2</v>
      </c>
      <c r="CU106" s="393">
        <f>+生産者価格評価表!CU106/生産者価格評価表!CU$124</f>
        <v>6.2056933658381296E-2</v>
      </c>
      <c r="CV106" s="393">
        <f>+生産者価格評価表!CV106/生産者価格評価表!CV$124</f>
        <v>9.0197839699577592E-2</v>
      </c>
      <c r="CW106" s="393">
        <f>+生産者価格評価表!CW106/生産者価格評価表!CW$124</f>
        <v>4.6421597797966223E-2</v>
      </c>
      <c r="CX106" s="393">
        <f>+生産者価格評価表!CX106/生産者価格評価表!CX$124</f>
        <v>3.6596415175610832E-2</v>
      </c>
      <c r="CY106" s="393">
        <f>+生産者価格評価表!CY106/生産者価格評価表!CY$124</f>
        <v>0.14158481725244423</v>
      </c>
      <c r="CZ106" s="393">
        <f>+生産者価格評価表!CZ106/生産者価格評価表!CZ$124</f>
        <v>2.8809845305385412E-2</v>
      </c>
      <c r="DA106" s="393">
        <f>+生産者価格評価表!DA106/生産者価格評価表!DA$124</f>
        <v>1.3752548798999439E-2</v>
      </c>
      <c r="DB106" s="393">
        <f>+生産者価格評価表!DB106/生産者価格評価表!DB$124</f>
        <v>3.6793694319035793E-2</v>
      </c>
      <c r="DC106" s="393">
        <f>+生産者価格評価表!DC106/生産者価格評価表!DC$124</f>
        <v>3.0815950967301897E-2</v>
      </c>
      <c r="DD106" s="393">
        <f>+生産者価格評価表!DD106/生産者価格評価表!DD$124</f>
        <v>1.6989323445564478E-2</v>
      </c>
      <c r="DE106" s="393">
        <f>+生産者価格評価表!DE106/生産者価格評価表!DE$124</f>
        <v>2.0816386032345188E-2</v>
      </c>
      <c r="DF106" s="393">
        <f>+生産者価格評価表!DF106/生産者価格評価表!DF$124</f>
        <v>0</v>
      </c>
      <c r="DG106" s="394">
        <f>+生産者価格評価表!DG106/生産者価格評価表!DG$124</f>
        <v>2.3607996799108508E-2</v>
      </c>
    </row>
    <row r="107" spans="2:111">
      <c r="B107" s="389" t="s">
        <v>319</v>
      </c>
      <c r="C107" s="390" t="s">
        <v>320</v>
      </c>
      <c r="D107" s="391">
        <f>+生産者価格評価表!D107/生産者価格評価表!D$124</f>
        <v>0</v>
      </c>
      <c r="E107" s="392">
        <f>+生産者価格評価表!E107/生産者価格評価表!E$124</f>
        <v>0</v>
      </c>
      <c r="F107" s="392">
        <f>+生産者価格評価表!F107/生産者価格評価表!F$124</f>
        <v>0</v>
      </c>
      <c r="G107" s="392">
        <f>+生産者価格評価表!G107/生産者価格評価表!G$124</f>
        <v>0</v>
      </c>
      <c r="H107" s="392">
        <f>+生産者価格評価表!H107/生産者価格評価表!H$124</f>
        <v>0</v>
      </c>
      <c r="I107" s="392">
        <f>+生産者価格評価表!I107/生産者価格評価表!I$124</f>
        <v>0</v>
      </c>
      <c r="J107" s="392">
        <f>+生産者価格評価表!J107/生産者価格評価表!J$124</f>
        <v>0</v>
      </c>
      <c r="K107" s="392">
        <f>+生産者価格評価表!K107/生産者価格評価表!K$124</f>
        <v>0</v>
      </c>
      <c r="L107" s="392">
        <f>+生産者価格評価表!L107/生産者価格評価表!L$124</f>
        <v>0</v>
      </c>
      <c r="M107" s="392">
        <f>+生産者価格評価表!M107/生産者価格評価表!M$124</f>
        <v>0</v>
      </c>
      <c r="N107" s="392">
        <f>+生産者価格評価表!N107/生産者価格評価表!N$124</f>
        <v>0</v>
      </c>
      <c r="O107" s="392">
        <f>+生産者価格評価表!O107/生産者価格評価表!O$124</f>
        <v>0</v>
      </c>
      <c r="P107" s="392">
        <f>+生産者価格評価表!P107/生産者価格評価表!P$124</f>
        <v>0</v>
      </c>
      <c r="Q107" s="392">
        <f>+生産者価格評価表!Q107/生産者価格評価表!Q$124</f>
        <v>0</v>
      </c>
      <c r="R107" s="392">
        <f>+生産者価格評価表!R107/生産者価格評価表!R$124</f>
        <v>0</v>
      </c>
      <c r="S107" s="392">
        <f>+生産者価格評価表!S107/生産者価格評価表!S$124</f>
        <v>0</v>
      </c>
      <c r="T107" s="392">
        <f>+生産者価格評価表!T107/生産者価格評価表!T$124</f>
        <v>0</v>
      </c>
      <c r="U107" s="392">
        <f>+生産者価格評価表!U107/生産者価格評価表!U$124</f>
        <v>0</v>
      </c>
      <c r="V107" s="392">
        <f>+生産者価格評価表!V107/生産者価格評価表!V$124</f>
        <v>0</v>
      </c>
      <c r="W107" s="392">
        <f>+生産者価格評価表!W107/生産者価格評価表!W$124</f>
        <v>0</v>
      </c>
      <c r="X107" s="392">
        <f>+生産者価格評価表!X107/生産者価格評価表!X$124</f>
        <v>0</v>
      </c>
      <c r="Y107" s="392">
        <f>+生産者価格評価表!Y107/生産者価格評価表!Y$124</f>
        <v>0</v>
      </c>
      <c r="Z107" s="392">
        <f>+生産者価格評価表!Z107/生産者価格評価表!Z$124</f>
        <v>0</v>
      </c>
      <c r="AA107" s="392">
        <f>+生産者価格評価表!AA107/生産者価格評価表!AA$124</f>
        <v>0</v>
      </c>
      <c r="AB107" s="392">
        <f>+生産者価格評価表!AB107/生産者価格評価表!AB$124</f>
        <v>0</v>
      </c>
      <c r="AC107" s="392">
        <f>+生産者価格評価表!AC107/生産者価格評価表!AC$124</f>
        <v>0</v>
      </c>
      <c r="AD107" s="392">
        <f>+生産者価格評価表!AD107/生産者価格評価表!AD$124</f>
        <v>0</v>
      </c>
      <c r="AE107" s="392">
        <f>+生産者価格評価表!AE107/生産者価格評価表!AE$124</f>
        <v>0</v>
      </c>
      <c r="AF107" s="392">
        <f>+生産者価格評価表!AF107/生産者価格評価表!AF$124</f>
        <v>0</v>
      </c>
      <c r="AG107" s="392">
        <f>+生産者価格評価表!AG107/生産者価格評価表!AG$124</f>
        <v>0</v>
      </c>
      <c r="AH107" s="392">
        <f>+生産者価格評価表!AH107/生産者価格評価表!AH$124</f>
        <v>0</v>
      </c>
      <c r="AI107" s="392">
        <f>+生産者価格評価表!AI107/生産者価格評価表!AI$124</f>
        <v>0</v>
      </c>
      <c r="AJ107" s="392">
        <f>+生産者価格評価表!AJ107/生産者価格評価表!AJ$124</f>
        <v>0</v>
      </c>
      <c r="AK107" s="392">
        <f>+生産者価格評価表!AK107/生産者価格評価表!AK$124</f>
        <v>0</v>
      </c>
      <c r="AL107" s="392">
        <f>+生産者価格評価表!AL107/生産者価格評価表!AL$124</f>
        <v>0</v>
      </c>
      <c r="AM107" s="392">
        <f>+生産者価格評価表!AM107/生産者価格評価表!AM$124</f>
        <v>0</v>
      </c>
      <c r="AN107" s="392">
        <f>+生産者価格評価表!AN107/生産者価格評価表!AN$124</f>
        <v>0</v>
      </c>
      <c r="AO107" s="392">
        <f>+生産者価格評価表!AO107/生産者価格評価表!AO$124</f>
        <v>0</v>
      </c>
      <c r="AP107" s="392">
        <f>+生産者価格評価表!AP107/生産者価格評価表!AP$124</f>
        <v>0</v>
      </c>
      <c r="AQ107" s="392">
        <f>+生産者価格評価表!AQ107/生産者価格評価表!AQ$124</f>
        <v>0</v>
      </c>
      <c r="AR107" s="392">
        <f>+生産者価格評価表!AR107/生産者価格評価表!AR$124</f>
        <v>0</v>
      </c>
      <c r="AS107" s="392">
        <f>+生産者価格評価表!AS107/生産者価格評価表!AS$124</f>
        <v>0</v>
      </c>
      <c r="AT107" s="392">
        <f>+生産者価格評価表!AT107/生産者価格評価表!AT$124</f>
        <v>0</v>
      </c>
      <c r="AU107" s="393">
        <f>+生産者価格評価表!AU107/生産者価格評価表!AU$124</f>
        <v>0</v>
      </c>
      <c r="AV107" s="393">
        <f>+生産者価格評価表!AV107/生産者価格評価表!AV$124</f>
        <v>0</v>
      </c>
      <c r="AW107" s="393">
        <f>+生産者価格評価表!AW107/生産者価格評価表!AW$124</f>
        <v>0</v>
      </c>
      <c r="AX107" s="393">
        <f>+生産者価格評価表!AX107/生産者価格評価表!AX$124</f>
        <v>0</v>
      </c>
      <c r="AY107" s="393">
        <f>+生産者価格評価表!AY107/生産者価格評価表!AY$124</f>
        <v>0</v>
      </c>
      <c r="AZ107" s="393">
        <f>+生産者価格評価表!AZ107/生産者価格評価表!AZ$124</f>
        <v>0</v>
      </c>
      <c r="BA107" s="393">
        <f>+生産者価格評価表!BA107/生産者価格評価表!BA$124</f>
        <v>0</v>
      </c>
      <c r="BB107" s="393">
        <f>+生産者価格評価表!BB107/生産者価格評価表!BB$124</f>
        <v>0</v>
      </c>
      <c r="BC107" s="393">
        <f>+生産者価格評価表!BC107/生産者価格評価表!BC$124</f>
        <v>0</v>
      </c>
      <c r="BD107" s="393">
        <f>+生産者価格評価表!BD107/生産者価格評価表!BD$124</f>
        <v>0</v>
      </c>
      <c r="BE107" s="393">
        <f>+生産者価格評価表!BE107/生産者価格評価表!BE$124</f>
        <v>0</v>
      </c>
      <c r="BF107" s="393">
        <f>+生産者価格評価表!BF107/生産者価格評価表!BF$124</f>
        <v>0</v>
      </c>
      <c r="BG107" s="393">
        <f>+生産者価格評価表!BG107/生産者価格評価表!BG$124</f>
        <v>0</v>
      </c>
      <c r="BH107" s="393">
        <f>+生産者価格評価表!BH107/生産者価格評価表!BH$124</f>
        <v>0</v>
      </c>
      <c r="BI107" s="393">
        <f>+生産者価格評価表!BI107/生産者価格評価表!BI$124</f>
        <v>0</v>
      </c>
      <c r="BJ107" s="393">
        <f>+生産者価格評価表!BJ107/生産者価格評価表!BJ$124</f>
        <v>0</v>
      </c>
      <c r="BK107" s="393">
        <f>+生産者価格評価表!BK107/生産者価格評価表!BK$124</f>
        <v>0</v>
      </c>
      <c r="BL107" s="393">
        <f>+生産者価格評価表!BL107/生産者価格評価表!BL$124</f>
        <v>0</v>
      </c>
      <c r="BM107" s="393">
        <f>+生産者価格評価表!BM107/生産者価格評価表!BM$124</f>
        <v>0</v>
      </c>
      <c r="BN107" s="393">
        <f>+生産者価格評価表!BN107/生産者価格評価表!BN$124</f>
        <v>0</v>
      </c>
      <c r="BO107" s="393">
        <f>+生産者価格評価表!BO107/生産者価格評価表!BO$124</f>
        <v>0</v>
      </c>
      <c r="BP107" s="393">
        <f>+生産者価格評価表!BP107/生産者価格評価表!BP$124</f>
        <v>0</v>
      </c>
      <c r="BQ107" s="393">
        <f>+生産者価格評価表!BQ107/生産者価格評価表!BQ$124</f>
        <v>0</v>
      </c>
      <c r="BR107" s="393">
        <f>+生産者価格評価表!BR107/生産者価格評価表!BR$124</f>
        <v>0</v>
      </c>
      <c r="BS107" s="393">
        <f>+生産者価格評価表!BS107/生産者価格評価表!BS$124</f>
        <v>0</v>
      </c>
      <c r="BT107" s="393">
        <f>+生産者価格評価表!BT107/生産者価格評価表!BT$124</f>
        <v>0</v>
      </c>
      <c r="BU107" s="393">
        <f>+生産者価格評価表!BU107/生産者価格評価表!BU$124</f>
        <v>0</v>
      </c>
      <c r="BV107" s="393">
        <f>+生産者価格評価表!BV107/生産者価格評価表!BV$124</f>
        <v>0</v>
      </c>
      <c r="BW107" s="393">
        <f>+生産者価格評価表!BW107/生産者価格評価表!BW$124</f>
        <v>0</v>
      </c>
      <c r="BX107" s="393">
        <f>+生産者価格評価表!BX107/生産者価格評価表!BX$124</f>
        <v>0</v>
      </c>
      <c r="BY107" s="393">
        <f>+生産者価格評価表!BY107/生産者価格評価表!BY$124</f>
        <v>0</v>
      </c>
      <c r="BZ107" s="393">
        <f>+生産者価格評価表!BZ107/生産者価格評価表!BZ$124</f>
        <v>0</v>
      </c>
      <c r="CA107" s="393">
        <f>+生産者価格評価表!CA107/生産者価格評価表!CA$124</f>
        <v>0</v>
      </c>
      <c r="CB107" s="393">
        <f>+生産者価格評価表!CB107/生産者価格評価表!CB$124</f>
        <v>0</v>
      </c>
      <c r="CC107" s="393">
        <f>+生産者価格評価表!CC107/生産者価格評価表!CC$124</f>
        <v>0</v>
      </c>
      <c r="CD107" s="393">
        <f>+生産者価格評価表!CD107/生産者価格評価表!CD$124</f>
        <v>0</v>
      </c>
      <c r="CE107" s="393">
        <f>+生産者価格評価表!CE107/生産者価格評価表!CE$124</f>
        <v>0</v>
      </c>
      <c r="CF107" s="393">
        <f>+生産者価格評価表!CF107/生産者価格評価表!CF$124</f>
        <v>0</v>
      </c>
      <c r="CG107" s="393">
        <f>+生産者価格評価表!CG107/生産者価格評価表!CG$124</f>
        <v>0</v>
      </c>
      <c r="CH107" s="393">
        <f>+生産者価格評価表!CH107/生産者価格評価表!CH$124</f>
        <v>0</v>
      </c>
      <c r="CI107" s="393">
        <f>+生産者価格評価表!CI107/生産者価格評価表!CI$124</f>
        <v>0</v>
      </c>
      <c r="CJ107" s="393">
        <f>+生産者価格評価表!CJ107/生産者価格評価表!CJ$124</f>
        <v>0</v>
      </c>
      <c r="CK107" s="393">
        <f>+生産者価格評価表!CK107/生産者価格評価表!CK$124</f>
        <v>0</v>
      </c>
      <c r="CL107" s="393">
        <f>+生産者価格評価表!CL107/生産者価格評価表!CL$124</f>
        <v>0</v>
      </c>
      <c r="CM107" s="393">
        <f>+生産者価格評価表!CM107/生産者価格評価表!CM$124</f>
        <v>0</v>
      </c>
      <c r="CN107" s="393">
        <f>+生産者価格評価表!CN107/生産者価格評価表!CN$124</f>
        <v>0</v>
      </c>
      <c r="CO107" s="393">
        <f>+生産者価格評価表!CO107/生産者価格評価表!CO$124</f>
        <v>0</v>
      </c>
      <c r="CP107" s="393">
        <f>+生産者価格評価表!CP107/生産者価格評価表!CP$124</f>
        <v>0</v>
      </c>
      <c r="CQ107" s="393">
        <f>+生産者価格評価表!CQ107/生産者価格評価表!CQ$124</f>
        <v>0</v>
      </c>
      <c r="CR107" s="393">
        <f>+生産者価格評価表!CR107/生産者価格評価表!CR$124</f>
        <v>0</v>
      </c>
      <c r="CS107" s="393">
        <f>+生産者価格評価表!CS107/生産者価格評価表!CS$124</f>
        <v>0</v>
      </c>
      <c r="CT107" s="393">
        <f>+生産者価格評価表!CT107/生産者価格評価表!CT$124</f>
        <v>0</v>
      </c>
      <c r="CU107" s="393">
        <f>+生産者価格評価表!CU107/生産者価格評価表!CU$124</f>
        <v>0</v>
      </c>
      <c r="CV107" s="393">
        <f>+生産者価格評価表!CV107/生産者価格評価表!CV$124</f>
        <v>0</v>
      </c>
      <c r="CW107" s="393">
        <f>+生産者価格評価表!CW107/生産者価格評価表!CW$124</f>
        <v>0</v>
      </c>
      <c r="CX107" s="393">
        <f>+生産者価格評価表!CX107/生産者価格評価表!CX$124</f>
        <v>0</v>
      </c>
      <c r="CY107" s="393">
        <f>+生産者価格評価表!CY107/生産者価格評価表!CY$124</f>
        <v>0</v>
      </c>
      <c r="CZ107" s="393">
        <f>+生産者価格評価表!CZ107/生産者価格評価表!CZ$124</f>
        <v>1.2280640957252602E-3</v>
      </c>
      <c r="DA107" s="393">
        <f>+生産者価格評価表!DA107/生産者価格評価表!DA$124</f>
        <v>0</v>
      </c>
      <c r="DB107" s="393">
        <f>+生産者価格評価表!DB107/生産者価格評価表!DB$124</f>
        <v>0</v>
      </c>
      <c r="DC107" s="393">
        <f>+生産者価格評価表!DC107/生産者価格評価表!DC$124</f>
        <v>0</v>
      </c>
      <c r="DD107" s="393">
        <f>+生産者価格評価表!DD107/生産者価格評価表!DD$124</f>
        <v>0</v>
      </c>
      <c r="DE107" s="393">
        <f>+生産者価格評価表!DE107/生産者価格評価表!DE$124</f>
        <v>0</v>
      </c>
      <c r="DF107" s="393">
        <f>+生産者価格評価表!DF107/生産者価格評価表!DF$124</f>
        <v>0</v>
      </c>
      <c r="DG107" s="394">
        <f>+生産者価格評価表!DG107/生産者価格評価表!DG$124</f>
        <v>0</v>
      </c>
    </row>
    <row r="108" spans="2:111">
      <c r="B108" s="389" t="s">
        <v>321</v>
      </c>
      <c r="C108" s="390" t="s">
        <v>322</v>
      </c>
      <c r="D108" s="391">
        <f>+生産者価格評価表!D108/生産者価格評価表!D$124</f>
        <v>0</v>
      </c>
      <c r="E108" s="392">
        <f>+生産者価格評価表!E108/生産者価格評価表!E$124</f>
        <v>0</v>
      </c>
      <c r="F108" s="392">
        <f>+生産者価格評価表!F108/生産者価格評価表!F$124</f>
        <v>0</v>
      </c>
      <c r="G108" s="392">
        <f>+生産者価格評価表!G108/生産者価格評価表!G$124</f>
        <v>0</v>
      </c>
      <c r="H108" s="392">
        <f>+生産者価格評価表!H108/生産者価格評価表!H$124</f>
        <v>0</v>
      </c>
      <c r="I108" s="392">
        <f>+生産者価格評価表!I108/生産者価格評価表!I$124</f>
        <v>0</v>
      </c>
      <c r="J108" s="392">
        <f>+生産者価格評価表!J108/生産者価格評価表!J$124</f>
        <v>0</v>
      </c>
      <c r="K108" s="392">
        <f>+生産者価格評価表!K108/生産者価格評価表!K$124</f>
        <v>0</v>
      </c>
      <c r="L108" s="392">
        <f>+生産者価格評価表!L108/生産者価格評価表!L$124</f>
        <v>0</v>
      </c>
      <c r="M108" s="392">
        <f>+生産者価格評価表!M108/生産者価格評価表!M$124</f>
        <v>0</v>
      </c>
      <c r="N108" s="392">
        <f>+生産者価格評価表!N108/生産者価格評価表!N$124</f>
        <v>0</v>
      </c>
      <c r="O108" s="392">
        <f>+生産者価格評価表!O108/生産者価格評価表!O$124</f>
        <v>0</v>
      </c>
      <c r="P108" s="392">
        <f>+生産者価格評価表!P108/生産者価格評価表!P$124</f>
        <v>0</v>
      </c>
      <c r="Q108" s="392">
        <f>+生産者価格評価表!Q108/生産者価格評価表!Q$124</f>
        <v>0</v>
      </c>
      <c r="R108" s="392">
        <f>+生産者価格評価表!R108/生産者価格評価表!R$124</f>
        <v>0</v>
      </c>
      <c r="S108" s="392">
        <f>+生産者価格評価表!S108/生産者価格評価表!S$124</f>
        <v>0</v>
      </c>
      <c r="T108" s="392">
        <f>+生産者価格評価表!T108/生産者価格評価表!T$124</f>
        <v>0</v>
      </c>
      <c r="U108" s="392">
        <f>+生産者価格評価表!U108/生産者価格評価表!U$124</f>
        <v>0</v>
      </c>
      <c r="V108" s="392">
        <f>+生産者価格評価表!V108/生産者価格評価表!V$124</f>
        <v>0</v>
      </c>
      <c r="W108" s="392">
        <f>+生産者価格評価表!W108/生産者価格評価表!W$124</f>
        <v>0</v>
      </c>
      <c r="X108" s="392">
        <f>+生産者価格評価表!X108/生産者価格評価表!X$124</f>
        <v>0</v>
      </c>
      <c r="Y108" s="392">
        <f>+生産者価格評価表!Y108/生産者価格評価表!Y$124</f>
        <v>0</v>
      </c>
      <c r="Z108" s="392">
        <f>+生産者価格評価表!Z108/生産者価格評価表!Z$124</f>
        <v>0</v>
      </c>
      <c r="AA108" s="392">
        <f>+生産者価格評価表!AA108/生産者価格評価表!AA$124</f>
        <v>0</v>
      </c>
      <c r="AB108" s="392">
        <f>+生産者価格評価表!AB108/生産者価格評価表!AB$124</f>
        <v>0</v>
      </c>
      <c r="AC108" s="392">
        <f>+生産者価格評価表!AC108/生産者価格評価表!AC$124</f>
        <v>0</v>
      </c>
      <c r="AD108" s="392">
        <f>+生産者価格評価表!AD108/生産者価格評価表!AD$124</f>
        <v>0</v>
      </c>
      <c r="AE108" s="392">
        <f>+生産者価格評価表!AE108/生産者価格評価表!AE$124</f>
        <v>0</v>
      </c>
      <c r="AF108" s="392">
        <f>+生産者価格評価表!AF108/生産者価格評価表!AF$124</f>
        <v>0</v>
      </c>
      <c r="AG108" s="392">
        <f>+生産者価格評価表!AG108/生産者価格評価表!AG$124</f>
        <v>0</v>
      </c>
      <c r="AH108" s="392">
        <f>+生産者価格評価表!AH108/生産者価格評価表!AH$124</f>
        <v>0</v>
      </c>
      <c r="AI108" s="392">
        <f>+生産者価格評価表!AI108/生産者価格評価表!AI$124</f>
        <v>0</v>
      </c>
      <c r="AJ108" s="392">
        <f>+生産者価格評価表!AJ108/生産者価格評価表!AJ$124</f>
        <v>0</v>
      </c>
      <c r="AK108" s="392">
        <f>+生産者価格評価表!AK108/生産者価格評価表!AK$124</f>
        <v>0</v>
      </c>
      <c r="AL108" s="392">
        <f>+生産者価格評価表!AL108/生産者価格評価表!AL$124</f>
        <v>0</v>
      </c>
      <c r="AM108" s="392">
        <f>+生産者価格評価表!AM108/生産者価格評価表!AM$124</f>
        <v>0</v>
      </c>
      <c r="AN108" s="392">
        <f>+生産者価格評価表!AN108/生産者価格評価表!AN$124</f>
        <v>0</v>
      </c>
      <c r="AO108" s="392">
        <f>+生産者価格評価表!AO108/生産者価格評価表!AO$124</f>
        <v>0</v>
      </c>
      <c r="AP108" s="392">
        <f>+生産者価格評価表!AP108/生産者価格評価表!AP$124</f>
        <v>0</v>
      </c>
      <c r="AQ108" s="392">
        <f>+生産者価格評価表!AQ108/生産者価格評価表!AQ$124</f>
        <v>0</v>
      </c>
      <c r="AR108" s="392">
        <f>+生産者価格評価表!AR108/生産者価格評価表!AR$124</f>
        <v>0</v>
      </c>
      <c r="AS108" s="392">
        <f>+生産者価格評価表!AS108/生産者価格評価表!AS$124</f>
        <v>0</v>
      </c>
      <c r="AT108" s="392">
        <f>+生産者価格評価表!AT108/生産者価格評価表!AT$124</f>
        <v>0</v>
      </c>
      <c r="AU108" s="393">
        <f>+生産者価格評価表!AU108/生産者価格評価表!AU$124</f>
        <v>0</v>
      </c>
      <c r="AV108" s="393">
        <f>+生産者価格評価表!AV108/生産者価格評価表!AV$124</f>
        <v>0</v>
      </c>
      <c r="AW108" s="393">
        <f>+生産者価格評価表!AW108/生産者価格評価表!AW$124</f>
        <v>0</v>
      </c>
      <c r="AX108" s="393">
        <f>+生産者価格評価表!AX108/生産者価格評価表!AX$124</f>
        <v>0</v>
      </c>
      <c r="AY108" s="393">
        <f>+生産者価格評価表!AY108/生産者価格評価表!AY$124</f>
        <v>0</v>
      </c>
      <c r="AZ108" s="393">
        <f>+生産者価格評価表!AZ108/生産者価格評価表!AZ$124</f>
        <v>0</v>
      </c>
      <c r="BA108" s="393">
        <f>+生産者価格評価表!BA108/生産者価格評価表!BA$124</f>
        <v>0</v>
      </c>
      <c r="BB108" s="393">
        <f>+生産者価格評価表!BB108/生産者価格評価表!BB$124</f>
        <v>0</v>
      </c>
      <c r="BC108" s="393">
        <f>+生産者価格評価表!BC108/生産者価格評価表!BC$124</f>
        <v>0</v>
      </c>
      <c r="BD108" s="393">
        <f>+生産者価格評価表!BD108/生産者価格評価表!BD$124</f>
        <v>0</v>
      </c>
      <c r="BE108" s="393">
        <f>+生産者価格評価表!BE108/生産者価格評価表!BE$124</f>
        <v>0</v>
      </c>
      <c r="BF108" s="393">
        <f>+生産者価格評価表!BF108/生産者価格評価表!BF$124</f>
        <v>0</v>
      </c>
      <c r="BG108" s="393">
        <f>+生産者価格評価表!BG108/生産者価格評価表!BG$124</f>
        <v>0</v>
      </c>
      <c r="BH108" s="393">
        <f>+生産者価格評価表!BH108/生産者価格評価表!BH$124</f>
        <v>0</v>
      </c>
      <c r="BI108" s="393">
        <f>+生産者価格評価表!BI108/生産者価格評価表!BI$124</f>
        <v>0</v>
      </c>
      <c r="BJ108" s="393">
        <f>+生産者価格評価表!BJ108/生産者価格評価表!BJ$124</f>
        <v>0</v>
      </c>
      <c r="BK108" s="393">
        <f>+生産者価格評価表!BK108/生産者価格評価表!BK$124</f>
        <v>0</v>
      </c>
      <c r="BL108" s="393">
        <f>+生産者価格評価表!BL108/生産者価格評価表!BL$124</f>
        <v>0</v>
      </c>
      <c r="BM108" s="393">
        <f>+生産者価格評価表!BM108/生産者価格評価表!BM$124</f>
        <v>0</v>
      </c>
      <c r="BN108" s="393">
        <f>+生産者価格評価表!BN108/生産者価格評価表!BN$124</f>
        <v>0</v>
      </c>
      <c r="BO108" s="393">
        <f>+生産者価格評価表!BO108/生産者価格評価表!BO$124</f>
        <v>0</v>
      </c>
      <c r="BP108" s="393">
        <f>+生産者価格評価表!BP108/生産者価格評価表!BP$124</f>
        <v>0</v>
      </c>
      <c r="BQ108" s="393">
        <f>+生産者価格評価表!BQ108/生産者価格評価表!BQ$124</f>
        <v>0</v>
      </c>
      <c r="BR108" s="393">
        <f>+生産者価格評価表!BR108/生産者価格評価表!BR$124</f>
        <v>0</v>
      </c>
      <c r="BS108" s="393">
        <f>+生産者価格評価表!BS108/生産者価格評価表!BS$124</f>
        <v>0</v>
      </c>
      <c r="BT108" s="393">
        <f>+生産者価格評価表!BT108/生産者価格評価表!BT$124</f>
        <v>0</v>
      </c>
      <c r="BU108" s="393">
        <f>+生産者価格評価表!BU108/生産者価格評価表!BU$124</f>
        <v>0</v>
      </c>
      <c r="BV108" s="393">
        <f>+生産者価格評価表!BV108/生産者価格評価表!BV$124</f>
        <v>0</v>
      </c>
      <c r="BW108" s="393">
        <f>+生産者価格評価表!BW108/生産者価格評価表!BW$124</f>
        <v>0</v>
      </c>
      <c r="BX108" s="393">
        <f>+生産者価格評価表!BX108/生産者価格評価表!BX$124</f>
        <v>0</v>
      </c>
      <c r="BY108" s="393">
        <f>+生産者価格評価表!BY108/生産者価格評価表!BY$124</f>
        <v>0</v>
      </c>
      <c r="BZ108" s="393">
        <f>+生産者価格評価表!BZ108/生産者価格評価表!BZ$124</f>
        <v>0</v>
      </c>
      <c r="CA108" s="393">
        <f>+生産者価格評価表!CA108/生産者価格評価表!CA$124</f>
        <v>0</v>
      </c>
      <c r="CB108" s="393">
        <f>+生産者価格評価表!CB108/生産者価格評価表!CB$124</f>
        <v>0</v>
      </c>
      <c r="CC108" s="393">
        <f>+生産者価格評価表!CC108/生産者価格評価表!CC$124</f>
        <v>0</v>
      </c>
      <c r="CD108" s="393">
        <f>+生産者価格評価表!CD108/生産者価格評価表!CD$124</f>
        <v>0</v>
      </c>
      <c r="CE108" s="393">
        <f>+生産者価格評価表!CE108/生産者価格評価表!CE$124</f>
        <v>0</v>
      </c>
      <c r="CF108" s="393">
        <f>+生産者価格評価表!CF108/生産者価格評価表!CF$124</f>
        <v>0</v>
      </c>
      <c r="CG108" s="393">
        <f>+生産者価格評価表!CG108/生産者価格評価表!CG$124</f>
        <v>0</v>
      </c>
      <c r="CH108" s="393">
        <f>+生産者価格評価表!CH108/生産者価格評価表!CH$124</f>
        <v>0</v>
      </c>
      <c r="CI108" s="393">
        <f>+生産者価格評価表!CI108/生産者価格評価表!CI$124</f>
        <v>0</v>
      </c>
      <c r="CJ108" s="393">
        <f>+生産者価格評価表!CJ108/生産者価格評価表!CJ$124</f>
        <v>0</v>
      </c>
      <c r="CK108" s="393">
        <f>+生産者価格評価表!CK108/生産者価格評価表!CK$124</f>
        <v>0</v>
      </c>
      <c r="CL108" s="393">
        <f>+生産者価格評価表!CL108/生産者価格評価表!CL$124</f>
        <v>0</v>
      </c>
      <c r="CM108" s="393">
        <f>+生産者価格評価表!CM108/生産者価格評価表!CM$124</f>
        <v>0</v>
      </c>
      <c r="CN108" s="393">
        <f>+生産者価格評価表!CN108/生産者価格評価表!CN$124</f>
        <v>0</v>
      </c>
      <c r="CO108" s="393">
        <f>+生産者価格評価表!CO108/生産者価格評価表!CO$124</f>
        <v>9.9267810377674064E-3</v>
      </c>
      <c r="CP108" s="393">
        <f>+生産者価格評価表!CP108/生産者価格評価表!CP$124</f>
        <v>0</v>
      </c>
      <c r="CQ108" s="393">
        <f>+生産者価格評価表!CQ108/生産者価格評価表!CQ$124</f>
        <v>7.8897673268081645E-3</v>
      </c>
      <c r="CR108" s="393">
        <f>+生産者価格評価表!CR108/生産者価格評価表!CR$124</f>
        <v>0</v>
      </c>
      <c r="CS108" s="393">
        <f>+生産者価格評価表!CS108/生産者価格評価表!CS$124</f>
        <v>1.3399458379787597E-2</v>
      </c>
      <c r="CT108" s="393">
        <f>+生産者価格評価表!CT108/生産者価格評価表!CT$124</f>
        <v>2.7472807475382232E-2</v>
      </c>
      <c r="CU108" s="393">
        <f>+生産者価格評価表!CU108/生産者価格評価表!CU$124</f>
        <v>0</v>
      </c>
      <c r="CV108" s="393">
        <f>+生産者価格評価表!CV108/生産者価格評価表!CV$124</f>
        <v>0</v>
      </c>
      <c r="CW108" s="393">
        <f>+生産者価格評価表!CW108/生産者価格評価表!CW$124</f>
        <v>0</v>
      </c>
      <c r="CX108" s="393">
        <f>+生産者価格評価表!CX108/生産者価格評価表!CX$124</f>
        <v>0</v>
      </c>
      <c r="CY108" s="393">
        <f>+生産者価格評価表!CY108/生産者価格評価表!CY$124</f>
        <v>0</v>
      </c>
      <c r="CZ108" s="393">
        <f>+生産者価格評価表!CZ108/生産者価格評価表!CZ$124</f>
        <v>2.188485096766129E-3</v>
      </c>
      <c r="DA108" s="393">
        <f>+生産者価格評価表!DA108/生産者価格評価表!DA$124</f>
        <v>5.4401743214328255E-3</v>
      </c>
      <c r="DB108" s="393">
        <f>+生産者価格評価表!DB108/生産者価格評価表!DB$124</f>
        <v>0</v>
      </c>
      <c r="DC108" s="393">
        <f>+生産者価格評価表!DC108/生産者価格評価表!DC$124</f>
        <v>0</v>
      </c>
      <c r="DD108" s="393">
        <f>+生産者価格評価表!DD108/生産者価格評価表!DD$124</f>
        <v>0</v>
      </c>
      <c r="DE108" s="393">
        <f>+生産者価格評価表!DE108/生産者価格評価表!DE$124</f>
        <v>0</v>
      </c>
      <c r="DF108" s="393">
        <f>+生産者価格評価表!DF108/生産者価格評価表!DF$124</f>
        <v>0</v>
      </c>
      <c r="DG108" s="394">
        <f>+生産者価格評価表!DG108/生産者価格評価表!DG$124</f>
        <v>0</v>
      </c>
    </row>
    <row r="109" spans="2:111">
      <c r="B109" s="389" t="s">
        <v>323</v>
      </c>
      <c r="C109" s="390" t="s">
        <v>324</v>
      </c>
      <c r="D109" s="391">
        <f>+生産者価格評価表!D109/生産者価格評価表!D$124</f>
        <v>3.6159184564367293E-6</v>
      </c>
      <c r="E109" s="392">
        <f>+生産者価格評価表!E109/生産者価格評価表!E$124</f>
        <v>0</v>
      </c>
      <c r="F109" s="392">
        <f>+生産者価格評価表!F109/生産者価格評価表!F$124</f>
        <v>0</v>
      </c>
      <c r="G109" s="392">
        <f>+生産者価格評価表!G109/生産者価格評価表!G$124</f>
        <v>1.3288100638758997E-6</v>
      </c>
      <c r="H109" s="392">
        <f>+生産者価格評価表!H109/生産者価格評価表!H$124</f>
        <v>3.6231937639659328E-5</v>
      </c>
      <c r="I109" s="392">
        <f>+生産者価格評価表!I109/生産者価格評価表!I$124</f>
        <v>6.6774990540209678E-5</v>
      </c>
      <c r="J109" s="392">
        <f>+生産者価格評価表!J109/生産者価格評価表!J$124</f>
        <v>3.7658907138514843E-5</v>
      </c>
      <c r="K109" s="392">
        <f>+生産者価格評価表!K109/生産者価格評価表!K$124</f>
        <v>1.1330222797129938E-4</v>
      </c>
      <c r="L109" s="392">
        <f>+生産者価格評価表!L109/生産者価格評価表!L$124</f>
        <v>1.3186826719281707E-4</v>
      </c>
      <c r="M109" s="392">
        <f>+生産者価格評価表!M109/生産者価格評価表!M$124</f>
        <v>1.9376089905057159E-5</v>
      </c>
      <c r="N109" s="392">
        <f>+生産者価格評価表!N109/生産者価格評価表!N$124</f>
        <v>5.2426223967295904E-5</v>
      </c>
      <c r="O109" s="392">
        <f>+生産者価格評価表!O109/生産者価格評価表!O$124</f>
        <v>8.7292059520043859E-5</v>
      </c>
      <c r="P109" s="392">
        <f>+生産者価格評価表!P109/生産者価格評価表!P$124</f>
        <v>9.4282114845369207E-5</v>
      </c>
      <c r="Q109" s="392">
        <f>+生産者価格評価表!Q109/生産者価格評価表!Q$124</f>
        <v>8.1656553382654457E-5</v>
      </c>
      <c r="R109" s="392">
        <f>+生産者価格評価表!R109/生産者価格評価表!R$124</f>
        <v>3.7911207357071878E-5</v>
      </c>
      <c r="S109" s="392">
        <f>+生産者価格評価表!S109/生産者価格評価表!S$124</f>
        <v>6.1601389727352246E-5</v>
      </c>
      <c r="T109" s="392">
        <f>+生産者価格評価表!T109/生産者価格評価表!T$124</f>
        <v>5.1408201283841719E-5</v>
      </c>
      <c r="U109" s="392">
        <f>+生産者価格評価表!U109/生産者価格評価表!U$124</f>
        <v>5.0152549376408091E-5</v>
      </c>
      <c r="V109" s="392">
        <f>+生産者価格評価表!V109/生産者価格評価表!V$124</f>
        <v>3.4869161396668411E-5</v>
      </c>
      <c r="W109" s="392">
        <f>+生産者価格評価表!W109/生産者価格評価表!W$124</f>
        <v>1.0920337735432658E-4</v>
      </c>
      <c r="X109" s="392">
        <f>+生産者価格評価表!X109/生産者価格評価表!X$124</f>
        <v>1.4539878281832277E-6</v>
      </c>
      <c r="Y109" s="392">
        <f>+生産者価格評価表!Y109/生産者価格評価表!Y$124</f>
        <v>1.6216331116443995E-5</v>
      </c>
      <c r="Z109" s="392">
        <f>+生産者価格評価表!Z109/生産者価格評価表!Z$124</f>
        <v>1.2104638303723773E-5</v>
      </c>
      <c r="AA109" s="392">
        <f>+生産者価格評価表!AA109/生産者価格評価表!AA$124</f>
        <v>6.4966001126077355E-5</v>
      </c>
      <c r="AB109" s="392">
        <f>+生産者価格評価表!AB109/生産者価格評価表!AB$124</f>
        <v>9.4968508172538869E-5</v>
      </c>
      <c r="AC109" s="392">
        <f>+生産者価格評価表!AC109/生産者価格評価表!AC$124</f>
        <v>9.3911598909448059E-6</v>
      </c>
      <c r="AD109" s="392">
        <f>+生産者価格評価表!AD109/生産者価格評価表!AD$124</f>
        <v>4.9530802394728901E-6</v>
      </c>
      <c r="AE109" s="392">
        <f>+生産者価格評価表!AE109/生産者価格評価表!AE$124</f>
        <v>1.4916187240952846E-5</v>
      </c>
      <c r="AF109" s="392">
        <f>+生産者価格評価表!AF109/生産者価格評価表!AF$124</f>
        <v>5.0786551030807996E-5</v>
      </c>
      <c r="AG109" s="392">
        <f>+生産者価格評価表!AG109/生産者価格評価表!AG$124</f>
        <v>4.7031439023925941E-5</v>
      </c>
      <c r="AH109" s="392">
        <f>+生産者価格評価表!AH109/生産者価格評価表!AH$124</f>
        <v>4.883014247133107E-5</v>
      </c>
      <c r="AI109" s="392">
        <f>+生産者価格評価表!AI109/生産者価格評価表!AI$124</f>
        <v>3.3048401035736891E-6</v>
      </c>
      <c r="AJ109" s="392">
        <f>+生産者価格評価表!AJ109/生産者価格評価表!AJ$124</f>
        <v>3.5649035247983603E-6</v>
      </c>
      <c r="AK109" s="392">
        <f>+生産者価格評価表!AK109/生産者価格評価表!AK$124</f>
        <v>0</v>
      </c>
      <c r="AL109" s="392">
        <f>+生産者価格評価表!AL109/生産者価格評価表!AL$124</f>
        <v>1.4265567810357617E-5</v>
      </c>
      <c r="AM109" s="392">
        <f>+生産者価格評価表!AM109/生産者価格評価表!AM$124</f>
        <v>2.2263466153338959E-5</v>
      </c>
      <c r="AN109" s="392">
        <f>+生産者価格評価表!AN109/生産者価格評価表!AN$124</f>
        <v>1.9796666654156925E-5</v>
      </c>
      <c r="AO109" s="392">
        <f>+生産者価格評価表!AO109/生産者価格評価表!AO$124</f>
        <v>1.0786891008618727E-5</v>
      </c>
      <c r="AP109" s="392">
        <f>+生産者価格評価表!AP109/生産者価格評価表!AP$124</f>
        <v>3.5519439740037166E-5</v>
      </c>
      <c r="AQ109" s="392">
        <f>+生産者価格評価表!AQ109/生産者価格評価表!AQ$124</f>
        <v>2.2778923051408973E-5</v>
      </c>
      <c r="AR109" s="392">
        <f>+生産者価格評価表!AR109/生産者価格評価表!AR$124</f>
        <v>1.9059194826987993E-5</v>
      </c>
      <c r="AS109" s="392">
        <f>+生産者価格評価表!AS109/生産者価格評価表!AS$124</f>
        <v>3.366484684731905E-5</v>
      </c>
      <c r="AT109" s="392">
        <f>+生産者価格評価表!AT109/生産者価格評価表!AT$124</f>
        <v>4.0663044255807813E-5</v>
      </c>
      <c r="AU109" s="393">
        <f>+生産者価格評価表!AU109/生産者価格評価表!AU$124</f>
        <v>4.1179207002004601E-5</v>
      </c>
      <c r="AV109" s="393">
        <f>+生産者価格評価表!AV109/生産者価格評価表!AV$124</f>
        <v>1.753951986471587E-5</v>
      </c>
      <c r="AW109" s="393">
        <f>+生産者価格評価表!AW109/生産者価格評価表!AW$124</f>
        <v>2.0499651856339843E-5</v>
      </c>
      <c r="AX109" s="393">
        <f>+生産者価格評価表!AX109/生産者価格評価表!AX$124</f>
        <v>1.1974743162244734E-4</v>
      </c>
      <c r="AY109" s="393">
        <f>+生産者価格評価表!AY109/生産者価格評価表!AY$124</f>
        <v>9.1258247710337132E-5</v>
      </c>
      <c r="AZ109" s="393">
        <f>+生産者価格評価表!AZ109/生産者価格評価表!AZ$124</f>
        <v>1.1416653214248229E-5</v>
      </c>
      <c r="BA109" s="393">
        <f>+生産者価格評価表!BA109/生産者価格評価表!BA$124</f>
        <v>4.8074029601858963E-5</v>
      </c>
      <c r="BB109" s="393">
        <f>+生産者価格評価表!BB109/生産者価格評価表!BB$124</f>
        <v>3.3327148295001111E-5</v>
      </c>
      <c r="BC109" s="393">
        <f>+生産者価格評価表!BC109/生産者価格評価表!BC$124</f>
        <v>4.2560926762191416E-5</v>
      </c>
      <c r="BD109" s="393">
        <f>+生産者価格評価表!BD109/生産者価格評価表!BD$124</f>
        <v>1.9918529947183241E-5</v>
      </c>
      <c r="BE109" s="393">
        <f>+生産者価格評価表!BE109/生産者価格評価表!BE$124</f>
        <v>1.1349265540387172E-4</v>
      </c>
      <c r="BF109" s="393">
        <f>+生産者価格評価表!BF109/生産者価格評価表!BF$124</f>
        <v>3.5642383015124135E-5</v>
      </c>
      <c r="BG109" s="393">
        <f>+生産者価格評価表!BG109/生産者価格評価表!BG$124</f>
        <v>7.1492089400307853E-6</v>
      </c>
      <c r="BH109" s="393">
        <f>+生産者価格評価表!BH109/生産者価格評価表!BH$124</f>
        <v>4.6326487703881088E-5</v>
      </c>
      <c r="BI109" s="393">
        <f>+生産者価格評価表!BI109/生産者価格評価表!BI$124</f>
        <v>1.0779681421607138E-4</v>
      </c>
      <c r="BJ109" s="393">
        <f>+生産者価格評価表!BJ109/生産者価格評価表!BJ$124</f>
        <v>7.9752540636449364E-5</v>
      </c>
      <c r="BK109" s="393">
        <f>+生産者価格評価表!BK109/生産者価格評価表!BK$124</f>
        <v>6.2869249678366629E-5</v>
      </c>
      <c r="BL109" s="393">
        <f>+生産者価格評価表!BL109/生産者価格評価表!BL$124</f>
        <v>3.280793252064439E-6</v>
      </c>
      <c r="BM109" s="393">
        <f>+生産者価格評価表!BM109/生産者価格評価表!BM$124</f>
        <v>1.0492996720597422E-5</v>
      </c>
      <c r="BN109" s="393">
        <f>+生産者価格評価表!BN109/生産者価格評価表!BN$124</f>
        <v>1.9650455127090448E-5</v>
      </c>
      <c r="BO109" s="393">
        <f>+生産者価格評価表!BO109/生産者価格評価表!BO$124</f>
        <v>7.5973495541286566E-5</v>
      </c>
      <c r="BP109" s="393">
        <f>+生産者価格評価表!BP109/生産者価格評価表!BP$124</f>
        <v>3.0744136196523347E-5</v>
      </c>
      <c r="BQ109" s="393">
        <f>+生産者価格評価表!BQ109/生産者価格評価表!BQ$124</f>
        <v>6.3867335051487914E-5</v>
      </c>
      <c r="BR109" s="393">
        <f>+生産者価格評価表!BR109/生産者価格評価表!BR$124</f>
        <v>1.4187140097700049E-5</v>
      </c>
      <c r="BS109" s="393">
        <f>+生産者価格評価表!BS109/生産者価格評価表!BS$124</f>
        <v>4.6353410319725959E-5</v>
      </c>
      <c r="BT109" s="393">
        <f>+生産者価格評価表!BT109/生産者価格評価表!BT$124</f>
        <v>6.8587826712104846E-5</v>
      </c>
      <c r="BU109" s="393">
        <f>+生産者価格評価表!BU109/生産者価格評価表!BU$124</f>
        <v>6.9414558519417235E-5</v>
      </c>
      <c r="BV109" s="393">
        <f>+生産者価格評価表!BV109/生産者価格評価表!BV$124</f>
        <v>6.921970402865558E-5</v>
      </c>
      <c r="BW109" s="393">
        <f>+生産者価格評価表!BW109/生産者価格評価表!BW$124</f>
        <v>5.7694129741960651E-5</v>
      </c>
      <c r="BX109" s="393">
        <f>+生産者価格評価表!BX109/生産者価格評価表!BX$124</f>
        <v>3.5955704981900619E-5</v>
      </c>
      <c r="BY109" s="393">
        <f>+生産者価格評価表!BY109/生産者価格評価表!BY$124</f>
        <v>0</v>
      </c>
      <c r="BZ109" s="393">
        <f>+生産者価格評価表!BZ109/生産者価格評価表!BZ$124</f>
        <v>2.1938135823838818E-3</v>
      </c>
      <c r="CA109" s="393">
        <f>+生産者価格評価表!CA109/生産者価格評価表!CA$124</f>
        <v>9.1016872401288455E-5</v>
      </c>
      <c r="CB109" s="393">
        <f>+生産者価格評価表!CB109/生産者価格評価表!CB$124</f>
        <v>1.3706726215454101E-5</v>
      </c>
      <c r="CC109" s="393">
        <f>+生産者価格評価表!CC109/生産者価格評価表!CC$124</f>
        <v>7.1335078055208233E-5</v>
      </c>
      <c r="CD109" s="393">
        <f>+生産者価格評価表!CD109/生産者価格評価表!CD$124</f>
        <v>2.3910699828430242E-4</v>
      </c>
      <c r="CE109" s="393">
        <f>+生産者価格評価表!CE109/生産者価格評価表!CE$124</f>
        <v>5.6667344210999626E-5</v>
      </c>
      <c r="CF109" s="393">
        <f>+生産者価格評価表!CF109/生産者価格評価表!CF$124</f>
        <v>4.0719339978904757E-5</v>
      </c>
      <c r="CG109" s="393">
        <f>+生産者価格評価表!CG109/生産者価格評価表!CG$124</f>
        <v>5.8783679534953091E-5</v>
      </c>
      <c r="CH109" s="393">
        <f>+生産者価格評価表!CH109/生産者価格評価表!CH$124</f>
        <v>3.2947445887897785E-4</v>
      </c>
      <c r="CI109" s="393">
        <f>+生産者価格評価表!CI109/生産者価格評価表!CI$124</f>
        <v>5.0800367589677413E-4</v>
      </c>
      <c r="CJ109" s="393">
        <f>+生産者価格評価表!CJ109/生産者価格評価表!CJ$124</f>
        <v>8.1160245764506542E-4</v>
      </c>
      <c r="CK109" s="393">
        <f>+生産者価格評価表!CK109/生産者価格評価表!CK$124</f>
        <v>4.483552821512988E-5</v>
      </c>
      <c r="CL109" s="393">
        <f>+生産者価格評価表!CL109/生産者価格評価表!CL$124</f>
        <v>5.327271069784402E-4</v>
      </c>
      <c r="CM109" s="393">
        <f>+生産者価格評価表!CM109/生産者価格評価表!CM$124</f>
        <v>1.5563741593947788E-3</v>
      </c>
      <c r="CN109" s="393">
        <f>+生産者価格評価表!CN109/生産者価格評価表!CN$124</f>
        <v>1.2553134997084697E-4</v>
      </c>
      <c r="CO109" s="393">
        <f>+生産者価格評価表!CO109/生産者価格評価表!CO$124</f>
        <v>2.3348344817474646E-4</v>
      </c>
      <c r="CP109" s="393">
        <f>+生産者価格評価表!CP109/生産者価格評価表!CP$124</f>
        <v>9.6890527729251292E-5</v>
      </c>
      <c r="CQ109" s="393">
        <f>+生産者価格評価表!CQ109/生産者価格評価表!CQ$124</f>
        <v>1.1125739595114066E-2</v>
      </c>
      <c r="CR109" s="393">
        <f>+生産者価格評価表!CR109/生産者価格評価表!CR$124</f>
        <v>8.9250801890158882E-3</v>
      </c>
      <c r="CS109" s="393">
        <f>+生産者価格評価表!CS109/生産者価格評価表!CS$124</f>
        <v>1.2494484433471321E-2</v>
      </c>
      <c r="CT109" s="393">
        <f>+生産者価格評価表!CT109/生産者価格評価表!CT$124</f>
        <v>1.0037411574660222E-2</v>
      </c>
      <c r="CU109" s="393">
        <f>+生産者価格評価表!CU109/生産者価格評価表!CU$124</f>
        <v>7.3303341794633353E-5</v>
      </c>
      <c r="CV109" s="393">
        <f>+生産者価格評価表!CV109/生産者価格評価表!CV$124</f>
        <v>1.0763182926774291E-4</v>
      </c>
      <c r="CW109" s="393">
        <f>+生産者価格評価表!CW109/生産者価格評価表!CW$124</f>
        <v>6.2901696241371235E-4</v>
      </c>
      <c r="CX109" s="393">
        <f>+生産者価格評価表!CX109/生産者価格評価表!CX$124</f>
        <v>2.1095775973598827E-5</v>
      </c>
      <c r="CY109" s="393">
        <f>+生産者価格評価表!CY109/生産者価格評価表!CY$124</f>
        <v>8.0780478736756142E-4</v>
      </c>
      <c r="CZ109" s="393">
        <f>+生産者価格評価表!CZ109/生産者価格評価表!CZ$124</f>
        <v>1.0927264198698234E-2</v>
      </c>
      <c r="DA109" s="393">
        <f>+生産者価格評価表!DA109/生産者価格評価表!DA$124</f>
        <v>1.9138013975340258E-3</v>
      </c>
      <c r="DB109" s="393">
        <f>+生産者価格評価表!DB109/生産者価格評価表!DB$124</f>
        <v>1.8610707954956143E-2</v>
      </c>
      <c r="DC109" s="393">
        <f>+生産者価格評価表!DC109/生産者価格評価表!DC$124</f>
        <v>1.8255098181629376E-4</v>
      </c>
      <c r="DD109" s="393">
        <f>+生産者価格評価表!DD109/生産者価格評価表!DD$124</f>
        <v>3.763811511300751E-4</v>
      </c>
      <c r="DE109" s="393">
        <f>+生産者価格評価表!DE109/生産者価格評価表!DE$124</f>
        <v>2.9033439088200896E-3</v>
      </c>
      <c r="DF109" s="393">
        <f>+生産者価格評価表!DF109/生産者価格評価表!DF$124</f>
        <v>0</v>
      </c>
      <c r="DG109" s="394">
        <f>+生産者価格評価表!DG109/生産者価格評価表!DG$124</f>
        <v>1.6034191105891204E-3</v>
      </c>
    </row>
    <row r="110" spans="2:111">
      <c r="B110" s="389" t="s">
        <v>325</v>
      </c>
      <c r="C110" s="390" t="s">
        <v>326</v>
      </c>
      <c r="D110" s="391">
        <f>+生産者価格評価表!D110/生産者価格評価表!D$124</f>
        <v>0</v>
      </c>
      <c r="E110" s="392">
        <f>+生産者価格評価表!E110/生産者価格評価表!E$124</f>
        <v>0</v>
      </c>
      <c r="F110" s="392">
        <f>+生産者価格評価表!F110/生産者価格評価表!F$124</f>
        <v>0</v>
      </c>
      <c r="G110" s="392">
        <f>+生産者価格評価表!G110/生産者価格評価表!G$124</f>
        <v>0</v>
      </c>
      <c r="H110" s="392">
        <f>+生産者価格評価表!H110/生産者価格評価表!H$124</f>
        <v>0</v>
      </c>
      <c r="I110" s="392">
        <f>+生産者価格評価表!I110/生産者価格評価表!I$124</f>
        <v>0</v>
      </c>
      <c r="J110" s="392">
        <f>+生産者価格評価表!J110/生産者価格評価表!J$124</f>
        <v>0</v>
      </c>
      <c r="K110" s="392">
        <f>+生産者価格評価表!K110/生産者価格評価表!K$124</f>
        <v>0</v>
      </c>
      <c r="L110" s="392">
        <f>+生産者価格評価表!L110/生産者価格評価表!L$124</f>
        <v>0</v>
      </c>
      <c r="M110" s="392">
        <f>+生産者価格評価表!M110/生産者価格評価表!M$124</f>
        <v>0</v>
      </c>
      <c r="N110" s="392">
        <f>+生産者価格評価表!N110/生産者価格評価表!N$124</f>
        <v>0</v>
      </c>
      <c r="O110" s="392">
        <f>+生産者価格評価表!O110/生産者価格評価表!O$124</f>
        <v>0</v>
      </c>
      <c r="P110" s="392">
        <f>+生産者価格評価表!P110/生産者価格評価表!P$124</f>
        <v>0</v>
      </c>
      <c r="Q110" s="392">
        <f>+生産者価格評価表!Q110/生産者価格評価表!Q$124</f>
        <v>0</v>
      </c>
      <c r="R110" s="392">
        <f>+生産者価格評価表!R110/生産者価格評価表!R$124</f>
        <v>0</v>
      </c>
      <c r="S110" s="392">
        <f>+生産者価格評価表!S110/生産者価格評価表!S$124</f>
        <v>0</v>
      </c>
      <c r="T110" s="392">
        <f>+生産者価格評価表!T110/生産者価格評価表!T$124</f>
        <v>0</v>
      </c>
      <c r="U110" s="392">
        <f>+生産者価格評価表!U110/生産者価格評価表!U$124</f>
        <v>0</v>
      </c>
      <c r="V110" s="392">
        <f>+生産者価格評価表!V110/生産者価格評価表!V$124</f>
        <v>0</v>
      </c>
      <c r="W110" s="392">
        <f>+生産者価格評価表!W110/生産者価格評価表!W$124</f>
        <v>0</v>
      </c>
      <c r="X110" s="392">
        <f>+生産者価格評価表!X110/生産者価格評価表!X$124</f>
        <v>0</v>
      </c>
      <c r="Y110" s="392">
        <f>+生産者価格評価表!Y110/生産者価格評価表!Y$124</f>
        <v>0</v>
      </c>
      <c r="Z110" s="392">
        <f>+生産者価格評価表!Z110/生産者価格評価表!Z$124</f>
        <v>0</v>
      </c>
      <c r="AA110" s="392">
        <f>+生産者価格評価表!AA110/生産者価格評価表!AA$124</f>
        <v>0</v>
      </c>
      <c r="AB110" s="392">
        <f>+生産者価格評価表!AB110/生産者価格評価表!AB$124</f>
        <v>0</v>
      </c>
      <c r="AC110" s="392">
        <f>+生産者価格評価表!AC110/生産者価格評価表!AC$124</f>
        <v>0</v>
      </c>
      <c r="AD110" s="392">
        <f>+生産者価格評価表!AD110/生産者価格評価表!AD$124</f>
        <v>0</v>
      </c>
      <c r="AE110" s="392">
        <f>+生産者価格評価表!AE110/生産者価格評価表!AE$124</f>
        <v>0</v>
      </c>
      <c r="AF110" s="392">
        <f>+生産者価格評価表!AF110/生産者価格評価表!AF$124</f>
        <v>0</v>
      </c>
      <c r="AG110" s="392">
        <f>+生産者価格評価表!AG110/生産者価格評価表!AG$124</f>
        <v>0</v>
      </c>
      <c r="AH110" s="392">
        <f>+生産者価格評価表!AH110/生産者価格評価表!AH$124</f>
        <v>0</v>
      </c>
      <c r="AI110" s="392">
        <f>+生産者価格評価表!AI110/生産者価格評価表!AI$124</f>
        <v>0</v>
      </c>
      <c r="AJ110" s="392">
        <f>+生産者価格評価表!AJ110/生産者価格評価表!AJ$124</f>
        <v>0</v>
      </c>
      <c r="AK110" s="392">
        <f>+生産者価格評価表!AK110/生産者価格評価表!AK$124</f>
        <v>0</v>
      </c>
      <c r="AL110" s="392">
        <f>+生産者価格評価表!AL110/生産者価格評価表!AL$124</f>
        <v>0</v>
      </c>
      <c r="AM110" s="392">
        <f>+生産者価格評価表!AM110/生産者価格評価表!AM$124</f>
        <v>0</v>
      </c>
      <c r="AN110" s="392">
        <f>+生産者価格評価表!AN110/生産者価格評価表!AN$124</f>
        <v>0</v>
      </c>
      <c r="AO110" s="392">
        <f>+生産者価格評価表!AO110/生産者価格評価表!AO$124</f>
        <v>0</v>
      </c>
      <c r="AP110" s="392">
        <f>+生産者価格評価表!AP110/生産者価格評価表!AP$124</f>
        <v>0</v>
      </c>
      <c r="AQ110" s="392">
        <f>+生産者価格評価表!AQ110/生産者価格評価表!AQ$124</f>
        <v>0</v>
      </c>
      <c r="AR110" s="392">
        <f>+生産者価格評価表!AR110/生産者価格評価表!AR$124</f>
        <v>0</v>
      </c>
      <c r="AS110" s="392">
        <f>+生産者価格評価表!AS110/生産者価格評価表!AS$124</f>
        <v>0</v>
      </c>
      <c r="AT110" s="392">
        <f>+生産者価格評価表!AT110/生産者価格評価表!AT$124</f>
        <v>0</v>
      </c>
      <c r="AU110" s="393">
        <f>+生産者価格評価表!AU110/生産者価格評価表!AU$124</f>
        <v>0</v>
      </c>
      <c r="AV110" s="393">
        <f>+生産者価格評価表!AV110/生産者価格評価表!AV$124</f>
        <v>0</v>
      </c>
      <c r="AW110" s="393">
        <f>+生産者価格評価表!AW110/生産者価格評価表!AW$124</f>
        <v>0</v>
      </c>
      <c r="AX110" s="393">
        <f>+生産者価格評価表!AX110/生産者価格評価表!AX$124</f>
        <v>0</v>
      </c>
      <c r="AY110" s="393">
        <f>+生産者価格評価表!AY110/生産者価格評価表!AY$124</f>
        <v>0</v>
      </c>
      <c r="AZ110" s="393">
        <f>+生産者価格評価表!AZ110/生産者価格評価表!AZ$124</f>
        <v>0</v>
      </c>
      <c r="BA110" s="393">
        <f>+生産者価格評価表!BA110/生産者価格評価表!BA$124</f>
        <v>0</v>
      </c>
      <c r="BB110" s="393">
        <f>+生産者価格評価表!BB110/生産者価格評価表!BB$124</f>
        <v>0</v>
      </c>
      <c r="BC110" s="393">
        <f>+生産者価格評価表!BC110/生産者価格評価表!BC$124</f>
        <v>0</v>
      </c>
      <c r="BD110" s="393">
        <f>+生産者価格評価表!BD110/生産者価格評価表!BD$124</f>
        <v>0</v>
      </c>
      <c r="BE110" s="393">
        <f>+生産者価格評価表!BE110/生産者価格評価表!BE$124</f>
        <v>0</v>
      </c>
      <c r="BF110" s="393">
        <f>+生産者価格評価表!BF110/生産者価格評価表!BF$124</f>
        <v>0</v>
      </c>
      <c r="BG110" s="393">
        <f>+生産者価格評価表!BG110/生産者価格評価表!BG$124</f>
        <v>0</v>
      </c>
      <c r="BH110" s="393">
        <f>+生産者価格評価表!BH110/生産者価格評価表!BH$124</f>
        <v>0</v>
      </c>
      <c r="BI110" s="393">
        <f>+生産者価格評価表!BI110/生産者価格評価表!BI$124</f>
        <v>0</v>
      </c>
      <c r="BJ110" s="393">
        <f>+生産者価格評価表!BJ110/生産者価格評価表!BJ$124</f>
        <v>0</v>
      </c>
      <c r="BK110" s="393">
        <f>+生産者価格評価表!BK110/生産者価格評価表!BK$124</f>
        <v>2.2187129750129023E-3</v>
      </c>
      <c r="BL110" s="393">
        <f>+生産者価格評価表!BL110/生産者価格評価表!BL$124</f>
        <v>0</v>
      </c>
      <c r="BM110" s="393">
        <f>+生産者価格評価表!BM110/生産者価格評価表!BM$124</f>
        <v>0</v>
      </c>
      <c r="BN110" s="393">
        <f>+生産者価格評価表!BN110/生産者価格評価表!BN$124</f>
        <v>0</v>
      </c>
      <c r="BO110" s="393">
        <f>+生産者価格評価表!BO110/生産者価格評価表!BO$124</f>
        <v>0</v>
      </c>
      <c r="BP110" s="393">
        <f>+生産者価格評価表!BP110/生産者価格評価表!BP$124</f>
        <v>0</v>
      </c>
      <c r="BQ110" s="393">
        <f>+生産者価格評価表!BQ110/生産者価格評価表!BQ$124</f>
        <v>0</v>
      </c>
      <c r="BR110" s="393">
        <f>+生産者価格評価表!BR110/生産者価格評価表!BR$124</f>
        <v>0</v>
      </c>
      <c r="BS110" s="393">
        <f>+生産者価格評価表!BS110/生産者価格評価表!BS$124</f>
        <v>0</v>
      </c>
      <c r="BT110" s="393">
        <f>+生産者価格評価表!BT110/生産者価格評価表!BT$124</f>
        <v>0</v>
      </c>
      <c r="BU110" s="393">
        <f>+生産者価格評価表!BU110/生産者価格評価表!BU$124</f>
        <v>1.652316713047657E-5</v>
      </c>
      <c r="BV110" s="393">
        <f>+生産者価格評価表!BV110/生産者価格評価表!BV$124</f>
        <v>0</v>
      </c>
      <c r="BW110" s="393">
        <f>+生産者価格評価表!BW110/生産者価格評価表!BW$124</f>
        <v>0</v>
      </c>
      <c r="BX110" s="393">
        <f>+生産者価格評価表!BX110/生産者価格評価表!BX$124</f>
        <v>0</v>
      </c>
      <c r="BY110" s="393">
        <f>+生産者価格評価表!BY110/生産者価格評価表!BY$124</f>
        <v>0</v>
      </c>
      <c r="BZ110" s="393">
        <f>+生産者価格評価表!BZ110/生産者価格評価表!BZ$124</f>
        <v>0</v>
      </c>
      <c r="CA110" s="393">
        <f>+生産者価格評価表!CA110/生産者価格評価表!CA$124</f>
        <v>0</v>
      </c>
      <c r="CB110" s="393">
        <f>+生産者価格評価表!CB110/生産者価格評価表!CB$124</f>
        <v>0</v>
      </c>
      <c r="CC110" s="393">
        <f>+生産者価格評価表!CC110/生産者価格評価表!CC$124</f>
        <v>0</v>
      </c>
      <c r="CD110" s="393">
        <f>+生産者価格評価表!CD110/生産者価格評価表!CD$124</f>
        <v>0</v>
      </c>
      <c r="CE110" s="393">
        <f>+生産者価格評価表!CE110/生産者価格評価表!CE$124</f>
        <v>0</v>
      </c>
      <c r="CF110" s="393">
        <f>+生産者価格評価表!CF110/生産者価格評価表!CF$124</f>
        <v>0</v>
      </c>
      <c r="CG110" s="393">
        <f>+生産者価格評価表!CG110/生産者価格評価表!CG$124</f>
        <v>0</v>
      </c>
      <c r="CH110" s="393">
        <f>+生産者価格評価表!CH110/生産者価格評価表!CH$124</f>
        <v>0</v>
      </c>
      <c r="CI110" s="393">
        <f>+生産者価格評価表!CI110/生産者価格評価表!CI$124</f>
        <v>2.3562012599159589E-5</v>
      </c>
      <c r="CJ110" s="393">
        <f>+生産者価格評価表!CJ110/生産者価格評価表!CJ$124</f>
        <v>4.1167897756287701E-2</v>
      </c>
      <c r="CK110" s="393">
        <f>+生産者価格評価表!CK110/生産者価格評価表!CK$124</f>
        <v>0</v>
      </c>
      <c r="CL110" s="393">
        <f>+生産者価格評価表!CL110/生産者価格評価表!CL$124</f>
        <v>2.950890347478615E-4</v>
      </c>
      <c r="CM110" s="393">
        <f>+生産者価格評価表!CM110/生産者価格評価表!CM$124</f>
        <v>4.884845929355227E-2</v>
      </c>
      <c r="CN110" s="393">
        <f>+生産者価格評価表!CN110/生産者価格評価表!CN$124</f>
        <v>0</v>
      </c>
      <c r="CO110" s="393">
        <f>+生産者価格評価表!CO110/生産者価格評価表!CO$124</f>
        <v>1.1678062502842199E-4</v>
      </c>
      <c r="CP110" s="393">
        <f>+生産者価格評価表!CP110/生産者価格評価表!CP$124</f>
        <v>6.0463654132832004E-6</v>
      </c>
      <c r="CQ110" s="393">
        <f>+生産者価格評価表!CQ110/生産者価格評価表!CQ$124</f>
        <v>0</v>
      </c>
      <c r="CR110" s="393">
        <f>+生産者価格評価表!CR110/生産者価格評価表!CR$124</f>
        <v>0</v>
      </c>
      <c r="CS110" s="393">
        <f>+生産者価格評価表!CS110/生産者価格評価表!CS$124</f>
        <v>0</v>
      </c>
      <c r="CT110" s="393">
        <f>+生産者価格評価表!CT110/生産者価格評価表!CT$124</f>
        <v>0</v>
      </c>
      <c r="CU110" s="393">
        <f>+生産者価格評価表!CU110/生産者価格評価表!CU$124</f>
        <v>0</v>
      </c>
      <c r="CV110" s="393">
        <f>+生産者価格評価表!CV110/生産者価格評価表!CV$124</f>
        <v>0</v>
      </c>
      <c r="CW110" s="393">
        <f>+生産者価格評価表!CW110/生産者価格評価表!CW$124</f>
        <v>1.427409909833198E-2</v>
      </c>
      <c r="CX110" s="393">
        <f>+生産者価格評価表!CX110/生産者価格評価表!CX$124</f>
        <v>0</v>
      </c>
      <c r="CY110" s="393">
        <f>+生産者価格評価表!CY110/生産者価格評価表!CY$124</f>
        <v>0</v>
      </c>
      <c r="CZ110" s="393">
        <f>+生産者価格評価表!CZ110/生産者価格評価表!CZ$124</f>
        <v>1.664337810759933E-3</v>
      </c>
      <c r="DA110" s="393">
        <f>+生産者価格評価表!DA110/生産者価格評価表!DA$124</f>
        <v>1.4645032924958228E-4</v>
      </c>
      <c r="DB110" s="393">
        <f>+生産者価格評価表!DB110/生産者価格評価表!DB$124</f>
        <v>0</v>
      </c>
      <c r="DC110" s="393">
        <f>+生産者価格評価表!DC110/生産者価格評価表!DC$124</f>
        <v>3.8908729819236765E-2</v>
      </c>
      <c r="DD110" s="393">
        <f>+生産者価格評価表!DD110/生産者価格評価表!DD$124</f>
        <v>0</v>
      </c>
      <c r="DE110" s="393">
        <f>+生産者価格評価表!DE110/生産者価格評価表!DE$124</f>
        <v>1.090880244336826E-3</v>
      </c>
      <c r="DF110" s="393">
        <f>+生産者価格評価表!DF110/生産者価格評価表!DF$124</f>
        <v>0</v>
      </c>
      <c r="DG110" s="394">
        <f>+生産者価格評価表!DG110/生産者価格評価表!DG$124</f>
        <v>3.471079829018615E-4</v>
      </c>
    </row>
    <row r="111" spans="2:111">
      <c r="B111" s="389" t="s">
        <v>327</v>
      </c>
      <c r="C111" s="390" t="s">
        <v>328</v>
      </c>
      <c r="D111" s="391">
        <f>+生産者価格評価表!D111/生産者価格評価表!D$124</f>
        <v>0</v>
      </c>
      <c r="E111" s="392">
        <f>+生産者価格評価表!E111/生産者価格評価表!E$124</f>
        <v>5.8956434461225025E-3</v>
      </c>
      <c r="F111" s="392">
        <f>+生産者価格評価表!F111/生産者価格評価表!F$124</f>
        <v>0</v>
      </c>
      <c r="G111" s="392">
        <f>+生産者価格評価表!G111/生産者価格評価表!G$124</f>
        <v>0</v>
      </c>
      <c r="H111" s="392">
        <f>+生産者価格評価表!H111/生産者価格評価表!H$124</f>
        <v>0</v>
      </c>
      <c r="I111" s="392">
        <f>+生産者価格評価表!I111/生産者価格評価表!I$124</f>
        <v>0</v>
      </c>
      <c r="J111" s="392">
        <f>+生産者価格評価表!J111/生産者価格評価表!J$124</f>
        <v>0</v>
      </c>
      <c r="K111" s="392">
        <f>+生産者価格評価表!K111/生産者価格評価表!K$124</f>
        <v>0</v>
      </c>
      <c r="L111" s="392">
        <f>+生産者価格評価表!L111/生産者価格評価表!L$124</f>
        <v>0</v>
      </c>
      <c r="M111" s="392">
        <f>+生産者価格評価表!M111/生産者価格評価表!M$124</f>
        <v>0</v>
      </c>
      <c r="N111" s="392">
        <f>+生産者価格評価表!N111/生産者価格評価表!N$124</f>
        <v>0</v>
      </c>
      <c r="O111" s="392">
        <f>+生産者価格評価表!O111/生産者価格評価表!O$124</f>
        <v>0</v>
      </c>
      <c r="P111" s="392">
        <f>+生産者価格評価表!P111/生産者価格評価表!P$124</f>
        <v>0</v>
      </c>
      <c r="Q111" s="392">
        <f>+生産者価格評価表!Q111/生産者価格評価表!Q$124</f>
        <v>0</v>
      </c>
      <c r="R111" s="392">
        <f>+生産者価格評価表!R111/生産者価格評価表!R$124</f>
        <v>0</v>
      </c>
      <c r="S111" s="392">
        <f>+生産者価格評価表!S111/生産者価格評価表!S$124</f>
        <v>0</v>
      </c>
      <c r="T111" s="392">
        <f>+生産者価格評価表!T111/生産者価格評価表!T$124</f>
        <v>0</v>
      </c>
      <c r="U111" s="392">
        <f>+生産者価格評価表!U111/生産者価格評価表!U$124</f>
        <v>0</v>
      </c>
      <c r="V111" s="392">
        <f>+生産者価格評価表!V111/生産者価格評価表!V$124</f>
        <v>0</v>
      </c>
      <c r="W111" s="392">
        <f>+生産者価格評価表!W111/生産者価格評価表!W$124</f>
        <v>0</v>
      </c>
      <c r="X111" s="392">
        <f>+生産者価格評価表!X111/生産者価格評価表!X$124</f>
        <v>0</v>
      </c>
      <c r="Y111" s="392">
        <f>+生産者価格評価表!Y111/生産者価格評価表!Y$124</f>
        <v>0</v>
      </c>
      <c r="Z111" s="392">
        <f>+生産者価格評価表!Z111/生産者価格評価表!Z$124</f>
        <v>0</v>
      </c>
      <c r="AA111" s="392">
        <f>+生産者価格評価表!AA111/生産者価格評価表!AA$124</f>
        <v>0</v>
      </c>
      <c r="AB111" s="392">
        <f>+生産者価格評価表!AB111/生産者価格評価表!AB$124</f>
        <v>0</v>
      </c>
      <c r="AC111" s="392">
        <f>+生産者価格評価表!AC111/生産者価格評価表!AC$124</f>
        <v>0</v>
      </c>
      <c r="AD111" s="392">
        <f>+生産者価格評価表!AD111/生産者価格評価表!AD$124</f>
        <v>0</v>
      </c>
      <c r="AE111" s="392">
        <f>+生産者価格評価表!AE111/生産者価格評価表!AE$124</f>
        <v>0</v>
      </c>
      <c r="AF111" s="392">
        <f>+生産者価格評価表!AF111/生産者価格評価表!AF$124</f>
        <v>0</v>
      </c>
      <c r="AG111" s="392">
        <f>+生産者価格評価表!AG111/生産者価格評価表!AG$124</f>
        <v>0</v>
      </c>
      <c r="AH111" s="392">
        <f>+生産者価格評価表!AH111/生産者価格評価表!AH$124</f>
        <v>0</v>
      </c>
      <c r="AI111" s="392">
        <f>+生産者価格評価表!AI111/生産者価格評価表!AI$124</f>
        <v>0</v>
      </c>
      <c r="AJ111" s="392">
        <f>+生産者価格評価表!AJ111/生産者価格評価表!AJ$124</f>
        <v>0</v>
      </c>
      <c r="AK111" s="392">
        <f>+生産者価格評価表!AK111/生産者価格評価表!AK$124</f>
        <v>0</v>
      </c>
      <c r="AL111" s="392">
        <f>+生産者価格評価表!AL111/生産者価格評価表!AL$124</f>
        <v>0</v>
      </c>
      <c r="AM111" s="392">
        <f>+生産者価格評価表!AM111/生産者価格評価表!AM$124</f>
        <v>0</v>
      </c>
      <c r="AN111" s="392">
        <f>+生産者価格評価表!AN111/生産者価格評価表!AN$124</f>
        <v>0</v>
      </c>
      <c r="AO111" s="392">
        <f>+生産者価格評価表!AO111/生産者価格評価表!AO$124</f>
        <v>0</v>
      </c>
      <c r="AP111" s="392">
        <f>+生産者価格評価表!AP111/生産者価格評価表!AP$124</f>
        <v>0</v>
      </c>
      <c r="AQ111" s="392">
        <f>+生産者価格評価表!AQ111/生産者価格評価表!AQ$124</f>
        <v>0</v>
      </c>
      <c r="AR111" s="392">
        <f>+生産者価格評価表!AR111/生産者価格評価表!AR$124</f>
        <v>0</v>
      </c>
      <c r="AS111" s="392">
        <f>+生産者価格評価表!AS111/生産者価格評価表!AS$124</f>
        <v>0</v>
      </c>
      <c r="AT111" s="392">
        <f>+生産者価格評価表!AT111/生産者価格評価表!AT$124</f>
        <v>0</v>
      </c>
      <c r="AU111" s="393">
        <f>+生産者価格評価表!AU111/生産者価格評価表!AU$124</f>
        <v>0</v>
      </c>
      <c r="AV111" s="393">
        <f>+生産者価格評価表!AV111/生産者価格評価表!AV$124</f>
        <v>0</v>
      </c>
      <c r="AW111" s="393">
        <f>+生産者価格評価表!AW111/生産者価格評価表!AW$124</f>
        <v>0</v>
      </c>
      <c r="AX111" s="393">
        <f>+生産者価格評価表!AX111/生産者価格評価表!AX$124</f>
        <v>0</v>
      </c>
      <c r="AY111" s="393">
        <f>+生産者価格評価表!AY111/生産者価格評価表!AY$124</f>
        <v>0</v>
      </c>
      <c r="AZ111" s="393">
        <f>+生産者価格評価表!AZ111/生産者価格評価表!AZ$124</f>
        <v>0</v>
      </c>
      <c r="BA111" s="393">
        <f>+生産者価格評価表!BA111/生産者価格評価表!BA$124</f>
        <v>0</v>
      </c>
      <c r="BB111" s="393">
        <f>+生産者価格評価表!BB111/生産者価格評価表!BB$124</f>
        <v>0</v>
      </c>
      <c r="BC111" s="393">
        <f>+生産者価格評価表!BC111/生産者価格評価表!BC$124</f>
        <v>0</v>
      </c>
      <c r="BD111" s="393">
        <f>+生産者価格評価表!BD111/生産者価格評価表!BD$124</f>
        <v>0</v>
      </c>
      <c r="BE111" s="393">
        <f>+生産者価格評価表!BE111/生産者価格評価表!BE$124</f>
        <v>0</v>
      </c>
      <c r="BF111" s="393">
        <f>+生産者価格評価表!BF111/生産者価格評価表!BF$124</f>
        <v>0</v>
      </c>
      <c r="BG111" s="393">
        <f>+生産者価格評価表!BG111/生産者価格評価表!BG$124</f>
        <v>0</v>
      </c>
      <c r="BH111" s="393">
        <f>+生産者価格評価表!BH111/生産者価格評価表!BH$124</f>
        <v>0</v>
      </c>
      <c r="BI111" s="393">
        <f>+生産者価格評価表!BI111/生産者価格評価表!BI$124</f>
        <v>0</v>
      </c>
      <c r="BJ111" s="393">
        <f>+生産者価格評価表!BJ111/生産者価格評価表!BJ$124</f>
        <v>0</v>
      </c>
      <c r="BK111" s="393">
        <f>+生産者価格評価表!BK111/生産者価格評価表!BK$124</f>
        <v>0</v>
      </c>
      <c r="BL111" s="393">
        <f>+生産者価格評価表!BL111/生産者価格評価表!BL$124</f>
        <v>0</v>
      </c>
      <c r="BM111" s="393">
        <f>+生産者価格評価表!BM111/生産者価格評価表!BM$124</f>
        <v>0</v>
      </c>
      <c r="BN111" s="393">
        <f>+生産者価格評価表!BN111/生産者価格評価表!BN$124</f>
        <v>0</v>
      </c>
      <c r="BO111" s="393">
        <f>+生産者価格評価表!BO111/生産者価格評価表!BO$124</f>
        <v>0</v>
      </c>
      <c r="BP111" s="393">
        <f>+生産者価格評価表!BP111/生産者価格評価表!BP$124</f>
        <v>0</v>
      </c>
      <c r="BQ111" s="393">
        <f>+生産者価格評価表!BQ111/生産者価格評価表!BQ$124</f>
        <v>0</v>
      </c>
      <c r="BR111" s="393">
        <f>+生産者価格評価表!BR111/生産者価格評価表!BR$124</f>
        <v>0</v>
      </c>
      <c r="BS111" s="393">
        <f>+生産者価格評価表!BS111/生産者価格評価表!BS$124</f>
        <v>0</v>
      </c>
      <c r="BT111" s="393">
        <f>+生産者価格評価表!BT111/生産者価格評価表!BT$124</f>
        <v>0</v>
      </c>
      <c r="BU111" s="393">
        <f>+生産者価格評価表!BU111/生産者価格評価表!BU$124</f>
        <v>0</v>
      </c>
      <c r="BV111" s="393">
        <f>+生産者価格評価表!BV111/生産者価格評価表!BV$124</f>
        <v>0</v>
      </c>
      <c r="BW111" s="393">
        <f>+生産者価格評価表!BW111/生産者価格評価表!BW$124</f>
        <v>0</v>
      </c>
      <c r="BX111" s="393">
        <f>+生産者価格評価表!BX111/生産者価格評価表!BX$124</f>
        <v>0</v>
      </c>
      <c r="BY111" s="393">
        <f>+生産者価格評価表!BY111/生産者価格評価表!BY$124</f>
        <v>0</v>
      </c>
      <c r="BZ111" s="393">
        <f>+生産者価格評価表!BZ111/生産者価格評価表!BZ$124</f>
        <v>0</v>
      </c>
      <c r="CA111" s="393">
        <f>+生産者価格評価表!CA111/生産者価格評価表!CA$124</f>
        <v>0</v>
      </c>
      <c r="CB111" s="393">
        <f>+生産者価格評価表!CB111/生産者価格評価表!CB$124</f>
        <v>0</v>
      </c>
      <c r="CC111" s="393">
        <f>+生産者価格評価表!CC111/生産者価格評価表!CC$124</f>
        <v>0</v>
      </c>
      <c r="CD111" s="393">
        <f>+生産者価格評価表!CD111/生産者価格評価表!CD$124</f>
        <v>0</v>
      </c>
      <c r="CE111" s="393">
        <f>+生産者価格評価表!CE111/生産者価格評価表!CE$124</f>
        <v>0</v>
      </c>
      <c r="CF111" s="393">
        <f>+生産者価格評価表!CF111/生産者価格評価表!CF$124</f>
        <v>0</v>
      </c>
      <c r="CG111" s="393">
        <f>+生産者価格評価表!CG111/生産者価格評価表!CG$124</f>
        <v>0</v>
      </c>
      <c r="CH111" s="393">
        <f>+生産者価格評価表!CH111/生産者価格評価表!CH$124</f>
        <v>0</v>
      </c>
      <c r="CI111" s="393">
        <f>+生産者価格評価表!CI111/生産者価格評価表!CI$124</f>
        <v>0</v>
      </c>
      <c r="CJ111" s="393">
        <f>+生産者価格評価表!CJ111/生産者価格評価表!CJ$124</f>
        <v>0</v>
      </c>
      <c r="CK111" s="393">
        <f>+生産者価格評価表!CK111/生産者価格評価表!CK$124</f>
        <v>0</v>
      </c>
      <c r="CL111" s="393">
        <f>+生産者価格評価表!CL111/生産者価格評価表!CL$124</f>
        <v>0</v>
      </c>
      <c r="CM111" s="393">
        <f>+生産者価格評価表!CM111/生産者価格評価表!CM$124</f>
        <v>0</v>
      </c>
      <c r="CN111" s="393">
        <f>+生産者価格評価表!CN111/生産者価格評価表!CN$124</f>
        <v>0</v>
      </c>
      <c r="CO111" s="393">
        <f>+生産者価格評価表!CO111/生産者価格評価表!CO$124</f>
        <v>3.1346378297102747E-4</v>
      </c>
      <c r="CP111" s="393">
        <f>+生産者価格評価表!CP111/生産者価格評価表!CP$124</f>
        <v>0</v>
      </c>
      <c r="CQ111" s="393">
        <f>+生産者価格評価表!CQ111/生産者価格評価表!CQ$124</f>
        <v>0</v>
      </c>
      <c r="CR111" s="393">
        <f>+生産者価格評価表!CR111/生産者価格評価表!CR$124</f>
        <v>0</v>
      </c>
      <c r="CS111" s="393">
        <f>+生産者価格評価表!CS111/生産者価格評価表!CS$124</f>
        <v>0</v>
      </c>
      <c r="CT111" s="393">
        <f>+生産者価格評価表!CT111/生産者価格評価表!CT$124</f>
        <v>0</v>
      </c>
      <c r="CU111" s="393">
        <f>+生産者価格評価表!CU111/生産者価格評価表!CU$124</f>
        <v>0</v>
      </c>
      <c r="CV111" s="393">
        <f>+生産者価格評価表!CV111/生産者価格評価表!CV$124</f>
        <v>0</v>
      </c>
      <c r="CW111" s="393">
        <f>+生産者価格評価表!CW111/生産者価格評価表!CW$124</f>
        <v>0</v>
      </c>
      <c r="CX111" s="393">
        <f>+生産者価格評価表!CX111/生産者価格評価表!CX$124</f>
        <v>0</v>
      </c>
      <c r="CY111" s="393">
        <f>+生産者価格評価表!CY111/生産者価格評価表!CY$124</f>
        <v>0</v>
      </c>
      <c r="CZ111" s="393">
        <f>+生産者価格評価表!CZ111/生産者価格評価表!CZ$124</f>
        <v>0</v>
      </c>
      <c r="DA111" s="393">
        <f>+生産者価格評価表!DA111/生産者価格評価表!DA$124</f>
        <v>0</v>
      </c>
      <c r="DB111" s="393">
        <f>+生産者価格評価表!DB111/生産者価格評価表!DB$124</f>
        <v>0</v>
      </c>
      <c r="DC111" s="393">
        <f>+生産者価格評価表!DC111/生産者価格評価表!DC$124</f>
        <v>2.1605209606170152E-3</v>
      </c>
      <c r="DD111" s="393">
        <f>+生産者価格評価表!DD111/生産者価格評価表!DD$124</f>
        <v>2.3179116435931356E-3</v>
      </c>
      <c r="DE111" s="393">
        <f>+生産者価格評価表!DE111/生産者価格評価表!DE$124</f>
        <v>0</v>
      </c>
      <c r="DF111" s="393">
        <f>+生産者価格評価表!DF111/生産者価格評価表!DF$124</f>
        <v>0</v>
      </c>
      <c r="DG111" s="394">
        <f>+生産者価格評価表!DG111/生産者価格評価表!DG$124</f>
        <v>0</v>
      </c>
    </row>
    <row r="112" spans="2:111">
      <c r="B112" s="389" t="s">
        <v>329</v>
      </c>
      <c r="C112" s="390" t="s">
        <v>330</v>
      </c>
      <c r="D112" s="391">
        <f>+生産者価格評価表!D112/生産者価格評価表!D$124</f>
        <v>2.7119388423275469E-5</v>
      </c>
      <c r="E112" s="392">
        <f>+生産者価格評価表!E112/生産者価格評価表!E$124</f>
        <v>0</v>
      </c>
      <c r="F112" s="392">
        <f>+生産者価格評価表!F112/生産者価格評価表!F$124</f>
        <v>2.4676829323918735E-3</v>
      </c>
      <c r="G112" s="392">
        <f>+生産者価格評価表!G112/生産者価格評価表!G$124</f>
        <v>7.4413363577050391E-5</v>
      </c>
      <c r="H112" s="392">
        <f>+生産者価格評価表!H112/生産者価格評価表!H$124</f>
        <v>1.0632964556291861E-3</v>
      </c>
      <c r="I112" s="392">
        <f>+生産者価格評価表!I112/生産者価格評価表!I$124</f>
        <v>1.0387220750699283E-4</v>
      </c>
      <c r="J112" s="392">
        <f>+生産者価格評価表!J112/生産者価格評価表!J$124</f>
        <v>1.9636430150797023E-4</v>
      </c>
      <c r="K112" s="392">
        <f>+生産者価格評価表!K112/生産者価格評価表!K$124</f>
        <v>2.1151811136285948E-4</v>
      </c>
      <c r="L112" s="392">
        <f>+生産者価格評価表!L112/生産者価格評価表!L$124</f>
        <v>9.3556345206836488E-5</v>
      </c>
      <c r="M112" s="392">
        <f>+生産者価格評価表!M112/生産者価格評価表!M$124</f>
        <v>5.2115000434291673E-5</v>
      </c>
      <c r="N112" s="392">
        <f>+生産者価格評価表!N112/生産者価格評価表!N$124</f>
        <v>5.0575886650803108E-5</v>
      </c>
      <c r="O112" s="392">
        <f>+生産者価格評価表!O112/生産者価格評価表!O$124</f>
        <v>7.4151319377241547E-5</v>
      </c>
      <c r="P112" s="392">
        <f>+生産者価格評価表!P112/生産者価格評価表!P$124</f>
        <v>1.1324690806139174E-4</v>
      </c>
      <c r="Q112" s="392">
        <f>+生産者価格評価表!Q112/生産者価格評価表!Q$124</f>
        <v>7.8271825781300907E-5</v>
      </c>
      <c r="R112" s="392">
        <f>+生産者価格評価表!R112/生産者価格評価表!R$124</f>
        <v>1.2464745449219087E-4</v>
      </c>
      <c r="S112" s="392">
        <f>+生産者価格評価表!S112/生産者価格評価表!S$124</f>
        <v>2.9621093783790656E-5</v>
      </c>
      <c r="T112" s="392">
        <f>+生産者価格評価表!T112/生産者価格評価表!T$124</f>
        <v>4.0899342457863028E-5</v>
      </c>
      <c r="U112" s="392">
        <f>+生産者価格評価表!U112/生産者価格評価表!U$124</f>
        <v>1.0886772913415415E-4</v>
      </c>
      <c r="V112" s="392">
        <f>+生産者価格評価表!V112/生産者価格評価表!V$124</f>
        <v>3.1699237633334918E-4</v>
      </c>
      <c r="W112" s="392">
        <f>+生産者価格評価表!W112/生産者価格評価表!W$124</f>
        <v>2.7277998443737641E-4</v>
      </c>
      <c r="X112" s="392">
        <f>+生産者価格評価表!X112/生産者価格評価表!X$124</f>
        <v>2.0840492203959597E-5</v>
      </c>
      <c r="Y112" s="392">
        <f>+生産者価格評価表!Y112/生産者価格評価表!Y$124</f>
        <v>6.1359090710869175E-5</v>
      </c>
      <c r="Z112" s="392">
        <f>+生産者価格評価表!Z112/生産者価格評価表!Z$124</f>
        <v>5.7618078325725168E-5</v>
      </c>
      <c r="AA112" s="392">
        <f>+生産者価格評価表!AA112/生産者価格評価表!AA$124</f>
        <v>1.8407033652388584E-4</v>
      </c>
      <c r="AB112" s="392">
        <f>+生産者価格評価表!AB112/生産者価格評価表!AB$124</f>
        <v>7.449936582025204E-5</v>
      </c>
      <c r="AC112" s="392">
        <f>+生産者価格評価表!AC112/生産者価格評価表!AC$124</f>
        <v>3.9498938168182779E-4</v>
      </c>
      <c r="AD112" s="392">
        <f>+生産者価格評価表!AD112/生産者価格評価表!AD$124</f>
        <v>4.397993660911273E-5</v>
      </c>
      <c r="AE112" s="392">
        <f>+生産者価格評価表!AE112/生産者価格評価表!AE$124</f>
        <v>4.2154442202692828E-5</v>
      </c>
      <c r="AF112" s="392">
        <f>+生産者価格評価表!AF112/生産者価格評価表!AF$124</f>
        <v>4.1156185361280894E-5</v>
      </c>
      <c r="AG112" s="392">
        <f>+生産者価格評価表!AG112/生産者価格評価表!AG$124</f>
        <v>7.0547158535888912E-5</v>
      </c>
      <c r="AH112" s="392">
        <f>+生産者価格評価表!AH112/生産者価格評価表!AH$124</f>
        <v>5.2586307276818079E-5</v>
      </c>
      <c r="AI112" s="392">
        <f>+生産者価格評価表!AI112/生産者価格評価表!AI$124</f>
        <v>2.0985734657692924E-4</v>
      </c>
      <c r="AJ112" s="392">
        <f>+生産者価格評価表!AJ112/生産者価格評価表!AJ$124</f>
        <v>1.2619758477786194E-4</v>
      </c>
      <c r="AK112" s="392">
        <f>+生産者価格評価表!AK112/生産者価格評価表!AK$124</f>
        <v>1.8957710109052766E-3</v>
      </c>
      <c r="AL112" s="392">
        <f>+生産者価格評価表!AL112/生産者価格評価表!AL$124</f>
        <v>2.440431064700464E-4</v>
      </c>
      <c r="AM112" s="392">
        <f>+生産者価格評価表!AM112/生産者価格評価表!AM$124</f>
        <v>4.039860745705215E-5</v>
      </c>
      <c r="AN112" s="392">
        <f>+生産者価格評価表!AN112/生産者価格評価表!AN$124</f>
        <v>3.0586319095996007E-5</v>
      </c>
      <c r="AO112" s="392">
        <f>+生産者価格評価表!AO112/生産者価格評価表!AO$124</f>
        <v>1.021582030816244E-4</v>
      </c>
      <c r="AP112" s="392">
        <f>+生産者価格評価表!AP112/生産者価格評価表!AP$124</f>
        <v>4.0452695259486774E-5</v>
      </c>
      <c r="AQ112" s="392">
        <f>+生産者価格評価表!AQ112/生産者価格評価表!AQ$124</f>
        <v>3.3612801088054706E-5</v>
      </c>
      <c r="AR112" s="392">
        <f>+生産者価格評価表!AR112/生産者価格評価表!AR$124</f>
        <v>3.8118389653975986E-5</v>
      </c>
      <c r="AS112" s="392">
        <f>+生産者価格評価表!AS112/生産者価格評価表!AS$124</f>
        <v>5.923308495920694E-5</v>
      </c>
      <c r="AT112" s="392">
        <f>+生産者価格評価表!AT112/生産者価格評価表!AT$124</f>
        <v>5.8206631911323559E-5</v>
      </c>
      <c r="AU112" s="393">
        <f>+生産者価格評価表!AU112/生産者価格評価表!AU$124</f>
        <v>1.0111996859604401E-4</v>
      </c>
      <c r="AV112" s="393">
        <f>+生産者価格評価表!AV112/生産者価格評価表!AV$124</f>
        <v>1.250144398633369E-4</v>
      </c>
      <c r="AW112" s="393">
        <f>+生産者価格評価表!AW112/生産者価格評価表!AW$124</f>
        <v>1.1616469385259244E-4</v>
      </c>
      <c r="AX112" s="393">
        <f>+生産者価格評価表!AX112/生産者価格評価表!AX$124</f>
        <v>9.7399543916858405E-5</v>
      </c>
      <c r="AY112" s="393">
        <f>+生産者価格評価表!AY112/生産者価格評価表!AY$124</f>
        <v>2.60512753175984E-4</v>
      </c>
      <c r="AZ112" s="393">
        <f>+生産者価格評価表!AZ112/生産者価格評価表!AZ$124</f>
        <v>1.1453481127842578E-4</v>
      </c>
      <c r="BA112" s="393">
        <f>+生産者価格評価表!BA112/生産者価格評価表!BA$124</f>
        <v>1.8422261725292518E-4</v>
      </c>
      <c r="BB112" s="393">
        <f>+生産者価格評価表!BB112/生産者価格評価表!BB$124</f>
        <v>6.2150627901488555E-5</v>
      </c>
      <c r="BC112" s="393">
        <f>+生産者価格評価表!BC112/生産者価格評価表!BC$124</f>
        <v>1.4717329814963387E-4</v>
      </c>
      <c r="BD112" s="393">
        <f>+生産者価格評価表!BD112/生産者価格評価表!BD$124</f>
        <v>1.7828716969118115E-4</v>
      </c>
      <c r="BE112" s="393">
        <f>+生産者価格評価表!BE112/生産者価格評価表!BE$124</f>
        <v>5.9641548503055035E-5</v>
      </c>
      <c r="BF112" s="393">
        <f>+生産者価格評価表!BF112/生産者価格評価表!BF$124</f>
        <v>4.8515166006994215E-5</v>
      </c>
      <c r="BG112" s="393">
        <f>+生産者価格評価表!BG112/生産者価格評価表!BG$124</f>
        <v>9.019002047423452E-5</v>
      </c>
      <c r="BH112" s="393">
        <f>+生産者価格評価表!BH112/生産者価格評価表!BH$124</f>
        <v>4.8262257370519997E-5</v>
      </c>
      <c r="BI112" s="393">
        <f>+生産者価格評価表!BI112/生産者価格評価表!BI$124</f>
        <v>2.94500896438307E-4</v>
      </c>
      <c r="BJ112" s="393">
        <f>+生産者価格評価表!BJ112/生産者価格評価表!BJ$124</f>
        <v>6.4573054050055684E-5</v>
      </c>
      <c r="BK112" s="393">
        <f>+生産者価格評価表!BK112/生産者価格評価表!BK$124</f>
        <v>2.0346775350453203E-4</v>
      </c>
      <c r="BL112" s="393">
        <f>+生産者価格評価表!BL112/生産者価格評価表!BL$124</f>
        <v>8.9675015556427997E-5</v>
      </c>
      <c r="BM112" s="393">
        <f>+生産者価格評価表!BM112/生産者価格評価表!BM$124</f>
        <v>2.5098728378741695E-4</v>
      </c>
      <c r="BN112" s="393">
        <f>+生産者価格評価表!BN112/生産者価格評価表!BN$124</f>
        <v>1.284688771259618E-4</v>
      </c>
      <c r="BO112" s="393">
        <f>+生産者価格評価表!BO112/生産者価格評価表!BO$124</f>
        <v>4.3041558031756767E-4</v>
      </c>
      <c r="BP112" s="393">
        <f>+生産者価格評価表!BP112/生産者価格評価表!BP$124</f>
        <v>4.4877898809091724E-4</v>
      </c>
      <c r="BQ112" s="393">
        <f>+生産者価格評価表!BQ112/生産者価格評価表!BQ$124</f>
        <v>4.1978530080790179E-5</v>
      </c>
      <c r="BR112" s="393">
        <f>+生産者価格評価表!BR112/生産者価格評価表!BR$124</f>
        <v>9.6225819793095978E-5</v>
      </c>
      <c r="BS112" s="393">
        <f>+生産者価格評価表!BS112/生産者価格評価表!BS$124</f>
        <v>3.304335964220465E-4</v>
      </c>
      <c r="BT112" s="393">
        <f>+生産者価格評価表!BT112/生産者価格評価表!BT$124</f>
        <v>0</v>
      </c>
      <c r="BU112" s="393">
        <f>+生産者価格評価表!BU112/生産者価格評価表!BU$124</f>
        <v>5.9260144777025794E-4</v>
      </c>
      <c r="BV112" s="393">
        <f>+生産者価格評価表!BV112/生産者価格評価表!BV$124</f>
        <v>1.9901697011181252E-4</v>
      </c>
      <c r="BW112" s="393">
        <f>+生産者価格評価表!BW112/生産者価格評価表!BW$124</f>
        <v>1.4977823444937001E-3</v>
      </c>
      <c r="BX112" s="393">
        <f>+生産者価格評価表!BX112/生産者価格評価表!BX$124</f>
        <v>9.3632137517113271E-4</v>
      </c>
      <c r="BY112" s="393">
        <f>+生産者価格評価表!BY112/生産者価格評価表!BY$124</f>
        <v>4.3287001380024536E-4</v>
      </c>
      <c r="BZ112" s="393">
        <f>+生産者価格評価表!BZ112/生産者価格評価表!BZ$124</f>
        <v>2.3733695510355223E-4</v>
      </c>
      <c r="CA112" s="393">
        <f>+生産者価格評価表!CA112/生産者価格評価表!CA$124</f>
        <v>4.5777420772001983E-4</v>
      </c>
      <c r="CB112" s="393">
        <f>+生産者価格評価表!CB112/生産者価格評価表!CB$124</f>
        <v>0</v>
      </c>
      <c r="CC112" s="393">
        <f>+生産者価格評価表!CC112/生産者価格評価表!CC$124</f>
        <v>1.9223888983595859E-4</v>
      </c>
      <c r="CD112" s="393">
        <f>+生産者価格評価表!CD112/生産者価格評価表!CD$124</f>
        <v>1.0666928745515246E-4</v>
      </c>
      <c r="CE112" s="393">
        <f>+生産者価格評価表!CE112/生産者価格評価表!CE$124</f>
        <v>1.9217621080252047E-4</v>
      </c>
      <c r="CF112" s="393">
        <f>+生産者価格評価表!CF112/生産者価格評価表!CF$124</f>
        <v>2.466147122915925E-4</v>
      </c>
      <c r="CG112" s="393">
        <f>+生産者価格評価表!CG112/生産者価格評価表!CG$124</f>
        <v>5.6411176273516686E-4</v>
      </c>
      <c r="CH112" s="393">
        <f>+生産者価格評価表!CH112/生産者価格評価表!CH$124</f>
        <v>3.3012688355002533E-4</v>
      </c>
      <c r="CI112" s="393">
        <f>+生産者価格評価表!CI112/生産者価格評価表!CI$124</f>
        <v>3.8774271797340398E-4</v>
      </c>
      <c r="CJ112" s="393">
        <f>+生産者価格評価表!CJ112/生産者価格評価表!CJ$124</f>
        <v>1.2235452969934996E-3</v>
      </c>
      <c r="CK112" s="393">
        <f>+生産者価格評価表!CK112/生産者価格評価表!CK$124</f>
        <v>9.315011745038718E-4</v>
      </c>
      <c r="CL112" s="393">
        <f>+生産者価格評価表!CL112/生産者価格評価表!CL$124</f>
        <v>9.5435069966725918E-5</v>
      </c>
      <c r="CM112" s="393">
        <f>+生産者価格評価表!CM112/生産者価格評価表!CM$124</f>
        <v>2.9238693616093409E-3</v>
      </c>
      <c r="CN112" s="393">
        <f>+生産者価格評価表!CN112/生産者価格評価表!CN$124</f>
        <v>3.3169272233933946E-4</v>
      </c>
      <c r="CO112" s="393">
        <f>+生産者価格評価表!CO112/生産者価格評価表!CO$124</f>
        <v>3.7586867260147204E-3</v>
      </c>
      <c r="CP112" s="393">
        <f>+生産者価格評価表!CP112/生産者価格評価表!CP$124</f>
        <v>2.8248420969370154E-3</v>
      </c>
      <c r="CQ112" s="393">
        <f>+生産者価格評価表!CQ112/生産者価格評価表!CQ$124</f>
        <v>2.6641845393975079E-4</v>
      </c>
      <c r="CR112" s="393">
        <f>+生産者価格評価表!CR112/生産者価格評価表!CR$124</f>
        <v>2.3169624772701459E-4</v>
      </c>
      <c r="CS112" s="393">
        <f>+生産者価格評価表!CS112/生産者価格評価表!CS$124</f>
        <v>1.9712887394867406E-4</v>
      </c>
      <c r="CT112" s="393">
        <f>+生産者価格評価表!CT112/生産者価格評価表!CT$124</f>
        <v>2.495427134088164E-4</v>
      </c>
      <c r="CU112" s="393">
        <f>+生産者価格評価表!CU112/生産者価格評価表!CU$124</f>
        <v>2.3034004373067934E-3</v>
      </c>
      <c r="CV112" s="393">
        <f>+生産者価格評価表!CV112/生産者価格評価表!CV$124</f>
        <v>8.5744812258532776E-4</v>
      </c>
      <c r="CW112" s="393">
        <f>+生産者価格評価表!CW112/生産者価格評価表!CW$124</f>
        <v>1.5027800335832534E-3</v>
      </c>
      <c r="CX112" s="393">
        <f>+生産者価格評価表!CX112/生産者価格評価表!CX$124</f>
        <v>4.7983301350858426E-4</v>
      </c>
      <c r="CY112" s="393">
        <f>+生産者価格評価表!CY112/生産者価格評価表!CY$124</f>
        <v>7.6482081423585109E-4</v>
      </c>
      <c r="CZ112" s="393">
        <f>+生産者価格評価表!CZ112/生産者価格評価表!CZ$124</f>
        <v>1.7385971665105158E-3</v>
      </c>
      <c r="DA112" s="393">
        <f>+生産者価格評価表!DA112/生産者価格評価表!DA$124</f>
        <v>4.6529738405196659E-4</v>
      </c>
      <c r="DB112" s="393">
        <f>+生産者価格評価表!DB112/生産者価格評価表!DB$124</f>
        <v>1.5768791697978993E-3</v>
      </c>
      <c r="DC112" s="393">
        <f>+生産者価格評価表!DC112/生産者価格評価表!DC$124</f>
        <v>2.2425331987309936E-3</v>
      </c>
      <c r="DD112" s="393">
        <f>+生産者価格評価表!DD112/生産者価格評価表!DD$124</f>
        <v>1.4254038644282547E-3</v>
      </c>
      <c r="DE112" s="393">
        <f>+生産者価格評価表!DE112/生産者価格評価表!DE$124</f>
        <v>3.4236661238761126E-3</v>
      </c>
      <c r="DF112" s="393">
        <f>+生産者価格評価表!DF112/生産者価格評価表!DF$124</f>
        <v>0</v>
      </c>
      <c r="DG112" s="394">
        <f>+生産者価格評価表!DG112/生産者価格評価表!DG$124</f>
        <v>1.4670321750355026E-3</v>
      </c>
    </row>
    <row r="113" spans="2:111">
      <c r="B113" s="389" t="s">
        <v>331</v>
      </c>
      <c r="C113" s="390" t="s">
        <v>332</v>
      </c>
      <c r="D113" s="391">
        <f>+生産者価格評価表!D113/生産者価格評価表!D$124</f>
        <v>3.2674754051800992E-4</v>
      </c>
      <c r="E113" s="392">
        <f>+生産者価格評価表!E113/生産者価格評価表!E$124</f>
        <v>2.5841424606172411E-4</v>
      </c>
      <c r="F113" s="392">
        <f>+生産者価格評価表!F113/生産者価格評価表!F$124</f>
        <v>8.2332120017880443E-4</v>
      </c>
      <c r="G113" s="392">
        <f>+生産者価格評価表!G113/生産者価格評価表!G$124</f>
        <v>3.4083978138416829E-3</v>
      </c>
      <c r="H113" s="392">
        <f>+生産者価格評価表!H113/生産者価格評価表!H$124</f>
        <v>9.5016407891759672E-4</v>
      </c>
      <c r="I113" s="392">
        <f>+生産者価格評価表!I113/生産者価格評価表!I$124</f>
        <v>5.0452215074825088E-4</v>
      </c>
      <c r="J113" s="392">
        <f>+生産者価格評価表!J113/生産者価格評価表!J$124</f>
        <v>1.1943253406786136E-3</v>
      </c>
      <c r="K113" s="392">
        <f>+生産者価格評価表!K113/生産者価格評価表!K$124</f>
        <v>8.7236186140474212E-4</v>
      </c>
      <c r="L113" s="392">
        <f>+生産者価格評価表!L113/生産者価格評価表!L$124</f>
        <v>3.3026929176307361E-4</v>
      </c>
      <c r="M113" s="392">
        <f>+生産者価格評価表!M113/生産者価格評価表!M$124</f>
        <v>4.6769872184620729E-6</v>
      </c>
      <c r="N113" s="392">
        <f>+生産者価格評価表!N113/生産者価格評価表!N$124</f>
        <v>2.4671164219903956E-6</v>
      </c>
      <c r="O113" s="392">
        <f>+生産者価格評価表!O113/生産者価格評価表!O$124</f>
        <v>9.1703593710841763E-4</v>
      </c>
      <c r="P113" s="392">
        <f>+生産者価格評価表!P113/生産者価格評価表!P$124</f>
        <v>1.2868966825158152E-3</v>
      </c>
      <c r="Q113" s="392">
        <f>+生産者価格評価表!Q113/生産者価格評価表!Q$124</f>
        <v>9.1303027046512079E-4</v>
      </c>
      <c r="R113" s="392">
        <f>+生産者価格評価表!R113/生産者価格評価表!R$124</f>
        <v>1.1304432739199614E-3</v>
      </c>
      <c r="S113" s="392">
        <f>+生産者価格評価表!S113/生産者価格評価表!S$124</f>
        <v>5.1614100584321948E-4</v>
      </c>
      <c r="T113" s="392">
        <f>+生産者価格評価表!T113/生産者価格評価表!T$124</f>
        <v>6.0326530125347959E-4</v>
      </c>
      <c r="U113" s="392">
        <f>+生産者価格評価表!U113/生産者価格評価表!U$124</f>
        <v>8.910028528237965E-4</v>
      </c>
      <c r="V113" s="392">
        <f>+生産者価格評価表!V113/生産者価格評価表!V$124</f>
        <v>9.7950644287004901E-4</v>
      </c>
      <c r="W113" s="392">
        <f>+生産者価格評価表!W113/生産者価格評価表!W$124</f>
        <v>8.2199529648716951E-4</v>
      </c>
      <c r="X113" s="392">
        <f>+生産者価格評価表!X113/生産者価格評価表!X$124</f>
        <v>1.1971166452041907E-4</v>
      </c>
      <c r="Y113" s="392">
        <f>+生産者価格評価表!Y113/生産者価格評価表!Y$124</f>
        <v>2.119080025621803E-4</v>
      </c>
      <c r="Z113" s="392">
        <f>+生産者価格評価表!Z113/生産者価格評価表!Z$124</f>
        <v>4.1833629977669365E-4</v>
      </c>
      <c r="AA113" s="392">
        <f>+生産者価格評価表!AA113/生産者価格評価表!AA$124</f>
        <v>5.6033175971241717E-4</v>
      </c>
      <c r="AB113" s="392">
        <f>+生産者価格評価表!AB113/生産者価格評価表!AB$124</f>
        <v>8.4754717851575441E-4</v>
      </c>
      <c r="AC113" s="392">
        <f>+生産者価格評価表!AC113/生産者価格評価表!AC$124</f>
        <v>6.6551085316725279E-4</v>
      </c>
      <c r="AD113" s="392">
        <f>+生産者価格評価表!AD113/生産者価格評価表!AD$124</f>
        <v>1.4944638653581996E-5</v>
      </c>
      <c r="AE113" s="392">
        <f>+生産者価格評価表!AE113/生産者価格評価表!AE$124</f>
        <v>1.0571037044675278E-4</v>
      </c>
      <c r="AF113" s="392">
        <f>+生産者価格評価表!AF113/生産者価格評価表!AF$124</f>
        <v>1.2919226398176918E-4</v>
      </c>
      <c r="AG113" s="392">
        <f>+生産者価格評価表!AG113/生産者価格評価表!AG$124</f>
        <v>3.2399435772037868E-4</v>
      </c>
      <c r="AH113" s="392">
        <f>+生産者価格評価表!AH113/生産者価格評価表!AH$124</f>
        <v>1.40480563725214E-3</v>
      </c>
      <c r="AI113" s="392">
        <f>+生産者価格評価表!AI113/生産者価格評価表!AI$124</f>
        <v>1.5491437985501668E-3</v>
      </c>
      <c r="AJ113" s="392">
        <f>+生産者価格評価表!AJ113/生産者価格評価表!AJ$124</f>
        <v>7.1191123390223251E-4</v>
      </c>
      <c r="AK113" s="392">
        <f>+生産者価格評価表!AK113/生産者価格評価表!AK$124</f>
        <v>1.2577229702305491E-3</v>
      </c>
      <c r="AL113" s="392">
        <f>+生産者価格評価表!AL113/生産者価格評価表!AL$124</f>
        <v>1.005722530630212E-3</v>
      </c>
      <c r="AM113" s="392">
        <f>+生産者価格評価表!AM113/生産者価格評価表!AM$124</f>
        <v>1.0188115968183591E-4</v>
      </c>
      <c r="AN113" s="392">
        <f>+生産者価格評価表!AN113/生産者価格評価表!AN$124</f>
        <v>7.9843428069609207E-5</v>
      </c>
      <c r="AO113" s="392">
        <f>+生産者価格評価表!AO113/生産者価格評価表!AO$124</f>
        <v>2.4619492419670976E-4</v>
      </c>
      <c r="AP113" s="392">
        <f>+生産者価格評価表!AP113/生産者価格評価表!AP$124</f>
        <v>6.1863024213898064E-4</v>
      </c>
      <c r="AQ113" s="392">
        <f>+生産者価格評価表!AQ113/生産者価格評価表!AQ$124</f>
        <v>1.6250817054968598E-4</v>
      </c>
      <c r="AR113" s="392">
        <f>+生産者価格評価表!AR113/生産者価格評価表!AR$124</f>
        <v>4.5720409408831424E-4</v>
      </c>
      <c r="AS113" s="392">
        <f>+生産者価格評価表!AS113/生産者価格評価表!AS$124</f>
        <v>8.439649263432327E-4</v>
      </c>
      <c r="AT113" s="392">
        <f>+生産者価格評価表!AT113/生産者価格評価表!AT$124</f>
        <v>4.0731042657573375E-4</v>
      </c>
      <c r="AU113" s="393">
        <f>+生産者価格評価表!AU113/生産者価格評価表!AU$124</f>
        <v>8.0068542212776231E-4</v>
      </c>
      <c r="AV113" s="393">
        <f>+生産者価格評価表!AV113/生産者価格評価表!AV$124</f>
        <v>9.4949283571094632E-4</v>
      </c>
      <c r="AW113" s="393">
        <f>+生産者価格評価表!AW113/生産者価格評価表!AW$124</f>
        <v>8.9567709649238689E-4</v>
      </c>
      <c r="AX113" s="393">
        <f>+生産者価格評価表!AX113/生産者価格評価表!AX$124</f>
        <v>8.4735740883691351E-4</v>
      </c>
      <c r="AY113" s="393">
        <f>+生産者価格評価表!AY113/生産者価格評価表!AY$124</f>
        <v>1.6024685684272724E-3</v>
      </c>
      <c r="AZ113" s="393">
        <f>+生産者価格評価表!AZ113/生産者価格評価表!AZ$124</f>
        <v>9.6587341386779638E-4</v>
      </c>
      <c r="BA113" s="393">
        <f>+生産者価格評価表!BA113/生産者価格評価表!BA$124</f>
        <v>7.0496344171886306E-4</v>
      </c>
      <c r="BB113" s="393">
        <f>+生産者価格評価表!BB113/生産者価格評価表!BB$124</f>
        <v>5.2377666847413899E-4</v>
      </c>
      <c r="BC113" s="393">
        <f>+生産者価格評価表!BC113/生産者価格評価表!BC$124</f>
        <v>9.1128115151570602E-4</v>
      </c>
      <c r="BD113" s="393">
        <f>+生産者価格評価表!BD113/生産者価格評価表!BD$124</f>
        <v>9.564159707426183E-4</v>
      </c>
      <c r="BE113" s="393">
        <f>+生産者価格評価表!BE113/生産者価格評価表!BE$124</f>
        <v>7.6665446813635799E-4</v>
      </c>
      <c r="BF113" s="393">
        <f>+生産者価格評価表!BF113/生産者価格評価表!BF$124</f>
        <v>1.193846809729886E-4</v>
      </c>
      <c r="BG113" s="393">
        <f>+生産者価格評価表!BG113/生産者価格評価表!BG$124</f>
        <v>1.1878685623435766E-4</v>
      </c>
      <c r="BH113" s="393">
        <f>+生産者価格評価表!BH113/生産者価格評価表!BH$124</f>
        <v>3.2877287997255784E-4</v>
      </c>
      <c r="BI113" s="393">
        <f>+生産者価格評価表!BI113/生産者価格評価表!BI$124</f>
        <v>5.902953546472069E-4</v>
      </c>
      <c r="BJ113" s="393">
        <f>+生産者価格評価表!BJ113/生産者価格評価表!BJ$124</f>
        <v>1.1413528247578872E-3</v>
      </c>
      <c r="BK113" s="393">
        <f>+生産者価格評価表!BK113/生産者価格評価表!BK$124</f>
        <v>1.5843050918948392E-3</v>
      </c>
      <c r="BL113" s="393">
        <f>+生産者価格評価表!BL113/生産者価格評価表!BL$124</f>
        <v>2.5808906916240256E-4</v>
      </c>
      <c r="BM113" s="393">
        <f>+生産者価格評価表!BM113/生産者価格評価表!BM$124</f>
        <v>5.7493825374963826E-4</v>
      </c>
      <c r="BN113" s="393">
        <f>+生産者価格評価表!BN113/生産者価格評価表!BN$124</f>
        <v>2.2871841213498716E-5</v>
      </c>
      <c r="BO113" s="393">
        <f>+生産者価格評価表!BO113/生産者価格評価表!BO$124</f>
        <v>2.1351276396344042E-3</v>
      </c>
      <c r="BP113" s="393">
        <f>+生産者価格評価表!BP113/生産者価格評価表!BP$124</f>
        <v>4.0308978568775062E-4</v>
      </c>
      <c r="BQ113" s="393">
        <f>+生産者価格評価表!BQ113/生産者価格評価表!BQ$124</f>
        <v>3.7980574835000637E-5</v>
      </c>
      <c r="BR113" s="393">
        <f>+生産者価格評価表!BR113/生産者価格評価表!BR$124</f>
        <v>1.5451646062929834E-4</v>
      </c>
      <c r="BS113" s="393">
        <f>+生産者価格評価表!BS113/生産者価格評価表!BS$124</f>
        <v>8.8579159815742987E-4</v>
      </c>
      <c r="BT113" s="393">
        <f>+生産者価格評価表!BT113/生産者価格評価表!BT$124</f>
        <v>2.8713434219184331E-3</v>
      </c>
      <c r="BU113" s="393">
        <f>+生産者価格評価表!BU113/生産者価格評価表!BU$124</f>
        <v>1.9392179981898288E-3</v>
      </c>
      <c r="BV113" s="393">
        <f>+生産者価格評価表!BV113/生産者価格評価表!BV$124</f>
        <v>3.4212974029400071E-3</v>
      </c>
      <c r="BW113" s="393">
        <f>+生産者価格評価表!BW113/生産者価格評価表!BW$124</f>
        <v>1.1405915768023613E-3</v>
      </c>
      <c r="BX113" s="393">
        <f>+生産者価格評価表!BX113/生産者価格評価表!BX$124</f>
        <v>4.9313550687467051E-4</v>
      </c>
      <c r="BY113" s="393">
        <f>+生産者価格評価表!BY113/生産者価格評価表!BY$124</f>
        <v>0</v>
      </c>
      <c r="BZ113" s="393">
        <f>+生産者価格評価表!BZ113/生産者価格評価表!BZ$124</f>
        <v>2.8873925201166888E-3</v>
      </c>
      <c r="CA113" s="393">
        <f>+生産者価格評価表!CA113/生産者価格評価表!CA$124</f>
        <v>1.8038856009869107E-3</v>
      </c>
      <c r="CB113" s="393">
        <f>+生産者価格評価表!CB113/生産者価格評価表!CB$124</f>
        <v>9.3520485311516827E-4</v>
      </c>
      <c r="CC113" s="393">
        <f>+生産者価格評価表!CC113/生産者価格評価表!CC$124</f>
        <v>1.6377802279649602E-3</v>
      </c>
      <c r="CD113" s="393">
        <f>+生産者価格評価表!CD113/生産者価格評価表!CD$124</f>
        <v>1.3525425943049388E-3</v>
      </c>
      <c r="CE113" s="393">
        <f>+生産者価格評価表!CE113/生産者価格評価表!CE$124</f>
        <v>4.8364346385300983E-3</v>
      </c>
      <c r="CF113" s="393">
        <f>+生産者価格評価表!CF113/生産者価格評価表!CF$124</f>
        <v>3.1912140799596487E-3</v>
      </c>
      <c r="CG113" s="393">
        <f>+生産者価格評価表!CG113/生産者価格評価表!CG$124</f>
        <v>3.3422073014770116E-3</v>
      </c>
      <c r="CH113" s="393">
        <f>+生産者価格評価表!CH113/生産者価格評価表!CH$124</f>
        <v>3.2869154927372087E-3</v>
      </c>
      <c r="CI113" s="393">
        <f>+生産者価格評価表!CI113/生産者価格評価表!CI$124</f>
        <v>2.7293500126388194E-3</v>
      </c>
      <c r="CJ113" s="393">
        <f>+生産者価格評価表!CJ113/生産者価格評価表!CJ$124</f>
        <v>2.0301434793952378E-3</v>
      </c>
      <c r="CK113" s="393">
        <f>+生産者価格評価表!CK113/生産者価格評価表!CK$124</f>
        <v>6.2557109849793648E-4</v>
      </c>
      <c r="CL113" s="393">
        <f>+生産者価格評価表!CL113/生産者価格評価表!CL$124</f>
        <v>1.8214566525365788E-3</v>
      </c>
      <c r="CM113" s="393">
        <f>+生産者価格評価表!CM113/生産者価格評価表!CM$124</f>
        <v>2.2432986236962226E-3</v>
      </c>
      <c r="CN113" s="393">
        <f>+生産者価格評価表!CN113/生産者価格評価表!CN$124</f>
        <v>2.6076082367145442E-3</v>
      </c>
      <c r="CO113" s="393">
        <f>+生産者価格評価表!CO113/生産者価格評価表!CO$124</f>
        <v>1.7818576047391305E-3</v>
      </c>
      <c r="CP113" s="393">
        <f>+生産者価格評価表!CP113/生産者価格評価表!CP$124</f>
        <v>6.8087526194515243E-3</v>
      </c>
      <c r="CQ113" s="393">
        <f>+生産者価格評価表!CQ113/生産者価格評価表!CQ$124</f>
        <v>1.2657833899460899E-3</v>
      </c>
      <c r="CR113" s="393">
        <f>+生産者価格評価表!CR113/生産者価格評価表!CR$124</f>
        <v>5.0118763174268749E-3</v>
      </c>
      <c r="CS113" s="393">
        <f>+生産者価格評価表!CS113/生産者価格評価表!CS$124</f>
        <v>4.0527203953019163E-3</v>
      </c>
      <c r="CT113" s="393">
        <f>+生産者価格評価表!CT113/生産者価格評価表!CT$124</f>
        <v>4.8973835351648707E-3</v>
      </c>
      <c r="CU113" s="393">
        <f>+生産者価格評価表!CU113/生産者価格評価表!CU$124</f>
        <v>4.5223973124900521E-3</v>
      </c>
      <c r="CV113" s="393">
        <f>+生産者価格評価表!CV113/生産者価格評価表!CV$124</f>
        <v>1.4521844189684476E-3</v>
      </c>
      <c r="CW113" s="393">
        <f>+生産者価格評価表!CW113/生産者価格評価表!CW$124</f>
        <v>1.0946671136648613E-3</v>
      </c>
      <c r="CX113" s="393">
        <f>+生産者価格評価表!CX113/生産者価格評価表!CX$124</f>
        <v>1.240431627247611E-3</v>
      </c>
      <c r="CY113" s="393">
        <f>+生産者価格評価表!CY113/生産者価格評価表!CY$124</f>
        <v>1.6227735702570745E-3</v>
      </c>
      <c r="CZ113" s="393">
        <f>+生産者価格評価表!CZ113/生産者価格評価表!CZ$124</f>
        <v>2.2958517486221797E-3</v>
      </c>
      <c r="DA113" s="393">
        <f>+生産者価格評価表!DA113/生産者価格評価表!DA$124</f>
        <v>6.3074311198081136E-4</v>
      </c>
      <c r="DB113" s="393">
        <f>+生産者価格評価表!DB113/生産者価格評価表!DB$124</f>
        <v>3.9346256001927503E-3</v>
      </c>
      <c r="DC113" s="393">
        <f>+生産者価格評価表!DC113/生産者価格評価表!DC$124</f>
        <v>1.9596794796529998E-3</v>
      </c>
      <c r="DD113" s="393">
        <f>+生産者価格評価表!DD113/生産者価格評価表!DD$124</f>
        <v>2.958877564329501E-3</v>
      </c>
      <c r="DE113" s="393">
        <f>+生産者価格評価表!DE113/生産者価格評価表!DE$124</f>
        <v>2.6094008059668701E-3</v>
      </c>
      <c r="DF113" s="393">
        <f>+生産者価格評価表!DF113/生産者価格評価表!DF$124</f>
        <v>0</v>
      </c>
      <c r="DG113" s="394">
        <f>+生産者価格評価表!DG113/生産者価格評価表!DG$124</f>
        <v>1.1583193768345174E-4</v>
      </c>
    </row>
    <row r="114" spans="2:111" ht="14" thickBot="1">
      <c r="B114" s="395" t="s">
        <v>333</v>
      </c>
      <c r="C114" s="396" t="s">
        <v>334</v>
      </c>
      <c r="D114" s="397">
        <f>+生産者価格評価表!D114/生産者価格評価表!D$124</f>
        <v>9.0008428377202094E-3</v>
      </c>
      <c r="E114" s="398">
        <f>+生産者価格評価表!E114/生産者価格評価表!E$124</f>
        <v>1.4739777389234987E-4</v>
      </c>
      <c r="F114" s="398">
        <f>+生産者価格評価表!F114/生産者価格評価表!F$124</f>
        <v>1.0354233376209895E-3</v>
      </c>
      <c r="G114" s="398">
        <f>+生産者価格評価表!G114/生産者価格評価表!G$124</f>
        <v>6.6307622187407398E-4</v>
      </c>
      <c r="H114" s="398">
        <f>+生産者価格評価表!H114/生産者価格評価表!H$124</f>
        <v>9.2347075343205184E-3</v>
      </c>
      <c r="I114" s="398">
        <f>+生産者価格評価表!I114/生産者価格評価表!I$124</f>
        <v>1.2049176070811168E-2</v>
      </c>
      <c r="J114" s="398">
        <f>+生産者価格評価表!J114/生産者価格評価表!J$124</f>
        <v>8.1988820684423744E-3</v>
      </c>
      <c r="K114" s="398">
        <f>+生産者価格評価表!K114/生産者価格評価表!K$124</f>
        <v>4.4420177996184976E-3</v>
      </c>
      <c r="L114" s="398">
        <f>+生産者価格評価表!L114/生産者価格評価表!L$124</f>
        <v>6.4753989570947518E-3</v>
      </c>
      <c r="M114" s="398">
        <f>+生産者価格評価表!M114/生産者価格評価表!M$124</f>
        <v>2.4641041230983036E-3</v>
      </c>
      <c r="N114" s="398">
        <f>+生産者価格評価表!N114/生産者価格評価表!N$124</f>
        <v>4.7572172407029803E-3</v>
      </c>
      <c r="O114" s="398">
        <f>+生産者価格評価表!O114/生産者価格評価表!O$124</f>
        <v>2.0734210696750203E-3</v>
      </c>
      <c r="P114" s="398">
        <f>+生産者価格評価表!P114/生産者価格評価表!P$124</f>
        <v>3.4001164980154699E-3</v>
      </c>
      <c r="Q114" s="398">
        <f>+生産者価格評価表!Q114/生産者価格評価表!Q$124</f>
        <v>9.0008368738994354E-3</v>
      </c>
      <c r="R114" s="398">
        <f>+生産者価格評価表!R114/生産者価格評価表!R$124</f>
        <v>1.7651687910345739E-3</v>
      </c>
      <c r="S114" s="398">
        <f>+生産者価格評価表!S114/生産者価格評価表!S$124</f>
        <v>1.7384698581778728E-3</v>
      </c>
      <c r="T114" s="398">
        <f>+生産者価格評価表!T114/生産者価格評価表!T$124</f>
        <v>2.2392389995680006E-3</v>
      </c>
      <c r="U114" s="398">
        <f>+生産者価格評価表!U114/生産者価格評価表!U$124</f>
        <v>2.1453058803986469E-3</v>
      </c>
      <c r="V114" s="398">
        <f>+生産者価格評価表!V114/生産者価格評価表!V$124</f>
        <v>3.0114275751668172E-4</v>
      </c>
      <c r="W114" s="398">
        <f>+生産者価格評価表!W114/生産者価格評価表!W$124</f>
        <v>1.6704918309933807E-3</v>
      </c>
      <c r="X114" s="398">
        <f>+生産者価格評価表!X114/生産者価格評価表!X$124</f>
        <v>1.2795092888012404E-4</v>
      </c>
      <c r="Y114" s="398">
        <f>+生産者価格評価表!Y114/生産者価格評価表!Y$124</f>
        <v>3.3265392749678356E-4</v>
      </c>
      <c r="Z114" s="398">
        <f>+生産者価格評価表!Z114/生産者価格評価表!Z$124</f>
        <v>1.0831230354172033E-3</v>
      </c>
      <c r="AA114" s="398">
        <f>+生産者価格評価表!AA114/生産者価格評価表!AA$124</f>
        <v>7.6497466325956085E-3</v>
      </c>
      <c r="AB114" s="398">
        <f>+生産者価格評価表!AB114/生産者価格評価表!AB$124</f>
        <v>4.7920652045049155E-4</v>
      </c>
      <c r="AC114" s="398">
        <f>+生産者価格評価表!AC114/生産者価格評価表!AC$124</f>
        <v>1.201788132909862E-3</v>
      </c>
      <c r="AD114" s="398">
        <f>+生産者価格評価表!AD114/生産者価格評価表!AD$124</f>
        <v>2.5405885711089391E-4</v>
      </c>
      <c r="AE114" s="398">
        <f>+生産者価格評価表!AE114/生産者価格評価表!AE$124</f>
        <v>6.2576648125197394E-3</v>
      </c>
      <c r="AF114" s="398">
        <f>+生産者価格評価表!AF114/生産者価格評価表!AF$124</f>
        <v>1.423658773976317E-3</v>
      </c>
      <c r="AG114" s="398">
        <f>+生産者価格評価表!AG114/生産者価格評価表!AG$124</f>
        <v>5.4198134494238461E-3</v>
      </c>
      <c r="AH114" s="398">
        <f>+生産者価格評価表!AH114/生産者価格評価表!AH$124</f>
        <v>4.3984689872252833E-3</v>
      </c>
      <c r="AI114" s="398">
        <f>+生産者価格評価表!AI114/生産者価格評価表!AI$124</f>
        <v>1.2879788093652559E-2</v>
      </c>
      <c r="AJ114" s="398">
        <f>+生産者価格評価表!AJ114/生産者価格評価表!AJ$124</f>
        <v>9.1040506216300519E-3</v>
      </c>
      <c r="AK114" s="398">
        <f>+生産者価格評価表!AK114/生産者価格評価表!AK$124</f>
        <v>1.2410201419406348E-3</v>
      </c>
      <c r="AL114" s="398">
        <f>+生産者価格評価表!AL114/生産者価格評価表!AL$124</f>
        <v>1.1771131381803657E-2</v>
      </c>
      <c r="AM114" s="398">
        <f>+生産者価格評価表!AM114/生産者価格評価表!AM$124</f>
        <v>4.6405320113257643E-3</v>
      </c>
      <c r="AN114" s="398">
        <f>+生産者価格評価表!AN114/生産者価格評価表!AN$124</f>
        <v>4.1562679436611258E-3</v>
      </c>
      <c r="AO114" s="398">
        <f>+生産者価格評価表!AO114/生産者価格評価表!AO$124</f>
        <v>1.5196191339141758E-2</v>
      </c>
      <c r="AP114" s="398">
        <f>+生産者価格評価表!AP114/生産者価格評価表!AP$124</f>
        <v>8.3021757136817424E-3</v>
      </c>
      <c r="AQ114" s="398">
        <f>+生産者価格評価表!AQ114/生産者価格評価表!AQ$124</f>
        <v>3.5793466282610319E-3</v>
      </c>
      <c r="AR114" s="398">
        <f>+生産者価格評価表!AR114/生産者価格評価表!AR$124</f>
        <v>5.9568647104713381E-3</v>
      </c>
      <c r="AS114" s="398">
        <f>+生産者価格評価表!AS114/生産者価格評価表!AS$124</f>
        <v>3.3138567279516026E-3</v>
      </c>
      <c r="AT114" s="398">
        <f>+生産者価格評価表!AT114/生産者価格評価表!AT$124</f>
        <v>6.1651430944767074E-3</v>
      </c>
      <c r="AU114" s="399">
        <f>+生産者価格評価表!AU114/生産者価格評価表!AU$124</f>
        <v>7.3460626472361106E-3</v>
      </c>
      <c r="AV114" s="399">
        <f>+生産者価格評価表!AV114/生産者価格評価表!AV$124</f>
        <v>5.5537982435078072E-3</v>
      </c>
      <c r="AW114" s="399">
        <f>+生産者価格評価表!AW114/生産者価格評価表!AW$124</f>
        <v>2.4468174202887682E-3</v>
      </c>
      <c r="AX114" s="399">
        <f>+生産者価格評価表!AX114/生産者価格評価表!AX$124</f>
        <v>9.2687864258930079E-4</v>
      </c>
      <c r="AY114" s="399">
        <f>+生産者価格評価表!AY114/生産者価格評価表!AY$124</f>
        <v>5.1511669894626266E-4</v>
      </c>
      <c r="AZ114" s="399">
        <f>+生産者価格評価表!AZ114/生産者価格評価表!AZ$124</f>
        <v>3.0012294385154915E-3</v>
      </c>
      <c r="BA114" s="399">
        <f>+生産者価格評価表!BA114/生産者価格評価表!BA$124</f>
        <v>9.3175542869557181E-4</v>
      </c>
      <c r="BB114" s="399">
        <f>+生産者価格評価表!BB114/生産者価格評価表!BB$124</f>
        <v>8.6155182011266377E-4</v>
      </c>
      <c r="BC114" s="399">
        <f>+生産者価格評価表!BC114/生産者価格評価表!BC$124</f>
        <v>5.0249737176333098E-3</v>
      </c>
      <c r="BD114" s="399">
        <f>+生産者価格評価表!BD114/生産者価格評価表!BD$124</f>
        <v>3.4720283430885149E-3</v>
      </c>
      <c r="BE114" s="399">
        <f>+生産者価格評価表!BE114/生産者価格評価表!BE$124</f>
        <v>1.6392740175936778E-3</v>
      </c>
      <c r="BF114" s="399">
        <f>+生産者価格評価表!BF114/生産者価格評価表!BF$124</f>
        <v>3.650748939898637E-4</v>
      </c>
      <c r="BG114" s="399">
        <f>+生産者価格評価表!BG114/生産者価格評価表!BG$124</f>
        <v>8.3040811534203739E-4</v>
      </c>
      <c r="BH114" s="399">
        <f>+生産者価格評価表!BH114/生産者価格評価表!BH$124</f>
        <v>4.2204178209243238E-4</v>
      </c>
      <c r="BI114" s="399">
        <f>+生産者価格評価表!BI114/生産者価格評価表!BI$124</f>
        <v>3.3753338467336271E-3</v>
      </c>
      <c r="BJ114" s="399">
        <f>+生産者価格評価表!BJ114/生産者価格評価表!BJ$124</f>
        <v>7.868756713308651E-3</v>
      </c>
      <c r="BK114" s="399">
        <f>+生産者価格評価表!BK114/生産者価格評価表!BK$124</f>
        <v>1.7483366796920321E-3</v>
      </c>
      <c r="BL114" s="399">
        <f>+生産者価格評価表!BL114/生産者価格評価表!BL$124</f>
        <v>2.0975204858198647E-3</v>
      </c>
      <c r="BM114" s="399">
        <f>+生産者価格評価表!BM114/生産者価格評価表!BM$124</f>
        <v>1.4501224009691761E-2</v>
      </c>
      <c r="BN114" s="399">
        <f>+生産者価格評価表!BN114/生産者価格評価表!BN$124</f>
        <v>1.7597594629665911E-2</v>
      </c>
      <c r="BO114" s="399">
        <f>+生産者価格評価表!BO114/生産者価格評価表!BO$124</f>
        <v>1.2010925351878737E-2</v>
      </c>
      <c r="BP114" s="399">
        <f>+生産者価格評価表!BP114/生産者価格評価表!BP$124</f>
        <v>1.4415690611509409E-2</v>
      </c>
      <c r="BQ114" s="399">
        <f>+生産者価格評価表!BQ114/生産者価格評価表!BQ$124</f>
        <v>3.3803711091962016E-3</v>
      </c>
      <c r="BR114" s="399">
        <f>+生産者価格評価表!BR114/生産者価格評価表!BR$124</f>
        <v>2.6924724576722048E-3</v>
      </c>
      <c r="BS114" s="399">
        <f>+生産者価格評価表!BS114/生産者価格評価表!BS$124</f>
        <v>6.9459481711482687E-3</v>
      </c>
      <c r="BT114" s="399">
        <f>+生産者価格評価表!BT114/生産者価格評価表!BT$124</f>
        <v>7.6279342364564493E-3</v>
      </c>
      <c r="BU114" s="399">
        <f>+生産者価格評価表!BU114/生産者価格評価表!BU$124</f>
        <v>4.5143514384031755E-3</v>
      </c>
      <c r="BV114" s="399">
        <f>+生産者価格評価表!BV114/生産者価格評価表!BV$124</f>
        <v>9.6718504381001769E-3</v>
      </c>
      <c r="BW114" s="399">
        <f>+生産者価格評価表!BW114/生産者価格評価表!BW$124</f>
        <v>1.0181261707367596E-2</v>
      </c>
      <c r="BX114" s="399">
        <f>+生産者価格評価表!BX114/生産者価格評価表!BX$124</f>
        <v>6.7644264566228563E-3</v>
      </c>
      <c r="BY114" s="399">
        <f>+生産者価格評価表!BY114/生産者価格評価表!BY$124</f>
        <v>8.2697669214647359E-5</v>
      </c>
      <c r="BZ114" s="399">
        <f>+生産者価格評価表!BZ114/生産者価格評価表!BZ$124</f>
        <v>5.7834832532476432E-3</v>
      </c>
      <c r="CA114" s="399">
        <f>+生産者価格評価表!CA114/生産者価格評価表!CA$124</f>
        <v>1.9547046246016918E-3</v>
      </c>
      <c r="CB114" s="399">
        <f>+生産者価格評価表!CB114/生産者価格評価表!CB$124</f>
        <v>0</v>
      </c>
      <c r="CC114" s="399">
        <f>+生産者価格評価表!CC114/生産者価格評価表!CC$124</f>
        <v>1.0922315002535139E-2</v>
      </c>
      <c r="CD114" s="399">
        <f>+生産者価格評価表!CD114/生産者価格評価表!CD$124</f>
        <v>3.1815013881989012E-3</v>
      </c>
      <c r="CE114" s="399">
        <f>+生産者価格評価表!CE114/生産者価格評価表!CE$124</f>
        <v>6.0806524135976984E-3</v>
      </c>
      <c r="CF114" s="399">
        <f>+生産者価格評価表!CF114/生産者価格評価表!CF$124</f>
        <v>2.4296967459993247E-3</v>
      </c>
      <c r="CG114" s="399">
        <f>+生産者価格評価表!CG114/生産者価格評価表!CG$124</f>
        <v>4.0081704781107863E-3</v>
      </c>
      <c r="CH114" s="399">
        <f>+生産者価格評価表!CH114/生産者価格評価表!CH$124</f>
        <v>9.9429519867636081E-4</v>
      </c>
      <c r="CI114" s="399">
        <f>+生産者価格評価表!CI114/生産者価格評価表!CI$124</f>
        <v>6.4701398001607117E-3</v>
      </c>
      <c r="CJ114" s="399">
        <f>+生産者価格評価表!CJ114/生産者価格評価表!CJ$124</f>
        <v>4.9007777326129298E-3</v>
      </c>
      <c r="CK114" s="399">
        <f>+生産者価格評価表!CK114/生産者価格評価表!CK$124</f>
        <v>8.9260461241372235E-4</v>
      </c>
      <c r="CL114" s="399">
        <f>+生産者価格評価表!CL114/生産者価格評価表!CL$124</f>
        <v>1.1334576363249617E-2</v>
      </c>
      <c r="CM114" s="399">
        <f>+生産者価格評価表!CM114/生産者価格評価表!CM$124</f>
        <v>3.9650140720599216E-3</v>
      </c>
      <c r="CN114" s="399">
        <f>+生産者価格評価表!CN114/生産者価格評価表!CN$124</f>
        <v>3.7685210351928348E-4</v>
      </c>
      <c r="CO114" s="399">
        <f>+生産者価格評価表!CO114/生産者価格評価表!CO$124</f>
        <v>8.8021159311062781E-3</v>
      </c>
      <c r="CP114" s="399">
        <f>+生産者価格評価表!CP114/生産者価格評価表!CP$124</f>
        <v>1.1095576137097074E-3</v>
      </c>
      <c r="CQ114" s="399">
        <f>+生産者価格評価表!CQ114/生産者価格評価表!CQ$124</f>
        <v>1.3777105421461757E-3</v>
      </c>
      <c r="CR114" s="399">
        <f>+生産者価格評価表!CR114/生産者価格評価表!CR$124</f>
        <v>1.7986866190139693E-2</v>
      </c>
      <c r="CS114" s="399">
        <f>+生産者価格評価表!CS114/生産者価格評価表!CS$124</f>
        <v>6.5030634551192876E-3</v>
      </c>
      <c r="CT114" s="399">
        <f>+生産者価格評価表!CT114/生産者価格評価表!CT$124</f>
        <v>3.178780970910856E-3</v>
      </c>
      <c r="CU114" s="399">
        <f>+生産者価格評価表!CU114/生産者価格評価表!CU$124</f>
        <v>1.2702003066174068E-2</v>
      </c>
      <c r="CV114" s="399">
        <f>+生産者価格評価表!CV114/生産者価格評価表!CV$124</f>
        <v>3.5554568773921314E-3</v>
      </c>
      <c r="CW114" s="399">
        <f>+生産者価格評価表!CW114/生産者価格評価表!CW$124</f>
        <v>1.7942371292984448E-4</v>
      </c>
      <c r="CX114" s="399">
        <f>+生産者価格評価表!CX114/生産者価格評価表!CX$124</f>
        <v>5.2587550346987156E-3</v>
      </c>
      <c r="CY114" s="399">
        <f>+生産者価格評価表!CY114/生産者価格評価表!CY$124</f>
        <v>3.4692474929919133E-3</v>
      </c>
      <c r="CZ114" s="399">
        <f>+生産者価格評価表!CZ114/生産者価格評価表!CZ$124</f>
        <v>1.960632640204758E-2</v>
      </c>
      <c r="DA114" s="399">
        <f>+生産者価格評価表!DA114/生産者価格評価表!DA$124</f>
        <v>1.4175840585341113E-3</v>
      </c>
      <c r="DB114" s="399">
        <f>+生産者価格評価表!DB114/生産者価格評価表!DB$124</f>
        <v>9.0073944894130883E-3</v>
      </c>
      <c r="DC114" s="399">
        <f>+生産者価格評価表!DC114/生産者価格評価表!DC$124</f>
        <v>1.1585556169827875E-3</v>
      </c>
      <c r="DD114" s="399">
        <f>+生産者価格評価表!DD114/生産者価格評価表!DD$124</f>
        <v>1.5055246045203004E-3</v>
      </c>
      <c r="DE114" s="399">
        <f>+生産者価格評価表!DE114/生産者価格評価表!DE$124</f>
        <v>5.4103653971896244E-3</v>
      </c>
      <c r="DF114" s="399">
        <f>+生産者価格評価表!DF114/生産者価格評価表!DF$124</f>
        <v>4.89850777688714E-4</v>
      </c>
      <c r="DG114" s="400">
        <f>+生産者価格評価表!DG114/生産者価格評価表!DG$124</f>
        <v>0</v>
      </c>
    </row>
    <row r="115" spans="2:111" ht="19" customHeight="1" thickBot="1">
      <c r="B115" s="628">
        <v>700</v>
      </c>
      <c r="C115" s="629" t="s">
        <v>25</v>
      </c>
      <c r="D115" s="630">
        <f>+生産者価格評価表!D115/生産者価格評価表!D$124</f>
        <v>0.46710796212095312</v>
      </c>
      <c r="E115" s="631">
        <f>+生産者価格評価表!E115/生産者価格評価表!E$124</f>
        <v>0.71153212361938312</v>
      </c>
      <c r="F115" s="631">
        <f>+生産者価格評価表!F115/生産者価格評価表!F$124</f>
        <v>0.39001021739328756</v>
      </c>
      <c r="G115" s="631">
        <f>+生産者価格評価表!G115/生産者価格評価表!G$124</f>
        <v>0.42441927678183461</v>
      </c>
      <c r="H115" s="631">
        <f>+生産者価格評価表!H115/生産者価格評価表!H$124</f>
        <v>0.45548499775953527</v>
      </c>
      <c r="I115" s="631">
        <f>+生産者価格評価表!I115/生産者価格評価表!I$124</f>
        <v>0.42474829538288039</v>
      </c>
      <c r="J115" s="631">
        <f>+生産者価格評価表!J115/生産者価格評価表!J$124</f>
        <v>0.4398103067048994</v>
      </c>
      <c r="K115" s="631">
        <f>+生産者価格評価表!K115/生産者価格評価表!K$124</f>
        <v>0.69189522736444342</v>
      </c>
      <c r="L115" s="631">
        <f>+生産者価格評価表!L115/生産者価格評価表!L$124</f>
        <v>0.50546834272203467</v>
      </c>
      <c r="M115" s="631">
        <f>+生産者価格評価表!M115/生産者価格評価表!M$124</f>
        <v>0.73976508161342691</v>
      </c>
      <c r="N115" s="631">
        <f>+生産者価格評価表!N115/生産者価格評価表!N$124</f>
        <v>0.16091766862432355</v>
      </c>
      <c r="O115" s="631">
        <f>+生産者価格評価表!O115/生産者価格評価表!O$124</f>
        <v>0.5579577037119775</v>
      </c>
      <c r="P115" s="631">
        <f>+生産者価格評価表!P115/生産者価格評価表!P$124</f>
        <v>0.57422955527559905</v>
      </c>
      <c r="Q115" s="631">
        <f>+生産者価格評価表!Q115/生産者価格評価表!Q$124</f>
        <v>0.5539728663311837</v>
      </c>
      <c r="R115" s="631">
        <f>+生産者価格評価表!R115/生産者価格評価表!R$124</f>
        <v>0.57856523312520458</v>
      </c>
      <c r="S115" s="631">
        <f>+生産者価格評価表!S115/生産者価格評価表!S$124</f>
        <v>0.74630057441329922</v>
      </c>
      <c r="T115" s="631">
        <f>+生産者価格評価表!T115/生産者価格評価表!T$124</f>
        <v>0.54855220588047338</v>
      </c>
      <c r="U115" s="631">
        <f>+生産者価格評価表!U115/生産者価格評価表!U$124</f>
        <v>0.39390815331218443</v>
      </c>
      <c r="V115" s="631">
        <f>+生産者価格評価表!V115/生産者価格評価表!V$124</f>
        <v>0.62663686938329133</v>
      </c>
      <c r="W115" s="631">
        <f>+生産者価格評価表!W115/生産者価格評価表!W$124</f>
        <v>0.54754253562931532</v>
      </c>
      <c r="X115" s="631">
        <f>+生産者価格評価表!X115/生産者価格評価表!X$124</f>
        <v>0.87109670909241599</v>
      </c>
      <c r="Y115" s="631">
        <f>+生産者価格評価表!Y115/生産者価格評価表!Y$124</f>
        <v>0.72087815377508524</v>
      </c>
      <c r="Z115" s="631">
        <f>+生産者価格評価表!Z115/生産者価格評価表!Z$124</f>
        <v>0.70719848314356493</v>
      </c>
      <c r="AA115" s="631">
        <f>+生産者価格評価表!AA115/生産者価格評価表!AA$124</f>
        <v>0.59462568755684531</v>
      </c>
      <c r="AB115" s="631">
        <f>+生産者価格評価表!AB115/生産者価格評価表!AB$124</f>
        <v>0.58522036486402096</v>
      </c>
      <c r="AC115" s="631">
        <f>+生産者価格評価表!AC115/生産者価格評価表!AC$124</f>
        <v>0.6338738576600117</v>
      </c>
      <c r="AD115" s="631">
        <f>+生産者価格評価表!AD115/生産者価格評価表!AD$124</f>
        <v>0.5858848314906594</v>
      </c>
      <c r="AE115" s="631">
        <f>+生産者価格評価表!AE115/生産者価格評価表!AE$124</f>
        <v>0.71072584112704118</v>
      </c>
      <c r="AF115" s="631">
        <f>+生産者価格評価表!AF115/生産者価格評価表!AF$124</f>
        <v>0.5870426518901728</v>
      </c>
      <c r="AG115" s="631">
        <f>+生産者価格評価表!AG115/生産者価格評価表!AG$124</f>
        <v>0.46889000951453474</v>
      </c>
      <c r="AH115" s="631">
        <f>+生産者価格評価表!AH115/生産者価格評価表!AH$124</f>
        <v>0.57408096037621748</v>
      </c>
      <c r="AI115" s="631">
        <f>+生産者価格評価表!AI115/生産者価格評価表!AI$124</f>
        <v>0.50642460916134724</v>
      </c>
      <c r="AJ115" s="631">
        <f>+生産者価格評価表!AJ115/生産者価格評価表!AJ$124</f>
        <v>0.5011227663651352</v>
      </c>
      <c r="AK115" s="631">
        <f>+生産者価格評価表!AK115/生産者価格評価表!AK$124</f>
        <v>0.50012109550510186</v>
      </c>
      <c r="AL115" s="631">
        <f>+生産者価格評価表!AL115/生産者価格評価表!AL$124</f>
        <v>0.4928030210396746</v>
      </c>
      <c r="AM115" s="631">
        <f>+生産者価格評価表!AM115/生産者価格評価表!AM$124</f>
        <v>0.75632827967395666</v>
      </c>
      <c r="AN115" s="631">
        <f>+生産者価格評価表!AN115/生産者価格評価表!AN$124</f>
        <v>0.76182864906045578</v>
      </c>
      <c r="AO115" s="631">
        <f>+生産者価格評価表!AO115/生産者価格評価表!AO$124</f>
        <v>0.57186956491392382</v>
      </c>
      <c r="AP115" s="631">
        <f>+生産者価格評価表!AP115/生産者価格評価表!AP$124</f>
        <v>0.59017275767503563</v>
      </c>
      <c r="AQ115" s="631">
        <f>+生産者価格評価表!AQ115/生産者価格評価表!AQ$124</f>
        <v>0.82227523106022826</v>
      </c>
      <c r="AR115" s="631">
        <f>+生産者価格評価表!AR115/生産者価格評価表!AR$124</f>
        <v>0.76776284470611367</v>
      </c>
      <c r="AS115" s="631">
        <f>+生産者価格評価表!AS115/生産者価格評価表!AS$124</f>
        <v>0.52015448329467207</v>
      </c>
      <c r="AT115" s="631">
        <f>+生産者価格評価表!AT115/生産者価格評価表!AT$124</f>
        <v>0.48163471965754917</v>
      </c>
      <c r="AU115" s="632">
        <f>+生産者価格評価表!AU115/生産者価格評価表!AU$124</f>
        <v>0.53652109784920421</v>
      </c>
      <c r="AV115" s="632">
        <f>+生産者価格評価表!AV115/生産者価格評価表!AV$124</f>
        <v>0.5147114839703909</v>
      </c>
      <c r="AW115" s="632">
        <f>+生産者価格評価表!AW115/生産者価格評価表!AW$124</f>
        <v>0.58443561304646907</v>
      </c>
      <c r="AX115" s="632">
        <f>+生産者価格評価表!AX115/生産者価格評価表!AX$124</f>
        <v>0.59388245197299261</v>
      </c>
      <c r="AY115" s="632">
        <f>+生産者価格評価表!AY115/生産者価格評価表!AY$124</f>
        <v>0.6669932705248991</v>
      </c>
      <c r="AZ115" s="632">
        <f>+生産者価格評価表!AZ115/生産者価格評価表!AZ$124</f>
        <v>0.64634400094770494</v>
      </c>
      <c r="BA115" s="632">
        <f>+生産者価格評価表!BA115/生産者価格評価表!BA$124</f>
        <v>0.64613587555652108</v>
      </c>
      <c r="BB115" s="632">
        <f>+生産者価格評価表!BB115/生産者価格評価表!BB$124</f>
        <v>0.63647242043368524</v>
      </c>
      <c r="BC115" s="632">
        <f>+生産者価格評価表!BC115/生産者価格評価表!BC$124</f>
        <v>0.61091954274449567</v>
      </c>
      <c r="BD115" s="632">
        <f>+生産者価格評価表!BD115/生産者価格評価表!BD$124</f>
        <v>0.64812218875256122</v>
      </c>
      <c r="BE115" s="632">
        <f>+生産者価格評価表!BE115/生産者価格評価表!BE$124</f>
        <v>0.69704004206176784</v>
      </c>
      <c r="BF115" s="632">
        <f>+生産者価格評価表!BF115/生産者価格評価表!BF$124</f>
        <v>0.8514787436440634</v>
      </c>
      <c r="BG115" s="632">
        <f>+生産者価格評価表!BG115/生産者価格評価表!BG$124</f>
        <v>0.7859920049846485</v>
      </c>
      <c r="BH115" s="632">
        <f>+生産者価格評価表!BH115/生産者価格評価表!BH$124</f>
        <v>0.73966022930863506</v>
      </c>
      <c r="BI115" s="632">
        <f>+生産者価格評価表!BI115/生産者価格評価表!BI$124</f>
        <v>0.69918781568297039</v>
      </c>
      <c r="BJ115" s="632">
        <f>+生産者価格評価表!BJ115/生産者価格評価表!BJ$124</f>
        <v>0.6547955853234122</v>
      </c>
      <c r="BK115" s="632">
        <f>+生産者価格評価表!BK115/生産者価格評価表!BK$124</f>
        <v>0.56565550051638513</v>
      </c>
      <c r="BL115" s="632">
        <f>+生産者価格評価表!BL115/生産者価格評価表!BL$124</f>
        <v>0.82338177606836294</v>
      </c>
      <c r="BM115" s="632">
        <f>+生産者価格評価表!BM115/生産者価格評価表!BM$124</f>
        <v>0.52685388511812381</v>
      </c>
      <c r="BN115" s="632">
        <f>+生産者価格評価表!BN115/生産者価格評価表!BN$124</f>
        <v>0.52020482345870045</v>
      </c>
      <c r="BO115" s="632">
        <f>+生産者価格評価表!BO115/生産者価格評価表!BO$124</f>
        <v>0.5009394152992005</v>
      </c>
      <c r="BP115" s="632">
        <f>+生産者価格評価表!BP115/生産者価格評価表!BP$124</f>
        <v>0.47193295216297809</v>
      </c>
      <c r="BQ115" s="632">
        <f>+生産者価格評価表!BQ115/生産者価格評価表!BQ$124</f>
        <v>0.53189216375284865</v>
      </c>
      <c r="BR115" s="632">
        <f>+生産者価格評価表!BR115/生産者価格評価表!BR$124</f>
        <v>0.74170923579736203</v>
      </c>
      <c r="BS115" s="632">
        <f>+生産者価格評価表!BS115/生産者価格評価表!BS$124</f>
        <v>0.52321853359441339</v>
      </c>
      <c r="BT115" s="632">
        <f>+生産者価格評価表!BT115/生産者価格評価表!BT$124</f>
        <v>0.35019742780630597</v>
      </c>
      <c r="BU115" s="632">
        <f>+生産者価格評価表!BU115/生産者価格評価表!BU$124</f>
        <v>0.29620200551127435</v>
      </c>
      <c r="BV115" s="632">
        <f>+生産者価格評価表!BV115/生産者価格評価表!BV$124</f>
        <v>0.36587765837034797</v>
      </c>
      <c r="BW115" s="632">
        <f>+生産者価格評価表!BW115/生産者価格評価表!BW$124</f>
        <v>0.27949805765233354</v>
      </c>
      <c r="BX115" s="632">
        <f>+生産者価格評価表!BX115/生産者価格評価表!BX$124</f>
        <v>0.35633757465579441</v>
      </c>
      <c r="BY115" s="632">
        <f>+生産者価格評価表!BY115/生産者価格評価表!BY$124</f>
        <v>0.10904158821352523</v>
      </c>
      <c r="BZ115" s="632">
        <f>+生産者価格評価表!BZ115/生産者価格評価表!BZ$124</f>
        <v>0.34601429240658432</v>
      </c>
      <c r="CA115" s="632">
        <f>+生産者価格評価表!CA115/生産者価格評価表!CA$124</f>
        <v>0.21984109017069697</v>
      </c>
      <c r="CB115" s="632">
        <f>+生産者価格評価表!CB115/生産者価格評価表!CB$124</f>
        <v>1</v>
      </c>
      <c r="CC115" s="632">
        <f>+生産者価格評価表!CC115/生産者価格評価表!CC$124</f>
        <v>0.69018663451344719</v>
      </c>
      <c r="CD115" s="632">
        <f>+生産者価格評価表!CD115/生産者価格評価表!CD$124</f>
        <v>0.763819215932796</v>
      </c>
      <c r="CE115" s="632">
        <f>+生産者価格評価表!CE115/生産者価格評価表!CE$124</f>
        <v>0.31785822076858167</v>
      </c>
      <c r="CF115" s="632">
        <f>+生産者価格評価表!CF115/生産者価格評価表!CF$124</f>
        <v>0.39866762379007736</v>
      </c>
      <c r="CG115" s="632">
        <f>+生産者価格評価表!CG115/生産者価格評価表!CG$124</f>
        <v>0.40239483803736253</v>
      </c>
      <c r="CH115" s="632">
        <f>+生産者価格評価表!CH115/生産者価格評価表!CH$124</f>
        <v>0.218258887328869</v>
      </c>
      <c r="CI115" s="632">
        <f>+生産者価格評価表!CI115/生産者価格評価表!CI$124</f>
        <v>0.54843714785792341</v>
      </c>
      <c r="CJ115" s="632">
        <f>+生産者価格評価表!CJ115/生産者価格評価表!CJ$124</f>
        <v>0.54091324838651933</v>
      </c>
      <c r="CK115" s="632">
        <f>+生産者価格評価表!CK115/生産者価格評価表!CK$124</f>
        <v>0.36309394472912176</v>
      </c>
      <c r="CL115" s="632">
        <f>+生産者価格評価表!CL115/生産者価格評価表!CL$124</f>
        <v>0.59121895274017355</v>
      </c>
      <c r="CM115" s="632">
        <f>+生産者価格評価表!CM115/生産者価格評価表!CM$124</f>
        <v>0.48087730521135524</v>
      </c>
      <c r="CN115" s="632">
        <f>+生産者価格評価表!CN115/生産者価格評価表!CN$124</f>
        <v>0.29010797009824946</v>
      </c>
      <c r="CO115" s="632">
        <f>+生産者価格評価表!CO115/生産者価格評価表!CO$124</f>
        <v>0.20441219141488129</v>
      </c>
      <c r="CP115" s="632">
        <f>+生産者価格評価表!CP115/生産者価格評価表!CP$124</f>
        <v>0.44104439365387366</v>
      </c>
      <c r="CQ115" s="632">
        <f>+生産者価格評価表!CQ115/生産者価格評価表!CQ$124</f>
        <v>0.47339247047292254</v>
      </c>
      <c r="CR115" s="632">
        <f>+生産者価格評価表!CR115/生産者価格評価表!CR$124</f>
        <v>0.44625601983038427</v>
      </c>
      <c r="CS115" s="632">
        <f>+生産者価格評価表!CS115/生産者価格評価表!CS$124</f>
        <v>0.30997669146847118</v>
      </c>
      <c r="CT115" s="632">
        <f>+生産者価格評価表!CT115/生産者価格評価表!CT$124</f>
        <v>0.23290785467163533</v>
      </c>
      <c r="CU115" s="632">
        <f>+生産者価格評価表!CU115/生産者価格評価表!CU$124</f>
        <v>0.38273790075984149</v>
      </c>
      <c r="CV115" s="632">
        <f>+生産者価格評価表!CV115/生産者価格評価表!CV$124</f>
        <v>0.43382175267445372</v>
      </c>
      <c r="CW115" s="632">
        <f>+生産者価格評価表!CW115/生産者価格評価表!CW$124</f>
        <v>0.83093432678519907</v>
      </c>
      <c r="CX115" s="632">
        <f>+生産者価格評価表!CX115/生産者価格評価表!CX$124</f>
        <v>0.65198820017359904</v>
      </c>
      <c r="CY115" s="632">
        <f>+生産者価格評価表!CY115/生産者価格評価表!CY$124</f>
        <v>0.27522652691609556</v>
      </c>
      <c r="CZ115" s="632">
        <f>+生産者価格評価表!CZ115/生産者価格評価表!CZ$124</f>
        <v>0.58411140636080883</v>
      </c>
      <c r="DA115" s="632">
        <f>+生産者価格評価表!DA115/生産者価格評価表!DA$124</f>
        <v>0.58582067193136822</v>
      </c>
      <c r="DB115" s="632">
        <f>+生産者価格評価表!DB115/生産者価格評価表!DB$124</f>
        <v>0.34704696562050036</v>
      </c>
      <c r="DC115" s="632">
        <f>+生産者価格評価表!DC115/生産者価格評価表!DC$124</f>
        <v>0.32251247736550731</v>
      </c>
      <c r="DD115" s="632">
        <f>+生産者価格評価表!DD115/生産者価格評価表!DD$124</f>
        <v>0.30605936387858912</v>
      </c>
      <c r="DE115" s="632">
        <f>+生産者価格評価表!DE115/生産者価格評価表!DE$124</f>
        <v>0.26008257432476151</v>
      </c>
      <c r="DF115" s="632">
        <f>+生産者価格評価表!DF115/生産者価格評価表!DF$124</f>
        <v>1</v>
      </c>
      <c r="DG115" s="633">
        <f>+生産者価格評価表!DG115/生産者価格評価表!DG$124</f>
        <v>0.34997521118967545</v>
      </c>
    </row>
    <row r="116" spans="2:111">
      <c r="B116" s="620" t="s">
        <v>1980</v>
      </c>
      <c r="C116" s="621" t="s">
        <v>26</v>
      </c>
      <c r="D116" s="624">
        <f>+生産者価格評価表!D116/生産者価格評価表!D$124</f>
        <v>2.5602346270870422E-3</v>
      </c>
      <c r="E116" s="625">
        <f>+生産者価格評価表!E116/生産者価格評価表!E$124</f>
        <v>1.4458892339167895E-3</v>
      </c>
      <c r="F116" s="625">
        <f>+生産者価格評価表!F116/生産者価格評価表!F$124</f>
        <v>1.3524362097119972E-3</v>
      </c>
      <c r="G116" s="625">
        <f>+生産者価格評価表!G116/生産者価格評価表!G$124</f>
        <v>1.1350695565627936E-2</v>
      </c>
      <c r="H116" s="625">
        <f>+生産者価格評価表!H116/生産者価格評価表!H$124</f>
        <v>2.7821691543465754E-2</v>
      </c>
      <c r="I116" s="625">
        <f>+生産者価格評価表!I116/生産者価格評価表!I$124</f>
        <v>2.2725755113851359E-2</v>
      </c>
      <c r="J116" s="625">
        <f>+生産者価格評価表!J116/生産者価格評価表!J$124</f>
        <v>2.1952452939815688E-2</v>
      </c>
      <c r="K116" s="625">
        <f>+生産者価格評価表!K116/生産者価格評価表!K$124</f>
        <v>5.8033284325050864E-3</v>
      </c>
      <c r="L116" s="625">
        <f>+生産者価格評価表!L116/生産者価格評価表!L$124</f>
        <v>4.0920211317615413E-3</v>
      </c>
      <c r="M116" s="625">
        <f>+生産者価格評価表!M116/生産者価格評価表!M$124</f>
        <v>1.9984098243457228E-3</v>
      </c>
      <c r="N116" s="625">
        <f>+生産者価格評価表!N116/生産者価格評価表!N$124</f>
        <v>1.9514890897944029E-3</v>
      </c>
      <c r="O116" s="625">
        <f>+生産者価格評価表!O116/生産者価格評価表!O$124</f>
        <v>9.1318757749516838E-3</v>
      </c>
      <c r="P116" s="625">
        <f>+生産者価格評価表!P116/生産者価格評価表!P$124</f>
        <v>8.5682935749989836E-3</v>
      </c>
      <c r="Q116" s="625">
        <f>+生産者価格評価表!Q116/生産者価格評価表!Q$124</f>
        <v>5.9660054883358057E-3</v>
      </c>
      <c r="R116" s="625">
        <f>+生産者価格評価表!R116/生産者価格評価表!R$124</f>
        <v>1.0608819525420614E-2</v>
      </c>
      <c r="S116" s="625">
        <f>+生産者価格評価表!S116/生産者価格評価表!S$124</f>
        <v>1.0557953932121559E-2</v>
      </c>
      <c r="T116" s="625">
        <f>+生産者価格評価表!T116/生産者価格評価表!T$124</f>
        <v>1.2243388578688204E-2</v>
      </c>
      <c r="U116" s="625">
        <f>+生産者価格評価表!U116/生産者価格評価表!U$124</f>
        <v>1.3160273602951808E-2</v>
      </c>
      <c r="V116" s="625">
        <f>+生産者価格評価表!V116/生産者価格評価表!V$124</f>
        <v>2.6218439446531312E-2</v>
      </c>
      <c r="W116" s="625">
        <f>+生産者価格評価表!W116/生産者価格評価表!W$124</f>
        <v>8.0897313642608881E-3</v>
      </c>
      <c r="X116" s="625">
        <f>+生産者価格評価表!X116/生産者価格評価表!X$124</f>
        <v>9.2231294567756078E-4</v>
      </c>
      <c r="Y116" s="625">
        <f>+生産者価格評価表!Y116/生産者価格評価表!Y$124</f>
        <v>8.9595229418353069E-3</v>
      </c>
      <c r="Z116" s="625">
        <f>+生産者価格評価表!Z116/生産者価格評価表!Z$124</f>
        <v>4.7241982371773149E-3</v>
      </c>
      <c r="AA116" s="625">
        <f>+生産者価格評価表!AA116/生産者価格評価表!AA$124</f>
        <v>1.2175711377712331E-2</v>
      </c>
      <c r="AB116" s="625">
        <f>+生産者価格評価表!AB116/生産者価格評価表!AB$124</f>
        <v>8.4144799752042844E-3</v>
      </c>
      <c r="AC116" s="625">
        <f>+生産者価格評価表!AC116/生産者価格評価表!AC$124</f>
        <v>9.8164252507825147E-3</v>
      </c>
      <c r="AD116" s="625">
        <f>+生産者価格評価表!AD116/生産者価格評価表!AD$124</f>
        <v>1.7223055563739525E-3</v>
      </c>
      <c r="AE116" s="625">
        <f>+生産者価格評価表!AE116/生産者価格評価表!AE$124</f>
        <v>4.3607149133985624E-3</v>
      </c>
      <c r="AF116" s="625">
        <f>+生産者価格評価表!AF116/生産者価格評価表!AF$124</f>
        <v>1.3964666188358505E-2</v>
      </c>
      <c r="AG116" s="625">
        <f>+生産者価格評価表!AG116/生産者価格評価表!AG$124</f>
        <v>1.0680615843100134E-2</v>
      </c>
      <c r="AH116" s="625">
        <f>+生産者価格評価表!AH116/生産者価格評価表!AH$124</f>
        <v>1.2327732891608352E-2</v>
      </c>
      <c r="AI116" s="625">
        <f>+生産者価格評価表!AI116/生産者価格評価表!AI$124</f>
        <v>9.9227824109800015E-3</v>
      </c>
      <c r="AJ116" s="625">
        <f>+生産者価格評価表!AJ116/生産者価格評価表!AJ$124</f>
        <v>9.640568602112206E-3</v>
      </c>
      <c r="AK116" s="625">
        <f>+生産者価格評価表!AK116/生産者価格評価表!AK$124</f>
        <v>1.1683628388795074E-2</v>
      </c>
      <c r="AL116" s="625">
        <f>+生産者価格評価表!AL116/生産者価格評価表!AL$124</f>
        <v>1.6521565462652744E-2</v>
      </c>
      <c r="AM116" s="625">
        <f>+生産者価格評価表!AM116/生産者価格評価表!AM$124</f>
        <v>1.0317421000080797E-2</v>
      </c>
      <c r="AN116" s="625">
        <f>+生産者価格評価表!AN116/生産者価格評価表!AN$124</f>
        <v>1.9457027159900772E-3</v>
      </c>
      <c r="AO116" s="625">
        <f>+生産者価格評価表!AO116/生産者価格評価表!AO$124</f>
        <v>4.1542220843192234E-3</v>
      </c>
      <c r="AP116" s="625">
        <f>+生産者価格評価表!AP116/生産者価格評価表!AP$124</f>
        <v>1.9920485787537513E-3</v>
      </c>
      <c r="AQ116" s="625">
        <f>+生産者価格評価表!AQ116/生産者価格評価表!AQ$124</f>
        <v>5.7927912486711135E-3</v>
      </c>
      <c r="AR116" s="625">
        <f>+生産者価格評価表!AR116/生産者価格評価表!AR$124</f>
        <v>6.7850733584077253E-3</v>
      </c>
      <c r="AS116" s="625">
        <f>+生産者価格評価表!AS116/生産者価格評価表!AS$124</f>
        <v>1.2151731299976584E-2</v>
      </c>
      <c r="AT116" s="625">
        <f>+生産者価格評価表!AT116/生産者価格評価表!AT$124</f>
        <v>9.3567160797452618E-3</v>
      </c>
      <c r="AU116" s="626">
        <f>+生産者価格評価表!AU116/生産者価格評価表!AU$124</f>
        <v>1.0548034630943384E-2</v>
      </c>
      <c r="AV116" s="626">
        <f>+生産者価格評価表!AV116/生産者価格評価表!AV$124</f>
        <v>1.0388960021386118E-2</v>
      </c>
      <c r="AW116" s="626">
        <f>+生産者価格評価表!AW116/生産者価格評価表!AW$124</f>
        <v>1.2120900989484906E-2</v>
      </c>
      <c r="AX116" s="626">
        <f>+生産者価格評価表!AX116/生産者価格評価表!AX$124</f>
        <v>1.1743442524491889E-2</v>
      </c>
      <c r="AY116" s="626">
        <f>+生産者価格評価表!AY116/生産者価格評価表!AY$124</f>
        <v>1.0130059416341135E-2</v>
      </c>
      <c r="AZ116" s="626">
        <f>+生産者価格評価表!AZ116/生産者価格評価表!AZ$124</f>
        <v>1.0766272260172023E-2</v>
      </c>
      <c r="BA116" s="626">
        <f>+生産者価格評価表!BA116/生産者価格評価表!BA$124</f>
        <v>6.7721995593336276E-3</v>
      </c>
      <c r="BB116" s="626">
        <f>+生産者価格評価表!BB116/生産者価格評価表!BB$124</f>
        <v>1.5929926518141679E-2</v>
      </c>
      <c r="BC116" s="626">
        <f>+生産者価格評価表!BC116/生産者価格評価表!BC$124</f>
        <v>8.7774950547782997E-3</v>
      </c>
      <c r="BD116" s="626">
        <f>+生産者価格評価表!BD116/生産者価格評価表!BD$124</f>
        <v>8.2704348606927412E-3</v>
      </c>
      <c r="BE116" s="626">
        <f>+生産者価格評価表!BE116/生産者価格評価表!BE$124</f>
        <v>2.0993825073075373E-2</v>
      </c>
      <c r="BF116" s="626">
        <f>+生産者価格評価表!BF116/生産者価格評価表!BF$124</f>
        <v>4.4239464215393492E-3</v>
      </c>
      <c r="BG116" s="626">
        <f>+生産者価格評価表!BG116/生産者価格評価表!BG$124</f>
        <v>4.7949194421637248E-3</v>
      </c>
      <c r="BH116" s="626">
        <f>+生産者価格評価表!BH116/生産者価格評価表!BH$124</f>
        <v>5.4027771343543377E-3</v>
      </c>
      <c r="BI116" s="626">
        <f>+生産者価格評価表!BI116/生産者価格評価表!BI$124</f>
        <v>7.2577439075396542E-3</v>
      </c>
      <c r="BJ116" s="626">
        <f>+生産者価格評価表!BJ116/生産者価格評価表!BJ$124</f>
        <v>6.6558434517863365E-3</v>
      </c>
      <c r="BK116" s="626">
        <f>+生産者価格評価表!BK116/生産者価格評価表!BK$124</f>
        <v>1.3830091851973781E-2</v>
      </c>
      <c r="BL116" s="626">
        <f>+生産者価格評価表!BL116/生産者価格評価表!BL$124</f>
        <v>6.9060697955956448E-3</v>
      </c>
      <c r="BM116" s="626">
        <f>+生産者価格評価表!BM116/生産者価格評価表!BM$124</f>
        <v>1.3357519853204601E-2</v>
      </c>
      <c r="BN116" s="626">
        <f>+生産者価格評価表!BN116/生産者価格評価表!BN$124</f>
        <v>1.2139278044855739E-2</v>
      </c>
      <c r="BO116" s="626">
        <f>+生産者価格評価表!BO116/生産者価格評価表!BO$124</f>
        <v>1.1011843617185902E-2</v>
      </c>
      <c r="BP116" s="626">
        <f>+生産者価格評価表!BP116/生産者価格評価表!BP$124</f>
        <v>9.663266308269745E-3</v>
      </c>
      <c r="BQ116" s="626">
        <f>+生産者価格評価表!BQ116/生産者価格評価表!BQ$124</f>
        <v>4.8235330040450808E-3</v>
      </c>
      <c r="BR116" s="626">
        <f>+生産者価格評価表!BR116/生産者価格評価表!BR$124</f>
        <v>8.5536118145568083E-3</v>
      </c>
      <c r="BS116" s="626">
        <f>+生産者価格評価表!BS116/生産者価格評価表!BS$124</f>
        <v>8.7040668054178746E-3</v>
      </c>
      <c r="BT116" s="626">
        <f>+生産者価格評価表!BT116/生産者価格評価表!BT$124</f>
        <v>1.7268278697538865E-2</v>
      </c>
      <c r="BU116" s="626">
        <f>+生産者価格評価表!BU116/生産者価格評価表!BU$124</f>
        <v>1.4216643009704816E-2</v>
      </c>
      <c r="BV116" s="626">
        <f>+生産者価格評価表!BV116/生産者価格評価表!BV$124</f>
        <v>2.4121043932218634E-2</v>
      </c>
      <c r="BW116" s="626">
        <f>+生産者価格評価表!BW116/生産者価格評価表!BW$124</f>
        <v>5.1862321634858471E-3</v>
      </c>
      <c r="BX116" s="626">
        <f>+生産者価格評価表!BX116/生産者価格評価表!BX$124</f>
        <v>3.5274756155707085E-3</v>
      </c>
      <c r="BY116" s="626">
        <f>+生産者価格評価表!BY116/生産者価格評価表!BY$124</f>
        <v>0</v>
      </c>
      <c r="BZ116" s="626">
        <f>+生産者価格評価表!BZ116/生産者価格評価表!BZ$124</f>
        <v>1.299637284517305E-2</v>
      </c>
      <c r="CA116" s="626">
        <f>+生産者価格評価表!CA116/生産者価格評価表!CA$124</f>
        <v>5.4729602634097096E-3</v>
      </c>
      <c r="CB116" s="626">
        <f>+生産者価格評価表!CB116/生産者価格評価表!CB$124</f>
        <v>0</v>
      </c>
      <c r="CC116" s="626">
        <f>+生産者価格評価表!CC116/生産者価格評価表!CC$124</f>
        <v>7.2224022874050053E-3</v>
      </c>
      <c r="CD116" s="626">
        <f>+生産者価格評価表!CD116/生産者価格評価表!CD$124</f>
        <v>9.5486990242157257E-3</v>
      </c>
      <c r="CE116" s="626">
        <f>+生産者価格評価表!CE116/生産者価格評価表!CE$124</f>
        <v>9.2614150821368514E-3</v>
      </c>
      <c r="CF116" s="626">
        <f>+生産者価格評価表!CF116/生産者価格評価表!CF$124</f>
        <v>1.1343291620091185E-2</v>
      </c>
      <c r="CG116" s="626">
        <f>+生産者価格評価表!CG116/生産者価格評価表!CG$124</f>
        <v>2.0892384612094961E-2</v>
      </c>
      <c r="CH116" s="626">
        <f>+生産者価格評価表!CH116/生産者価格評価表!CH$124</f>
        <v>3.116632653593816E-3</v>
      </c>
      <c r="CI116" s="626">
        <f>+生産者価格評価表!CI116/生産者価格評価表!CI$124</f>
        <v>2.112448618937419E-3</v>
      </c>
      <c r="CJ116" s="626">
        <f>+生産者価格評価表!CJ116/生産者価格評価表!CJ$124</f>
        <v>7.5935327476359914E-3</v>
      </c>
      <c r="CK116" s="626">
        <f>+生産者価格評価表!CK116/生産者価格評価表!CK$124</f>
        <v>9.531490726322726E-3</v>
      </c>
      <c r="CL116" s="626">
        <f>+生産者価格評価表!CL116/生産者価格評価表!CL$124</f>
        <v>3.6570386450309189E-3</v>
      </c>
      <c r="CM116" s="626">
        <f>+生産者価格評価表!CM116/生産者価格評価表!CM$124</f>
        <v>1.4897322337535938E-2</v>
      </c>
      <c r="CN116" s="626">
        <f>+生産者価格評価表!CN116/生産者価格評価表!CN$124</f>
        <v>9.8385518106659745E-3</v>
      </c>
      <c r="CO116" s="626">
        <f>+生産者価格評価表!CO116/生産者価格評価表!CO$124</f>
        <v>3.7368632980863577E-3</v>
      </c>
      <c r="CP116" s="626">
        <f>+生産者価格評価表!CP116/生産者価格評価表!CP$124</f>
        <v>3.6922477318819544E-3</v>
      </c>
      <c r="CQ116" s="626">
        <f>+生産者価格評価表!CQ116/生産者価格評価表!CQ$124</f>
        <v>6.022235692385902E-3</v>
      </c>
      <c r="CR116" s="626">
        <f>+生産者価格評価表!CR116/生産者価格評価表!CR$124</f>
        <v>1.519595672456895E-2</v>
      </c>
      <c r="CS116" s="626">
        <f>+生産者価格評価表!CS116/生産者価格評価表!CS$124</f>
        <v>1.3686015217911192E-2</v>
      </c>
      <c r="CT116" s="626">
        <f>+生産者価格評価表!CT116/生産者価格評価表!CT$124</f>
        <v>1.2276656469101671E-2</v>
      </c>
      <c r="CU116" s="626">
        <f>+生産者価格評価表!CU116/生産者価格評価表!CU$124</f>
        <v>3.5048840969447166E-2</v>
      </c>
      <c r="CV116" s="626">
        <f>+生産者価格評価表!CV116/生産者価格評価表!CV$124</f>
        <v>4.16213974330654E-3</v>
      </c>
      <c r="CW116" s="626">
        <f>+生産者価格評価表!CW116/生産者価格評価表!CW$124</f>
        <v>9.0371162582942414E-3</v>
      </c>
      <c r="CX116" s="626">
        <f>+生産者価格評価表!CX116/生産者価格評価表!CX$124</f>
        <v>5.7793987857271351E-3</v>
      </c>
      <c r="CY116" s="626">
        <f>+生産者価格評価表!CY116/生産者価格評価表!CY$124</f>
        <v>1.0279451851474943E-2</v>
      </c>
      <c r="CZ116" s="626">
        <f>+生産者価格評価表!CZ116/生産者価格評価表!CZ$124</f>
        <v>2.0351704685394052E-2</v>
      </c>
      <c r="DA116" s="626">
        <f>+生産者価格評価表!DA116/生産者価格評価表!DA$124</f>
        <v>1.2293738133868064E-2</v>
      </c>
      <c r="DB116" s="626">
        <f>+生産者価格評価表!DB116/生産者価格評価表!DB$124</f>
        <v>1.3816738278673007E-2</v>
      </c>
      <c r="DC116" s="626">
        <f>+生産者価格評価表!DC116/生産者価格評価表!DC$124</f>
        <v>1.6203022180475306E-2</v>
      </c>
      <c r="DD116" s="626">
        <f>+生産者価格評価表!DD116/生産者価格評価表!DD$124</f>
        <v>1.6316681883396373E-2</v>
      </c>
      <c r="DE116" s="626">
        <f>+生産者価格評価表!DE116/生産者価格評価表!DE$124</f>
        <v>1.4840708751031146E-2</v>
      </c>
      <c r="DF116" s="626">
        <f>+生産者価格評価表!DF116/生産者価格評価表!DF$124</f>
        <v>0</v>
      </c>
      <c r="DG116" s="627">
        <f>+生産者価格評価表!DG116/生産者価格評価表!DG$124</f>
        <v>1.9978423716072134E-3</v>
      </c>
    </row>
    <row r="117" spans="2:111">
      <c r="B117" s="620" t="s">
        <v>1981</v>
      </c>
      <c r="C117" s="621" t="s">
        <v>27</v>
      </c>
      <c r="D117" s="391">
        <f>+生産者価格評価表!D117/生産者価格評価表!D$124</f>
        <v>0.19635406942037484</v>
      </c>
      <c r="E117" s="392">
        <f>+生産者価格評価表!E117/生産者価格評価表!E$124</f>
        <v>0.10386299871809414</v>
      </c>
      <c r="F117" s="392">
        <f>+生産者価格評価表!F117/生産者価格評価表!F$124</f>
        <v>0.16786629811069451</v>
      </c>
      <c r="G117" s="392">
        <f>+生産者価格評価表!G117/生産者価格評価表!G$124</f>
        <v>0.22981902935740073</v>
      </c>
      <c r="H117" s="392">
        <f>+生産者価格評価表!H117/生産者価格評価表!H$124</f>
        <v>0.17375432380112954</v>
      </c>
      <c r="I117" s="392">
        <f>+生産者価格評価表!I117/生産者価格評価表!I$124</f>
        <v>0.11323554506940889</v>
      </c>
      <c r="J117" s="392">
        <f>+生産者価格評価表!J117/生産者価格評価表!J$124</f>
        <v>0.22753511693090667</v>
      </c>
      <c r="K117" s="392">
        <f>+生産者価格評価表!K117/生産者価格評価表!K$124</f>
        <v>0.14693106464952274</v>
      </c>
      <c r="L117" s="392">
        <f>+生産者価格評価表!L117/生産者価格評価表!L$124</f>
        <v>8.3588062005109168E-2</v>
      </c>
      <c r="M117" s="392">
        <f>+生産者価格評価表!M117/生産者価格評価表!M$124</f>
        <v>5.9892830178594099E-2</v>
      </c>
      <c r="N117" s="392">
        <f>+生産者価格評価表!N117/生産者価格評価表!N$124</f>
        <v>5.1840283817073188E-2</v>
      </c>
      <c r="O117" s="392">
        <f>+生産者価格評価表!O117/生産者価格評価表!O$124</f>
        <v>0.27284494208218785</v>
      </c>
      <c r="P117" s="392">
        <f>+生産者価格評価表!P117/生産者価格評価表!P$124</f>
        <v>0.29276005472697469</v>
      </c>
      <c r="Q117" s="392">
        <f>+生産者価格評価表!Q117/生産者価格評価表!Q$124</f>
        <v>0.16273008743597575</v>
      </c>
      <c r="R117" s="392">
        <f>+生産者価格評価表!R117/生産者価格評価表!R$124</f>
        <v>0.23742065931036066</v>
      </c>
      <c r="S117" s="392">
        <f>+生産者価格評価表!S117/生産者価格評価表!S$124</f>
        <v>9.7775822843839955E-2</v>
      </c>
      <c r="T117" s="392">
        <f>+生産者価格評価表!T117/生産者価格評価表!T$124</f>
        <v>0.2246424786819278</v>
      </c>
      <c r="U117" s="392">
        <f>+生産者価格評価表!U117/生産者価格評価表!U$124</f>
        <v>0.28954241058595548</v>
      </c>
      <c r="V117" s="392">
        <f>+生産者価格評価表!V117/生産者価格評価表!V$124</f>
        <v>0.10478499992075191</v>
      </c>
      <c r="W117" s="392">
        <f>+生産者価格評価表!W117/生産者価格評価表!W$124</f>
        <v>0.1133275182915657</v>
      </c>
      <c r="X117" s="392">
        <f>+生産者価格評価表!X117/生産者価格評価表!X$124</f>
        <v>1.9909939993922331E-2</v>
      </c>
      <c r="Y117" s="392">
        <f>+生産者価格評価表!Y117/生産者価格評価表!Y$124</f>
        <v>9.3847852683835664E-2</v>
      </c>
      <c r="Z117" s="392">
        <f>+生産者価格評価表!Z117/生産者価格評価表!Z$124</f>
        <v>8.465064077113324E-2</v>
      </c>
      <c r="AA117" s="392">
        <f>+生産者価格評価表!AA117/生産者価格評価表!AA$124</f>
        <v>0.1820239074884144</v>
      </c>
      <c r="AB117" s="392">
        <f>+生産者価格評価表!AB117/生産者価格評価表!AB$124</f>
        <v>0.10215556693653724</v>
      </c>
      <c r="AC117" s="392">
        <f>+生産者価格評価表!AC117/生産者価格評価表!AC$124</f>
        <v>0.13961725276615214</v>
      </c>
      <c r="AD117" s="392">
        <f>+生産者価格評価表!AD117/生産者価格評価表!AD$124</f>
        <v>1.2644103678217165E-2</v>
      </c>
      <c r="AE117" s="392">
        <f>+生産者価格評価表!AE117/生産者価格評価表!AE$124</f>
        <v>3.533125933477696E-2</v>
      </c>
      <c r="AF117" s="392">
        <f>+生産者価格評価表!AF117/生産者価格評価表!AF$124</f>
        <v>0.22748459118779749</v>
      </c>
      <c r="AG117" s="392">
        <f>+生産者価格評価表!AG117/生産者価格評価表!AG$124</f>
        <v>0.25622093429073417</v>
      </c>
      <c r="AH117" s="392">
        <f>+生産者価格評価表!AH117/生産者価格評価表!AH$124</f>
        <v>0.40003530794917158</v>
      </c>
      <c r="AI117" s="392">
        <f>+生産者価格評価表!AI117/生産者価格評価表!AI$124</f>
        <v>0.22831487855538829</v>
      </c>
      <c r="AJ117" s="392">
        <f>+生産者価格評価表!AJ117/生産者価格評価表!AJ$124</f>
        <v>0.19247627111091306</v>
      </c>
      <c r="AK117" s="392">
        <f>+生産者価格評価表!AK117/生産者価格評価表!AK$124</f>
        <v>0.30121379453182806</v>
      </c>
      <c r="AL117" s="392">
        <f>+生産者価格評価表!AL117/生産者価格評価表!AL$124</f>
        <v>0.25302735728318376</v>
      </c>
      <c r="AM117" s="392">
        <f>+生産者価格評価表!AM117/生産者価格評価表!AM$124</f>
        <v>2.9240777469726108E-2</v>
      </c>
      <c r="AN117" s="392">
        <f>+生産者価格評価表!AN117/生産者価格評価表!AN$124</f>
        <v>7.4977013349145652E-2</v>
      </c>
      <c r="AO117" s="392">
        <f>+生産者価格評価表!AO117/生産者価格評価表!AO$124</f>
        <v>0.21169971579714808</v>
      </c>
      <c r="AP117" s="392">
        <f>+生産者価格評価表!AP117/生産者価格評価表!AP$124</f>
        <v>0.11725361718627825</v>
      </c>
      <c r="AQ117" s="392">
        <f>+生産者価格評価表!AQ117/生産者価格評価表!AQ$124</f>
        <v>4.7270154416097034E-2</v>
      </c>
      <c r="AR117" s="392">
        <f>+生産者価格評価表!AR117/生産者価格評価表!AR$124</f>
        <v>0.15123536069742791</v>
      </c>
      <c r="AS117" s="392">
        <f>+生産者価格評価表!AS117/生産者価格評価表!AS$124</f>
        <v>0.23729370426880911</v>
      </c>
      <c r="AT117" s="392">
        <f>+生産者価格評価表!AT117/生産者価格評価表!AT$124</f>
        <v>0.34558392539541749</v>
      </c>
      <c r="AU117" s="393">
        <f>+生産者価格評価表!AU117/生産者価格評価表!AU$124</f>
        <v>0.23849235995822426</v>
      </c>
      <c r="AV117" s="393">
        <f>+生産者価格評価表!AV117/生産者価格評価表!AV$124</f>
        <v>0.27632654715197508</v>
      </c>
      <c r="AW117" s="393">
        <f>+生産者価格評価表!AW117/生産者価格評価表!AW$124</f>
        <v>0.26993994127638193</v>
      </c>
      <c r="AX117" s="393">
        <f>+生産者価格評価表!AX117/生産者価格評価表!AX$124</f>
        <v>0.15667135661921155</v>
      </c>
      <c r="AY117" s="393">
        <f>+生産者価格評価表!AY117/生産者価格評価表!AY$124</f>
        <v>0.25260256704855072</v>
      </c>
      <c r="AZ117" s="393">
        <f>+生産者価格評価表!AZ117/生産者価格評価表!AZ$124</f>
        <v>0.21281132630206623</v>
      </c>
      <c r="BA117" s="393">
        <f>+生産者価格評価表!BA117/生産者価格評価表!BA$124</f>
        <v>0.13825907424832035</v>
      </c>
      <c r="BB117" s="393">
        <f>+生産者価格評価表!BB117/生産者価格評価表!BB$124</f>
        <v>0.2340925918253009</v>
      </c>
      <c r="BC117" s="393">
        <f>+生産者価格評価表!BC117/生産者価格評価表!BC$124</f>
        <v>0.18419931560438704</v>
      </c>
      <c r="BD117" s="393">
        <f>+生産者価格評価表!BD117/生産者価格評価表!BD$124</f>
        <v>0.20153340027265529</v>
      </c>
      <c r="BE117" s="393">
        <f>+生産者価格評価表!BE117/生産者価格評価表!BE$124</f>
        <v>0.14798168367512379</v>
      </c>
      <c r="BF117" s="393">
        <f>+生産者価格評価表!BF117/生産者価格評価表!BF$124</f>
        <v>7.6995921542463916E-2</v>
      </c>
      <c r="BG117" s="393">
        <f>+生産者価格評価表!BG117/生産者価格評価表!BG$124</f>
        <v>0.10321807891956755</v>
      </c>
      <c r="BH117" s="393">
        <f>+生産者価格評価表!BH117/生産者価格評価表!BH$124</f>
        <v>0.18763235000193798</v>
      </c>
      <c r="BI117" s="393">
        <f>+生産者価格評価表!BI117/生産者価格評価表!BI$124</f>
        <v>0.18348181985168882</v>
      </c>
      <c r="BJ117" s="393">
        <f>+生産者価格評価表!BJ117/生産者価格評価表!BJ$124</f>
        <v>0.18473097853716974</v>
      </c>
      <c r="BK117" s="393">
        <f>+生産者価格評価表!BK117/生産者価格評価表!BK$124</f>
        <v>0.25848063312763658</v>
      </c>
      <c r="BL117" s="393">
        <f>+生産者価格評価表!BL117/生産者価格評価表!BL$124</f>
        <v>0.24511462544823837</v>
      </c>
      <c r="BM117" s="393">
        <f>+生産者価格評価表!BM117/生産者価格評価表!BM$124</f>
        <v>0.32922686820497249</v>
      </c>
      <c r="BN117" s="393">
        <f>+生産者価格評価表!BN117/生産者価格評価表!BN$124</f>
        <v>0.34276965369262008</v>
      </c>
      <c r="BO117" s="393">
        <f>+生産者価格評価表!BO117/生産者価格評価表!BO$124</f>
        <v>0.33207772754497022</v>
      </c>
      <c r="BP117" s="393">
        <f>+生産者価格評価表!BP117/生産者価格評価表!BP$124</f>
        <v>0.40929892694424636</v>
      </c>
      <c r="BQ117" s="393">
        <f>+生産者価格評価表!BQ117/生産者価格評価表!BQ$124</f>
        <v>7.7229151150644007E-2</v>
      </c>
      <c r="BR117" s="393">
        <f>+生産者価格評価表!BR117/生産者価格評価表!BR$124</f>
        <v>8.2551884067625786E-2</v>
      </c>
      <c r="BS117" s="393">
        <f>+生産者価格評価表!BS117/生産者価格評価表!BS$124</f>
        <v>0.11984100338799283</v>
      </c>
      <c r="BT117" s="393">
        <f>+生産者価格評価表!BT117/生産者価格評価表!BT$124</f>
        <v>0.45480437700475457</v>
      </c>
      <c r="BU117" s="393">
        <f>+生産者価格評価表!BU117/生産者価格評価表!BU$124</f>
        <v>0.43473671465640085</v>
      </c>
      <c r="BV117" s="393">
        <f>+生産者価格評価表!BV117/生産者価格評価表!BV$124</f>
        <v>0.30373168516126331</v>
      </c>
      <c r="BW117" s="393">
        <f>+生産者価格評価表!BW117/生産者価格評価表!BW$124</f>
        <v>0.1850069111156972</v>
      </c>
      <c r="BX117" s="393">
        <f>+生産者価格評価表!BX117/生産者価格評価表!BX$124</f>
        <v>0.10239602256250618</v>
      </c>
      <c r="BY117" s="393">
        <f>+生産者価格評価表!BY117/生産者価格評価表!BY$124</f>
        <v>0</v>
      </c>
      <c r="BZ117" s="393">
        <f>+生産者価格評価表!BZ117/生産者価格評価表!BZ$124</f>
        <v>0.29181883361933886</v>
      </c>
      <c r="CA117" s="393">
        <f>+生産者価格評価表!CA117/生産者価格評価表!CA$124</f>
        <v>0.58483163473746824</v>
      </c>
      <c r="CB117" s="393">
        <f>+生産者価格評価表!CB117/生産者価格評価表!CB$124</f>
        <v>0</v>
      </c>
      <c r="CC117" s="393">
        <f>+生産者価格評価表!CC117/生産者価格評価表!CC$124</f>
        <v>0.16598154506657575</v>
      </c>
      <c r="CD117" s="393">
        <f>+生産者価格評価表!CD117/生産者価格評価表!CD$124</f>
        <v>0.19707810049565264</v>
      </c>
      <c r="CE117" s="393">
        <f>+生産者価格評価表!CE117/生産者価格評価表!CE$124</f>
        <v>0.46338981589272626</v>
      </c>
      <c r="CF117" s="393">
        <f>+生産者価格評価表!CF117/生産者価格評価表!CF$124</f>
        <v>0.31477166301725057</v>
      </c>
      <c r="CG117" s="393">
        <f>+生産者価格評価表!CG117/生産者価格評価表!CG$124</f>
        <v>0.26987632608954187</v>
      </c>
      <c r="CH117" s="393">
        <f>+生産者価格評価表!CH117/生産者価格評価表!CH$124</f>
        <v>0.59556977551371915</v>
      </c>
      <c r="CI117" s="393">
        <f>+生産者価格評価表!CI117/生産者価格評価表!CI$124</f>
        <v>7.5413257091191011E-2</v>
      </c>
      <c r="CJ117" s="393">
        <f>+生産者価格評価表!CJ117/生産者価格評価表!CJ$124</f>
        <v>0.15884684210897446</v>
      </c>
      <c r="CK117" s="393">
        <f>+生産者価格評価表!CK117/生産者価格評価表!CK$124</f>
        <v>0.35012804520946311</v>
      </c>
      <c r="CL117" s="393">
        <f>+生産者価格評価表!CL117/生産者価格評価表!CL$124</f>
        <v>0.19406127976054818</v>
      </c>
      <c r="CM117" s="393">
        <f>+生産者価格評価表!CM117/生産者価格評価表!CM$124</f>
        <v>0.23799701663665493</v>
      </c>
      <c r="CN117" s="393">
        <f>+生産者価格評価表!CN117/生産者価格評価表!CN$124</f>
        <v>0.3394705284248159</v>
      </c>
      <c r="CO117" s="393">
        <f>+生産者価格評価表!CO117/生産者価格評価表!CO$124</f>
        <v>0.60154186213903282</v>
      </c>
      <c r="CP117" s="393">
        <f>+生産者価格評価表!CP117/生産者価格評価表!CP$124</f>
        <v>0.34126345545521175</v>
      </c>
      <c r="CQ117" s="393">
        <f>+生産者価格評価表!CQ117/生産者価格評価表!CQ$124</f>
        <v>0.45125403684610021</v>
      </c>
      <c r="CR117" s="393">
        <f>+生産者価格評価表!CR117/生産者価格評価表!CR$124</f>
        <v>0.49135335738417452</v>
      </c>
      <c r="CS117" s="393">
        <f>+生産者価格評価表!CS117/生産者価格評価表!CS$124</f>
        <v>0.62945186215630866</v>
      </c>
      <c r="CT117" s="393">
        <f>+生産者価格評価表!CT117/生産者価格評価表!CT$124</f>
        <v>0.65143651323813745</v>
      </c>
      <c r="CU117" s="393">
        <f>+生産者価格評価表!CU117/生産者価格評価表!CU$124</f>
        <v>0.53206623271088327</v>
      </c>
      <c r="CV117" s="393">
        <f>+生産者価格評価表!CV117/生産者価格評価表!CV$124</f>
        <v>0.12225172549037287</v>
      </c>
      <c r="CW117" s="393">
        <f>+生産者価格評価表!CW117/生産者価格評価表!CW$124</f>
        <v>9.392411702853895E-2</v>
      </c>
      <c r="CX117" s="393">
        <f>+生産者価格評価表!CX117/生産者価格評価表!CX$124</f>
        <v>0.25072253032709574</v>
      </c>
      <c r="CY117" s="393">
        <f>+生産者価格評価表!CY117/生産者価格評価表!CY$124</f>
        <v>0.45145238528445519</v>
      </c>
      <c r="CZ117" s="393">
        <f>+生産者価格評価表!CZ117/生産者価格評価表!CZ$124</f>
        <v>0.33254143981464862</v>
      </c>
      <c r="DA117" s="393">
        <f>+生産者価格評価表!DA117/生産者価格評価表!DA$124</f>
        <v>0.30978031731543842</v>
      </c>
      <c r="DB117" s="393">
        <f>+生産者価格評価表!DB117/生産者価格評価表!DB$124</f>
        <v>0.31556904296146721</v>
      </c>
      <c r="DC117" s="393">
        <f>+生産者価格評価表!DC117/生産者価格評価表!DC$124</f>
        <v>0.25647504320392905</v>
      </c>
      <c r="DD117" s="393">
        <f>+生産者価格評価表!DD117/生産者価格評価表!DD$124</f>
        <v>0.35278093499040414</v>
      </c>
      <c r="DE117" s="393">
        <f>+生産者価格評価表!DE117/生産者価格評価表!DE$124</f>
        <v>0.37944636635294188</v>
      </c>
      <c r="DF117" s="393">
        <f>+生産者価格評価表!DF117/生産者価格評価表!DF$124</f>
        <v>0</v>
      </c>
      <c r="DG117" s="394">
        <f>+生産者価格評価表!DG117/生産者価格評価表!DG$124</f>
        <v>7.4225519353047602E-3</v>
      </c>
    </row>
    <row r="118" spans="2:111">
      <c r="B118" s="620" t="s">
        <v>1982</v>
      </c>
      <c r="C118" s="621" t="s">
        <v>28</v>
      </c>
      <c r="D118" s="391">
        <f>+生産者価格評価表!D118/生産者価格評価表!D$124</f>
        <v>0.22699864961881644</v>
      </c>
      <c r="E118" s="392">
        <f>+生産者価格評価表!E118/生産者価格評価表!E$124</f>
        <v>4.2311453903820677E-2</v>
      </c>
      <c r="F118" s="392">
        <f>+生産者価格評価表!F118/生産者価格評価表!F$124</f>
        <v>0.2377117600372205</v>
      </c>
      <c r="G118" s="392">
        <f>+生産者価格評価表!G118/生産者価格評価表!G$124</f>
        <v>0.23157837388197244</v>
      </c>
      <c r="H118" s="392">
        <f>+生産者価格評価表!H118/生産者価格評価表!H$124</f>
        <v>0.18435475355627559</v>
      </c>
      <c r="I118" s="392">
        <f>+生産者価格評価表!I118/生産者価格評価表!I$124</f>
        <v>0.13512290307981095</v>
      </c>
      <c r="J118" s="392">
        <f>+生産者価格評価表!J118/生産者価格評価表!J$124</f>
        <v>0.1307059969119696</v>
      </c>
      <c r="K118" s="392">
        <f>+生産者価格評価表!K118/生産者価格評価表!K$124</f>
        <v>8.3440097572565916E-2</v>
      </c>
      <c r="L118" s="392">
        <f>+生産者価格評価表!L118/生産者価格評価表!L$124</f>
        <v>8.5593793742294852E-2</v>
      </c>
      <c r="M118" s="392">
        <f>+生産者価格評価表!M118/生産者価格評価表!M$124</f>
        <v>0.12746193266474687</v>
      </c>
      <c r="N118" s="392">
        <f>+生産者価格評価表!N118/生産者価格評価表!N$124</f>
        <v>7.0247439441543533E-2</v>
      </c>
      <c r="O118" s="392">
        <f>+生産者価格評価表!O118/生産者価格評価表!O$124</f>
        <v>-6.9317404253282132E-3</v>
      </c>
      <c r="P118" s="392">
        <f>+生産者価格評価表!P118/生産者価格評価表!P$124</f>
        <v>2.8669348830278646E-3</v>
      </c>
      <c r="Q118" s="392">
        <f>+生産者価格評価表!Q118/生産者価格評価表!Q$124</f>
        <v>0.15420776642671769</v>
      </c>
      <c r="R118" s="392">
        <f>+生産者価格評価表!R118/生産者価格評価表!R$124</f>
        <v>8.6639745880028263E-2</v>
      </c>
      <c r="S118" s="392">
        <f>+生産者価格評価表!S118/生産者価格評価表!S$124</f>
        <v>4.6698309684079238E-2</v>
      </c>
      <c r="T118" s="392">
        <f>+生産者価格評価表!T118/生産者価格評価表!T$124</f>
        <v>0.1013445942856234</v>
      </c>
      <c r="U118" s="392">
        <f>+生産者価格評価表!U118/生産者価格評価表!U$124</f>
        <v>0.13469506883009269</v>
      </c>
      <c r="V118" s="392">
        <f>+生産者価格評価表!V118/生産者価格評価表!V$124</f>
        <v>0.10158654684354841</v>
      </c>
      <c r="W118" s="392">
        <f>+生産者価格評価表!W118/生産者価格評価表!W$124</f>
        <v>0.1876470418906897</v>
      </c>
      <c r="X118" s="392">
        <f>+生産者価格評価表!X118/生産者価格評価表!X$124</f>
        <v>6.1209494928248127E-2</v>
      </c>
      <c r="Y118" s="392">
        <f>+生産者価格評価表!Y118/生産者価格評価表!Y$124</f>
        <v>4.3027624081777641E-2</v>
      </c>
      <c r="Z118" s="392">
        <f>+生産者価格評価表!Z118/生産者価格評価表!Z$124</f>
        <v>9.0180039548274263E-2</v>
      </c>
      <c r="AA118" s="392">
        <f>+生産者価格評価表!AA118/生産者価格評価表!AA$124</f>
        <v>0.1120717657759106</v>
      </c>
      <c r="AB118" s="392">
        <f>+生産者価格評価表!AB118/生産者価格評価表!AB$124</f>
        <v>1.2562546477681414E-2</v>
      </c>
      <c r="AC118" s="392">
        <f>+生産者価格評価表!AC118/生産者価格評価表!AC$124</f>
        <v>0.11346567580118158</v>
      </c>
      <c r="AD118" s="392">
        <f>+生産者価格評価表!AD118/生産者価格評価表!AD$124</f>
        <v>8.0673892185960841E-2</v>
      </c>
      <c r="AE118" s="392">
        <f>+生産者価格評価表!AE118/生産者価格評価表!AE$124</f>
        <v>0.14239705723081633</v>
      </c>
      <c r="AF118" s="392">
        <f>+生産者価格評価表!AF118/生産者価格評価表!AF$124</f>
        <v>5.901806066058312E-2</v>
      </c>
      <c r="AG118" s="392">
        <f>+生産者価格評価表!AG118/生産者価格評価表!AG$124</f>
        <v>7.6607122127582861E-2</v>
      </c>
      <c r="AH118" s="392">
        <f>+生産者価格評価表!AH118/生産者価格評価表!AH$124</f>
        <v>-5.1583411273753051E-2</v>
      </c>
      <c r="AI118" s="392">
        <f>+生産者価格評価表!AI118/生産者価格評価表!AI$124</f>
        <v>8.9801593924381959E-2</v>
      </c>
      <c r="AJ118" s="392">
        <f>+生産者価格評価表!AJ118/生産者価格評価表!AJ$124</f>
        <v>0.13286252840782498</v>
      </c>
      <c r="AK118" s="392">
        <f>+生産者価格評価表!AK118/生産者価格評価表!AK$124</f>
        <v>2.8792335406154324E-2</v>
      </c>
      <c r="AL118" s="392">
        <f>+生産者価格評価表!AL118/生産者価格評価表!AL$124</f>
        <v>0.10373666169409732</v>
      </c>
      <c r="AM118" s="392">
        <f>+生産者価格評価表!AM118/生産者価格評価表!AM$124</f>
        <v>7.1296170153037006E-2</v>
      </c>
      <c r="AN118" s="392">
        <f>+生産者価格評価表!AN118/生産者価格評価表!AN$124</f>
        <v>0.12863855227258228</v>
      </c>
      <c r="AO118" s="392">
        <f>+生産者価格評価表!AO118/生産者価格評価表!AO$124</f>
        <v>0.11902890061910409</v>
      </c>
      <c r="AP118" s="392">
        <f>+生産者価格評価表!AP118/生産者価格評価表!AP$124</f>
        <v>0.2287466719024952</v>
      </c>
      <c r="AQ118" s="392">
        <f>+生産者価格評価表!AQ118/生産者価格評価表!AQ$124</f>
        <v>8.8021925546812221E-2</v>
      </c>
      <c r="AR118" s="392">
        <f>+生産者価格評価表!AR118/生産者価格評価表!AR$124</f>
        <v>8.4811251162502585E-3</v>
      </c>
      <c r="AS118" s="392">
        <f>+生産者価格評価表!AS118/生産者価格評価表!AS$124</f>
        <v>0.11259144107490578</v>
      </c>
      <c r="AT118" s="392">
        <f>+生産者価格評価表!AT118/生産者価格評価表!AT$124</f>
        <v>2.7777891108447385E-2</v>
      </c>
      <c r="AU118" s="393">
        <f>+生産者価格評価表!AU118/生産者価格評価表!AU$124</f>
        <v>0.10273596383157127</v>
      </c>
      <c r="AV118" s="393">
        <f>+生産者価格評価表!AV118/生産者価格評価表!AV$124</f>
        <v>7.544509555711866E-2</v>
      </c>
      <c r="AW118" s="393">
        <f>+生産者価格評価表!AW118/生産者価格評価表!AW$124</f>
        <v>2.853481454122655E-3</v>
      </c>
      <c r="AX118" s="393">
        <f>+生産者価格評価表!AX118/生産者価格評価表!AX$124</f>
        <v>5.9514659748753876E-2</v>
      </c>
      <c r="AY118" s="393">
        <f>+生産者価格評価表!AY118/生産者価格評価表!AY$124</f>
        <v>-8.2919082165249652E-2</v>
      </c>
      <c r="AZ118" s="393">
        <f>+生産者価格評価表!AZ118/生産者価格評価表!AZ$124</f>
        <v>-3.4419613564702654E-2</v>
      </c>
      <c r="BA118" s="393">
        <f>+生産者価格評価表!BA118/生産者価格評価表!BA$124</f>
        <v>1.3156504085925539E-2</v>
      </c>
      <c r="BB118" s="393">
        <f>+生産者価格評価表!BB118/生産者価格評価表!BB$124</f>
        <v>-2.6926083988016637E-2</v>
      </c>
      <c r="BC118" s="393">
        <f>+生産者価格評価表!BC118/生産者価格評価表!BC$124</f>
        <v>6.3813546546339903E-2</v>
      </c>
      <c r="BD118" s="393">
        <f>+生産者価格評価表!BD118/生産者価格評価表!BD$124</f>
        <v>1.0656086988465211E-2</v>
      </c>
      <c r="BE118" s="393">
        <f>+生産者価格評価表!BE118/生産者価格評価表!BE$124</f>
        <v>-3.8391785911160728E-2</v>
      </c>
      <c r="BF118" s="393">
        <f>+生産者価格評価表!BF118/生産者価格評価表!BF$124</f>
        <v>2.146965656660731E-2</v>
      </c>
      <c r="BG118" s="393">
        <f>+生産者価格評価表!BG118/生産者価格評価表!BG$124</f>
        <v>1.893275509064922E-2</v>
      </c>
      <c r="BH118" s="393">
        <f>+生産者価格評価表!BH118/生産者価格評価表!BH$124</f>
        <v>-2.7710234814579883E-2</v>
      </c>
      <c r="BI118" s="393">
        <f>+生産者価格評価表!BI118/生産者価格評価表!BI$124</f>
        <v>2.1235972400566062E-3</v>
      </c>
      <c r="BJ118" s="393">
        <f>+生産者価格評価表!BJ118/生産者価格評価表!BJ$124</f>
        <v>3.7030477999623161E-2</v>
      </c>
      <c r="BK118" s="393">
        <f>+生産者価格評価表!BK118/生産者価格評価表!BK$124</f>
        <v>2.6375079086658402E-2</v>
      </c>
      <c r="BL118" s="393">
        <f>+生産者価格評価表!BL118/生産者価格評価表!BL$124</f>
        <v>-0.12226750932018683</v>
      </c>
      <c r="BM118" s="393">
        <f>+生産者価格評価表!BM118/生産者価格評価表!BM$124</f>
        <v>4.6716997965982936E-2</v>
      </c>
      <c r="BN118" s="393">
        <f>+生産者価格評価表!BN118/生産者価格評価表!BN$124</f>
        <v>4.7876755437973532E-2</v>
      </c>
      <c r="BO118" s="393">
        <f>+生産者価格評価表!BO118/生産者価格評価表!BO$124</f>
        <v>2.1779270510668261E-2</v>
      </c>
      <c r="BP118" s="393">
        <f>+生産者価格評価表!BP118/生産者価格評価表!BP$124</f>
        <v>2.2146346358314369E-2</v>
      </c>
      <c r="BQ118" s="393">
        <f>+生産者価格評価表!BQ118/生産者価格評価表!BQ$124</f>
        <v>9.2864554423640028E-2</v>
      </c>
      <c r="BR118" s="393">
        <f>+生産者価格評価表!BR118/生産者価格評価表!BR$124</f>
        <v>-4.573193768884703E-3</v>
      </c>
      <c r="BS118" s="393">
        <f>+生産者価格評価表!BS118/生産者価格評価表!BS$124</f>
        <v>0.13144061322471626</v>
      </c>
      <c r="BT118" s="393">
        <f>+生産者価格評価表!BT118/生産者価格評価表!BT$124</f>
        <v>5.7148678883310079E-2</v>
      </c>
      <c r="BU118" s="393">
        <f>+生産者価格評価表!BU118/生産者価格評価表!BU$124</f>
        <v>0.10194111406397412</v>
      </c>
      <c r="BV118" s="393">
        <f>+生産者価格評価表!BV118/生産者価格評価表!BV$124</f>
        <v>0.22558998788586374</v>
      </c>
      <c r="BW118" s="393">
        <f>+生産者価格評価表!BW118/生産者価格評価表!BW$124</f>
        <v>0.18977877121845857</v>
      </c>
      <c r="BX118" s="393">
        <f>+生産者価格評価表!BX118/生産者価格評価表!BX$124</f>
        <v>0.19723163836890192</v>
      </c>
      <c r="BY118" s="393">
        <f>+生産者価格評価表!BY118/生産者価格評価表!BY$124</f>
        <v>0.44350120328173004</v>
      </c>
      <c r="BZ118" s="393">
        <f>+生産者価格評価表!BZ118/生産者価格評価表!BZ$124</f>
        <v>-0.19423544571507387</v>
      </c>
      <c r="CA118" s="393">
        <f>+生産者価格評価表!CA118/生産者価格評価表!CA$124</f>
        <v>5.6144586588541866E-3</v>
      </c>
      <c r="CB118" s="393">
        <f>+生産者価格評価表!CB118/生産者価格評価表!CB$124</f>
        <v>0</v>
      </c>
      <c r="CC118" s="393">
        <f>+生産者価格評価表!CC118/生産者価格評価表!CC$124</f>
        <v>3.0644086248865041E-2</v>
      </c>
      <c r="CD118" s="393">
        <f>+生産者価格評価表!CD118/生産者価格評価表!CD$124</f>
        <v>-0.4765252659391182</v>
      </c>
      <c r="CE118" s="393">
        <f>+生産者価格評価表!CE118/生産者価格評価表!CE$124</f>
        <v>3.5790355464395046E-2</v>
      </c>
      <c r="CF118" s="393">
        <f>+生産者価格評価表!CF118/生産者価格評価表!CF$124</f>
        <v>5.2363100922227374E-2</v>
      </c>
      <c r="CG118" s="393">
        <f>+生産者価格評価表!CG118/生産者価格評価表!CG$124</f>
        <v>0.19477979769649578</v>
      </c>
      <c r="CH118" s="393">
        <f>+生産者価格評価表!CH118/生産者価格評価表!CH$124</f>
        <v>3.4485210837556693E-2</v>
      </c>
      <c r="CI118" s="393">
        <f>+生産者価格評価表!CI118/生産者価格評価表!CI$124</f>
        <v>0.16602462503257184</v>
      </c>
      <c r="CJ118" s="393">
        <f>+生産者価格評価表!CJ118/生産者価格評価表!CJ$124</f>
        <v>7.9601414026210113E-2</v>
      </c>
      <c r="CK118" s="393">
        <f>+生産者価格評価表!CK118/生産者価格評価表!CK$124</f>
        <v>0.12623034206795167</v>
      </c>
      <c r="CL118" s="393">
        <f>+生産者価格評価表!CL118/生産者価格評価表!CL$124</f>
        <v>0.12790851432760533</v>
      </c>
      <c r="CM118" s="393">
        <f>+生産者価格評価表!CM118/生産者価格評価表!CM$124</f>
        <v>0.11247944064103323</v>
      </c>
      <c r="CN118" s="393">
        <f>+生産者価格評価表!CN118/生産者価格評価表!CN$124</f>
        <v>0</v>
      </c>
      <c r="CO118" s="393">
        <f>+生産者価格評価表!CO118/生産者価格評価表!CO$124</f>
        <v>3.629846809261178E-3</v>
      </c>
      <c r="CP118" s="393">
        <f>+生産者価格評価表!CP118/生産者価格評価表!CP$124</f>
        <v>3.6644443630552997E-2</v>
      </c>
      <c r="CQ118" s="393">
        <f>+生産者価格評価表!CQ118/生産者価格評価表!CQ$124</f>
        <v>1.3377940160569866E-2</v>
      </c>
      <c r="CR118" s="393">
        <f>+生産者価格評価表!CR118/生産者価格評価表!CR$124</f>
        <v>1.023433989688763E-2</v>
      </c>
      <c r="CS118" s="393">
        <f>+生産者価格評価表!CS118/生産者価格評価表!CS$124</f>
        <v>1.1837584670261749E-2</v>
      </c>
      <c r="CT118" s="393">
        <f>+生産者価格評価表!CT118/生産者価格評価表!CT$124</f>
        <v>1.8424512854941958E-2</v>
      </c>
      <c r="CU118" s="393">
        <f>+生産者価格評価表!CU118/生産者価格評価表!CU$124</f>
        <v>-8.8104333693566905E-3</v>
      </c>
      <c r="CV118" s="393">
        <f>+生産者価格評価表!CV118/生産者価格評価表!CV$124</f>
        <v>8.6030402892422267E-2</v>
      </c>
      <c r="CW118" s="393">
        <f>+生産者価格評価表!CW118/生産者価格評価表!CW$124</f>
        <v>-1.2130624355595173E-2</v>
      </c>
      <c r="CX118" s="393">
        <f>+生産者価格評価表!CX118/生産者価格評価表!CX$124</f>
        <v>2.0482387520199204E-2</v>
      </c>
      <c r="CY118" s="393">
        <f>+生産者価格評価表!CY118/生産者価格評価表!CY$124</f>
        <v>9.3159183337575086E-2</v>
      </c>
      <c r="CZ118" s="393">
        <f>+生産者価格評価表!CZ118/生産者価格評価表!CZ$124</f>
        <v>-0.12947675620282209</v>
      </c>
      <c r="DA118" s="393">
        <f>+生産者価格評価表!DA118/生産者価格評価表!DA$124</f>
        <v>-1.0624300256252123E-2</v>
      </c>
      <c r="DB118" s="393">
        <f>+生産者価格評価表!DB118/生産者価格評価表!DB$124</f>
        <v>9.2115030490078534E-2</v>
      </c>
      <c r="DC118" s="393">
        <f>+生産者価格評価表!DC118/生産者価格評価表!DC$124</f>
        <v>0.12799655902609583</v>
      </c>
      <c r="DD118" s="393">
        <f>+生産者価格評価表!DD118/生産者価格評価表!DD$124</f>
        <v>0.22100654008831913</v>
      </c>
      <c r="DE118" s="393">
        <f>+生産者価格評価表!DE118/生産者価格評価表!DE$124</f>
        <v>4.6388800084192681E-2</v>
      </c>
      <c r="DF118" s="393">
        <f>+生産者価格評価表!DF118/生産者価格評価表!DF$124</f>
        <v>0</v>
      </c>
      <c r="DG118" s="394">
        <f>+生産者価格評価表!DG118/生産者価格評価表!DG$124</f>
        <v>0.57552546137244043</v>
      </c>
    </row>
    <row r="119" spans="2:111">
      <c r="B119" s="620" t="s">
        <v>1983</v>
      </c>
      <c r="C119" s="621" t="s">
        <v>29</v>
      </c>
      <c r="D119" s="391">
        <f>+生産者価格評価表!D119/生産者価格評価表!D$124</f>
        <v>0.19481188019870457</v>
      </c>
      <c r="E119" s="392">
        <f>+生産者価格評価表!E119/生産者価格評価表!E$124</f>
        <v>0.12652052440436318</v>
      </c>
      <c r="F119" s="392">
        <f>+生産者価格評価表!F119/生産者価格評価表!F$124</f>
        <v>0.14580311448041819</v>
      </c>
      <c r="G119" s="392">
        <f>+生産者価格評価表!G119/生産者価格評価表!G$124</f>
        <v>7.9865471269133209E-2</v>
      </c>
      <c r="H119" s="392">
        <f>+生産者価格評価表!H119/生産者価格評価表!H$124</f>
        <v>0.13044015149386498</v>
      </c>
      <c r="I119" s="392">
        <f>+生産者価格評価表!I119/生産者価格評価表!I$124</f>
        <v>0.20896120373049615</v>
      </c>
      <c r="J119" s="392">
        <f>+生産者価格評価表!J119/生産者価格評価表!J$124</f>
        <v>0.12739739292765723</v>
      </c>
      <c r="K119" s="392">
        <f>+生産者価格評価表!K119/生産者価格評価表!K$124</f>
        <v>5.7048032618670169E-2</v>
      </c>
      <c r="L119" s="392">
        <f>+生産者価格評価表!L119/生産者価格評価表!L$124</f>
        <v>9.7252419466287557E-2</v>
      </c>
      <c r="M119" s="392">
        <f>+生産者価格評価表!M119/生産者価格評価表!M$124</f>
        <v>3.8959971670820277E-2</v>
      </c>
      <c r="N119" s="392">
        <f>+生産者価格評価表!N119/生産者価格評価表!N$124</f>
        <v>6.4656336850207788E-2</v>
      </c>
      <c r="O119" s="392">
        <f>+生産者価格評価表!O119/生産者価格評価表!O$124</f>
        <v>0.18821763693824509</v>
      </c>
      <c r="P119" s="392">
        <f>+生産者価格評価表!P119/生産者価格評価表!P$124</f>
        <v>9.3640021132198159E-2</v>
      </c>
      <c r="Q119" s="392">
        <f>+生産者価格評価表!Q119/生産者価格評価表!Q$124</f>
        <v>8.1660361201205983E-2</v>
      </c>
      <c r="R119" s="392">
        <f>+生産者価格評価表!R119/生産者価格評価表!R$124</f>
        <v>5.020592678541682E-2</v>
      </c>
      <c r="S119" s="392">
        <f>+生産者価格評価表!S119/生産者価格評価表!S$124</f>
        <v>7.4333479516489387E-2</v>
      </c>
      <c r="T119" s="392">
        <f>+生産者価格評価表!T119/生産者価格評価表!T$124</f>
        <v>6.6255230642469021E-2</v>
      </c>
      <c r="U119" s="392">
        <f>+生産者価格評価表!U119/生産者価格評価表!U$124</f>
        <v>0.12377159892932869</v>
      </c>
      <c r="V119" s="392">
        <f>+生産者価格評価表!V119/生産者価格評価表!V$124</f>
        <v>0.10096524178593505</v>
      </c>
      <c r="W119" s="392">
        <f>+生産者価格評価表!W119/生産者価格評価表!W$124</f>
        <v>0.13105273426523262</v>
      </c>
      <c r="X119" s="392">
        <f>+生産者価格評価表!X119/生産者価格評価表!X$124</f>
        <v>5.5900985367551156E-2</v>
      </c>
      <c r="Y119" s="392">
        <f>+生産者価格評価表!Y119/生産者価格評価表!Y$124</f>
        <v>0.1378778213402973</v>
      </c>
      <c r="Z119" s="392">
        <f>+生産者価格評価表!Z119/生産者価格評価表!Z$124</f>
        <v>0.13479822052133225</v>
      </c>
      <c r="AA119" s="392">
        <f>+生産者価格評価表!AA119/生産者価格評価表!AA$124</f>
        <v>0.11987039282775347</v>
      </c>
      <c r="AB119" s="392">
        <f>+生産者価格評価表!AB119/生産者価格評価表!AB$124</f>
        <v>0.27841368926366467</v>
      </c>
      <c r="AC119" s="392">
        <f>+生産者価格評価表!AC119/生産者価格評価表!AC$124</f>
        <v>0.10516543228980726</v>
      </c>
      <c r="AD119" s="392">
        <f>+生産者価格評価表!AD119/生産者価格評価表!AD$124</f>
        <v>2.3647029838465537E-2</v>
      </c>
      <c r="AE119" s="392">
        <f>+生産者価格評価表!AE119/生産者価格評価表!AE$124</f>
        <v>8.3174605645193189E-2</v>
      </c>
      <c r="AF119" s="392">
        <f>+生産者価格評価表!AF119/生産者価格評価表!AF$124</f>
        <v>8.8977219733418753E-2</v>
      </c>
      <c r="AG119" s="392">
        <f>+生産者価格評価表!AG119/生産者価格評価表!AG$124</f>
        <v>0.16509864097804491</v>
      </c>
      <c r="AH119" s="392">
        <f>+生産者価格評価表!AH119/生産者価格評価表!AH$124</f>
        <v>4.422132825499852E-2</v>
      </c>
      <c r="AI119" s="392">
        <f>+生産者価格評価表!AI119/生産者価格評価表!AI$124</f>
        <v>0.14769165180865637</v>
      </c>
      <c r="AJ119" s="392">
        <f>+生産者価格評価表!AJ119/生産者価格評価表!AJ$124</f>
        <v>0.11230515574172274</v>
      </c>
      <c r="AK119" s="392">
        <f>+生産者価格評価表!AK119/生産者価格評価表!AK$124</f>
        <v>0.13309815751101134</v>
      </c>
      <c r="AL119" s="392">
        <f>+生産者価格評価表!AL119/生産者価格評価表!AL$124</f>
        <v>9.4962828006162722E-2</v>
      </c>
      <c r="AM119" s="392">
        <f>+生産者価格評価表!AM119/生産者価格評価表!AM$124</f>
        <v>9.8727561817241419E-2</v>
      </c>
      <c r="AN119" s="392">
        <f>+生産者価格評価表!AN119/生産者価格評価表!AN$124</f>
        <v>3.1902562870835663E-2</v>
      </c>
      <c r="AO119" s="392">
        <f>+生産者価格評価表!AO119/生産者価格評価表!AO$124</f>
        <v>5.4042958476180326E-2</v>
      </c>
      <c r="AP119" s="392">
        <f>+生産者価格評価表!AP119/生産者価格評価表!AP$124</f>
        <v>2.6904988951974265E-2</v>
      </c>
      <c r="AQ119" s="392">
        <f>+生産者価格評価表!AQ119/生産者価格評価表!AQ$124</f>
        <v>3.6283768711704668E-2</v>
      </c>
      <c r="AR119" s="392">
        <f>+生産者価格評価表!AR119/生産者価格評価表!AR$124</f>
        <v>6.0544997676077725E-2</v>
      </c>
      <c r="AS119" s="392">
        <f>+生産者価格評価表!AS119/生産者価格評価表!AS$124</f>
        <v>7.5101798874699227E-2</v>
      </c>
      <c r="AT119" s="392">
        <f>+生産者価格評価表!AT119/生産者価格評価表!AT$124</f>
        <v>9.7512564064694218E-2</v>
      </c>
      <c r="AU119" s="393">
        <f>+生産者価格評価表!AU119/生産者価格評価表!AU$124</f>
        <v>0.10396845364861725</v>
      </c>
      <c r="AV119" s="393">
        <f>+生産者価格評価表!AV119/生産者価格評価表!AV$124</f>
        <v>0.11867408487555106</v>
      </c>
      <c r="AW119" s="393">
        <f>+生産者価格評価表!AW119/生産者価格評価表!AW$124</f>
        <v>0.15988922478726794</v>
      </c>
      <c r="AX119" s="393">
        <f>+生産者価格評価表!AX119/生産者価格評価表!AX$124</f>
        <v>0.24897502344200304</v>
      </c>
      <c r="AY119" s="393">
        <f>+生産者価格評価表!AY119/生産者価格評価表!AY$124</f>
        <v>0.16085283786889013</v>
      </c>
      <c r="AZ119" s="393">
        <f>+生産者価格評価表!AZ119/生産者価格評価表!AZ$124</f>
        <v>0.18167074740409245</v>
      </c>
      <c r="BA119" s="393">
        <f>+生産者価格評価表!BA119/生産者価格評価表!BA$124</f>
        <v>0.18523363978386503</v>
      </c>
      <c r="BB119" s="393">
        <f>+生産者価格評価表!BB119/生産者価格評価表!BB$124</f>
        <v>0.18995213500917849</v>
      </c>
      <c r="BC119" s="393">
        <f>+生産者価格評価表!BC119/生産者価格評価表!BC$124</f>
        <v>0.14363477474331188</v>
      </c>
      <c r="BD119" s="393">
        <f>+生産者価格評価表!BD119/生産者価格評価表!BD$124</f>
        <v>0.18151723687540305</v>
      </c>
      <c r="BE119" s="393">
        <f>+生産者価格評価表!BE119/生産者価格評価表!BE$124</f>
        <v>0.22692624830340061</v>
      </c>
      <c r="BF119" s="393">
        <f>+生産者価格評価表!BF119/生産者価格評価表!BF$124</f>
        <v>9.0931193590738243E-2</v>
      </c>
      <c r="BG119" s="393">
        <f>+生産者価格評価表!BG119/生産者価格評価表!BG$124</f>
        <v>0.10681028144235841</v>
      </c>
      <c r="BH119" s="393">
        <f>+生産者価格評価表!BH119/生産者価格評価表!BH$124</f>
        <v>9.9311275149992453E-2</v>
      </c>
      <c r="BI119" s="393">
        <f>+生産者価格評価表!BI119/生産者価格評価表!BI$124</f>
        <v>0.13101840393449748</v>
      </c>
      <c r="BJ119" s="393">
        <f>+生産者価格評価表!BJ119/生産者価格評価表!BJ$124</f>
        <v>0.10964962371739362</v>
      </c>
      <c r="BK119" s="393">
        <f>+生産者価格評価表!BK119/生産者価格評価表!BK$124</f>
        <v>0.12354836331339235</v>
      </c>
      <c r="BL119" s="393">
        <f>+生産者価格評価表!BL119/生産者価格評価表!BL$124</f>
        <v>3.195383267735695E-2</v>
      </c>
      <c r="BM119" s="393">
        <f>+生産者価格評価表!BM119/生産者価格評価表!BM$124</f>
        <v>3.716980033678946E-2</v>
      </c>
      <c r="BN119" s="393">
        <f>+生産者価格評価表!BN119/生産者価格評価表!BN$124</f>
        <v>2.884493529491693E-2</v>
      </c>
      <c r="BO119" s="393">
        <f>+生産者価格評価表!BO119/生産者価格評価表!BO$124</f>
        <v>8.2190609479206991E-2</v>
      </c>
      <c r="BP119" s="393">
        <f>+生産者価格評価表!BP119/生産者価格評価表!BP$124</f>
        <v>6.6876075511014516E-2</v>
      </c>
      <c r="BQ119" s="393">
        <f>+生産者価格評価表!BQ119/生産者価格評価表!BQ$124</f>
        <v>0.2483437345969404</v>
      </c>
      <c r="BR119" s="393">
        <f>+生産者価格評価表!BR119/生産者価格評価表!BR$124</f>
        <v>0.1688661360059438</v>
      </c>
      <c r="BS119" s="393">
        <f>+生産者価格評価表!BS119/生産者価格評価表!BS$124</f>
        <v>0.19755580674689338</v>
      </c>
      <c r="BT119" s="393">
        <f>+生産者価格評価表!BT119/生産者価格評価表!BT$124</f>
        <v>5.194368054961044E-2</v>
      </c>
      <c r="BU119" s="393">
        <f>+生産者価格評価表!BU119/生産者価格評価表!BU$124</f>
        <v>9.5971817948089691E-2</v>
      </c>
      <c r="BV119" s="393">
        <f>+生産者価格評価表!BV119/生産者価格評価表!BV$124</f>
        <v>7.4394448001759247E-2</v>
      </c>
      <c r="BW119" s="393">
        <f>+生産者価格評価表!BW119/生産者価格評価表!BW$124</f>
        <v>0.26223571761518449</v>
      </c>
      <c r="BX119" s="393">
        <f>+生産者価格評価表!BX119/生産者価格評価表!BX$124</f>
        <v>0.28292700596844617</v>
      </c>
      <c r="BY119" s="393">
        <f>+生産者価格評価表!BY119/生産者価格評価表!BY$124</f>
        <v>0.37561978484471942</v>
      </c>
      <c r="BZ119" s="393">
        <f>+生産者価格評価表!BZ119/生産者価格評価表!BZ$124</f>
        <v>0.56561807637776584</v>
      </c>
      <c r="CA119" s="393">
        <f>+生産者価格評価表!CA119/生産者価格評価表!CA$124</f>
        <v>0.10401802271693558</v>
      </c>
      <c r="CB119" s="393">
        <f>+生産者価格評価表!CB119/生産者価格評価表!CB$124</f>
        <v>0</v>
      </c>
      <c r="CC119" s="393">
        <f>+生産者価格評価表!CC119/生産者価格評価表!CC$124</f>
        <v>9.4648479026389593E-2</v>
      </c>
      <c r="CD119" s="393">
        <f>+生産者価格評価表!CD119/生産者価格評価表!CD$124</f>
        <v>0.55639719088229289</v>
      </c>
      <c r="CE119" s="393">
        <f>+生産者価格評価表!CE119/生産者価格評価表!CE$124</f>
        <v>0.10906492722557914</v>
      </c>
      <c r="CF119" s="393">
        <f>+生産者価格評価表!CF119/生産者価格評価表!CF$124</f>
        <v>0.16687606477790226</v>
      </c>
      <c r="CG119" s="393">
        <f>+生産者価格評価表!CG119/生産者価格評価表!CG$124</f>
        <v>8.7894747897350092E-2</v>
      </c>
      <c r="CH119" s="393">
        <f>+生産者価格評価表!CH119/生産者価格評価表!CH$124</f>
        <v>7.0230253714906071E-2</v>
      </c>
      <c r="CI119" s="393">
        <f>+生産者価格評価表!CI119/生産者価格評価表!CI$124</f>
        <v>0.19064988041303818</v>
      </c>
      <c r="CJ119" s="393">
        <f>+生産者価格評価表!CJ119/生産者価格評価表!CJ$124</f>
        <v>0.18232826635300475</v>
      </c>
      <c r="CK119" s="393">
        <f>+生産者価格評価表!CK119/生産者価格評価表!CK$124</f>
        <v>9.8046025154454361E-2</v>
      </c>
      <c r="CL119" s="393">
        <f>+生産者価格評価表!CL119/生産者価格評価表!CL$124</f>
        <v>5.3467616649193979E-2</v>
      </c>
      <c r="CM119" s="393">
        <f>+生産者価格評価表!CM119/生産者価格評価表!CM$124</f>
        <v>0.12438401344679548</v>
      </c>
      <c r="CN119" s="393">
        <f>+生産者価格評価表!CN119/生産者価格評価表!CN$124</f>
        <v>0</v>
      </c>
      <c r="CO119" s="393">
        <f>+生産者価格評価表!CO119/生産者価格評価表!CO$124</f>
        <v>7.0922406276838004E-2</v>
      </c>
      <c r="CP119" s="393">
        <f>+生産者価格評価表!CP119/生産者価格評価表!CP$124</f>
        <v>7.8079392841826939E-2</v>
      </c>
      <c r="CQ119" s="393">
        <f>+生産者価格評価表!CQ119/生産者価格評価表!CQ$124</f>
        <v>6.2744696811304262E-2</v>
      </c>
      <c r="CR119" s="393">
        <f>+生産者価格評価表!CR119/生産者価格評価表!CR$124</f>
        <v>1.7032438479871577E-2</v>
      </c>
      <c r="CS119" s="393">
        <f>+生産者価格評価表!CS119/生産者価格評価表!CS$124</f>
        <v>2.4665192480640783E-2</v>
      </c>
      <c r="CT119" s="393">
        <f>+生産者価格評価表!CT119/生産者価格評価表!CT$124</f>
        <v>7.7590107209378673E-2</v>
      </c>
      <c r="CU119" s="393">
        <f>+生産者価格評価表!CU119/生産者価格評価表!CU$124</f>
        <v>4.4014886861527894E-2</v>
      </c>
      <c r="CV119" s="393">
        <f>+生産者価格評価表!CV119/生産者価格評価表!CV$124</f>
        <v>0.33548345287416431</v>
      </c>
      <c r="CW119" s="393">
        <f>+生産者価格評価表!CW119/生産者価格評価表!CW$124</f>
        <v>7.5445055958302656E-2</v>
      </c>
      <c r="CX119" s="393">
        <f>+生産者価格評価表!CX119/生産者価格評価表!CX$124</f>
        <v>3.8213348870052705E-2</v>
      </c>
      <c r="CY119" s="393">
        <f>+生産者価格評価表!CY119/生産者価格評価表!CY$124</f>
        <v>0.10097728838911958</v>
      </c>
      <c r="CZ119" s="393">
        <f>+生産者価格評価表!CZ119/生産者価格評価表!CZ$124</f>
        <v>0.1919808559380875</v>
      </c>
      <c r="DA119" s="393">
        <f>+生産者価格評価表!DA119/生産者価格評価表!DA$124</f>
        <v>6.7765875059892428E-2</v>
      </c>
      <c r="DB119" s="393">
        <f>+生産者価格評価表!DB119/生産者価格評価表!DB$124</f>
        <v>0.16045617517310218</v>
      </c>
      <c r="DC119" s="393">
        <f>+生産者価格評価表!DC119/生産者価格評価表!DC$124</f>
        <v>0.18095675830993427</v>
      </c>
      <c r="DD119" s="393">
        <f>+生産者価格評価表!DD119/生産者価格評価表!DD$124</f>
        <v>3.0451471054053551E-2</v>
      </c>
      <c r="DE119" s="393">
        <f>+生産者価格評価表!DE119/生産者価格評価表!DE$124</f>
        <v>0.1728352060216844</v>
      </c>
      <c r="DF119" s="393">
        <f>+生産者価格評価表!DF119/生産者価格評価表!DF$124</f>
        <v>0</v>
      </c>
      <c r="DG119" s="394">
        <f>+生産者価格評価表!DG119/生産者価格評価表!DG$124</f>
        <v>3.5157190791102404E-2</v>
      </c>
    </row>
    <row r="120" spans="2:111">
      <c r="B120" s="620" t="s">
        <v>1984</v>
      </c>
      <c r="C120" s="621" t="s">
        <v>1985</v>
      </c>
      <c r="D120" s="391">
        <f>+生産者価格評価表!D120/生産者価格評価表!D$124</f>
        <v>0</v>
      </c>
      <c r="E120" s="392">
        <f>+生産者価格評価表!E120/生産者価格評価表!E$124</f>
        <v>0</v>
      </c>
      <c r="F120" s="392">
        <f>+生産者価格評価表!F120/生産者価格評価表!F$124</f>
        <v>0</v>
      </c>
      <c r="G120" s="392">
        <f>+生産者価格評価表!G120/生産者価格評価表!G$124</f>
        <v>0</v>
      </c>
      <c r="H120" s="392">
        <f>+生産者価格評価表!H120/生産者価格評価表!H$124</f>
        <v>0</v>
      </c>
      <c r="I120" s="392">
        <f>+生産者価格評価表!I120/生産者価格評価表!I$124</f>
        <v>0</v>
      </c>
      <c r="J120" s="392">
        <f>+生産者価格評価表!J120/生産者価格評価表!J$124</f>
        <v>0</v>
      </c>
      <c r="K120" s="392">
        <f>+生産者価格評価表!K120/生産者価格評価表!K$124</f>
        <v>0</v>
      </c>
      <c r="L120" s="392">
        <f>+生産者価格評価表!L120/生産者価格評価表!L$124</f>
        <v>0</v>
      </c>
      <c r="M120" s="392">
        <f>+生産者価格評価表!M120/生産者価格評価表!M$124</f>
        <v>0</v>
      </c>
      <c r="N120" s="392">
        <f>+生産者価格評価表!N120/生産者価格評価表!N$124</f>
        <v>0</v>
      </c>
      <c r="O120" s="392">
        <f>+生産者価格評価表!O120/生産者価格評価表!O$124</f>
        <v>0</v>
      </c>
      <c r="P120" s="392">
        <f>+生産者価格評価表!P120/生産者価格評価表!P$124</f>
        <v>0</v>
      </c>
      <c r="Q120" s="392">
        <f>+生産者価格評価表!Q120/生産者価格評価表!Q$124</f>
        <v>0</v>
      </c>
      <c r="R120" s="392">
        <f>+生産者価格評価表!R120/生産者価格評価表!R$124</f>
        <v>0</v>
      </c>
      <c r="S120" s="392">
        <f>+生産者価格評価表!S120/生産者価格評価表!S$124</f>
        <v>0</v>
      </c>
      <c r="T120" s="392">
        <f>+生産者価格評価表!T120/生産者価格評価表!T$124</f>
        <v>0</v>
      </c>
      <c r="U120" s="392">
        <f>+生産者価格評価表!U120/生産者価格評価表!U$124</f>
        <v>0</v>
      </c>
      <c r="V120" s="392">
        <f>+生産者価格評価表!V120/生産者価格評価表!V$124</f>
        <v>0</v>
      </c>
      <c r="W120" s="392">
        <f>+生産者価格評価表!W120/生産者価格評価表!W$124</f>
        <v>0</v>
      </c>
      <c r="X120" s="392">
        <f>+生産者価格評価表!X120/生産者価格評価表!X$124</f>
        <v>0</v>
      </c>
      <c r="Y120" s="392">
        <f>+生産者価格評価表!Y120/生産者価格評価表!Y$124</f>
        <v>0</v>
      </c>
      <c r="Z120" s="392">
        <f>+生産者価格評価表!Z120/生産者価格評価表!Z$124</f>
        <v>0</v>
      </c>
      <c r="AA120" s="392">
        <f>+生産者価格評価表!AA120/生産者価格評価表!AA$124</f>
        <v>0</v>
      </c>
      <c r="AB120" s="392">
        <f>+生産者価格評価表!AB120/生産者価格評価表!AB$124</f>
        <v>0</v>
      </c>
      <c r="AC120" s="392">
        <f>+生産者価格評価表!AC120/生産者価格評価表!AC$124</f>
        <v>0</v>
      </c>
      <c r="AD120" s="392">
        <f>+生産者価格評価表!AD120/生産者価格評価表!AD$124</f>
        <v>0</v>
      </c>
      <c r="AE120" s="392">
        <f>+生産者価格評価表!AE120/生産者価格評価表!AE$124</f>
        <v>0</v>
      </c>
      <c r="AF120" s="392">
        <f>+生産者価格評価表!AF120/生産者価格評価表!AF$124</f>
        <v>0</v>
      </c>
      <c r="AG120" s="392">
        <f>+生産者価格評価表!AG120/生産者価格評価表!AG$124</f>
        <v>0</v>
      </c>
      <c r="AH120" s="392">
        <f>+生産者価格評価表!AH120/生産者価格評価表!AH$124</f>
        <v>0</v>
      </c>
      <c r="AI120" s="392">
        <f>+生産者価格評価表!AI120/生産者価格評価表!AI$124</f>
        <v>0</v>
      </c>
      <c r="AJ120" s="392">
        <f>+生産者価格評価表!AJ120/生産者価格評価表!AJ$124</f>
        <v>0</v>
      </c>
      <c r="AK120" s="392">
        <f>+生産者価格評価表!AK120/生産者価格評価表!AK$124</f>
        <v>0</v>
      </c>
      <c r="AL120" s="392">
        <f>+生産者価格評価表!AL120/生産者価格評価表!AL$124</f>
        <v>0</v>
      </c>
      <c r="AM120" s="392">
        <f>+生産者価格評価表!AM120/生産者価格評価表!AM$124</f>
        <v>0</v>
      </c>
      <c r="AN120" s="392">
        <f>+生産者価格評価表!AN120/生産者価格評価表!AN$124</f>
        <v>0</v>
      </c>
      <c r="AO120" s="392">
        <f>+生産者価格評価表!AO120/生産者価格評価表!AO$124</f>
        <v>0</v>
      </c>
      <c r="AP120" s="392">
        <f>+生産者価格評価表!AP120/生産者価格評価表!AP$124</f>
        <v>0</v>
      </c>
      <c r="AQ120" s="392">
        <f>+生産者価格評価表!AQ120/生産者価格評価表!AQ$124</f>
        <v>0</v>
      </c>
      <c r="AR120" s="392">
        <f>+生産者価格評価表!AR120/生産者価格評価表!AR$124</f>
        <v>0</v>
      </c>
      <c r="AS120" s="392">
        <f>+生産者価格評価表!AS120/生産者価格評価表!AS$124</f>
        <v>0</v>
      </c>
      <c r="AT120" s="392">
        <f>+生産者価格評価表!AT120/生産者価格評価表!AT$124</f>
        <v>0</v>
      </c>
      <c r="AU120" s="393">
        <f>+生産者価格評価表!AU120/生産者価格評価表!AU$124</f>
        <v>0</v>
      </c>
      <c r="AV120" s="393">
        <f>+生産者価格評価表!AV120/生産者価格評価表!AV$124</f>
        <v>0</v>
      </c>
      <c r="AW120" s="393">
        <f>+生産者価格評価表!AW120/生産者価格評価表!AW$124</f>
        <v>0</v>
      </c>
      <c r="AX120" s="393">
        <f>+生産者価格評価表!AX120/生産者価格評価表!AX$124</f>
        <v>0</v>
      </c>
      <c r="AY120" s="393">
        <f>+生産者価格評価表!AY120/生産者価格評価表!AY$124</f>
        <v>0</v>
      </c>
      <c r="AZ120" s="393">
        <f>+生産者価格評価表!AZ120/生産者価格評価表!AZ$124</f>
        <v>0</v>
      </c>
      <c r="BA120" s="393">
        <f>+生産者価格評価表!BA120/生産者価格評価表!BA$124</f>
        <v>0</v>
      </c>
      <c r="BB120" s="393">
        <f>+生産者価格評価表!BB120/生産者価格評価表!BB$124</f>
        <v>0</v>
      </c>
      <c r="BC120" s="393">
        <f>+生産者価格評価表!BC120/生産者価格評価表!BC$124</f>
        <v>0</v>
      </c>
      <c r="BD120" s="393">
        <f>+生産者価格評価表!BD120/生産者価格評価表!BD$124</f>
        <v>0</v>
      </c>
      <c r="BE120" s="393">
        <f>+生産者価格評価表!BE120/生産者価格評価表!BE$124</f>
        <v>0</v>
      </c>
      <c r="BF120" s="393">
        <f>+生産者価格評価表!BF120/生産者価格評価表!BF$124</f>
        <v>0</v>
      </c>
      <c r="BG120" s="393">
        <f>+生産者価格評価表!BG120/生産者価格評価表!BG$124</f>
        <v>0</v>
      </c>
      <c r="BH120" s="393">
        <f>+生産者価格評価表!BH120/生産者価格評価表!BH$124</f>
        <v>0</v>
      </c>
      <c r="BI120" s="393">
        <f>+生産者価格評価表!BI120/生産者価格評価表!BI$124</f>
        <v>0</v>
      </c>
      <c r="BJ120" s="393">
        <f>+生産者価格評価表!BJ120/生産者価格評価表!BJ$124</f>
        <v>0</v>
      </c>
      <c r="BK120" s="393">
        <f>+生産者価格評価表!BK120/生産者価格評価表!BK$124</f>
        <v>0</v>
      </c>
      <c r="BL120" s="393">
        <f>+生産者価格評価表!BL120/生産者価格評価表!BL$124</f>
        <v>0</v>
      </c>
      <c r="BM120" s="393">
        <f>+生産者価格評価表!BM120/生産者価格評価表!BM$124</f>
        <v>0</v>
      </c>
      <c r="BN120" s="393">
        <f>+生産者価格評価表!BN120/生産者価格評価表!BN$124</f>
        <v>0</v>
      </c>
      <c r="BO120" s="393">
        <f>+生産者価格評価表!BO120/生産者価格評価表!BO$124</f>
        <v>0</v>
      </c>
      <c r="BP120" s="393">
        <f>+生産者価格評価表!BP120/生産者価格評価表!BP$124</f>
        <v>0</v>
      </c>
      <c r="BQ120" s="393">
        <f>+生産者価格評価表!BQ120/生産者価格評価表!BQ$124</f>
        <v>0</v>
      </c>
      <c r="BR120" s="393">
        <f>+生産者価格評価表!BR120/生産者価格評価表!BR$124</f>
        <v>0</v>
      </c>
      <c r="BS120" s="393">
        <f>+生産者価格評価表!BS120/生産者価格評価表!BS$124</f>
        <v>2.2095346316261373E-2</v>
      </c>
      <c r="BT120" s="393">
        <f>+生産者価格評価表!BT120/生産者価格評価表!BT$124</f>
        <v>2.4981989437474688E-2</v>
      </c>
      <c r="BU120" s="393">
        <f>+生産者価格評価表!BU120/生産者価格評価表!BU$124</f>
        <v>0</v>
      </c>
      <c r="BV120" s="393">
        <f>+生産者価格評価表!BV120/生産者価格評価表!BV$124</f>
        <v>0</v>
      </c>
      <c r="BW120" s="393">
        <f>+生産者価格評価表!BW120/生産者価格評価表!BW$124</f>
        <v>0</v>
      </c>
      <c r="BX120" s="393">
        <f>+生産者価格評価表!BX120/生産者価格評価表!BX$124</f>
        <v>0</v>
      </c>
      <c r="BY120" s="393">
        <f>+生産者価格評価表!BY120/生産者価格評価表!BY$124</f>
        <v>0</v>
      </c>
      <c r="BZ120" s="393">
        <f>+生産者価格評価表!BZ120/生産者価格評価表!BZ$124</f>
        <v>0</v>
      </c>
      <c r="CA120" s="393">
        <f>+生産者価格評価表!CA120/生産者価格評価表!CA$124</f>
        <v>0</v>
      </c>
      <c r="CB120" s="393">
        <f>+生産者価格評価表!CB120/生産者価格評価表!CB$124</f>
        <v>0</v>
      </c>
      <c r="CC120" s="393">
        <f>+生産者価格評価表!CC120/生産者価格評価表!CC$124</f>
        <v>0</v>
      </c>
      <c r="CD120" s="393">
        <f>+生産者価格評価表!CD120/生産者価格評価表!CD$124</f>
        <v>0</v>
      </c>
      <c r="CE120" s="393">
        <f>+生産者価格評価表!CE120/生産者価格評価表!CE$124</f>
        <v>0</v>
      </c>
      <c r="CF120" s="393">
        <f>+生産者価格評価表!CF120/生産者価格評価表!CF$124</f>
        <v>0</v>
      </c>
      <c r="CG120" s="393">
        <f>+生産者価格評価表!CG120/生産者価格評価表!CG$124</f>
        <v>1.2255414936464513E-3</v>
      </c>
      <c r="CH120" s="393">
        <f>+生産者価格評価表!CH120/生産者価格評価表!CH$124</f>
        <v>0</v>
      </c>
      <c r="CI120" s="393">
        <f>+生産者価格評価表!CI120/生産者価格評価表!CI$124</f>
        <v>0</v>
      </c>
      <c r="CJ120" s="393">
        <f>+生産者価格評価表!CJ120/生産者価格評価表!CJ$124</f>
        <v>0</v>
      </c>
      <c r="CK120" s="393">
        <f>+生産者価格評価表!CK120/生産者価格評価表!CK$124</f>
        <v>0</v>
      </c>
      <c r="CL120" s="393">
        <f>+生産者価格評価表!CL120/生産者価格評価表!CL$124</f>
        <v>0</v>
      </c>
      <c r="CM120" s="393">
        <f>+生産者価格評価表!CM120/生産者価格評価表!CM$124</f>
        <v>0</v>
      </c>
      <c r="CN120" s="393">
        <f>+生産者価格評価表!CN120/生産者価格評価表!CN$124</f>
        <v>0.35882999151566658</v>
      </c>
      <c r="CO120" s="393">
        <f>+生産者価格評価表!CO120/生産者価格評価表!CO$124</f>
        <v>0.10750605716827835</v>
      </c>
      <c r="CP120" s="393">
        <f>+生産者価格評価表!CP120/生産者価格評価表!CP$124</f>
        <v>9.3891926967240746E-2</v>
      </c>
      <c r="CQ120" s="393">
        <f>+生産者価格評価表!CQ120/生産者価格評価表!CQ$124</f>
        <v>0</v>
      </c>
      <c r="CR120" s="393">
        <f>+生産者価格評価表!CR120/生産者価格評価表!CR$124</f>
        <v>1.9716797827181737E-3</v>
      </c>
      <c r="CS120" s="393">
        <f>+生産者価格評価表!CS120/生産者価格評価表!CS$124</f>
        <v>3.0500661867983443E-3</v>
      </c>
      <c r="CT120" s="393">
        <f>+生産者価格評価表!CT120/生産者価格評価表!CT$124</f>
        <v>0</v>
      </c>
      <c r="CU120" s="393">
        <f>+生産者価格評価表!CU120/生産者価格評価表!CU$124</f>
        <v>0</v>
      </c>
      <c r="CV120" s="393">
        <f>+生産者価格評価表!CV120/生産者価格評価表!CV$124</f>
        <v>0</v>
      </c>
      <c r="CW120" s="393">
        <f>+生産者価格評価表!CW120/生産者価格評価表!CW$124</f>
        <v>0</v>
      </c>
      <c r="CX120" s="393">
        <f>+生産者価格評価表!CX120/生産者価格評価表!CX$124</f>
        <v>0</v>
      </c>
      <c r="CY120" s="393">
        <f>+生産者価格評価表!CY120/生産者価格評価表!CY$124</f>
        <v>8.2312471625296577E-5</v>
      </c>
      <c r="CZ120" s="393">
        <f>+生産者価格評価表!CZ120/生産者価格評価表!CZ$124</f>
        <v>0</v>
      </c>
      <c r="DA120" s="393">
        <f>+生産者価格評価表!DA120/生産者価格評価表!DA$124</f>
        <v>0</v>
      </c>
      <c r="DB120" s="393">
        <f>+生産者価格評価表!DB120/生産者価格評価表!DB$124</f>
        <v>0</v>
      </c>
      <c r="DC120" s="393">
        <f>+生産者価格評価表!DC120/生産者価格評価表!DC$124</f>
        <v>0</v>
      </c>
      <c r="DD120" s="393">
        <f>+生産者価格評価表!DD120/生産者価格評価表!DD$124</f>
        <v>0</v>
      </c>
      <c r="DE120" s="393">
        <f>+生産者価格評価表!DE120/生産者価格評価表!DE$124</f>
        <v>0</v>
      </c>
      <c r="DF120" s="393">
        <f>+生産者価格評価表!DF120/生産者価格評価表!DF$124</f>
        <v>0</v>
      </c>
      <c r="DG120" s="394">
        <f>+生産者価格評価表!DG120/生産者価格評価表!DG$124</f>
        <v>0</v>
      </c>
    </row>
    <row r="121" spans="2:111">
      <c r="B121" s="620" t="s">
        <v>1986</v>
      </c>
      <c r="C121" s="621" t="s">
        <v>1987</v>
      </c>
      <c r="D121" s="391">
        <f>+生産者価格評価表!D121/生産者価格評価表!D$124</f>
        <v>2.614259736024804E-2</v>
      </c>
      <c r="E121" s="392">
        <f>+生産者価格評価表!E121/生産者価格評価表!E$124</f>
        <v>1.9691379557560569E-2</v>
      </c>
      <c r="F121" s="392">
        <f>+生産者価格評価表!F121/生産者価格評価表!F$124</f>
        <v>5.7281261118257203E-2</v>
      </c>
      <c r="G121" s="392">
        <f>+生産者価格評価表!G121/生産者価格評価表!G$124</f>
        <v>3.3888643059027071E-2</v>
      </c>
      <c r="H121" s="392">
        <f>+生産者価格評価表!H121/生産者価格評価表!H$124</f>
        <v>3.0035536875978815E-2</v>
      </c>
      <c r="I121" s="392">
        <f>+生産者価格評価表!I121/生産者価格評価表!I$124</f>
        <v>9.6749541849370457E-2</v>
      </c>
      <c r="J121" s="392">
        <f>+生産者価格評価表!J121/生産者価格評価表!J$124</f>
        <v>5.2612183194443697E-2</v>
      </c>
      <c r="K121" s="392">
        <f>+生産者価格評価表!K121/生産者価格評価表!K$124</f>
        <v>1.7577240967377651E-2</v>
      </c>
      <c r="L121" s="392">
        <f>+生産者価格評価表!L121/生産者価格評価表!L$124</f>
        <v>0.22412953260823459</v>
      </c>
      <c r="M121" s="392">
        <f>+生産者価格評価表!M121/生産者価格評価表!M$124</f>
        <v>3.3313511816074136E-2</v>
      </c>
      <c r="N121" s="392">
        <f>+生産者価格評価表!N121/生産者価格評価表!N$124</f>
        <v>0.6503880157352685</v>
      </c>
      <c r="O121" s="392">
        <f>+生産者価格評価表!O121/生産者価格評価表!O$124</f>
        <v>-2.1216663584850227E-2</v>
      </c>
      <c r="P121" s="392">
        <f>+生産者価格評価表!P121/生産者価格評価表!P$124</f>
        <v>2.7937849663374922E-2</v>
      </c>
      <c r="Q121" s="392">
        <f>+生産者価格評価表!Q121/生産者価格評価表!Q$124</f>
        <v>4.1468413298933221E-2</v>
      </c>
      <c r="R121" s="392">
        <f>+生産者価格評価表!R121/生産者価格評価表!R$124</f>
        <v>3.6561913022499726E-2</v>
      </c>
      <c r="S121" s="392">
        <f>+生産者価格評価表!S121/生産者価格評価表!S$124</f>
        <v>2.4334383877317293E-2</v>
      </c>
      <c r="T121" s="392">
        <f>+生産者価格評価表!T121/生産者価格評価表!T$124</f>
        <v>4.6963522046875761E-2</v>
      </c>
      <c r="U121" s="392">
        <f>+生産者価格評価表!U121/生産者価格評価表!U$124</f>
        <v>4.4924696558727779E-2</v>
      </c>
      <c r="V121" s="392">
        <f>+生産者価格評価表!V121/生産者価格評価表!V$124</f>
        <v>3.9811072543705327E-2</v>
      </c>
      <c r="W121" s="392">
        <f>+生産者価格評価表!W121/生産者価格評価表!W$124</f>
        <v>1.2350033834770263E-2</v>
      </c>
      <c r="X121" s="392">
        <f>+生産者価格評価表!X121/生産者価格評価表!X$124</f>
        <v>-9.0384730025963381E-3</v>
      </c>
      <c r="Y121" s="392">
        <f>+生産者価格評価表!Y121/生産者価格評価表!Y$124</f>
        <v>-4.5892217059536507E-3</v>
      </c>
      <c r="Z121" s="392">
        <f>+生産者価格評価表!Z121/生産者価格評価表!Z$124</f>
        <v>-2.1548192922756913E-2</v>
      </c>
      <c r="AA121" s="392">
        <f>+生産者価格評価表!AA121/生産者価格評価表!AA$124</f>
        <v>-2.0764758109922475E-2</v>
      </c>
      <c r="AB121" s="392">
        <f>+生産者価格評価表!AB121/生産者価格評価表!AB$124</f>
        <v>1.3234079812822682E-2</v>
      </c>
      <c r="AC121" s="392">
        <f>+生産者価格評価表!AC121/生産者価格評価表!AC$124</f>
        <v>-1.9355601034933853E-3</v>
      </c>
      <c r="AD121" s="392">
        <f>+生産者価格評価表!AD121/生産者価格評価表!AD$124</f>
        <v>0.30102695286930659</v>
      </c>
      <c r="AE121" s="392">
        <f>+生産者価格評価表!AE121/生産者価格評価表!AE$124</f>
        <v>2.4011818808533876E-2</v>
      </c>
      <c r="AF121" s="392">
        <f>+生産者価格評価表!AF121/生産者価格評価表!AF$124</f>
        <v>2.3514082274757785E-2</v>
      </c>
      <c r="AG121" s="392">
        <f>+生産者価格評価表!AG121/生産者価格評価表!AG$124</f>
        <v>2.2504543572948562E-2</v>
      </c>
      <c r="AH121" s="392">
        <f>+生産者価格評価表!AH121/生産者価格評価表!AH$124</f>
        <v>2.0936862625784571E-2</v>
      </c>
      <c r="AI121" s="392">
        <f>+生産者価格評価表!AI121/生産者価格評価表!AI$124</f>
        <v>1.7850267609427387E-2</v>
      </c>
      <c r="AJ121" s="392">
        <f>+生産者価格評価表!AJ121/生産者価格評価表!AJ$124</f>
        <v>5.1598413617931466E-2</v>
      </c>
      <c r="AK121" s="392">
        <f>+生産者価格評価表!AK121/生産者価格評価表!AK$124</f>
        <v>2.5099340071254264E-2</v>
      </c>
      <c r="AL121" s="392">
        <f>+生産者価格評価表!AL121/生産者価格評価表!AL$124</f>
        <v>3.8953151875310787E-2</v>
      </c>
      <c r="AM121" s="392">
        <f>+生産者価格評価表!AM121/生産者価格評価表!AM$124</f>
        <v>3.4091411727863188E-2</v>
      </c>
      <c r="AN121" s="392">
        <f>+生産者価格評価表!AN121/生産者価格評価表!AN$124</f>
        <v>7.1080353825541645E-4</v>
      </c>
      <c r="AO121" s="392">
        <f>+生産者価格評価表!AO121/生産者価格評価表!AO$124</f>
        <v>3.9210348816329066E-2</v>
      </c>
      <c r="AP121" s="392">
        <f>+生産者価格評価表!AP121/生産者価格評価表!AP$124</f>
        <v>3.4931889007670719E-2</v>
      </c>
      <c r="AQ121" s="392">
        <f>+生産者価格評価表!AQ121/生産者価格評価表!AQ$124</f>
        <v>3.5807355869836788E-4</v>
      </c>
      <c r="AR121" s="392">
        <f>+生産者価格評価表!AR121/生産者価格評価表!AR$124</f>
        <v>5.1947134991512161E-3</v>
      </c>
      <c r="AS121" s="392">
        <f>+生産者価格評価表!AS121/生産者価格評価表!AS$124</f>
        <v>4.2712807109163378E-2</v>
      </c>
      <c r="AT121" s="392">
        <f>+生産者価格評価表!AT121/生産者価格評価表!AT$124</f>
        <v>3.8141935511947729E-2</v>
      </c>
      <c r="AU121" s="393">
        <f>+生産者価格評価表!AU121/生産者価格評価表!AU$124</f>
        <v>7.7390931626641216E-3</v>
      </c>
      <c r="AV121" s="393">
        <f>+生産者価格評価表!AV121/生産者価格評価表!AV$124</f>
        <v>4.4587878740227011E-3</v>
      </c>
      <c r="AW121" s="393">
        <f>+生産者価格評価表!AW121/生産者価格評価表!AW$124</f>
        <v>-2.9233554811338373E-2</v>
      </c>
      <c r="AX121" s="393">
        <f>+生産者価格評価表!AX121/生産者価格評価表!AX$124</f>
        <v>-7.0781719800321621E-2</v>
      </c>
      <c r="AY121" s="393">
        <f>+生産者価格評価表!AY121/生産者価格評価表!AY$124</f>
        <v>-7.652693431375767E-3</v>
      </c>
      <c r="AZ121" s="393">
        <f>+生産者価格評価表!AZ121/生産者価格評価表!AZ$124</f>
        <v>-1.7168313999701694E-2</v>
      </c>
      <c r="BA121" s="393">
        <f>+生産者価格評価表!BA121/生産者価格評価表!BA$124</f>
        <v>1.044564258463598E-2</v>
      </c>
      <c r="BB121" s="393">
        <f>+生産者価格評価表!BB121/生産者価格評価表!BB$124</f>
        <v>-4.9515585395863468E-2</v>
      </c>
      <c r="BC121" s="393">
        <f>+生産者価格評価表!BC121/生産者価格評価表!BC$124</f>
        <v>-1.1340697036605977E-2</v>
      </c>
      <c r="BD121" s="393">
        <f>+生産者価格評価表!BD121/生産者価格評価表!BD$124</f>
        <v>-5.0094449750610212E-2</v>
      </c>
      <c r="BE121" s="393">
        <f>+生産者価格評価表!BE121/生産者価格評価表!BE$124</f>
        <v>-5.4544801804764842E-2</v>
      </c>
      <c r="BF121" s="393">
        <f>+生産者価格評価表!BF121/生産者価格評価表!BF$124</f>
        <v>-4.5297939178176622E-2</v>
      </c>
      <c r="BG121" s="393">
        <f>+生産者価格評価表!BG121/生産者価格評価表!BG$124</f>
        <v>-1.9743915335768098E-2</v>
      </c>
      <c r="BH121" s="393">
        <f>+生産者価格評価表!BH121/生産者価格評価表!BH$124</f>
        <v>-4.2929651886581318E-3</v>
      </c>
      <c r="BI121" s="393">
        <f>+生産者価格評価表!BI121/生産者価格評価表!BI$124</f>
        <v>-2.3065499931441226E-2</v>
      </c>
      <c r="BJ121" s="393">
        <f>+生産者価格評価表!BJ121/生産者価格評価表!BJ$124</f>
        <v>7.1767648803543228E-3</v>
      </c>
      <c r="BK121" s="393">
        <f>+生産者価格評価表!BK121/生産者価格評価表!BK$124</f>
        <v>1.2113189797120932E-2</v>
      </c>
      <c r="BL121" s="393">
        <f>+生産者価格評価表!BL121/生産者価格評価表!BL$124</f>
        <v>1.4912298928383564E-2</v>
      </c>
      <c r="BM121" s="393">
        <f>+生産者価格評価表!BM121/生産者価格評価表!BM$124</f>
        <v>4.6678242098838439E-2</v>
      </c>
      <c r="BN121" s="393">
        <f>+生産者価格評価表!BN121/生産者価格評価表!BN$124</f>
        <v>4.8174540367801111E-2</v>
      </c>
      <c r="BO121" s="393">
        <f>+生産者価格評価表!BO121/生産者価格評価表!BO$124</f>
        <v>5.4533684294560743E-2</v>
      </c>
      <c r="BP121" s="393">
        <f>+生産者価格評価表!BP121/生産者価格評価表!BP$124</f>
        <v>4.4153917101852763E-2</v>
      </c>
      <c r="BQ121" s="393">
        <f>+生産者価格評価表!BQ121/生産者価格評価表!BQ$124</f>
        <v>4.4872749832098373E-2</v>
      </c>
      <c r="BR121" s="393">
        <f>+生産者価格評価表!BR121/生産者価格評価表!BR$124</f>
        <v>3.7157970412410911E-3</v>
      </c>
      <c r="BS121" s="393">
        <f>+生産者価格評価表!BS121/生産者価格評価表!BS$124</f>
        <v>3.6551209150781243E-2</v>
      </c>
      <c r="BT121" s="393">
        <f>+生産者価格評価表!BT121/生産者価格評価表!BT$124</f>
        <v>4.3658571467430712E-2</v>
      </c>
      <c r="BU121" s="393">
        <f>+生産者価格評価表!BU121/生産者価格評価表!BU$124</f>
        <v>5.7634241403601204E-2</v>
      </c>
      <c r="BV121" s="393">
        <f>+生産者価格評価表!BV121/生産者価格評価表!BV$124</f>
        <v>1.7581529595827112E-2</v>
      </c>
      <c r="BW121" s="393">
        <f>+生産者価格評価表!BW121/生産者価格評価表!BW$124</f>
        <v>7.8298797556042479E-2</v>
      </c>
      <c r="BX121" s="393">
        <f>+生産者価格評価表!BX121/生産者価格評価表!BX$124</f>
        <v>5.9067590230573827E-2</v>
      </c>
      <c r="BY121" s="393">
        <f>+生産者価格評価表!BY121/生産者価格評価表!BY$124</f>
        <v>7.1837423660025324E-2</v>
      </c>
      <c r="BZ121" s="393">
        <f>+生産者価格評価表!BZ121/生産者価格評価表!BZ$124</f>
        <v>-7.5388654796505307E-3</v>
      </c>
      <c r="CA121" s="393">
        <f>+生産者価格評価表!CA121/生産者価格評価表!CA$124</f>
        <v>8.3814341344048346E-2</v>
      </c>
      <c r="CB121" s="393">
        <f>+生産者価格評価表!CB121/生産者価格評価表!CB$124</f>
        <v>0</v>
      </c>
      <c r="CC121" s="393">
        <f>+生産者価格評価表!CC121/生産者価格評価表!CC$124</f>
        <v>1.3049380701776208E-2</v>
      </c>
      <c r="CD121" s="393">
        <f>+生産者価格評価表!CD121/生産者価格評価表!CD$124</f>
        <v>-5.0314944067539634E-2</v>
      </c>
      <c r="CE121" s="393">
        <f>+生産者価格評価表!CE121/生産者価格評価表!CE$124</f>
        <v>6.4637729364155447E-2</v>
      </c>
      <c r="CF121" s="393">
        <f>+生産者価格評価表!CF121/生産者価格評価表!CF$124</f>
        <v>5.5981868071965521E-2</v>
      </c>
      <c r="CG121" s="393">
        <f>+生産者価格評価表!CG121/生産者価格評価表!CG$124</f>
        <v>2.5216536257063299E-2</v>
      </c>
      <c r="CH121" s="393">
        <f>+生産者価格評価表!CH121/生産者価格評価表!CH$124</f>
        <v>7.8339239951355222E-2</v>
      </c>
      <c r="CI121" s="393">
        <f>+生産者価格評価表!CI121/生産者価格評価表!CI$124</f>
        <v>1.7366428733044403E-2</v>
      </c>
      <c r="CJ121" s="393">
        <f>+生産者価格評価表!CJ121/生産者価格評価表!CJ$124</f>
        <v>3.0717833712937938E-2</v>
      </c>
      <c r="CK121" s="393">
        <f>+生産者価格評価表!CK121/生産者価格評価表!CK$124</f>
        <v>5.2980783595255793E-2</v>
      </c>
      <c r="CL121" s="393">
        <f>+生産者価格評価表!CL121/生産者価格評価表!CL$124</f>
        <v>2.9686716577783854E-2</v>
      </c>
      <c r="CM121" s="393">
        <f>+生産者価格評価表!CM121/生産者価格評価表!CM$124</f>
        <v>2.9375587539187328E-2</v>
      </c>
      <c r="CN121" s="393">
        <f>+生産者価格評価表!CN121/生産者価格評価表!CN$124</f>
        <v>1.7529581506020556E-3</v>
      </c>
      <c r="CO121" s="393">
        <f>+生産者価格評価表!CO121/生産者価格評価表!CO$124</f>
        <v>8.4525909757830354E-3</v>
      </c>
      <c r="CP121" s="393">
        <f>+生産者価格評価表!CP121/生産者価格評価表!CP$124</f>
        <v>1.2435192998744982E-2</v>
      </c>
      <c r="CQ121" s="393">
        <f>+生産者価格評価表!CQ121/生産者価格評価表!CQ$124</f>
        <v>1.1932931374912149E-2</v>
      </c>
      <c r="CR121" s="393">
        <f>+生産者価格評価表!CR121/生産者価格評価表!CR$124</f>
        <v>1.7956710496292359E-2</v>
      </c>
      <c r="CS121" s="393">
        <f>+生産者価格評価表!CS121/生産者価格評価表!CS$124</f>
        <v>7.3343561691822145E-3</v>
      </c>
      <c r="CT121" s="393">
        <f>+生産者価格評価表!CT121/生産者価格評価表!CT$124</f>
        <v>1.0241081197698102E-2</v>
      </c>
      <c r="CU121" s="393">
        <f>+生産者価格評価表!CU121/生産者価格評価表!CU$124</f>
        <v>3.2114822354587111E-2</v>
      </c>
      <c r="CV121" s="393">
        <f>+生産者価格評価表!CV121/生産者価格評価表!CV$124</f>
        <v>1.8252216877572457E-2</v>
      </c>
      <c r="CW121" s="393">
        <f>+生産者価格評価表!CW121/生産者価格評価表!CW$124</f>
        <v>2.7919546163835867E-3</v>
      </c>
      <c r="CX121" s="393">
        <f>+生産者価格評価表!CX121/生産者価格評価表!CX$124</f>
        <v>3.2815821985404024E-2</v>
      </c>
      <c r="CY121" s="393">
        <f>+生産者価格評価表!CY121/生産者価格評価表!CY$124</f>
        <v>6.8878473745655561E-2</v>
      </c>
      <c r="CZ121" s="393">
        <f>+生産者価格評価表!CZ121/生産者価格評価表!CZ$124</f>
        <v>4.9475295768825671E-4</v>
      </c>
      <c r="DA121" s="393">
        <f>+生産者価格評価表!DA121/生産者価格評価表!DA$124</f>
        <v>3.4964656573977911E-2</v>
      </c>
      <c r="DB121" s="393">
        <f>+生産者価格評価表!DB121/生産者価格評価表!DB$124</f>
        <v>7.1001095692380056E-2</v>
      </c>
      <c r="DC121" s="393">
        <f>+生産者価格評価表!DC121/生産者価格評価表!DC$124</f>
        <v>9.5862158078293958E-2</v>
      </c>
      <c r="DD121" s="393">
        <f>+生産者価格評価表!DD121/生産者価格評価表!DD$124</f>
        <v>7.3392461197339248E-2</v>
      </c>
      <c r="DE121" s="393">
        <f>+生産者価格評価表!DE121/生産者価格評価表!DE$124</f>
        <v>0.12641731367798811</v>
      </c>
      <c r="DF121" s="393">
        <f>+生産者価格評価表!DF121/生産者価格評価表!DF$124</f>
        <v>0</v>
      </c>
      <c r="DG121" s="394">
        <f>+生産者価格評価表!DG121/生産者価格評価表!DG$124</f>
        <v>3.2882049863322195E-2</v>
      </c>
    </row>
    <row r="122" spans="2:111" ht="14" thickBot="1">
      <c r="B122" s="622" t="s">
        <v>1988</v>
      </c>
      <c r="C122" s="623" t="s">
        <v>30</v>
      </c>
      <c r="D122" s="397">
        <f>+生産者価格評価表!D122/生産者価格評価表!D$124</f>
        <v>-0.11397539334618409</v>
      </c>
      <c r="E122" s="398">
        <f>+生産者価格評価表!E122/生産者価格評価表!E$124</f>
        <v>-5.3643694371384608E-3</v>
      </c>
      <c r="F122" s="398">
        <f>+生産者価格評価表!F122/生産者価格評価表!F$124</f>
        <v>-2.5087349589935866E-5</v>
      </c>
      <c r="G122" s="398">
        <f>+生産者価格評価表!G122/生産者価格評価表!G$124</f>
        <v>-1.0921489914996019E-2</v>
      </c>
      <c r="H122" s="398">
        <f>+生産者価格評価表!H122/生産者価格評価表!H$124</f>
        <v>-1.8914550302499707E-3</v>
      </c>
      <c r="I122" s="398">
        <f>+生産者価格評価表!I122/生産者価格評価表!I$124</f>
        <v>-1.5432442258181791E-3</v>
      </c>
      <c r="J122" s="398">
        <f>+生産者価格評価表!J122/生産者価格評価表!J$124</f>
        <v>-1.3449609692326729E-5</v>
      </c>
      <c r="K122" s="398">
        <f>+生産者価格評価表!K122/生産者価格評価表!K$124</f>
        <v>-2.6949916050849985E-3</v>
      </c>
      <c r="L122" s="398">
        <f>+生産者価格評価表!L122/生産者価格評価表!L$124</f>
        <v>-1.2417167572241917E-4</v>
      </c>
      <c r="M122" s="398">
        <f>+生産者価格評価表!M122/生産者価格評価表!M$124</f>
        <v>-1.3917377680080711E-3</v>
      </c>
      <c r="N122" s="398">
        <f>+生産者価格評価表!N122/生産者価格評価表!N$124</f>
        <v>-1.2335582109951978E-6</v>
      </c>
      <c r="O122" s="398">
        <f>+生産者価格評価表!O122/生産者価格評価表!O$124</f>
        <v>-3.7544971836578001E-6</v>
      </c>
      <c r="P122" s="398">
        <f>+生産者価格評価表!P122/生産者価格評価表!P$124</f>
        <v>-2.7092561737175057E-6</v>
      </c>
      <c r="Q122" s="398">
        <f>+生産者価格評価表!Q122/生産者価格評価表!Q$124</f>
        <v>-5.5001823521995227E-6</v>
      </c>
      <c r="R122" s="398">
        <f>+生産者価格評価表!R122/生産者価格評価表!R$124</f>
        <v>-2.297648930731629E-6</v>
      </c>
      <c r="S122" s="398">
        <f>+生産者価格評価表!S122/生産者価格評価表!S$124</f>
        <v>-5.2426714661576378E-7</v>
      </c>
      <c r="T122" s="398">
        <f>+生産者価格評価表!T122/生産者価格評価表!T$124</f>
        <v>-1.4201160575646884E-6</v>
      </c>
      <c r="U122" s="398">
        <f>+生産者価格評価表!U122/生産者価格評価表!U$124</f>
        <v>-2.2018192409154772E-6</v>
      </c>
      <c r="V122" s="398">
        <f>+生産者価格評価表!V122/生産者価格評価表!V$124</f>
        <v>-3.1699237633334919E-6</v>
      </c>
      <c r="W122" s="398">
        <f>+生産者価格評価表!W122/生産者価格評価表!W$124</f>
        <v>-9.5952758344805773E-6</v>
      </c>
      <c r="X122" s="398">
        <f>+生産者価格評価表!X122/生産者価格評価表!X$124</f>
        <v>-9.6932521878881847E-7</v>
      </c>
      <c r="Y122" s="398">
        <f>+生産者価格評価表!Y122/生産者価格評価表!Y$124</f>
        <v>-1.7531168774534048E-6</v>
      </c>
      <c r="Z122" s="398">
        <f>+生産者価格評価表!Z122/生産者価格評価表!Z$124</f>
        <v>-3.3892987250426568E-6</v>
      </c>
      <c r="AA122" s="398">
        <f>+生産者価格評価表!AA122/生産者価格評価表!AA$124</f>
        <v>-2.7069167135865562E-6</v>
      </c>
      <c r="AB122" s="398">
        <f>+生産者価格評価表!AB122/生産者価格評価表!AB$124</f>
        <v>-7.2732993129953187E-7</v>
      </c>
      <c r="AC122" s="398">
        <f>+生産者価格評価表!AC122/生産者価格評価表!AC$124</f>
        <v>-3.083664441802772E-6</v>
      </c>
      <c r="AD122" s="398">
        <f>+生産者価格評価表!AD122/生産者価格評価表!AD$124</f>
        <v>-5.5991156189834487E-3</v>
      </c>
      <c r="AE122" s="398">
        <f>+生産者価格評価表!AE122/生産者価格評価表!AE$124</f>
        <v>-1.2970597600828561E-6</v>
      </c>
      <c r="AF122" s="398">
        <f>+生産者価格評価表!AF122/生産者価格評価表!AF$124</f>
        <v>-1.2719350884281072E-6</v>
      </c>
      <c r="AG122" s="398">
        <f>+生産者価格評価表!AG122/生産者価格評価表!AG$124</f>
        <v>-1.8663269453938865E-6</v>
      </c>
      <c r="AH122" s="398">
        <f>+生産者価格評価表!AH122/生産者価格評価表!AH$124</f>
        <v>-1.8780824027435028E-5</v>
      </c>
      <c r="AI122" s="398">
        <f>+生産者価格評価表!AI122/生産者価格評価表!AI$124</f>
        <v>-5.7834701812539556E-6</v>
      </c>
      <c r="AJ122" s="398">
        <f>+生産者価格評価表!AJ122/生産者価格評価表!AJ$124</f>
        <v>-5.703845639677376E-6</v>
      </c>
      <c r="AK122" s="398">
        <f>+生産者価格評価表!AK122/生産者価格評価表!AK$124</f>
        <v>-8.3514141449571657E-6</v>
      </c>
      <c r="AL122" s="398">
        <f>+生産者価格評価表!AL122/生産者価格評価表!AL$124</f>
        <v>-4.5853610819006628E-6</v>
      </c>
      <c r="AM122" s="398">
        <f>+生産者価格評価表!AM122/生産者価格評価表!AM$124</f>
        <v>-1.621841905210123E-6</v>
      </c>
      <c r="AN122" s="398">
        <f>+生産者価格評価表!AN122/生産者価格評価表!AN$124</f>
        <v>-3.2838072649075466E-6</v>
      </c>
      <c r="AO122" s="398">
        <f>+生産者価格評価表!AO122/生産者価格評価表!AO$124</f>
        <v>-5.7107070045628549E-6</v>
      </c>
      <c r="AP122" s="398">
        <f>+生産者価格評価表!AP122/生産者価格評価表!AP$124</f>
        <v>-1.9733022077798428E-6</v>
      </c>
      <c r="AQ122" s="398">
        <f>+生産者価格評価表!AQ122/生産者価格評価表!AQ$124</f>
        <v>-1.9445422117056442E-6</v>
      </c>
      <c r="AR122" s="398">
        <f>+生産者価格評価表!AR122/生産者価格評価表!AR$124</f>
        <v>-4.1150534285542262E-6</v>
      </c>
      <c r="AS122" s="398">
        <f>+生産者価格評価表!AS122/生産者価格評価表!AS$124</f>
        <v>-5.9659222261071741E-6</v>
      </c>
      <c r="AT122" s="398">
        <f>+生産者価格評価表!AT122/生産者価格評価表!AT$124</f>
        <v>-7.7518178012743986E-6</v>
      </c>
      <c r="AU122" s="399">
        <f>+生産者価格評価表!AU122/生産者価格評価表!AU$124</f>
        <v>-5.0030812245426153E-6</v>
      </c>
      <c r="AV122" s="399">
        <f>+生産者価格評価表!AV122/生産者価格評価表!AV$124</f>
        <v>-4.9594504445058666E-6</v>
      </c>
      <c r="AW122" s="399">
        <f>+生産者価格評価表!AW122/生産者価格評価表!AW$124</f>
        <v>-5.6067423880587604E-6</v>
      </c>
      <c r="AX122" s="399">
        <f>+生産者価格評価表!AX122/生産者価格評価表!AX$124</f>
        <v>-5.2145071313040826E-6</v>
      </c>
      <c r="AY122" s="399">
        <f>+生産者価格評価表!AY122/生産者価格評価表!AY$124</f>
        <v>-6.9592620556084429E-6</v>
      </c>
      <c r="AZ122" s="399">
        <f>+生産者価格評価表!AZ122/生産者価格評価表!AZ$124</f>
        <v>-4.4193496313218949E-6</v>
      </c>
      <c r="BA122" s="399">
        <f>+生産者価格評価表!BA122/生産者価格評価表!BA$124</f>
        <v>-2.9358186016402417E-6</v>
      </c>
      <c r="BB122" s="399">
        <f>+生産者価格評価表!BB122/生産者価格評価表!BB$124</f>
        <v>-5.4044024262163962E-6</v>
      </c>
      <c r="BC122" s="399">
        <f>+生産者価格評価表!BC122/生産者価格評価表!BC$124</f>
        <v>-3.9776567067468615E-6</v>
      </c>
      <c r="BD122" s="399">
        <f>+生産者価格評価表!BD122/生産者価格評価表!BD$124</f>
        <v>-4.8979991673401417E-6</v>
      </c>
      <c r="BE122" s="399">
        <f>+生産者価格評価表!BE122/生産者価格評価表!BE$124</f>
        <v>-5.2113974420145177E-6</v>
      </c>
      <c r="BF122" s="399">
        <f>+生産者価格評価表!BF122/生産者価格評価表!BF$124</f>
        <v>-1.5225872355975358E-6</v>
      </c>
      <c r="BG122" s="399">
        <f>+生産者価格評価表!BG122/生産者価格評価表!BG$124</f>
        <v>-4.1245436192485305E-6</v>
      </c>
      <c r="BH122" s="399">
        <f>+生産者価格評価表!BH122/生産者価格評価表!BH$124</f>
        <v>-3.4315916817689696E-6</v>
      </c>
      <c r="BI122" s="399">
        <f>+生産者価格評価表!BI122/生産者価格評価表!BI$124</f>
        <v>-3.8806853117785695E-6</v>
      </c>
      <c r="BJ122" s="399">
        <f>+生産者価格評価表!BJ122/生産者価格評価表!BJ$124</f>
        <v>-3.9273909739399537E-5</v>
      </c>
      <c r="BK122" s="399">
        <f>+生産者価格評価表!BK122/生産者価格評価表!BK$124</f>
        <v>-2.8576931671984832E-6</v>
      </c>
      <c r="BL122" s="399">
        <f>+生産者価格評価表!BL122/生産者価格評価表!BL$124</f>
        <v>-1.0935977506881464E-6</v>
      </c>
      <c r="BM122" s="399">
        <f>+生産者価格評価表!BM122/生産者価格評価表!BM$124</f>
        <v>-3.3135779117676066E-6</v>
      </c>
      <c r="BN122" s="399">
        <f>+生産者価格評価表!BN122/生産者価格評価表!BN$124</f>
        <v>-9.9862968678656365E-6</v>
      </c>
      <c r="BO122" s="399">
        <f>+生産者価格評価表!BO122/生産者価格評価表!BO$124</f>
        <v>-2.5325507457926084E-3</v>
      </c>
      <c r="BP122" s="399">
        <f>+生産者価格評価表!BP122/生産者価格評価表!BP$124</f>
        <v>-2.4071484386675834E-2</v>
      </c>
      <c r="BQ122" s="399">
        <f>+生産者価格評価表!BQ122/生産者価格評価表!BQ$124</f>
        <v>-2.5886760216487277E-5</v>
      </c>
      <c r="BR122" s="399">
        <f>+生産者価格評価表!BR122/生産者価格評価表!BR$124</f>
        <v>-8.2347095784476366E-4</v>
      </c>
      <c r="BS122" s="399">
        <f>+生産者価格評価表!BS122/生産者価格評価表!BS$124</f>
        <v>-3.9406579226476363E-2</v>
      </c>
      <c r="BT122" s="399">
        <f>+生産者価格評価表!BT122/生産者価格評価表!BT$124</f>
        <v>-3.0038464253476576E-6</v>
      </c>
      <c r="BU122" s="399">
        <f>+生産者価格評価表!BU122/生産者価格評価表!BU$124</f>
        <v>-7.0253659304502793E-4</v>
      </c>
      <c r="BV122" s="399">
        <f>+生産者価格評価表!BV122/生産者価格評価表!BV$124</f>
        <v>-1.1296352947280043E-2</v>
      </c>
      <c r="BW122" s="399">
        <f>+生産者価格評価表!BW122/生産者価格評価表!BW$124</f>
        <v>-4.4873212021524954E-6</v>
      </c>
      <c r="BX122" s="399">
        <f>+生産者価格評価表!BX122/生産者価格評価表!BX$124</f>
        <v>-1.4873074017932187E-3</v>
      </c>
      <c r="BY122" s="399">
        <f>+生産者価格評価表!BY122/生産者価格評価表!BY$124</f>
        <v>0</v>
      </c>
      <c r="BZ122" s="399">
        <f>+生産者価格評価表!BZ122/生産者価格評価表!BZ$124</f>
        <v>-1.4673264054137677E-2</v>
      </c>
      <c r="CA122" s="399">
        <f>+生産者価格評価表!CA122/生産者価格評価表!CA$124</f>
        <v>-3.5925078914130553E-3</v>
      </c>
      <c r="CB122" s="399">
        <f>+生産者価格評価表!CB122/生産者価格評価表!CB$124</f>
        <v>0</v>
      </c>
      <c r="CC122" s="399">
        <f>+生産者価格評価表!CC122/生産者価格評価表!CC$124</f>
        <v>-1.7325278444588008E-3</v>
      </c>
      <c r="CD122" s="399">
        <f>+生産者価格評価表!CD122/生産者価格評価表!CD$124</f>
        <v>-2.9963282993020353E-6</v>
      </c>
      <c r="CE122" s="399">
        <f>+生産者価格評価表!CE122/生産者価格評価表!CE$124</f>
        <v>-2.463797574391288E-6</v>
      </c>
      <c r="CF122" s="399">
        <f>+生産者価格評価表!CF122/生産者価格評価表!CF$124</f>
        <v>-3.6121995142576798E-6</v>
      </c>
      <c r="CG122" s="399">
        <f>+生産者価格評価表!CG122/生産者価格評価表!CG$124</f>
        <v>-2.2801720835550314E-3</v>
      </c>
      <c r="CH122" s="399">
        <f>+生産者価格評価表!CH122/生産者価格評価表!CH$124</f>
        <v>0</v>
      </c>
      <c r="CI122" s="399">
        <f>+生産者価格評価表!CI122/生産者価格評価表!CI$124</f>
        <v>-3.787746706247877E-6</v>
      </c>
      <c r="CJ122" s="399">
        <f>+生産者価格評価表!CJ122/生産者価格評価表!CJ$124</f>
        <v>-1.1373352825743631E-6</v>
      </c>
      <c r="CK122" s="399">
        <f>+生産者価格評価表!CK122/生産者価格評価表!CK$124</f>
        <v>-1.0631482569409375E-5</v>
      </c>
      <c r="CL122" s="399">
        <f>+生産者価格評価表!CL122/生産者価格評価表!CL$124</f>
        <v>-1.1870033577950986E-7</v>
      </c>
      <c r="CM122" s="399">
        <f>+生産者価格評価表!CM122/生産者価格評価表!CM$124</f>
        <v>-1.0685812562183487E-5</v>
      </c>
      <c r="CN122" s="399">
        <f>+生産者価格評価表!CN122/生産者価格評価表!CN$124</f>
        <v>0</v>
      </c>
      <c r="CO122" s="399">
        <f>+生産者価格評価表!CO122/生産者価格評価表!CO$124</f>
        <v>-2.0181808216104374E-4</v>
      </c>
      <c r="CP122" s="399">
        <f>+生産者価格評価表!CP122/生産者価格評価表!CP$124</f>
        <v>-7.0510532793330123E-3</v>
      </c>
      <c r="CQ122" s="399">
        <f>+生産者価格評価表!CQ122/生産者価格評価表!CQ$124</f>
        <v>-1.8724311358194912E-2</v>
      </c>
      <c r="CR122" s="399">
        <f>+生産者価格評価表!CR122/生産者価格評価表!CR$124</f>
        <v>-5.025948974555631E-7</v>
      </c>
      <c r="CS122" s="399">
        <f>+生産者価格評価表!CS122/生産者価格評価表!CS$124</f>
        <v>-1.768349574080374E-6</v>
      </c>
      <c r="CT122" s="399">
        <f>+生産者価格評価表!CT122/生産者価格評価表!CT$124</f>
        <v>-2.8767256408932041E-3</v>
      </c>
      <c r="CU122" s="399">
        <f>+生産者価格評価表!CU122/生産者価格評価表!CU$124</f>
        <v>-1.7172250286930223E-2</v>
      </c>
      <c r="CV122" s="399">
        <f>+生産者価格評価表!CV122/生産者価格評価表!CV$124</f>
        <v>-1.6905522921635012E-6</v>
      </c>
      <c r="CW122" s="399">
        <f>+生産者価格評価表!CW122/生産者価格評価表!CW$124</f>
        <v>-1.9462911233067877E-6</v>
      </c>
      <c r="CX122" s="399">
        <f>+生産者価格評価表!CX122/生産者価格評価表!CX$124</f>
        <v>-1.6876620778879062E-6</v>
      </c>
      <c r="CY122" s="399">
        <f>+生産者価格評価表!CY122/生産者価格評価表!CY$124</f>
        <v>-5.5621996001204656E-5</v>
      </c>
      <c r="CZ122" s="399">
        <f>+生産者価格評価表!CZ122/生産者価格評価表!CZ$124</f>
        <v>-3.4035538052350372E-6</v>
      </c>
      <c r="DA122" s="399">
        <f>+生産者価格評価表!DA122/生産者価格評価表!DA$124</f>
        <v>-9.587582929596222E-7</v>
      </c>
      <c r="DB122" s="399">
        <f>+生産者価格評価表!DB122/生産者価格評価表!DB$124</f>
        <v>-5.0482162013320403E-6</v>
      </c>
      <c r="DC122" s="399">
        <f>+生産者価格評価表!DC122/生産者価格評価表!DC$124</f>
        <v>-6.0181642357019923E-6</v>
      </c>
      <c r="DD122" s="399">
        <f>+生産者価格評価表!DD122/生産者価格評価表!DD$124</f>
        <v>-7.4530921015856452E-6</v>
      </c>
      <c r="DE122" s="399">
        <f>+生産者価格評価表!DE122/生産者価格評価表!DE$124</f>
        <v>-1.0969212599714515E-5</v>
      </c>
      <c r="DF122" s="399">
        <f>+生産者価格評価表!DF122/生産者価格評価表!DF$124</f>
        <v>0</v>
      </c>
      <c r="DG122" s="400">
        <f>+生産者価格評価表!DG122/生産者価格評価表!DG$124</f>
        <v>-2.9603075234524122E-3</v>
      </c>
    </row>
    <row r="123" spans="2:111" ht="22" customHeight="1" thickBot="1">
      <c r="B123" s="622" t="s">
        <v>1989</v>
      </c>
      <c r="C123" s="623" t="s">
        <v>31</v>
      </c>
      <c r="D123" s="634">
        <f>+生産者価格評価表!D123/生産者価格評価表!D$124</f>
        <v>0.53289203787904682</v>
      </c>
      <c r="E123" s="635">
        <f>+生産者価格評価表!E123/生産者価格評価表!E$124</f>
        <v>0.28846787638061688</v>
      </c>
      <c r="F123" s="635">
        <f>+生産者価格評価表!F123/生産者価格評価表!F$124</f>
        <v>0.60998978260671244</v>
      </c>
      <c r="G123" s="635">
        <f>+生産者価格評価表!G123/生産者価格評価表!G$124</f>
        <v>0.57558072321816534</v>
      </c>
      <c r="H123" s="635">
        <f>+生産者価格評価表!H123/生産者価格評価表!H$124</f>
        <v>0.54451500224046467</v>
      </c>
      <c r="I123" s="635">
        <f>+生産者価格評価表!I123/生産者価格評価表!I$124</f>
        <v>0.57525170461711961</v>
      </c>
      <c r="J123" s="635">
        <f>+生産者価格評価表!J123/生産者価格評価表!J$124</f>
        <v>0.5601896932951006</v>
      </c>
      <c r="K123" s="635">
        <f>+生産者価格評価表!K123/生産者価格評価表!K$124</f>
        <v>0.30810477263555658</v>
      </c>
      <c r="L123" s="635">
        <f>+生産者価格評価表!L123/生産者価格評価表!L$124</f>
        <v>0.49453165727796533</v>
      </c>
      <c r="M123" s="635">
        <f>+生産者価格評価表!M123/生産者価格評価表!M$124</f>
        <v>0.26023491838657303</v>
      </c>
      <c r="N123" s="635">
        <f>+生産者価格評価表!N123/生産者価格評価表!N$124</f>
        <v>0.83908233137567645</v>
      </c>
      <c r="O123" s="635">
        <f>+生産者価格評価表!O123/生産者価格評価表!O$124</f>
        <v>0.4420422962880225</v>
      </c>
      <c r="P123" s="635">
        <f>+生産者価格評価表!P123/生産者価格評価表!P$124</f>
        <v>0.4257704447244009</v>
      </c>
      <c r="Q123" s="635">
        <f>+生産者価格評価表!Q123/生産者価格評価表!Q$124</f>
        <v>0.44602713366881624</v>
      </c>
      <c r="R123" s="635">
        <f>+生産者価格評価表!R123/生産者価格評価表!R$124</f>
        <v>0.42143476687479536</v>
      </c>
      <c r="S123" s="635">
        <f>+生産者価格評価表!S123/生産者価格評価表!S$124</f>
        <v>0.25369942558670083</v>
      </c>
      <c r="T123" s="635">
        <f>+生産者価格評価表!T123/生産者価格評価表!T$124</f>
        <v>0.45144779411952662</v>
      </c>
      <c r="U123" s="635">
        <f>+生産者価格評価表!U123/生産者価格評価表!U$124</f>
        <v>0.60609184668781557</v>
      </c>
      <c r="V123" s="635">
        <f>+生産者価格評価表!V123/生産者価格評価表!V$124</f>
        <v>0.37336313061670867</v>
      </c>
      <c r="W123" s="635">
        <f>+生産者価格評価表!W123/生産者価格評価表!W$124</f>
        <v>0.45245746437068468</v>
      </c>
      <c r="X123" s="635">
        <f>+生産者価格評価表!X123/生産者価格評価表!X$124</f>
        <v>0.12890329090758404</v>
      </c>
      <c r="Y123" s="635">
        <f>+生産者価格評価表!Y123/生産者価格評価表!Y$124</f>
        <v>0.27912184622491482</v>
      </c>
      <c r="Z123" s="635">
        <f>+生産者価格評価表!Z123/生産者価格評価表!Z$124</f>
        <v>0.29280151685643513</v>
      </c>
      <c r="AA123" s="635">
        <f>+生産者価格評価表!AA123/生産者価格評価表!AA$124</f>
        <v>0.40537431244315475</v>
      </c>
      <c r="AB123" s="635">
        <f>+生産者価格評価表!AB123/生産者価格評価表!AB$124</f>
        <v>0.41477963513597899</v>
      </c>
      <c r="AC123" s="635">
        <f>+生産者価格評価表!AC123/生産者価格評価表!AC$124</f>
        <v>0.3661261423399883</v>
      </c>
      <c r="AD123" s="635">
        <f>+生産者価格評価表!AD123/生産者価格評価表!AD$124</f>
        <v>0.4141151685093406</v>
      </c>
      <c r="AE123" s="635">
        <f>+生産者価格評価表!AE123/生産者価格評価表!AE$124</f>
        <v>0.28927415887295882</v>
      </c>
      <c r="AF123" s="635">
        <f>+生産者価格評価表!AF123/生産者価格評価表!AF$124</f>
        <v>0.41295734810982726</v>
      </c>
      <c r="AG123" s="635">
        <f>+生産者価格評価表!AG123/生産者価格評価表!AG$124</f>
        <v>0.53110999048546526</v>
      </c>
      <c r="AH123" s="635">
        <f>+生産者価格評価表!AH123/生産者価格評価表!AH$124</f>
        <v>0.42591903962378252</v>
      </c>
      <c r="AI123" s="635">
        <f>+生産者価格評価表!AI123/生産者価格評価表!AI$124</f>
        <v>0.49357539083865276</v>
      </c>
      <c r="AJ123" s="635">
        <f>+生産者価格評価表!AJ123/生産者価格評価表!AJ$124</f>
        <v>0.49887723363486475</v>
      </c>
      <c r="AK123" s="635">
        <f>+生産者価格評価表!AK123/生産者価格評価表!AK$124</f>
        <v>0.49987890449489814</v>
      </c>
      <c r="AL123" s="635">
        <f>+生産者価格評価表!AL123/生産者価格評価表!AL$124</f>
        <v>0.50719697896032545</v>
      </c>
      <c r="AM123" s="635">
        <f>+生産者価格評価表!AM123/生産者価格評価表!AM$124</f>
        <v>0.24367172032604331</v>
      </c>
      <c r="AN123" s="635">
        <f>+生産者価格評価表!AN123/生産者価格評価表!AN$124</f>
        <v>0.23817135093954417</v>
      </c>
      <c r="AO123" s="635">
        <f>+生産者価格評価表!AO123/生産者価格評価表!AO$124</f>
        <v>0.42813043508607623</v>
      </c>
      <c r="AP123" s="635">
        <f>+生産者価格評価表!AP123/生産者価格評価表!AP$124</f>
        <v>0.40982724232496437</v>
      </c>
      <c r="AQ123" s="635">
        <f>+生産者価格評価表!AQ123/生産者価格評価表!AQ$124</f>
        <v>0.17772476893977168</v>
      </c>
      <c r="AR123" s="635">
        <f>+生産者価格評価表!AR123/生産者価格評価表!AR$124</f>
        <v>0.23223715529388628</v>
      </c>
      <c r="AS123" s="635">
        <f>+生産者価格評価表!AS123/生産者価格評価表!AS$124</f>
        <v>0.47984551670532799</v>
      </c>
      <c r="AT123" s="635">
        <f>+生産者価格評価表!AT123/生産者価格評価表!AT$124</f>
        <v>0.51836528034245088</v>
      </c>
      <c r="AU123" s="636">
        <f>+生産者価格評価表!AU123/生産者価格評価表!AU$124</f>
        <v>0.46347890215079574</v>
      </c>
      <c r="AV123" s="636">
        <f>+生産者価格評価表!AV123/生産者価格評価表!AV$124</f>
        <v>0.48528851602960915</v>
      </c>
      <c r="AW123" s="636">
        <f>+生産者価格評価表!AW123/生産者価格評価表!AW$124</f>
        <v>0.41556438695353098</v>
      </c>
      <c r="AX123" s="636">
        <f>+生産者価格評価表!AX123/生産者価格評価表!AX$124</f>
        <v>0.40611754802700745</v>
      </c>
      <c r="AY123" s="636">
        <f>+生産者価格評価表!AY123/生産者価格評価表!AY$124</f>
        <v>0.33300672947510096</v>
      </c>
      <c r="AZ123" s="636">
        <f>+生産者価格評価表!AZ123/生産者価格評価表!AZ$124</f>
        <v>0.353655999052295</v>
      </c>
      <c r="BA123" s="636">
        <f>+生産者価格評価表!BA123/生産者価格評価表!BA$124</f>
        <v>0.35386412444347887</v>
      </c>
      <c r="BB123" s="636">
        <f>+生産者価格評価表!BB123/生産者価格評価表!BB$124</f>
        <v>0.36352757956631471</v>
      </c>
      <c r="BC123" s="636">
        <f>+生産者価格評価表!BC123/生産者価格評価表!BC$124</f>
        <v>0.38908045725550439</v>
      </c>
      <c r="BD123" s="636">
        <f>+生産者価格評価表!BD123/生産者価格評価表!BD$124</f>
        <v>0.35187781124743878</v>
      </c>
      <c r="BE123" s="636">
        <f>+生産者価格評価表!BE123/生産者価格評価表!BE$124</f>
        <v>0.30295995793823222</v>
      </c>
      <c r="BF123" s="636">
        <f>+生産者価格評価表!BF123/生産者価格評価表!BF$124</f>
        <v>0.1485212563559366</v>
      </c>
      <c r="BG123" s="636">
        <f>+生産者価格評価表!BG123/生産者価格評価表!BG$124</f>
        <v>0.21400799501535156</v>
      </c>
      <c r="BH123" s="636">
        <f>+生産者価格評価表!BH123/生産者価格評価表!BH$124</f>
        <v>0.26033977069136499</v>
      </c>
      <c r="BI123" s="636">
        <f>+生産者価格評価表!BI123/生産者価格評価表!BI$124</f>
        <v>0.30081218431702955</v>
      </c>
      <c r="BJ123" s="636">
        <f>+生産者価格評価表!BJ123/生産者価格評価表!BJ$124</f>
        <v>0.3452044146765878</v>
      </c>
      <c r="BK123" s="636">
        <f>+生産者価格評価表!BK123/生産者価格評価表!BK$124</f>
        <v>0.43434449948361487</v>
      </c>
      <c r="BL123" s="636">
        <f>+生産者価格評価表!BL123/生産者価格評価表!BL$124</f>
        <v>0.17661822393163701</v>
      </c>
      <c r="BM123" s="636">
        <f>+生産者価格評価表!BM123/生産者価格評価表!BM$124</f>
        <v>0.47314611488187613</v>
      </c>
      <c r="BN123" s="636">
        <f>+生産者価格評価表!BN123/生産者価格評価表!BN$124</f>
        <v>0.47979517654129955</v>
      </c>
      <c r="BO123" s="636">
        <f>+生産者価格評価表!BO123/生産者価格評価表!BO$124</f>
        <v>0.4990605847007995</v>
      </c>
      <c r="BP123" s="636">
        <f>+生産者価格評価表!BP123/生産者価格評価表!BP$124</f>
        <v>0.52806704783702196</v>
      </c>
      <c r="BQ123" s="636">
        <f>+生産者価格評価表!BQ123/生産者価格評価表!BQ$124</f>
        <v>0.46810783624715141</v>
      </c>
      <c r="BR123" s="636">
        <f>+生産者価格評価表!BR123/生産者価格評価表!BR$124</f>
        <v>0.25829076420263802</v>
      </c>
      <c r="BS123" s="636">
        <f>+生産者価格評価表!BS123/生産者価格評価表!BS$124</f>
        <v>0.47678146640558661</v>
      </c>
      <c r="BT123" s="636">
        <f>+生産者価格評価表!BT123/生産者価格評価表!BT$124</f>
        <v>0.64980257219369397</v>
      </c>
      <c r="BU123" s="636">
        <f>+生産者価格評価表!BU123/生産者価格評価表!BU$124</f>
        <v>0.7037979944887256</v>
      </c>
      <c r="BV123" s="636">
        <f>+生産者価格評価表!BV123/生産者価格評価表!BV$124</f>
        <v>0.63412234162965198</v>
      </c>
      <c r="BW123" s="636">
        <f>+生産者価格評価表!BW123/生産者価格評価表!BW$124</f>
        <v>0.7205019423476664</v>
      </c>
      <c r="BX123" s="636">
        <f>+生産者価格評価表!BX123/生産者価格評価表!BX$124</f>
        <v>0.64366242534420559</v>
      </c>
      <c r="BY123" s="636">
        <f>+生産者価格評価表!BY123/生産者価格評価表!BY$124</f>
        <v>0.89095841178647472</v>
      </c>
      <c r="BZ123" s="636">
        <f>+生産者価格評価表!BZ123/生産者価格評価表!BZ$124</f>
        <v>0.65398570759341568</v>
      </c>
      <c r="CA123" s="636">
        <f>+生産者価格評価表!CA123/生産者価格評価表!CA$124</f>
        <v>0.78015890982930303</v>
      </c>
      <c r="CB123" s="636">
        <f>+生産者価格評価表!CB123/生産者価格評価表!CB$124</f>
        <v>0</v>
      </c>
      <c r="CC123" s="636">
        <f>+生産者価格評価表!CC123/生産者価格評価表!CC$124</f>
        <v>0.30981336548655281</v>
      </c>
      <c r="CD123" s="636">
        <f>+生産者価格評価表!CD123/生産者価格評価表!CD$124</f>
        <v>0.23618078406720405</v>
      </c>
      <c r="CE123" s="636">
        <f>+生産者価格評価表!CE123/生産者価格評価表!CE$124</f>
        <v>0.68214177923141839</v>
      </c>
      <c r="CF123" s="636">
        <f>+生産者価格評価表!CF123/生産者価格評価表!CF$124</f>
        <v>0.60133237620992264</v>
      </c>
      <c r="CG123" s="636">
        <f>+生産者価格評価表!CG123/生産者価格評価表!CG$124</f>
        <v>0.59760516196263747</v>
      </c>
      <c r="CH123" s="636">
        <f>+生産者価格評価表!CH123/生産者価格評価表!CH$124</f>
        <v>0.781741112671131</v>
      </c>
      <c r="CI123" s="636">
        <f>+生産者価格評価表!CI123/生産者価格評価表!CI$124</f>
        <v>0.45156285214207659</v>
      </c>
      <c r="CJ123" s="636">
        <f>+生産者価格評価表!CJ123/生産者価格評価表!CJ$124</f>
        <v>0.45908675161348073</v>
      </c>
      <c r="CK123" s="636">
        <f>+生産者価格評価表!CK123/生産者価格評価表!CK$124</f>
        <v>0.63690605527087829</v>
      </c>
      <c r="CL123" s="636">
        <f>+生産者価格評価表!CL123/生産者価格評価表!CL$124</f>
        <v>0.4087810472598265</v>
      </c>
      <c r="CM123" s="636">
        <f>+生産者価格評価表!CM123/生産者価格評価表!CM$124</f>
        <v>0.5191226947886447</v>
      </c>
      <c r="CN123" s="636">
        <f>+生産者価格評価表!CN123/生産者価格評価表!CN$124</f>
        <v>0.7098920299017506</v>
      </c>
      <c r="CO123" s="636">
        <f>+生産者価格評価表!CO123/生産者価格評価表!CO$124</f>
        <v>0.79558780858511868</v>
      </c>
      <c r="CP123" s="636">
        <f>+生産者価格評価表!CP123/生産者価格評価表!CP$124</f>
        <v>0.5589556063461264</v>
      </c>
      <c r="CQ123" s="636">
        <f>+生産者価格評価表!CQ123/生産者価格評価表!CQ$124</f>
        <v>0.52660752952707746</v>
      </c>
      <c r="CR123" s="636">
        <f>+生産者価格評価表!CR123/生産者価格評価表!CR$124</f>
        <v>0.55374398016961568</v>
      </c>
      <c r="CS123" s="636">
        <f>+生産者価格評価表!CS123/生産者価格評価表!CS$124</f>
        <v>0.69002330853152882</v>
      </c>
      <c r="CT123" s="636">
        <f>+生産者価格評価表!CT123/生産者価格評価表!CT$124</f>
        <v>0.76709214532836467</v>
      </c>
      <c r="CU123" s="636">
        <f>+生産者価格評価表!CU123/生産者価格評価表!CU$124</f>
        <v>0.61726209924015851</v>
      </c>
      <c r="CV123" s="636">
        <f>+生産者価格評価表!CV123/生産者価格評価表!CV$124</f>
        <v>0.56617824732554622</v>
      </c>
      <c r="CW123" s="636">
        <f>+生産者価格評価表!CW123/生産者価格評価表!CW$124</f>
        <v>0.16906567321480095</v>
      </c>
      <c r="CX123" s="636">
        <f>+生産者価格評価表!CX123/生産者価格評価表!CX$124</f>
        <v>0.34801179982640096</v>
      </c>
      <c r="CY123" s="636">
        <f>+生産者価格評価表!CY123/生産者価格評価表!CY$124</f>
        <v>0.72477347308390438</v>
      </c>
      <c r="CZ123" s="636">
        <f>+生産者価格評価表!CZ123/生産者価格評価表!CZ$124</f>
        <v>0.41588859363919112</v>
      </c>
      <c r="DA123" s="636">
        <f>+生産者価格評価表!DA123/生産者価格評価表!DA$124</f>
        <v>0.41417932806863178</v>
      </c>
      <c r="DB123" s="636">
        <f>+生産者価格評価表!DB123/生産者価格評価表!DB$124</f>
        <v>0.6529530343794997</v>
      </c>
      <c r="DC123" s="636">
        <f>+生産者価格評価表!DC123/生産者価格評価表!DC$124</f>
        <v>0.67748752263449274</v>
      </c>
      <c r="DD123" s="636">
        <f>+生産者価格評価表!DD123/生産者価格評価表!DD$124</f>
        <v>0.69394063612141088</v>
      </c>
      <c r="DE123" s="636">
        <f>+生産者価格評価表!DE123/生産者価格評価表!DE$124</f>
        <v>0.73991742567523855</v>
      </c>
      <c r="DF123" s="636">
        <f>+生産者価格評価表!DF123/生産者価格評価表!DF$124</f>
        <v>0</v>
      </c>
      <c r="DG123" s="637">
        <f>+生産者価格評価表!DG123/生産者価格評価表!DG$124</f>
        <v>0.65002478881032455</v>
      </c>
    </row>
    <row r="124" spans="2:111" ht="27" customHeight="1" thickBot="1">
      <c r="B124" s="622" t="s">
        <v>1990</v>
      </c>
      <c r="C124" s="623" t="s">
        <v>1366</v>
      </c>
      <c r="D124" s="634">
        <f>+生産者価格評価表!D124/生産者価格評価表!D$124</f>
        <v>1</v>
      </c>
      <c r="E124" s="635">
        <f>+生産者価格評価表!E124/生産者価格評価表!E$124</f>
        <v>1</v>
      </c>
      <c r="F124" s="635">
        <f>+生産者価格評価表!F124/生産者価格評価表!F$124</f>
        <v>1</v>
      </c>
      <c r="G124" s="635">
        <f>+生産者価格評価表!G124/生産者価格評価表!G$124</f>
        <v>1</v>
      </c>
      <c r="H124" s="635">
        <f>+生産者価格評価表!H124/生産者価格評価表!H$124</f>
        <v>1</v>
      </c>
      <c r="I124" s="635">
        <f>+生産者価格評価表!I124/生産者価格評価表!I$124</f>
        <v>1</v>
      </c>
      <c r="J124" s="635">
        <f>+生産者価格評価表!J124/生産者価格評価表!J$124</f>
        <v>1</v>
      </c>
      <c r="K124" s="635">
        <f>+生産者価格評価表!K124/生産者価格評価表!K$124</f>
        <v>1</v>
      </c>
      <c r="L124" s="635">
        <f>+生産者価格評価表!L124/生産者価格評価表!L$124</f>
        <v>1</v>
      </c>
      <c r="M124" s="635">
        <f>+生産者価格評価表!M124/生産者価格評価表!M$124</f>
        <v>1</v>
      </c>
      <c r="N124" s="635">
        <f>+生産者価格評価表!N124/生産者価格評価表!N$124</f>
        <v>1</v>
      </c>
      <c r="O124" s="635">
        <f>+生産者価格評価表!O124/生産者価格評価表!O$124</f>
        <v>1</v>
      </c>
      <c r="P124" s="635">
        <f>+生産者価格評価表!P124/生産者価格評価表!P$124</f>
        <v>1</v>
      </c>
      <c r="Q124" s="635">
        <f>+生産者価格評価表!Q124/生産者価格評価表!Q$124</f>
        <v>1</v>
      </c>
      <c r="R124" s="635">
        <f>+生産者価格評価表!R124/生産者価格評価表!R$124</f>
        <v>1</v>
      </c>
      <c r="S124" s="635">
        <f>+生産者価格評価表!S124/生産者価格評価表!S$124</f>
        <v>1</v>
      </c>
      <c r="T124" s="635">
        <f>+生産者価格評価表!T124/生産者価格評価表!T$124</f>
        <v>1</v>
      </c>
      <c r="U124" s="635">
        <f>+生産者価格評価表!U124/生産者価格評価表!U$124</f>
        <v>1</v>
      </c>
      <c r="V124" s="635">
        <f>+生産者価格評価表!V124/生産者価格評価表!V$124</f>
        <v>1</v>
      </c>
      <c r="W124" s="635">
        <f>+生産者価格評価表!W124/生産者価格評価表!W$124</f>
        <v>1</v>
      </c>
      <c r="X124" s="635">
        <f>+生産者価格評価表!X124/生産者価格評価表!X$124</f>
        <v>1</v>
      </c>
      <c r="Y124" s="635">
        <f>+生産者価格評価表!Y124/生産者価格評価表!Y$124</f>
        <v>1</v>
      </c>
      <c r="Z124" s="635">
        <f>+生産者価格評価表!Z124/生産者価格評価表!Z$124</f>
        <v>1</v>
      </c>
      <c r="AA124" s="635">
        <f>+生産者価格評価表!AA124/生産者価格評価表!AA$124</f>
        <v>1</v>
      </c>
      <c r="AB124" s="635">
        <f>+生産者価格評価表!AB124/生産者価格評価表!AB$124</f>
        <v>1</v>
      </c>
      <c r="AC124" s="635">
        <f>+生産者価格評価表!AC124/生産者価格評価表!AC$124</f>
        <v>1</v>
      </c>
      <c r="AD124" s="635">
        <f>+生産者価格評価表!AD124/生産者価格評価表!AD$124</f>
        <v>1</v>
      </c>
      <c r="AE124" s="635">
        <f>+生産者価格評価表!AE124/生産者価格評価表!AE$124</f>
        <v>1</v>
      </c>
      <c r="AF124" s="635">
        <f>+生産者価格評価表!AF124/生産者価格評価表!AF$124</f>
        <v>1</v>
      </c>
      <c r="AG124" s="635">
        <f>+生産者価格評価表!AG124/生産者価格評価表!AG$124</f>
        <v>1</v>
      </c>
      <c r="AH124" s="635">
        <f>+生産者価格評価表!AH124/生産者価格評価表!AH$124</f>
        <v>1</v>
      </c>
      <c r="AI124" s="635">
        <f>+生産者価格評価表!AI124/生産者価格評価表!AI$124</f>
        <v>1</v>
      </c>
      <c r="AJ124" s="635">
        <f>+生産者価格評価表!AJ124/生産者価格評価表!AJ$124</f>
        <v>1</v>
      </c>
      <c r="AK124" s="635">
        <f>+生産者価格評価表!AK124/生産者価格評価表!AK$124</f>
        <v>1</v>
      </c>
      <c r="AL124" s="635">
        <f>+生産者価格評価表!AL124/生産者価格評価表!AL$124</f>
        <v>1</v>
      </c>
      <c r="AM124" s="635">
        <f>+生産者価格評価表!AM124/生産者価格評価表!AM$124</f>
        <v>1</v>
      </c>
      <c r="AN124" s="635">
        <f>+生産者価格評価表!AN124/生産者価格評価表!AN$124</f>
        <v>1</v>
      </c>
      <c r="AO124" s="635">
        <f>+生産者価格評価表!AO124/生産者価格評価表!AO$124</f>
        <v>1</v>
      </c>
      <c r="AP124" s="635">
        <f>+生産者価格評価表!AP124/生産者価格評価表!AP$124</f>
        <v>1</v>
      </c>
      <c r="AQ124" s="635">
        <f>+生産者価格評価表!AQ124/生産者価格評価表!AQ$124</f>
        <v>1</v>
      </c>
      <c r="AR124" s="635">
        <f>+生産者価格評価表!AR124/生産者価格評価表!AR$124</f>
        <v>1</v>
      </c>
      <c r="AS124" s="635">
        <f>+生産者価格評価表!AS124/生産者価格評価表!AS$124</f>
        <v>1</v>
      </c>
      <c r="AT124" s="635">
        <f>+生産者価格評価表!AT124/生産者価格評価表!AT$124</f>
        <v>1</v>
      </c>
      <c r="AU124" s="636">
        <f>+生産者価格評価表!AU124/生産者価格評価表!AU$124</f>
        <v>1</v>
      </c>
      <c r="AV124" s="636">
        <f>+生産者価格評価表!AV124/生産者価格評価表!AV$124</f>
        <v>1</v>
      </c>
      <c r="AW124" s="636">
        <f>+生産者価格評価表!AW124/生産者価格評価表!AW$124</f>
        <v>1</v>
      </c>
      <c r="AX124" s="636">
        <f>+生産者価格評価表!AX124/生産者価格評価表!AX$124</f>
        <v>1</v>
      </c>
      <c r="AY124" s="636">
        <f>+生産者価格評価表!AY124/生産者価格評価表!AY$124</f>
        <v>1</v>
      </c>
      <c r="AZ124" s="636">
        <f>+生産者価格評価表!AZ124/生産者価格評価表!AZ$124</f>
        <v>1</v>
      </c>
      <c r="BA124" s="636">
        <f>+生産者価格評価表!BA124/生産者価格評価表!BA$124</f>
        <v>1</v>
      </c>
      <c r="BB124" s="636">
        <f>+生産者価格評価表!BB124/生産者価格評価表!BB$124</f>
        <v>1</v>
      </c>
      <c r="BC124" s="636">
        <f>+生産者価格評価表!BC124/生産者価格評価表!BC$124</f>
        <v>1</v>
      </c>
      <c r="BD124" s="636">
        <f>+生産者価格評価表!BD124/生産者価格評価表!BD$124</f>
        <v>1</v>
      </c>
      <c r="BE124" s="636">
        <f>+生産者価格評価表!BE124/生産者価格評価表!BE$124</f>
        <v>1</v>
      </c>
      <c r="BF124" s="636">
        <f>+生産者価格評価表!BF124/生産者価格評価表!BF$124</f>
        <v>1</v>
      </c>
      <c r="BG124" s="636">
        <f>+生産者価格評価表!BG124/生産者価格評価表!BG$124</f>
        <v>1</v>
      </c>
      <c r="BH124" s="636">
        <f>+生産者価格評価表!BH124/生産者価格評価表!BH$124</f>
        <v>1</v>
      </c>
      <c r="BI124" s="636">
        <f>+生産者価格評価表!BI124/生産者価格評価表!BI$124</f>
        <v>1</v>
      </c>
      <c r="BJ124" s="636">
        <f>+生産者価格評価表!BJ124/生産者価格評価表!BJ$124</f>
        <v>1</v>
      </c>
      <c r="BK124" s="636">
        <f>+生産者価格評価表!BK124/生産者価格評価表!BK$124</f>
        <v>1</v>
      </c>
      <c r="BL124" s="636">
        <f>+生産者価格評価表!BL124/生産者価格評価表!BL$124</f>
        <v>1</v>
      </c>
      <c r="BM124" s="636">
        <f>+生産者価格評価表!BM124/生産者価格評価表!BM$124</f>
        <v>1</v>
      </c>
      <c r="BN124" s="636">
        <f>+生産者価格評価表!BN124/生産者価格評価表!BN$124</f>
        <v>1</v>
      </c>
      <c r="BO124" s="636">
        <f>+生産者価格評価表!BO124/生産者価格評価表!BO$124</f>
        <v>1</v>
      </c>
      <c r="BP124" s="636">
        <f>+生産者価格評価表!BP124/生産者価格評価表!BP$124</f>
        <v>1</v>
      </c>
      <c r="BQ124" s="636">
        <f>+生産者価格評価表!BQ124/生産者価格評価表!BQ$124</f>
        <v>1</v>
      </c>
      <c r="BR124" s="636">
        <f>+生産者価格評価表!BR124/生産者価格評価表!BR$124</f>
        <v>1</v>
      </c>
      <c r="BS124" s="636">
        <f>+生産者価格評価表!BS124/生産者価格評価表!BS$124</f>
        <v>1</v>
      </c>
      <c r="BT124" s="636">
        <f>+生産者価格評価表!BT124/生産者価格評価表!BT$124</f>
        <v>1</v>
      </c>
      <c r="BU124" s="636">
        <f>+生産者価格評価表!BU124/生産者価格評価表!BU$124</f>
        <v>1</v>
      </c>
      <c r="BV124" s="636">
        <f>+生産者価格評価表!BV124/生産者価格評価表!BV$124</f>
        <v>1</v>
      </c>
      <c r="BW124" s="636">
        <f>+生産者価格評価表!BW124/生産者価格評価表!BW$124</f>
        <v>1</v>
      </c>
      <c r="BX124" s="636">
        <f>+生産者価格評価表!BX124/生産者価格評価表!BX$124</f>
        <v>1</v>
      </c>
      <c r="BY124" s="636">
        <f>+生産者価格評価表!BY124/生産者価格評価表!BY$124</f>
        <v>1</v>
      </c>
      <c r="BZ124" s="636">
        <f>+生産者価格評価表!BZ124/生産者価格評価表!BZ$124</f>
        <v>1</v>
      </c>
      <c r="CA124" s="636">
        <f>+生産者価格評価表!CA124/生産者価格評価表!CA$124</f>
        <v>1</v>
      </c>
      <c r="CB124" s="636">
        <f>+生産者価格評価表!CB124/生産者価格評価表!CB$124</f>
        <v>1</v>
      </c>
      <c r="CC124" s="636">
        <f>+生産者価格評価表!CC124/生産者価格評価表!CC$124</f>
        <v>1</v>
      </c>
      <c r="CD124" s="636">
        <f>+生産者価格評価表!CD124/生産者価格評価表!CD$124</f>
        <v>1</v>
      </c>
      <c r="CE124" s="636">
        <f>+生産者価格評価表!CE124/生産者価格評価表!CE$124</f>
        <v>1</v>
      </c>
      <c r="CF124" s="636">
        <f>+生産者価格評価表!CF124/生産者価格評価表!CF$124</f>
        <v>1</v>
      </c>
      <c r="CG124" s="636">
        <f>+生産者価格評価表!CG124/生産者価格評価表!CG$124</f>
        <v>1</v>
      </c>
      <c r="CH124" s="636">
        <f>+生産者価格評価表!CH124/生産者価格評価表!CH$124</f>
        <v>1</v>
      </c>
      <c r="CI124" s="636">
        <f>+生産者価格評価表!CI124/生産者価格評価表!CI$124</f>
        <v>1</v>
      </c>
      <c r="CJ124" s="636">
        <f>+生産者価格評価表!CJ124/生産者価格評価表!CJ$124</f>
        <v>1</v>
      </c>
      <c r="CK124" s="636">
        <f>+生産者価格評価表!CK124/生産者価格評価表!CK$124</f>
        <v>1</v>
      </c>
      <c r="CL124" s="636">
        <f>+生産者価格評価表!CL124/生産者価格評価表!CL$124</f>
        <v>1</v>
      </c>
      <c r="CM124" s="636">
        <f>+生産者価格評価表!CM124/生産者価格評価表!CM$124</f>
        <v>1</v>
      </c>
      <c r="CN124" s="636">
        <f>+生産者価格評価表!CN124/生産者価格評価表!CN$124</f>
        <v>1</v>
      </c>
      <c r="CO124" s="636">
        <f>+生産者価格評価表!CO124/生産者価格評価表!CO$124</f>
        <v>1</v>
      </c>
      <c r="CP124" s="636">
        <f>+生産者価格評価表!CP124/生産者価格評価表!CP$124</f>
        <v>1</v>
      </c>
      <c r="CQ124" s="636">
        <f>+生産者価格評価表!CQ124/生産者価格評価表!CQ$124</f>
        <v>1</v>
      </c>
      <c r="CR124" s="636">
        <f>+生産者価格評価表!CR124/生産者価格評価表!CR$124</f>
        <v>1</v>
      </c>
      <c r="CS124" s="636">
        <f>+生産者価格評価表!CS124/生産者価格評価表!CS$124</f>
        <v>1</v>
      </c>
      <c r="CT124" s="636">
        <f>+生産者価格評価表!CT124/生産者価格評価表!CT$124</f>
        <v>1</v>
      </c>
      <c r="CU124" s="636">
        <f>+生産者価格評価表!CU124/生産者価格評価表!CU$124</f>
        <v>1</v>
      </c>
      <c r="CV124" s="636">
        <f>+生産者価格評価表!CV124/生産者価格評価表!CV$124</f>
        <v>1</v>
      </c>
      <c r="CW124" s="636">
        <f>+生産者価格評価表!CW124/生産者価格評価表!CW$124</f>
        <v>1</v>
      </c>
      <c r="CX124" s="636">
        <f>+生産者価格評価表!CX124/生産者価格評価表!CX$124</f>
        <v>1</v>
      </c>
      <c r="CY124" s="636">
        <f>+生産者価格評価表!CY124/生産者価格評価表!CY$124</f>
        <v>1</v>
      </c>
      <c r="CZ124" s="636">
        <f>+生産者価格評価表!CZ124/生産者価格評価表!CZ$124</f>
        <v>1</v>
      </c>
      <c r="DA124" s="636">
        <f>+生産者価格評価表!DA124/生産者価格評価表!DA$124</f>
        <v>1</v>
      </c>
      <c r="DB124" s="636">
        <f>+生産者価格評価表!DB124/生産者価格評価表!DB$124</f>
        <v>1</v>
      </c>
      <c r="DC124" s="636">
        <f>+生産者価格評価表!DC124/生産者価格評価表!DC$124</f>
        <v>1</v>
      </c>
      <c r="DD124" s="636">
        <f>+生産者価格評価表!DD124/生産者価格評価表!DD$124</f>
        <v>1</v>
      </c>
      <c r="DE124" s="636">
        <f>+生産者価格評価表!DE124/生産者価格評価表!DE$124</f>
        <v>1</v>
      </c>
      <c r="DF124" s="636">
        <f>+生産者価格評価表!DF124/生産者価格評価表!DF$124</f>
        <v>1</v>
      </c>
      <c r="DG124" s="637">
        <f>+生産者価格評価表!DG124/生産者価格評価表!DG$124</f>
        <v>1</v>
      </c>
    </row>
  </sheetData>
  <mergeCells count="1">
    <mergeCell ref="B5:C6"/>
  </mergeCells>
  <phoneticPr fontId="6"/>
  <pageMargins left="0.25" right="0.25" top="0.75" bottom="0.75" header="0.3" footer="0.3"/>
  <pageSetup paperSize="8" scale="3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DM230"/>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12.59765625" defaultRowHeight="12"/>
  <cols>
    <col min="1" max="1" width="5.9296875" style="401" customWidth="1"/>
    <col min="2" max="2" width="4.796875" style="402" customWidth="1"/>
    <col min="3" max="3" width="29.796875" style="403" customWidth="1"/>
    <col min="4" max="113" width="8.3984375" style="402" customWidth="1"/>
    <col min="114" max="114" width="12.59765625" style="402"/>
    <col min="115" max="115" width="17.06640625" style="402" customWidth="1"/>
    <col min="116" max="116" width="17.1328125" style="402" customWidth="1"/>
    <col min="117" max="117" width="15.53125" style="402" customWidth="1"/>
    <col min="118" max="16384" width="12.59765625" style="402"/>
  </cols>
  <sheetData>
    <row r="1" spans="1:117" ht="14" customHeight="1">
      <c r="D1" s="404"/>
    </row>
    <row r="2" spans="1:117" ht="36" customHeight="1">
      <c r="D2" s="405"/>
    </row>
    <row r="3" spans="1:117" s="409" customFormat="1" ht="7.5" customHeight="1">
      <c r="A3" s="406"/>
      <c r="B3" s="407"/>
      <c r="C3" s="408"/>
      <c r="D3" s="407"/>
      <c r="E3" s="407"/>
      <c r="F3" s="407"/>
      <c r="G3" s="407"/>
      <c r="H3" s="407"/>
      <c r="I3" s="407"/>
      <c r="J3" s="407"/>
      <c r="K3" s="407"/>
      <c r="L3" s="407"/>
      <c r="M3" s="407"/>
      <c r="N3" s="407"/>
      <c r="O3" s="407"/>
      <c r="P3" s="407"/>
      <c r="Q3" s="407"/>
      <c r="R3" s="407"/>
      <c r="S3" s="407"/>
    </row>
    <row r="4" spans="1:117" ht="7.5" customHeight="1" thickBot="1">
      <c r="A4" s="410"/>
      <c r="B4" s="411"/>
      <c r="C4" s="412"/>
      <c r="D4" s="411"/>
      <c r="E4" s="411"/>
      <c r="F4" s="411"/>
      <c r="G4" s="411"/>
      <c r="H4" s="411"/>
      <c r="I4" s="411"/>
      <c r="J4" s="411"/>
      <c r="K4" s="411"/>
      <c r="L4" s="411"/>
      <c r="M4" s="411"/>
      <c r="N4" s="411"/>
      <c r="O4" s="411"/>
      <c r="P4" s="411"/>
      <c r="Q4" s="411"/>
      <c r="R4" s="411"/>
      <c r="S4" s="411"/>
    </row>
    <row r="5" spans="1:117" s="417" customFormat="1" ht="17.5" customHeight="1">
      <c r="A5" s="413"/>
      <c r="B5" s="1037" t="s">
        <v>1912</v>
      </c>
      <c r="C5" s="1038"/>
      <c r="D5" s="344" t="s">
        <v>133</v>
      </c>
      <c r="E5" s="344" t="s">
        <v>135</v>
      </c>
      <c r="F5" s="344" t="s">
        <v>137</v>
      </c>
      <c r="G5" s="344" t="s">
        <v>139</v>
      </c>
      <c r="H5" s="344" t="s">
        <v>141</v>
      </c>
      <c r="I5" s="344" t="s">
        <v>143</v>
      </c>
      <c r="J5" s="344" t="s">
        <v>145</v>
      </c>
      <c r="K5" s="344" t="s">
        <v>147</v>
      </c>
      <c r="L5" s="344" t="s">
        <v>149</v>
      </c>
      <c r="M5" s="344" t="s">
        <v>151</v>
      </c>
      <c r="N5" s="344" t="s">
        <v>153</v>
      </c>
      <c r="O5" s="344" t="s">
        <v>155</v>
      </c>
      <c r="P5" s="344" t="s">
        <v>157</v>
      </c>
      <c r="Q5" s="344" t="s">
        <v>159</v>
      </c>
      <c r="R5" s="344" t="s">
        <v>161</v>
      </c>
      <c r="S5" s="344" t="s">
        <v>163</v>
      </c>
      <c r="T5" s="344" t="s">
        <v>165</v>
      </c>
      <c r="U5" s="344" t="s">
        <v>167</v>
      </c>
      <c r="V5" s="344" t="s">
        <v>169</v>
      </c>
      <c r="W5" s="344" t="s">
        <v>171</v>
      </c>
      <c r="X5" s="344" t="s">
        <v>173</v>
      </c>
      <c r="Y5" s="344" t="s">
        <v>175</v>
      </c>
      <c r="Z5" s="344" t="s">
        <v>177</v>
      </c>
      <c r="AA5" s="344" t="s">
        <v>179</v>
      </c>
      <c r="AB5" s="344" t="s">
        <v>181</v>
      </c>
      <c r="AC5" s="344" t="s">
        <v>183</v>
      </c>
      <c r="AD5" s="344" t="s">
        <v>185</v>
      </c>
      <c r="AE5" s="344" t="s">
        <v>187</v>
      </c>
      <c r="AF5" s="344" t="s">
        <v>189</v>
      </c>
      <c r="AG5" s="344" t="s">
        <v>190</v>
      </c>
      <c r="AH5" s="344" t="s">
        <v>191</v>
      </c>
      <c r="AI5" s="344" t="s">
        <v>193</v>
      </c>
      <c r="AJ5" s="344" t="s">
        <v>195</v>
      </c>
      <c r="AK5" s="344" t="s">
        <v>197</v>
      </c>
      <c r="AL5" s="344" t="s">
        <v>198</v>
      </c>
      <c r="AM5" s="344" t="s">
        <v>199</v>
      </c>
      <c r="AN5" s="344" t="s">
        <v>201</v>
      </c>
      <c r="AO5" s="344" t="s">
        <v>203</v>
      </c>
      <c r="AP5" s="344" t="s">
        <v>205</v>
      </c>
      <c r="AQ5" s="344" t="s">
        <v>207</v>
      </c>
      <c r="AR5" s="344" t="s">
        <v>209</v>
      </c>
      <c r="AS5" s="344" t="s">
        <v>211</v>
      </c>
      <c r="AT5" s="344" t="s">
        <v>213</v>
      </c>
      <c r="AU5" s="344" t="s">
        <v>215</v>
      </c>
      <c r="AV5" s="344" t="s">
        <v>216</v>
      </c>
      <c r="AW5" s="344" t="s">
        <v>217</v>
      </c>
      <c r="AX5" s="344" t="s">
        <v>218</v>
      </c>
      <c r="AY5" s="344" t="s">
        <v>220</v>
      </c>
      <c r="AZ5" s="344" t="s">
        <v>222</v>
      </c>
      <c r="BA5" s="344" t="s">
        <v>224</v>
      </c>
      <c r="BB5" s="344" t="s">
        <v>226</v>
      </c>
      <c r="BC5" s="344" t="s">
        <v>228</v>
      </c>
      <c r="BD5" s="344" t="s">
        <v>230</v>
      </c>
      <c r="BE5" s="344" t="s">
        <v>232</v>
      </c>
      <c r="BF5" s="344" t="s">
        <v>234</v>
      </c>
      <c r="BG5" s="344" t="s">
        <v>236</v>
      </c>
      <c r="BH5" s="344" t="s">
        <v>238</v>
      </c>
      <c r="BI5" s="344" t="s">
        <v>240</v>
      </c>
      <c r="BJ5" s="344" t="s">
        <v>242</v>
      </c>
      <c r="BK5" s="344" t="s">
        <v>244</v>
      </c>
      <c r="BL5" s="344" t="s">
        <v>245</v>
      </c>
      <c r="BM5" s="344" t="s">
        <v>247</v>
      </c>
      <c r="BN5" s="344" t="s">
        <v>249</v>
      </c>
      <c r="BO5" s="344" t="s">
        <v>251</v>
      </c>
      <c r="BP5" s="344" t="s">
        <v>253</v>
      </c>
      <c r="BQ5" s="344" t="s">
        <v>255</v>
      </c>
      <c r="BR5" s="344" t="s">
        <v>257</v>
      </c>
      <c r="BS5" s="344" t="s">
        <v>259</v>
      </c>
      <c r="BT5" s="344" t="s">
        <v>260</v>
      </c>
      <c r="BU5" s="344" t="s">
        <v>261</v>
      </c>
      <c r="BV5" s="344" t="s">
        <v>262</v>
      </c>
      <c r="BW5" s="344" t="s">
        <v>263</v>
      </c>
      <c r="BX5" s="344" t="s">
        <v>265</v>
      </c>
      <c r="BY5" s="344" t="s">
        <v>267</v>
      </c>
      <c r="BZ5" s="344" t="s">
        <v>269</v>
      </c>
      <c r="CA5" s="344" t="s">
        <v>271</v>
      </c>
      <c r="CB5" s="344" t="s">
        <v>273</v>
      </c>
      <c r="CC5" s="344" t="s">
        <v>275</v>
      </c>
      <c r="CD5" s="344" t="s">
        <v>277</v>
      </c>
      <c r="CE5" s="344" t="s">
        <v>279</v>
      </c>
      <c r="CF5" s="344" t="s">
        <v>281</v>
      </c>
      <c r="CG5" s="344" t="s">
        <v>283</v>
      </c>
      <c r="CH5" s="344" t="s">
        <v>285</v>
      </c>
      <c r="CI5" s="344" t="s">
        <v>287</v>
      </c>
      <c r="CJ5" s="344" t="s">
        <v>289</v>
      </c>
      <c r="CK5" s="344" t="s">
        <v>291</v>
      </c>
      <c r="CL5" s="344" t="s">
        <v>293</v>
      </c>
      <c r="CM5" s="344" t="s">
        <v>295</v>
      </c>
      <c r="CN5" s="344" t="s">
        <v>297</v>
      </c>
      <c r="CO5" s="344" t="s">
        <v>298</v>
      </c>
      <c r="CP5" s="344" t="s">
        <v>300</v>
      </c>
      <c r="CQ5" s="344" t="s">
        <v>302</v>
      </c>
      <c r="CR5" s="344" t="s">
        <v>304</v>
      </c>
      <c r="CS5" s="344" t="s">
        <v>306</v>
      </c>
      <c r="CT5" s="344" t="s">
        <v>308</v>
      </c>
      <c r="CU5" s="344" t="s">
        <v>310</v>
      </c>
      <c r="CV5" s="344" t="s">
        <v>311</v>
      </c>
      <c r="CW5" s="344" t="s">
        <v>313</v>
      </c>
      <c r="CX5" s="344" t="s">
        <v>315</v>
      </c>
      <c r="CY5" s="344" t="s">
        <v>317</v>
      </c>
      <c r="CZ5" s="344" t="s">
        <v>319</v>
      </c>
      <c r="DA5" s="344" t="s">
        <v>321</v>
      </c>
      <c r="DB5" s="344" t="s">
        <v>323</v>
      </c>
      <c r="DC5" s="344" t="s">
        <v>325</v>
      </c>
      <c r="DD5" s="344" t="s">
        <v>327</v>
      </c>
      <c r="DE5" s="344" t="s">
        <v>329</v>
      </c>
      <c r="DF5" s="344" t="s">
        <v>331</v>
      </c>
      <c r="DG5" s="414" t="s">
        <v>333</v>
      </c>
      <c r="DH5" s="415"/>
      <c r="DI5" s="416"/>
    </row>
    <row r="6" spans="1:117" s="422" customFormat="1" ht="44.5" customHeight="1" thickBot="1">
      <c r="A6" s="418"/>
      <c r="B6" s="1039"/>
      <c r="C6" s="1040"/>
      <c r="D6" s="351" t="s">
        <v>134</v>
      </c>
      <c r="E6" s="351" t="s">
        <v>136</v>
      </c>
      <c r="F6" s="351" t="s">
        <v>138</v>
      </c>
      <c r="G6" s="351" t="s">
        <v>140</v>
      </c>
      <c r="H6" s="351" t="s">
        <v>142</v>
      </c>
      <c r="I6" s="351" t="s">
        <v>144</v>
      </c>
      <c r="J6" s="351" t="s">
        <v>146</v>
      </c>
      <c r="K6" s="351" t="s">
        <v>148</v>
      </c>
      <c r="L6" s="351" t="s">
        <v>150</v>
      </c>
      <c r="M6" s="351" t="s">
        <v>152</v>
      </c>
      <c r="N6" s="351" t="s">
        <v>154</v>
      </c>
      <c r="O6" s="351" t="s">
        <v>156</v>
      </c>
      <c r="P6" s="351" t="s">
        <v>158</v>
      </c>
      <c r="Q6" s="351" t="s">
        <v>160</v>
      </c>
      <c r="R6" s="351" t="s">
        <v>162</v>
      </c>
      <c r="S6" s="351" t="s">
        <v>164</v>
      </c>
      <c r="T6" s="351" t="s">
        <v>166</v>
      </c>
      <c r="U6" s="351" t="s">
        <v>168</v>
      </c>
      <c r="V6" s="351" t="s">
        <v>170</v>
      </c>
      <c r="W6" s="351" t="s">
        <v>172</v>
      </c>
      <c r="X6" s="351" t="s">
        <v>174</v>
      </c>
      <c r="Y6" s="351" t="s">
        <v>176</v>
      </c>
      <c r="Z6" s="351" t="s">
        <v>178</v>
      </c>
      <c r="AA6" s="351" t="s">
        <v>180</v>
      </c>
      <c r="AB6" s="351" t="s">
        <v>182</v>
      </c>
      <c r="AC6" s="351" t="s">
        <v>184</v>
      </c>
      <c r="AD6" s="351" t="s">
        <v>186</v>
      </c>
      <c r="AE6" s="351" t="s">
        <v>188</v>
      </c>
      <c r="AF6" s="351" t="s">
        <v>93</v>
      </c>
      <c r="AG6" s="351" t="s">
        <v>94</v>
      </c>
      <c r="AH6" s="351" t="s">
        <v>192</v>
      </c>
      <c r="AI6" s="351" t="s">
        <v>194</v>
      </c>
      <c r="AJ6" s="351" t="s">
        <v>196</v>
      </c>
      <c r="AK6" s="351" t="s">
        <v>95</v>
      </c>
      <c r="AL6" s="351" t="s">
        <v>96</v>
      </c>
      <c r="AM6" s="351" t="s">
        <v>200</v>
      </c>
      <c r="AN6" s="351" t="s">
        <v>202</v>
      </c>
      <c r="AO6" s="351" t="s">
        <v>204</v>
      </c>
      <c r="AP6" s="351" t="s">
        <v>206</v>
      </c>
      <c r="AQ6" s="351" t="s">
        <v>208</v>
      </c>
      <c r="AR6" s="351" t="s">
        <v>210</v>
      </c>
      <c r="AS6" s="351" t="s">
        <v>212</v>
      </c>
      <c r="AT6" s="351" t="s">
        <v>214</v>
      </c>
      <c r="AU6" s="351" t="s">
        <v>0</v>
      </c>
      <c r="AV6" s="351" t="s">
        <v>1</v>
      </c>
      <c r="AW6" s="351" t="s">
        <v>2</v>
      </c>
      <c r="AX6" s="351" t="s">
        <v>219</v>
      </c>
      <c r="AY6" s="351" t="s">
        <v>221</v>
      </c>
      <c r="AZ6" s="351" t="s">
        <v>223</v>
      </c>
      <c r="BA6" s="351" t="s">
        <v>225</v>
      </c>
      <c r="BB6" s="351" t="s">
        <v>227</v>
      </c>
      <c r="BC6" s="351" t="s">
        <v>229</v>
      </c>
      <c r="BD6" s="351" t="s">
        <v>231</v>
      </c>
      <c r="BE6" s="351" t="s">
        <v>233</v>
      </c>
      <c r="BF6" s="351" t="s">
        <v>235</v>
      </c>
      <c r="BG6" s="351" t="s">
        <v>237</v>
      </c>
      <c r="BH6" s="351" t="s">
        <v>239</v>
      </c>
      <c r="BI6" s="351" t="s">
        <v>241</v>
      </c>
      <c r="BJ6" s="351" t="s">
        <v>243</v>
      </c>
      <c r="BK6" s="351" t="s">
        <v>3</v>
      </c>
      <c r="BL6" s="351" t="s">
        <v>246</v>
      </c>
      <c r="BM6" s="351" t="s">
        <v>248</v>
      </c>
      <c r="BN6" s="351" t="s">
        <v>250</v>
      </c>
      <c r="BO6" s="351" t="s">
        <v>252</v>
      </c>
      <c r="BP6" s="351" t="s">
        <v>254</v>
      </c>
      <c r="BQ6" s="351" t="s">
        <v>256</v>
      </c>
      <c r="BR6" s="351" t="s">
        <v>258</v>
      </c>
      <c r="BS6" s="351" t="s">
        <v>4</v>
      </c>
      <c r="BT6" s="351" t="s">
        <v>5</v>
      </c>
      <c r="BU6" s="351" t="s">
        <v>36</v>
      </c>
      <c r="BV6" s="351" t="s">
        <v>6</v>
      </c>
      <c r="BW6" s="351" t="s">
        <v>264</v>
      </c>
      <c r="BX6" s="351" t="s">
        <v>266</v>
      </c>
      <c r="BY6" s="351" t="s">
        <v>268</v>
      </c>
      <c r="BZ6" s="351" t="s">
        <v>270</v>
      </c>
      <c r="CA6" s="351" t="s">
        <v>272</v>
      </c>
      <c r="CB6" s="351" t="s">
        <v>274</v>
      </c>
      <c r="CC6" s="351" t="s">
        <v>276</v>
      </c>
      <c r="CD6" s="351" t="s">
        <v>278</v>
      </c>
      <c r="CE6" s="351" t="s">
        <v>280</v>
      </c>
      <c r="CF6" s="351" t="s">
        <v>282</v>
      </c>
      <c r="CG6" s="351" t="s">
        <v>284</v>
      </c>
      <c r="CH6" s="351" t="s">
        <v>286</v>
      </c>
      <c r="CI6" s="351" t="s">
        <v>288</v>
      </c>
      <c r="CJ6" s="351" t="s">
        <v>290</v>
      </c>
      <c r="CK6" s="351" t="s">
        <v>292</v>
      </c>
      <c r="CL6" s="351" t="s">
        <v>294</v>
      </c>
      <c r="CM6" s="351" t="s">
        <v>296</v>
      </c>
      <c r="CN6" s="351" t="s">
        <v>7</v>
      </c>
      <c r="CO6" s="351" t="s">
        <v>299</v>
      </c>
      <c r="CP6" s="351" t="s">
        <v>301</v>
      </c>
      <c r="CQ6" s="351" t="s">
        <v>303</v>
      </c>
      <c r="CR6" s="351" t="s">
        <v>305</v>
      </c>
      <c r="CS6" s="351" t="s">
        <v>307</v>
      </c>
      <c r="CT6" s="351" t="s">
        <v>309</v>
      </c>
      <c r="CU6" s="351" t="s">
        <v>43</v>
      </c>
      <c r="CV6" s="351" t="s">
        <v>312</v>
      </c>
      <c r="CW6" s="351" t="s">
        <v>314</v>
      </c>
      <c r="CX6" s="351" t="s">
        <v>316</v>
      </c>
      <c r="CY6" s="351" t="s">
        <v>318</v>
      </c>
      <c r="CZ6" s="351" t="s">
        <v>320</v>
      </c>
      <c r="DA6" s="351" t="s">
        <v>322</v>
      </c>
      <c r="DB6" s="351" t="s">
        <v>324</v>
      </c>
      <c r="DC6" s="351" t="s">
        <v>326</v>
      </c>
      <c r="DD6" s="351" t="s">
        <v>328</v>
      </c>
      <c r="DE6" s="351" t="s">
        <v>330</v>
      </c>
      <c r="DF6" s="351" t="s">
        <v>332</v>
      </c>
      <c r="DG6" s="419" t="s">
        <v>334</v>
      </c>
      <c r="DH6" s="420"/>
      <c r="DI6" s="421"/>
      <c r="DK6" s="422">
        <f>SUM(DK7:DK114)</f>
        <v>1749885855.5420105</v>
      </c>
      <c r="DL6" s="422">
        <f>SUM(DL7:DL114)</f>
        <v>1615834234.9871922</v>
      </c>
      <c r="DM6" s="423">
        <f>+DL6/DK6</f>
        <v>0.92339407731637602</v>
      </c>
    </row>
    <row r="7" spans="1:117" ht="15.5" customHeight="1">
      <c r="A7" s="424">
        <v>1</v>
      </c>
      <c r="B7" s="184" t="s">
        <v>339</v>
      </c>
      <c r="C7" s="425" t="s">
        <v>134</v>
      </c>
      <c r="D7" s="426">
        <f t="array" ref="D7:DG114">MINVERSE(I!D7:DG114-MMULT(I!D7:DG114-Ḿ!D7:DG114,投入係数表!D7:DG114))</f>
        <v>1.0299305299231947</v>
      </c>
      <c r="E7" s="427">
        <v>0.14008795600860846</v>
      </c>
      <c r="F7" s="427">
        <v>1.8052645797753567E-2</v>
      </c>
      <c r="G7" s="427">
        <v>4.5756301458984728E-3</v>
      </c>
      <c r="H7" s="427">
        <v>1.7294539309858158E-2</v>
      </c>
      <c r="I7" s="427">
        <v>2.591013378027694E-4</v>
      </c>
      <c r="J7" s="427">
        <v>2.5648336437656723E-4</v>
      </c>
      <c r="K7" s="427">
        <v>0.11225320494901725</v>
      </c>
      <c r="L7" s="427">
        <v>4.0979136538671503E-2</v>
      </c>
      <c r="M7" s="427">
        <v>0.22756017454536054</v>
      </c>
      <c r="N7" s="427">
        <v>2.8304605526567474E-2</v>
      </c>
      <c r="O7" s="427">
        <v>1.1089173707693543E-2</v>
      </c>
      <c r="P7" s="427">
        <v>3.2306474871272831E-3</v>
      </c>
      <c r="Q7" s="427">
        <v>9.0973047954042774E-4</v>
      </c>
      <c r="R7" s="427">
        <v>3.064560258877057E-4</v>
      </c>
      <c r="S7" s="427">
        <v>6.6830425670217604E-3</v>
      </c>
      <c r="T7" s="427">
        <v>1.8383156652938652E-3</v>
      </c>
      <c r="U7" s="427">
        <v>7.6206055928711549E-4</v>
      </c>
      <c r="V7" s="427">
        <v>3.768593337431843E-4</v>
      </c>
      <c r="W7" s="427">
        <v>1.5198926766239661E-4</v>
      </c>
      <c r="X7" s="427">
        <v>7.2629507267459902E-5</v>
      </c>
      <c r="Y7" s="427">
        <v>7.0819981178989742E-4</v>
      </c>
      <c r="Z7" s="427">
        <v>2.4654569673927162E-4</v>
      </c>
      <c r="AA7" s="427">
        <v>1.3475227887406699E-3</v>
      </c>
      <c r="AB7" s="427">
        <v>3.991116441809623E-3</v>
      </c>
      <c r="AC7" s="427">
        <v>2.4014808032844599E-3</v>
      </c>
      <c r="AD7" s="427">
        <v>1.2534182409095494E-5</v>
      </c>
      <c r="AE7" s="427">
        <v>6.1419378476647283E-5</v>
      </c>
      <c r="AF7" s="427">
        <v>1.5415790641367102E-4</v>
      </c>
      <c r="AG7" s="427">
        <v>3.1276392949575217E-2</v>
      </c>
      <c r="AH7" s="427">
        <v>5.1360373171938254E-3</v>
      </c>
      <c r="AI7" s="427">
        <v>2.3214150647180053E-4</v>
      </c>
      <c r="AJ7" s="427">
        <v>1.6056089605142045E-4</v>
      </c>
      <c r="AK7" s="427">
        <v>3.5027294756105062E-4</v>
      </c>
      <c r="AL7" s="427">
        <v>7.0148677190783602E-4</v>
      </c>
      <c r="AM7" s="427">
        <v>7.9706431631302517E-5</v>
      </c>
      <c r="AN7" s="427">
        <v>1.0064889007468541E-4</v>
      </c>
      <c r="AO7" s="427">
        <v>1.1914701556258319E-4</v>
      </c>
      <c r="AP7" s="427">
        <v>7.4083152309608883E-5</v>
      </c>
      <c r="AQ7" s="427">
        <v>5.8586691658725625E-5</v>
      </c>
      <c r="AR7" s="427">
        <v>9.3688561784995031E-5</v>
      </c>
      <c r="AS7" s="427">
        <v>1.5258879694550758E-4</v>
      </c>
      <c r="AT7" s="427">
        <v>1.0284072866962187E-4</v>
      </c>
      <c r="AU7" s="427">
        <v>2.921318890271002E-4</v>
      </c>
      <c r="AV7" s="427">
        <v>4.3215449613092754E-4</v>
      </c>
      <c r="AW7" s="427">
        <v>3.8345438468094289E-4</v>
      </c>
      <c r="AX7" s="427">
        <v>1.8698932090744727E-4</v>
      </c>
      <c r="AY7" s="427">
        <v>1.3430918669337451E-4</v>
      </c>
      <c r="AZ7" s="427">
        <v>3.7390584457190807E-4</v>
      </c>
      <c r="BA7" s="427">
        <v>3.1547963475657246E-4</v>
      </c>
      <c r="BB7" s="427">
        <v>1.0166004274360427E-4</v>
      </c>
      <c r="BC7" s="427">
        <v>2.0121316073937203E-4</v>
      </c>
      <c r="BD7" s="427">
        <v>3.049316489885486E-4</v>
      </c>
      <c r="BE7" s="427">
        <v>1.4094427013269534E-4</v>
      </c>
      <c r="BF7" s="427">
        <v>7.2176084533476074E-4</v>
      </c>
      <c r="BG7" s="427">
        <v>9.1379878127629199E-4</v>
      </c>
      <c r="BH7" s="427">
        <v>6.8799795663857227E-4</v>
      </c>
      <c r="BI7" s="427">
        <v>4.8321915717520011E-4</v>
      </c>
      <c r="BJ7" s="427">
        <v>3.9121427304930352E-4</v>
      </c>
      <c r="BK7" s="427">
        <v>3.5759340562142791E-3</v>
      </c>
      <c r="BL7" s="427">
        <v>2.4283559157566983E-4</v>
      </c>
      <c r="BM7" s="427">
        <v>7.1571914090991066E-4</v>
      </c>
      <c r="BN7" s="427">
        <v>1.939715921741442E-4</v>
      </c>
      <c r="BO7" s="427">
        <v>1.557983798801189E-3</v>
      </c>
      <c r="BP7" s="427">
        <v>1.5373128698639757E-3</v>
      </c>
      <c r="BQ7" s="427">
        <v>8.8070077917602467E-5</v>
      </c>
      <c r="BR7" s="427">
        <v>8.0871987952453698E-5</v>
      </c>
      <c r="BS7" s="427">
        <v>1.5432692963001637E-4</v>
      </c>
      <c r="BT7" s="427">
        <v>5.1734189033495847E-4</v>
      </c>
      <c r="BU7" s="427">
        <v>1.8539168810420963E-4</v>
      </c>
      <c r="BV7" s="427">
        <v>8.3557645170895386E-5</v>
      </c>
      <c r="BW7" s="427">
        <v>4.224723449917716E-5</v>
      </c>
      <c r="BX7" s="427">
        <v>3.8552146746871625E-5</v>
      </c>
      <c r="BY7" s="427">
        <v>1.7689182268263091E-5</v>
      </c>
      <c r="BZ7" s="427">
        <v>1.0416046393973447E-4</v>
      </c>
      <c r="CA7" s="427">
        <v>1.1669202355389314E-4</v>
      </c>
      <c r="CB7" s="427">
        <v>5.1888637339805583E-4</v>
      </c>
      <c r="CC7" s="427">
        <v>1.5571704387612275E-4</v>
      </c>
      <c r="CD7" s="427">
        <v>2.1739684310046541E-4</v>
      </c>
      <c r="CE7" s="427">
        <v>1.0220856697463293E-4</v>
      </c>
      <c r="CF7" s="427">
        <v>1.190635097146852E-4</v>
      </c>
      <c r="CG7" s="427">
        <v>4.5519085005918793E-4</v>
      </c>
      <c r="CH7" s="427">
        <v>5.4258156893669119E-5</v>
      </c>
      <c r="CI7" s="427">
        <v>1.1617032974616887E-4</v>
      </c>
      <c r="CJ7" s="427">
        <v>4.0245643002315986E-4</v>
      </c>
      <c r="CK7" s="427">
        <v>1.462708611209911E-4</v>
      </c>
      <c r="CL7" s="427">
        <v>1.1853224959576674E-4</v>
      </c>
      <c r="CM7" s="427">
        <v>6.2576527616479028E-4</v>
      </c>
      <c r="CN7" s="427">
        <v>1.872865072168316E-4</v>
      </c>
      <c r="CO7" s="427">
        <v>1.7817166562379314E-3</v>
      </c>
      <c r="CP7" s="427">
        <v>1.4264789026177424E-3</v>
      </c>
      <c r="CQ7" s="427">
        <v>1.7711675905789509E-3</v>
      </c>
      <c r="CR7" s="427">
        <v>2.6094342537167123E-4</v>
      </c>
      <c r="CS7" s="427">
        <v>3.3554053136196872E-3</v>
      </c>
      <c r="CT7" s="427">
        <v>5.7526561004004129E-3</v>
      </c>
      <c r="CU7" s="427">
        <v>2.1447992891633935E-3</v>
      </c>
      <c r="CV7" s="427">
        <v>2.7612541483233878E-4</v>
      </c>
      <c r="CW7" s="427">
        <v>3.761810789343673E-4</v>
      </c>
      <c r="CX7" s="427">
        <v>1.0573494288636277E-3</v>
      </c>
      <c r="CY7" s="427">
        <v>8.8690115808098238E-5</v>
      </c>
      <c r="CZ7" s="427">
        <v>2.1149668053442362E-2</v>
      </c>
      <c r="DA7" s="427">
        <v>3.1243056765406643E-2</v>
      </c>
      <c r="DB7" s="427">
        <v>3.0459030025416862E-4</v>
      </c>
      <c r="DC7" s="427">
        <v>4.9797741926496733E-3</v>
      </c>
      <c r="DD7" s="427">
        <v>4.3622831914339917E-3</v>
      </c>
      <c r="DE7" s="427">
        <v>3.5166732744133784E-3</v>
      </c>
      <c r="DF7" s="427">
        <v>2.0265247314033047E-3</v>
      </c>
      <c r="DG7" s="428">
        <v>2.2973023665571454E-4</v>
      </c>
      <c r="DI7" s="429"/>
      <c r="DK7" s="402">
        <f t="array" ref="DK7:DK114">MMULT(D7:DG114,生産者価格評価表!DZ7:DZ114)</f>
        <v>12074790.929801693</v>
      </c>
      <c r="DL7" s="402">
        <f t="array" ref="DL7:DL114">MMULT(D123:DG230,生産者価格評価表!DZ7:DZ114)</f>
        <v>9862833.6305461731</v>
      </c>
    </row>
    <row r="8" spans="1:117" ht="15.5" customHeight="1">
      <c r="A8" s="424">
        <v>2</v>
      </c>
      <c r="B8" s="188" t="s">
        <v>135</v>
      </c>
      <c r="C8" s="425" t="s">
        <v>136</v>
      </c>
      <c r="D8" s="430">
        <v>1.0419209223407324E-2</v>
      </c>
      <c r="E8" s="431">
        <v>1.125111595164475</v>
      </c>
      <c r="F8" s="431">
        <v>3.8955944930068237E-2</v>
      </c>
      <c r="G8" s="431">
        <v>3.0132597205051212E-3</v>
      </c>
      <c r="H8" s="431">
        <v>6.7793920775076726E-3</v>
      </c>
      <c r="I8" s="431">
        <v>1.7797880285055094E-5</v>
      </c>
      <c r="J8" s="431">
        <v>3.6251589080834028E-5</v>
      </c>
      <c r="K8" s="431">
        <v>0.12931593468129163</v>
      </c>
      <c r="L8" s="431">
        <v>9.2180663103250526E-3</v>
      </c>
      <c r="M8" s="431">
        <v>3.5311373892576783E-2</v>
      </c>
      <c r="N8" s="431">
        <v>3.0828907666140168E-4</v>
      </c>
      <c r="O8" s="431">
        <v>1.1265281656533995E-3</v>
      </c>
      <c r="P8" s="431">
        <v>8.2255178450239537E-4</v>
      </c>
      <c r="Q8" s="431">
        <v>5.983348492395004E-4</v>
      </c>
      <c r="R8" s="431">
        <v>1.2669663978939421E-4</v>
      </c>
      <c r="S8" s="431">
        <v>6.9892117818943144E-4</v>
      </c>
      <c r="T8" s="431">
        <v>2.405204456786455E-4</v>
      </c>
      <c r="U8" s="431">
        <v>1.3240895928485748E-4</v>
      </c>
      <c r="V8" s="431">
        <v>8.3786125088464538E-4</v>
      </c>
      <c r="W8" s="431">
        <v>6.8641767144332321E-5</v>
      </c>
      <c r="X8" s="431">
        <v>3.0094021684378099E-5</v>
      </c>
      <c r="Y8" s="431">
        <v>6.3052468280639122E-4</v>
      </c>
      <c r="Z8" s="431">
        <v>1.7690066280960748E-4</v>
      </c>
      <c r="AA8" s="431">
        <v>1.5213226804608731E-4</v>
      </c>
      <c r="AB8" s="431">
        <v>1.5538240767490436E-3</v>
      </c>
      <c r="AC8" s="431">
        <v>2.121476387970151E-3</v>
      </c>
      <c r="AD8" s="431">
        <v>3.6709567783172094E-6</v>
      </c>
      <c r="AE8" s="431">
        <v>2.2476577098195545E-5</v>
      </c>
      <c r="AF8" s="431">
        <v>5.7433751416458431E-5</v>
      </c>
      <c r="AG8" s="431">
        <v>3.9483903517703703E-4</v>
      </c>
      <c r="AH8" s="431">
        <v>2.0751406651434486E-2</v>
      </c>
      <c r="AI8" s="431">
        <v>5.1272975514485576E-5</v>
      </c>
      <c r="AJ8" s="431">
        <v>2.9510432434692137E-5</v>
      </c>
      <c r="AK8" s="431">
        <v>1.434722393253745E-4</v>
      </c>
      <c r="AL8" s="431">
        <v>2.0099101640968633E-4</v>
      </c>
      <c r="AM8" s="431">
        <v>8.4161618043669109E-6</v>
      </c>
      <c r="AN8" s="431">
        <v>1.1623651864681759E-5</v>
      </c>
      <c r="AO8" s="431">
        <v>2.4115880225989738E-5</v>
      </c>
      <c r="AP8" s="431">
        <v>8.5116150802500098E-6</v>
      </c>
      <c r="AQ8" s="431">
        <v>7.6899770498727151E-6</v>
      </c>
      <c r="AR8" s="431">
        <v>1.5943970093360053E-5</v>
      </c>
      <c r="AS8" s="431">
        <v>2.4227447399824609E-5</v>
      </c>
      <c r="AT8" s="431">
        <v>2.0845421606716025E-5</v>
      </c>
      <c r="AU8" s="431">
        <v>1.8585971700188248E-5</v>
      </c>
      <c r="AV8" s="431">
        <v>2.2569633474843375E-5</v>
      </c>
      <c r="AW8" s="431">
        <v>4.4102337235913124E-5</v>
      </c>
      <c r="AX8" s="431">
        <v>2.7370311454978375E-5</v>
      </c>
      <c r="AY8" s="431">
        <v>3.2475427465905856E-5</v>
      </c>
      <c r="AZ8" s="431">
        <v>2.9655538527613402E-5</v>
      </c>
      <c r="BA8" s="431">
        <v>2.9487105839852965E-5</v>
      </c>
      <c r="BB8" s="431">
        <v>2.0491396138458463E-5</v>
      </c>
      <c r="BC8" s="431">
        <v>3.0436730917884832E-5</v>
      </c>
      <c r="BD8" s="431">
        <v>3.2910838652490398E-5</v>
      </c>
      <c r="BE8" s="431">
        <v>2.8380169106631756E-5</v>
      </c>
      <c r="BF8" s="431">
        <v>5.0581234920966736E-5</v>
      </c>
      <c r="BG8" s="431">
        <v>5.3400749293460778E-5</v>
      </c>
      <c r="BH8" s="431">
        <v>5.6052092954878283E-5</v>
      </c>
      <c r="BI8" s="431">
        <v>5.5183413931454193E-5</v>
      </c>
      <c r="BJ8" s="431">
        <v>2.4686370189460795E-5</v>
      </c>
      <c r="BK8" s="431">
        <v>6.2251536113002901E-4</v>
      </c>
      <c r="BL8" s="431">
        <v>1.3783975261699542E-5</v>
      </c>
      <c r="BM8" s="431">
        <v>5.5380715839580701E-5</v>
      </c>
      <c r="BN8" s="431">
        <v>3.965936065368472E-5</v>
      </c>
      <c r="BO8" s="431">
        <v>3.817585291847295E-5</v>
      </c>
      <c r="BP8" s="431">
        <v>3.3756279769322306E-5</v>
      </c>
      <c r="BQ8" s="431">
        <v>1.044327622072702E-5</v>
      </c>
      <c r="BR8" s="431">
        <v>4.3991136946169783E-5</v>
      </c>
      <c r="BS8" s="431">
        <v>1.9364051902775514E-5</v>
      </c>
      <c r="BT8" s="431">
        <v>2.7709148203010839E-5</v>
      </c>
      <c r="BU8" s="431">
        <v>1.4225755669637836E-5</v>
      </c>
      <c r="BV8" s="431">
        <v>1.2045621290765841E-5</v>
      </c>
      <c r="BW8" s="431">
        <v>6.105412583650703E-6</v>
      </c>
      <c r="BX8" s="431">
        <v>5.789487645945665E-6</v>
      </c>
      <c r="BY8" s="431">
        <v>2.1257362106727306E-6</v>
      </c>
      <c r="BZ8" s="431">
        <v>1.5873074905297509E-5</v>
      </c>
      <c r="CA8" s="431">
        <v>9.1700935423069014E-6</v>
      </c>
      <c r="CB8" s="431">
        <v>3.1038043157924977E-5</v>
      </c>
      <c r="CC8" s="431">
        <v>1.7887785103203491E-5</v>
      </c>
      <c r="CD8" s="431">
        <v>3.5857251450049373E-5</v>
      </c>
      <c r="CE8" s="431">
        <v>1.2492349696489803E-5</v>
      </c>
      <c r="CF8" s="431">
        <v>1.5143119968758779E-5</v>
      </c>
      <c r="CG8" s="431">
        <v>9.8087847853589052E-5</v>
      </c>
      <c r="CH8" s="431">
        <v>8.6440703719247289E-6</v>
      </c>
      <c r="CI8" s="431">
        <v>2.2955677133606676E-5</v>
      </c>
      <c r="CJ8" s="431">
        <v>2.9058709518950098E-5</v>
      </c>
      <c r="CK8" s="431">
        <v>2.3789905342923526E-5</v>
      </c>
      <c r="CL8" s="431">
        <v>2.3030754767575291E-5</v>
      </c>
      <c r="CM8" s="431">
        <v>5.989099630771642E-5</v>
      </c>
      <c r="CN8" s="431">
        <v>8.5449887981459984E-5</v>
      </c>
      <c r="CO8" s="431">
        <v>9.6020856792007928E-4</v>
      </c>
      <c r="CP8" s="431">
        <v>1.4374090149816728E-3</v>
      </c>
      <c r="CQ8" s="431">
        <v>8.3149900587266518E-4</v>
      </c>
      <c r="CR8" s="431">
        <v>6.926106341038961E-5</v>
      </c>
      <c r="CS8" s="431">
        <v>1.8917930808967313E-3</v>
      </c>
      <c r="CT8" s="431">
        <v>3.4465844502938386E-3</v>
      </c>
      <c r="CU8" s="431">
        <v>2.3216773005842168E-4</v>
      </c>
      <c r="CV8" s="431">
        <v>2.4650186656003414E-5</v>
      </c>
      <c r="CW8" s="431">
        <v>3.9709535103834149E-5</v>
      </c>
      <c r="CX8" s="431">
        <v>3.7415168784263008E-5</v>
      </c>
      <c r="CY8" s="431">
        <v>1.820278321453736E-5</v>
      </c>
      <c r="CZ8" s="431">
        <v>1.0537622624611364E-2</v>
      </c>
      <c r="DA8" s="431">
        <v>2.2633387784165255E-2</v>
      </c>
      <c r="DB8" s="431">
        <v>7.0161150999621994E-5</v>
      </c>
      <c r="DC8" s="431">
        <v>1.3168791812987965E-4</v>
      </c>
      <c r="DD8" s="431">
        <v>3.9854445128188575E-4</v>
      </c>
      <c r="DE8" s="431">
        <v>7.3826351446549686E-4</v>
      </c>
      <c r="DF8" s="431">
        <v>2.4067520311724395E-4</v>
      </c>
      <c r="DG8" s="432">
        <v>5.6014332227463397E-5</v>
      </c>
      <c r="DI8" s="429"/>
      <c r="DK8" s="402">
        <v>8814832.202182129</v>
      </c>
      <c r="DL8" s="402">
        <v>8112992.7437681872</v>
      </c>
    </row>
    <row r="9" spans="1:117" ht="15.5" customHeight="1">
      <c r="A9" s="424">
        <v>3</v>
      </c>
      <c r="B9" s="188" t="s">
        <v>137</v>
      </c>
      <c r="C9" s="425" t="s">
        <v>138</v>
      </c>
      <c r="D9" s="430">
        <v>5.2459704000548044E-2</v>
      </c>
      <c r="E9" s="431">
        <v>4.6426417593673205E-2</v>
      </c>
      <c r="F9" s="431">
        <v>1.0022752623399089</v>
      </c>
      <c r="G9" s="431">
        <v>3.5463772508311214E-4</v>
      </c>
      <c r="H9" s="431">
        <v>1.1118393098942035E-3</v>
      </c>
      <c r="I9" s="431">
        <v>1.3734515546181496E-5</v>
      </c>
      <c r="J9" s="431">
        <v>1.4243590252036716E-5</v>
      </c>
      <c r="K9" s="431">
        <v>1.0199597288757679E-2</v>
      </c>
      <c r="L9" s="431">
        <v>2.3951060372329816E-3</v>
      </c>
      <c r="M9" s="431">
        <v>1.2745030926757708E-2</v>
      </c>
      <c r="N9" s="431">
        <v>1.4424684817698585E-3</v>
      </c>
      <c r="O9" s="431">
        <v>6.0029943594522533E-4</v>
      </c>
      <c r="P9" s="431">
        <v>1.9217486390324788E-4</v>
      </c>
      <c r="Q9" s="431">
        <v>6.8947646206152027E-5</v>
      </c>
      <c r="R9" s="431">
        <v>2.0097743048154819E-5</v>
      </c>
      <c r="S9" s="431">
        <v>3.6259701201086543E-4</v>
      </c>
      <c r="T9" s="431">
        <v>1.0142917825417355E-4</v>
      </c>
      <c r="U9" s="431">
        <v>4.3188848369370699E-5</v>
      </c>
      <c r="V9" s="431">
        <v>4.8360723745319953E-5</v>
      </c>
      <c r="W9" s="431">
        <v>1.0094090552410217E-5</v>
      </c>
      <c r="X9" s="431">
        <v>4.7266144555907701E-6</v>
      </c>
      <c r="Y9" s="431">
        <v>5.7870355677035303E-5</v>
      </c>
      <c r="Z9" s="431">
        <v>1.8657568977528014E-5</v>
      </c>
      <c r="AA9" s="431">
        <v>7.3484127383944365E-5</v>
      </c>
      <c r="AB9" s="431">
        <v>2.5621074058944149E-4</v>
      </c>
      <c r="AC9" s="431">
        <v>1.9566682086906138E-4</v>
      </c>
      <c r="AD9" s="431">
        <v>7.6253993875437637E-7</v>
      </c>
      <c r="AE9" s="431">
        <v>3.8932148554172548E-6</v>
      </c>
      <c r="AF9" s="431">
        <v>9.8078803411595008E-6</v>
      </c>
      <c r="AG9" s="431">
        <v>1.5958132527034473E-3</v>
      </c>
      <c r="AH9" s="431">
        <v>9.8539655232698161E-4</v>
      </c>
      <c r="AI9" s="431">
        <v>1.3546779444762524E-5</v>
      </c>
      <c r="AJ9" s="431">
        <v>9.1548790240513721E-6</v>
      </c>
      <c r="AK9" s="431">
        <v>2.2768573317527282E-5</v>
      </c>
      <c r="AL9" s="431">
        <v>4.2514439385274028E-5</v>
      </c>
      <c r="AM9" s="431">
        <v>4.3270781055356799E-6</v>
      </c>
      <c r="AN9" s="431">
        <v>5.498814422393494E-6</v>
      </c>
      <c r="AO9" s="431">
        <v>6.8721563845779909E-6</v>
      </c>
      <c r="AP9" s="431">
        <v>4.0459294456082277E-6</v>
      </c>
      <c r="AQ9" s="431">
        <v>3.2332363769357898E-6</v>
      </c>
      <c r="AR9" s="431">
        <v>5.3001355755124137E-6</v>
      </c>
      <c r="AS9" s="431">
        <v>8.5698095333998303E-6</v>
      </c>
      <c r="AT9" s="431">
        <v>5.9327225036717589E-6</v>
      </c>
      <c r="AU9" s="431">
        <v>1.5427699177406733E-5</v>
      </c>
      <c r="AV9" s="431">
        <v>2.2649403509993569E-5</v>
      </c>
      <c r="AW9" s="431">
        <v>2.0940509340275509E-5</v>
      </c>
      <c r="AX9" s="431">
        <v>1.0417121123709778E-5</v>
      </c>
      <c r="AY9" s="431">
        <v>7.9325432625947724E-6</v>
      </c>
      <c r="AZ9" s="431">
        <v>1.9951925340055813E-5</v>
      </c>
      <c r="BA9" s="431">
        <v>1.699073282716599E-5</v>
      </c>
      <c r="BB9" s="431">
        <v>5.8600568833849159E-6</v>
      </c>
      <c r="BC9" s="431">
        <v>1.1244282859292983E-5</v>
      </c>
      <c r="BD9" s="431">
        <v>1.6576816753216992E-5</v>
      </c>
      <c r="BE9" s="431">
        <v>8.1233809737995097E-6</v>
      </c>
      <c r="BF9" s="431">
        <v>3.8278210589295868E-5</v>
      </c>
      <c r="BG9" s="431">
        <v>4.8090425523873091E-5</v>
      </c>
      <c r="BH9" s="431">
        <v>3.6761832878778277E-5</v>
      </c>
      <c r="BI9" s="431">
        <v>2.6378104831777245E-5</v>
      </c>
      <c r="BJ9" s="431">
        <v>2.0654125162869973E-5</v>
      </c>
      <c r="BK9" s="431">
        <v>2.026932283959415E-4</v>
      </c>
      <c r="BL9" s="431">
        <v>1.27661992198204E-5</v>
      </c>
      <c r="BM9" s="431">
        <v>3.8219736205819656E-5</v>
      </c>
      <c r="BN9" s="431">
        <v>1.1224797966277971E-5</v>
      </c>
      <c r="BO9" s="431">
        <v>8.0144740496406594E-5</v>
      </c>
      <c r="BP9" s="431">
        <v>7.8945884050274077E-5</v>
      </c>
      <c r="BQ9" s="431">
        <v>4.8268527378495938E-6</v>
      </c>
      <c r="BR9" s="431">
        <v>5.6310353372039924E-6</v>
      </c>
      <c r="BS9" s="431">
        <v>8.4861187560838933E-6</v>
      </c>
      <c r="BT9" s="431">
        <v>2.7138427967629119E-5</v>
      </c>
      <c r="BU9" s="431">
        <v>9.8769631620862725E-6</v>
      </c>
      <c r="BV9" s="431">
        <v>4.649144413630479E-6</v>
      </c>
      <c r="BW9" s="431">
        <v>2.351127321656039E-6</v>
      </c>
      <c r="BX9" s="431">
        <v>2.1535479981694481E-6</v>
      </c>
      <c r="BY9" s="431">
        <v>9.696469727918131E-7</v>
      </c>
      <c r="BZ9" s="431">
        <v>5.8251214328833158E-6</v>
      </c>
      <c r="CA9" s="431">
        <v>6.2239461528673934E-6</v>
      </c>
      <c r="CB9" s="431">
        <v>2.7334769395244255E-5</v>
      </c>
      <c r="CC9" s="431">
        <v>8.5042260629245226E-6</v>
      </c>
      <c r="CD9" s="431">
        <v>1.2255369923383367E-5</v>
      </c>
      <c r="CE9" s="431">
        <v>5.60821631886684E-6</v>
      </c>
      <c r="CF9" s="431">
        <v>6.5551613720104164E-6</v>
      </c>
      <c r="CG9" s="431">
        <v>2.6470145136384518E-5</v>
      </c>
      <c r="CH9" s="431">
        <v>3.0473820359536947E-6</v>
      </c>
      <c r="CI9" s="431">
        <v>6.6804336791409043E-6</v>
      </c>
      <c r="CJ9" s="431">
        <v>2.1375397496618348E-5</v>
      </c>
      <c r="CK9" s="431">
        <v>8.2324455613383775E-6</v>
      </c>
      <c r="CL9" s="431">
        <v>6.802596702895025E-6</v>
      </c>
      <c r="CM9" s="431">
        <v>3.3752578553770706E-5</v>
      </c>
      <c r="CN9" s="431">
        <v>1.246221274094122E-5</v>
      </c>
      <c r="CO9" s="431">
        <v>1.2369907520266247E-4</v>
      </c>
      <c r="CP9" s="431">
        <v>1.2241761904451426E-4</v>
      </c>
      <c r="CQ9" s="431">
        <v>1.1866423140794471E-4</v>
      </c>
      <c r="CR9" s="431">
        <v>1.5623129626034762E-5</v>
      </c>
      <c r="CS9" s="431">
        <v>2.3587390950227007E-4</v>
      </c>
      <c r="CT9" s="431">
        <v>4.1149610177266318E-4</v>
      </c>
      <c r="CU9" s="431">
        <v>1.1660863420637595E-4</v>
      </c>
      <c r="CV9" s="431">
        <v>1.4830204141288187E-5</v>
      </c>
      <c r="CW9" s="431">
        <v>2.0419266859069533E-5</v>
      </c>
      <c r="CX9" s="431">
        <v>5.4791910168826122E-5</v>
      </c>
      <c r="CY9" s="431">
        <v>5.1241107470341845E-6</v>
      </c>
      <c r="CZ9" s="431">
        <v>1.4382672584716389E-3</v>
      </c>
      <c r="DA9" s="431">
        <v>2.3717564220231825E-3</v>
      </c>
      <c r="DB9" s="431">
        <v>1.7861823233327279E-5</v>
      </c>
      <c r="DC9" s="431">
        <v>2.5649147406219198E-4</v>
      </c>
      <c r="DD9" s="431">
        <v>2.3458693746536546E-4</v>
      </c>
      <c r="DE9" s="431">
        <v>2.0369677894420304E-4</v>
      </c>
      <c r="DF9" s="431">
        <v>1.1094905487391216E-4</v>
      </c>
      <c r="DG9" s="432">
        <v>1.3579889208892255E-5</v>
      </c>
      <c r="DI9" s="429"/>
      <c r="DK9" s="402">
        <v>1357472.9366733988</v>
      </c>
      <c r="DL9" s="402">
        <v>1221045.0128512222</v>
      </c>
    </row>
    <row r="10" spans="1:117" ht="15.5" customHeight="1">
      <c r="A10" s="424">
        <v>4</v>
      </c>
      <c r="B10" s="188" t="s">
        <v>139</v>
      </c>
      <c r="C10" s="425" t="s">
        <v>140</v>
      </c>
      <c r="D10" s="430">
        <v>1.2247071783728321E-3</v>
      </c>
      <c r="E10" s="431">
        <v>1.2257571723098561E-3</v>
      </c>
      <c r="F10" s="431">
        <v>2.4055731390928341E-4</v>
      </c>
      <c r="G10" s="431">
        <v>1.2201210824848641</v>
      </c>
      <c r="H10" s="431">
        <v>6.1635820797956208E-4</v>
      </c>
      <c r="I10" s="431">
        <v>4.4317162817472585E-4</v>
      </c>
      <c r="J10" s="431">
        <v>1.8626892291201581E-4</v>
      </c>
      <c r="K10" s="431">
        <v>1.3287922009001234E-3</v>
      </c>
      <c r="L10" s="431">
        <v>2.9076261103579593E-4</v>
      </c>
      <c r="M10" s="431">
        <v>1.0543457736722876E-3</v>
      </c>
      <c r="N10" s="431">
        <v>8.0507445109627237E-5</v>
      </c>
      <c r="O10" s="431">
        <v>2.0414770501134697E-4</v>
      </c>
      <c r="P10" s="431">
        <v>1.910377131598659E-4</v>
      </c>
      <c r="Q10" s="431">
        <v>0.13756991646019123</v>
      </c>
      <c r="R10" s="431">
        <v>1.1404115195750819E-2</v>
      </c>
      <c r="S10" s="431">
        <v>8.256426901620777E-3</v>
      </c>
      <c r="T10" s="431">
        <v>2.3609221137422974E-3</v>
      </c>
      <c r="U10" s="431">
        <v>8.8449509271851863E-4</v>
      </c>
      <c r="V10" s="431">
        <v>1.4067154929046089E-4</v>
      </c>
      <c r="W10" s="431">
        <v>4.1957034045098947E-4</v>
      </c>
      <c r="X10" s="431">
        <v>4.409982203490959E-5</v>
      </c>
      <c r="Y10" s="431">
        <v>1.1775357585989071E-4</v>
      </c>
      <c r="Z10" s="431">
        <v>9.853546179044752E-5</v>
      </c>
      <c r="AA10" s="431">
        <v>3.4492519192646755E-4</v>
      </c>
      <c r="AB10" s="431">
        <v>2.3632789557059502E-4</v>
      </c>
      <c r="AC10" s="431">
        <v>1.1709053877911693E-3</v>
      </c>
      <c r="AD10" s="431">
        <v>1.2629760426711204E-5</v>
      </c>
      <c r="AE10" s="431">
        <v>4.2439017379244011E-5</v>
      </c>
      <c r="AF10" s="431">
        <v>1.4559807449109652E-4</v>
      </c>
      <c r="AG10" s="431">
        <v>1.6169386819087517E-4</v>
      </c>
      <c r="AH10" s="431">
        <v>1.1358520699582234E-3</v>
      </c>
      <c r="AI10" s="431">
        <v>8.1560747636785183E-4</v>
      </c>
      <c r="AJ10" s="431">
        <v>1.1073896305249917E-4</v>
      </c>
      <c r="AK10" s="431">
        <v>2.368909741417259E-3</v>
      </c>
      <c r="AL10" s="431">
        <v>3.0068152544935467E-4</v>
      </c>
      <c r="AM10" s="431">
        <v>7.7533277920871285E-5</v>
      </c>
      <c r="AN10" s="431">
        <v>9.6950100980563983E-5</v>
      </c>
      <c r="AO10" s="431">
        <v>1.570194723000625E-4</v>
      </c>
      <c r="AP10" s="431">
        <v>7.3927414215340927E-5</v>
      </c>
      <c r="AQ10" s="431">
        <v>6.5002229410143861E-5</v>
      </c>
      <c r="AR10" s="431">
        <v>2.5572007207687108E-4</v>
      </c>
      <c r="AS10" s="431">
        <v>3.0880620708294455E-4</v>
      </c>
      <c r="AT10" s="431">
        <v>1.3759971891180524E-4</v>
      </c>
      <c r="AU10" s="431">
        <v>9.3881969016680595E-5</v>
      </c>
      <c r="AV10" s="431">
        <v>8.4777651900259433E-5</v>
      </c>
      <c r="AW10" s="431">
        <v>1.8856354857892677E-4</v>
      </c>
      <c r="AX10" s="431">
        <v>1.3027772147650952E-4</v>
      </c>
      <c r="AY10" s="431">
        <v>2.3660324273244764E-4</v>
      </c>
      <c r="AZ10" s="431">
        <v>1.5711698053759031E-4</v>
      </c>
      <c r="BA10" s="431">
        <v>1.5565956130203E-4</v>
      </c>
      <c r="BB10" s="431">
        <v>9.887716097107811E-5</v>
      </c>
      <c r="BC10" s="431">
        <v>1.6306826094348521E-4</v>
      </c>
      <c r="BD10" s="431">
        <v>1.4897576007335319E-4</v>
      </c>
      <c r="BE10" s="431">
        <v>1.2851390469228213E-4</v>
      </c>
      <c r="BF10" s="431">
        <v>1.2923974850428323E-4</v>
      </c>
      <c r="BG10" s="431">
        <v>1.342187891708935E-4</v>
      </c>
      <c r="BH10" s="431">
        <v>1.3637435358366423E-4</v>
      </c>
      <c r="BI10" s="431">
        <v>4.5467681898495125E-4</v>
      </c>
      <c r="BJ10" s="431">
        <v>1.8900316601521626E-4</v>
      </c>
      <c r="BK10" s="431">
        <v>3.4562978447438674E-3</v>
      </c>
      <c r="BL10" s="431">
        <v>8.5939610547070588E-5</v>
      </c>
      <c r="BM10" s="431">
        <v>5.5548399373196002E-3</v>
      </c>
      <c r="BN10" s="431">
        <v>1.8273352798706644E-3</v>
      </c>
      <c r="BO10" s="431">
        <v>3.2999857232310115E-4</v>
      </c>
      <c r="BP10" s="431">
        <v>4.1505689400657707E-4</v>
      </c>
      <c r="BQ10" s="431">
        <v>4.7771802751074598E-4</v>
      </c>
      <c r="BR10" s="431">
        <v>1.5213087093987997E-4</v>
      </c>
      <c r="BS10" s="431">
        <v>2.0242336331927188E-4</v>
      </c>
      <c r="BT10" s="431">
        <v>1.1321139009903298E-4</v>
      </c>
      <c r="BU10" s="431">
        <v>1.483349963512557E-4</v>
      </c>
      <c r="BV10" s="431">
        <v>1.0209620557157308E-4</v>
      </c>
      <c r="BW10" s="431">
        <v>4.9263461345315851E-5</v>
      </c>
      <c r="BX10" s="431">
        <v>7.4586000101637645E-5</v>
      </c>
      <c r="BY10" s="431">
        <v>3.929481180477351E-5</v>
      </c>
      <c r="BZ10" s="431">
        <v>1.0390172508690353E-4</v>
      </c>
      <c r="CA10" s="431">
        <v>5.8490400229905408E-5</v>
      </c>
      <c r="CB10" s="431">
        <v>2.3782144489523229E-4</v>
      </c>
      <c r="CC10" s="431">
        <v>1.6221903313810691E-4</v>
      </c>
      <c r="CD10" s="431">
        <v>3.6555191099177045E-4</v>
      </c>
      <c r="CE10" s="431">
        <v>1.0628069471216878E-4</v>
      </c>
      <c r="CF10" s="431">
        <v>2.2335006209789083E-4</v>
      </c>
      <c r="CG10" s="431">
        <v>1.1087080663757826E-3</v>
      </c>
      <c r="CH10" s="431">
        <v>4.6423700181344957E-5</v>
      </c>
      <c r="CI10" s="431">
        <v>1.1664869260028382E-4</v>
      </c>
      <c r="CJ10" s="431">
        <v>1.7155977683357758E-4</v>
      </c>
      <c r="CK10" s="431">
        <v>1.381390468693449E-4</v>
      </c>
      <c r="CL10" s="431">
        <v>1.2133912616119293E-4</v>
      </c>
      <c r="CM10" s="431">
        <v>4.3284639144637859E-4</v>
      </c>
      <c r="CN10" s="431">
        <v>7.9264386983150255E-5</v>
      </c>
      <c r="CO10" s="431">
        <v>1.858539504045601E-4</v>
      </c>
      <c r="CP10" s="431">
        <v>2.7025242924097264E-4</v>
      </c>
      <c r="CQ10" s="431">
        <v>1.3043277466730444E-4</v>
      </c>
      <c r="CR10" s="431">
        <v>1.6826279815405801E-4</v>
      </c>
      <c r="CS10" s="431">
        <v>3.0198474162450859E-4</v>
      </c>
      <c r="CT10" s="431">
        <v>3.7746571772408243E-4</v>
      </c>
      <c r="CU10" s="431">
        <v>2.4921097958185404E-4</v>
      </c>
      <c r="CV10" s="431">
        <v>1.0035989203237477E-4</v>
      </c>
      <c r="CW10" s="431">
        <v>2.0567472286484219E-4</v>
      </c>
      <c r="CX10" s="431">
        <v>9.5672241612818106E-5</v>
      </c>
      <c r="CY10" s="431">
        <v>1.0673593279542989E-4</v>
      </c>
      <c r="CZ10" s="431">
        <v>1.9874284824439501E-3</v>
      </c>
      <c r="DA10" s="431">
        <v>2.7818778328809147E-3</v>
      </c>
      <c r="DB10" s="431">
        <v>1.3401872929920587E-4</v>
      </c>
      <c r="DC10" s="431">
        <v>1.8734269180479608E-4</v>
      </c>
      <c r="DD10" s="431">
        <v>6.187819788339548E-5</v>
      </c>
      <c r="DE10" s="431">
        <v>2.9604462705875255E-4</v>
      </c>
      <c r="DF10" s="431">
        <v>1.9901090922628023E-3</v>
      </c>
      <c r="DG10" s="432">
        <v>8.2854661019431998E-5</v>
      </c>
      <c r="DI10" s="429"/>
      <c r="DK10" s="402">
        <v>1779485.6960080827</v>
      </c>
      <c r="DL10" s="402">
        <v>1541079.8461269808</v>
      </c>
    </row>
    <row r="11" spans="1:117" ht="15.5" customHeight="1">
      <c r="A11" s="424">
        <v>5</v>
      </c>
      <c r="B11" s="188" t="s">
        <v>141</v>
      </c>
      <c r="C11" s="425" t="s">
        <v>142</v>
      </c>
      <c r="D11" s="430">
        <v>1.3936773019137123E-4</v>
      </c>
      <c r="E11" s="431">
        <v>3.296737060575968E-3</v>
      </c>
      <c r="F11" s="431">
        <v>3.6333550666353139E-4</v>
      </c>
      <c r="G11" s="431">
        <v>7.6431731304470586E-4</v>
      </c>
      <c r="H11" s="431">
        <v>1.0401067288007591</v>
      </c>
      <c r="I11" s="431">
        <v>1.3633757870350964E-5</v>
      </c>
      <c r="J11" s="431">
        <v>1.7795124889241423E-5</v>
      </c>
      <c r="K11" s="431">
        <v>3.5194632489678905E-2</v>
      </c>
      <c r="L11" s="431">
        <v>2.4293741516242693E-3</v>
      </c>
      <c r="M11" s="431">
        <v>9.46353859242814E-3</v>
      </c>
      <c r="N11" s="431">
        <v>1.0814357618797267E-5</v>
      </c>
      <c r="O11" s="431">
        <v>4.2247237014162762E-5</v>
      </c>
      <c r="P11" s="431">
        <v>2.0929096250485346E-4</v>
      </c>
      <c r="Q11" s="431">
        <v>1.6567459735616585E-4</v>
      </c>
      <c r="R11" s="431">
        <v>6.3722107063682976E-5</v>
      </c>
      <c r="S11" s="431">
        <v>1.8056203345884512E-4</v>
      </c>
      <c r="T11" s="431">
        <v>6.453582691909615E-5</v>
      </c>
      <c r="U11" s="431">
        <v>3.7410515753215725E-5</v>
      </c>
      <c r="V11" s="431">
        <v>1.0533270939357623E-4</v>
      </c>
      <c r="W11" s="431">
        <v>2.0655403625612918E-5</v>
      </c>
      <c r="X11" s="431">
        <v>9.0838188611414959E-6</v>
      </c>
      <c r="Y11" s="431">
        <v>1.7530830550153306E-4</v>
      </c>
      <c r="Z11" s="431">
        <v>5.0201888188237174E-5</v>
      </c>
      <c r="AA11" s="431">
        <v>4.2933352056632033E-5</v>
      </c>
      <c r="AB11" s="431">
        <v>5.763092536827083E-4</v>
      </c>
      <c r="AC11" s="431">
        <v>5.8040643172700701E-4</v>
      </c>
      <c r="AD11" s="431">
        <v>1.3221343312795166E-6</v>
      </c>
      <c r="AE11" s="431">
        <v>7.5384508714127855E-6</v>
      </c>
      <c r="AF11" s="431">
        <v>1.855504554874459E-5</v>
      </c>
      <c r="AG11" s="431">
        <v>2.7398886886227477E-5</v>
      </c>
      <c r="AH11" s="431">
        <v>5.6565476835443798E-4</v>
      </c>
      <c r="AI11" s="431">
        <v>2.7400047054204614E-5</v>
      </c>
      <c r="AJ11" s="431">
        <v>1.1519005652714133E-5</v>
      </c>
      <c r="AK11" s="431">
        <v>5.5405653741219364E-5</v>
      </c>
      <c r="AL11" s="431">
        <v>6.3437040617043036E-5</v>
      </c>
      <c r="AM11" s="431">
        <v>4.1793636550683904E-6</v>
      </c>
      <c r="AN11" s="431">
        <v>1.1667292913706877E-5</v>
      </c>
      <c r="AO11" s="431">
        <v>1.8764166639086084E-5</v>
      </c>
      <c r="AP11" s="431">
        <v>7.3761009546969585E-6</v>
      </c>
      <c r="AQ11" s="431">
        <v>3.7039596784807972E-6</v>
      </c>
      <c r="AR11" s="431">
        <v>9.8798524168284527E-6</v>
      </c>
      <c r="AS11" s="431">
        <v>1.0103931137080959E-5</v>
      </c>
      <c r="AT11" s="431">
        <v>9.0764689674319377E-6</v>
      </c>
      <c r="AU11" s="431">
        <v>8.4802541613484109E-6</v>
      </c>
      <c r="AV11" s="431">
        <v>1.3786578041614945E-5</v>
      </c>
      <c r="AW11" s="431">
        <v>1.9656757836508228E-5</v>
      </c>
      <c r="AX11" s="431">
        <v>1.1993122524671105E-5</v>
      </c>
      <c r="AY11" s="431">
        <v>1.7736828186642886E-5</v>
      </c>
      <c r="AZ11" s="431">
        <v>2.0766439128143205E-5</v>
      </c>
      <c r="BA11" s="431">
        <v>1.1344188408752089E-5</v>
      </c>
      <c r="BB11" s="431">
        <v>2.1804873907736886E-5</v>
      </c>
      <c r="BC11" s="431">
        <v>1.3647835623045026E-5</v>
      </c>
      <c r="BD11" s="431">
        <v>1.900724761325376E-5</v>
      </c>
      <c r="BE11" s="431">
        <v>1.5569204125103389E-5</v>
      </c>
      <c r="BF11" s="431">
        <v>1.876265014554773E-5</v>
      </c>
      <c r="BG11" s="431">
        <v>1.8740076776877143E-5</v>
      </c>
      <c r="BH11" s="431">
        <v>1.9504716805676991E-5</v>
      </c>
      <c r="BI11" s="431">
        <v>2.109243204596122E-5</v>
      </c>
      <c r="BJ11" s="431">
        <v>1.0419603342189036E-5</v>
      </c>
      <c r="BK11" s="431">
        <v>5.8389470223145007E-3</v>
      </c>
      <c r="BL11" s="431">
        <v>8.7217635559738602E-6</v>
      </c>
      <c r="BM11" s="431">
        <v>2.249767322317296E-5</v>
      </c>
      <c r="BN11" s="431">
        <v>2.9791551443282872E-5</v>
      </c>
      <c r="BO11" s="431">
        <v>2.1723818860710154E-5</v>
      </c>
      <c r="BP11" s="431">
        <v>2.1347490128441038E-5</v>
      </c>
      <c r="BQ11" s="431">
        <v>5.3910571704903391E-6</v>
      </c>
      <c r="BR11" s="431">
        <v>9.0609735621919874E-6</v>
      </c>
      <c r="BS11" s="431">
        <v>1.3751906554665837E-5</v>
      </c>
      <c r="BT11" s="431">
        <v>1.2198771284426579E-5</v>
      </c>
      <c r="BU11" s="431">
        <v>8.8849822625365707E-6</v>
      </c>
      <c r="BV11" s="431">
        <v>1.0386531151009663E-5</v>
      </c>
      <c r="BW11" s="431">
        <v>4.9633511178522162E-6</v>
      </c>
      <c r="BX11" s="431">
        <v>4.5820212082581038E-6</v>
      </c>
      <c r="BY11" s="431">
        <v>1.5300708132722807E-6</v>
      </c>
      <c r="BZ11" s="431">
        <v>8.2622689875722164E-6</v>
      </c>
      <c r="CA11" s="431">
        <v>6.1219243127352219E-6</v>
      </c>
      <c r="CB11" s="431">
        <v>2.114807934735963E-5</v>
      </c>
      <c r="CC11" s="431">
        <v>9.9261022581282697E-6</v>
      </c>
      <c r="CD11" s="431">
        <v>2.1449875298252838E-5</v>
      </c>
      <c r="CE11" s="431">
        <v>9.1011248957992808E-6</v>
      </c>
      <c r="CF11" s="431">
        <v>9.3141849607172668E-6</v>
      </c>
      <c r="CG11" s="431">
        <v>5.1991146133676351E-5</v>
      </c>
      <c r="CH11" s="431">
        <v>5.1569936245439388E-6</v>
      </c>
      <c r="CI11" s="431">
        <v>1.9896216783353757E-5</v>
      </c>
      <c r="CJ11" s="431">
        <v>2.6460165485313384E-5</v>
      </c>
      <c r="CK11" s="431">
        <v>6.0700648794408861E-5</v>
      </c>
      <c r="CL11" s="431">
        <v>1.9257044557382471E-5</v>
      </c>
      <c r="CM11" s="431">
        <v>4.7174540077571911E-5</v>
      </c>
      <c r="CN11" s="431">
        <v>3.6491899984246687E-5</v>
      </c>
      <c r="CO11" s="431">
        <v>3.2278465881426438E-4</v>
      </c>
      <c r="CP11" s="431">
        <v>2.8775394227777498E-4</v>
      </c>
      <c r="CQ11" s="431">
        <v>3.7502526105910063E-4</v>
      </c>
      <c r="CR11" s="431">
        <v>2.7393518290156188E-5</v>
      </c>
      <c r="CS11" s="431">
        <v>8.9827431690146168E-4</v>
      </c>
      <c r="CT11" s="431">
        <v>1.731372947866752E-3</v>
      </c>
      <c r="CU11" s="431">
        <v>8.0614476723025203E-5</v>
      </c>
      <c r="CV11" s="431">
        <v>4.5795049295808468E-5</v>
      </c>
      <c r="CW11" s="431">
        <v>3.3634136418700152E-5</v>
      </c>
      <c r="CX11" s="431">
        <v>1.5401726703649781E-5</v>
      </c>
      <c r="CY11" s="431">
        <v>1.6711316654708324E-5</v>
      </c>
      <c r="CZ11" s="431">
        <v>7.3968123402617424E-3</v>
      </c>
      <c r="DA11" s="431">
        <v>1.1415370191130784E-2</v>
      </c>
      <c r="DB11" s="431">
        <v>3.8569951391605698E-5</v>
      </c>
      <c r="DC11" s="431">
        <v>6.9380958775146898E-5</v>
      </c>
      <c r="DD11" s="431">
        <v>1.148823597153365E-4</v>
      </c>
      <c r="DE11" s="431">
        <v>4.4324168019945658E-4</v>
      </c>
      <c r="DF11" s="431">
        <v>5.2896135744998605E-4</v>
      </c>
      <c r="DG11" s="432">
        <v>1.9895991621159455E-5</v>
      </c>
      <c r="DI11" s="429"/>
      <c r="DK11" s="402">
        <v>2800988.8280101959</v>
      </c>
      <c r="DL11" s="402">
        <v>2446186.346476614</v>
      </c>
    </row>
    <row r="12" spans="1:117" ht="15.5" customHeight="1">
      <c r="A12" s="424">
        <v>6</v>
      </c>
      <c r="B12" s="188" t="s">
        <v>143</v>
      </c>
      <c r="C12" s="425" t="s">
        <v>144</v>
      </c>
      <c r="D12" s="430">
        <v>2.837583496103383E-4</v>
      </c>
      <c r="E12" s="431">
        <v>1.7728971007389735E-4</v>
      </c>
      <c r="F12" s="431">
        <v>2.3517084159714252E-4</v>
      </c>
      <c r="G12" s="431">
        <v>1.8084547859096138E-4</v>
      </c>
      <c r="H12" s="431">
        <v>3.2237418286640512E-4</v>
      </c>
      <c r="I12" s="431">
        <v>1.0003268602825131</v>
      </c>
      <c r="J12" s="431">
        <v>5.013056746925919E-4</v>
      </c>
      <c r="K12" s="431">
        <v>1.8978750347958907E-4</v>
      </c>
      <c r="L12" s="431">
        <v>1.5900877562553025E-4</v>
      </c>
      <c r="M12" s="431">
        <v>1.6113448036552679E-4</v>
      </c>
      <c r="N12" s="431">
        <v>3.4539388783135876E-5</v>
      </c>
      <c r="O12" s="431">
        <v>3.4375216426762653E-4</v>
      </c>
      <c r="P12" s="431">
        <v>1.8392919368912772E-4</v>
      </c>
      <c r="Q12" s="431">
        <v>1.6977283723313086E-4</v>
      </c>
      <c r="R12" s="431">
        <v>1.5994279143509297E-4</v>
      </c>
      <c r="S12" s="431">
        <v>5.9729002253003784E-4</v>
      </c>
      <c r="T12" s="431">
        <v>2.6696906279207019E-4</v>
      </c>
      <c r="U12" s="431">
        <v>1.8506344001617081E-4</v>
      </c>
      <c r="V12" s="431">
        <v>1.5765012285343227E-3</v>
      </c>
      <c r="W12" s="431">
        <v>5.7620460471462936E-4</v>
      </c>
      <c r="X12" s="431">
        <v>3.7196998417741126E-3</v>
      </c>
      <c r="Y12" s="431">
        <v>1.236200862117144E-3</v>
      </c>
      <c r="Z12" s="431">
        <v>1.1222060562549538E-3</v>
      </c>
      <c r="AA12" s="431">
        <v>6.1313898512604307E-4</v>
      </c>
      <c r="AB12" s="431">
        <v>2.1551506255784305E-4</v>
      </c>
      <c r="AC12" s="431">
        <v>3.5299300157844561E-4</v>
      </c>
      <c r="AD12" s="431">
        <v>6.0685827430459801E-3</v>
      </c>
      <c r="AE12" s="431">
        <v>5.923078479254688E-3</v>
      </c>
      <c r="AF12" s="431">
        <v>2.8591172061228764E-4</v>
      </c>
      <c r="AG12" s="431">
        <v>2.5787298479784757E-4</v>
      </c>
      <c r="AH12" s="431">
        <v>1.671614885647603E-4</v>
      </c>
      <c r="AI12" s="431">
        <v>4.2311430996027645E-4</v>
      </c>
      <c r="AJ12" s="431">
        <v>5.2944785286194193E-4</v>
      </c>
      <c r="AK12" s="431">
        <v>5.2021627241970636E-4</v>
      </c>
      <c r="AL12" s="431">
        <v>4.6654387134443165E-4</v>
      </c>
      <c r="AM12" s="431">
        <v>9.2490828746313533E-4</v>
      </c>
      <c r="AN12" s="431">
        <v>7.2877598333513671E-4</v>
      </c>
      <c r="AO12" s="431">
        <v>7.0493478367681793E-4</v>
      </c>
      <c r="AP12" s="431">
        <v>3.8535653664523888E-4</v>
      </c>
      <c r="AQ12" s="431">
        <v>2.3769930070454014E-4</v>
      </c>
      <c r="AR12" s="431">
        <v>1.99799322974277E-4</v>
      </c>
      <c r="AS12" s="431">
        <v>2.3970035949465149E-4</v>
      </c>
      <c r="AT12" s="431">
        <v>2.4446425280702771E-4</v>
      </c>
      <c r="AU12" s="431">
        <v>1.7301874228534445E-4</v>
      </c>
      <c r="AV12" s="431">
        <v>1.4766021703891793E-4</v>
      </c>
      <c r="AW12" s="431">
        <v>1.4134929237154245E-4</v>
      </c>
      <c r="AX12" s="431">
        <v>1.945902152329304E-4</v>
      </c>
      <c r="AY12" s="431">
        <v>1.9334046757897417E-4</v>
      </c>
      <c r="AZ12" s="431">
        <v>1.5289531294675445E-4</v>
      </c>
      <c r="BA12" s="431">
        <v>1.3434919763671146E-4</v>
      </c>
      <c r="BB12" s="431">
        <v>9.6018460007499365E-5</v>
      </c>
      <c r="BC12" s="431">
        <v>1.5823721436024227E-4</v>
      </c>
      <c r="BD12" s="431">
        <v>1.1446336549378046E-4</v>
      </c>
      <c r="BE12" s="431">
        <v>1.0849652256308427E-4</v>
      </c>
      <c r="BF12" s="431">
        <v>2.017606826019513E-4</v>
      </c>
      <c r="BG12" s="431">
        <v>2.0755312615479375E-4</v>
      </c>
      <c r="BH12" s="431">
        <v>2.1037458914368446E-4</v>
      </c>
      <c r="BI12" s="431">
        <v>2.7098089511846588E-4</v>
      </c>
      <c r="BJ12" s="431">
        <v>1.8882454298007549E-4</v>
      </c>
      <c r="BK12" s="431">
        <v>1.9078196972819854E-4</v>
      </c>
      <c r="BL12" s="431">
        <v>3.3221844789517858E-4</v>
      </c>
      <c r="BM12" s="431">
        <v>1.4944433523829002E-4</v>
      </c>
      <c r="BN12" s="431">
        <v>1.5738521828021409E-4</v>
      </c>
      <c r="BO12" s="431">
        <v>3.2941963689833584E-4</v>
      </c>
      <c r="BP12" s="431">
        <v>2.0383226788536963E-4</v>
      </c>
      <c r="BQ12" s="431">
        <v>2.5955941571030243E-3</v>
      </c>
      <c r="BR12" s="431">
        <v>5.2656267024523149E-3</v>
      </c>
      <c r="BS12" s="431">
        <v>2.7418297768672822E-4</v>
      </c>
      <c r="BT12" s="431">
        <v>3.1785262945454906E-4</v>
      </c>
      <c r="BU12" s="431">
        <v>1.4324176477025917E-4</v>
      </c>
      <c r="BV12" s="431">
        <v>6.1519156468745938E-5</v>
      </c>
      <c r="BW12" s="431">
        <v>7.4624842666050852E-5</v>
      </c>
      <c r="BX12" s="431">
        <v>4.9185791872117118E-5</v>
      </c>
      <c r="BY12" s="431">
        <v>9.5513611220244877E-6</v>
      </c>
      <c r="BZ12" s="431">
        <v>1.7022938435690488E-4</v>
      </c>
      <c r="CA12" s="431">
        <v>2.7900029512853951E-4</v>
      </c>
      <c r="CB12" s="431">
        <v>1.5169073285010008E-3</v>
      </c>
      <c r="CC12" s="431">
        <v>4.122777683935484E-4</v>
      </c>
      <c r="CD12" s="431">
        <v>9.0613944934029753E-4</v>
      </c>
      <c r="CE12" s="431">
        <v>1.4277322051538371E-4</v>
      </c>
      <c r="CF12" s="431">
        <v>1.752144578616523E-4</v>
      </c>
      <c r="CG12" s="431">
        <v>1.009298982485514E-4</v>
      </c>
      <c r="CH12" s="431">
        <v>9.8498674124518039E-5</v>
      </c>
      <c r="CI12" s="431">
        <v>9.179404360712702E-5</v>
      </c>
      <c r="CJ12" s="431">
        <v>8.5627332483844898E-5</v>
      </c>
      <c r="CK12" s="431">
        <v>6.2313942283533642E-5</v>
      </c>
      <c r="CL12" s="431">
        <v>6.2774526164698378E-5</v>
      </c>
      <c r="CM12" s="431">
        <v>1.147304165349423E-4</v>
      </c>
      <c r="CN12" s="431">
        <v>1.3302784123464355E-4</v>
      </c>
      <c r="CO12" s="431">
        <v>1.0230080646927056E-4</v>
      </c>
      <c r="CP12" s="431">
        <v>1.3002433498751867E-4</v>
      </c>
      <c r="CQ12" s="431">
        <v>1.0638243566031513E-4</v>
      </c>
      <c r="CR12" s="431">
        <v>1.8326656225936438E-4</v>
      </c>
      <c r="CS12" s="431">
        <v>1.2808732577335947E-4</v>
      </c>
      <c r="CT12" s="431">
        <v>1.0581877977467918E-4</v>
      </c>
      <c r="CU12" s="431">
        <v>9.0118048517431832E-5</v>
      </c>
      <c r="CV12" s="431">
        <v>8.0220992634530454E-5</v>
      </c>
      <c r="CW12" s="431">
        <v>1.0164537404168401E-4</v>
      </c>
      <c r="CX12" s="431">
        <v>1.3934436988637173E-4</v>
      </c>
      <c r="CY12" s="431">
        <v>5.7319666444493319E-5</v>
      </c>
      <c r="CZ12" s="431">
        <v>3.5198794252733591E-4</v>
      </c>
      <c r="DA12" s="431">
        <v>2.1446474646375361E-4</v>
      </c>
      <c r="DB12" s="431">
        <v>1.8627016698735343E-4</v>
      </c>
      <c r="DC12" s="431">
        <v>1.8447016485369615E-4</v>
      </c>
      <c r="DD12" s="431">
        <v>8.2619397831859486E-5</v>
      </c>
      <c r="DE12" s="431">
        <v>1.40446805031883E-4</v>
      </c>
      <c r="DF12" s="431">
        <v>2.3922530377292031E-4</v>
      </c>
      <c r="DG12" s="432">
        <v>1.0996802415176151E-4</v>
      </c>
      <c r="DI12" s="429"/>
      <c r="DK12" s="402">
        <v>471078.9215181527</v>
      </c>
      <c r="DL12" s="402">
        <v>308974.30995459389</v>
      </c>
    </row>
    <row r="13" spans="1:117" ht="15.5" customHeight="1">
      <c r="A13" s="424">
        <v>7</v>
      </c>
      <c r="B13" s="188" t="s">
        <v>145</v>
      </c>
      <c r="C13" s="425" t="s">
        <v>146</v>
      </c>
      <c r="D13" s="430">
        <v>1.1685455509905494E-4</v>
      </c>
      <c r="E13" s="431">
        <v>6.6612470867915844E-5</v>
      </c>
      <c r="F13" s="431">
        <v>9.7499071952013449E-5</v>
      </c>
      <c r="G13" s="431">
        <v>7.8513112470376286E-5</v>
      </c>
      <c r="H13" s="431">
        <v>1.5288260844135222E-4</v>
      </c>
      <c r="I13" s="431">
        <v>2.8422437732847057E-4</v>
      </c>
      <c r="J13" s="431">
        <v>1.0004603028449648</v>
      </c>
      <c r="K13" s="431">
        <v>9.2600080170938994E-5</v>
      </c>
      <c r="L13" s="431">
        <v>2.4109981140460165E-4</v>
      </c>
      <c r="M13" s="431">
        <v>8.6240557926646765E-5</v>
      </c>
      <c r="N13" s="431">
        <v>1.3069471376930727E-5</v>
      </c>
      <c r="O13" s="431">
        <v>1.0723616118559409E-4</v>
      </c>
      <c r="P13" s="431">
        <v>7.0089978900199181E-5</v>
      </c>
      <c r="Q13" s="431">
        <v>9.8298448057238081E-5</v>
      </c>
      <c r="R13" s="431">
        <v>9.2886935826827076E-4</v>
      </c>
      <c r="S13" s="431">
        <v>3.779920912051539E-4</v>
      </c>
      <c r="T13" s="431">
        <v>1.3142860663898129E-4</v>
      </c>
      <c r="U13" s="431">
        <v>6.5086346487934569E-5</v>
      </c>
      <c r="V13" s="431">
        <v>8.6089923710958971E-4</v>
      </c>
      <c r="W13" s="431">
        <v>4.2209191053782158E-3</v>
      </c>
      <c r="X13" s="431">
        <v>-4.7118655083438278E-5</v>
      </c>
      <c r="Y13" s="431">
        <v>2.6992353624898005E-4</v>
      </c>
      <c r="Z13" s="431">
        <v>1.390559134769787E-4</v>
      </c>
      <c r="AA13" s="431">
        <v>2.0491858305808508E-4</v>
      </c>
      <c r="AB13" s="431">
        <v>3.2418706984981238E-4</v>
      </c>
      <c r="AC13" s="431">
        <v>4.2740873114913001E-4</v>
      </c>
      <c r="AD13" s="431">
        <v>-1.5202939713701203E-4</v>
      </c>
      <c r="AE13" s="431">
        <v>1.7273555408412378E-3</v>
      </c>
      <c r="AF13" s="431">
        <v>1.5821848979586108E-4</v>
      </c>
      <c r="AG13" s="431">
        <v>3.1361662955334415E-4</v>
      </c>
      <c r="AH13" s="431">
        <v>1.0311987488561492E-4</v>
      </c>
      <c r="AI13" s="431">
        <v>5.9214150221439197E-3</v>
      </c>
      <c r="AJ13" s="431">
        <v>4.7132787141721802E-3</v>
      </c>
      <c r="AK13" s="431">
        <v>5.7831964583230418E-3</v>
      </c>
      <c r="AL13" s="431">
        <v>3.5778424070734916E-3</v>
      </c>
      <c r="AM13" s="431">
        <v>3.1820893936016684E-2</v>
      </c>
      <c r="AN13" s="431">
        <v>1.6048536509603407E-2</v>
      </c>
      <c r="AO13" s="431">
        <v>5.9906246330093194E-3</v>
      </c>
      <c r="AP13" s="431">
        <v>7.0494617718210887E-3</v>
      </c>
      <c r="AQ13" s="431">
        <v>5.1125283021552198E-2</v>
      </c>
      <c r="AR13" s="431">
        <v>1.1863315674829955E-2</v>
      </c>
      <c r="AS13" s="431">
        <v>3.2710301421993919E-3</v>
      </c>
      <c r="AT13" s="431">
        <v>2.9799619044989455E-3</v>
      </c>
      <c r="AU13" s="431">
        <v>1.7110388235958447E-3</v>
      </c>
      <c r="AV13" s="431">
        <v>1.3837261746296162E-3</v>
      </c>
      <c r="AW13" s="431">
        <v>1.2835695963280777E-3</v>
      </c>
      <c r="AX13" s="431">
        <v>6.3923150063968507E-4</v>
      </c>
      <c r="AY13" s="431">
        <v>1.7392531209617862E-3</v>
      </c>
      <c r="AZ13" s="431">
        <v>1.9236592228173161E-3</v>
      </c>
      <c r="BA13" s="431">
        <v>1.2179298086718345E-3</v>
      </c>
      <c r="BB13" s="431">
        <v>7.0841473641875213E-4</v>
      </c>
      <c r="BC13" s="431">
        <v>2.4354549105750339E-3</v>
      </c>
      <c r="BD13" s="431">
        <v>9.9524240195139526E-4</v>
      </c>
      <c r="BE13" s="431">
        <v>6.3498780941025773E-4</v>
      </c>
      <c r="BF13" s="431">
        <v>1.5979058774948022E-3</v>
      </c>
      <c r="BG13" s="431">
        <v>1.6870998269889631E-3</v>
      </c>
      <c r="BH13" s="431">
        <v>1.5730415674186319E-3</v>
      </c>
      <c r="BI13" s="431">
        <v>3.0076223108101451E-3</v>
      </c>
      <c r="BJ13" s="431">
        <v>1.0508572730620796E-3</v>
      </c>
      <c r="BK13" s="431">
        <v>8.7737891358335746E-4</v>
      </c>
      <c r="BL13" s="431">
        <v>4.0477931097430059E-5</v>
      </c>
      <c r="BM13" s="431">
        <v>9.8615719780532126E-4</v>
      </c>
      <c r="BN13" s="431">
        <v>1.020390253453515E-3</v>
      </c>
      <c r="BO13" s="431">
        <v>1.2821000417970326E-3</v>
      </c>
      <c r="BP13" s="431">
        <v>1.6248693134367131E-3</v>
      </c>
      <c r="BQ13" s="431">
        <v>8.9125898839587949E-5</v>
      </c>
      <c r="BR13" s="431">
        <v>7.2012736264193548E-5</v>
      </c>
      <c r="BS13" s="431">
        <v>1.5301467086061089E-4</v>
      </c>
      <c r="BT13" s="431">
        <v>6.1113355403028292E-5</v>
      </c>
      <c r="BU13" s="431">
        <v>3.0554220057167014E-5</v>
      </c>
      <c r="BV13" s="431">
        <v>2.1488420618703345E-5</v>
      </c>
      <c r="BW13" s="431">
        <v>1.6266927472005954E-5</v>
      </c>
      <c r="BX13" s="431">
        <v>2.8484094181271794E-5</v>
      </c>
      <c r="BY13" s="431">
        <v>1.967613288234343E-5</v>
      </c>
      <c r="BZ13" s="431">
        <v>9.560732283565004E-5</v>
      </c>
      <c r="CA13" s="431">
        <v>2.6344042379717645E-5</v>
      </c>
      <c r="CB13" s="431">
        <v>1.3885028065241777E-4</v>
      </c>
      <c r="CC13" s="431">
        <v>9.9920185386024164E-5</v>
      </c>
      <c r="CD13" s="431">
        <v>1.3366547229861505E-4</v>
      </c>
      <c r="CE13" s="431">
        <v>2.4585383338393837E-5</v>
      </c>
      <c r="CF13" s="431">
        <v>4.5760076175243497E-5</v>
      </c>
      <c r="CG13" s="431">
        <v>9.8428358424755669E-5</v>
      </c>
      <c r="CH13" s="431">
        <v>1.3779250832415685E-5</v>
      </c>
      <c r="CI13" s="431">
        <v>3.6428214041936963E-5</v>
      </c>
      <c r="CJ13" s="431">
        <v>4.6371464560723244E-5</v>
      </c>
      <c r="CK13" s="431">
        <v>3.5743667558404415E-5</v>
      </c>
      <c r="CL13" s="431">
        <v>3.6786841229200946E-5</v>
      </c>
      <c r="CM13" s="431">
        <v>5.6723301606528617E-5</v>
      </c>
      <c r="CN13" s="431">
        <v>6.1284260658393176E-5</v>
      </c>
      <c r="CO13" s="431">
        <v>3.5586968827294189E-5</v>
      </c>
      <c r="CP13" s="431">
        <v>8.2475971361927876E-5</v>
      </c>
      <c r="CQ13" s="431">
        <v>1.0606626042183018E-4</v>
      </c>
      <c r="CR13" s="431">
        <v>1.3267533364266865E-4</v>
      </c>
      <c r="CS13" s="431">
        <v>4.4756843537866812E-5</v>
      </c>
      <c r="CT13" s="431">
        <v>3.4068304291044361E-5</v>
      </c>
      <c r="CU13" s="431">
        <v>4.6227788076547884E-5</v>
      </c>
      <c r="CV13" s="431">
        <v>1.0379203532115328E-4</v>
      </c>
      <c r="CW13" s="431">
        <v>4.2539186290353647E-5</v>
      </c>
      <c r="CX13" s="431">
        <v>5.9634487226886072E-4</v>
      </c>
      <c r="CY13" s="431">
        <v>1.9188002663327119E-5</v>
      </c>
      <c r="CZ13" s="431">
        <v>6.0428220335341116E-5</v>
      </c>
      <c r="DA13" s="431">
        <v>6.076321407132157E-5</v>
      </c>
      <c r="DB13" s="431">
        <v>6.050670223747888E-5</v>
      </c>
      <c r="DC13" s="431">
        <v>4.6248675967652453E-5</v>
      </c>
      <c r="DD13" s="431">
        <v>5.6095503203310249E-5</v>
      </c>
      <c r="DE13" s="431">
        <v>6.4262592968893201E-5</v>
      </c>
      <c r="DF13" s="431">
        <v>2.6650812388479521E-4</v>
      </c>
      <c r="DG13" s="432">
        <v>1.3345742395086922E-4</v>
      </c>
      <c r="DI13" s="429"/>
      <c r="DK13" s="402">
        <v>1413518.6594211</v>
      </c>
      <c r="DL13" s="402">
        <v>901477.54000887263</v>
      </c>
    </row>
    <row r="14" spans="1:117" ht="15.5" customHeight="1">
      <c r="A14" s="424">
        <v>8</v>
      </c>
      <c r="B14" s="188" t="s">
        <v>147</v>
      </c>
      <c r="C14" s="425" t="s">
        <v>148</v>
      </c>
      <c r="D14" s="430">
        <v>4.1610178714965879E-3</v>
      </c>
      <c r="E14" s="431">
        <v>0.10201653074830266</v>
      </c>
      <c r="F14" s="431">
        <v>1.0979609138115354E-2</v>
      </c>
      <c r="G14" s="431">
        <v>2.6605066609126427E-2</v>
      </c>
      <c r="H14" s="431">
        <v>6.2126084135042642E-2</v>
      </c>
      <c r="I14" s="431">
        <v>1.323676045037253E-4</v>
      </c>
      <c r="J14" s="431">
        <v>2.5375463014769316E-4</v>
      </c>
      <c r="K14" s="431">
        <v>1.2431597340014358</v>
      </c>
      <c r="L14" s="431">
        <v>8.5502527013352342E-2</v>
      </c>
      <c r="M14" s="431">
        <v>0.28681770819946079</v>
      </c>
      <c r="N14" s="431">
        <v>3.2394642600913864E-4</v>
      </c>
      <c r="O14" s="431">
        <v>1.1109871789378558E-3</v>
      </c>
      <c r="P14" s="431">
        <v>4.7417283900504214E-3</v>
      </c>
      <c r="Q14" s="431">
        <v>5.4492031926343075E-3</v>
      </c>
      <c r="R14" s="431">
        <v>1.106035142492572E-3</v>
      </c>
      <c r="S14" s="431">
        <v>6.1086774559929351E-3</v>
      </c>
      <c r="T14" s="431">
        <v>2.1026833819686795E-3</v>
      </c>
      <c r="U14" s="431">
        <v>1.1965068972628174E-3</v>
      </c>
      <c r="V14" s="431">
        <v>5.9595133273757127E-4</v>
      </c>
      <c r="W14" s="431">
        <v>6.0182011506363265E-4</v>
      </c>
      <c r="X14" s="431">
        <v>2.7948873717037215E-4</v>
      </c>
      <c r="Y14" s="431">
        <v>5.9921576944927408E-3</v>
      </c>
      <c r="Z14" s="431">
        <v>1.6589028699721695E-3</v>
      </c>
      <c r="AA14" s="431">
        <v>1.2710118462254403E-3</v>
      </c>
      <c r="AB14" s="431">
        <v>1.4443740272503358E-2</v>
      </c>
      <c r="AC14" s="431">
        <v>2.0296613094453533E-2</v>
      </c>
      <c r="AD14" s="431">
        <v>3.3307597701141556E-5</v>
      </c>
      <c r="AE14" s="431">
        <v>2.1383248035491525E-4</v>
      </c>
      <c r="AF14" s="431">
        <v>5.2438595060955292E-4</v>
      </c>
      <c r="AG14" s="431">
        <v>7.949955436483149E-4</v>
      </c>
      <c r="AH14" s="431">
        <v>1.9407890795774693E-2</v>
      </c>
      <c r="AI14" s="431">
        <v>4.4079128646631888E-4</v>
      </c>
      <c r="AJ14" s="431">
        <v>2.5454519901976335E-4</v>
      </c>
      <c r="AK14" s="431">
        <v>1.2385777440656908E-3</v>
      </c>
      <c r="AL14" s="431">
        <v>1.8422514025789477E-3</v>
      </c>
      <c r="AM14" s="431">
        <v>8.0463385995577141E-5</v>
      </c>
      <c r="AN14" s="431">
        <v>9.534585382494189E-5</v>
      </c>
      <c r="AO14" s="431">
        <v>1.9852236728496131E-4</v>
      </c>
      <c r="AP14" s="431">
        <v>6.762542626716282E-5</v>
      </c>
      <c r="AQ14" s="431">
        <v>5.9597685478231596E-5</v>
      </c>
      <c r="AR14" s="431">
        <v>1.2955609484037421E-4</v>
      </c>
      <c r="AS14" s="431">
        <v>1.9542537220219354E-4</v>
      </c>
      <c r="AT14" s="431">
        <v>1.8023216445137632E-4</v>
      </c>
      <c r="AU14" s="431">
        <v>1.3961468057984878E-4</v>
      </c>
      <c r="AV14" s="431">
        <v>1.4823464276260732E-4</v>
      </c>
      <c r="AW14" s="431">
        <v>3.2312531688236123E-4</v>
      </c>
      <c r="AX14" s="431">
        <v>2.0965416802125748E-4</v>
      </c>
      <c r="AY14" s="431">
        <v>2.6833473208596152E-4</v>
      </c>
      <c r="AZ14" s="431">
        <v>2.3167014881313839E-4</v>
      </c>
      <c r="BA14" s="431">
        <v>2.2444854551307596E-4</v>
      </c>
      <c r="BB14" s="431">
        <v>1.6917482833141801E-4</v>
      </c>
      <c r="BC14" s="431">
        <v>2.5795856740924348E-4</v>
      </c>
      <c r="BD14" s="431">
        <v>2.517991001308418E-4</v>
      </c>
      <c r="BE14" s="431">
        <v>2.4368555389111881E-4</v>
      </c>
      <c r="BF14" s="431">
        <v>3.9371806339307794E-4</v>
      </c>
      <c r="BG14" s="431">
        <v>4.0859253054820508E-4</v>
      </c>
      <c r="BH14" s="431">
        <v>4.5382169357230379E-4</v>
      </c>
      <c r="BI14" s="431">
        <v>4.5500821715233487E-4</v>
      </c>
      <c r="BJ14" s="431">
        <v>1.8422571921145614E-4</v>
      </c>
      <c r="BK14" s="431">
        <v>4.4816905545708918E-3</v>
      </c>
      <c r="BL14" s="431">
        <v>9.0354827061610031E-5</v>
      </c>
      <c r="BM14" s="431">
        <v>4.4006263202109092E-4</v>
      </c>
      <c r="BN14" s="431">
        <v>3.311675106993823E-4</v>
      </c>
      <c r="BO14" s="431">
        <v>1.9869596948615052E-4</v>
      </c>
      <c r="BP14" s="431">
        <v>1.6233651384862767E-4</v>
      </c>
      <c r="BQ14" s="431">
        <v>7.8915886073562598E-5</v>
      </c>
      <c r="BR14" s="431">
        <v>1.8415396614874767E-4</v>
      </c>
      <c r="BS14" s="431">
        <v>1.5296640683772224E-4</v>
      </c>
      <c r="BT14" s="431">
        <v>1.9384934335758757E-4</v>
      </c>
      <c r="BU14" s="431">
        <v>9.9693332468376434E-5</v>
      </c>
      <c r="BV14" s="431">
        <v>9.3758160815927434E-5</v>
      </c>
      <c r="BW14" s="431">
        <v>4.7350272725287231E-5</v>
      </c>
      <c r="BX14" s="431">
        <v>4.5773890512309479E-5</v>
      </c>
      <c r="BY14" s="431">
        <v>1.6534701129719334E-5</v>
      </c>
      <c r="BZ14" s="431">
        <v>1.1380410853914039E-4</v>
      </c>
      <c r="CA14" s="431">
        <v>6.5368348843830519E-5</v>
      </c>
      <c r="CB14" s="431">
        <v>2.0960467670484719E-4</v>
      </c>
      <c r="CC14" s="431">
        <v>1.1950983099299158E-4</v>
      </c>
      <c r="CD14" s="431">
        <v>2.6309967399911041E-4</v>
      </c>
      <c r="CE14" s="431">
        <v>9.2294212619546218E-5</v>
      </c>
      <c r="CF14" s="431">
        <v>1.1882846612528806E-4</v>
      </c>
      <c r="CG14" s="431">
        <v>7.148912087640637E-4</v>
      </c>
      <c r="CH14" s="431">
        <v>5.3921866474054244E-5</v>
      </c>
      <c r="CI14" s="431">
        <v>1.6058732201648014E-4</v>
      </c>
      <c r="CJ14" s="431">
        <v>2.0953781367151386E-4</v>
      </c>
      <c r="CK14" s="431">
        <v>1.8534800019205137E-4</v>
      </c>
      <c r="CL14" s="431">
        <v>1.7276312727786315E-4</v>
      </c>
      <c r="CM14" s="431">
        <v>4.8904892955422901E-4</v>
      </c>
      <c r="CN14" s="431">
        <v>7.5956844694268877E-4</v>
      </c>
      <c r="CO14" s="431">
        <v>7.3128129140232123E-3</v>
      </c>
      <c r="CP14" s="431">
        <v>3.1638033702429693E-3</v>
      </c>
      <c r="CQ14" s="431">
        <v>6.5905331363454141E-3</v>
      </c>
      <c r="CR14" s="431">
        <v>6.0120375035844261E-4</v>
      </c>
      <c r="CS14" s="431">
        <v>1.3465577868837659E-2</v>
      </c>
      <c r="CT14" s="431">
        <v>2.4418728347922452E-2</v>
      </c>
      <c r="CU14" s="431">
        <v>1.9553438784565553E-3</v>
      </c>
      <c r="CV14" s="431">
        <v>1.6606889320006852E-4</v>
      </c>
      <c r="CW14" s="431">
        <v>3.1572269278910169E-4</v>
      </c>
      <c r="CX14" s="431">
        <v>2.4407657907013635E-4</v>
      </c>
      <c r="CY14" s="431">
        <v>1.4914330028370824E-4</v>
      </c>
      <c r="CZ14" s="431">
        <v>7.9230615006919261E-2</v>
      </c>
      <c r="DA14" s="431">
        <v>0.17396764302753392</v>
      </c>
      <c r="DB14" s="431">
        <v>6.1489659557539356E-4</v>
      </c>
      <c r="DC14" s="431">
        <v>6.7318392095274012E-4</v>
      </c>
      <c r="DD14" s="431">
        <v>3.1717550904796937E-3</v>
      </c>
      <c r="DE14" s="431">
        <v>5.395809263845165E-3</v>
      </c>
      <c r="DF14" s="431">
        <v>1.9253618314473381E-3</v>
      </c>
      <c r="DG14" s="432">
        <v>4.7988402463780268E-4</v>
      </c>
      <c r="DI14" s="429"/>
      <c r="DK14" s="402">
        <v>42406275.619011357</v>
      </c>
      <c r="DL14" s="402">
        <v>36557895.980630256</v>
      </c>
    </row>
    <row r="15" spans="1:117" ht="15.5" customHeight="1">
      <c r="A15" s="424">
        <v>9</v>
      </c>
      <c r="B15" s="188" t="s">
        <v>149</v>
      </c>
      <c r="C15" s="425" t="s">
        <v>150</v>
      </c>
      <c r="D15" s="430">
        <v>5.5406111765684236E-5</v>
      </c>
      <c r="E15" s="431">
        <v>3.7969196675124712E-4</v>
      </c>
      <c r="F15" s="431">
        <v>4.7161879019940561E-5</v>
      </c>
      <c r="G15" s="431">
        <v>6.2190456962073283E-5</v>
      </c>
      <c r="H15" s="431">
        <v>1.3964615006549327E-2</v>
      </c>
      <c r="I15" s="431">
        <v>4.9409267563989079E-5</v>
      </c>
      <c r="J15" s="431">
        <v>4.8124909894651414E-5</v>
      </c>
      <c r="K15" s="431">
        <v>2.2536232129063412E-3</v>
      </c>
      <c r="L15" s="431">
        <v>1.0508865969310983</v>
      </c>
      <c r="M15" s="431">
        <v>5.6676477415418117E-4</v>
      </c>
      <c r="N15" s="431">
        <v>1.84239860481532E-5</v>
      </c>
      <c r="O15" s="431">
        <v>2.7755908731097882E-5</v>
      </c>
      <c r="P15" s="431">
        <v>4.0993930575818692E-5</v>
      </c>
      <c r="Q15" s="431">
        <v>5.5279127150757815E-5</v>
      </c>
      <c r="R15" s="431">
        <v>3.1402908640476014E-5</v>
      </c>
      <c r="S15" s="431">
        <v>4.5694485176986552E-5</v>
      </c>
      <c r="T15" s="431">
        <v>3.3147713274031831E-5</v>
      </c>
      <c r="U15" s="431">
        <v>2.4723642699277983E-5</v>
      </c>
      <c r="V15" s="431">
        <v>1.7933003249527565E-5</v>
      </c>
      <c r="W15" s="431">
        <v>2.0352269999895032E-5</v>
      </c>
      <c r="X15" s="431">
        <v>6.8967449354996889E-6</v>
      </c>
      <c r="Y15" s="431">
        <v>3.2660757002870059E-5</v>
      </c>
      <c r="Z15" s="431">
        <v>1.9260216246514122E-5</v>
      </c>
      <c r="AA15" s="431">
        <v>4.1425679080260209E-5</v>
      </c>
      <c r="AB15" s="431">
        <v>1.5423479746274344E-4</v>
      </c>
      <c r="AC15" s="431">
        <v>6.18695943361576E-5</v>
      </c>
      <c r="AD15" s="431">
        <v>3.0931198608976039E-6</v>
      </c>
      <c r="AE15" s="431">
        <v>2.4799823789609286E-5</v>
      </c>
      <c r="AF15" s="431">
        <v>2.325340109135669E-5</v>
      </c>
      <c r="AG15" s="431">
        <v>3.2003163833143204E-5</v>
      </c>
      <c r="AH15" s="431">
        <v>6.9946360302533235E-5</v>
      </c>
      <c r="AI15" s="431">
        <v>5.6005207376957718E-5</v>
      </c>
      <c r="AJ15" s="431">
        <v>4.4499375321079692E-5</v>
      </c>
      <c r="AK15" s="431">
        <v>2.6608437334836056E-5</v>
      </c>
      <c r="AL15" s="431">
        <v>5.4545571707461429E-5</v>
      </c>
      <c r="AM15" s="431">
        <v>3.2094577071159116E-5</v>
      </c>
      <c r="AN15" s="431">
        <v>3.8524794049971608E-5</v>
      </c>
      <c r="AO15" s="431">
        <v>6.1929783471376408E-5</v>
      </c>
      <c r="AP15" s="431">
        <v>4.714448359201571E-5</v>
      </c>
      <c r="AQ15" s="431">
        <v>2.1571801151468026E-5</v>
      </c>
      <c r="AR15" s="431">
        <v>3.2294451406435288E-5</v>
      </c>
      <c r="AS15" s="431">
        <v>3.0716860756244562E-5</v>
      </c>
      <c r="AT15" s="431">
        <v>3.581083795477129E-5</v>
      </c>
      <c r="AU15" s="431">
        <v>4.2726945728905586E-5</v>
      </c>
      <c r="AV15" s="431">
        <v>3.5410213276696544E-5</v>
      </c>
      <c r="AW15" s="431">
        <v>2.6137823558968062E-5</v>
      </c>
      <c r="AX15" s="431">
        <v>2.0454146422718711E-5</v>
      </c>
      <c r="AY15" s="431">
        <v>2.1125131683728488E-5</v>
      </c>
      <c r="AZ15" s="431">
        <v>3.2980501578355177E-5</v>
      </c>
      <c r="BA15" s="431">
        <v>2.4428311058507203E-5</v>
      </c>
      <c r="BB15" s="431">
        <v>1.9048249238847061E-5</v>
      </c>
      <c r="BC15" s="431">
        <v>3.3598660575241872E-5</v>
      </c>
      <c r="BD15" s="431">
        <v>2.9761684376753414E-5</v>
      </c>
      <c r="BE15" s="431">
        <v>2.2118179353188385E-5</v>
      </c>
      <c r="BF15" s="431">
        <v>2.5059682774848417E-5</v>
      </c>
      <c r="BG15" s="431">
        <v>2.4706411875433662E-5</v>
      </c>
      <c r="BH15" s="431">
        <v>2.640866047565779E-5</v>
      </c>
      <c r="BI15" s="431">
        <v>3.896076287584988E-5</v>
      </c>
      <c r="BJ15" s="431">
        <v>4.5300303948650608E-5</v>
      </c>
      <c r="BK15" s="431">
        <v>1.1273128464629215E-4</v>
      </c>
      <c r="BL15" s="431">
        <v>2.8965640381743223E-5</v>
      </c>
      <c r="BM15" s="431">
        <v>6.1762164975456496E-5</v>
      </c>
      <c r="BN15" s="431">
        <v>7.0622963177514528E-5</v>
      </c>
      <c r="BO15" s="431">
        <v>5.2640799066842009E-5</v>
      </c>
      <c r="BP15" s="431">
        <v>5.7608324000122109E-5</v>
      </c>
      <c r="BQ15" s="431">
        <v>2.0368419691905001E-5</v>
      </c>
      <c r="BR15" s="431">
        <v>1.9721609512551555E-5</v>
      </c>
      <c r="BS15" s="431">
        <v>3.7947699633931479E-5</v>
      </c>
      <c r="BT15" s="431">
        <v>3.3687231237370253E-5</v>
      </c>
      <c r="BU15" s="431">
        <v>1.1983213431884737E-4</v>
      </c>
      <c r="BV15" s="431">
        <v>3.8353869697644051E-5</v>
      </c>
      <c r="BW15" s="431">
        <v>3.8767161284914586E-5</v>
      </c>
      <c r="BX15" s="431">
        <v>3.2919873406891347E-5</v>
      </c>
      <c r="BY15" s="431">
        <v>5.2586462988709641E-6</v>
      </c>
      <c r="BZ15" s="431">
        <v>3.3382064310641082E-5</v>
      </c>
      <c r="CA15" s="431">
        <v>2.2474534459906638E-5</v>
      </c>
      <c r="CB15" s="431">
        <v>8.0765093912556324E-5</v>
      </c>
      <c r="CC15" s="431">
        <v>8.1727933281455859E-5</v>
      </c>
      <c r="CD15" s="431">
        <v>1.3724445276439514E-4</v>
      </c>
      <c r="CE15" s="431">
        <v>4.5518253734463196E-5</v>
      </c>
      <c r="CF15" s="431">
        <v>2.654359934496412E-5</v>
      </c>
      <c r="CG15" s="431">
        <v>4.1542536921461101E-4</v>
      </c>
      <c r="CH15" s="431">
        <v>1.1983221472594037E-5</v>
      </c>
      <c r="CI15" s="431">
        <v>4.2694854662162793E-5</v>
      </c>
      <c r="CJ15" s="431">
        <v>3.3323011040135148E-5</v>
      </c>
      <c r="CK15" s="431">
        <v>1.9599533513990592E-5</v>
      </c>
      <c r="CL15" s="431">
        <v>5.7504590440354673E-5</v>
      </c>
      <c r="CM15" s="431">
        <v>3.3611009586809083E-5</v>
      </c>
      <c r="CN15" s="431">
        <v>6.4258327117226366E-5</v>
      </c>
      <c r="CO15" s="431">
        <v>7.0731845898394554E-4</v>
      </c>
      <c r="CP15" s="431">
        <v>7.4283739460193266E-5</v>
      </c>
      <c r="CQ15" s="431">
        <v>8.232018584392785E-4</v>
      </c>
      <c r="CR15" s="431">
        <v>6.8577013819605553E-5</v>
      </c>
      <c r="CS15" s="431">
        <v>1.6994764982000417E-3</v>
      </c>
      <c r="CT15" s="431">
        <v>3.2247505917410968E-3</v>
      </c>
      <c r="CU15" s="431">
        <v>5.4790451135446493E-5</v>
      </c>
      <c r="CV15" s="431">
        <v>2.8785355362188623E-5</v>
      </c>
      <c r="CW15" s="431">
        <v>3.5161314395269175E-5</v>
      </c>
      <c r="CX15" s="431">
        <v>3.8345851622365258E-5</v>
      </c>
      <c r="CY15" s="431">
        <v>2.4414849190098018E-5</v>
      </c>
      <c r="CZ15" s="431">
        <v>2.1369138112019511E-2</v>
      </c>
      <c r="DA15" s="431">
        <v>6.1949908124221804E-2</v>
      </c>
      <c r="DB15" s="431">
        <v>4.2908055322007476E-5</v>
      </c>
      <c r="DC15" s="431">
        <v>2.0575230409822558E-5</v>
      </c>
      <c r="DD15" s="431">
        <v>1.2090219325272281E-4</v>
      </c>
      <c r="DE15" s="431">
        <v>1.1071688111619906E-3</v>
      </c>
      <c r="DF15" s="431">
        <v>5.8723522707057413E-5</v>
      </c>
      <c r="DG15" s="432">
        <v>3.763388349753182E-3</v>
      </c>
      <c r="DI15" s="429"/>
      <c r="DK15" s="402">
        <v>7527162.9095314583</v>
      </c>
      <c r="DL15" s="402">
        <v>6993010.0586681208</v>
      </c>
    </row>
    <row r="16" spans="1:117" ht="15.5" customHeight="1">
      <c r="A16" s="424">
        <v>10</v>
      </c>
      <c r="B16" s="188" t="s">
        <v>151</v>
      </c>
      <c r="C16" s="425" t="s">
        <v>152</v>
      </c>
      <c r="D16" s="430">
        <v>1.1946118125227429E-2</v>
      </c>
      <c r="E16" s="431">
        <v>0.31864513171889702</v>
      </c>
      <c r="F16" s="431">
        <v>3.7539489224222899E-2</v>
      </c>
      <c r="G16" s="431">
        <v>5.5811540000646042E-3</v>
      </c>
      <c r="H16" s="431">
        <v>5.9172458922405941E-2</v>
      </c>
      <c r="I16" s="431">
        <v>1.167895183461049E-5</v>
      </c>
      <c r="J16" s="431">
        <v>1.6931466830400573E-5</v>
      </c>
      <c r="K16" s="431">
        <v>3.9376412844176305E-2</v>
      </c>
      <c r="L16" s="431">
        <v>3.0972522661315586E-3</v>
      </c>
      <c r="M16" s="431">
        <v>1.0559619082308738</v>
      </c>
      <c r="N16" s="431">
        <v>3.3665881608202128E-4</v>
      </c>
      <c r="O16" s="431">
        <v>4.1807147031550746E-4</v>
      </c>
      <c r="P16" s="431">
        <v>2.7767663165820543E-4</v>
      </c>
      <c r="Q16" s="431">
        <v>7.1414380883895196E-4</v>
      </c>
      <c r="R16" s="431">
        <v>9.0380192767545794E-5</v>
      </c>
      <c r="S16" s="431">
        <v>3.0286485471021029E-4</v>
      </c>
      <c r="T16" s="431">
        <v>1.0225152744495661E-4</v>
      </c>
      <c r="U16" s="431">
        <v>5.3226130023845005E-5</v>
      </c>
      <c r="V16" s="431">
        <v>7.6679860935660474E-4</v>
      </c>
      <c r="W16" s="431">
        <v>2.8498035502153152E-5</v>
      </c>
      <c r="X16" s="431">
        <v>1.0811580980288881E-5</v>
      </c>
      <c r="Y16" s="431">
        <v>2.0006277981758264E-4</v>
      </c>
      <c r="Z16" s="431">
        <v>5.9364809989817483E-5</v>
      </c>
      <c r="AA16" s="431">
        <v>6.2940731765549282E-5</v>
      </c>
      <c r="AB16" s="431">
        <v>5.1394156511314559E-4</v>
      </c>
      <c r="AC16" s="431">
        <v>6.6343789252527212E-4</v>
      </c>
      <c r="AD16" s="431">
        <v>1.6721740270327444E-6</v>
      </c>
      <c r="AE16" s="431">
        <v>7.7003307964135538E-6</v>
      </c>
      <c r="AF16" s="431">
        <v>2.3907783629994407E-5</v>
      </c>
      <c r="AG16" s="431">
        <v>3.9023222854531778E-4</v>
      </c>
      <c r="AH16" s="431">
        <v>5.9364108767767385E-3</v>
      </c>
      <c r="AI16" s="431">
        <v>2.3994612219468834E-5</v>
      </c>
      <c r="AJ16" s="431">
        <v>1.3277074586153605E-5</v>
      </c>
      <c r="AK16" s="431">
        <v>5.9409188005100874E-5</v>
      </c>
      <c r="AL16" s="431">
        <v>7.0562904663640623E-5</v>
      </c>
      <c r="AM16" s="431">
        <v>4.1143245623041641E-6</v>
      </c>
      <c r="AN16" s="431">
        <v>6.7143792869357419E-6</v>
      </c>
      <c r="AO16" s="431">
        <v>1.180405414568663E-5</v>
      </c>
      <c r="AP16" s="431">
        <v>6.4570896831242542E-6</v>
      </c>
      <c r="AQ16" s="431">
        <v>4.2974848066961832E-6</v>
      </c>
      <c r="AR16" s="431">
        <v>9.2846711378934893E-6</v>
      </c>
      <c r="AS16" s="431">
        <v>1.2685187116434507E-5</v>
      </c>
      <c r="AT16" s="431">
        <v>1.0279286821228126E-5</v>
      </c>
      <c r="AU16" s="431">
        <v>1.2158126653307599E-5</v>
      </c>
      <c r="AV16" s="431">
        <v>1.4438405728920704E-5</v>
      </c>
      <c r="AW16" s="431">
        <v>2.1774301706285411E-5</v>
      </c>
      <c r="AX16" s="431">
        <v>1.4900139054943856E-5</v>
      </c>
      <c r="AY16" s="431">
        <v>1.6362464692208578E-5</v>
      </c>
      <c r="AZ16" s="431">
        <v>1.7918082815922567E-5</v>
      </c>
      <c r="BA16" s="431">
        <v>1.765671631649668E-5</v>
      </c>
      <c r="BB16" s="431">
        <v>1.2202577198660735E-5</v>
      </c>
      <c r="BC16" s="431">
        <v>1.6084067559724508E-5</v>
      </c>
      <c r="BD16" s="431">
        <v>1.8629921367714306E-5</v>
      </c>
      <c r="BE16" s="431">
        <v>1.4655564912010572E-5</v>
      </c>
      <c r="BF16" s="431">
        <v>2.695339848803993E-5</v>
      </c>
      <c r="BG16" s="431">
        <v>2.8905009888474109E-5</v>
      </c>
      <c r="BH16" s="431">
        <v>2.8635743581386425E-5</v>
      </c>
      <c r="BI16" s="431">
        <v>2.722951274618079E-5</v>
      </c>
      <c r="BJ16" s="431">
        <v>1.5128182152281807E-5</v>
      </c>
      <c r="BK16" s="431">
        <v>5.4993759840714048E-4</v>
      </c>
      <c r="BL16" s="431">
        <v>8.5729343326833304E-6</v>
      </c>
      <c r="BM16" s="431">
        <v>4.8302074465579827E-5</v>
      </c>
      <c r="BN16" s="431">
        <v>2.5631336444334902E-5</v>
      </c>
      <c r="BO16" s="431">
        <v>1.6149093301896325E-4</v>
      </c>
      <c r="BP16" s="431">
        <v>2.8604547503260281E-5</v>
      </c>
      <c r="BQ16" s="431">
        <v>7.2784361323756784E-6</v>
      </c>
      <c r="BR16" s="431">
        <v>1.6427319653564811E-5</v>
      </c>
      <c r="BS16" s="431">
        <v>1.1263272019846098E-5</v>
      </c>
      <c r="BT16" s="431">
        <v>1.5413117619697246E-5</v>
      </c>
      <c r="BU16" s="431">
        <v>5.0280636841588734E-5</v>
      </c>
      <c r="BV16" s="431">
        <v>8.5963807908915356E-6</v>
      </c>
      <c r="BW16" s="431">
        <v>4.6854242580166643E-6</v>
      </c>
      <c r="BX16" s="431">
        <v>4.6358433240797225E-6</v>
      </c>
      <c r="BY16" s="431">
        <v>1.3670898417085292E-6</v>
      </c>
      <c r="BZ16" s="431">
        <v>9.5665270491169922E-6</v>
      </c>
      <c r="CA16" s="431">
        <v>5.6047884571634088E-6</v>
      </c>
      <c r="CB16" s="431">
        <v>2.1554623456322712E-5</v>
      </c>
      <c r="CC16" s="431">
        <v>8.9602762259320361E-6</v>
      </c>
      <c r="CD16" s="431">
        <v>1.7081874582899423E-5</v>
      </c>
      <c r="CE16" s="431">
        <v>7.1279956118701379E-6</v>
      </c>
      <c r="CF16" s="431">
        <v>8.3799049451923972E-6</v>
      </c>
      <c r="CG16" s="431">
        <v>4.1260676388609288E-5</v>
      </c>
      <c r="CH16" s="431">
        <v>4.4178231591233612E-6</v>
      </c>
      <c r="CI16" s="431">
        <v>1.5162041111875463E-5</v>
      </c>
      <c r="CJ16" s="431">
        <v>1.0424119678159898E-4</v>
      </c>
      <c r="CK16" s="431">
        <v>1.6106299763118436E-5</v>
      </c>
      <c r="CL16" s="431">
        <v>1.6660473753111254E-5</v>
      </c>
      <c r="CM16" s="431">
        <v>1.1784539157399954E-4</v>
      </c>
      <c r="CN16" s="431">
        <v>3.0008169048988588E-5</v>
      </c>
      <c r="CO16" s="431">
        <v>5.8815007097996015E-4</v>
      </c>
      <c r="CP16" s="431">
        <v>3.5035516829689389E-3</v>
      </c>
      <c r="CQ16" s="431">
        <v>3.2779920346119308E-4</v>
      </c>
      <c r="CR16" s="431">
        <v>2.7230590440500402E-5</v>
      </c>
      <c r="CS16" s="431">
        <v>6.7259882846939633E-4</v>
      </c>
      <c r="CT16" s="431">
        <v>1.1391555014422345E-3</v>
      </c>
      <c r="CU16" s="431">
        <v>9.4306068664903747E-5</v>
      </c>
      <c r="CV16" s="431">
        <v>1.5751220964298761E-5</v>
      </c>
      <c r="CW16" s="431">
        <v>8.4526476226195709E-5</v>
      </c>
      <c r="CX16" s="431">
        <v>2.600889743761822E-5</v>
      </c>
      <c r="CY16" s="431">
        <v>9.8321182847337094E-6</v>
      </c>
      <c r="CZ16" s="431">
        <v>3.5771409174997978E-3</v>
      </c>
      <c r="DA16" s="431">
        <v>7.2983117162894575E-3</v>
      </c>
      <c r="DB16" s="431">
        <v>2.99645370248945E-5</v>
      </c>
      <c r="DC16" s="431">
        <v>1.7555459732286865E-3</v>
      </c>
      <c r="DD16" s="431">
        <v>7.7145714626361489E-3</v>
      </c>
      <c r="DE16" s="431">
        <v>2.6904859374914743E-4</v>
      </c>
      <c r="DF16" s="431">
        <v>1.3630147550371295E-4</v>
      </c>
      <c r="DG16" s="432">
        <v>2.251545311450067E-5</v>
      </c>
      <c r="DI16" s="429"/>
      <c r="DK16" s="402">
        <v>4425814.2567596361</v>
      </c>
      <c r="DL16" s="402">
        <v>4013663.972366048</v>
      </c>
    </row>
    <row r="17" spans="1:116" ht="15.5" customHeight="1">
      <c r="A17" s="424">
        <v>11</v>
      </c>
      <c r="B17" s="188" t="s">
        <v>153</v>
      </c>
      <c r="C17" s="425" t="s">
        <v>154</v>
      </c>
      <c r="D17" s="430">
        <v>0</v>
      </c>
      <c r="E17" s="431">
        <v>0</v>
      </c>
      <c r="F17" s="431">
        <v>0</v>
      </c>
      <c r="G17" s="431">
        <v>0</v>
      </c>
      <c r="H17" s="431">
        <v>0</v>
      </c>
      <c r="I17" s="431">
        <v>0</v>
      </c>
      <c r="J17" s="431">
        <v>0</v>
      </c>
      <c r="K17" s="431">
        <v>0</v>
      </c>
      <c r="L17" s="431">
        <v>0</v>
      </c>
      <c r="M17" s="431">
        <v>0</v>
      </c>
      <c r="N17" s="431">
        <v>1.0168148817740748</v>
      </c>
      <c r="O17" s="431">
        <v>0</v>
      </c>
      <c r="P17" s="431">
        <v>0</v>
      </c>
      <c r="Q17" s="431">
        <v>0</v>
      </c>
      <c r="R17" s="431">
        <v>0</v>
      </c>
      <c r="S17" s="431">
        <v>0</v>
      </c>
      <c r="T17" s="431">
        <v>0</v>
      </c>
      <c r="U17" s="431">
        <v>0</v>
      </c>
      <c r="V17" s="431">
        <v>0</v>
      </c>
      <c r="W17" s="431">
        <v>0</v>
      </c>
      <c r="X17" s="431">
        <v>0</v>
      </c>
      <c r="Y17" s="431">
        <v>0</v>
      </c>
      <c r="Z17" s="431">
        <v>0</v>
      </c>
      <c r="AA17" s="431">
        <v>0</v>
      </c>
      <c r="AB17" s="431">
        <v>0</v>
      </c>
      <c r="AC17" s="431">
        <v>0</v>
      </c>
      <c r="AD17" s="431">
        <v>0</v>
      </c>
      <c r="AE17" s="431">
        <v>0</v>
      </c>
      <c r="AF17" s="431">
        <v>0</v>
      </c>
      <c r="AG17" s="431">
        <v>0</v>
      </c>
      <c r="AH17" s="431">
        <v>0</v>
      </c>
      <c r="AI17" s="431">
        <v>0</v>
      </c>
      <c r="AJ17" s="431">
        <v>0</v>
      </c>
      <c r="AK17" s="431">
        <v>0</v>
      </c>
      <c r="AL17" s="431">
        <v>0</v>
      </c>
      <c r="AM17" s="431">
        <v>0</v>
      </c>
      <c r="AN17" s="431">
        <v>0</v>
      </c>
      <c r="AO17" s="431">
        <v>0</v>
      </c>
      <c r="AP17" s="431">
        <v>0</v>
      </c>
      <c r="AQ17" s="431">
        <v>0</v>
      </c>
      <c r="AR17" s="431">
        <v>0</v>
      </c>
      <c r="AS17" s="431">
        <v>0</v>
      </c>
      <c r="AT17" s="431">
        <v>0</v>
      </c>
      <c r="AU17" s="431">
        <v>0</v>
      </c>
      <c r="AV17" s="431">
        <v>0</v>
      </c>
      <c r="AW17" s="431">
        <v>0</v>
      </c>
      <c r="AX17" s="431">
        <v>0</v>
      </c>
      <c r="AY17" s="431">
        <v>0</v>
      </c>
      <c r="AZ17" s="431">
        <v>0</v>
      </c>
      <c r="BA17" s="431">
        <v>0</v>
      </c>
      <c r="BB17" s="431">
        <v>0</v>
      </c>
      <c r="BC17" s="431">
        <v>0</v>
      </c>
      <c r="BD17" s="431">
        <v>0</v>
      </c>
      <c r="BE17" s="431">
        <v>0</v>
      </c>
      <c r="BF17" s="431">
        <v>0</v>
      </c>
      <c r="BG17" s="431">
        <v>0</v>
      </c>
      <c r="BH17" s="431">
        <v>0</v>
      </c>
      <c r="BI17" s="431">
        <v>0</v>
      </c>
      <c r="BJ17" s="431">
        <v>0</v>
      </c>
      <c r="BK17" s="431">
        <v>0</v>
      </c>
      <c r="BL17" s="431">
        <v>0</v>
      </c>
      <c r="BM17" s="431">
        <v>0</v>
      </c>
      <c r="BN17" s="431">
        <v>0</v>
      </c>
      <c r="BO17" s="431">
        <v>0</v>
      </c>
      <c r="BP17" s="431">
        <v>0</v>
      </c>
      <c r="BQ17" s="431">
        <v>0</v>
      </c>
      <c r="BR17" s="431">
        <v>0</v>
      </c>
      <c r="BS17" s="431">
        <v>0</v>
      </c>
      <c r="BT17" s="431">
        <v>0</v>
      </c>
      <c r="BU17" s="431">
        <v>0</v>
      </c>
      <c r="BV17" s="431">
        <v>0</v>
      </c>
      <c r="BW17" s="431">
        <v>0</v>
      </c>
      <c r="BX17" s="431">
        <v>0</v>
      </c>
      <c r="BY17" s="431">
        <v>0</v>
      </c>
      <c r="BZ17" s="431">
        <v>0</v>
      </c>
      <c r="CA17" s="431">
        <v>0</v>
      </c>
      <c r="CB17" s="431">
        <v>0</v>
      </c>
      <c r="CC17" s="431">
        <v>0</v>
      </c>
      <c r="CD17" s="431">
        <v>0</v>
      </c>
      <c r="CE17" s="431">
        <v>0</v>
      </c>
      <c r="CF17" s="431">
        <v>0</v>
      </c>
      <c r="CG17" s="431">
        <v>0</v>
      </c>
      <c r="CH17" s="431">
        <v>0</v>
      </c>
      <c r="CI17" s="431">
        <v>0</v>
      </c>
      <c r="CJ17" s="431">
        <v>0</v>
      </c>
      <c r="CK17" s="431">
        <v>0</v>
      </c>
      <c r="CL17" s="431">
        <v>0</v>
      </c>
      <c r="CM17" s="431">
        <v>0</v>
      </c>
      <c r="CN17" s="431">
        <v>0</v>
      </c>
      <c r="CO17" s="431">
        <v>0</v>
      </c>
      <c r="CP17" s="431">
        <v>0</v>
      </c>
      <c r="CQ17" s="431">
        <v>0</v>
      </c>
      <c r="CR17" s="431">
        <v>0</v>
      </c>
      <c r="CS17" s="431">
        <v>0</v>
      </c>
      <c r="CT17" s="431">
        <v>0</v>
      </c>
      <c r="CU17" s="431">
        <v>0</v>
      </c>
      <c r="CV17" s="431">
        <v>0</v>
      </c>
      <c r="CW17" s="431">
        <v>0</v>
      </c>
      <c r="CX17" s="431">
        <v>0</v>
      </c>
      <c r="CY17" s="431">
        <v>0</v>
      </c>
      <c r="CZ17" s="431">
        <v>0</v>
      </c>
      <c r="DA17" s="431">
        <v>0</v>
      </c>
      <c r="DB17" s="431">
        <v>0</v>
      </c>
      <c r="DC17" s="431">
        <v>0</v>
      </c>
      <c r="DD17" s="431">
        <v>0</v>
      </c>
      <c r="DE17" s="431">
        <v>0</v>
      </c>
      <c r="DF17" s="431">
        <v>0</v>
      </c>
      <c r="DG17" s="432">
        <v>0</v>
      </c>
      <c r="DI17" s="429"/>
      <c r="DK17" s="402">
        <v>1648588.4050072336</v>
      </c>
      <c r="DL17" s="402">
        <v>788575.71649107721</v>
      </c>
    </row>
    <row r="18" spans="1:116" ht="15.5" customHeight="1">
      <c r="A18" s="424">
        <v>12</v>
      </c>
      <c r="B18" s="188" t="s">
        <v>155</v>
      </c>
      <c r="C18" s="425" t="s">
        <v>156</v>
      </c>
      <c r="D18" s="430">
        <v>6.8979660649465854E-4</v>
      </c>
      <c r="E18" s="431">
        <v>3.4525093451023061E-4</v>
      </c>
      <c r="F18" s="431">
        <v>6.503727807866778E-4</v>
      </c>
      <c r="G18" s="431">
        <v>1.2088979149350516E-3</v>
      </c>
      <c r="H18" s="431">
        <v>1.0405630309676081E-2</v>
      </c>
      <c r="I18" s="431">
        <v>3.9405469109860691E-4</v>
      </c>
      <c r="J18" s="431">
        <v>3.6836009255913465E-4</v>
      </c>
      <c r="K18" s="431">
        <v>7.275672066433122E-4</v>
      </c>
      <c r="L18" s="431">
        <v>4.4250131747271108E-4</v>
      </c>
      <c r="M18" s="431">
        <v>4.1333272205920733E-4</v>
      </c>
      <c r="N18" s="431">
        <v>1.5853101137868785E-4</v>
      </c>
      <c r="O18" s="431">
        <v>1.1090227338659229</v>
      </c>
      <c r="P18" s="431">
        <v>0.15684927312573579</v>
      </c>
      <c r="Q18" s="431">
        <v>7.799247430146487E-4</v>
      </c>
      <c r="R18" s="431">
        <v>3.32088912399897E-3</v>
      </c>
      <c r="S18" s="431">
        <v>1.2072978370168709E-3</v>
      </c>
      <c r="T18" s="431">
        <v>4.7797161147619428E-3</v>
      </c>
      <c r="U18" s="431">
        <v>4.4611318942961548E-4</v>
      </c>
      <c r="V18" s="431">
        <v>1.4491157097076593E-3</v>
      </c>
      <c r="W18" s="431">
        <v>2.2495108870755138E-4</v>
      </c>
      <c r="X18" s="431">
        <v>7.667668462748877E-5</v>
      </c>
      <c r="Y18" s="431">
        <v>1.9224164860477596E-4</v>
      </c>
      <c r="Z18" s="431">
        <v>1.7844682003434934E-4</v>
      </c>
      <c r="AA18" s="431">
        <v>6.9344799006068342E-3</v>
      </c>
      <c r="AB18" s="431">
        <v>4.53622792455859E-4</v>
      </c>
      <c r="AC18" s="431">
        <v>3.5636363770569652E-4</v>
      </c>
      <c r="AD18" s="431">
        <v>2.7767013971722224E-5</v>
      </c>
      <c r="AE18" s="431">
        <v>1.1227484879437572E-4</v>
      </c>
      <c r="AF18" s="431">
        <v>4.8694125302708958E-4</v>
      </c>
      <c r="AG18" s="431">
        <v>9.6340935013359205E-3</v>
      </c>
      <c r="AH18" s="431">
        <v>2.9284025849356937E-2</v>
      </c>
      <c r="AI18" s="431">
        <v>1.9099222084061141E-3</v>
      </c>
      <c r="AJ18" s="431">
        <v>2.85172278487987E-4</v>
      </c>
      <c r="AK18" s="431">
        <v>5.4751789892784944E-4</v>
      </c>
      <c r="AL18" s="431">
        <v>1.553038612504234E-3</v>
      </c>
      <c r="AM18" s="431">
        <v>1.4098006782177873E-4</v>
      </c>
      <c r="AN18" s="431">
        <v>1.6658773966259059E-4</v>
      </c>
      <c r="AO18" s="431">
        <v>2.706967365709993E-4</v>
      </c>
      <c r="AP18" s="431">
        <v>1.7464988049166417E-4</v>
      </c>
      <c r="AQ18" s="431">
        <v>1.4880832584722364E-4</v>
      </c>
      <c r="AR18" s="431">
        <v>7.4076437001356784E-4</v>
      </c>
      <c r="AS18" s="431">
        <v>3.6729812143314322E-4</v>
      </c>
      <c r="AT18" s="431">
        <v>4.3714787538328483E-4</v>
      </c>
      <c r="AU18" s="431">
        <v>3.5076947671358626E-4</v>
      </c>
      <c r="AV18" s="431">
        <v>9.7133299004554391E-4</v>
      </c>
      <c r="AW18" s="431">
        <v>7.3336628929142973E-4</v>
      </c>
      <c r="AX18" s="431">
        <v>1.6792631003383377E-3</v>
      </c>
      <c r="AY18" s="431">
        <v>5.7095417367103007E-4</v>
      </c>
      <c r="AZ18" s="431">
        <v>4.2798328656099802E-4</v>
      </c>
      <c r="BA18" s="431">
        <v>2.051650719163892E-3</v>
      </c>
      <c r="BB18" s="431">
        <v>3.7148151931436788E-4</v>
      </c>
      <c r="BC18" s="431">
        <v>5.8362827467838994E-4</v>
      </c>
      <c r="BD18" s="431">
        <v>5.9086734357321395E-4</v>
      </c>
      <c r="BE18" s="431">
        <v>4.1046263564470625E-4</v>
      </c>
      <c r="BF18" s="431">
        <v>1.4296102838975526E-3</v>
      </c>
      <c r="BG18" s="431">
        <v>8.9808740310114317E-4</v>
      </c>
      <c r="BH18" s="431">
        <v>1.1139537174692821E-3</v>
      </c>
      <c r="BI18" s="431">
        <v>2.6252212289179034E-3</v>
      </c>
      <c r="BJ18" s="431">
        <v>8.0283842121871795E-4</v>
      </c>
      <c r="BK18" s="431">
        <v>3.9415053547448451E-3</v>
      </c>
      <c r="BL18" s="431">
        <v>4.9743548956938586E-4</v>
      </c>
      <c r="BM18" s="431">
        <v>7.7290904092290472E-4</v>
      </c>
      <c r="BN18" s="431">
        <v>2.2080144715311816E-3</v>
      </c>
      <c r="BO18" s="431">
        <v>7.4509831775110454E-4</v>
      </c>
      <c r="BP18" s="431">
        <v>4.8425509303576264E-4</v>
      </c>
      <c r="BQ18" s="431">
        <v>1.6275472291391732E-4</v>
      </c>
      <c r="BR18" s="431">
        <v>2.7307426767734431E-4</v>
      </c>
      <c r="BS18" s="431">
        <v>4.1553084922397435E-4</v>
      </c>
      <c r="BT18" s="431">
        <v>4.707453546937646E-4</v>
      </c>
      <c r="BU18" s="431">
        <v>5.4874471477878357E-4</v>
      </c>
      <c r="BV18" s="431">
        <v>2.6120059051469384E-4</v>
      </c>
      <c r="BW18" s="431">
        <v>1.1086779244917553E-4</v>
      </c>
      <c r="BX18" s="431">
        <v>1.1903875877133741E-4</v>
      </c>
      <c r="BY18" s="431">
        <v>5.6595613860204363E-5</v>
      </c>
      <c r="BZ18" s="431">
        <v>7.3564724904925818E-4</v>
      </c>
      <c r="CA18" s="431">
        <v>2.3660421736394077E-4</v>
      </c>
      <c r="CB18" s="431">
        <v>5.9285858378077083E-4</v>
      </c>
      <c r="CC18" s="431">
        <v>2.2096698324189372E-3</v>
      </c>
      <c r="CD18" s="431">
        <v>5.954263181583866E-4</v>
      </c>
      <c r="CE18" s="431">
        <v>5.7840412402855644E-4</v>
      </c>
      <c r="CF18" s="431">
        <v>6.653351112350435E-4</v>
      </c>
      <c r="CG18" s="431">
        <v>1.1336771961445399E-3</v>
      </c>
      <c r="CH18" s="431">
        <v>2.1079856513635167E-4</v>
      </c>
      <c r="CI18" s="431">
        <v>2.7033896847326416E-4</v>
      </c>
      <c r="CJ18" s="431">
        <v>3.7972010475076758E-4</v>
      </c>
      <c r="CK18" s="431">
        <v>5.1015170612456293E-4</v>
      </c>
      <c r="CL18" s="431">
        <v>2.8631691976383606E-4</v>
      </c>
      <c r="CM18" s="431">
        <v>4.9512283998801975E-4</v>
      </c>
      <c r="CN18" s="431">
        <v>4.1970173960723724E-4</v>
      </c>
      <c r="CO18" s="431">
        <v>1.5256604681096965E-4</v>
      </c>
      <c r="CP18" s="431">
        <v>3.7242959879603968E-4</v>
      </c>
      <c r="CQ18" s="431">
        <v>4.0562111520575601E-4</v>
      </c>
      <c r="CR18" s="431">
        <v>2.4665192035080762E-3</v>
      </c>
      <c r="CS18" s="431">
        <v>5.572514250290452E-4</v>
      </c>
      <c r="CT18" s="431">
        <v>3.8388606262620284E-4</v>
      </c>
      <c r="CU18" s="431">
        <v>1.3371467238817048E-3</v>
      </c>
      <c r="CV18" s="431">
        <v>4.8707750761070356E-4</v>
      </c>
      <c r="CW18" s="431">
        <v>3.6576503307216853E-4</v>
      </c>
      <c r="CX18" s="431">
        <v>7.1749525102728204E-4</v>
      </c>
      <c r="CY18" s="431">
        <v>4.2734593998122495E-4</v>
      </c>
      <c r="CZ18" s="431">
        <v>1.2681314985011065E-3</v>
      </c>
      <c r="DA18" s="431">
        <v>4.1335326327115329E-4</v>
      </c>
      <c r="DB18" s="431">
        <v>7.7855459745874815E-4</v>
      </c>
      <c r="DC18" s="431">
        <v>2.0900045626965529E-3</v>
      </c>
      <c r="DD18" s="431">
        <v>6.1627858906888476E-4</v>
      </c>
      <c r="DE18" s="431">
        <v>6.0152670437249275E-4</v>
      </c>
      <c r="DF18" s="431">
        <v>1.2787849058746574E-2</v>
      </c>
      <c r="DG18" s="432">
        <v>2.2735419768033418E-4</v>
      </c>
      <c r="DI18" s="429"/>
      <c r="DK18" s="402">
        <v>2120965.5437334673</v>
      </c>
      <c r="DL18" s="402">
        <v>1423354.7158806114</v>
      </c>
    </row>
    <row r="19" spans="1:116" ht="15.5" customHeight="1">
      <c r="A19" s="424">
        <v>13</v>
      </c>
      <c r="B19" s="188" t="s">
        <v>157</v>
      </c>
      <c r="C19" s="425" t="s">
        <v>158</v>
      </c>
      <c r="D19" s="430">
        <v>1.6722201892443486E-3</v>
      </c>
      <c r="E19" s="431">
        <v>6.7163349630693775E-4</v>
      </c>
      <c r="F19" s="431">
        <v>1.760616039533204E-3</v>
      </c>
      <c r="G19" s="431">
        <v>2.6601955636556678E-4</v>
      </c>
      <c r="H19" s="431">
        <v>2.3368850380704903E-3</v>
      </c>
      <c r="I19" s="431">
        <v>1.37701534427058E-3</v>
      </c>
      <c r="J19" s="431">
        <v>1.0189854212272627E-3</v>
      </c>
      <c r="K19" s="431">
        <v>9.2037790212624404E-4</v>
      </c>
      <c r="L19" s="431">
        <v>4.7621434460892818E-4</v>
      </c>
      <c r="M19" s="431">
        <v>7.0704498616179696E-4</v>
      </c>
      <c r="N19" s="431">
        <v>1.2300585834008288E-4</v>
      </c>
      <c r="O19" s="431">
        <v>1.0423659444826355E-3</v>
      </c>
      <c r="P19" s="431">
        <v>1.0053981450807929</v>
      </c>
      <c r="Q19" s="431">
        <v>6.1951547137284392E-4</v>
      </c>
      <c r="R19" s="431">
        <v>8.5426579508882214E-4</v>
      </c>
      <c r="S19" s="431">
        <v>9.3238898326790821E-4</v>
      </c>
      <c r="T19" s="431">
        <v>8.3579938701483329E-4</v>
      </c>
      <c r="U19" s="431">
        <v>4.7563546796515341E-4</v>
      </c>
      <c r="V19" s="431">
        <v>2.2760436615070372E-3</v>
      </c>
      <c r="W19" s="431">
        <v>5.0213840248139691E-4</v>
      </c>
      <c r="X19" s="431">
        <v>1.2704337597399548E-4</v>
      </c>
      <c r="Y19" s="431">
        <v>3.8849388768489923E-4</v>
      </c>
      <c r="Z19" s="431">
        <v>3.673535641969859E-4</v>
      </c>
      <c r="AA19" s="431">
        <v>6.2456444035376992E-4</v>
      </c>
      <c r="AB19" s="431">
        <v>8.9532644015771334E-4</v>
      </c>
      <c r="AC19" s="431">
        <v>5.2918378952887416E-4</v>
      </c>
      <c r="AD19" s="431">
        <v>4.2242221509817446E-5</v>
      </c>
      <c r="AE19" s="431">
        <v>2.0036000846470513E-4</v>
      </c>
      <c r="AF19" s="431">
        <v>5.8341415044404685E-4</v>
      </c>
      <c r="AG19" s="431">
        <v>8.384322263992912E-4</v>
      </c>
      <c r="AH19" s="431">
        <v>1.4122080645472183E-3</v>
      </c>
      <c r="AI19" s="431">
        <v>1.8971646355510729E-3</v>
      </c>
      <c r="AJ19" s="431">
        <v>4.9603849059227153E-4</v>
      </c>
      <c r="AK19" s="431">
        <v>1.6021850577177281E-3</v>
      </c>
      <c r="AL19" s="431">
        <v>8.8226360420745847E-4</v>
      </c>
      <c r="AM19" s="431">
        <v>2.028803646613103E-4</v>
      </c>
      <c r="AN19" s="431">
        <v>2.9993222112380079E-4</v>
      </c>
      <c r="AO19" s="431">
        <v>6.4933144985185591E-4</v>
      </c>
      <c r="AP19" s="431">
        <v>4.2729736121571227E-4</v>
      </c>
      <c r="AQ19" s="431">
        <v>2.5047480403576412E-4</v>
      </c>
      <c r="AR19" s="431">
        <v>5.2971303945286731E-4</v>
      </c>
      <c r="AS19" s="431">
        <v>5.362390318848487E-4</v>
      </c>
      <c r="AT19" s="431">
        <v>4.8542224385955229E-4</v>
      </c>
      <c r="AU19" s="431">
        <v>6.2963961194933613E-4</v>
      </c>
      <c r="AV19" s="431">
        <v>5.0024100868240366E-4</v>
      </c>
      <c r="AW19" s="431">
        <v>7.3363472198501023E-4</v>
      </c>
      <c r="AX19" s="431">
        <v>8.6621355819663768E-4</v>
      </c>
      <c r="AY19" s="431">
        <v>1.5477250345257959E-3</v>
      </c>
      <c r="AZ19" s="431">
        <v>8.4361736026883111E-4</v>
      </c>
      <c r="BA19" s="431">
        <v>1.4824849172140207E-3</v>
      </c>
      <c r="BB19" s="431">
        <v>6.500719435243318E-4</v>
      </c>
      <c r="BC19" s="431">
        <v>4.7485485186524081E-4</v>
      </c>
      <c r="BD19" s="431">
        <v>9.4776630151137734E-4</v>
      </c>
      <c r="BE19" s="431">
        <v>6.6510936601385376E-4</v>
      </c>
      <c r="BF19" s="431">
        <v>1.1149726041808669E-3</v>
      </c>
      <c r="BG19" s="431">
        <v>5.9050337670777005E-4</v>
      </c>
      <c r="BH19" s="431">
        <v>6.0561947898969909E-4</v>
      </c>
      <c r="BI19" s="431">
        <v>6.7135235461699523E-4</v>
      </c>
      <c r="BJ19" s="431">
        <v>4.4229480198850325E-4</v>
      </c>
      <c r="BK19" s="431">
        <v>2.3310442265682147E-3</v>
      </c>
      <c r="BL19" s="431">
        <v>8.8742574196586696E-4</v>
      </c>
      <c r="BM19" s="431">
        <v>1.5278858666869857E-3</v>
      </c>
      <c r="BN19" s="431">
        <v>8.3448778169584778E-4</v>
      </c>
      <c r="BO19" s="431">
        <v>8.2332012292809511E-4</v>
      </c>
      <c r="BP19" s="431">
        <v>8.4467727124807202E-4</v>
      </c>
      <c r="BQ19" s="431">
        <v>2.2203796790902728E-4</v>
      </c>
      <c r="BR19" s="431">
        <v>3.4017516825668426E-4</v>
      </c>
      <c r="BS19" s="431">
        <v>5.7168860981011765E-4</v>
      </c>
      <c r="BT19" s="431">
        <v>9.748687944359949E-4</v>
      </c>
      <c r="BU19" s="431">
        <v>1.3393367196480178E-3</v>
      </c>
      <c r="BV19" s="431">
        <v>6.3747432745210218E-4</v>
      </c>
      <c r="BW19" s="431">
        <v>2.0138535685617549E-4</v>
      </c>
      <c r="BX19" s="431">
        <v>1.5705563389766455E-4</v>
      </c>
      <c r="BY19" s="431">
        <v>6.2337085003959055E-5</v>
      </c>
      <c r="BZ19" s="431">
        <v>4.5169027443785816E-4</v>
      </c>
      <c r="CA19" s="431">
        <v>3.7978666759393143E-4</v>
      </c>
      <c r="CB19" s="431">
        <v>8.2706240298712885E-4</v>
      </c>
      <c r="CC19" s="431">
        <v>9.3385431285871573E-4</v>
      </c>
      <c r="CD19" s="431">
        <v>8.6388984042160867E-4</v>
      </c>
      <c r="CE19" s="431">
        <v>2.7367967595463822E-4</v>
      </c>
      <c r="CF19" s="431">
        <v>7.162966293973958E-4</v>
      </c>
      <c r="CG19" s="431">
        <v>1.0161299331321774E-3</v>
      </c>
      <c r="CH19" s="431">
        <v>5.4476545800254442E-4</v>
      </c>
      <c r="CI19" s="431">
        <v>3.9713433044810513E-4</v>
      </c>
      <c r="CJ19" s="431">
        <v>5.6248140936141541E-4</v>
      </c>
      <c r="CK19" s="431">
        <v>4.8655178281017036E-4</v>
      </c>
      <c r="CL19" s="431">
        <v>5.4821408878979224E-4</v>
      </c>
      <c r="CM19" s="431">
        <v>7.2223123175738362E-4</v>
      </c>
      <c r="CN19" s="431">
        <v>1.3727726293700643E-3</v>
      </c>
      <c r="CO19" s="431">
        <v>1.8154168139272603E-4</v>
      </c>
      <c r="CP19" s="431">
        <v>6.1417618219675022E-4</v>
      </c>
      <c r="CQ19" s="431">
        <v>1.1578916514792036E-3</v>
      </c>
      <c r="CR19" s="431">
        <v>3.5723360956610582E-3</v>
      </c>
      <c r="CS19" s="431">
        <v>1.9084308172934853E-3</v>
      </c>
      <c r="CT19" s="431">
        <v>1.0115548182093883E-3</v>
      </c>
      <c r="CU19" s="431">
        <v>6.4643563795108005E-3</v>
      </c>
      <c r="CV19" s="431">
        <v>1.2333146492627708E-3</v>
      </c>
      <c r="CW19" s="431">
        <v>5.3532597758408347E-4</v>
      </c>
      <c r="CX19" s="431">
        <v>7.0887670793212231E-4</v>
      </c>
      <c r="CY19" s="431">
        <v>7.0289979335288891E-4</v>
      </c>
      <c r="CZ19" s="431">
        <v>2.0200243499050802E-3</v>
      </c>
      <c r="DA19" s="431">
        <v>7.8160299861080164E-4</v>
      </c>
      <c r="DB19" s="431">
        <v>3.4854537820582774E-3</v>
      </c>
      <c r="DC19" s="431">
        <v>1.2525217100709273E-3</v>
      </c>
      <c r="DD19" s="431">
        <v>2.7397794978616468E-3</v>
      </c>
      <c r="DE19" s="431">
        <v>9.730013784144902E-4</v>
      </c>
      <c r="DF19" s="431">
        <v>2.5758651045836882E-3</v>
      </c>
      <c r="DG19" s="432">
        <v>3.2962954542543898E-4</v>
      </c>
      <c r="DI19" s="429"/>
      <c r="DK19" s="402">
        <v>2702756.5951350047</v>
      </c>
      <c r="DL19" s="402">
        <v>1332960.4205912682</v>
      </c>
    </row>
    <row r="20" spans="1:116" ht="15.5" customHeight="1">
      <c r="A20" s="424">
        <v>14</v>
      </c>
      <c r="B20" s="188" t="s">
        <v>159</v>
      </c>
      <c r="C20" s="425" t="s">
        <v>160</v>
      </c>
      <c r="D20" s="430">
        <v>1.5441986836366159E-3</v>
      </c>
      <c r="E20" s="431">
        <v>7.6068071026192318E-3</v>
      </c>
      <c r="F20" s="431">
        <v>1.574364938707993E-3</v>
      </c>
      <c r="G20" s="431">
        <v>2.5447154804324537E-2</v>
      </c>
      <c r="H20" s="431">
        <v>1.9535603084392832E-3</v>
      </c>
      <c r="I20" s="431">
        <v>1.3098328207418457E-3</v>
      </c>
      <c r="J20" s="431">
        <v>1.0579144042625892E-3</v>
      </c>
      <c r="K20" s="431">
        <v>2.2947581109297121E-3</v>
      </c>
      <c r="L20" s="431">
        <v>1.4426623208792916E-3</v>
      </c>
      <c r="M20" s="431">
        <v>2.8154533958607742E-3</v>
      </c>
      <c r="N20" s="431">
        <v>3.9167743564394095E-4</v>
      </c>
      <c r="O20" s="431">
        <v>1.1803312512674278E-3</v>
      </c>
      <c r="P20" s="431">
        <v>1.3079512584743406E-3</v>
      </c>
      <c r="Q20" s="431">
        <v>1.132914732195218</v>
      </c>
      <c r="R20" s="431">
        <v>9.3466726777231779E-2</v>
      </c>
      <c r="S20" s="431">
        <v>6.358152156298591E-2</v>
      </c>
      <c r="T20" s="431">
        <v>1.8161729145280286E-2</v>
      </c>
      <c r="U20" s="431">
        <v>6.6176050968473517E-3</v>
      </c>
      <c r="V20" s="431">
        <v>9.9291576830274676E-4</v>
      </c>
      <c r="W20" s="431">
        <v>1.057567092001434E-3</v>
      </c>
      <c r="X20" s="431">
        <v>2.6024149876596877E-4</v>
      </c>
      <c r="Y20" s="431">
        <v>7.1954001382102274E-4</v>
      </c>
      <c r="Z20" s="431">
        <v>6.279002385164912E-4</v>
      </c>
      <c r="AA20" s="431">
        <v>2.473011074017525E-3</v>
      </c>
      <c r="AB20" s="431">
        <v>1.5393384685915251E-3</v>
      </c>
      <c r="AC20" s="431">
        <v>1.426769765707409E-3</v>
      </c>
      <c r="AD20" s="431">
        <v>7.9892803933037925E-5</v>
      </c>
      <c r="AE20" s="431">
        <v>2.543757529784058E-4</v>
      </c>
      <c r="AF20" s="431">
        <v>1.0980249228208731E-3</v>
      </c>
      <c r="AG20" s="431">
        <v>9.0175758064522688E-4</v>
      </c>
      <c r="AH20" s="431">
        <v>1.5002797089265357E-3</v>
      </c>
      <c r="AI20" s="431">
        <v>6.5368621128718525E-3</v>
      </c>
      <c r="AJ20" s="431">
        <v>8.2250268302900935E-4</v>
      </c>
      <c r="AK20" s="431">
        <v>1.9308376246804336E-2</v>
      </c>
      <c r="AL20" s="431">
        <v>2.2624579272833563E-3</v>
      </c>
      <c r="AM20" s="431">
        <v>5.8366719786009653E-4</v>
      </c>
      <c r="AN20" s="431">
        <v>7.3904778198311297E-4</v>
      </c>
      <c r="AO20" s="431">
        <v>1.2099659188016785E-3</v>
      </c>
      <c r="AP20" s="431">
        <v>5.7201676343642156E-4</v>
      </c>
      <c r="AQ20" s="431">
        <v>4.9297739067758763E-4</v>
      </c>
      <c r="AR20" s="431">
        <v>2.0533858269002267E-3</v>
      </c>
      <c r="AS20" s="431">
        <v>2.459744575852262E-3</v>
      </c>
      <c r="AT20" s="431">
        <v>1.0566239675920957E-3</v>
      </c>
      <c r="AU20" s="431">
        <v>7.1950057528429869E-4</v>
      </c>
      <c r="AV20" s="431">
        <v>6.3726401236140293E-4</v>
      </c>
      <c r="AW20" s="431">
        <v>1.4252026185505046E-3</v>
      </c>
      <c r="AX20" s="431">
        <v>9.9126320141811552E-4</v>
      </c>
      <c r="AY20" s="431">
        <v>1.8485283438709357E-3</v>
      </c>
      <c r="AZ20" s="431">
        <v>1.1983319931045862E-3</v>
      </c>
      <c r="BA20" s="431">
        <v>1.1922166747229965E-3</v>
      </c>
      <c r="BB20" s="431">
        <v>7.4616932724051309E-4</v>
      </c>
      <c r="BC20" s="431">
        <v>1.231028561974358E-3</v>
      </c>
      <c r="BD20" s="431">
        <v>1.1254570368682305E-3</v>
      </c>
      <c r="BE20" s="431">
        <v>9.5939686431170494E-4</v>
      </c>
      <c r="BF20" s="431">
        <v>9.1128614680991403E-4</v>
      </c>
      <c r="BG20" s="431">
        <v>9.4127463866787182E-4</v>
      </c>
      <c r="BH20" s="431">
        <v>9.4509528223640045E-4</v>
      </c>
      <c r="BI20" s="431">
        <v>3.5120501104215678E-3</v>
      </c>
      <c r="BJ20" s="431">
        <v>1.4813245952920457E-3</v>
      </c>
      <c r="BK20" s="431">
        <v>2.4895685933736617E-2</v>
      </c>
      <c r="BL20" s="431">
        <v>6.7307590577465307E-4</v>
      </c>
      <c r="BM20" s="431">
        <v>4.5563857257649304E-2</v>
      </c>
      <c r="BN20" s="431">
        <v>1.4564141104361276E-2</v>
      </c>
      <c r="BO20" s="431">
        <v>1.7360513994824944E-3</v>
      </c>
      <c r="BP20" s="431">
        <v>3.0736996412530056E-3</v>
      </c>
      <c r="BQ20" s="431">
        <v>3.8987914966048067E-3</v>
      </c>
      <c r="BR20" s="431">
        <v>1.1525425296406431E-3</v>
      </c>
      <c r="BS20" s="431">
        <v>1.5857527120112581E-3</v>
      </c>
      <c r="BT20" s="431">
        <v>8.6617586095303831E-4</v>
      </c>
      <c r="BU20" s="431">
        <v>1.1890980288840152E-3</v>
      </c>
      <c r="BV20" s="431">
        <v>7.9943921375421039E-4</v>
      </c>
      <c r="BW20" s="431">
        <v>3.8627798772049581E-4</v>
      </c>
      <c r="BX20" s="431">
        <v>5.9125892986539009E-4</v>
      </c>
      <c r="BY20" s="431">
        <v>3.1148371516838375E-4</v>
      </c>
      <c r="BZ20" s="431">
        <v>8.1725369310909376E-4</v>
      </c>
      <c r="CA20" s="431">
        <v>4.5939395951801132E-4</v>
      </c>
      <c r="CB20" s="431">
        <v>1.886297491669027E-3</v>
      </c>
      <c r="CC20" s="431">
        <v>1.3023143264744384E-3</v>
      </c>
      <c r="CD20" s="431">
        <v>2.9533445060438866E-3</v>
      </c>
      <c r="CE20" s="431">
        <v>8.4218945600888866E-4</v>
      </c>
      <c r="CF20" s="431">
        <v>1.7836110620833758E-3</v>
      </c>
      <c r="CG20" s="431">
        <v>9.022326941087417E-3</v>
      </c>
      <c r="CH20" s="431">
        <v>3.6345958997202707E-4</v>
      </c>
      <c r="CI20" s="431">
        <v>9.0861131396554847E-4</v>
      </c>
      <c r="CJ20" s="431">
        <v>1.3209171089708486E-3</v>
      </c>
      <c r="CK20" s="431">
        <v>1.0486797969065595E-3</v>
      </c>
      <c r="CL20" s="431">
        <v>9.4328904792105117E-4</v>
      </c>
      <c r="CM20" s="431">
        <v>3.3008900811001946E-3</v>
      </c>
      <c r="CN20" s="431">
        <v>5.7895846138500211E-4</v>
      </c>
      <c r="CO20" s="431">
        <v>8.4009441491279878E-4</v>
      </c>
      <c r="CP20" s="431">
        <v>1.5820030197300553E-3</v>
      </c>
      <c r="CQ20" s="431">
        <v>7.2257287151668596E-4</v>
      </c>
      <c r="CR20" s="431">
        <v>1.2001570829486812E-3</v>
      </c>
      <c r="CS20" s="431">
        <v>1.2586267037534005E-3</v>
      </c>
      <c r="CT20" s="431">
        <v>8.0889938080074073E-4</v>
      </c>
      <c r="CU20" s="431">
        <v>1.9307432710781081E-3</v>
      </c>
      <c r="CV20" s="431">
        <v>7.5173336647024757E-4</v>
      </c>
      <c r="CW20" s="431">
        <v>1.5519076753618721E-3</v>
      </c>
      <c r="CX20" s="431">
        <v>6.8831534328132177E-4</v>
      </c>
      <c r="CY20" s="431">
        <v>8.1384140633357599E-4</v>
      </c>
      <c r="CZ20" s="431">
        <v>1.5198061111151597E-3</v>
      </c>
      <c r="DA20" s="431">
        <v>1.691734753255236E-3</v>
      </c>
      <c r="DB20" s="431">
        <v>8.5365561136291617E-4</v>
      </c>
      <c r="DC20" s="431">
        <v>1.4305705554279323E-3</v>
      </c>
      <c r="DD20" s="431">
        <v>3.92445580424548E-4</v>
      </c>
      <c r="DE20" s="431">
        <v>1.2938195105404043E-3</v>
      </c>
      <c r="DF20" s="431">
        <v>1.5127170252322764E-2</v>
      </c>
      <c r="DG20" s="432">
        <v>6.4117394581776339E-4</v>
      </c>
      <c r="DI20" s="429"/>
      <c r="DK20" s="402">
        <v>6091560.8215759909</v>
      </c>
      <c r="DL20" s="402">
        <v>5112258.7141520595</v>
      </c>
    </row>
    <row r="21" spans="1:116" ht="15.5" customHeight="1">
      <c r="A21" s="424">
        <v>15</v>
      </c>
      <c r="B21" s="188" t="s">
        <v>161</v>
      </c>
      <c r="C21" s="425" t="s">
        <v>162</v>
      </c>
      <c r="D21" s="430">
        <v>5.7266222318484467E-4</v>
      </c>
      <c r="E21" s="431">
        <v>5.6373151277710044E-4</v>
      </c>
      <c r="F21" s="431">
        <v>5.7660845708304529E-4</v>
      </c>
      <c r="G21" s="431">
        <v>5.2652134714188789E-4</v>
      </c>
      <c r="H21" s="431">
        <v>9.1101150005060713E-4</v>
      </c>
      <c r="I21" s="431">
        <v>2.7721752974806677E-3</v>
      </c>
      <c r="J21" s="431">
        <v>9.6062993580926575E-4</v>
      </c>
      <c r="K21" s="431">
        <v>9.2197895217146423E-4</v>
      </c>
      <c r="L21" s="431">
        <v>8.5683569155798397E-4</v>
      </c>
      <c r="M21" s="431">
        <v>5.9989934567725655E-4</v>
      </c>
      <c r="N21" s="431">
        <v>2.8815293914426828E-4</v>
      </c>
      <c r="O21" s="431">
        <v>1.743793599233352E-3</v>
      </c>
      <c r="P21" s="431">
        <v>1.4951029152212702E-3</v>
      </c>
      <c r="Q21" s="431">
        <v>1.0026833034299661E-3</v>
      </c>
      <c r="R21" s="431">
        <v>1.0142419011989723</v>
      </c>
      <c r="S21" s="431">
        <v>2.2733417745586736E-3</v>
      </c>
      <c r="T21" s="431">
        <v>1.7396903022222786E-3</v>
      </c>
      <c r="U21" s="431">
        <v>1.0482899430565569E-3</v>
      </c>
      <c r="V21" s="431">
        <v>1.3165361360149804E-3</v>
      </c>
      <c r="W21" s="431">
        <v>1.2608273517045626E-3</v>
      </c>
      <c r="X21" s="431">
        <v>3.5915247093562156E-4</v>
      </c>
      <c r="Y21" s="431">
        <v>9.7477169130738019E-4</v>
      </c>
      <c r="Z21" s="431">
        <v>9.2578787241361299E-4</v>
      </c>
      <c r="AA21" s="431">
        <v>1.4873157685355029E-3</v>
      </c>
      <c r="AB21" s="431">
        <v>2.1296567756903806E-3</v>
      </c>
      <c r="AC21" s="431">
        <v>1.1034344152179086E-3</v>
      </c>
      <c r="AD21" s="431">
        <v>9.414672388134899E-5</v>
      </c>
      <c r="AE21" s="431">
        <v>4.9483862661290061E-4</v>
      </c>
      <c r="AF21" s="431">
        <v>1.2440285615549656E-3</v>
      </c>
      <c r="AG21" s="431">
        <v>1.517981224336694E-3</v>
      </c>
      <c r="AH21" s="431">
        <v>1.6687580476108261E-3</v>
      </c>
      <c r="AI21" s="431">
        <v>9.5707749675166646E-4</v>
      </c>
      <c r="AJ21" s="431">
        <v>1.0149551640010383E-3</v>
      </c>
      <c r="AK21" s="431">
        <v>3.8902492898346074E-3</v>
      </c>
      <c r="AL21" s="431">
        <v>1.6621627105479282E-3</v>
      </c>
      <c r="AM21" s="431">
        <v>5.3977744989552835E-4</v>
      </c>
      <c r="AN21" s="431">
        <v>6.9168099726503907E-4</v>
      </c>
      <c r="AO21" s="431">
        <v>1.2517617037190536E-3</v>
      </c>
      <c r="AP21" s="431">
        <v>5.8755970188155589E-4</v>
      </c>
      <c r="AQ21" s="431">
        <v>4.9572452313753222E-4</v>
      </c>
      <c r="AR21" s="431">
        <v>1.1842657315135636E-3</v>
      </c>
      <c r="AS21" s="431">
        <v>8.232751515302128E-4</v>
      </c>
      <c r="AT21" s="431">
        <v>8.1165500687476399E-4</v>
      </c>
      <c r="AU21" s="431">
        <v>9.1458453958260274E-4</v>
      </c>
      <c r="AV21" s="431">
        <v>9.0344259425899722E-4</v>
      </c>
      <c r="AW21" s="431">
        <v>1.2053937483247033E-3</v>
      </c>
      <c r="AX21" s="431">
        <v>1.4059464251056108E-3</v>
      </c>
      <c r="AY21" s="431">
        <v>1.9710242052251546E-3</v>
      </c>
      <c r="AZ21" s="431">
        <v>1.1357203986243462E-3</v>
      </c>
      <c r="BA21" s="431">
        <v>1.2474586955852783E-3</v>
      </c>
      <c r="BB21" s="431">
        <v>1.1837356098649539E-3</v>
      </c>
      <c r="BC21" s="431">
        <v>9.7390216207697653E-4</v>
      </c>
      <c r="BD21" s="431">
        <v>2.0363294183823994E-3</v>
      </c>
      <c r="BE21" s="431">
        <v>2.7012209932239691E-3</v>
      </c>
      <c r="BF21" s="431">
        <v>1.2854508726757587E-3</v>
      </c>
      <c r="BG21" s="431">
        <v>1.4293894283177728E-3</v>
      </c>
      <c r="BH21" s="431">
        <v>1.2974849760480633E-3</v>
      </c>
      <c r="BI21" s="431">
        <v>4.3062401472540425E-3</v>
      </c>
      <c r="BJ21" s="431">
        <v>1.3593338003737008E-3</v>
      </c>
      <c r="BK21" s="431">
        <v>2.736315509386049E-3</v>
      </c>
      <c r="BL21" s="431">
        <v>8.2089809307717664E-4</v>
      </c>
      <c r="BM21" s="431">
        <v>7.2577179801188033E-3</v>
      </c>
      <c r="BN21" s="431">
        <v>1.5683203829604427E-2</v>
      </c>
      <c r="BO21" s="431">
        <v>6.9181653175855856E-4</v>
      </c>
      <c r="BP21" s="431">
        <v>6.791996266194213E-4</v>
      </c>
      <c r="BQ21" s="431">
        <v>1.2262287422678995E-3</v>
      </c>
      <c r="BR21" s="431">
        <v>1.621405609889641E-3</v>
      </c>
      <c r="BS21" s="431">
        <v>3.9938284807974076E-3</v>
      </c>
      <c r="BT21" s="431">
        <v>2.7643818422572832E-3</v>
      </c>
      <c r="BU21" s="431">
        <v>1.2424879877484386E-3</v>
      </c>
      <c r="BV21" s="431">
        <v>2.4443143787617866E-3</v>
      </c>
      <c r="BW21" s="431">
        <v>9.6168001557157075E-4</v>
      </c>
      <c r="BX21" s="431">
        <v>1.9852079155719821E-3</v>
      </c>
      <c r="BY21" s="431">
        <v>5.3303113892811023E-4</v>
      </c>
      <c r="BZ21" s="431">
        <v>1.103502894946285E-3</v>
      </c>
      <c r="CA21" s="431">
        <v>5.8797340166231039E-4</v>
      </c>
      <c r="CB21" s="431">
        <v>1.5602889231703084E-3</v>
      </c>
      <c r="CC21" s="431">
        <v>1.3818306828442656E-3</v>
      </c>
      <c r="CD21" s="431">
        <v>1.7509634500225836E-3</v>
      </c>
      <c r="CE21" s="431">
        <v>8.0509593491955543E-4</v>
      </c>
      <c r="CF21" s="431">
        <v>2.3328502121046394E-3</v>
      </c>
      <c r="CG21" s="431">
        <v>2.9722226900609997E-3</v>
      </c>
      <c r="CH21" s="431">
        <v>4.6059150141115028E-4</v>
      </c>
      <c r="CI21" s="431">
        <v>3.2963203024267795E-3</v>
      </c>
      <c r="CJ21" s="431">
        <v>1.6949594649502261E-3</v>
      </c>
      <c r="CK21" s="431">
        <v>2.2217795375972663E-3</v>
      </c>
      <c r="CL21" s="431">
        <v>3.392194509413264E-3</v>
      </c>
      <c r="CM21" s="431">
        <v>1.991362679405315E-3</v>
      </c>
      <c r="CN21" s="431">
        <v>1.1743743924471004E-3</v>
      </c>
      <c r="CO21" s="431">
        <v>2.4115145178414126E-3</v>
      </c>
      <c r="CP21" s="431">
        <v>3.9052326392143093E-3</v>
      </c>
      <c r="CQ21" s="431">
        <v>2.0926143225959539E-3</v>
      </c>
      <c r="CR21" s="431">
        <v>1.1054295528054342E-3</v>
      </c>
      <c r="CS21" s="431">
        <v>5.9265837987411175E-3</v>
      </c>
      <c r="CT21" s="431">
        <v>2.6449027967278809E-3</v>
      </c>
      <c r="CU21" s="431">
        <v>1.1031183205092049E-2</v>
      </c>
      <c r="CV21" s="431">
        <v>2.1566798421644101E-3</v>
      </c>
      <c r="CW21" s="431">
        <v>2.0748440656464901E-3</v>
      </c>
      <c r="CX21" s="431">
        <v>9.1096822617701924E-4</v>
      </c>
      <c r="CY21" s="431">
        <v>1.6704253118356976E-3</v>
      </c>
      <c r="CZ21" s="431">
        <v>2.2262653337789037E-3</v>
      </c>
      <c r="DA21" s="431">
        <v>2.3611323892203523E-3</v>
      </c>
      <c r="DB21" s="431">
        <v>9.4958861531622269E-4</v>
      </c>
      <c r="DC21" s="431">
        <v>3.2487658550605023E-3</v>
      </c>
      <c r="DD21" s="431">
        <v>5.2944082230485686E-4</v>
      </c>
      <c r="DE21" s="431">
        <v>2.2166018773385259E-3</v>
      </c>
      <c r="DF21" s="431">
        <v>1.5008434987440172E-3</v>
      </c>
      <c r="DG21" s="432">
        <v>8.3242533110482967E-4</v>
      </c>
      <c r="DI21" s="429"/>
      <c r="DK21" s="402">
        <v>3848376.1183299059</v>
      </c>
      <c r="DL21" s="402">
        <v>3212206.5269556846</v>
      </c>
    </row>
    <row r="22" spans="1:116" ht="15.5" customHeight="1">
      <c r="A22" s="424">
        <v>16</v>
      </c>
      <c r="B22" s="188" t="s">
        <v>163</v>
      </c>
      <c r="C22" s="425" t="s">
        <v>164</v>
      </c>
      <c r="D22" s="430">
        <v>1.6524824850681488E-2</v>
      </c>
      <c r="E22" s="431">
        <v>6.5069017405786338E-3</v>
      </c>
      <c r="F22" s="431">
        <v>1.5602935500448702E-2</v>
      </c>
      <c r="G22" s="431">
        <v>4.6098966460514082E-3</v>
      </c>
      <c r="H22" s="431">
        <v>3.4423031135296447E-3</v>
      </c>
      <c r="I22" s="431">
        <v>1.9609014250077058E-3</v>
      </c>
      <c r="J22" s="431">
        <v>2.5466832193148559E-3</v>
      </c>
      <c r="K22" s="431">
        <v>1.1075767020608647E-2</v>
      </c>
      <c r="L22" s="431">
        <v>1.1851459790884006E-2</v>
      </c>
      <c r="M22" s="431">
        <v>7.0233803815919647E-3</v>
      </c>
      <c r="N22" s="431">
        <v>6.5145959362006853E-3</v>
      </c>
      <c r="O22" s="431">
        <v>8.7485391511940916E-3</v>
      </c>
      <c r="P22" s="431">
        <v>7.8673403055121265E-3</v>
      </c>
      <c r="Q22" s="431">
        <v>1.1761859044550058E-2</v>
      </c>
      <c r="R22" s="431">
        <v>1.0847340927959876E-2</v>
      </c>
      <c r="S22" s="431">
        <v>1.4276386163320534</v>
      </c>
      <c r="T22" s="431">
        <v>0.35780420589587714</v>
      </c>
      <c r="U22" s="431">
        <v>0.13956597841826929</v>
      </c>
      <c r="V22" s="431">
        <v>3.0959858278616164E-3</v>
      </c>
      <c r="W22" s="431">
        <v>3.9570876098349505E-3</v>
      </c>
      <c r="X22" s="431">
        <v>7.1041209590916267E-4</v>
      </c>
      <c r="Y22" s="431">
        <v>2.0680001773844088E-3</v>
      </c>
      <c r="Z22" s="431">
        <v>2.6409859649111998E-3</v>
      </c>
      <c r="AA22" s="431">
        <v>3.8584475638136544E-2</v>
      </c>
      <c r="AB22" s="431">
        <v>1.9479056917681786E-2</v>
      </c>
      <c r="AC22" s="431">
        <v>1.4020990232819571E-2</v>
      </c>
      <c r="AD22" s="431">
        <v>2.6325620101345362E-4</v>
      </c>
      <c r="AE22" s="431">
        <v>7.835586797344732E-4</v>
      </c>
      <c r="AF22" s="431">
        <v>5.349558921861966E-3</v>
      </c>
      <c r="AG22" s="431">
        <v>7.3280489092343269E-3</v>
      </c>
      <c r="AH22" s="431">
        <v>5.4236868822344127E-3</v>
      </c>
      <c r="AI22" s="431">
        <v>2.4291028819649799E-2</v>
      </c>
      <c r="AJ22" s="431">
        <v>3.1068500813163655E-3</v>
      </c>
      <c r="AK22" s="431">
        <v>3.2978758652340671E-2</v>
      </c>
      <c r="AL22" s="431">
        <v>1.307316179942883E-2</v>
      </c>
      <c r="AM22" s="431">
        <v>1.0518282507100936E-3</v>
      </c>
      <c r="AN22" s="431">
        <v>1.3419045735935276E-3</v>
      </c>
      <c r="AO22" s="431">
        <v>1.8091677172918997E-3</v>
      </c>
      <c r="AP22" s="431">
        <v>1.8458995049382085E-3</v>
      </c>
      <c r="AQ22" s="431">
        <v>1.0742707897097516E-3</v>
      </c>
      <c r="AR22" s="431">
        <v>3.0347171881135032E-3</v>
      </c>
      <c r="AS22" s="431">
        <v>2.1931257413674321E-3</v>
      </c>
      <c r="AT22" s="431">
        <v>3.7050940182716749E-3</v>
      </c>
      <c r="AU22" s="431">
        <v>3.1668280376502649E-3</v>
      </c>
      <c r="AV22" s="431">
        <v>2.5046718722121627E-3</v>
      </c>
      <c r="AW22" s="431">
        <v>4.6684120628698537E-3</v>
      </c>
      <c r="AX22" s="431">
        <v>4.8598462209621116E-3</v>
      </c>
      <c r="AY22" s="431">
        <v>8.3046245464569492E-3</v>
      </c>
      <c r="AZ22" s="431">
        <v>8.6907824889688855E-3</v>
      </c>
      <c r="BA22" s="431">
        <v>8.9577477072936892E-3</v>
      </c>
      <c r="BB22" s="431">
        <v>3.0871970960047921E-3</v>
      </c>
      <c r="BC22" s="431">
        <v>7.7529322422840814E-3</v>
      </c>
      <c r="BD22" s="431">
        <v>7.2690864685203589E-3</v>
      </c>
      <c r="BE22" s="431">
        <v>4.4502375893350748E-3</v>
      </c>
      <c r="BF22" s="431">
        <v>3.8788850687723397E-3</v>
      </c>
      <c r="BG22" s="431">
        <v>3.2633587930076136E-3</v>
      </c>
      <c r="BH22" s="431">
        <v>3.9132836871800542E-3</v>
      </c>
      <c r="BI22" s="431">
        <v>2.6161061040439059E-3</v>
      </c>
      <c r="BJ22" s="431">
        <v>2.8138865459187905E-3</v>
      </c>
      <c r="BK22" s="431">
        <v>2.3301625031009809E-2</v>
      </c>
      <c r="BL22" s="431">
        <v>3.5602782206152084E-3</v>
      </c>
      <c r="BM22" s="431">
        <v>8.9023683234007688E-3</v>
      </c>
      <c r="BN22" s="431">
        <v>8.7717508270579309E-3</v>
      </c>
      <c r="BO22" s="431">
        <v>2.843303488125508E-3</v>
      </c>
      <c r="BP22" s="431">
        <v>2.0412299383035268E-3</v>
      </c>
      <c r="BQ22" s="431">
        <v>1.5976905212989902E-3</v>
      </c>
      <c r="BR22" s="431">
        <v>2.5697428799949544E-3</v>
      </c>
      <c r="BS22" s="431">
        <v>3.427909147053839E-3</v>
      </c>
      <c r="BT22" s="431">
        <v>3.6707253673236378E-3</v>
      </c>
      <c r="BU22" s="431">
        <v>4.4325658651572352E-3</v>
      </c>
      <c r="BV22" s="431">
        <v>6.4760489327019216E-3</v>
      </c>
      <c r="BW22" s="431">
        <v>2.0200890846554026E-3</v>
      </c>
      <c r="BX22" s="431">
        <v>1.7965079995991488E-3</v>
      </c>
      <c r="BY22" s="431">
        <v>7.1696548522449206E-4</v>
      </c>
      <c r="BZ22" s="431">
        <v>2.6191719593963987E-3</v>
      </c>
      <c r="CA22" s="431">
        <v>2.4790446468796129E-3</v>
      </c>
      <c r="CB22" s="431">
        <v>5.3196287715333414E-3</v>
      </c>
      <c r="CC22" s="431">
        <v>3.7757516746070854E-3</v>
      </c>
      <c r="CD22" s="431">
        <v>8.2373702486389991E-3</v>
      </c>
      <c r="CE22" s="431">
        <v>5.7605161783214264E-3</v>
      </c>
      <c r="CF22" s="431">
        <v>9.6142486041464054E-3</v>
      </c>
      <c r="CG22" s="431">
        <v>2.2090407311682839E-2</v>
      </c>
      <c r="CH22" s="431">
        <v>2.7183479226514443E-3</v>
      </c>
      <c r="CI22" s="431">
        <v>5.1514383839257726E-3</v>
      </c>
      <c r="CJ22" s="431">
        <v>1.4165821865942787E-2</v>
      </c>
      <c r="CK22" s="431">
        <v>1.0300637018685799E-2</v>
      </c>
      <c r="CL22" s="431">
        <v>5.7740205431649066E-3</v>
      </c>
      <c r="CM22" s="431">
        <v>5.9215107181985624E-2</v>
      </c>
      <c r="CN22" s="431">
        <v>3.3728351931841347E-3</v>
      </c>
      <c r="CO22" s="431">
        <v>5.6577744545953717E-3</v>
      </c>
      <c r="CP22" s="431">
        <v>1.4818672357761322E-2</v>
      </c>
      <c r="CQ22" s="431">
        <v>5.4588457659763877E-3</v>
      </c>
      <c r="CR22" s="431">
        <v>1.3043789832758675E-2</v>
      </c>
      <c r="CS22" s="431">
        <v>7.5051654958945653E-3</v>
      </c>
      <c r="CT22" s="431">
        <v>5.803945474082803E-3</v>
      </c>
      <c r="CU22" s="431">
        <v>1.1792231576963687E-2</v>
      </c>
      <c r="CV22" s="431">
        <v>2.9129702610757638E-3</v>
      </c>
      <c r="CW22" s="431">
        <v>2.071098316850567E-2</v>
      </c>
      <c r="CX22" s="431">
        <v>3.6860977200425652E-3</v>
      </c>
      <c r="CY22" s="431">
        <v>6.6305205200207998E-3</v>
      </c>
      <c r="CZ22" s="431">
        <v>5.6712379352183654E-3</v>
      </c>
      <c r="DA22" s="431">
        <v>5.3393504582635708E-3</v>
      </c>
      <c r="DB22" s="431">
        <v>4.6923123959927912E-3</v>
      </c>
      <c r="DC22" s="431">
        <v>4.4837453262648137E-3</v>
      </c>
      <c r="DD22" s="431">
        <v>3.3653814962400878E-3</v>
      </c>
      <c r="DE22" s="431">
        <v>3.1858157113212799E-3</v>
      </c>
      <c r="DF22" s="431">
        <v>0.27238986875409071</v>
      </c>
      <c r="DG22" s="432">
        <v>2.3870308208144061E-3</v>
      </c>
      <c r="DI22" s="429"/>
      <c r="DK22" s="402">
        <v>13896942.776872786</v>
      </c>
      <c r="DL22" s="402">
        <v>12855926.060938479</v>
      </c>
    </row>
    <row r="23" spans="1:116" ht="15.5" customHeight="1">
      <c r="A23" s="424">
        <v>17</v>
      </c>
      <c r="B23" s="188" t="s">
        <v>165</v>
      </c>
      <c r="C23" s="425" t="s">
        <v>166</v>
      </c>
      <c r="D23" s="430">
        <v>4.2177942189440064E-2</v>
      </c>
      <c r="E23" s="431">
        <v>1.4331013777585926E-2</v>
      </c>
      <c r="F23" s="431">
        <v>4.0500051183738311E-2</v>
      </c>
      <c r="G23" s="431">
        <v>8.5694219022274341E-3</v>
      </c>
      <c r="H23" s="431">
        <v>4.8297661340188595E-3</v>
      </c>
      <c r="I23" s="431">
        <v>1.1559472519728994E-3</v>
      </c>
      <c r="J23" s="431">
        <v>1.8474176126898028E-3</v>
      </c>
      <c r="K23" s="431">
        <v>2.3060286678563247E-2</v>
      </c>
      <c r="L23" s="431">
        <v>2.594862863689323E-2</v>
      </c>
      <c r="M23" s="431">
        <v>1.462644723884998E-2</v>
      </c>
      <c r="N23" s="431">
        <v>5.0864733295500316E-3</v>
      </c>
      <c r="O23" s="431">
        <v>5.037578246139594E-3</v>
      </c>
      <c r="P23" s="431">
        <v>5.0435910512368369E-3</v>
      </c>
      <c r="Q23" s="431">
        <v>4.5101264765200584E-3</v>
      </c>
      <c r="R23" s="431">
        <v>7.7800384819021315E-3</v>
      </c>
      <c r="S23" s="431">
        <v>4.9107204740129794E-3</v>
      </c>
      <c r="T23" s="431">
        <v>1.0306182965948834</v>
      </c>
      <c r="U23" s="431">
        <v>3.3064379083149586E-3</v>
      </c>
      <c r="V23" s="431">
        <v>3.9792456294681627E-3</v>
      </c>
      <c r="W23" s="431">
        <v>2.6003222030772173E-3</v>
      </c>
      <c r="X23" s="431">
        <v>5.7152480265299736E-4</v>
      </c>
      <c r="Y23" s="431">
        <v>2.8321239183505247E-3</v>
      </c>
      <c r="Z23" s="431">
        <v>4.6480867349809234E-3</v>
      </c>
      <c r="AA23" s="431">
        <v>7.3271106661565054E-3</v>
      </c>
      <c r="AB23" s="431">
        <v>2.9274972913459877E-2</v>
      </c>
      <c r="AC23" s="431">
        <v>2.0946446360087183E-2</v>
      </c>
      <c r="AD23" s="431">
        <v>1.6769984493518786E-4</v>
      </c>
      <c r="AE23" s="431">
        <v>6.1328679350511946E-4</v>
      </c>
      <c r="AF23" s="431">
        <v>5.1221373297711207E-3</v>
      </c>
      <c r="AG23" s="431">
        <v>4.3282030835912078E-3</v>
      </c>
      <c r="AH23" s="431">
        <v>7.9069172213308853E-3</v>
      </c>
      <c r="AI23" s="431">
        <v>1.3798302467730752E-2</v>
      </c>
      <c r="AJ23" s="431">
        <v>4.1227795008933104E-3</v>
      </c>
      <c r="AK23" s="431">
        <v>2.4113665483926815E-2</v>
      </c>
      <c r="AL23" s="431">
        <v>3.4803159794921704E-3</v>
      </c>
      <c r="AM23" s="431">
        <v>6.7102378781315616E-4</v>
      </c>
      <c r="AN23" s="431">
        <v>8.032306338477649E-4</v>
      </c>
      <c r="AO23" s="431">
        <v>1.1495894610691858E-3</v>
      </c>
      <c r="AP23" s="431">
        <v>1.6164585782553966E-3</v>
      </c>
      <c r="AQ23" s="431">
        <v>6.744733162870291E-4</v>
      </c>
      <c r="AR23" s="431">
        <v>1.3849922906700521E-3</v>
      </c>
      <c r="AS23" s="431">
        <v>1.669382830309837E-3</v>
      </c>
      <c r="AT23" s="431">
        <v>4.3735317410111595E-3</v>
      </c>
      <c r="AU23" s="431">
        <v>1.9308326584403807E-3</v>
      </c>
      <c r="AV23" s="431">
        <v>1.8261787602445794E-3</v>
      </c>
      <c r="AW23" s="431">
        <v>5.7091935770860712E-3</v>
      </c>
      <c r="AX23" s="431">
        <v>2.7916739473556494E-3</v>
      </c>
      <c r="AY23" s="431">
        <v>4.2481729214478361E-3</v>
      </c>
      <c r="AZ23" s="431">
        <v>3.9327132941669651E-3</v>
      </c>
      <c r="BA23" s="431">
        <v>7.2613191939370058E-3</v>
      </c>
      <c r="BB23" s="431">
        <v>2.0163963186247613E-3</v>
      </c>
      <c r="BC23" s="431">
        <v>7.1731878437210472E-3</v>
      </c>
      <c r="BD23" s="431">
        <v>4.4170216354562364E-3</v>
      </c>
      <c r="BE23" s="431">
        <v>3.0212705799857412E-3</v>
      </c>
      <c r="BF23" s="431">
        <v>2.539041238318464E-3</v>
      </c>
      <c r="BG23" s="431">
        <v>2.1696241767393608E-3</v>
      </c>
      <c r="BH23" s="431">
        <v>2.6687815025861037E-3</v>
      </c>
      <c r="BI23" s="431">
        <v>2.1273572301371904E-3</v>
      </c>
      <c r="BJ23" s="431">
        <v>2.0421879315399225E-3</v>
      </c>
      <c r="BK23" s="431">
        <v>7.4593660664581101E-3</v>
      </c>
      <c r="BL23" s="431">
        <v>2.9955606721825015E-3</v>
      </c>
      <c r="BM23" s="431">
        <v>1.9516189157892591E-3</v>
      </c>
      <c r="BN23" s="431">
        <v>2.8503891632306677E-3</v>
      </c>
      <c r="BO23" s="431">
        <v>2.0276691052682791E-3</v>
      </c>
      <c r="BP23" s="431">
        <v>1.348691666932383E-3</v>
      </c>
      <c r="BQ23" s="431">
        <v>6.2795477910988751E-4</v>
      </c>
      <c r="BR23" s="431">
        <v>8.3195797882872969E-4</v>
      </c>
      <c r="BS23" s="431">
        <v>1.5017149518146697E-3</v>
      </c>
      <c r="BT23" s="431">
        <v>2.9015213915770293E-3</v>
      </c>
      <c r="BU23" s="431">
        <v>7.5059302002290313E-3</v>
      </c>
      <c r="BV23" s="431">
        <v>3.3496473819953528E-3</v>
      </c>
      <c r="BW23" s="431">
        <v>1.0072168558988492E-3</v>
      </c>
      <c r="BX23" s="431">
        <v>8.0487557947613345E-4</v>
      </c>
      <c r="BY23" s="431">
        <v>3.0163274482956876E-4</v>
      </c>
      <c r="BZ23" s="431">
        <v>1.8963900178357264E-3</v>
      </c>
      <c r="CA23" s="431">
        <v>1.759558551137381E-3</v>
      </c>
      <c r="CB23" s="431">
        <v>3.8988148380065561E-3</v>
      </c>
      <c r="CC23" s="431">
        <v>3.1190908193541359E-3</v>
      </c>
      <c r="CD23" s="431">
        <v>5.845864298656139E-3</v>
      </c>
      <c r="CE23" s="431">
        <v>2.9236356540176581E-3</v>
      </c>
      <c r="CF23" s="431">
        <v>3.6240356738429175E-3</v>
      </c>
      <c r="CG23" s="431">
        <v>1.5124102848389194E-2</v>
      </c>
      <c r="CH23" s="431">
        <v>1.8530084980390618E-3</v>
      </c>
      <c r="CI23" s="431">
        <v>2.2659481168425598E-3</v>
      </c>
      <c r="CJ23" s="431">
        <v>2.1067674836063844E-3</v>
      </c>
      <c r="CK23" s="431">
        <v>1.9225675170447302E-3</v>
      </c>
      <c r="CL23" s="431">
        <v>2.0489638290950344E-3</v>
      </c>
      <c r="CM23" s="431">
        <v>2.4458262578469516E-3</v>
      </c>
      <c r="CN23" s="431">
        <v>1.6580652081785415E-3</v>
      </c>
      <c r="CO23" s="431">
        <v>2.0564185145217724E-3</v>
      </c>
      <c r="CP23" s="431">
        <v>5.6626585549587318E-3</v>
      </c>
      <c r="CQ23" s="431">
        <v>7.3481273916943405E-3</v>
      </c>
      <c r="CR23" s="431">
        <v>7.870708717162507E-3</v>
      </c>
      <c r="CS23" s="431">
        <v>7.5066304294070544E-3</v>
      </c>
      <c r="CT23" s="431">
        <v>8.6871812640264452E-3</v>
      </c>
      <c r="CU23" s="431">
        <v>4.4081905977762029E-3</v>
      </c>
      <c r="CV23" s="431">
        <v>1.6022730495520914E-3</v>
      </c>
      <c r="CW23" s="431">
        <v>2.6981937799116966E-3</v>
      </c>
      <c r="CX23" s="431">
        <v>2.3984110875483562E-3</v>
      </c>
      <c r="CY23" s="431">
        <v>1.7301705830412742E-3</v>
      </c>
      <c r="CZ23" s="431">
        <v>6.4650046839028552E-3</v>
      </c>
      <c r="DA23" s="431">
        <v>9.707207884946889E-3</v>
      </c>
      <c r="DB23" s="431">
        <v>3.4568230724152781E-3</v>
      </c>
      <c r="DC23" s="431">
        <v>2.2723495839009835E-3</v>
      </c>
      <c r="DD23" s="431">
        <v>3.8885212313689767E-3</v>
      </c>
      <c r="DE23" s="431">
        <v>3.2615072063924447E-3</v>
      </c>
      <c r="DF23" s="431">
        <v>0.30631589816687765</v>
      </c>
      <c r="DG23" s="432">
        <v>1.3393956585635487E-3</v>
      </c>
      <c r="DI23" s="429"/>
      <c r="DK23" s="402">
        <v>8998923.3894723728</v>
      </c>
      <c r="DL23" s="402">
        <v>8326395.8360848166</v>
      </c>
    </row>
    <row r="24" spans="1:116" ht="15.5" customHeight="1">
      <c r="A24" s="424">
        <v>18</v>
      </c>
      <c r="B24" s="188" t="s">
        <v>167</v>
      </c>
      <c r="C24" s="425" t="s">
        <v>168</v>
      </c>
      <c r="D24" s="430">
        <v>2.1574921418340016E-3</v>
      </c>
      <c r="E24" s="431">
        <v>2.5913170117408519E-3</v>
      </c>
      <c r="F24" s="431">
        <v>2.0071929493229966E-3</v>
      </c>
      <c r="G24" s="431">
        <v>1.5695221362246516E-3</v>
      </c>
      <c r="H24" s="431">
        <v>2.7800430139962276E-3</v>
      </c>
      <c r="I24" s="431">
        <v>3.0149910090196096E-3</v>
      </c>
      <c r="J24" s="431">
        <v>2.9113854747591524E-3</v>
      </c>
      <c r="K24" s="431">
        <v>1.1227424433526024E-2</v>
      </c>
      <c r="L24" s="431">
        <v>5.9001440484611131E-3</v>
      </c>
      <c r="M24" s="431">
        <v>3.9755433083952909E-3</v>
      </c>
      <c r="N24" s="431">
        <v>2.2237516779140729E-3</v>
      </c>
      <c r="O24" s="431">
        <v>2.3698438290014907E-3</v>
      </c>
      <c r="P24" s="431">
        <v>3.0948844450697185E-3</v>
      </c>
      <c r="Q24" s="431">
        <v>2.5316494388445388E-3</v>
      </c>
      <c r="R24" s="431">
        <v>2.875405421455585E-3</v>
      </c>
      <c r="S24" s="431">
        <v>3.0747386675180335E-3</v>
      </c>
      <c r="T24" s="431">
        <v>4.9244021605661572E-3</v>
      </c>
      <c r="U24" s="431">
        <v>1.0415413385319046</v>
      </c>
      <c r="V24" s="431">
        <v>2.3913491973973221E-3</v>
      </c>
      <c r="W24" s="431">
        <v>1.9872993108051165E-3</v>
      </c>
      <c r="X24" s="431">
        <v>7.8422503302522702E-4</v>
      </c>
      <c r="Y24" s="431">
        <v>1.6746931260495513E-3</v>
      </c>
      <c r="Z24" s="431">
        <v>1.3993535185674382E-3</v>
      </c>
      <c r="AA24" s="431">
        <v>3.7021471153676783E-3</v>
      </c>
      <c r="AB24" s="431">
        <v>9.4264585042623823E-3</v>
      </c>
      <c r="AC24" s="431">
        <v>9.3017941569956096E-3</v>
      </c>
      <c r="AD24" s="431">
        <v>2.8356290084763066E-4</v>
      </c>
      <c r="AE24" s="431">
        <v>8.2493165408636764E-4</v>
      </c>
      <c r="AF24" s="431">
        <v>2.6163487396870726E-3</v>
      </c>
      <c r="AG24" s="431">
        <v>1.9556491348428524E-3</v>
      </c>
      <c r="AH24" s="431">
        <v>2.4468500861939625E-3</v>
      </c>
      <c r="AI24" s="431">
        <v>5.9484934132953615E-3</v>
      </c>
      <c r="AJ24" s="431">
        <v>1.7655777558896978E-3</v>
      </c>
      <c r="AK24" s="431">
        <v>3.4962327887665691E-3</v>
      </c>
      <c r="AL24" s="431">
        <v>2.0271940211315847E-3</v>
      </c>
      <c r="AM24" s="431">
        <v>1.1638398696693598E-3</v>
      </c>
      <c r="AN24" s="431">
        <v>1.3534471684716494E-3</v>
      </c>
      <c r="AO24" s="431">
        <v>2.9299811092878196E-3</v>
      </c>
      <c r="AP24" s="431">
        <v>1.3936210059752635E-3</v>
      </c>
      <c r="AQ24" s="431">
        <v>1.1981060077720469E-3</v>
      </c>
      <c r="AR24" s="431">
        <v>2.0091800331016167E-3</v>
      </c>
      <c r="AS24" s="431">
        <v>1.8637900046525322E-3</v>
      </c>
      <c r="AT24" s="431">
        <v>3.8590736026685433E-3</v>
      </c>
      <c r="AU24" s="431">
        <v>2.8816662532286205E-3</v>
      </c>
      <c r="AV24" s="431">
        <v>2.6085569993717231E-3</v>
      </c>
      <c r="AW24" s="431">
        <v>5.103381266664913E-3</v>
      </c>
      <c r="AX24" s="431">
        <v>4.7017430096396376E-3</v>
      </c>
      <c r="AY24" s="431">
        <v>2.6527001783214479E-3</v>
      </c>
      <c r="AZ24" s="431">
        <v>2.5470545824449096E-3</v>
      </c>
      <c r="BA24" s="431">
        <v>1.0869533596886421E-2</v>
      </c>
      <c r="BB24" s="431">
        <v>2.5450326927411926E-3</v>
      </c>
      <c r="BC24" s="431">
        <v>2.1377234219204038E-3</v>
      </c>
      <c r="BD24" s="431">
        <v>6.43263537651673E-3</v>
      </c>
      <c r="BE24" s="431">
        <v>4.3095858922298233E-3</v>
      </c>
      <c r="BF24" s="431">
        <v>3.476737081529682E-3</v>
      </c>
      <c r="BG24" s="431">
        <v>2.923997961773435E-3</v>
      </c>
      <c r="BH24" s="431">
        <v>2.5979640444195916E-3</v>
      </c>
      <c r="BI24" s="431">
        <v>3.333474887924352E-3</v>
      </c>
      <c r="BJ24" s="431">
        <v>5.0148482813874426E-3</v>
      </c>
      <c r="BK24" s="431">
        <v>7.9820113090503068E-3</v>
      </c>
      <c r="BL24" s="431">
        <v>5.1666569836642303E-3</v>
      </c>
      <c r="BM24" s="431">
        <v>2.7106859774902437E-3</v>
      </c>
      <c r="BN24" s="431">
        <v>2.821664281013925E-3</v>
      </c>
      <c r="BO24" s="431">
        <v>2.4920120191179486E-3</v>
      </c>
      <c r="BP24" s="431">
        <v>2.0906139084492115E-3</v>
      </c>
      <c r="BQ24" s="431">
        <v>3.0817980381659827E-3</v>
      </c>
      <c r="BR24" s="431">
        <v>7.147557113039286E-3</v>
      </c>
      <c r="BS24" s="431">
        <v>5.5358517633178322E-3</v>
      </c>
      <c r="BT24" s="431">
        <v>6.5734043175838808E-3</v>
      </c>
      <c r="BU24" s="431">
        <v>6.9882416795671986E-3</v>
      </c>
      <c r="BV24" s="431">
        <v>1.8487440170365813E-2</v>
      </c>
      <c r="BW24" s="431">
        <v>3.7026145920436627E-3</v>
      </c>
      <c r="BX24" s="431">
        <v>3.1713651694550756E-3</v>
      </c>
      <c r="BY24" s="431">
        <v>1.3499916953236203E-3</v>
      </c>
      <c r="BZ24" s="431">
        <v>3.6202688281658912E-3</v>
      </c>
      <c r="CA24" s="431">
        <v>2.4960628013223091E-3</v>
      </c>
      <c r="CB24" s="431">
        <v>4.0122268003684111E-3</v>
      </c>
      <c r="CC24" s="431">
        <v>2.9466587883660326E-3</v>
      </c>
      <c r="CD24" s="431">
        <v>4.7318668163676674E-3</v>
      </c>
      <c r="CE24" s="431">
        <v>3.2125537916097538E-3</v>
      </c>
      <c r="CF24" s="431">
        <v>3.0036106653023105E-3</v>
      </c>
      <c r="CG24" s="431">
        <v>7.4288231359456881E-3</v>
      </c>
      <c r="CH24" s="431">
        <v>6.651348777271358E-3</v>
      </c>
      <c r="CI24" s="431">
        <v>1.1921127646534493E-2</v>
      </c>
      <c r="CJ24" s="431">
        <v>2.1630229942726217E-2</v>
      </c>
      <c r="CK24" s="431">
        <v>7.9399218922911532E-3</v>
      </c>
      <c r="CL24" s="431">
        <v>1.3019683467108738E-2</v>
      </c>
      <c r="CM24" s="431">
        <v>8.7929644383084954E-2</v>
      </c>
      <c r="CN24" s="431">
        <v>7.4482359590659951E-3</v>
      </c>
      <c r="CO24" s="431">
        <v>4.4675955497702124E-3</v>
      </c>
      <c r="CP24" s="431">
        <v>2.5661801715458624E-2</v>
      </c>
      <c r="CQ24" s="431">
        <v>4.8856987731738686E-3</v>
      </c>
      <c r="CR24" s="431">
        <v>1.0671026326264002E-2</v>
      </c>
      <c r="CS24" s="431">
        <v>9.3317225911164325E-3</v>
      </c>
      <c r="CT24" s="431">
        <v>2.6569875463896982E-3</v>
      </c>
      <c r="CU24" s="431">
        <v>3.7251259482810835E-2</v>
      </c>
      <c r="CV24" s="431">
        <v>3.5969749770055981E-3</v>
      </c>
      <c r="CW24" s="431">
        <v>5.2711993122133316E-2</v>
      </c>
      <c r="CX24" s="431">
        <v>3.5783201349327935E-3</v>
      </c>
      <c r="CY24" s="431">
        <v>5.1343009046712369E-3</v>
      </c>
      <c r="CZ24" s="431">
        <v>4.6560400157171266E-3</v>
      </c>
      <c r="DA24" s="431">
        <v>4.7492039439841968E-3</v>
      </c>
      <c r="DB24" s="431">
        <v>4.3842582247683804E-3</v>
      </c>
      <c r="DC24" s="431">
        <v>7.7034337826256821E-3</v>
      </c>
      <c r="DD24" s="431">
        <v>2.3651016379978092E-3</v>
      </c>
      <c r="DE24" s="431">
        <v>3.83558800864641E-3</v>
      </c>
      <c r="DF24" s="431">
        <v>4.6318579603565621E-3</v>
      </c>
      <c r="DG24" s="432">
        <v>2.7912389605208501E-3</v>
      </c>
      <c r="DI24" s="429"/>
      <c r="DK24" s="402">
        <v>11268985.97090357</v>
      </c>
      <c r="DL24" s="402">
        <v>10684416.531983586</v>
      </c>
    </row>
    <row r="25" spans="1:116" ht="15.5" customHeight="1">
      <c r="A25" s="424">
        <v>19</v>
      </c>
      <c r="B25" s="188" t="s">
        <v>169</v>
      </c>
      <c r="C25" s="425" t="s">
        <v>170</v>
      </c>
      <c r="D25" s="430">
        <v>3.8893779785770133E-2</v>
      </c>
      <c r="E25" s="431">
        <v>5.3838567464343824E-3</v>
      </c>
      <c r="F25" s="431">
        <v>1.9455032235467492E-3</v>
      </c>
      <c r="G25" s="431">
        <v>2.8657491734943854E-4</v>
      </c>
      <c r="H25" s="431">
        <v>7.0591283146564552E-4</v>
      </c>
      <c r="I25" s="431">
        <v>2.7376903367755092E-5</v>
      </c>
      <c r="J25" s="431">
        <v>5.49868118148874E-5</v>
      </c>
      <c r="K25" s="431">
        <v>4.3264632906823784E-3</v>
      </c>
      <c r="L25" s="431">
        <v>1.7616456433135438E-3</v>
      </c>
      <c r="M25" s="431">
        <v>8.6396223293466693E-3</v>
      </c>
      <c r="N25" s="431">
        <v>1.0955539292823997E-3</v>
      </c>
      <c r="O25" s="431">
        <v>8.1020361137663411E-4</v>
      </c>
      <c r="P25" s="431">
        <v>2.9468264887497528E-4</v>
      </c>
      <c r="Q25" s="431">
        <v>1.9974303485643726E-4</v>
      </c>
      <c r="R25" s="431">
        <v>1.1881878742130008E-4</v>
      </c>
      <c r="S25" s="431">
        <v>5.0957842604978487E-4</v>
      </c>
      <c r="T25" s="431">
        <v>2.677595994022885E-4</v>
      </c>
      <c r="U25" s="431">
        <v>1.7045770469728807E-4</v>
      </c>
      <c r="V25" s="431">
        <v>1.1703973449752865</v>
      </c>
      <c r="W25" s="431">
        <v>5.9959873929523637E-3</v>
      </c>
      <c r="X25" s="431">
        <v>1.7510299348740037E-4</v>
      </c>
      <c r="Y25" s="431">
        <v>7.1368941861993194E-3</v>
      </c>
      <c r="Z25" s="431">
        <v>3.9254063831872139E-3</v>
      </c>
      <c r="AA25" s="431">
        <v>1.5706718941583965E-3</v>
      </c>
      <c r="AB25" s="431">
        <v>1.8347379727145492E-3</v>
      </c>
      <c r="AC25" s="431">
        <v>3.1591074616531848E-3</v>
      </c>
      <c r="AD25" s="431">
        <v>1.0515848971249651E-5</v>
      </c>
      <c r="AE25" s="431">
        <v>-1.8791330817457665E-3</v>
      </c>
      <c r="AF25" s="431">
        <v>6.4319311914829531E-4</v>
      </c>
      <c r="AG25" s="431">
        <v>1.8548164975829293E-3</v>
      </c>
      <c r="AH25" s="431">
        <v>3.3146420325874773E-4</v>
      </c>
      <c r="AI25" s="431">
        <v>2.5455012960411605E-4</v>
      </c>
      <c r="AJ25" s="431">
        <v>4.3751818496699896E-5</v>
      </c>
      <c r="AK25" s="431">
        <v>1.3153655065155972E-4</v>
      </c>
      <c r="AL25" s="431">
        <v>3.1138315440062416E-4</v>
      </c>
      <c r="AM25" s="431">
        <v>-2.4042819331546519E-3</v>
      </c>
      <c r="AN25" s="431">
        <v>-8.6397656483232557E-4</v>
      </c>
      <c r="AO25" s="431">
        <v>-3.9968354989974527E-4</v>
      </c>
      <c r="AP25" s="431">
        <v>-3.72522379791669E-4</v>
      </c>
      <c r="AQ25" s="431">
        <v>1.0160200632807268E-4</v>
      </c>
      <c r="AR25" s="431">
        <v>8.5816319667272463E-5</v>
      </c>
      <c r="AS25" s="431">
        <v>-9.2877602244164828E-5</v>
      </c>
      <c r="AT25" s="431">
        <v>-7.366054672399329E-5</v>
      </c>
      <c r="AU25" s="431">
        <v>-2.0731200828744329E-5</v>
      </c>
      <c r="AV25" s="431">
        <v>2.2442907141211145E-6</v>
      </c>
      <c r="AW25" s="431">
        <v>8.9862438681977288E-5</v>
      </c>
      <c r="AX25" s="431">
        <v>1.356650541051477E-4</v>
      </c>
      <c r="AY25" s="431">
        <v>7.8520623484855636E-5</v>
      </c>
      <c r="AZ25" s="431">
        <v>3.7524103435849853E-5</v>
      </c>
      <c r="BA25" s="431">
        <v>8.7991927244553795E-5</v>
      </c>
      <c r="BB25" s="431">
        <v>4.6298773495083057E-5</v>
      </c>
      <c r="BC25" s="431">
        <v>3.4429334179368539E-4</v>
      </c>
      <c r="BD25" s="431">
        <v>9.1905873052985749E-5</v>
      </c>
      <c r="BE25" s="431">
        <v>7.7391427664951648E-5</v>
      </c>
      <c r="BF25" s="431">
        <v>9.2575047232539671E-5</v>
      </c>
      <c r="BG25" s="431">
        <v>7.6232560312783582E-5</v>
      </c>
      <c r="BH25" s="431">
        <v>1.0540606481567485E-4</v>
      </c>
      <c r="BI25" s="431">
        <v>-3.5432022718921764E-5</v>
      </c>
      <c r="BJ25" s="431">
        <v>2.8558278586624601E-5</v>
      </c>
      <c r="BK25" s="431">
        <v>3.2439100525634825E-4</v>
      </c>
      <c r="BL25" s="431">
        <v>2.9973443918082943E-5</v>
      </c>
      <c r="BM25" s="431">
        <v>4.7597572491165841E-5</v>
      </c>
      <c r="BN25" s="431">
        <v>3.316011512297997E-5</v>
      </c>
      <c r="BO25" s="431">
        <v>2.2522741919261895E-4</v>
      </c>
      <c r="BP25" s="431">
        <v>2.1950594055043402E-4</v>
      </c>
      <c r="BQ25" s="431">
        <v>8.0205562432782769E-5</v>
      </c>
      <c r="BR25" s="431">
        <v>1.4606769545598777E-4</v>
      </c>
      <c r="BS25" s="431">
        <v>8.2620871973349664E-5</v>
      </c>
      <c r="BT25" s="431">
        <v>8.6270238282689924E-5</v>
      </c>
      <c r="BU25" s="431">
        <v>2.0684741979087604E-5</v>
      </c>
      <c r="BV25" s="431">
        <v>1.7855513970949291E-5</v>
      </c>
      <c r="BW25" s="431">
        <v>1.5903074609708911E-5</v>
      </c>
      <c r="BX25" s="431">
        <v>1.1446644046484555E-5</v>
      </c>
      <c r="BY25" s="431">
        <v>2.9006971296438197E-6</v>
      </c>
      <c r="BZ25" s="431">
        <v>1.8504999524290328E-5</v>
      </c>
      <c r="CA25" s="431">
        <v>1.3484192211150964E-5</v>
      </c>
      <c r="CB25" s="431">
        <v>4.8781477553436485E-5</v>
      </c>
      <c r="CC25" s="431">
        <v>1.7910861498991875E-5</v>
      </c>
      <c r="CD25" s="431">
        <v>2.4352864589224233E-5</v>
      </c>
      <c r="CE25" s="431">
        <v>1.4870329751412365E-5</v>
      </c>
      <c r="CF25" s="431">
        <v>3.2396929997944322E-5</v>
      </c>
      <c r="CG25" s="431">
        <v>4.2958060465995361E-5</v>
      </c>
      <c r="CH25" s="431">
        <v>8.5130636674739229E-6</v>
      </c>
      <c r="CI25" s="431">
        <v>1.9784475759906771E-5</v>
      </c>
      <c r="CJ25" s="431">
        <v>3.9618873027441354E-5</v>
      </c>
      <c r="CK25" s="431">
        <v>2.4093281122586074E-5</v>
      </c>
      <c r="CL25" s="431">
        <v>2.1525672150827958E-5</v>
      </c>
      <c r="CM25" s="431">
        <v>7.1196957628499719E-5</v>
      </c>
      <c r="CN25" s="431">
        <v>2.2048004965758625E-5</v>
      </c>
      <c r="CO25" s="431">
        <v>8.4527038176947971E-5</v>
      </c>
      <c r="CP25" s="431">
        <v>1.4980328160533606E-4</v>
      </c>
      <c r="CQ25" s="431">
        <v>3.5760143503730228E-4</v>
      </c>
      <c r="CR25" s="431">
        <v>1.7468634332451033E-4</v>
      </c>
      <c r="CS25" s="431">
        <v>1.6509111880400729E-4</v>
      </c>
      <c r="CT25" s="431">
        <v>2.4529495129516906E-4</v>
      </c>
      <c r="CU25" s="431">
        <v>1.0973458558620351E-4</v>
      </c>
      <c r="CV25" s="431">
        <v>3.3371461137355158E-5</v>
      </c>
      <c r="CW25" s="431">
        <v>5.299968662761498E-5</v>
      </c>
      <c r="CX25" s="431">
        <v>9.8553014162582257E-5</v>
      </c>
      <c r="CY25" s="431">
        <v>2.2444885615724073E-5</v>
      </c>
      <c r="CZ25" s="431">
        <v>8.4715533129471035E-4</v>
      </c>
      <c r="DA25" s="431">
        <v>1.2237724628155861E-3</v>
      </c>
      <c r="DB25" s="431">
        <v>1.1505044771833213E-4</v>
      </c>
      <c r="DC25" s="431">
        <v>2.8796705558874181E-4</v>
      </c>
      <c r="DD25" s="431">
        <v>3.1734495670673228E-4</v>
      </c>
      <c r="DE25" s="431">
        <v>5.3438016909496415E-4</v>
      </c>
      <c r="DF25" s="431">
        <v>2.4047305660350772E-4</v>
      </c>
      <c r="DG25" s="432">
        <v>4.595673400417231E-4</v>
      </c>
      <c r="DI25" s="429"/>
      <c r="DK25" s="402">
        <v>953364.58027333987</v>
      </c>
      <c r="DL25" s="402">
        <v>754732.22797886783</v>
      </c>
    </row>
    <row r="26" spans="1:116" ht="15.5" customHeight="1">
      <c r="A26" s="424">
        <v>20</v>
      </c>
      <c r="B26" s="188" t="s">
        <v>171</v>
      </c>
      <c r="C26" s="425" t="s">
        <v>172</v>
      </c>
      <c r="D26" s="430">
        <v>4.4922868021659039E-3</v>
      </c>
      <c r="E26" s="431">
        <v>2.9485707219511223E-3</v>
      </c>
      <c r="F26" s="431">
        <v>1.1495819676580678E-3</v>
      </c>
      <c r="G26" s="431">
        <v>5.4044162732965557E-4</v>
      </c>
      <c r="H26" s="431">
        <v>2.6609058772914494E-3</v>
      </c>
      <c r="I26" s="431">
        <v>6.4284763104028675E-4</v>
      </c>
      <c r="J26" s="431">
        <v>1.009061854873111E-3</v>
      </c>
      <c r="K26" s="431">
        <v>5.6635575389980021E-3</v>
      </c>
      <c r="L26" s="431">
        <v>4.899553406408538E-3</v>
      </c>
      <c r="M26" s="431">
        <v>4.4654210311376617E-3</v>
      </c>
      <c r="N26" s="431">
        <v>6.7944125981682965E-4</v>
      </c>
      <c r="O26" s="431">
        <v>1.7345783548773159E-2</v>
      </c>
      <c r="P26" s="431">
        <v>5.5982098448101366E-3</v>
      </c>
      <c r="Q26" s="431">
        <v>2.2815208429695509E-3</v>
      </c>
      <c r="R26" s="431">
        <v>2.8788949123292953E-3</v>
      </c>
      <c r="S26" s="431">
        <v>1.3986994351235297E-2</v>
      </c>
      <c r="T26" s="431">
        <v>5.5130890236180577E-3</v>
      </c>
      <c r="U26" s="431">
        <v>2.8986410083081762E-3</v>
      </c>
      <c r="V26" s="431">
        <v>4.2737674436606275E-2</v>
      </c>
      <c r="W26" s="431">
        <v>1.1150543989975752</v>
      </c>
      <c r="X26" s="431">
        <v>8.1166838789429943E-3</v>
      </c>
      <c r="Y26" s="431">
        <v>3.2881402213606629E-2</v>
      </c>
      <c r="Z26" s="431">
        <v>2.2748605412234082E-2</v>
      </c>
      <c r="AA26" s="431">
        <v>3.8161795617270691E-2</v>
      </c>
      <c r="AB26" s="431">
        <v>3.0934936899915031E-2</v>
      </c>
      <c r="AC26" s="431">
        <v>4.2566471686838109E-2</v>
      </c>
      <c r="AD26" s="431">
        <v>1.2788651240122585E-4</v>
      </c>
      <c r="AE26" s="431">
        <v>6.8764908759785207E-4</v>
      </c>
      <c r="AF26" s="431">
        <v>7.3560202702014372E-3</v>
      </c>
      <c r="AG26" s="431">
        <v>2.5535002222603225E-2</v>
      </c>
      <c r="AH26" s="431">
        <v>3.4722265117421969E-3</v>
      </c>
      <c r="AI26" s="431">
        <v>2.5413590738119853E-2</v>
      </c>
      <c r="AJ26" s="431">
        <v>1.642530790863582E-3</v>
      </c>
      <c r="AK26" s="431">
        <v>1.6408176628399638E-2</v>
      </c>
      <c r="AL26" s="431">
        <v>3.9713215732930457E-3</v>
      </c>
      <c r="AM26" s="431">
        <v>6.8382162844102604E-3</v>
      </c>
      <c r="AN26" s="431">
        <v>7.8006113052454546E-3</v>
      </c>
      <c r="AO26" s="431">
        <v>3.2186858691947359E-3</v>
      </c>
      <c r="AP26" s="431">
        <v>3.6676374385029194E-3</v>
      </c>
      <c r="AQ26" s="431">
        <v>2.752564145202612E-3</v>
      </c>
      <c r="AR26" s="431">
        <v>3.1564874936302078E-3</v>
      </c>
      <c r="AS26" s="431">
        <v>5.5652523240658181E-3</v>
      </c>
      <c r="AT26" s="431">
        <v>2.3506842480563494E-3</v>
      </c>
      <c r="AU26" s="431">
        <v>2.5492624199683163E-3</v>
      </c>
      <c r="AV26" s="431">
        <v>1.9854276566824069E-3</v>
      </c>
      <c r="AW26" s="431">
        <v>2.7127239732842806E-3</v>
      </c>
      <c r="AX26" s="431">
        <v>9.8118556982049934E-3</v>
      </c>
      <c r="AY26" s="431">
        <v>4.6016935912780617E-3</v>
      </c>
      <c r="AZ26" s="431">
        <v>2.7001335098199822E-3</v>
      </c>
      <c r="BA26" s="431">
        <v>6.4318400059324718E-3</v>
      </c>
      <c r="BB26" s="431">
        <v>2.9533132432424639E-3</v>
      </c>
      <c r="BC26" s="431">
        <v>1.1129504781076979E-2</v>
      </c>
      <c r="BD26" s="431">
        <v>5.0649164502343611E-3</v>
      </c>
      <c r="BE26" s="431">
        <v>4.0923879096714747E-3</v>
      </c>
      <c r="BF26" s="431">
        <v>3.0987804284497676E-3</v>
      </c>
      <c r="BG26" s="431">
        <v>2.8132990012424237E-3</v>
      </c>
      <c r="BH26" s="431">
        <v>2.7541149674398715E-3</v>
      </c>
      <c r="BI26" s="431">
        <v>4.7756440209587581E-3</v>
      </c>
      <c r="BJ26" s="431">
        <v>2.4804883656052339E-3</v>
      </c>
      <c r="BK26" s="431">
        <v>5.0875681679222887E-3</v>
      </c>
      <c r="BL26" s="431">
        <v>1.0979873750872572E-3</v>
      </c>
      <c r="BM26" s="431">
        <v>1.569567915917711E-3</v>
      </c>
      <c r="BN26" s="431">
        <v>1.8815241966732303E-3</v>
      </c>
      <c r="BO26" s="431">
        <v>1.5115572500221622E-3</v>
      </c>
      <c r="BP26" s="431">
        <v>1.817396216666245E-3</v>
      </c>
      <c r="BQ26" s="431">
        <v>3.8069446483281254E-4</v>
      </c>
      <c r="BR26" s="431">
        <v>4.9910070134667858E-4</v>
      </c>
      <c r="BS26" s="431">
        <v>6.9960470653969917E-3</v>
      </c>
      <c r="BT26" s="431">
        <v>5.9383043145316734E-3</v>
      </c>
      <c r="BU26" s="431">
        <v>2.6225491966273487E-4</v>
      </c>
      <c r="BV26" s="431">
        <v>2.785363249266506E-4</v>
      </c>
      <c r="BW26" s="431">
        <v>1.3444549868503117E-4</v>
      </c>
      <c r="BX26" s="431">
        <v>1.422424861798798E-4</v>
      </c>
      <c r="BY26" s="431">
        <v>5.8648510702993158E-5</v>
      </c>
      <c r="BZ26" s="431">
        <v>6.8435310375513964E-4</v>
      </c>
      <c r="CA26" s="431">
        <v>2.9456015968709853E-4</v>
      </c>
      <c r="CB26" s="431">
        <v>1.0579200160411399E-3</v>
      </c>
      <c r="CC26" s="431">
        <v>4.2497477345347791E-4</v>
      </c>
      <c r="CD26" s="431">
        <v>7.0163055892144327E-4</v>
      </c>
      <c r="CE26" s="431">
        <v>2.5945740637931414E-4</v>
      </c>
      <c r="CF26" s="431">
        <v>1.0535961098820873E-3</v>
      </c>
      <c r="CG26" s="431">
        <v>1.0427059307235721E-3</v>
      </c>
      <c r="CH26" s="431">
        <v>1.6091378919030812E-4</v>
      </c>
      <c r="CI26" s="431">
        <v>4.077996925463256E-4</v>
      </c>
      <c r="CJ26" s="431">
        <v>5.3238006799194611E-4</v>
      </c>
      <c r="CK26" s="431">
        <v>3.9560770268769836E-4</v>
      </c>
      <c r="CL26" s="431">
        <v>3.2831805536385458E-4</v>
      </c>
      <c r="CM26" s="431">
        <v>1.277275214784779E-3</v>
      </c>
      <c r="CN26" s="431">
        <v>5.9380888676075654E-4</v>
      </c>
      <c r="CO26" s="431">
        <v>3.7583726585516873E-4</v>
      </c>
      <c r="CP26" s="431">
        <v>5.9919570374268958E-3</v>
      </c>
      <c r="CQ26" s="431">
        <v>5.7631733065199144E-3</v>
      </c>
      <c r="CR26" s="431">
        <v>1.5414450199869506E-2</v>
      </c>
      <c r="CS26" s="431">
        <v>1.106772633923754E-3</v>
      </c>
      <c r="CT26" s="431">
        <v>9.3667234669630268E-4</v>
      </c>
      <c r="CU26" s="431">
        <v>5.9887188155537574E-4</v>
      </c>
      <c r="CV26" s="431">
        <v>5.9544941337874666E-4</v>
      </c>
      <c r="CW26" s="431">
        <v>9.0126177311061154E-4</v>
      </c>
      <c r="CX26" s="431">
        <v>2.4753800058063043E-3</v>
      </c>
      <c r="CY26" s="431">
        <v>3.4075657371654237E-4</v>
      </c>
      <c r="CZ26" s="431">
        <v>1.5250426103279333E-3</v>
      </c>
      <c r="DA26" s="431">
        <v>1.8486111843292407E-3</v>
      </c>
      <c r="DB26" s="431">
        <v>3.0593436984069676E-3</v>
      </c>
      <c r="DC26" s="431">
        <v>1.0749752432135334E-3</v>
      </c>
      <c r="DD26" s="431">
        <v>5.9373857700845863E-3</v>
      </c>
      <c r="DE26" s="431">
        <v>7.9319506261187869E-4</v>
      </c>
      <c r="DF26" s="431">
        <v>4.8219522789137298E-3</v>
      </c>
      <c r="DG26" s="432">
        <v>9.3976098549597832E-4</v>
      </c>
      <c r="DI26" s="429"/>
      <c r="DK26" s="402">
        <v>5408316.171629414</v>
      </c>
      <c r="DL26" s="402">
        <v>4280807.8464531805</v>
      </c>
    </row>
    <row r="27" spans="1:116" ht="15.5" customHeight="1">
      <c r="A27" s="424">
        <v>21</v>
      </c>
      <c r="B27" s="188" t="s">
        <v>173</v>
      </c>
      <c r="C27" s="425" t="s">
        <v>174</v>
      </c>
      <c r="D27" s="430">
        <v>3.3879437741132683E-3</v>
      </c>
      <c r="E27" s="431">
        <v>1.1779482439416575E-3</v>
      </c>
      <c r="F27" s="431">
        <v>1.0571207873876318E-3</v>
      </c>
      <c r="G27" s="431">
        <v>7.267003232423148E-4</v>
      </c>
      <c r="H27" s="431">
        <v>1.3194155605811527E-3</v>
      </c>
      <c r="I27" s="431">
        <v>5.0708878136741309E-4</v>
      </c>
      <c r="J27" s="431">
        <v>1.0461045107256987E-3</v>
      </c>
      <c r="K27" s="431">
        <v>2.2535932334006407E-3</v>
      </c>
      <c r="L27" s="431">
        <v>2.6615863093126927E-3</v>
      </c>
      <c r="M27" s="431">
        <v>1.5352655499368975E-3</v>
      </c>
      <c r="N27" s="431">
        <v>8.7166812888140742E-4</v>
      </c>
      <c r="O27" s="431">
        <v>1.0741968322827092E-2</v>
      </c>
      <c r="P27" s="431">
        <v>4.6324647060513972E-3</v>
      </c>
      <c r="Q27" s="431">
        <v>3.4873175269195308E-3</v>
      </c>
      <c r="R27" s="431">
        <v>4.0671435353427663E-3</v>
      </c>
      <c r="S27" s="431">
        <v>5.3226318663253201E-3</v>
      </c>
      <c r="T27" s="431">
        <v>5.3353445377765452E-3</v>
      </c>
      <c r="U27" s="431">
        <v>3.5675910535344739E-3</v>
      </c>
      <c r="V27" s="431">
        <v>2.5365613577654895E-2</v>
      </c>
      <c r="W27" s="431">
        <v>9.1519960748154949E-3</v>
      </c>
      <c r="X27" s="431">
        <v>1.1925699025856169</v>
      </c>
      <c r="Y27" s="431">
        <v>0.27980505935334332</v>
      </c>
      <c r="Z27" s="431">
        <v>0.30199044172950035</v>
      </c>
      <c r="AA27" s="431">
        <v>4.5339088652567118E-2</v>
      </c>
      <c r="AB27" s="431">
        <v>1.8358696921395364E-2</v>
      </c>
      <c r="AC27" s="431">
        <v>5.4291220560280469E-2</v>
      </c>
      <c r="AD27" s="431">
        <v>3.1415234402085526E-4</v>
      </c>
      <c r="AE27" s="431">
        <v>8.004971404620316E-4</v>
      </c>
      <c r="AF27" s="431">
        <v>3.8489548732259037E-2</v>
      </c>
      <c r="AG27" s="431">
        <v>2.0998897375941579E-2</v>
      </c>
      <c r="AH27" s="431">
        <v>4.6779636989133545E-3</v>
      </c>
      <c r="AI27" s="431">
        <v>4.9790402081813555E-3</v>
      </c>
      <c r="AJ27" s="431">
        <v>8.5367871612751522E-4</v>
      </c>
      <c r="AK27" s="431">
        <v>1.052533057714463E-3</v>
      </c>
      <c r="AL27" s="431">
        <v>6.4454303115787422E-3</v>
      </c>
      <c r="AM27" s="431">
        <v>3.0586493518414614E-4</v>
      </c>
      <c r="AN27" s="431">
        <v>3.6217103165446312E-4</v>
      </c>
      <c r="AO27" s="431">
        <v>6.004472253800569E-4</v>
      </c>
      <c r="AP27" s="431">
        <v>2.3208466314470652E-4</v>
      </c>
      <c r="AQ27" s="431">
        <v>2.9751099858713726E-4</v>
      </c>
      <c r="AR27" s="431">
        <v>2.2417433444834002E-3</v>
      </c>
      <c r="AS27" s="431">
        <v>7.906713707318241E-4</v>
      </c>
      <c r="AT27" s="431">
        <v>8.1341806308050685E-4</v>
      </c>
      <c r="AU27" s="431">
        <v>9.7854982462940274E-4</v>
      </c>
      <c r="AV27" s="431">
        <v>1.0118373881552332E-3</v>
      </c>
      <c r="AW27" s="431">
        <v>3.2339128206249402E-3</v>
      </c>
      <c r="AX27" s="431">
        <v>3.5154018181833393E-3</v>
      </c>
      <c r="AY27" s="431">
        <v>2.4216623321041868E-3</v>
      </c>
      <c r="AZ27" s="431">
        <v>2.4843278531775917E-3</v>
      </c>
      <c r="BA27" s="431">
        <v>3.8826775713754276E-3</v>
      </c>
      <c r="BB27" s="431">
        <v>1.3200281730017104E-3</v>
      </c>
      <c r="BC27" s="431">
        <v>4.9782217179150335E-3</v>
      </c>
      <c r="BD27" s="431">
        <v>2.8646946982569372E-3</v>
      </c>
      <c r="BE27" s="431">
        <v>2.5177019534634217E-3</v>
      </c>
      <c r="BF27" s="431">
        <v>4.3145986605404958E-3</v>
      </c>
      <c r="BG27" s="431">
        <v>3.4091828653662328E-3</v>
      </c>
      <c r="BH27" s="431">
        <v>4.5284094330359506E-3</v>
      </c>
      <c r="BI27" s="431">
        <v>1.8914956279077212E-3</v>
      </c>
      <c r="BJ27" s="431">
        <v>1.4278223834462648E-3</v>
      </c>
      <c r="BK27" s="431">
        <v>6.5449072491657488E-3</v>
      </c>
      <c r="BL27" s="431">
        <v>4.2581823093330818E-4</v>
      </c>
      <c r="BM27" s="431">
        <v>1.1954261903329262E-3</v>
      </c>
      <c r="BN27" s="431">
        <v>1.399578504921929E-3</v>
      </c>
      <c r="BO27" s="431">
        <v>9.2439630891043257E-4</v>
      </c>
      <c r="BP27" s="431">
        <v>8.823788786978293E-4</v>
      </c>
      <c r="BQ27" s="431">
        <v>2.5257445623158131E-4</v>
      </c>
      <c r="BR27" s="431">
        <v>8.2389511047186619E-4</v>
      </c>
      <c r="BS27" s="431">
        <v>1.7924393557115495E-3</v>
      </c>
      <c r="BT27" s="431">
        <v>8.1653403700976596E-4</v>
      </c>
      <c r="BU27" s="431">
        <v>3.6156254963195915E-4</v>
      </c>
      <c r="BV27" s="431">
        <v>3.1942256835472275E-4</v>
      </c>
      <c r="BW27" s="431">
        <v>1.3771675105019824E-4</v>
      </c>
      <c r="BX27" s="431">
        <v>1.8548187342024732E-4</v>
      </c>
      <c r="BY27" s="431">
        <v>6.4342049312445174E-5</v>
      </c>
      <c r="BZ27" s="431">
        <v>2.6675113266295866E-4</v>
      </c>
      <c r="CA27" s="431">
        <v>2.2146983632728939E-4</v>
      </c>
      <c r="CB27" s="431">
        <v>9.0668666722658038E-4</v>
      </c>
      <c r="CC27" s="431">
        <v>2.8291970528672374E-4</v>
      </c>
      <c r="CD27" s="431">
        <v>5.3314796868541865E-4</v>
      </c>
      <c r="CE27" s="431">
        <v>2.4351019747814276E-4</v>
      </c>
      <c r="CF27" s="431">
        <v>3.777007532414419E-4</v>
      </c>
      <c r="CG27" s="431">
        <v>7.3183217735952894E-4</v>
      </c>
      <c r="CH27" s="431">
        <v>1.2740704285779379E-4</v>
      </c>
      <c r="CI27" s="431">
        <v>2.7348599106826518E-4</v>
      </c>
      <c r="CJ27" s="431">
        <v>4.3200839739528004E-4</v>
      </c>
      <c r="CK27" s="431">
        <v>5.9916132801185516E-4</v>
      </c>
      <c r="CL27" s="431">
        <v>2.922823399325991E-4</v>
      </c>
      <c r="CM27" s="431">
        <v>9.927667420432005E-4</v>
      </c>
      <c r="CN27" s="431">
        <v>2.9245330386376306E-4</v>
      </c>
      <c r="CO27" s="431">
        <v>3.5263269038707717E-4</v>
      </c>
      <c r="CP27" s="431">
        <v>3.1813021054938793E-3</v>
      </c>
      <c r="CQ27" s="431">
        <v>3.4994121676658234E-3</v>
      </c>
      <c r="CR27" s="431">
        <v>1.7703884792360772E-3</v>
      </c>
      <c r="CS27" s="431">
        <v>6.1425983505857397E-4</v>
      </c>
      <c r="CT27" s="431">
        <v>4.8636505682256293E-4</v>
      </c>
      <c r="CU27" s="431">
        <v>6.5862422470850247E-4</v>
      </c>
      <c r="CV27" s="431">
        <v>5.8175987218533399E-4</v>
      </c>
      <c r="CW27" s="431">
        <v>7.9315458422817063E-4</v>
      </c>
      <c r="CX27" s="431">
        <v>2.108029441052713E-3</v>
      </c>
      <c r="CY27" s="431">
        <v>3.8398261153360847E-4</v>
      </c>
      <c r="CZ27" s="431">
        <v>7.9760620399075513E-4</v>
      </c>
      <c r="DA27" s="431">
        <v>8.4059275899458726E-4</v>
      </c>
      <c r="DB27" s="431">
        <v>1.799307948674744E-3</v>
      </c>
      <c r="DC27" s="431">
        <v>5.9428288268611562E-4</v>
      </c>
      <c r="DD27" s="431">
        <v>1.8051444864643916E-3</v>
      </c>
      <c r="DE27" s="431">
        <v>6.318076584820939E-4</v>
      </c>
      <c r="DF27" s="431">
        <v>4.8591719403735011E-3</v>
      </c>
      <c r="DG27" s="432">
        <v>4.2744866006936362E-4</v>
      </c>
      <c r="DI27" s="429"/>
      <c r="DK27" s="402">
        <v>6643964.3912896076</v>
      </c>
      <c r="DL27" s="402">
        <v>5583062.2196948435</v>
      </c>
    </row>
    <row r="28" spans="1:116" ht="15.5" customHeight="1">
      <c r="A28" s="424">
        <v>22</v>
      </c>
      <c r="B28" s="188" t="s">
        <v>175</v>
      </c>
      <c r="C28" s="425" t="s">
        <v>176</v>
      </c>
      <c r="D28" s="430">
        <v>5.9855189266900463E-3</v>
      </c>
      <c r="E28" s="431">
        <v>2.9341064788859349E-3</v>
      </c>
      <c r="F28" s="431">
        <v>2.5173318124110298E-3</v>
      </c>
      <c r="G28" s="431">
        <v>1.5018976597477179E-3</v>
      </c>
      <c r="H28" s="431">
        <v>2.9700275670072706E-3</v>
      </c>
      <c r="I28" s="431">
        <v>1.332107663066703E-3</v>
      </c>
      <c r="J28" s="431">
        <v>3.05547082165207E-3</v>
      </c>
      <c r="K28" s="431">
        <v>5.9683760495878114E-3</v>
      </c>
      <c r="L28" s="431">
        <v>7.0319236768812523E-3</v>
      </c>
      <c r="M28" s="431">
        <v>3.8382711289898382E-3</v>
      </c>
      <c r="N28" s="431">
        <v>2.4822850479588603E-3</v>
      </c>
      <c r="O28" s="431">
        <v>3.4433438801819365E-2</v>
      </c>
      <c r="P28" s="431">
        <v>1.4336328582859364E-2</v>
      </c>
      <c r="Q28" s="431">
        <v>7.8633535419338312E-3</v>
      </c>
      <c r="R28" s="431">
        <v>8.5531818143130874E-3</v>
      </c>
      <c r="S28" s="431">
        <v>1.6287722400785017E-2</v>
      </c>
      <c r="T28" s="431">
        <v>1.5266537032630726E-2</v>
      </c>
      <c r="U28" s="431">
        <v>7.6886172484477806E-3</v>
      </c>
      <c r="V28" s="431">
        <v>9.2578171439869975E-3</v>
      </c>
      <c r="W28" s="431">
        <v>1.7795917650612229E-2</v>
      </c>
      <c r="X28" s="431">
        <v>1.8838639287038862E-2</v>
      </c>
      <c r="Y28" s="431">
        <v>1.2136189450166639</v>
      </c>
      <c r="Z28" s="431">
        <v>0.27349685783856487</v>
      </c>
      <c r="AA28" s="431">
        <v>0.15258896648177692</v>
      </c>
      <c r="AB28" s="431">
        <v>6.8640627823146783E-2</v>
      </c>
      <c r="AC28" s="431">
        <v>0.12115100010236697</v>
      </c>
      <c r="AD28" s="431">
        <v>4.0398035283374314E-4</v>
      </c>
      <c r="AE28" s="431">
        <v>2.4179426810657417E-3</v>
      </c>
      <c r="AF28" s="431">
        <v>6.3760005591930222E-2</v>
      </c>
      <c r="AG28" s="431">
        <v>8.4782876219864106E-2</v>
      </c>
      <c r="AH28" s="431">
        <v>1.0907324894722669E-2</v>
      </c>
      <c r="AI28" s="431">
        <v>1.4019890905313193E-2</v>
      </c>
      <c r="AJ28" s="431">
        <v>2.3291602357397756E-3</v>
      </c>
      <c r="AK28" s="431">
        <v>2.7896531725889813E-3</v>
      </c>
      <c r="AL28" s="431">
        <v>2.3142835278543231E-2</v>
      </c>
      <c r="AM28" s="431">
        <v>9.8942015694808319E-4</v>
      </c>
      <c r="AN28" s="431">
        <v>9.775786995562274E-4</v>
      </c>
      <c r="AO28" s="431">
        <v>1.5214716408557857E-3</v>
      </c>
      <c r="AP28" s="431">
        <v>5.9830124416058864E-4</v>
      </c>
      <c r="AQ28" s="431">
        <v>9.196996528921588E-4</v>
      </c>
      <c r="AR28" s="431">
        <v>4.6324365246157477E-3</v>
      </c>
      <c r="AS28" s="431">
        <v>1.8895659032117484E-3</v>
      </c>
      <c r="AT28" s="431">
        <v>2.0054201548893921E-3</v>
      </c>
      <c r="AU28" s="431">
        <v>2.6750557981191493E-3</v>
      </c>
      <c r="AV28" s="431">
        <v>2.5683651404723768E-3</v>
      </c>
      <c r="AW28" s="431">
        <v>6.5689778674074802E-3</v>
      </c>
      <c r="AX28" s="431">
        <v>9.2546818188576022E-3</v>
      </c>
      <c r="AY28" s="431">
        <v>4.6820267326500567E-3</v>
      </c>
      <c r="AZ28" s="431">
        <v>5.0690492346484465E-3</v>
      </c>
      <c r="BA28" s="431">
        <v>8.5140042620550239E-3</v>
      </c>
      <c r="BB28" s="431">
        <v>3.2326866817701571E-3</v>
      </c>
      <c r="BC28" s="431">
        <v>9.2996409862172603E-3</v>
      </c>
      <c r="BD28" s="431">
        <v>5.6113330579671489E-3</v>
      </c>
      <c r="BE28" s="431">
        <v>4.7638787822571593E-3</v>
      </c>
      <c r="BF28" s="431">
        <v>8.670013656730027E-3</v>
      </c>
      <c r="BG28" s="431">
        <v>7.4800821740733277E-3</v>
      </c>
      <c r="BH28" s="431">
        <v>8.8381959436912658E-3</v>
      </c>
      <c r="BI28" s="431">
        <v>4.4876052556456969E-3</v>
      </c>
      <c r="BJ28" s="431">
        <v>3.2255065959216531E-3</v>
      </c>
      <c r="BK28" s="431">
        <v>1.1920102785554165E-2</v>
      </c>
      <c r="BL28" s="431">
        <v>1.1108933132131607E-3</v>
      </c>
      <c r="BM28" s="431">
        <v>2.5736970835143749E-3</v>
      </c>
      <c r="BN28" s="431">
        <v>3.075593012894352E-3</v>
      </c>
      <c r="BO28" s="431">
        <v>2.0709985347966784E-3</v>
      </c>
      <c r="BP28" s="431">
        <v>1.9917348532000685E-3</v>
      </c>
      <c r="BQ28" s="431">
        <v>6.0369704953197568E-4</v>
      </c>
      <c r="BR28" s="431">
        <v>1.0078486804562955E-3</v>
      </c>
      <c r="BS28" s="431">
        <v>3.3429186541033035E-3</v>
      </c>
      <c r="BT28" s="431">
        <v>2.4110783951028477E-3</v>
      </c>
      <c r="BU28" s="431">
        <v>7.4775365635350961E-4</v>
      </c>
      <c r="BV28" s="431">
        <v>6.6836768139752825E-4</v>
      </c>
      <c r="BW28" s="431">
        <v>2.8767815233159567E-4</v>
      </c>
      <c r="BX28" s="431">
        <v>3.6876982000972236E-4</v>
      </c>
      <c r="BY28" s="431">
        <v>1.3203342778236429E-4</v>
      </c>
      <c r="BZ28" s="431">
        <v>6.3463499897000451E-4</v>
      </c>
      <c r="CA28" s="431">
        <v>5.6547394696934987E-4</v>
      </c>
      <c r="CB28" s="431">
        <v>2.3766684799171548E-3</v>
      </c>
      <c r="CC28" s="431">
        <v>7.2484780260460185E-4</v>
      </c>
      <c r="CD28" s="431">
        <v>1.2323037407857593E-3</v>
      </c>
      <c r="CE28" s="431">
        <v>5.6516379736095128E-4</v>
      </c>
      <c r="CF28" s="431">
        <v>8.4287565316039728E-4</v>
      </c>
      <c r="CG28" s="431">
        <v>1.8947479501422173E-3</v>
      </c>
      <c r="CH28" s="431">
        <v>3.2514163377621205E-4</v>
      </c>
      <c r="CI28" s="431">
        <v>6.3164502907859003E-4</v>
      </c>
      <c r="CJ28" s="431">
        <v>9.8249036589572272E-4</v>
      </c>
      <c r="CK28" s="431">
        <v>1.1916919721713069E-3</v>
      </c>
      <c r="CL28" s="431">
        <v>6.6175977132645664E-4</v>
      </c>
      <c r="CM28" s="431">
        <v>2.3369185856950614E-3</v>
      </c>
      <c r="CN28" s="431">
        <v>7.0790903649729277E-4</v>
      </c>
      <c r="CO28" s="431">
        <v>1.1258847004841045E-3</v>
      </c>
      <c r="CP28" s="431">
        <v>6.2959122280203854E-3</v>
      </c>
      <c r="CQ28" s="431">
        <v>1.2246052145213057E-2</v>
      </c>
      <c r="CR28" s="431">
        <v>4.750455985302467E-3</v>
      </c>
      <c r="CS28" s="431">
        <v>1.632475819249667E-3</v>
      </c>
      <c r="CT28" s="431">
        <v>1.2723560280788141E-3</v>
      </c>
      <c r="CU28" s="431">
        <v>1.5713778253582437E-3</v>
      </c>
      <c r="CV28" s="431">
        <v>1.4056551521844779E-3</v>
      </c>
      <c r="CW28" s="431">
        <v>1.7282350706176847E-3</v>
      </c>
      <c r="CX28" s="431">
        <v>5.6110970729129506E-3</v>
      </c>
      <c r="CY28" s="431">
        <v>8.4406694349478456E-4</v>
      </c>
      <c r="CZ28" s="431">
        <v>1.8813259971276672E-3</v>
      </c>
      <c r="DA28" s="431">
        <v>2.0386884283933055E-3</v>
      </c>
      <c r="DB28" s="431">
        <v>4.1756498594032465E-3</v>
      </c>
      <c r="DC28" s="431">
        <v>1.2965813496149314E-3</v>
      </c>
      <c r="DD28" s="431">
        <v>6.645604544817111E-3</v>
      </c>
      <c r="DE28" s="431">
        <v>1.4572030761660193E-3</v>
      </c>
      <c r="DF28" s="431">
        <v>1.179282699583906E-2</v>
      </c>
      <c r="DG28" s="432">
        <v>8.5957715601097415E-4</v>
      </c>
      <c r="DI28" s="429"/>
      <c r="DK28" s="402">
        <v>11618624.560381442</v>
      </c>
      <c r="DL28" s="402">
        <v>8532208.5296222847</v>
      </c>
    </row>
    <row r="29" spans="1:116" ht="15.5" customHeight="1">
      <c r="A29" s="424">
        <v>23</v>
      </c>
      <c r="B29" s="188" t="s">
        <v>177</v>
      </c>
      <c r="C29" s="425" t="s">
        <v>178</v>
      </c>
      <c r="D29" s="430">
        <v>2.231275090441018E-3</v>
      </c>
      <c r="E29" s="431">
        <v>9.1556311580163812E-4</v>
      </c>
      <c r="F29" s="431">
        <v>1.0945601910831288E-3</v>
      </c>
      <c r="G29" s="431">
        <v>1.3203692422533366E-3</v>
      </c>
      <c r="H29" s="431">
        <v>1.97970503318598E-3</v>
      </c>
      <c r="I29" s="431">
        <v>4.9533182254011274E-4</v>
      </c>
      <c r="J29" s="431">
        <v>5.4868729636039007E-4</v>
      </c>
      <c r="K29" s="431">
        <v>2.5293668840433011E-3</v>
      </c>
      <c r="L29" s="431">
        <v>3.5566686903103092E-3</v>
      </c>
      <c r="M29" s="431">
        <v>1.1680193293251303E-3</v>
      </c>
      <c r="N29" s="431">
        <v>6.540379415256271E-4</v>
      </c>
      <c r="O29" s="431">
        <v>9.4613353220052727E-3</v>
      </c>
      <c r="P29" s="431">
        <v>4.2809559621994776E-3</v>
      </c>
      <c r="Q29" s="431">
        <v>3.5285873528744889E-3</v>
      </c>
      <c r="R29" s="431">
        <v>5.9264566835192621E-3</v>
      </c>
      <c r="S29" s="431">
        <v>4.2706679642169525E-3</v>
      </c>
      <c r="T29" s="431">
        <v>5.1127539792814375E-3</v>
      </c>
      <c r="U29" s="431">
        <v>4.6078730791688028E-3</v>
      </c>
      <c r="V29" s="431">
        <v>1.5802896046585744E-3</v>
      </c>
      <c r="W29" s="431">
        <v>1.0826277697709066E-3</v>
      </c>
      <c r="X29" s="431">
        <v>2.4688101528189262E-4</v>
      </c>
      <c r="Y29" s="431">
        <v>7.3547528952259294E-4</v>
      </c>
      <c r="Z29" s="431">
        <v>1.0016384836672478</v>
      </c>
      <c r="AA29" s="431">
        <v>4.0569781433841802E-2</v>
      </c>
      <c r="AB29" s="431">
        <v>6.7211214506779724E-3</v>
      </c>
      <c r="AC29" s="431">
        <v>1.7591042756159039E-2</v>
      </c>
      <c r="AD29" s="431">
        <v>5.5720378811751148E-5</v>
      </c>
      <c r="AE29" s="431">
        <v>2.6528204158573641E-4</v>
      </c>
      <c r="AF29" s="431">
        <v>9.9057228245547885E-2</v>
      </c>
      <c r="AG29" s="431">
        <v>3.2174615478667971E-3</v>
      </c>
      <c r="AH29" s="431">
        <v>8.0859341841564292E-3</v>
      </c>
      <c r="AI29" s="431">
        <v>3.3073329182453644E-3</v>
      </c>
      <c r="AJ29" s="431">
        <v>5.1720585774014016E-4</v>
      </c>
      <c r="AK29" s="431">
        <v>1.0319111449094858E-3</v>
      </c>
      <c r="AL29" s="431">
        <v>2.3737755795461869E-3</v>
      </c>
      <c r="AM29" s="431">
        <v>1.9152186915711458E-4</v>
      </c>
      <c r="AN29" s="431">
        <v>2.5173618939990122E-4</v>
      </c>
      <c r="AO29" s="431">
        <v>3.9063774087232182E-4</v>
      </c>
      <c r="AP29" s="431">
        <v>2.0187719694172404E-4</v>
      </c>
      <c r="AQ29" s="431">
        <v>1.8475202876219932E-4</v>
      </c>
      <c r="AR29" s="431">
        <v>4.5613735573248838E-3</v>
      </c>
      <c r="AS29" s="431">
        <v>7.5384038228186641E-4</v>
      </c>
      <c r="AT29" s="431">
        <v>8.1503901981612925E-4</v>
      </c>
      <c r="AU29" s="431">
        <v>1.0407340143186901E-3</v>
      </c>
      <c r="AV29" s="431">
        <v>1.2716947882098545E-3</v>
      </c>
      <c r="AW29" s="431">
        <v>6.0076626910438181E-3</v>
      </c>
      <c r="AX29" s="431">
        <v>4.9704844442277005E-3</v>
      </c>
      <c r="AY29" s="431">
        <v>4.2169158059321751E-3</v>
      </c>
      <c r="AZ29" s="431">
        <v>4.8744674334679911E-3</v>
      </c>
      <c r="BA29" s="431">
        <v>7.4406574556736323E-3</v>
      </c>
      <c r="BB29" s="431">
        <v>1.7942599895319387E-3</v>
      </c>
      <c r="BC29" s="431">
        <v>1.0989369448387735E-2</v>
      </c>
      <c r="BD29" s="431">
        <v>5.7666952517471176E-3</v>
      </c>
      <c r="BE29" s="431">
        <v>5.0073073254070051E-3</v>
      </c>
      <c r="BF29" s="431">
        <v>8.1954522606764012E-3</v>
      </c>
      <c r="BG29" s="431">
        <v>5.4319626726682755E-3</v>
      </c>
      <c r="BH29" s="431">
        <v>8.6718025170355404E-3</v>
      </c>
      <c r="BI29" s="431">
        <v>1.6425289595139417E-3</v>
      </c>
      <c r="BJ29" s="431">
        <v>2.1775851576495186E-3</v>
      </c>
      <c r="BK29" s="431">
        <v>1.2419241972758109E-2</v>
      </c>
      <c r="BL29" s="431">
        <v>4.9680312464995624E-4</v>
      </c>
      <c r="BM29" s="431">
        <v>1.7329684428494397E-3</v>
      </c>
      <c r="BN29" s="431">
        <v>2.059025150945915E-3</v>
      </c>
      <c r="BO29" s="431">
        <v>1.4495637009859558E-3</v>
      </c>
      <c r="BP29" s="431">
        <v>1.3623196518641812E-3</v>
      </c>
      <c r="BQ29" s="431">
        <v>2.6739782313666235E-4</v>
      </c>
      <c r="BR29" s="431">
        <v>3.5343564072176631E-4</v>
      </c>
      <c r="BS29" s="431">
        <v>3.8352144131851566E-3</v>
      </c>
      <c r="BT29" s="431">
        <v>5.9173935173134238E-4</v>
      </c>
      <c r="BU29" s="431">
        <v>6.6032943785656207E-4</v>
      </c>
      <c r="BV29" s="431">
        <v>5.3048950986073673E-4</v>
      </c>
      <c r="BW29" s="431">
        <v>2.2037415914738485E-4</v>
      </c>
      <c r="BX29" s="431">
        <v>3.4101528961782285E-4</v>
      </c>
      <c r="BY29" s="431">
        <v>1.1125615868541318E-4</v>
      </c>
      <c r="BZ29" s="431">
        <v>3.4478479699005625E-4</v>
      </c>
      <c r="CA29" s="431">
        <v>2.3486546159475475E-4</v>
      </c>
      <c r="CB29" s="431">
        <v>9.3605809856253002E-4</v>
      </c>
      <c r="CC29" s="431">
        <v>2.828931855183247E-4</v>
      </c>
      <c r="CD29" s="431">
        <v>6.9012416887401077E-4</v>
      </c>
      <c r="CE29" s="431">
        <v>3.5731406057327314E-4</v>
      </c>
      <c r="CF29" s="431">
        <v>5.7685918689201997E-4</v>
      </c>
      <c r="CG29" s="431">
        <v>9.4329598189710662E-4</v>
      </c>
      <c r="CH29" s="431">
        <v>1.4171367326599866E-4</v>
      </c>
      <c r="CI29" s="431">
        <v>3.462395951707068E-4</v>
      </c>
      <c r="CJ29" s="431">
        <v>5.3911592285852262E-4</v>
      </c>
      <c r="CK29" s="431">
        <v>1.1118546231846682E-3</v>
      </c>
      <c r="CL29" s="431">
        <v>3.7652942807508223E-4</v>
      </c>
      <c r="CM29" s="431">
        <v>1.1281163332379424E-3</v>
      </c>
      <c r="CN29" s="431">
        <v>3.572446422512306E-4</v>
      </c>
      <c r="CO29" s="431">
        <v>2.6370064765914752E-4</v>
      </c>
      <c r="CP29" s="431">
        <v>1.5040798760626005E-3</v>
      </c>
      <c r="CQ29" s="431">
        <v>1.6078361546325989E-3</v>
      </c>
      <c r="CR29" s="431">
        <v>1.0157885355803699E-3</v>
      </c>
      <c r="CS29" s="431">
        <v>4.7912486688693657E-4</v>
      </c>
      <c r="CT29" s="431">
        <v>3.9815468637008355E-4</v>
      </c>
      <c r="CU29" s="431">
        <v>7.991230387955346E-4</v>
      </c>
      <c r="CV29" s="431">
        <v>6.5247686235694489E-4</v>
      </c>
      <c r="CW29" s="431">
        <v>9.8954458842654748E-4</v>
      </c>
      <c r="CX29" s="431">
        <v>2.4973989839386229E-3</v>
      </c>
      <c r="CY29" s="431">
        <v>3.8916122736198266E-4</v>
      </c>
      <c r="CZ29" s="431">
        <v>8.1073262954629551E-4</v>
      </c>
      <c r="DA29" s="431">
        <v>9.438836992932757E-4</v>
      </c>
      <c r="DB29" s="431">
        <v>1.0348008623702837E-3</v>
      </c>
      <c r="DC29" s="431">
        <v>8.5226855557901562E-4</v>
      </c>
      <c r="DD29" s="431">
        <v>6.8085478175127564E-4</v>
      </c>
      <c r="DE29" s="431">
        <v>4.4863578899958286E-4</v>
      </c>
      <c r="DF29" s="431">
        <v>6.8241961054864219E-3</v>
      </c>
      <c r="DG29" s="432">
        <v>7.6969016661265852E-4</v>
      </c>
      <c r="DI29" s="429"/>
      <c r="DK29" s="402">
        <v>4850243.6791426837</v>
      </c>
      <c r="DL29" s="402">
        <v>3760297.972959741</v>
      </c>
    </row>
    <row r="30" spans="1:116" ht="15.5" customHeight="1">
      <c r="A30" s="424">
        <v>24</v>
      </c>
      <c r="B30" s="188" t="s">
        <v>179</v>
      </c>
      <c r="C30" s="425" t="s">
        <v>180</v>
      </c>
      <c r="D30" s="430">
        <v>1.9127035366958844E-4</v>
      </c>
      <c r="E30" s="431">
        <v>8.6765113539685358E-5</v>
      </c>
      <c r="F30" s="431">
        <v>2.0532039091803494E-4</v>
      </c>
      <c r="G30" s="431">
        <v>1.4261521387026586E-4</v>
      </c>
      <c r="H30" s="431">
        <v>1.1170290188467244E-3</v>
      </c>
      <c r="I30" s="431">
        <v>1.283971235350544E-4</v>
      </c>
      <c r="J30" s="431">
        <v>1.0146539066208572E-4</v>
      </c>
      <c r="K30" s="431">
        <v>1.4166916109188774E-4</v>
      </c>
      <c r="L30" s="431">
        <v>1.0340877376351707E-4</v>
      </c>
      <c r="M30" s="431">
        <v>9.3170347464432353E-5</v>
      </c>
      <c r="N30" s="431">
        <v>9.4931769234919087E-3</v>
      </c>
      <c r="O30" s="431">
        <v>0.10286627816694596</v>
      </c>
      <c r="P30" s="431">
        <v>6.1782483173281076E-2</v>
      </c>
      <c r="Q30" s="431">
        <v>2.205220317342754E-4</v>
      </c>
      <c r="R30" s="431">
        <v>7.6035277436597819E-4</v>
      </c>
      <c r="S30" s="431">
        <v>1.4071688455545219E-3</v>
      </c>
      <c r="T30" s="431">
        <v>8.2561503211280984E-4</v>
      </c>
      <c r="U30" s="431">
        <v>2.0233119921399329E-4</v>
      </c>
      <c r="V30" s="431">
        <v>2.9293307548170438E-4</v>
      </c>
      <c r="W30" s="431">
        <v>1.3935638625851569E-4</v>
      </c>
      <c r="X30" s="431">
        <v>1.7451149718125233E-5</v>
      </c>
      <c r="Y30" s="431">
        <v>5.6125139166039148E-5</v>
      </c>
      <c r="Z30" s="431">
        <v>4.8230455379166183E-5</v>
      </c>
      <c r="AA30" s="431">
        <v>1.0008126740415098</v>
      </c>
      <c r="AB30" s="431">
        <v>1.5064730479956215E-4</v>
      </c>
      <c r="AC30" s="431">
        <v>9.8343819617667955E-5</v>
      </c>
      <c r="AD30" s="431">
        <v>5.764592908289642E-6</v>
      </c>
      <c r="AE30" s="431">
        <v>2.327967679843879E-4</v>
      </c>
      <c r="AF30" s="431">
        <v>4.0450578288308517E-4</v>
      </c>
      <c r="AG30" s="431">
        <v>1.0187115257246199E-3</v>
      </c>
      <c r="AH30" s="431">
        <v>3.2852719432711732E-3</v>
      </c>
      <c r="AI30" s="431">
        <v>9.7619707106669207E-4</v>
      </c>
      <c r="AJ30" s="431">
        <v>2.4441386021266604E-4</v>
      </c>
      <c r="AK30" s="431">
        <v>2.8927034198068851E-4</v>
      </c>
      <c r="AL30" s="431">
        <v>5.7044938922516863E-3</v>
      </c>
      <c r="AM30" s="431">
        <v>1.004726084297515E-4</v>
      </c>
      <c r="AN30" s="431">
        <v>8.8653796665562288E-5</v>
      </c>
      <c r="AO30" s="431">
        <v>1.6898694924563835E-4</v>
      </c>
      <c r="AP30" s="431">
        <v>6.6261117406799162E-5</v>
      </c>
      <c r="AQ30" s="431">
        <v>8.890867019272133E-5</v>
      </c>
      <c r="AR30" s="431">
        <v>1.3408385397860049E-4</v>
      </c>
      <c r="AS30" s="431">
        <v>1.0898726053768583E-4</v>
      </c>
      <c r="AT30" s="431">
        <v>9.8779985999128167E-5</v>
      </c>
      <c r="AU30" s="431">
        <v>1.1634008455291649E-4</v>
      </c>
      <c r="AV30" s="431">
        <v>1.6777201580390482E-4</v>
      </c>
      <c r="AW30" s="431">
        <v>6.92815353411043E-4</v>
      </c>
      <c r="AX30" s="431">
        <v>2.8073467276732138E-4</v>
      </c>
      <c r="AY30" s="431">
        <v>1.861626858223072E-4</v>
      </c>
      <c r="AZ30" s="431">
        <v>1.5069318277799359E-4</v>
      </c>
      <c r="BA30" s="431">
        <v>3.0791301045224957E-4</v>
      </c>
      <c r="BB30" s="431">
        <v>1.1440860034282797E-4</v>
      </c>
      <c r="BC30" s="431">
        <v>1.6205005754024246E-4</v>
      </c>
      <c r="BD30" s="431">
        <v>1.544460731710123E-4</v>
      </c>
      <c r="BE30" s="431">
        <v>1.1607270632822372E-4</v>
      </c>
      <c r="BF30" s="431">
        <v>2.6026477777230968E-4</v>
      </c>
      <c r="BG30" s="431">
        <v>1.6024378274908814E-4</v>
      </c>
      <c r="BH30" s="431">
        <v>1.9088362196140405E-4</v>
      </c>
      <c r="BI30" s="431">
        <v>3.1731772083771792E-4</v>
      </c>
      <c r="BJ30" s="431">
        <v>1.3086154358521275E-4</v>
      </c>
      <c r="BK30" s="431">
        <v>7.4619292244699773E-3</v>
      </c>
      <c r="BL30" s="431">
        <v>1.0139498181688624E-4</v>
      </c>
      <c r="BM30" s="431">
        <v>2.2445535075860419E-4</v>
      </c>
      <c r="BN30" s="431">
        <v>3.6791260918272968E-4</v>
      </c>
      <c r="BO30" s="431">
        <v>2.135403033163658E-4</v>
      </c>
      <c r="BP30" s="431">
        <v>1.9022807868290044E-4</v>
      </c>
      <c r="BQ30" s="431">
        <v>3.9082372188900965E-5</v>
      </c>
      <c r="BR30" s="431">
        <v>5.5630104602854781E-5</v>
      </c>
      <c r="BS30" s="431">
        <v>1.2503806260663917E-4</v>
      </c>
      <c r="BT30" s="431">
        <v>1.0590820541056779E-4</v>
      </c>
      <c r="BU30" s="431">
        <v>1.2888496407882421E-4</v>
      </c>
      <c r="BV30" s="431">
        <v>7.2586831304406659E-5</v>
      </c>
      <c r="BW30" s="431">
        <v>2.7602541077441628E-5</v>
      </c>
      <c r="BX30" s="431">
        <v>2.730211423798099E-5</v>
      </c>
      <c r="BY30" s="431">
        <v>1.1856333627360205E-5</v>
      </c>
      <c r="BZ30" s="431">
        <v>1.0215568149383012E-4</v>
      </c>
      <c r="CA30" s="431">
        <v>4.8367344453442758E-5</v>
      </c>
      <c r="CB30" s="431">
        <v>1.243900052532181E-4</v>
      </c>
      <c r="CC30" s="431">
        <v>2.6060133276262128E-4</v>
      </c>
      <c r="CD30" s="431">
        <v>1.1773897087658798E-4</v>
      </c>
      <c r="CE30" s="431">
        <v>8.0600522956797896E-5</v>
      </c>
      <c r="CF30" s="431">
        <v>1.1507054731838137E-4</v>
      </c>
      <c r="CG30" s="431">
        <v>1.8770880389556063E-4</v>
      </c>
      <c r="CH30" s="431">
        <v>5.2698776467399955E-5</v>
      </c>
      <c r="CI30" s="431">
        <v>6.9616846515378064E-5</v>
      </c>
      <c r="CJ30" s="431">
        <v>1.0099168544986354E-4</v>
      </c>
      <c r="CK30" s="431">
        <v>1.5042022583173318E-4</v>
      </c>
      <c r="CL30" s="431">
        <v>7.7742108041619409E-5</v>
      </c>
      <c r="CM30" s="431">
        <v>1.743226309083029E-4</v>
      </c>
      <c r="CN30" s="431">
        <v>1.2341933427184666E-4</v>
      </c>
      <c r="CO30" s="431">
        <v>5.1670251944397343E-5</v>
      </c>
      <c r="CP30" s="431">
        <v>1.3820941965529045E-4</v>
      </c>
      <c r="CQ30" s="431">
        <v>1.1828930102939421E-4</v>
      </c>
      <c r="CR30" s="431">
        <v>4.2894814582781072E-4</v>
      </c>
      <c r="CS30" s="431">
        <v>1.7404676804370659E-4</v>
      </c>
      <c r="CT30" s="431">
        <v>1.0558249276131098E-4</v>
      </c>
      <c r="CU30" s="431">
        <v>4.7505059131742783E-4</v>
      </c>
      <c r="CV30" s="431">
        <v>1.6209556682003591E-4</v>
      </c>
      <c r="CW30" s="431">
        <v>1.0994072218869456E-4</v>
      </c>
      <c r="CX30" s="431">
        <v>1.4335254914502402E-4</v>
      </c>
      <c r="CY30" s="431">
        <v>9.5516187753486639E-5</v>
      </c>
      <c r="CZ30" s="431">
        <v>2.4327753822705296E-4</v>
      </c>
      <c r="DA30" s="431">
        <v>1.0076416608264141E-4</v>
      </c>
      <c r="DB30" s="431">
        <v>2.6974771350202469E-4</v>
      </c>
      <c r="DC30" s="431">
        <v>2.9720947158422652E-4</v>
      </c>
      <c r="DD30" s="431">
        <v>2.013494147462425E-4</v>
      </c>
      <c r="DE30" s="431">
        <v>1.5004918845511845E-4</v>
      </c>
      <c r="DF30" s="431">
        <v>2.1768483610964998E-3</v>
      </c>
      <c r="DG30" s="432">
        <v>9.1377264820790936E-5</v>
      </c>
      <c r="DI30" s="429"/>
      <c r="DK30" s="402">
        <v>798094.138279167</v>
      </c>
      <c r="DL30" s="402">
        <v>556066.41684485541</v>
      </c>
    </row>
    <row r="31" spans="1:116" ht="15.5" customHeight="1">
      <c r="A31" s="424">
        <v>25</v>
      </c>
      <c r="B31" s="188" t="s">
        <v>181</v>
      </c>
      <c r="C31" s="425" t="s">
        <v>182</v>
      </c>
      <c r="D31" s="430">
        <v>1.6473276423339378E-4</v>
      </c>
      <c r="E31" s="431">
        <v>9.403298916294902E-3</v>
      </c>
      <c r="F31" s="431">
        <v>7.4773561208752934E-4</v>
      </c>
      <c r="G31" s="431">
        <v>4.2467635627473837E-5</v>
      </c>
      <c r="H31" s="431">
        <v>5.0870069045510979E-3</v>
      </c>
      <c r="I31" s="431">
        <v>5.3907486296045124E-5</v>
      </c>
      <c r="J31" s="431">
        <v>4.1791313639001808E-5</v>
      </c>
      <c r="K31" s="431">
        <v>1.2841398869456668E-3</v>
      </c>
      <c r="L31" s="431">
        <v>1.2121156751752946E-4</v>
      </c>
      <c r="M31" s="431">
        <v>3.8034725184012862E-4</v>
      </c>
      <c r="N31" s="431">
        <v>1.5800640362273845E-5</v>
      </c>
      <c r="O31" s="431">
        <v>5.300180621713334E-5</v>
      </c>
      <c r="P31" s="431">
        <v>8.5443780267181231E-5</v>
      </c>
      <c r="Q31" s="431">
        <v>6.9261800048072496E-5</v>
      </c>
      <c r="R31" s="431">
        <v>5.2244505329519708E-5</v>
      </c>
      <c r="S31" s="431">
        <v>7.2151900570687746E-5</v>
      </c>
      <c r="T31" s="431">
        <v>5.6571800890437646E-5</v>
      </c>
      <c r="U31" s="431">
        <v>5.4743947453085253E-5</v>
      </c>
      <c r="V31" s="431">
        <v>9.0469076072127226E-5</v>
      </c>
      <c r="W31" s="431">
        <v>7.3539931481251359E-5</v>
      </c>
      <c r="X31" s="431">
        <v>3.1691399292314258E-5</v>
      </c>
      <c r="Y31" s="431">
        <v>5.7484019991448784E-5</v>
      </c>
      <c r="Z31" s="431">
        <v>4.1145888034021501E-5</v>
      </c>
      <c r="AA31" s="431">
        <v>8.2059759388561007E-5</v>
      </c>
      <c r="AB31" s="431">
        <v>1.0429258458058068</v>
      </c>
      <c r="AC31" s="431">
        <v>1.1671349263812536E-3</v>
      </c>
      <c r="AD31" s="431">
        <v>5.5586543959031951E-6</v>
      </c>
      <c r="AE31" s="431">
        <v>2.3818564926249834E-5</v>
      </c>
      <c r="AF31" s="431">
        <v>2.5056218480958618E-5</v>
      </c>
      <c r="AG31" s="431">
        <v>3.6506356509235218E-5</v>
      </c>
      <c r="AH31" s="431">
        <v>2.0357107924186773E-4</v>
      </c>
      <c r="AI31" s="431">
        <v>4.2101218638508721E-5</v>
      </c>
      <c r="AJ31" s="431">
        <v>5.5002667260032397E-5</v>
      </c>
      <c r="AK31" s="431">
        <v>2.6094209690949677E-5</v>
      </c>
      <c r="AL31" s="431">
        <v>6.5278444235223715E-5</v>
      </c>
      <c r="AM31" s="431">
        <v>2.7558799655987283E-5</v>
      </c>
      <c r="AN31" s="431">
        <v>2.8794530384111744E-5</v>
      </c>
      <c r="AO31" s="431">
        <v>4.4232274960262803E-5</v>
      </c>
      <c r="AP31" s="431">
        <v>2.5190077699605391E-5</v>
      </c>
      <c r="AQ31" s="431">
        <v>2.0902961594424656E-5</v>
      </c>
      <c r="AR31" s="431">
        <v>2.5595881390180426E-5</v>
      </c>
      <c r="AS31" s="431">
        <v>2.510389153083088E-5</v>
      </c>
      <c r="AT31" s="431">
        <v>2.6340833011636837E-5</v>
      </c>
      <c r="AU31" s="431">
        <v>2.5167272016115516E-5</v>
      </c>
      <c r="AV31" s="431">
        <v>2.137173682278344E-5</v>
      </c>
      <c r="AW31" s="431">
        <v>3.0727230729820984E-5</v>
      </c>
      <c r="AX31" s="431">
        <v>2.7123235856899204E-5</v>
      </c>
      <c r="AY31" s="431">
        <v>2.8156940071070111E-5</v>
      </c>
      <c r="AZ31" s="431">
        <v>2.4186640411846836E-5</v>
      </c>
      <c r="BA31" s="431">
        <v>1.9602540359868453E-5</v>
      </c>
      <c r="BB31" s="431">
        <v>1.7925041654012283E-5</v>
      </c>
      <c r="BC31" s="431">
        <v>2.9802733129004346E-5</v>
      </c>
      <c r="BD31" s="431">
        <v>2.5080398639058545E-5</v>
      </c>
      <c r="BE31" s="431">
        <v>2.4449816279493799E-5</v>
      </c>
      <c r="BF31" s="431">
        <v>3.2999044262438672E-5</v>
      </c>
      <c r="BG31" s="431">
        <v>3.4945068866753166E-5</v>
      </c>
      <c r="BH31" s="431">
        <v>3.6122295892842967E-5</v>
      </c>
      <c r="BI31" s="431">
        <v>4.9600728514484239E-5</v>
      </c>
      <c r="BJ31" s="431">
        <v>5.3461072332696238E-5</v>
      </c>
      <c r="BK31" s="431">
        <v>7.9951652013116425E-5</v>
      </c>
      <c r="BL31" s="431">
        <v>7.3588143066410838E-5</v>
      </c>
      <c r="BM31" s="431">
        <v>3.8229440250484901E-5</v>
      </c>
      <c r="BN31" s="431">
        <v>4.0619108585198855E-5</v>
      </c>
      <c r="BO31" s="431">
        <v>5.2013114741522624E-5</v>
      </c>
      <c r="BP31" s="431">
        <v>5.9216112778570123E-5</v>
      </c>
      <c r="BQ31" s="431">
        <v>1.1013790689248719E-4</v>
      </c>
      <c r="BR31" s="431">
        <v>4.1988596728108365E-5</v>
      </c>
      <c r="BS31" s="431">
        <v>7.1799250487630768E-5</v>
      </c>
      <c r="BT31" s="431">
        <v>4.6854447047748196E-3</v>
      </c>
      <c r="BU31" s="431">
        <v>2.5230942842799627E-5</v>
      </c>
      <c r="BV31" s="431">
        <v>5.1257574331323921E-5</v>
      </c>
      <c r="BW31" s="431">
        <v>2.0584028875303859E-5</v>
      </c>
      <c r="BX31" s="431">
        <v>1.7466790262589104E-5</v>
      </c>
      <c r="BY31" s="431">
        <v>4.6623873577275863E-6</v>
      </c>
      <c r="BZ31" s="431">
        <v>2.4233969919294174E-4</v>
      </c>
      <c r="CA31" s="431">
        <v>4.3920880365355783E-5</v>
      </c>
      <c r="CB31" s="431">
        <v>3.5574640627877591E-5</v>
      </c>
      <c r="CC31" s="431">
        <v>6.4472908155865764E-5</v>
      </c>
      <c r="CD31" s="431">
        <v>5.3097313494080742E-5</v>
      </c>
      <c r="CE31" s="431">
        <v>3.6817017964894597E-5</v>
      </c>
      <c r="CF31" s="431">
        <v>2.2251670565491701E-4</v>
      </c>
      <c r="CG31" s="431">
        <v>1.101555201616577E-4</v>
      </c>
      <c r="CH31" s="431">
        <v>6.6406003074818E-4</v>
      </c>
      <c r="CI31" s="431">
        <v>1.1999033338764421E-4</v>
      </c>
      <c r="CJ31" s="431">
        <v>6.887534782447092E-5</v>
      </c>
      <c r="CK31" s="431">
        <v>1.8174921848247361E-5</v>
      </c>
      <c r="CL31" s="431">
        <v>5.7281898339213235E-5</v>
      </c>
      <c r="CM31" s="431">
        <v>5.496328201022917E-5</v>
      </c>
      <c r="CN31" s="431">
        <v>4.3383476531434599E-4</v>
      </c>
      <c r="CO31" s="431">
        <v>9.9141751572163599E-5</v>
      </c>
      <c r="CP31" s="431">
        <v>7.4501737365341566E-4</v>
      </c>
      <c r="CQ31" s="431">
        <v>0.16787641774009943</v>
      </c>
      <c r="CR31" s="431">
        <v>1.753615925529747E-2</v>
      </c>
      <c r="CS31" s="431">
        <v>6.8502774169902046E-3</v>
      </c>
      <c r="CT31" s="431">
        <v>3.7224979661542234E-3</v>
      </c>
      <c r="CU31" s="431">
        <v>3.3046374038840464E-5</v>
      </c>
      <c r="CV31" s="431">
        <v>2.5837414409012724E-5</v>
      </c>
      <c r="CW31" s="431">
        <v>5.5069362596965925E-5</v>
      </c>
      <c r="CX31" s="431">
        <v>4.1213162814648286E-5</v>
      </c>
      <c r="CY31" s="431">
        <v>2.2840718659879549E-5</v>
      </c>
      <c r="CZ31" s="431">
        <v>4.5488365630583818E-4</v>
      </c>
      <c r="DA31" s="431">
        <v>3.7356070513064446E-4</v>
      </c>
      <c r="DB31" s="431">
        <v>1.0160603654456746E-4</v>
      </c>
      <c r="DC31" s="431">
        <v>2.7433938789891006E-4</v>
      </c>
      <c r="DD31" s="431">
        <v>7.2609015306215011E-2</v>
      </c>
      <c r="DE31" s="431">
        <v>1.1871028332915755E-4</v>
      </c>
      <c r="DF31" s="431">
        <v>5.3890233692324898E-5</v>
      </c>
      <c r="DG31" s="432">
        <v>1.0838620089088417E-3</v>
      </c>
      <c r="DI31" s="429"/>
      <c r="DK31" s="402">
        <v>18245331.764729869</v>
      </c>
      <c r="DL31" s="402">
        <v>15349881.577513341</v>
      </c>
    </row>
    <row r="32" spans="1:116" ht="15.5" customHeight="1">
      <c r="A32" s="424">
        <v>26</v>
      </c>
      <c r="B32" s="188" t="s">
        <v>183</v>
      </c>
      <c r="C32" s="425" t="s">
        <v>184</v>
      </c>
      <c r="D32" s="430">
        <v>3.5215843982138707E-2</v>
      </c>
      <c r="E32" s="431">
        <v>8.0418587391039506E-3</v>
      </c>
      <c r="F32" s="431">
        <v>8.3205394278224737E-3</v>
      </c>
      <c r="G32" s="431">
        <v>2.6199205624875873E-3</v>
      </c>
      <c r="H32" s="431">
        <v>6.3150529946742291E-3</v>
      </c>
      <c r="I32" s="431">
        <v>3.5793681013220145E-3</v>
      </c>
      <c r="J32" s="431">
        <v>9.5896623713868957E-3</v>
      </c>
      <c r="K32" s="431">
        <v>8.2166556638723701E-3</v>
      </c>
      <c r="L32" s="431">
        <v>6.5990421698101003E-3</v>
      </c>
      <c r="M32" s="431">
        <v>9.233997466507023E-3</v>
      </c>
      <c r="N32" s="431">
        <v>3.08455785371163E-3</v>
      </c>
      <c r="O32" s="431">
        <v>2.0855891975621821E-2</v>
      </c>
      <c r="P32" s="431">
        <v>1.3551288185790275E-2</v>
      </c>
      <c r="Q32" s="431">
        <v>4.1135976738821661E-2</v>
      </c>
      <c r="R32" s="431">
        <v>3.3276179278044139E-2</v>
      </c>
      <c r="S32" s="431">
        <v>1.6396600121114106E-2</v>
      </c>
      <c r="T32" s="431">
        <v>2.5794965630871875E-2</v>
      </c>
      <c r="U32" s="431">
        <v>3.2683895584183366E-2</v>
      </c>
      <c r="V32" s="431">
        <v>6.9568150459915906E-3</v>
      </c>
      <c r="W32" s="431">
        <v>1.1323783504512859E-2</v>
      </c>
      <c r="X32" s="431">
        <v>9.7734528706345802E-3</v>
      </c>
      <c r="Y32" s="431">
        <v>1.7138407565579529E-2</v>
      </c>
      <c r="Z32" s="431">
        <v>1.4919922891973515E-2</v>
      </c>
      <c r="AA32" s="431">
        <v>2.0052076190892418E-2</v>
      </c>
      <c r="AB32" s="431">
        <v>2.2009006976605544E-2</v>
      </c>
      <c r="AC32" s="431">
        <v>1.1048368733125118</v>
      </c>
      <c r="AD32" s="431">
        <v>1.1556886287246175E-3</v>
      </c>
      <c r="AE32" s="431">
        <v>1.0038064678435302E-2</v>
      </c>
      <c r="AF32" s="431">
        <v>8.1394055613283074E-3</v>
      </c>
      <c r="AG32" s="431">
        <v>1.3043701169375583E-2</v>
      </c>
      <c r="AH32" s="431">
        <v>1.0400230852802339E-2</v>
      </c>
      <c r="AI32" s="431">
        <v>5.2431332583443837E-3</v>
      </c>
      <c r="AJ32" s="431">
        <v>8.7768817640544311E-3</v>
      </c>
      <c r="AK32" s="431">
        <v>3.7423150095421387E-3</v>
      </c>
      <c r="AL32" s="431">
        <v>1.7576915340332015E-2</v>
      </c>
      <c r="AM32" s="431">
        <v>2.2438066004861817E-3</v>
      </c>
      <c r="AN32" s="431">
        <v>2.717262699752929E-3</v>
      </c>
      <c r="AO32" s="431">
        <v>6.3255084480283667E-3</v>
      </c>
      <c r="AP32" s="431">
        <v>1.6744702946128928E-3</v>
      </c>
      <c r="AQ32" s="431">
        <v>1.1776116884213087E-3</v>
      </c>
      <c r="AR32" s="431">
        <v>3.3481472607497305E-3</v>
      </c>
      <c r="AS32" s="431">
        <v>7.4540482882466856E-3</v>
      </c>
      <c r="AT32" s="431">
        <v>7.1102445189822226E-3</v>
      </c>
      <c r="AU32" s="431">
        <v>3.9843241699567961E-3</v>
      </c>
      <c r="AV32" s="431">
        <v>4.864523179691195E-3</v>
      </c>
      <c r="AW32" s="431">
        <v>1.2740968734018081E-2</v>
      </c>
      <c r="AX32" s="431">
        <v>4.9549633623344087E-3</v>
      </c>
      <c r="AY32" s="431">
        <v>6.9094880615990827E-3</v>
      </c>
      <c r="AZ32" s="431">
        <v>6.5165222782754819E-3</v>
      </c>
      <c r="BA32" s="431">
        <v>5.300747602961467E-3</v>
      </c>
      <c r="BB32" s="431">
        <v>5.2052882701267332E-3</v>
      </c>
      <c r="BC32" s="431">
        <v>7.5975154603410621E-3</v>
      </c>
      <c r="BD32" s="431">
        <v>7.2896433889805372E-3</v>
      </c>
      <c r="BE32" s="431">
        <v>9.1365424314000451E-3</v>
      </c>
      <c r="BF32" s="431">
        <v>1.6465121351875146E-2</v>
      </c>
      <c r="BG32" s="431">
        <v>1.8126016896201032E-2</v>
      </c>
      <c r="BH32" s="431">
        <v>2.0073414527197752E-2</v>
      </c>
      <c r="BI32" s="431">
        <v>2.0760429815944937E-2</v>
      </c>
      <c r="BJ32" s="431">
        <v>7.026233931533463E-3</v>
      </c>
      <c r="BK32" s="431">
        <v>2.8390329913934087E-2</v>
      </c>
      <c r="BL32" s="431">
        <v>1.7757749077734395E-3</v>
      </c>
      <c r="BM32" s="431">
        <v>8.7386518454155432E-3</v>
      </c>
      <c r="BN32" s="431">
        <v>9.1894889006097925E-3</v>
      </c>
      <c r="BO32" s="431">
        <v>4.148419043198257E-3</v>
      </c>
      <c r="BP32" s="431">
        <v>4.0020726029005487E-3</v>
      </c>
      <c r="BQ32" s="431">
        <v>1.7978548498134204E-3</v>
      </c>
      <c r="BR32" s="431">
        <v>6.251476351736571E-3</v>
      </c>
      <c r="BS32" s="431">
        <v>3.6066441207559638E-3</v>
      </c>
      <c r="BT32" s="431">
        <v>4.1388570852688997E-3</v>
      </c>
      <c r="BU32" s="431">
        <v>1.2855879151738758E-3</v>
      </c>
      <c r="BV32" s="431">
        <v>1.721333142325501E-3</v>
      </c>
      <c r="BW32" s="431">
        <v>7.9516067466725918E-4</v>
      </c>
      <c r="BX32" s="431">
        <v>8.4738051934036857E-4</v>
      </c>
      <c r="BY32" s="431">
        <v>3.3437226404530558E-4</v>
      </c>
      <c r="BZ32" s="431">
        <v>1.5812267965573123E-3</v>
      </c>
      <c r="CA32" s="431">
        <v>1.1993475764907511E-3</v>
      </c>
      <c r="CB32" s="431">
        <v>3.8857264789608744E-3</v>
      </c>
      <c r="CC32" s="431">
        <v>1.6051595038694038E-3</v>
      </c>
      <c r="CD32" s="431">
        <v>2.5911072562220402E-3</v>
      </c>
      <c r="CE32" s="431">
        <v>1.0694481322199717E-3</v>
      </c>
      <c r="CF32" s="431">
        <v>1.8365956653235932E-3</v>
      </c>
      <c r="CG32" s="431">
        <v>3.0216827384704071E-3</v>
      </c>
      <c r="CH32" s="431">
        <v>7.0572435008373882E-4</v>
      </c>
      <c r="CI32" s="431">
        <v>1.9687356608787125E-3</v>
      </c>
      <c r="CJ32" s="431">
        <v>3.3192226231969282E-3</v>
      </c>
      <c r="CK32" s="431">
        <v>2.6037697210491719E-3</v>
      </c>
      <c r="CL32" s="431">
        <v>2.2388829959839461E-3</v>
      </c>
      <c r="CM32" s="431">
        <v>7.7091921764685109E-3</v>
      </c>
      <c r="CN32" s="431">
        <v>1.7746951333720068E-3</v>
      </c>
      <c r="CO32" s="431">
        <v>1.158593018063279E-3</v>
      </c>
      <c r="CP32" s="431">
        <v>1.0879961005631178E-2</v>
      </c>
      <c r="CQ32" s="431">
        <v>6.4536871472978619E-3</v>
      </c>
      <c r="CR32" s="431">
        <v>1.4057446913588009E-2</v>
      </c>
      <c r="CS32" s="431">
        <v>5.417043107649921E-3</v>
      </c>
      <c r="CT32" s="431">
        <v>4.2006414076656787E-3</v>
      </c>
      <c r="CU32" s="431">
        <v>4.7502574432401251E-3</v>
      </c>
      <c r="CV32" s="431">
        <v>4.6231064669602718E-3</v>
      </c>
      <c r="CW32" s="431">
        <v>7.2618401640097254E-3</v>
      </c>
      <c r="CX32" s="431">
        <v>9.076406246160915E-3</v>
      </c>
      <c r="CY32" s="431">
        <v>4.6110899599727771E-3</v>
      </c>
      <c r="CZ32" s="431">
        <v>6.7912831326610761E-3</v>
      </c>
      <c r="DA32" s="431">
        <v>5.3057475748547701E-3</v>
      </c>
      <c r="DB32" s="431">
        <v>2.8637662876311035E-2</v>
      </c>
      <c r="DC32" s="431">
        <v>3.7936771018997799E-3</v>
      </c>
      <c r="DD32" s="431">
        <v>2.6654820632621965E-3</v>
      </c>
      <c r="DE32" s="431">
        <v>8.5286737609778767E-3</v>
      </c>
      <c r="DF32" s="431">
        <v>2.1409202094231684E-2</v>
      </c>
      <c r="DG32" s="432">
        <v>1.4455295450329013E-3</v>
      </c>
      <c r="DI32" s="429"/>
      <c r="DK32" s="402">
        <v>13797998.284758857</v>
      </c>
      <c r="DL32" s="402">
        <v>11539237.50719239</v>
      </c>
    </row>
    <row r="33" spans="1:116" ht="15.5" customHeight="1">
      <c r="A33" s="424">
        <v>27</v>
      </c>
      <c r="B33" s="188" t="s">
        <v>185</v>
      </c>
      <c r="C33" s="425" t="s">
        <v>186</v>
      </c>
      <c r="D33" s="430">
        <v>3.2633959225867343E-2</v>
      </c>
      <c r="E33" s="431">
        <v>1.6632983462857607E-2</v>
      </c>
      <c r="F33" s="431">
        <v>1.3135775986687238E-2</v>
      </c>
      <c r="G33" s="431">
        <v>2.3185063346269612E-2</v>
      </c>
      <c r="H33" s="431">
        <v>4.633276771514841E-2</v>
      </c>
      <c r="I33" s="431">
        <v>1.9725452460109309E-2</v>
      </c>
      <c r="J33" s="431">
        <v>7.0247933695005094E-2</v>
      </c>
      <c r="K33" s="431">
        <v>1.6112044056080257E-2</v>
      </c>
      <c r="L33" s="431">
        <v>1.1474428680903186E-2</v>
      </c>
      <c r="M33" s="431">
        <v>1.5919796674767717E-2</v>
      </c>
      <c r="N33" s="431">
        <v>3.1838892710915846E-3</v>
      </c>
      <c r="O33" s="431">
        <v>2.2398828147743782E-2</v>
      </c>
      <c r="P33" s="431">
        <v>1.243023204969226E-2</v>
      </c>
      <c r="Q33" s="431">
        <v>1.5172153751460256E-2</v>
      </c>
      <c r="R33" s="431">
        <v>1.1236776950865486E-2</v>
      </c>
      <c r="S33" s="431">
        <v>2.240296504617632E-2</v>
      </c>
      <c r="T33" s="431">
        <v>1.4529381811983618E-2</v>
      </c>
      <c r="U33" s="431">
        <v>1.0521548449223947E-2</v>
      </c>
      <c r="V33" s="431">
        <v>6.9809081752685839E-2</v>
      </c>
      <c r="W33" s="431">
        <v>2.5417330793386761E-2</v>
      </c>
      <c r="X33" s="431">
        <v>0.63566163303944301</v>
      </c>
      <c r="Y33" s="431">
        <v>0.16785484517742805</v>
      </c>
      <c r="Z33" s="431">
        <v>0.16896974046629393</v>
      </c>
      <c r="AA33" s="431">
        <v>4.1140277426162754E-2</v>
      </c>
      <c r="AB33" s="431">
        <v>1.8619656795894533E-2</v>
      </c>
      <c r="AC33" s="431">
        <v>4.044968619696325E-2</v>
      </c>
      <c r="AD33" s="431">
        <v>1.0527353995405246</v>
      </c>
      <c r="AE33" s="431">
        <v>7.1231371135183255E-2</v>
      </c>
      <c r="AF33" s="431">
        <v>2.640987201795561E-2</v>
      </c>
      <c r="AG33" s="431">
        <v>2.0181623620569491E-2</v>
      </c>
      <c r="AH33" s="431">
        <v>1.252848252996411E-2</v>
      </c>
      <c r="AI33" s="431">
        <v>3.2085961202057374E-2</v>
      </c>
      <c r="AJ33" s="431">
        <v>2.1390148225505713E-2</v>
      </c>
      <c r="AK33" s="431">
        <v>3.7534469927927194E-2</v>
      </c>
      <c r="AL33" s="431">
        <v>3.3848141110964812E-2</v>
      </c>
      <c r="AM33" s="431">
        <v>1.6298525824049503E-2</v>
      </c>
      <c r="AN33" s="431">
        <v>1.5407010488152947E-2</v>
      </c>
      <c r="AO33" s="431">
        <v>1.3960728692260244E-2</v>
      </c>
      <c r="AP33" s="431">
        <v>1.0171150114403995E-2</v>
      </c>
      <c r="AQ33" s="431">
        <v>1.2588298653812556E-2</v>
      </c>
      <c r="AR33" s="431">
        <v>1.1017613766242789E-2</v>
      </c>
      <c r="AS33" s="431">
        <v>1.1904380121659524E-2</v>
      </c>
      <c r="AT33" s="431">
        <v>1.0794481893324846E-2</v>
      </c>
      <c r="AU33" s="431">
        <v>7.7382368421676931E-3</v>
      </c>
      <c r="AV33" s="431">
        <v>6.9631028936449658E-3</v>
      </c>
      <c r="AW33" s="431">
        <v>9.2208601433764557E-3</v>
      </c>
      <c r="AX33" s="431">
        <v>8.8249443003899988E-3</v>
      </c>
      <c r="AY33" s="431">
        <v>8.2631286761788488E-3</v>
      </c>
      <c r="AZ33" s="431">
        <v>7.961628307275705E-3</v>
      </c>
      <c r="BA33" s="431">
        <v>8.0465495706581579E-3</v>
      </c>
      <c r="BB33" s="431">
        <v>5.3356093692322965E-3</v>
      </c>
      <c r="BC33" s="431">
        <v>9.1363576644262531E-3</v>
      </c>
      <c r="BD33" s="431">
        <v>6.3242610929689505E-3</v>
      </c>
      <c r="BE33" s="431">
        <v>6.7740000102240201E-3</v>
      </c>
      <c r="BF33" s="431">
        <v>1.0489720191523071E-2</v>
      </c>
      <c r="BG33" s="431">
        <v>9.5342650217607842E-3</v>
      </c>
      <c r="BH33" s="431">
        <v>1.066280662095977E-2</v>
      </c>
      <c r="BI33" s="431">
        <v>1.1514160429243973E-2</v>
      </c>
      <c r="BJ33" s="431">
        <v>1.0625042973034623E-2</v>
      </c>
      <c r="BK33" s="431">
        <v>1.8115450709807593E-2</v>
      </c>
      <c r="BL33" s="431">
        <v>3.8130892973732997E-2</v>
      </c>
      <c r="BM33" s="431">
        <v>1.2527540136223314E-2</v>
      </c>
      <c r="BN33" s="431">
        <v>1.3511998636867296E-2</v>
      </c>
      <c r="BO33" s="431">
        <v>2.0221493686811205E-2</v>
      </c>
      <c r="BP33" s="431">
        <v>1.239028712791412E-2</v>
      </c>
      <c r="BQ33" s="431">
        <v>2.0996685725477734E-2</v>
      </c>
      <c r="BR33" s="431">
        <v>2.910088403799875E-2</v>
      </c>
      <c r="BS33" s="431">
        <v>1.7765710654155702E-2</v>
      </c>
      <c r="BT33" s="431">
        <v>2.0924632425479144E-2</v>
      </c>
      <c r="BU33" s="431">
        <v>1.1746461980102575E-2</v>
      </c>
      <c r="BV33" s="431">
        <v>5.3415735375015655E-3</v>
      </c>
      <c r="BW33" s="431">
        <v>3.7673141542105071E-3</v>
      </c>
      <c r="BX33" s="431">
        <v>3.2999166619840045E-3</v>
      </c>
      <c r="BY33" s="431">
        <v>8.5969576460595781E-4</v>
      </c>
      <c r="BZ33" s="431">
        <v>6.7959716991966975E-3</v>
      </c>
      <c r="CA33" s="431">
        <v>4.4306565165375081E-2</v>
      </c>
      <c r="CB33" s="431">
        <v>0.25472793947017669</v>
      </c>
      <c r="CC33" s="431">
        <v>6.7363988380342688E-2</v>
      </c>
      <c r="CD33" s="431">
        <v>0.14958391727539555</v>
      </c>
      <c r="CE33" s="431">
        <v>2.0485029282539556E-2</v>
      </c>
      <c r="CF33" s="431">
        <v>6.3597399303761534E-3</v>
      </c>
      <c r="CG33" s="431">
        <v>6.7534092612092063E-3</v>
      </c>
      <c r="CH33" s="431">
        <v>1.2669752805965695E-2</v>
      </c>
      <c r="CI33" s="431">
        <v>6.2394231134565237E-3</v>
      </c>
      <c r="CJ33" s="431">
        <v>7.3124476529132188E-3</v>
      </c>
      <c r="CK33" s="431">
        <v>6.4511159702175967E-3</v>
      </c>
      <c r="CL33" s="431">
        <v>4.3176957658387517E-3</v>
      </c>
      <c r="CM33" s="431">
        <v>1.0311074560111145E-2</v>
      </c>
      <c r="CN33" s="431">
        <v>1.4178184116807666E-2</v>
      </c>
      <c r="CO33" s="431">
        <v>6.9414998187862101E-3</v>
      </c>
      <c r="CP33" s="431">
        <v>1.2261636509350273E-2</v>
      </c>
      <c r="CQ33" s="431">
        <v>8.4427158753003859E-3</v>
      </c>
      <c r="CR33" s="431">
        <v>1.2837803585738881E-2</v>
      </c>
      <c r="CS33" s="431">
        <v>6.1044604516590738E-3</v>
      </c>
      <c r="CT33" s="431">
        <v>6.3350195437959422E-3</v>
      </c>
      <c r="CU33" s="431">
        <v>9.3584287243155748E-3</v>
      </c>
      <c r="CV33" s="431">
        <v>7.9836851366395459E-3</v>
      </c>
      <c r="CW33" s="431">
        <v>9.1215799776497176E-3</v>
      </c>
      <c r="CX33" s="431">
        <v>1.0795624236275985E-2</v>
      </c>
      <c r="CY33" s="431">
        <v>4.8356649169780863E-3</v>
      </c>
      <c r="CZ33" s="431">
        <v>2.1431462395651746E-2</v>
      </c>
      <c r="DA33" s="431">
        <v>1.1025244095374453E-2</v>
      </c>
      <c r="DB33" s="431">
        <v>1.404926724728177E-2</v>
      </c>
      <c r="DC33" s="431">
        <v>1.573418397452726E-2</v>
      </c>
      <c r="DD33" s="431">
        <v>6.3270304406889332E-3</v>
      </c>
      <c r="DE33" s="431">
        <v>1.2668952647717453E-2</v>
      </c>
      <c r="DF33" s="431">
        <v>1.5494360441189322E-2</v>
      </c>
      <c r="DG33" s="432">
        <v>1.4199770391475101E-2</v>
      </c>
      <c r="DI33" s="429"/>
      <c r="DK33" s="402">
        <v>29252890.04384869</v>
      </c>
      <c r="DL33" s="402">
        <v>25637871.597792648</v>
      </c>
    </row>
    <row r="34" spans="1:116" ht="15.5" customHeight="1">
      <c r="A34" s="424">
        <v>28</v>
      </c>
      <c r="B34" s="188" t="s">
        <v>187</v>
      </c>
      <c r="C34" s="425" t="s">
        <v>188</v>
      </c>
      <c r="D34" s="430">
        <v>8.0043623449878385E-4</v>
      </c>
      <c r="E34" s="431">
        <v>6.8296380471734926E-4</v>
      </c>
      <c r="F34" s="431">
        <v>1.4193000294960294E-3</v>
      </c>
      <c r="G34" s="431">
        <v>3.8866142200243126E-4</v>
      </c>
      <c r="H34" s="431">
        <v>8.6492310854703505E-4</v>
      </c>
      <c r="I34" s="431">
        <v>2.3605130797481715E-3</v>
      </c>
      <c r="J34" s="431">
        <v>1.0538016190152612E-3</v>
      </c>
      <c r="K34" s="431">
        <v>6.9952526242502192E-4</v>
      </c>
      <c r="L34" s="431">
        <v>9.6886310156319832E-4</v>
      </c>
      <c r="M34" s="431">
        <v>5.2302300826524858E-4</v>
      </c>
      <c r="N34" s="431">
        <v>1.2467602031762798E-4</v>
      </c>
      <c r="O34" s="431">
        <v>1.2757133763161492E-3</v>
      </c>
      <c r="P34" s="431">
        <v>7.5684766694129456E-4</v>
      </c>
      <c r="Q34" s="431">
        <v>8.109099510166997E-4</v>
      </c>
      <c r="R34" s="431">
        <v>3.2623174531561556E-3</v>
      </c>
      <c r="S34" s="431">
        <v>3.1021443444735537E-3</v>
      </c>
      <c r="T34" s="431">
        <v>1.3248090584788213E-3</v>
      </c>
      <c r="U34" s="431">
        <v>9.4692618738293605E-4</v>
      </c>
      <c r="V34" s="431">
        <v>6.1022786768142618E-3</v>
      </c>
      <c r="W34" s="431">
        <v>4.0154139811894645E-3</v>
      </c>
      <c r="X34" s="431">
        <v>9.0188045118005608E-4</v>
      </c>
      <c r="Y34" s="431">
        <v>6.165694620867552E-3</v>
      </c>
      <c r="Z34" s="431">
        <v>2.0840016661256948E-3</v>
      </c>
      <c r="AA34" s="431">
        <v>2.2724923608822114E-3</v>
      </c>
      <c r="AB34" s="431">
        <v>1.1495453783590041E-3</v>
      </c>
      <c r="AC34" s="431">
        <v>1.5149110697121736E-3</v>
      </c>
      <c r="AD34" s="431">
        <v>1.6592133328484997E-4</v>
      </c>
      <c r="AE34" s="431">
        <v>1.0390479481932118</v>
      </c>
      <c r="AF34" s="431">
        <v>1.4098980412373988E-3</v>
      </c>
      <c r="AG34" s="431">
        <v>1.6487155940272361E-3</v>
      </c>
      <c r="AH34" s="431">
        <v>8.8606186820927341E-4</v>
      </c>
      <c r="AI34" s="431">
        <v>1.4209709985217019E-3</v>
      </c>
      <c r="AJ34" s="431">
        <v>2.6823010637028214E-3</v>
      </c>
      <c r="AK34" s="431">
        <v>1.5156851200993509E-3</v>
      </c>
      <c r="AL34" s="431">
        <v>1.1321962519389127E-2</v>
      </c>
      <c r="AM34" s="431">
        <v>0.10468229588443995</v>
      </c>
      <c r="AN34" s="431">
        <v>6.313931531579535E-2</v>
      </c>
      <c r="AO34" s="431">
        <v>4.095920921338949E-2</v>
      </c>
      <c r="AP34" s="431">
        <v>2.812022011458036E-2</v>
      </c>
      <c r="AQ34" s="431">
        <v>2.6717316104139916E-3</v>
      </c>
      <c r="AR34" s="431">
        <v>1.6119569135291301E-3</v>
      </c>
      <c r="AS34" s="431">
        <v>1.1539865616943923E-2</v>
      </c>
      <c r="AT34" s="431">
        <v>9.3241204318407715E-3</v>
      </c>
      <c r="AU34" s="431">
        <v>6.1940178605852936E-3</v>
      </c>
      <c r="AV34" s="431">
        <v>5.1987626262568051E-3</v>
      </c>
      <c r="AW34" s="431">
        <v>2.0637941338321614E-3</v>
      </c>
      <c r="AX34" s="431">
        <v>1.4380359948444447E-3</v>
      </c>
      <c r="AY34" s="431">
        <v>1.9499974397658121E-3</v>
      </c>
      <c r="AZ34" s="431">
        <v>4.2004705287802691E-3</v>
      </c>
      <c r="BA34" s="431">
        <v>3.1873930915967451E-3</v>
      </c>
      <c r="BB34" s="431">
        <v>1.2166902607008815E-3</v>
      </c>
      <c r="BC34" s="431">
        <v>2.514591026336381E-3</v>
      </c>
      <c r="BD34" s="431">
        <v>1.4627409157627622E-3</v>
      </c>
      <c r="BE34" s="431">
        <v>1.2184613429363678E-3</v>
      </c>
      <c r="BF34" s="431">
        <v>4.8686244571658314E-3</v>
      </c>
      <c r="BG34" s="431">
        <v>5.569590092946798E-3</v>
      </c>
      <c r="BH34" s="431">
        <v>4.5277922026466912E-3</v>
      </c>
      <c r="BI34" s="431">
        <v>1.1730157922274885E-2</v>
      </c>
      <c r="BJ34" s="431">
        <v>4.4258762232813149E-3</v>
      </c>
      <c r="BK34" s="431">
        <v>1.3549510116534016E-3</v>
      </c>
      <c r="BL34" s="431">
        <v>1.0636471184393829E-3</v>
      </c>
      <c r="BM34" s="431">
        <v>3.3725031723048416E-3</v>
      </c>
      <c r="BN34" s="431">
        <v>2.8814246628690678E-3</v>
      </c>
      <c r="BO34" s="431">
        <v>2.9602892192900635E-2</v>
      </c>
      <c r="BP34" s="431">
        <v>1.3955676914817788E-2</v>
      </c>
      <c r="BQ34" s="431">
        <v>1.9643613025916062E-2</v>
      </c>
      <c r="BR34" s="431">
        <v>7.905793408432987E-4</v>
      </c>
      <c r="BS34" s="431">
        <v>1.5797185916178714E-3</v>
      </c>
      <c r="BT34" s="431">
        <v>1.6531017934636725E-3</v>
      </c>
      <c r="BU34" s="431">
        <v>5.2877470851521587E-4</v>
      </c>
      <c r="BV34" s="431">
        <v>2.3576075802570113E-4</v>
      </c>
      <c r="BW34" s="431">
        <v>3.6940468812490524E-4</v>
      </c>
      <c r="BX34" s="431">
        <v>2.6978421737782469E-4</v>
      </c>
      <c r="BY34" s="431">
        <v>7.3760506315384881E-5</v>
      </c>
      <c r="BZ34" s="431">
        <v>1.27549976426742E-3</v>
      </c>
      <c r="CA34" s="431">
        <v>2.2618508516313897E-4</v>
      </c>
      <c r="CB34" s="431">
        <v>7.1906018620063574E-4</v>
      </c>
      <c r="CC34" s="431">
        <v>5.0256257866601324E-4</v>
      </c>
      <c r="CD34" s="431">
        <v>7.9650197933218818E-4</v>
      </c>
      <c r="CE34" s="431">
        <v>2.1956409963503286E-4</v>
      </c>
      <c r="CF34" s="431">
        <v>1.143649375891778E-3</v>
      </c>
      <c r="CG34" s="431">
        <v>6.8297270595200639E-4</v>
      </c>
      <c r="CH34" s="431">
        <v>1.9440881230646368E-4</v>
      </c>
      <c r="CI34" s="431">
        <v>4.4566910389941554E-4</v>
      </c>
      <c r="CJ34" s="431">
        <v>3.6021261824499865E-4</v>
      </c>
      <c r="CK34" s="431">
        <v>2.2377851862068424E-4</v>
      </c>
      <c r="CL34" s="431">
        <v>3.0312262062389035E-4</v>
      </c>
      <c r="CM34" s="431">
        <v>4.4574213754149545E-4</v>
      </c>
      <c r="CN34" s="431">
        <v>4.3619375054404274E-4</v>
      </c>
      <c r="CO34" s="431">
        <v>4.4944139568430154E-4</v>
      </c>
      <c r="CP34" s="431">
        <v>4.7676627488230349E-4</v>
      </c>
      <c r="CQ34" s="431">
        <v>4.7865584709409163E-4</v>
      </c>
      <c r="CR34" s="431">
        <v>7.0716337028567627E-4</v>
      </c>
      <c r="CS34" s="431">
        <v>5.7648729617119801E-4</v>
      </c>
      <c r="CT34" s="431">
        <v>4.2009685499714926E-4</v>
      </c>
      <c r="CU34" s="431">
        <v>5.2255970922224291E-4</v>
      </c>
      <c r="CV34" s="431">
        <v>4.4388282260769956E-4</v>
      </c>
      <c r="CW34" s="431">
        <v>3.9890558492906283E-4</v>
      </c>
      <c r="CX34" s="431">
        <v>1.6814137724323111E-3</v>
      </c>
      <c r="CY34" s="431">
        <v>1.9297328535028207E-4</v>
      </c>
      <c r="CZ34" s="431">
        <v>1.2276199084996244E-3</v>
      </c>
      <c r="DA34" s="431">
        <v>1.2152673780634277E-3</v>
      </c>
      <c r="DB34" s="431">
        <v>6.5088152931034313E-4</v>
      </c>
      <c r="DC34" s="431">
        <v>7.4752958466271031E-4</v>
      </c>
      <c r="DD34" s="431">
        <v>3.2300849729717914E-4</v>
      </c>
      <c r="DE34" s="431">
        <v>6.1090538693675403E-4</v>
      </c>
      <c r="DF34" s="431">
        <v>1.226066132855911E-3</v>
      </c>
      <c r="DG34" s="432">
        <v>4.2604899793715907E-4</v>
      </c>
      <c r="DI34" s="429"/>
      <c r="DK34" s="402">
        <v>5292478.1522187162</v>
      </c>
      <c r="DL34" s="402">
        <v>5059934.2659668708</v>
      </c>
    </row>
    <row r="35" spans="1:116" ht="15.5" customHeight="1">
      <c r="A35" s="424">
        <v>29</v>
      </c>
      <c r="B35" s="188" t="s">
        <v>189</v>
      </c>
      <c r="C35" s="425" t="s">
        <v>93</v>
      </c>
      <c r="D35" s="430">
        <v>2.0831949941125021E-2</v>
      </c>
      <c r="E35" s="431">
        <v>9.2882935319623505E-3</v>
      </c>
      <c r="F35" s="431">
        <v>1.0665682268825168E-2</v>
      </c>
      <c r="G35" s="431">
        <v>1.5288293087776621E-2</v>
      </c>
      <c r="H35" s="431">
        <v>2.2114443223159044E-2</v>
      </c>
      <c r="I35" s="431">
        <v>4.8579943726405096E-3</v>
      </c>
      <c r="J35" s="431">
        <v>4.4658155817396865E-3</v>
      </c>
      <c r="K35" s="431">
        <v>2.8848486559375844E-2</v>
      </c>
      <c r="L35" s="431">
        <v>4.2713502239142685E-2</v>
      </c>
      <c r="M35" s="431">
        <v>1.2058958296060195E-2</v>
      </c>
      <c r="N35" s="431">
        <v>2.7571108779629212E-3</v>
      </c>
      <c r="O35" s="431">
        <v>9.7674251163530623E-3</v>
      </c>
      <c r="P35" s="431">
        <v>1.2359338136696039E-2</v>
      </c>
      <c r="Q35" s="431">
        <v>2.0630408378739067E-2</v>
      </c>
      <c r="R35" s="431">
        <v>6.4290578077807081E-2</v>
      </c>
      <c r="S35" s="431">
        <v>1.8886747314024958E-2</v>
      </c>
      <c r="T35" s="431">
        <v>3.8642665471485406E-2</v>
      </c>
      <c r="U35" s="431">
        <v>4.6463226121054087E-2</v>
      </c>
      <c r="V35" s="431">
        <v>1.8130116951070228E-2</v>
      </c>
      <c r="W35" s="431">
        <v>1.1012233568907617E-2</v>
      </c>
      <c r="X35" s="431">
        <v>1.361285116397804E-3</v>
      </c>
      <c r="Y35" s="431">
        <v>6.0015306329611407E-3</v>
      </c>
      <c r="Z35" s="431">
        <v>4.542964704175082E-3</v>
      </c>
      <c r="AA35" s="431">
        <v>1.2192139351452512E-2</v>
      </c>
      <c r="AB35" s="431">
        <v>8.0043817631410774E-2</v>
      </c>
      <c r="AC35" s="431">
        <v>4.027539196539489E-2</v>
      </c>
      <c r="AD35" s="431">
        <v>4.6421912299623254E-4</v>
      </c>
      <c r="AE35" s="431">
        <v>1.278988204789762E-3</v>
      </c>
      <c r="AF35" s="431">
        <v>1.2518184880162684</v>
      </c>
      <c r="AG35" s="431">
        <v>3.3189026652631397E-2</v>
      </c>
      <c r="AH35" s="431">
        <v>7.5365245048036128E-2</v>
      </c>
      <c r="AI35" s="431">
        <v>3.1232544711379262E-2</v>
      </c>
      <c r="AJ35" s="431">
        <v>3.9024455709697559E-3</v>
      </c>
      <c r="AK35" s="431">
        <v>1.0162930203375288E-2</v>
      </c>
      <c r="AL35" s="431">
        <v>6.7911339293225828E-3</v>
      </c>
      <c r="AM35" s="431">
        <v>1.558243416272509E-3</v>
      </c>
      <c r="AN35" s="431">
        <v>2.0525333960938284E-3</v>
      </c>
      <c r="AO35" s="431">
        <v>3.0150481503658333E-3</v>
      </c>
      <c r="AP35" s="431">
        <v>1.8133485539166454E-3</v>
      </c>
      <c r="AQ35" s="431">
        <v>1.6661897958230791E-3</v>
      </c>
      <c r="AR35" s="431">
        <v>1.4303273427070398E-2</v>
      </c>
      <c r="AS35" s="431">
        <v>5.8863737567280113E-3</v>
      </c>
      <c r="AT35" s="431">
        <v>6.8872456309317254E-3</v>
      </c>
      <c r="AU35" s="431">
        <v>9.8199893351373357E-3</v>
      </c>
      <c r="AV35" s="431">
        <v>1.2563952057528574E-2</v>
      </c>
      <c r="AW35" s="431">
        <v>4.4754261738356033E-2</v>
      </c>
      <c r="AX35" s="431">
        <v>2.6866143713834924E-2</v>
      </c>
      <c r="AY35" s="431">
        <v>2.3145705759922638E-2</v>
      </c>
      <c r="AZ35" s="431">
        <v>2.9110614212781875E-2</v>
      </c>
      <c r="BA35" s="431">
        <v>5.4809961863659239E-2</v>
      </c>
      <c r="BB35" s="431">
        <v>1.3618848608388323E-2</v>
      </c>
      <c r="BC35" s="431">
        <v>0.10311786695162983</v>
      </c>
      <c r="BD35" s="431">
        <v>5.3295007867915661E-2</v>
      </c>
      <c r="BE35" s="431">
        <v>4.4935418051980383E-2</v>
      </c>
      <c r="BF35" s="431">
        <v>7.967433058234287E-2</v>
      </c>
      <c r="BG35" s="431">
        <v>4.6327804238315062E-2</v>
      </c>
      <c r="BH35" s="431">
        <v>7.0955821854805728E-2</v>
      </c>
      <c r="BI35" s="431">
        <v>1.2359932358986176E-2</v>
      </c>
      <c r="BJ35" s="431">
        <v>2.2843921976675265E-2</v>
      </c>
      <c r="BK35" s="431">
        <v>9.2268297702415486E-2</v>
      </c>
      <c r="BL35" s="431">
        <v>5.3936785295501518E-3</v>
      </c>
      <c r="BM35" s="431">
        <v>1.8337355196804832E-2</v>
      </c>
      <c r="BN35" s="431">
        <v>2.2377580165583118E-2</v>
      </c>
      <c r="BO35" s="431">
        <v>1.6494438197051511E-2</v>
      </c>
      <c r="BP35" s="431">
        <v>1.4553505678018906E-2</v>
      </c>
      <c r="BQ35" s="431">
        <v>2.4946197337891753E-3</v>
      </c>
      <c r="BR35" s="431">
        <v>3.0587346213342761E-3</v>
      </c>
      <c r="BS35" s="431">
        <v>4.7127636926560863E-2</v>
      </c>
      <c r="BT35" s="431">
        <v>6.1859768055201846E-3</v>
      </c>
      <c r="BU35" s="431">
        <v>7.5989466895556778E-3</v>
      </c>
      <c r="BV35" s="431">
        <v>5.9070802336043202E-3</v>
      </c>
      <c r="BW35" s="431">
        <v>2.4180247557081241E-3</v>
      </c>
      <c r="BX35" s="431">
        <v>3.9486428092613927E-3</v>
      </c>
      <c r="BY35" s="431">
        <v>1.272820053490258E-3</v>
      </c>
      <c r="BZ35" s="431">
        <v>3.5467120821918935E-3</v>
      </c>
      <c r="CA35" s="431">
        <v>2.3178490827504539E-3</v>
      </c>
      <c r="CB35" s="431">
        <v>8.9841608076043303E-3</v>
      </c>
      <c r="CC35" s="431">
        <v>2.6226432737750725E-3</v>
      </c>
      <c r="CD35" s="431">
        <v>7.2658705615416576E-3</v>
      </c>
      <c r="CE35" s="431">
        <v>3.8678232626853859E-3</v>
      </c>
      <c r="CF35" s="431">
        <v>6.347153927882751E-3</v>
      </c>
      <c r="CG35" s="431">
        <v>1.0174751753899898E-2</v>
      </c>
      <c r="CH35" s="431">
        <v>1.4006655934874154E-3</v>
      </c>
      <c r="CI35" s="431">
        <v>3.4327587701873884E-3</v>
      </c>
      <c r="CJ35" s="431">
        <v>5.2746445707770335E-3</v>
      </c>
      <c r="CK35" s="431">
        <v>1.2491907798412227E-2</v>
      </c>
      <c r="CL35" s="431">
        <v>3.7628179701642691E-3</v>
      </c>
      <c r="CM35" s="431">
        <v>1.0453155751434391E-2</v>
      </c>
      <c r="CN35" s="431">
        <v>3.5404134989442042E-3</v>
      </c>
      <c r="CO35" s="431">
        <v>2.6389239325325413E-3</v>
      </c>
      <c r="CP35" s="431">
        <v>1.5929565145204622E-2</v>
      </c>
      <c r="CQ35" s="431">
        <v>1.6917785223858638E-2</v>
      </c>
      <c r="CR35" s="431">
        <v>5.4048510576769548E-3</v>
      </c>
      <c r="CS35" s="431">
        <v>4.3333796454416455E-3</v>
      </c>
      <c r="CT35" s="431">
        <v>3.6316007595786825E-3</v>
      </c>
      <c r="CU35" s="431">
        <v>8.0924475485198138E-3</v>
      </c>
      <c r="CV35" s="431">
        <v>5.7469815079806419E-3</v>
      </c>
      <c r="CW35" s="431">
        <v>1.0077953108780891E-2</v>
      </c>
      <c r="CX35" s="431">
        <v>2.2157409437745277E-2</v>
      </c>
      <c r="CY35" s="431">
        <v>3.6682498690483374E-3</v>
      </c>
      <c r="CZ35" s="431">
        <v>8.1601689900918928E-3</v>
      </c>
      <c r="DA35" s="431">
        <v>1.0313045116168611E-2</v>
      </c>
      <c r="DB35" s="431">
        <v>7.62288802291489E-3</v>
      </c>
      <c r="DC35" s="431">
        <v>9.2196994468602845E-3</v>
      </c>
      <c r="DD35" s="431">
        <v>7.5539540559994879E-3</v>
      </c>
      <c r="DE35" s="431">
        <v>3.5249656018299879E-3</v>
      </c>
      <c r="DF35" s="431">
        <v>6.5154387380508813E-2</v>
      </c>
      <c r="DG35" s="432">
        <v>4.249916527350437E-3</v>
      </c>
      <c r="DI35" s="429"/>
      <c r="DK35" s="402">
        <v>28411838.719959751</v>
      </c>
      <c r="DL35" s="402">
        <v>25051133.98445826</v>
      </c>
    </row>
    <row r="36" spans="1:116" ht="15.5" customHeight="1">
      <c r="A36" s="424">
        <v>30</v>
      </c>
      <c r="B36" s="188" t="s">
        <v>190</v>
      </c>
      <c r="C36" s="425" t="s">
        <v>94</v>
      </c>
      <c r="D36" s="430">
        <v>3.2514572265765571E-3</v>
      </c>
      <c r="E36" s="431">
        <v>1.9569177688233074E-3</v>
      </c>
      <c r="F36" s="431">
        <v>3.6188181452312881E-3</v>
      </c>
      <c r="G36" s="431">
        <v>1.6425519403542822E-3</v>
      </c>
      <c r="H36" s="431">
        <v>1.8936881479702709E-3</v>
      </c>
      <c r="I36" s="431">
        <v>6.7316022944087697E-3</v>
      </c>
      <c r="J36" s="431">
        <v>6.1192563138906895E-3</v>
      </c>
      <c r="K36" s="431">
        <v>1.5223998653164357E-3</v>
      </c>
      <c r="L36" s="431">
        <v>1.1558405842588384E-3</v>
      </c>
      <c r="M36" s="431">
        <v>1.3664193604724282E-3</v>
      </c>
      <c r="N36" s="431">
        <v>2.8059915327817756E-4</v>
      </c>
      <c r="O36" s="431">
        <v>1.2588151603856322E-3</v>
      </c>
      <c r="P36" s="431">
        <v>3.64456012543494E-3</v>
      </c>
      <c r="Q36" s="431">
        <v>1.8278406993052804E-3</v>
      </c>
      <c r="R36" s="431">
        <v>1.8377621393650915E-3</v>
      </c>
      <c r="S36" s="431">
        <v>1.5075642041804578E-3</v>
      </c>
      <c r="T36" s="431">
        <v>1.7539493136763339E-3</v>
      </c>
      <c r="U36" s="431">
        <v>9.3184658136468508E-4</v>
      </c>
      <c r="V36" s="431">
        <v>2.6180301199392872E-3</v>
      </c>
      <c r="W36" s="431">
        <v>1.5968452920788699E-3</v>
      </c>
      <c r="X36" s="431">
        <v>1.0750099880026131E-3</v>
      </c>
      <c r="Y36" s="431">
        <v>2.3859275459532118E-3</v>
      </c>
      <c r="Z36" s="431">
        <v>1.6635208165054344E-3</v>
      </c>
      <c r="AA36" s="431">
        <v>1.1362357412985217E-3</v>
      </c>
      <c r="AB36" s="431">
        <v>3.3030616598909279E-3</v>
      </c>
      <c r="AC36" s="431">
        <v>1.2584292611700328E-3</v>
      </c>
      <c r="AD36" s="431">
        <v>1.7469907023969026E-4</v>
      </c>
      <c r="AE36" s="431">
        <v>7.90609042082884E-4</v>
      </c>
      <c r="AF36" s="431">
        <v>1.7564673752817359E-3</v>
      </c>
      <c r="AG36" s="431">
        <v>1.0338234813805753</v>
      </c>
      <c r="AH36" s="431">
        <v>2.8294451727055504E-2</v>
      </c>
      <c r="AI36" s="431">
        <v>1.2310872341947309E-3</v>
      </c>
      <c r="AJ36" s="431">
        <v>2.9172101730787167E-3</v>
      </c>
      <c r="AK36" s="431">
        <v>1.5550508595922571E-3</v>
      </c>
      <c r="AL36" s="431">
        <v>2.6422468372114404E-3</v>
      </c>
      <c r="AM36" s="431">
        <v>1.6854123895481633E-3</v>
      </c>
      <c r="AN36" s="431">
        <v>2.1162974713400851E-3</v>
      </c>
      <c r="AO36" s="431">
        <v>2.0473757387194083E-3</v>
      </c>
      <c r="AP36" s="431">
        <v>1.2990522215734328E-3</v>
      </c>
      <c r="AQ36" s="431">
        <v>1.109960851240195E-3</v>
      </c>
      <c r="AR36" s="431">
        <v>1.1504235646772158E-3</v>
      </c>
      <c r="AS36" s="431">
        <v>3.3274678258599557E-3</v>
      </c>
      <c r="AT36" s="431">
        <v>1.5846078859612894E-3</v>
      </c>
      <c r="AU36" s="431">
        <v>7.8772457416073274E-3</v>
      </c>
      <c r="AV36" s="431">
        <v>1.2469168124022224E-2</v>
      </c>
      <c r="AW36" s="431">
        <v>9.8874304297582247E-3</v>
      </c>
      <c r="AX36" s="431">
        <v>3.448907078575471E-3</v>
      </c>
      <c r="AY36" s="431">
        <v>1.3292204893174278E-3</v>
      </c>
      <c r="AZ36" s="431">
        <v>9.2965123367648554E-3</v>
      </c>
      <c r="BA36" s="431">
        <v>6.9756357462197258E-3</v>
      </c>
      <c r="BB36" s="431">
        <v>1.3726099184659497E-3</v>
      </c>
      <c r="BC36" s="431">
        <v>3.7315531573928525E-3</v>
      </c>
      <c r="BD36" s="431">
        <v>7.1489716204499142E-3</v>
      </c>
      <c r="BE36" s="431">
        <v>2.3224487601154063E-3</v>
      </c>
      <c r="BF36" s="431">
        <v>2.0757682688076033E-2</v>
      </c>
      <c r="BG36" s="431">
        <v>2.7435628703282599E-2</v>
      </c>
      <c r="BH36" s="431">
        <v>1.9518674160655697E-2</v>
      </c>
      <c r="BI36" s="431">
        <v>1.2317266882545135E-2</v>
      </c>
      <c r="BJ36" s="431">
        <v>1.1068246561014006E-2</v>
      </c>
      <c r="BK36" s="431">
        <v>5.7408880554268415E-3</v>
      </c>
      <c r="BL36" s="431">
        <v>6.2753386673318106E-3</v>
      </c>
      <c r="BM36" s="431">
        <v>1.525075968373022E-3</v>
      </c>
      <c r="BN36" s="431">
        <v>1.6543926165010275E-3</v>
      </c>
      <c r="BO36" s="431">
        <v>4.127783313388594E-3</v>
      </c>
      <c r="BP36" s="431">
        <v>3.9835028097718111E-3</v>
      </c>
      <c r="BQ36" s="431">
        <v>1.9529118856104778E-3</v>
      </c>
      <c r="BR36" s="431">
        <v>7.3808464680342708E-4</v>
      </c>
      <c r="BS36" s="431">
        <v>2.7308761507421194E-3</v>
      </c>
      <c r="BT36" s="431">
        <v>1.4958877816148561E-2</v>
      </c>
      <c r="BU36" s="431">
        <v>8.4078939816368723E-4</v>
      </c>
      <c r="BV36" s="431">
        <v>6.3442613009472601E-4</v>
      </c>
      <c r="BW36" s="431">
        <v>3.3245191208476117E-4</v>
      </c>
      <c r="BX36" s="431">
        <v>2.9422876003533995E-4</v>
      </c>
      <c r="BY36" s="431">
        <v>8.7512388016768074E-5</v>
      </c>
      <c r="BZ36" s="431">
        <v>1.7950428535850103E-3</v>
      </c>
      <c r="CA36" s="431">
        <v>2.6397856846034785E-3</v>
      </c>
      <c r="CB36" s="431">
        <v>1.3357059046944141E-2</v>
      </c>
      <c r="CC36" s="431">
        <v>2.4181457817357777E-3</v>
      </c>
      <c r="CD36" s="431">
        <v>2.2107103082570525E-3</v>
      </c>
      <c r="CE36" s="431">
        <v>1.2930603543827666E-3</v>
      </c>
      <c r="CF36" s="431">
        <v>1.2169597251190543E-3</v>
      </c>
      <c r="CG36" s="431">
        <v>1.1729842505406355E-3</v>
      </c>
      <c r="CH36" s="431">
        <v>7.8564885266546353E-4</v>
      </c>
      <c r="CI36" s="431">
        <v>1.2968725664978874E-3</v>
      </c>
      <c r="CJ36" s="431">
        <v>1.062395063545177E-3</v>
      </c>
      <c r="CK36" s="431">
        <v>1.0570794599317947E-3</v>
      </c>
      <c r="CL36" s="431">
        <v>1.0968540989749998E-3</v>
      </c>
      <c r="CM36" s="431">
        <v>8.8970745069878005E-4</v>
      </c>
      <c r="CN36" s="431">
        <v>2.2260152680862108E-3</v>
      </c>
      <c r="CO36" s="431">
        <v>7.1316132673724178E-4</v>
      </c>
      <c r="CP36" s="431">
        <v>1.495976815608438E-3</v>
      </c>
      <c r="CQ36" s="431">
        <v>1.9855178512957691E-3</v>
      </c>
      <c r="CR36" s="431">
        <v>1.8327364307916545E-3</v>
      </c>
      <c r="CS36" s="431">
        <v>2.0434342885076E-3</v>
      </c>
      <c r="CT36" s="431">
        <v>1.5615794095348318E-3</v>
      </c>
      <c r="CU36" s="431">
        <v>4.3641574244156732E-3</v>
      </c>
      <c r="CV36" s="431">
        <v>4.9923410814919893E-3</v>
      </c>
      <c r="CW36" s="431">
        <v>1.0311669342528392E-3</v>
      </c>
      <c r="CX36" s="431">
        <v>3.2647504892455846E-2</v>
      </c>
      <c r="CY36" s="431">
        <v>5.166095865784307E-4</v>
      </c>
      <c r="CZ36" s="431">
        <v>2.477517130278948E-3</v>
      </c>
      <c r="DA36" s="431">
        <v>1.1624330460433591E-3</v>
      </c>
      <c r="DB36" s="431">
        <v>1.3929242272757371E-3</v>
      </c>
      <c r="DC36" s="431">
        <v>2.3820016852791857E-3</v>
      </c>
      <c r="DD36" s="431">
        <v>8.8230999989656646E-3</v>
      </c>
      <c r="DE36" s="431">
        <v>1.6891920940873375E-3</v>
      </c>
      <c r="DF36" s="431">
        <v>9.4593154146746326E-3</v>
      </c>
      <c r="DG36" s="432">
        <v>9.0077564884922807E-4</v>
      </c>
      <c r="DI36" s="429"/>
      <c r="DK36" s="402">
        <v>6134533.386408343</v>
      </c>
      <c r="DL36" s="402">
        <v>5089961.4428906022</v>
      </c>
    </row>
    <row r="37" spans="1:116" ht="15.5" customHeight="1">
      <c r="A37" s="424">
        <v>31</v>
      </c>
      <c r="B37" s="188" t="s">
        <v>191</v>
      </c>
      <c r="C37" s="425" t="s">
        <v>192</v>
      </c>
      <c r="D37" s="430">
        <v>4.3281706979819164E-5</v>
      </c>
      <c r="E37" s="431">
        <v>2.019802327045955E-5</v>
      </c>
      <c r="F37" s="431">
        <v>1.774833245920091E-5</v>
      </c>
      <c r="G37" s="431">
        <v>5.2225306190775902E-5</v>
      </c>
      <c r="H37" s="431">
        <v>8.1603388025295053E-5</v>
      </c>
      <c r="I37" s="431">
        <v>2.7276375048236351E-5</v>
      </c>
      <c r="J37" s="431">
        <v>3.375854193624753E-4</v>
      </c>
      <c r="K37" s="431">
        <v>3.3445421474918899E-5</v>
      </c>
      <c r="L37" s="431">
        <v>2.6104468863436306E-5</v>
      </c>
      <c r="M37" s="431">
        <v>2.3366544982114652E-5</v>
      </c>
      <c r="N37" s="431">
        <v>5.969811413953171E-6</v>
      </c>
      <c r="O37" s="431">
        <v>4.9990530548546496E-5</v>
      </c>
      <c r="P37" s="431">
        <v>9.4221466831868753E-4</v>
      </c>
      <c r="Q37" s="431">
        <v>5.9940060870306278E-5</v>
      </c>
      <c r="R37" s="431">
        <v>2.0713308329763474E-4</v>
      </c>
      <c r="S37" s="431">
        <v>3.8098292324782023E-5</v>
      </c>
      <c r="T37" s="431">
        <v>4.8221909242511013E-5</v>
      </c>
      <c r="U37" s="431">
        <v>3.3570172721775175E-5</v>
      </c>
      <c r="V37" s="431">
        <v>7.088528125902922E-5</v>
      </c>
      <c r="W37" s="431">
        <v>2.6867854514501468E-5</v>
      </c>
      <c r="X37" s="431">
        <v>1.3022612464370195E-5</v>
      </c>
      <c r="Y37" s="431">
        <v>2.0151328846639366E-5</v>
      </c>
      <c r="Z37" s="431">
        <v>1.8232747276225187E-5</v>
      </c>
      <c r="AA37" s="431">
        <v>4.0263157774339258E-5</v>
      </c>
      <c r="AB37" s="431">
        <v>2.8948090852532797E-5</v>
      </c>
      <c r="AC37" s="431">
        <v>8.4276268027340818E-5</v>
      </c>
      <c r="AD37" s="431">
        <v>1.8778596549305297E-6</v>
      </c>
      <c r="AE37" s="431">
        <v>4.4022294270027514E-5</v>
      </c>
      <c r="AF37" s="431">
        <v>3.3048558208098755E-5</v>
      </c>
      <c r="AG37" s="431">
        <v>4.5327950331805289E-5</v>
      </c>
      <c r="AH37" s="431">
        <v>1.0374352107299476</v>
      </c>
      <c r="AI37" s="431">
        <v>3.9679754704785385E-5</v>
      </c>
      <c r="AJ37" s="431">
        <v>5.0679548335944291E-5</v>
      </c>
      <c r="AK37" s="431">
        <v>2.424353205319978E-4</v>
      </c>
      <c r="AL37" s="431">
        <v>1.084465841568878E-4</v>
      </c>
      <c r="AM37" s="431">
        <v>3.1614734254533015E-5</v>
      </c>
      <c r="AN37" s="431">
        <v>4.1448541022520797E-5</v>
      </c>
      <c r="AO37" s="431">
        <v>1.0218774430839017E-4</v>
      </c>
      <c r="AP37" s="431">
        <v>2.9332638564979743E-5</v>
      </c>
      <c r="AQ37" s="431">
        <v>2.8812186123136222E-5</v>
      </c>
      <c r="AR37" s="431">
        <v>3.1826993740946238E-5</v>
      </c>
      <c r="AS37" s="431">
        <v>9.9664689374154549E-5</v>
      </c>
      <c r="AT37" s="431">
        <v>2.9983064743801382E-5</v>
      </c>
      <c r="AU37" s="431">
        <v>2.884279620891695E-5</v>
      </c>
      <c r="AV37" s="431">
        <v>9.6655269660884106E-5</v>
      </c>
      <c r="AW37" s="431">
        <v>3.1900852253961479E-4</v>
      </c>
      <c r="AX37" s="431">
        <v>9.7254626661313716E-5</v>
      </c>
      <c r="AY37" s="431">
        <v>9.2585462232096913E-5</v>
      </c>
      <c r="AZ37" s="431">
        <v>4.1980549302540622E-5</v>
      </c>
      <c r="BA37" s="431">
        <v>2.8611535408366464E-5</v>
      </c>
      <c r="BB37" s="431">
        <v>4.4528183735800247E-5</v>
      </c>
      <c r="BC37" s="431">
        <v>3.1143338053923569E-5</v>
      </c>
      <c r="BD37" s="431">
        <v>1.2163431154199065E-4</v>
      </c>
      <c r="BE37" s="431">
        <v>4.5101841943613468E-5</v>
      </c>
      <c r="BF37" s="431">
        <v>6.1173101568592192E-5</v>
      </c>
      <c r="BG37" s="431">
        <v>5.8633764165308735E-5</v>
      </c>
      <c r="BH37" s="431">
        <v>5.740295971965242E-5</v>
      </c>
      <c r="BI37" s="431">
        <v>3.9490512169818238E-5</v>
      </c>
      <c r="BJ37" s="431">
        <v>4.5736787365298452E-5</v>
      </c>
      <c r="BK37" s="431">
        <v>5.9450496807185514E-4</v>
      </c>
      <c r="BL37" s="431">
        <v>4.7669967968662764E-5</v>
      </c>
      <c r="BM37" s="431">
        <v>3.3930275854282453E-5</v>
      </c>
      <c r="BN37" s="431">
        <v>3.7814640002800377E-5</v>
      </c>
      <c r="BO37" s="431">
        <v>3.2764538012879405E-5</v>
      </c>
      <c r="BP37" s="431">
        <v>4.2158176356589338E-5</v>
      </c>
      <c r="BQ37" s="431">
        <v>4.4988724060683369E-5</v>
      </c>
      <c r="BR37" s="431">
        <v>1.30254859664444E-3</v>
      </c>
      <c r="BS37" s="431">
        <v>6.0728469890241678E-5</v>
      </c>
      <c r="BT37" s="431">
        <v>9.023217752952877E-5</v>
      </c>
      <c r="BU37" s="431">
        <v>4.083411188687346E-5</v>
      </c>
      <c r="BV37" s="431">
        <v>4.2078759408136695E-5</v>
      </c>
      <c r="BW37" s="431">
        <v>1.4379450053961825E-5</v>
      </c>
      <c r="BX37" s="431">
        <v>1.1459690437697663E-5</v>
      </c>
      <c r="BY37" s="431">
        <v>3.9094837639422624E-6</v>
      </c>
      <c r="BZ37" s="431">
        <v>5.147589348041907E-5</v>
      </c>
      <c r="CA37" s="431">
        <v>1.8153167313875584E-5</v>
      </c>
      <c r="CB37" s="431">
        <v>4.9481424243372606E-5</v>
      </c>
      <c r="CC37" s="431">
        <v>1.6747260588740108E-5</v>
      </c>
      <c r="CD37" s="431">
        <v>2.9533173509008783E-5</v>
      </c>
      <c r="CE37" s="431">
        <v>1.3319954726914756E-5</v>
      </c>
      <c r="CF37" s="431">
        <v>2.0633494134624681E-5</v>
      </c>
      <c r="CG37" s="431">
        <v>3.1009709789793503E-5</v>
      </c>
      <c r="CH37" s="431">
        <v>1.0450099954392013E-4</v>
      </c>
      <c r="CI37" s="431">
        <v>1.5018723448358189E-4</v>
      </c>
      <c r="CJ37" s="431">
        <v>7.8705824962580656E-5</v>
      </c>
      <c r="CK37" s="431">
        <v>2.2828798531526841E-5</v>
      </c>
      <c r="CL37" s="431">
        <v>7.3324686300088433E-5</v>
      </c>
      <c r="CM37" s="431">
        <v>3.2020913855295292E-5</v>
      </c>
      <c r="CN37" s="431">
        <v>7.4835580508114978E-5</v>
      </c>
      <c r="CO37" s="431">
        <v>3.4342360782556883E-5</v>
      </c>
      <c r="CP37" s="431">
        <v>1.7303679743172341E-4</v>
      </c>
      <c r="CQ37" s="431">
        <v>3.068502240274203E-5</v>
      </c>
      <c r="CR37" s="431">
        <v>6.9050942044754715E-5</v>
      </c>
      <c r="CS37" s="431">
        <v>4.392253995452306E-5</v>
      </c>
      <c r="CT37" s="431">
        <v>2.8722442887698053E-5</v>
      </c>
      <c r="CU37" s="431">
        <v>3.5980623726659646E-4</v>
      </c>
      <c r="CV37" s="431">
        <v>1.6089622816515436E-4</v>
      </c>
      <c r="CW37" s="431">
        <v>5.6989139313435414E-5</v>
      </c>
      <c r="CX37" s="431">
        <v>4.1117489457412188E-5</v>
      </c>
      <c r="CY37" s="431">
        <v>4.5881583346053201E-5</v>
      </c>
      <c r="CZ37" s="431">
        <v>7.8764337824992E-5</v>
      </c>
      <c r="DA37" s="431">
        <v>4.0873853504271165E-5</v>
      </c>
      <c r="DB37" s="431">
        <v>8.0810831718991781E-5</v>
      </c>
      <c r="DC37" s="431">
        <v>8.1281461948329412E-5</v>
      </c>
      <c r="DD37" s="431">
        <v>2.4132295203079472E-5</v>
      </c>
      <c r="DE37" s="431">
        <v>2.1647678919166371E-4</v>
      </c>
      <c r="DF37" s="431">
        <v>8.9955593062554566E-5</v>
      </c>
      <c r="DG37" s="432">
        <v>1.2241173844011228E-4</v>
      </c>
      <c r="DI37" s="429"/>
      <c r="DK37" s="402">
        <v>337209.18259160419</v>
      </c>
      <c r="DL37" s="402">
        <v>117656.79513828299</v>
      </c>
    </row>
    <row r="38" spans="1:116" ht="15.5" customHeight="1">
      <c r="A38" s="424">
        <v>32</v>
      </c>
      <c r="B38" s="188" t="s">
        <v>193</v>
      </c>
      <c r="C38" s="425" t="s">
        <v>194</v>
      </c>
      <c r="D38" s="430">
        <v>5.1588526116471008E-4</v>
      </c>
      <c r="E38" s="431">
        <v>4.1588639752535158E-4</v>
      </c>
      <c r="F38" s="431">
        <v>5.2616412676612264E-4</v>
      </c>
      <c r="G38" s="431">
        <v>4.6405993217140767E-4</v>
      </c>
      <c r="H38" s="431">
        <v>4.3201173277682505E-4</v>
      </c>
      <c r="I38" s="431">
        <v>3.584688458864688E-4</v>
      </c>
      <c r="J38" s="431">
        <v>4.3736957696529309E-4</v>
      </c>
      <c r="K38" s="431">
        <v>1.0408594686282734E-3</v>
      </c>
      <c r="L38" s="431">
        <v>6.6487326358328422E-3</v>
      </c>
      <c r="M38" s="431">
        <v>4.015790050316924E-4</v>
      </c>
      <c r="N38" s="431">
        <v>5.8539994661402677E-5</v>
      </c>
      <c r="O38" s="431">
        <v>5.7287704264936089E-4</v>
      </c>
      <c r="P38" s="431">
        <v>7.6666134775790773E-4</v>
      </c>
      <c r="Q38" s="431">
        <v>4.824609591628289E-4</v>
      </c>
      <c r="R38" s="431">
        <v>6.3231493102331856E-3</v>
      </c>
      <c r="S38" s="431">
        <v>3.7165032148694092E-4</v>
      </c>
      <c r="T38" s="431">
        <v>3.5133236640499504E-4</v>
      </c>
      <c r="U38" s="431">
        <v>3.618567283896101E-4</v>
      </c>
      <c r="V38" s="431">
        <v>3.6249437902591692E-4</v>
      </c>
      <c r="W38" s="431">
        <v>1.3283949697630722E-3</v>
      </c>
      <c r="X38" s="431">
        <v>1.6835800710233187E-4</v>
      </c>
      <c r="Y38" s="431">
        <v>9.9642857301631728E-4</v>
      </c>
      <c r="Z38" s="431">
        <v>4.1863539319044612E-4</v>
      </c>
      <c r="AA38" s="431">
        <v>3.9084278478481409E-4</v>
      </c>
      <c r="AB38" s="431">
        <v>1.2255183955950719E-2</v>
      </c>
      <c r="AC38" s="431">
        <v>4.4359946452039341E-3</v>
      </c>
      <c r="AD38" s="431">
        <v>2.8222493649192313E-5</v>
      </c>
      <c r="AE38" s="431">
        <v>1.6353813165359982E-4</v>
      </c>
      <c r="AF38" s="431">
        <v>3.3416941469604586E-3</v>
      </c>
      <c r="AG38" s="431">
        <v>8.8238730741561769E-4</v>
      </c>
      <c r="AH38" s="431">
        <v>4.2973205083502401E-4</v>
      </c>
      <c r="AI38" s="431">
        <v>1.0366203245593089</v>
      </c>
      <c r="AJ38" s="431">
        <v>5.4167035780916463E-4</v>
      </c>
      <c r="AK38" s="431">
        <v>3.7713662643763763E-4</v>
      </c>
      <c r="AL38" s="431">
        <v>5.5110752696830882E-3</v>
      </c>
      <c r="AM38" s="431">
        <v>2.06601449222297E-4</v>
      </c>
      <c r="AN38" s="431">
        <v>2.1565520401362924E-4</v>
      </c>
      <c r="AO38" s="431">
        <v>3.2428644345707625E-4</v>
      </c>
      <c r="AP38" s="431">
        <v>1.457760548763595E-4</v>
      </c>
      <c r="AQ38" s="431">
        <v>1.7565774209535087E-4</v>
      </c>
      <c r="AR38" s="431">
        <v>4.7245275447475024E-3</v>
      </c>
      <c r="AS38" s="431">
        <v>8.2387351301987271E-4</v>
      </c>
      <c r="AT38" s="431">
        <v>2.3723649535587971E-3</v>
      </c>
      <c r="AU38" s="431">
        <v>1.0595936325207202E-3</v>
      </c>
      <c r="AV38" s="431">
        <v>6.3984860327175432E-4</v>
      </c>
      <c r="AW38" s="431">
        <v>1.1494772699555055E-2</v>
      </c>
      <c r="AX38" s="431">
        <v>6.6243075577836156E-3</v>
      </c>
      <c r="AY38" s="431">
        <v>7.7657710989671022E-3</v>
      </c>
      <c r="AZ38" s="431">
        <v>1.113361557386451E-3</v>
      </c>
      <c r="BA38" s="431">
        <v>2.9910688292057322E-3</v>
      </c>
      <c r="BB38" s="431">
        <v>2.0796669849642065E-3</v>
      </c>
      <c r="BC38" s="431">
        <v>8.0162960968011426E-3</v>
      </c>
      <c r="BD38" s="431">
        <v>2.3011775741305701E-3</v>
      </c>
      <c r="BE38" s="431">
        <v>2.265893315700897E-3</v>
      </c>
      <c r="BF38" s="431">
        <v>1.4416683585540714E-2</v>
      </c>
      <c r="BG38" s="431">
        <v>4.9695251878601777E-3</v>
      </c>
      <c r="BH38" s="431">
        <v>8.4632385689741626E-4</v>
      </c>
      <c r="BI38" s="431">
        <v>1.2867068180151579E-3</v>
      </c>
      <c r="BJ38" s="431">
        <v>9.959345821847293E-3</v>
      </c>
      <c r="BK38" s="431">
        <v>6.4788697210818539E-3</v>
      </c>
      <c r="BL38" s="431">
        <v>2.5839615858771694E-4</v>
      </c>
      <c r="BM38" s="431">
        <v>3.0950860880572129E-3</v>
      </c>
      <c r="BN38" s="431">
        <v>2.3780294842793955E-3</v>
      </c>
      <c r="BO38" s="431">
        <v>3.7653381107558551E-4</v>
      </c>
      <c r="BP38" s="431">
        <v>4.7415031666208599E-4</v>
      </c>
      <c r="BQ38" s="431">
        <v>3.0139578284590126E-4</v>
      </c>
      <c r="BR38" s="431">
        <v>2.3178382796136242E-4</v>
      </c>
      <c r="BS38" s="431">
        <v>5.2170167946214894E-4</v>
      </c>
      <c r="BT38" s="431">
        <v>3.9443857025648786E-4</v>
      </c>
      <c r="BU38" s="431">
        <v>1.8866233465659045E-4</v>
      </c>
      <c r="BV38" s="431">
        <v>1.3423793219045473E-4</v>
      </c>
      <c r="BW38" s="431">
        <v>7.8711712618670832E-5</v>
      </c>
      <c r="BX38" s="431">
        <v>1.0594354127638545E-4</v>
      </c>
      <c r="BY38" s="431">
        <v>5.210547252962148E-5</v>
      </c>
      <c r="BZ38" s="431">
        <v>6.790616207722935E-4</v>
      </c>
      <c r="CA38" s="431">
        <v>2.3119635646521786E-4</v>
      </c>
      <c r="CB38" s="431">
        <v>1.1939067475414701E-3</v>
      </c>
      <c r="CC38" s="431">
        <v>1.818001082998743E-4</v>
      </c>
      <c r="CD38" s="431">
        <v>1.2672436278502986E-3</v>
      </c>
      <c r="CE38" s="431">
        <v>1.4026194467158337E-4</v>
      </c>
      <c r="CF38" s="431">
        <v>2.3066783510349614E-4</v>
      </c>
      <c r="CG38" s="431">
        <v>2.3814731466906673E-4</v>
      </c>
      <c r="CH38" s="431">
        <v>1.0223861734993153E-4</v>
      </c>
      <c r="CI38" s="431">
        <v>2.0334185787750244E-4</v>
      </c>
      <c r="CJ38" s="431">
        <v>2.6138542042150066E-4</v>
      </c>
      <c r="CK38" s="431">
        <v>2.5773426100393783E-4</v>
      </c>
      <c r="CL38" s="431">
        <v>1.9649256782778155E-4</v>
      </c>
      <c r="CM38" s="431">
        <v>2.8597895966289423E-4</v>
      </c>
      <c r="CN38" s="431">
        <v>3.4635108317426994E-4</v>
      </c>
      <c r="CO38" s="431">
        <v>4.9921263617100722E-4</v>
      </c>
      <c r="CP38" s="431">
        <v>2.0616142404797644E-3</v>
      </c>
      <c r="CQ38" s="431">
        <v>2.4616553530491868E-3</v>
      </c>
      <c r="CR38" s="431">
        <v>6.0259202043201716E-3</v>
      </c>
      <c r="CS38" s="431">
        <v>4.6450985738589193E-4</v>
      </c>
      <c r="CT38" s="431">
        <v>3.7327151069620115E-4</v>
      </c>
      <c r="CU38" s="431">
        <v>4.6705858536259836E-4</v>
      </c>
      <c r="CV38" s="431">
        <v>7.7417284681629748E-4</v>
      </c>
      <c r="CW38" s="431">
        <v>2.7859246017858196E-4</v>
      </c>
      <c r="CX38" s="431">
        <v>4.8104740971034376E-3</v>
      </c>
      <c r="CY38" s="431">
        <v>1.2627151278601519E-4</v>
      </c>
      <c r="CZ38" s="431">
        <v>8.543395869567875E-4</v>
      </c>
      <c r="DA38" s="431">
        <v>8.0418164507286985E-4</v>
      </c>
      <c r="DB38" s="431">
        <v>3.9619111794544405E-4</v>
      </c>
      <c r="DC38" s="431">
        <v>9.1434871936305593E-4</v>
      </c>
      <c r="DD38" s="431">
        <v>1.0156823926387741E-3</v>
      </c>
      <c r="DE38" s="431">
        <v>3.3523854419059641E-4</v>
      </c>
      <c r="DF38" s="431">
        <v>1.2969427632096935E-3</v>
      </c>
      <c r="DG38" s="432">
        <v>7.1078603135237537E-4</v>
      </c>
      <c r="DI38" s="429"/>
      <c r="DK38" s="402">
        <v>2699466.2358942246</v>
      </c>
      <c r="DL38" s="402">
        <v>2237583.6017687777</v>
      </c>
    </row>
    <row r="39" spans="1:116" ht="15.5" customHeight="1">
      <c r="A39" s="424">
        <v>33</v>
      </c>
      <c r="B39" s="188" t="s">
        <v>195</v>
      </c>
      <c r="C39" s="425" t="s">
        <v>196</v>
      </c>
      <c r="D39" s="430">
        <v>3.4078006006456443E-4</v>
      </c>
      <c r="E39" s="431">
        <v>3.1537342013271343E-4</v>
      </c>
      <c r="F39" s="431">
        <v>4.5843228905031823E-4</v>
      </c>
      <c r="G39" s="431">
        <v>2.0389297845894414E-4</v>
      </c>
      <c r="H39" s="431">
        <v>1.5202533537442655E-4</v>
      </c>
      <c r="I39" s="431">
        <v>1.2984126103359871E-3</v>
      </c>
      <c r="J39" s="431">
        <v>5.3729140284275749E-4</v>
      </c>
      <c r="K39" s="431">
        <v>2.1455851851252483E-4</v>
      </c>
      <c r="L39" s="431">
        <v>1.8451027945585099E-4</v>
      </c>
      <c r="M39" s="431">
        <v>2.0590320269137528E-4</v>
      </c>
      <c r="N39" s="431">
        <v>4.6721988811887211E-5</v>
      </c>
      <c r="O39" s="431">
        <v>4.2758832288115119E-4</v>
      </c>
      <c r="P39" s="431">
        <v>2.7422402111604814E-4</v>
      </c>
      <c r="Q39" s="431">
        <v>2.1678248193921353E-4</v>
      </c>
      <c r="R39" s="431">
        <v>2.8858477648269372E-4</v>
      </c>
      <c r="S39" s="431">
        <v>7.9371473029855334E-4</v>
      </c>
      <c r="T39" s="431">
        <v>4.6532016609891991E-4</v>
      </c>
      <c r="U39" s="431">
        <v>2.5568084404078214E-4</v>
      </c>
      <c r="V39" s="431">
        <v>3.2996874090990855E-4</v>
      </c>
      <c r="W39" s="431">
        <v>3.9742909301915095E-4</v>
      </c>
      <c r="X39" s="431">
        <v>2.3622691956182474E-4</v>
      </c>
      <c r="Y39" s="431">
        <v>4.7672545839336488E-4</v>
      </c>
      <c r="Z39" s="431">
        <v>5.0615965827386787E-4</v>
      </c>
      <c r="AA39" s="431">
        <v>6.9633363526478613E-4</v>
      </c>
      <c r="AB39" s="431">
        <v>2.5841218600271699E-4</v>
      </c>
      <c r="AC39" s="431">
        <v>3.3977405674574291E-4</v>
      </c>
      <c r="AD39" s="431">
        <v>3.9663752852301668E-5</v>
      </c>
      <c r="AE39" s="431">
        <v>2.6538108183802743E-4</v>
      </c>
      <c r="AF39" s="431">
        <v>4.0478538442770138E-4</v>
      </c>
      <c r="AG39" s="431">
        <v>3.106062318647731E-4</v>
      </c>
      <c r="AH39" s="431">
        <v>2.0697630758015304E-4</v>
      </c>
      <c r="AI39" s="431">
        <v>3.7732747961403284E-4</v>
      </c>
      <c r="AJ39" s="431">
        <v>1.1058618157199631</v>
      </c>
      <c r="AK39" s="431">
        <v>4.0481432855373834E-4</v>
      </c>
      <c r="AL39" s="431">
        <v>1.0107464825210952E-3</v>
      </c>
      <c r="AM39" s="431">
        <v>4.9272019586945324E-4</v>
      </c>
      <c r="AN39" s="431">
        <v>5.4212968166148293E-4</v>
      </c>
      <c r="AO39" s="431">
        <v>5.8484958244428868E-4</v>
      </c>
      <c r="AP39" s="431">
        <v>3.9048596664718383E-4</v>
      </c>
      <c r="AQ39" s="431">
        <v>2.9252347503114706E-4</v>
      </c>
      <c r="AR39" s="431">
        <v>3.108792177473976E-4</v>
      </c>
      <c r="AS39" s="431">
        <v>4.4641122516784587E-4</v>
      </c>
      <c r="AT39" s="431">
        <v>4.3587055001164808E-4</v>
      </c>
      <c r="AU39" s="431">
        <v>2.6824970970223012E-4</v>
      </c>
      <c r="AV39" s="431">
        <v>2.3710053703949622E-4</v>
      </c>
      <c r="AW39" s="431">
        <v>2.2944927386522767E-4</v>
      </c>
      <c r="AX39" s="431">
        <v>2.7125807146413384E-4</v>
      </c>
      <c r="AY39" s="431">
        <v>4.3043599394267763E-4</v>
      </c>
      <c r="AZ39" s="431">
        <v>2.9239465952113298E-4</v>
      </c>
      <c r="BA39" s="431">
        <v>2.4990950223019817E-4</v>
      </c>
      <c r="BB39" s="431">
        <v>2.1837788839331045E-4</v>
      </c>
      <c r="BC39" s="431">
        <v>2.8028917576160614E-4</v>
      </c>
      <c r="BD39" s="431">
        <v>2.7709393154575802E-4</v>
      </c>
      <c r="BE39" s="431">
        <v>2.5487421422349256E-4</v>
      </c>
      <c r="BF39" s="431">
        <v>2.23624805086903E-4</v>
      </c>
      <c r="BG39" s="431">
        <v>2.4118574150571251E-4</v>
      </c>
      <c r="BH39" s="431">
        <v>2.3334171281307726E-4</v>
      </c>
      <c r="BI39" s="431">
        <v>3.1902131727134625E-4</v>
      </c>
      <c r="BJ39" s="431">
        <v>2.7581492094245742E-4</v>
      </c>
      <c r="BK39" s="431">
        <v>7.5172013474299399E-4</v>
      </c>
      <c r="BL39" s="431">
        <v>1.6644510839181081E-4</v>
      </c>
      <c r="BM39" s="431">
        <v>3.2629757796426587E-2</v>
      </c>
      <c r="BN39" s="431">
        <v>3.877985867815608E-2</v>
      </c>
      <c r="BO39" s="431">
        <v>6.3123366745048218E-2</v>
      </c>
      <c r="BP39" s="431">
        <v>3.4586795571766027E-2</v>
      </c>
      <c r="BQ39" s="431">
        <v>8.4013980477837822E-4</v>
      </c>
      <c r="BR39" s="431">
        <v>2.1544936146196216E-3</v>
      </c>
      <c r="BS39" s="431">
        <v>2.1972024657714909E-3</v>
      </c>
      <c r="BT39" s="431">
        <v>4.6829236072112396E-4</v>
      </c>
      <c r="BU39" s="431">
        <v>2.7022824106091755E-4</v>
      </c>
      <c r="BV39" s="431">
        <v>2.3716761081186459E-4</v>
      </c>
      <c r="BW39" s="431">
        <v>2.983167469162718E-4</v>
      </c>
      <c r="BX39" s="431">
        <v>8.0652386349982738E-4</v>
      </c>
      <c r="BY39" s="431">
        <v>7.4234738667962785E-4</v>
      </c>
      <c r="BZ39" s="431">
        <v>9.3098182903219152E-4</v>
      </c>
      <c r="CA39" s="431">
        <v>9.6410112855103159E-5</v>
      </c>
      <c r="CB39" s="431">
        <v>9.8914464065526903E-4</v>
      </c>
      <c r="CC39" s="431">
        <v>2.4891510783509686E-4</v>
      </c>
      <c r="CD39" s="431">
        <v>3.1560937214353366E-4</v>
      </c>
      <c r="CE39" s="431">
        <v>2.3435624217837484E-4</v>
      </c>
      <c r="CF39" s="431">
        <v>6.2486090265809148E-4</v>
      </c>
      <c r="CG39" s="431">
        <v>8.3487325676265191E-4</v>
      </c>
      <c r="CH39" s="431">
        <v>1.2788560724522424E-4</v>
      </c>
      <c r="CI39" s="431">
        <v>4.1777500677424588E-4</v>
      </c>
      <c r="CJ39" s="431">
        <v>6.399168220580896E-4</v>
      </c>
      <c r="CK39" s="431">
        <v>1.3602190655769101E-4</v>
      </c>
      <c r="CL39" s="431">
        <v>5.2318566300685657E-4</v>
      </c>
      <c r="CM39" s="431">
        <v>2.1578716021672262E-4</v>
      </c>
      <c r="CN39" s="431">
        <v>4.1278425645106353E-4</v>
      </c>
      <c r="CO39" s="431">
        <v>4.9332954024279639E-4</v>
      </c>
      <c r="CP39" s="431">
        <v>3.5398226736517397E-4</v>
      </c>
      <c r="CQ39" s="431">
        <v>2.1779340914730556E-4</v>
      </c>
      <c r="CR39" s="431">
        <v>2.866720280778066E-4</v>
      </c>
      <c r="CS39" s="431">
        <v>2.7659462243385095E-4</v>
      </c>
      <c r="CT39" s="431">
        <v>1.9604093723148846E-4</v>
      </c>
      <c r="CU39" s="431">
        <v>1.6828401750880147E-4</v>
      </c>
      <c r="CV39" s="431">
        <v>2.21051188996311E-4</v>
      </c>
      <c r="CW39" s="431">
        <v>3.8266841682382016E-4</v>
      </c>
      <c r="CX39" s="431">
        <v>1.9644708744383531E-4</v>
      </c>
      <c r="CY39" s="431">
        <v>1.2833844345693874E-4</v>
      </c>
      <c r="CZ39" s="431">
        <v>3.9703815030390317E-4</v>
      </c>
      <c r="DA39" s="431">
        <v>2.6456222907713474E-4</v>
      </c>
      <c r="DB39" s="431">
        <v>2.859370581517595E-4</v>
      </c>
      <c r="DC39" s="431">
        <v>3.6660143983226781E-4</v>
      </c>
      <c r="DD39" s="431">
        <v>1.2111012039758274E-4</v>
      </c>
      <c r="DE39" s="431">
        <v>2.4214424988611236E-4</v>
      </c>
      <c r="DF39" s="431">
        <v>4.0739346813105538E-4</v>
      </c>
      <c r="DG39" s="432">
        <v>1.144074743899844E-3</v>
      </c>
      <c r="DI39" s="429"/>
      <c r="DK39" s="402">
        <v>6219571.0262543419</v>
      </c>
      <c r="DL39" s="402">
        <v>6181894.4920277772</v>
      </c>
    </row>
    <row r="40" spans="1:116" ht="15.5" customHeight="1">
      <c r="A40" s="424">
        <v>34</v>
      </c>
      <c r="B40" s="188" t="s">
        <v>197</v>
      </c>
      <c r="C40" s="425" t="s">
        <v>95</v>
      </c>
      <c r="D40" s="430">
        <v>1.934262300164066E-4</v>
      </c>
      <c r="E40" s="431">
        <v>9.3715465674644238E-5</v>
      </c>
      <c r="F40" s="431">
        <v>1.9921040427252178E-4</v>
      </c>
      <c r="G40" s="431">
        <v>6.9669355898820614E-5</v>
      </c>
      <c r="H40" s="431">
        <v>6.773508096180581E-5</v>
      </c>
      <c r="I40" s="431">
        <v>1.2347514795256741E-4</v>
      </c>
      <c r="J40" s="431">
        <v>1.7678507475809172E-4</v>
      </c>
      <c r="K40" s="431">
        <v>8.0862271067632112E-5</v>
      </c>
      <c r="L40" s="431">
        <v>1.7490767137389246E-4</v>
      </c>
      <c r="M40" s="431">
        <v>8.2386370885858463E-5</v>
      </c>
      <c r="N40" s="431">
        <v>1.9189463692859993E-5</v>
      </c>
      <c r="O40" s="431">
        <v>7.2698242297443151E-5</v>
      </c>
      <c r="P40" s="431">
        <v>6.1474724836112424E-5</v>
      </c>
      <c r="Q40" s="431">
        <v>9.0445553052454587E-5</v>
      </c>
      <c r="R40" s="431">
        <v>6.9331373725687478E-4</v>
      </c>
      <c r="S40" s="431">
        <v>9.2282875388270086E-5</v>
      </c>
      <c r="T40" s="431">
        <v>6.2812440233275243E-5</v>
      </c>
      <c r="U40" s="431">
        <v>5.5248999078643583E-5</v>
      </c>
      <c r="V40" s="431">
        <v>8.3676930571049474E-5</v>
      </c>
      <c r="W40" s="431">
        <v>2.6963304901959673E-4</v>
      </c>
      <c r="X40" s="431">
        <v>3.5351694809487561E-5</v>
      </c>
      <c r="Y40" s="431">
        <v>9.8735773684527884E-5</v>
      </c>
      <c r="Z40" s="431">
        <v>6.396318034045341E-5</v>
      </c>
      <c r="AA40" s="431">
        <v>7.6965194397833313E-5</v>
      </c>
      <c r="AB40" s="431">
        <v>7.9308311922900209E-5</v>
      </c>
      <c r="AC40" s="431">
        <v>1.1685703213994519E-4</v>
      </c>
      <c r="AD40" s="431">
        <v>1.0135205246047551E-5</v>
      </c>
      <c r="AE40" s="431">
        <v>4.0168173257485743E-5</v>
      </c>
      <c r="AF40" s="431">
        <v>1.3614631343147237E-4</v>
      </c>
      <c r="AG40" s="431">
        <v>9.4008581009873417E-5</v>
      </c>
      <c r="AH40" s="431">
        <v>6.5297474234787462E-5</v>
      </c>
      <c r="AI40" s="431">
        <v>7.5423314333240209E-5</v>
      </c>
      <c r="AJ40" s="431">
        <v>9.9549569088001893E-5</v>
      </c>
      <c r="AK40" s="431">
        <v>1.0041718607141346</v>
      </c>
      <c r="AL40" s="431">
        <v>1.051461552364475E-4</v>
      </c>
      <c r="AM40" s="431">
        <v>6.5241418689211943E-5</v>
      </c>
      <c r="AN40" s="431">
        <v>6.9753874006165423E-5</v>
      </c>
      <c r="AO40" s="431">
        <v>9.1206730726744962E-5</v>
      </c>
      <c r="AP40" s="431">
        <v>5.406395920411757E-5</v>
      </c>
      <c r="AQ40" s="431">
        <v>5.2739962420190564E-5</v>
      </c>
      <c r="AR40" s="431">
        <v>6.9895925110779412E-5</v>
      </c>
      <c r="AS40" s="431">
        <v>7.9400469887380259E-5</v>
      </c>
      <c r="AT40" s="431">
        <v>3.4806849421700932E-4</v>
      </c>
      <c r="AU40" s="431">
        <v>4.5044000252599572E-4</v>
      </c>
      <c r="AV40" s="431">
        <v>4.286802784797304E-4</v>
      </c>
      <c r="AW40" s="431">
        <v>2.3040517273842059E-3</v>
      </c>
      <c r="AX40" s="431">
        <v>8.1780810972491048E-3</v>
      </c>
      <c r="AY40" s="431">
        <v>3.5907868757970716E-2</v>
      </c>
      <c r="AZ40" s="431">
        <v>3.6244056099563799E-3</v>
      </c>
      <c r="BA40" s="431">
        <v>1.969260273104794E-3</v>
      </c>
      <c r="BB40" s="431">
        <v>5.6718977562379034E-3</v>
      </c>
      <c r="BC40" s="431">
        <v>1.6782378373388421E-3</v>
      </c>
      <c r="BD40" s="431">
        <v>6.1516320717453984E-3</v>
      </c>
      <c r="BE40" s="431">
        <v>4.660373657693076E-3</v>
      </c>
      <c r="BF40" s="431">
        <v>7.0126606363024352E-4</v>
      </c>
      <c r="BG40" s="431">
        <v>5.7408594581983218E-4</v>
      </c>
      <c r="BH40" s="431">
        <v>9.0745139935444695E-4</v>
      </c>
      <c r="BI40" s="431">
        <v>3.2236831569621175E-4</v>
      </c>
      <c r="BJ40" s="431">
        <v>2.2813400341694927E-4</v>
      </c>
      <c r="BK40" s="431">
        <v>4.5349718782499381E-4</v>
      </c>
      <c r="BL40" s="431">
        <v>1.8982203566166345E-4</v>
      </c>
      <c r="BM40" s="431">
        <v>4.3366788423486813E-3</v>
      </c>
      <c r="BN40" s="431">
        <v>6.8783430551557368E-4</v>
      </c>
      <c r="BO40" s="431">
        <v>2.7675257754214205E-4</v>
      </c>
      <c r="BP40" s="431">
        <v>9.4181075563492037E-4</v>
      </c>
      <c r="BQ40" s="431">
        <v>1.2960533404563003E-4</v>
      </c>
      <c r="BR40" s="431">
        <v>7.1870948315304621E-5</v>
      </c>
      <c r="BS40" s="431">
        <v>1.4537825778575779E-4</v>
      </c>
      <c r="BT40" s="431">
        <v>2.5162982681820994E-4</v>
      </c>
      <c r="BU40" s="431">
        <v>1.0411012122280374E-4</v>
      </c>
      <c r="BV40" s="431">
        <v>5.0625198631828491E-5</v>
      </c>
      <c r="BW40" s="431">
        <v>3.1677828504015409E-5</v>
      </c>
      <c r="BX40" s="431">
        <v>3.5430324608180733E-5</v>
      </c>
      <c r="BY40" s="431">
        <v>1.5693579918522129E-5</v>
      </c>
      <c r="BZ40" s="431">
        <v>6.7317737458377614E-5</v>
      </c>
      <c r="CA40" s="431">
        <v>1.1292939019064198E-4</v>
      </c>
      <c r="CB40" s="431">
        <v>5.4715319020048599E-4</v>
      </c>
      <c r="CC40" s="431">
        <v>1.3162055508470042E-4</v>
      </c>
      <c r="CD40" s="431">
        <v>9.6991638328500985E-5</v>
      </c>
      <c r="CE40" s="431">
        <v>1.5136003180814503E-4</v>
      </c>
      <c r="CF40" s="431">
        <v>6.2023336459675956E-5</v>
      </c>
      <c r="CG40" s="431">
        <v>8.1663342553140768E-5</v>
      </c>
      <c r="CH40" s="431">
        <v>3.4585869535903609E-5</v>
      </c>
      <c r="CI40" s="431">
        <v>8.7346060753265442E-5</v>
      </c>
      <c r="CJ40" s="431">
        <v>1.4018817717065607E-4</v>
      </c>
      <c r="CK40" s="431">
        <v>9.394537349339971E-5</v>
      </c>
      <c r="CL40" s="431">
        <v>8.2429705913856943E-5</v>
      </c>
      <c r="CM40" s="431">
        <v>1.6238704808348682E-4</v>
      </c>
      <c r="CN40" s="431">
        <v>1.814637588313847E-4</v>
      </c>
      <c r="CO40" s="431">
        <v>1.47067145437562E-4</v>
      </c>
      <c r="CP40" s="431">
        <v>1.6744962429186285E-4</v>
      </c>
      <c r="CQ40" s="431">
        <v>2.1160491280299237E-4</v>
      </c>
      <c r="CR40" s="431">
        <v>2.5802492265039378E-4</v>
      </c>
      <c r="CS40" s="431">
        <v>6.3253957845209286E-4</v>
      </c>
      <c r="CT40" s="431">
        <v>4.2627294797393703E-4</v>
      </c>
      <c r="CU40" s="431">
        <v>2.101236608347068E-4</v>
      </c>
      <c r="CV40" s="431">
        <v>3.3678911359500687E-4</v>
      </c>
      <c r="CW40" s="431">
        <v>1.0652216036738465E-4</v>
      </c>
      <c r="CX40" s="431">
        <v>2.2899692813009658E-3</v>
      </c>
      <c r="CY40" s="431">
        <v>4.2635650335874211E-5</v>
      </c>
      <c r="CZ40" s="431">
        <v>8.7131609833794566E-4</v>
      </c>
      <c r="DA40" s="431">
        <v>7.0435222718641876E-4</v>
      </c>
      <c r="DB40" s="431">
        <v>6.5386973579541219E-5</v>
      </c>
      <c r="DC40" s="431">
        <v>8.0667922893429882E-5</v>
      </c>
      <c r="DD40" s="431">
        <v>4.9009555874228644E-5</v>
      </c>
      <c r="DE40" s="431">
        <v>2.0285890628080657E-4</v>
      </c>
      <c r="DF40" s="431">
        <v>1.1024636998095746E-3</v>
      </c>
      <c r="DG40" s="432">
        <v>5.3437239321531998E-4</v>
      </c>
      <c r="DI40" s="429"/>
      <c r="DK40" s="402">
        <v>1364925.3284667989</v>
      </c>
      <c r="DL40" s="402">
        <v>1119351.7212677042</v>
      </c>
    </row>
    <row r="41" spans="1:116" ht="15.5" customHeight="1">
      <c r="A41" s="424">
        <v>35</v>
      </c>
      <c r="B41" s="188" t="s">
        <v>198</v>
      </c>
      <c r="C41" s="425" t="s">
        <v>96</v>
      </c>
      <c r="D41" s="430">
        <v>4.4671872220623946E-3</v>
      </c>
      <c r="E41" s="431">
        <v>1.891422419863063E-3</v>
      </c>
      <c r="F41" s="431">
        <v>7.5493374663363148E-3</v>
      </c>
      <c r="G41" s="431">
        <v>2.6863328359622636E-4</v>
      </c>
      <c r="H41" s="431">
        <v>4.8845985097229145E-4</v>
      </c>
      <c r="I41" s="431">
        <v>1.945015905064168E-3</v>
      </c>
      <c r="J41" s="431">
        <v>4.545635996802865E-4</v>
      </c>
      <c r="K41" s="431">
        <v>1.030320195994496E-3</v>
      </c>
      <c r="L41" s="431">
        <v>7.4166822475334345E-4</v>
      </c>
      <c r="M41" s="431">
        <v>1.3842120819011054E-3</v>
      </c>
      <c r="N41" s="431">
        <v>1.803443149763996E-4</v>
      </c>
      <c r="O41" s="431">
        <v>6.2893823858919885E-4</v>
      </c>
      <c r="P41" s="431">
        <v>3.7672593467393478E-4</v>
      </c>
      <c r="Q41" s="431">
        <v>5.3598900873330429E-4</v>
      </c>
      <c r="R41" s="431">
        <v>2.0313571657440579E-3</v>
      </c>
      <c r="S41" s="431">
        <v>2.1694736622120221E-3</v>
      </c>
      <c r="T41" s="431">
        <v>7.7928848018117872E-4</v>
      </c>
      <c r="U41" s="431">
        <v>4.156324163145438E-4</v>
      </c>
      <c r="V41" s="431">
        <v>7.4447433903045632E-3</v>
      </c>
      <c r="W41" s="431">
        <v>1.590876824462354E-2</v>
      </c>
      <c r="X41" s="431">
        <v>3.0491404363231883E-4</v>
      </c>
      <c r="Y41" s="431">
        <v>1.6059632410411857E-3</v>
      </c>
      <c r="Z41" s="431">
        <v>1.2303196107533671E-3</v>
      </c>
      <c r="AA41" s="431">
        <v>1.2383865557709824E-3</v>
      </c>
      <c r="AB41" s="431">
        <v>2.8091942356153234E-3</v>
      </c>
      <c r="AC41" s="431">
        <v>1.5990273924971884E-3</v>
      </c>
      <c r="AD41" s="431">
        <v>6.2011398221000202E-5</v>
      </c>
      <c r="AE41" s="431">
        <v>7.8046768051410215E-3</v>
      </c>
      <c r="AF41" s="431">
        <v>6.2511348345817297E-4</v>
      </c>
      <c r="AG41" s="431">
        <v>1.1672542533543552E-3</v>
      </c>
      <c r="AH41" s="431">
        <v>4.3530546083913186E-4</v>
      </c>
      <c r="AI41" s="431">
        <v>1.2501136481118206E-2</v>
      </c>
      <c r="AJ41" s="431">
        <v>3.5377030389925929E-2</v>
      </c>
      <c r="AK41" s="431">
        <v>2.018852265354552E-2</v>
      </c>
      <c r="AL41" s="431">
        <v>1.0529815598935244</v>
      </c>
      <c r="AM41" s="431">
        <v>1.0826186325088116E-2</v>
      </c>
      <c r="AN41" s="431">
        <v>6.8410727902276725E-3</v>
      </c>
      <c r="AO41" s="431">
        <v>1.6752921781170303E-2</v>
      </c>
      <c r="AP41" s="431">
        <v>3.0980135959067503E-3</v>
      </c>
      <c r="AQ41" s="431">
        <v>1.1277065660311567E-2</v>
      </c>
      <c r="AR41" s="431">
        <v>4.4383114718277751E-3</v>
      </c>
      <c r="AS41" s="431">
        <v>7.2531206068470301E-3</v>
      </c>
      <c r="AT41" s="431">
        <v>4.2692846385416882E-3</v>
      </c>
      <c r="AU41" s="431">
        <v>7.7071637311487053E-3</v>
      </c>
      <c r="AV41" s="431">
        <v>6.3742254176770005E-3</v>
      </c>
      <c r="AW41" s="431">
        <v>3.0607505893123044E-3</v>
      </c>
      <c r="AX41" s="431">
        <v>1.1789505922123336E-2</v>
      </c>
      <c r="AY41" s="431">
        <v>5.7606364022765363E-3</v>
      </c>
      <c r="AZ41" s="431">
        <v>7.0773185426480263E-3</v>
      </c>
      <c r="BA41" s="431">
        <v>3.4052607948187336E-3</v>
      </c>
      <c r="BB41" s="431">
        <v>3.9995791249674848E-3</v>
      </c>
      <c r="BC41" s="431">
        <v>7.6000974201687324E-3</v>
      </c>
      <c r="BD41" s="431">
        <v>3.5623164628060013E-3</v>
      </c>
      <c r="BE41" s="431">
        <v>3.5323485098413599E-3</v>
      </c>
      <c r="BF41" s="431">
        <v>6.1219178875732043E-3</v>
      </c>
      <c r="BG41" s="431">
        <v>3.8696677871328847E-3</v>
      </c>
      <c r="BH41" s="431">
        <v>5.1632880333624155E-3</v>
      </c>
      <c r="BI41" s="431">
        <v>4.139578423777145E-3</v>
      </c>
      <c r="BJ41" s="431">
        <v>2.5184238534226152E-3</v>
      </c>
      <c r="BK41" s="431">
        <v>3.786552410087538E-3</v>
      </c>
      <c r="BL41" s="431">
        <v>2.2379311394905155E-4</v>
      </c>
      <c r="BM41" s="431">
        <v>9.2405307393272212E-3</v>
      </c>
      <c r="BN41" s="431">
        <v>1.491019306978845E-2</v>
      </c>
      <c r="BO41" s="431">
        <v>1.4230820319173745E-2</v>
      </c>
      <c r="BP41" s="431">
        <v>1.4688325726592779E-2</v>
      </c>
      <c r="BQ41" s="431">
        <v>6.4258478245511944E-4</v>
      </c>
      <c r="BR41" s="431">
        <v>1.0248314757195596E-3</v>
      </c>
      <c r="BS41" s="431">
        <v>5.9608886296063177E-3</v>
      </c>
      <c r="BT41" s="431">
        <v>3.8897945962493259E-4</v>
      </c>
      <c r="BU41" s="431">
        <v>2.7264761793446818E-4</v>
      </c>
      <c r="BV41" s="431">
        <v>1.8840986575045056E-4</v>
      </c>
      <c r="BW41" s="431">
        <v>1.7652523187086075E-4</v>
      </c>
      <c r="BX41" s="431">
        <v>3.3715520965981664E-4</v>
      </c>
      <c r="BY41" s="431">
        <v>2.5874562525704861E-4</v>
      </c>
      <c r="BZ41" s="431">
        <v>6.1198551009316042E-4</v>
      </c>
      <c r="CA41" s="431">
        <v>1.5969850761842085E-4</v>
      </c>
      <c r="CB41" s="431">
        <v>1.0105332695065699E-3</v>
      </c>
      <c r="CC41" s="431">
        <v>2.9253686978635116E-4</v>
      </c>
      <c r="CD41" s="431">
        <v>5.057059424613806E-4</v>
      </c>
      <c r="CE41" s="431">
        <v>1.9639917429096506E-4</v>
      </c>
      <c r="CF41" s="431">
        <v>3.7196796075981026E-4</v>
      </c>
      <c r="CG41" s="431">
        <v>5.2271171691365694E-4</v>
      </c>
      <c r="CH41" s="431">
        <v>1.1679304536904684E-4</v>
      </c>
      <c r="CI41" s="431">
        <v>3.1978597129649511E-4</v>
      </c>
      <c r="CJ41" s="431">
        <v>4.257399962513354E-4</v>
      </c>
      <c r="CK41" s="431">
        <v>1.9516816335716613E-4</v>
      </c>
      <c r="CL41" s="431">
        <v>3.3070836550782125E-4</v>
      </c>
      <c r="CM41" s="431">
        <v>3.9481802795384943E-4</v>
      </c>
      <c r="CN41" s="431">
        <v>3.8463191146040593E-4</v>
      </c>
      <c r="CO41" s="431">
        <v>1.31823954196455E-3</v>
      </c>
      <c r="CP41" s="431">
        <v>6.8237625260859328E-4</v>
      </c>
      <c r="CQ41" s="431">
        <v>6.8302715978902316E-4</v>
      </c>
      <c r="CR41" s="431">
        <v>6.1298399023348722E-4</v>
      </c>
      <c r="CS41" s="431">
        <v>3.0885237824744219E-4</v>
      </c>
      <c r="CT41" s="431">
        <v>2.7223797389878398E-4</v>
      </c>
      <c r="CU41" s="431">
        <v>2.4974503118208534E-4</v>
      </c>
      <c r="CV41" s="431">
        <v>4.6690075252517652E-4</v>
      </c>
      <c r="CW41" s="431">
        <v>3.4010834023459374E-4</v>
      </c>
      <c r="CX41" s="431">
        <v>2.3006910785320122E-3</v>
      </c>
      <c r="CY41" s="431">
        <v>1.3202379430269181E-4</v>
      </c>
      <c r="CZ41" s="431">
        <v>5.8993685914749544E-4</v>
      </c>
      <c r="DA41" s="431">
        <v>5.2848187216358378E-4</v>
      </c>
      <c r="DB41" s="431">
        <v>4.2242641880082578E-4</v>
      </c>
      <c r="DC41" s="431">
        <v>7.7879573179506084E-4</v>
      </c>
      <c r="DD41" s="431">
        <v>3.8877908527341551E-4</v>
      </c>
      <c r="DE41" s="431">
        <v>1.0983645072854193E-3</v>
      </c>
      <c r="DF41" s="431">
        <v>6.0580127986485316E-3</v>
      </c>
      <c r="DG41" s="432">
        <v>1.4343659638848614E-3</v>
      </c>
      <c r="DI41" s="429"/>
      <c r="DK41" s="402">
        <v>4556761.9250038778</v>
      </c>
      <c r="DL41" s="402">
        <v>4040856.3349485402</v>
      </c>
    </row>
    <row r="42" spans="1:116" ht="15.5" customHeight="1">
      <c r="A42" s="424">
        <v>36</v>
      </c>
      <c r="B42" s="188" t="s">
        <v>199</v>
      </c>
      <c r="C42" s="425" t="s">
        <v>200</v>
      </c>
      <c r="D42" s="430">
        <v>1.5900433507004561E-3</v>
      </c>
      <c r="E42" s="431">
        <v>9.8085951244537362E-4</v>
      </c>
      <c r="F42" s="431">
        <v>1.5441310570912126E-3</v>
      </c>
      <c r="G42" s="431">
        <v>6.9943434782471811E-4</v>
      </c>
      <c r="H42" s="431">
        <v>5.5200071540563887E-3</v>
      </c>
      <c r="I42" s="431">
        <v>1.022237088244707E-2</v>
      </c>
      <c r="J42" s="431">
        <v>3.287612075564425E-3</v>
      </c>
      <c r="K42" s="431">
        <v>1.3202177965227593E-3</v>
      </c>
      <c r="L42" s="431">
        <v>5.5997121771758935E-3</v>
      </c>
      <c r="M42" s="431">
        <v>8.7175511955634799E-4</v>
      </c>
      <c r="N42" s="431">
        <v>1.7666508357128355E-4</v>
      </c>
      <c r="O42" s="431">
        <v>8.9976430159415444E-4</v>
      </c>
      <c r="P42" s="431">
        <v>1.0444010374515904E-3</v>
      </c>
      <c r="Q42" s="431">
        <v>2.1113338006745375E-3</v>
      </c>
      <c r="R42" s="431">
        <v>3.2869878161166571E-2</v>
      </c>
      <c r="S42" s="431">
        <v>1.3237871075903816E-3</v>
      </c>
      <c r="T42" s="431">
        <v>9.4882073500446957E-4</v>
      </c>
      <c r="U42" s="431">
        <v>6.4581427739246044E-4</v>
      </c>
      <c r="V42" s="431">
        <v>8.1652858958521904E-4</v>
      </c>
      <c r="W42" s="431">
        <v>2.1749885854246702E-3</v>
      </c>
      <c r="X42" s="431">
        <v>4.7467742340065152E-4</v>
      </c>
      <c r="Y42" s="431">
        <v>1.4972245341860343E-3</v>
      </c>
      <c r="Z42" s="431">
        <v>1.0469436277562635E-3</v>
      </c>
      <c r="AA42" s="431">
        <v>1.0916288664392342E-3</v>
      </c>
      <c r="AB42" s="431">
        <v>2.8959217516826758E-3</v>
      </c>
      <c r="AC42" s="431">
        <v>2.182822973421187E-3</v>
      </c>
      <c r="AD42" s="431">
        <v>1.8835207868546076E-4</v>
      </c>
      <c r="AE42" s="431">
        <v>5.9034796676987441E-4</v>
      </c>
      <c r="AF42" s="431">
        <v>2.4315579077218764E-3</v>
      </c>
      <c r="AG42" s="431">
        <v>5.7765396082868313E-3</v>
      </c>
      <c r="AH42" s="431">
        <v>2.0344805310124688E-3</v>
      </c>
      <c r="AI42" s="431">
        <v>1.9619983235497429E-3</v>
      </c>
      <c r="AJ42" s="431">
        <v>1.1750959759294508E-2</v>
      </c>
      <c r="AK42" s="431">
        <v>3.8517462594744134E-3</v>
      </c>
      <c r="AL42" s="431">
        <v>3.7614872548308404E-3</v>
      </c>
      <c r="AM42" s="431">
        <v>1.5528119379200609</v>
      </c>
      <c r="AN42" s="431">
        <v>0.76274905604212806</v>
      </c>
      <c r="AO42" s="431">
        <v>0.28169254190485182</v>
      </c>
      <c r="AP42" s="431">
        <v>0.33519031777117042</v>
      </c>
      <c r="AQ42" s="431">
        <v>8.8412446122693427E-4</v>
      </c>
      <c r="AR42" s="431">
        <v>2.0403202495089525E-3</v>
      </c>
      <c r="AS42" s="431">
        <v>0.13109617558600553</v>
      </c>
      <c r="AT42" s="431">
        <v>0.1028435603903978</v>
      </c>
      <c r="AU42" s="431">
        <v>6.1615424904103371E-2</v>
      </c>
      <c r="AV42" s="431">
        <v>5.1418529617094644E-2</v>
      </c>
      <c r="AW42" s="431">
        <v>1.6712137332978817E-2</v>
      </c>
      <c r="AX42" s="431">
        <v>4.0552397632266706E-3</v>
      </c>
      <c r="AY42" s="431">
        <v>1.1123008539006536E-2</v>
      </c>
      <c r="AZ42" s="431">
        <v>4.1226573734954863E-2</v>
      </c>
      <c r="BA42" s="431">
        <v>3.2004024713336264E-2</v>
      </c>
      <c r="BB42" s="431">
        <v>8.6910520064124273E-3</v>
      </c>
      <c r="BC42" s="431">
        <v>2.1182262747199906E-2</v>
      </c>
      <c r="BD42" s="431">
        <v>1.0946475922508889E-2</v>
      </c>
      <c r="BE42" s="431">
        <v>8.5094338266809497E-3</v>
      </c>
      <c r="BF42" s="431">
        <v>4.6458112447090541E-2</v>
      </c>
      <c r="BG42" s="431">
        <v>5.620856694683779E-2</v>
      </c>
      <c r="BH42" s="431">
        <v>3.8338647854198341E-2</v>
      </c>
      <c r="BI42" s="431">
        <v>0.12541818634179791</v>
      </c>
      <c r="BJ42" s="431">
        <v>3.4262817478090297E-2</v>
      </c>
      <c r="BK42" s="431">
        <v>8.3152106718047385E-3</v>
      </c>
      <c r="BL42" s="431">
        <v>1.0767577651712718E-3</v>
      </c>
      <c r="BM42" s="431">
        <v>2.5595759911433098E-2</v>
      </c>
      <c r="BN42" s="431">
        <v>2.8575345889524206E-2</v>
      </c>
      <c r="BO42" s="431">
        <v>1.9231262558279182E-2</v>
      </c>
      <c r="BP42" s="431">
        <v>3.0236545711130745E-2</v>
      </c>
      <c r="BQ42" s="431">
        <v>1.3802617341785554E-3</v>
      </c>
      <c r="BR42" s="431">
        <v>2.0236888202094178E-3</v>
      </c>
      <c r="BS42" s="431">
        <v>3.0424589547527999E-3</v>
      </c>
      <c r="BT42" s="431">
        <v>9.0466000427920552E-4</v>
      </c>
      <c r="BU42" s="431">
        <v>7.8222377031189692E-4</v>
      </c>
      <c r="BV42" s="431">
        <v>4.8845764900959431E-4</v>
      </c>
      <c r="BW42" s="431">
        <v>3.869859639207696E-4</v>
      </c>
      <c r="BX42" s="431">
        <v>7.5287923465218909E-4</v>
      </c>
      <c r="BY42" s="431">
        <v>5.3607549594702412E-4</v>
      </c>
      <c r="BZ42" s="431">
        <v>2.8026264345998816E-3</v>
      </c>
      <c r="CA42" s="431">
        <v>7.9825582807137405E-4</v>
      </c>
      <c r="CB42" s="431">
        <v>4.255602156841589E-3</v>
      </c>
      <c r="CC42" s="431">
        <v>4.1501065769550313E-3</v>
      </c>
      <c r="CD42" s="431">
        <v>4.9033841386989492E-3</v>
      </c>
      <c r="CE42" s="431">
        <v>6.67953701242072E-4</v>
      </c>
      <c r="CF42" s="431">
        <v>1.0738341353726823E-3</v>
      </c>
      <c r="CG42" s="431">
        <v>3.1964520580526111E-3</v>
      </c>
      <c r="CH42" s="431">
        <v>3.7562308148714202E-4</v>
      </c>
      <c r="CI42" s="431">
        <v>8.5542983171672305E-4</v>
      </c>
      <c r="CJ42" s="431">
        <v>9.2606382174197977E-4</v>
      </c>
      <c r="CK42" s="431">
        <v>6.766187415677918E-4</v>
      </c>
      <c r="CL42" s="431">
        <v>8.698056094308777E-4</v>
      </c>
      <c r="CM42" s="431">
        <v>6.7197464294829735E-4</v>
      </c>
      <c r="CN42" s="431">
        <v>1.5094841923558146E-3</v>
      </c>
      <c r="CO42" s="431">
        <v>6.9537930025640046E-4</v>
      </c>
      <c r="CP42" s="431">
        <v>9.3790181999806239E-4</v>
      </c>
      <c r="CQ42" s="431">
        <v>1.0327197484935181E-3</v>
      </c>
      <c r="CR42" s="431">
        <v>8.5610305917692734E-4</v>
      </c>
      <c r="CS42" s="431">
        <v>8.125627282848084E-4</v>
      </c>
      <c r="CT42" s="431">
        <v>5.4334853875833268E-4</v>
      </c>
      <c r="CU42" s="431">
        <v>1.0434045276858379E-3</v>
      </c>
      <c r="CV42" s="431">
        <v>2.348932793199681E-3</v>
      </c>
      <c r="CW42" s="431">
        <v>7.5500158182132521E-4</v>
      </c>
      <c r="CX42" s="431">
        <v>1.3698529235462822E-2</v>
      </c>
      <c r="CY42" s="431">
        <v>3.8086716698476896E-4</v>
      </c>
      <c r="CZ42" s="431">
        <v>1.2147034903185006E-3</v>
      </c>
      <c r="DA42" s="431">
        <v>1.2548414634128684E-3</v>
      </c>
      <c r="DB42" s="431">
        <v>9.8865914380660553E-4</v>
      </c>
      <c r="DC42" s="431">
        <v>7.8615033954894744E-4</v>
      </c>
      <c r="DD42" s="431">
        <v>5.7995337076349317E-4</v>
      </c>
      <c r="DE42" s="431">
        <v>1.2150475300841033E-3</v>
      </c>
      <c r="DF42" s="431">
        <v>2.109300663639734E-3</v>
      </c>
      <c r="DG42" s="432">
        <v>2.6816986100776795E-3</v>
      </c>
      <c r="DI42" s="429"/>
      <c r="DK42" s="402">
        <v>28539798.599418949</v>
      </c>
      <c r="DL42" s="402">
        <v>26783392.907348551</v>
      </c>
    </row>
    <row r="43" spans="1:116" ht="15.5" customHeight="1">
      <c r="A43" s="424">
        <v>37</v>
      </c>
      <c r="B43" s="188" t="s">
        <v>201</v>
      </c>
      <c r="C43" s="425" t="s">
        <v>202</v>
      </c>
      <c r="D43" s="430">
        <v>2.5104470709223069E-3</v>
      </c>
      <c r="E43" s="431">
        <v>1.5551593362667553E-3</v>
      </c>
      <c r="F43" s="431">
        <v>2.3646732347696736E-3</v>
      </c>
      <c r="G43" s="431">
        <v>1.0994092862068802E-3</v>
      </c>
      <c r="H43" s="431">
        <v>8.7167109886120246E-3</v>
      </c>
      <c r="I43" s="431">
        <v>1.6798447145360561E-2</v>
      </c>
      <c r="J43" s="431">
        <v>4.9989769060024385E-3</v>
      </c>
      <c r="K43" s="431">
        <v>2.127612404009101E-3</v>
      </c>
      <c r="L43" s="431">
        <v>9.3187176708279737E-3</v>
      </c>
      <c r="M43" s="431">
        <v>1.3891688756670784E-3</v>
      </c>
      <c r="N43" s="431">
        <v>2.8012165898939944E-4</v>
      </c>
      <c r="O43" s="431">
        <v>1.4375375507157165E-3</v>
      </c>
      <c r="P43" s="431">
        <v>1.6894338927438634E-3</v>
      </c>
      <c r="Q43" s="431">
        <v>3.4484180650311237E-3</v>
      </c>
      <c r="R43" s="431">
        <v>5.4057398925469589E-2</v>
      </c>
      <c r="S43" s="431">
        <v>2.1366534784114976E-3</v>
      </c>
      <c r="T43" s="431">
        <v>1.5368298288027566E-3</v>
      </c>
      <c r="U43" s="431">
        <v>1.0376544813482571E-3</v>
      </c>
      <c r="V43" s="431">
        <v>1.2954446256681009E-3</v>
      </c>
      <c r="W43" s="431">
        <v>3.4048887247035489E-3</v>
      </c>
      <c r="X43" s="431">
        <v>7.5918989362384664E-4</v>
      </c>
      <c r="Y43" s="431">
        <v>2.4119521546073562E-3</v>
      </c>
      <c r="Z43" s="431">
        <v>1.6933450396451064E-3</v>
      </c>
      <c r="AA43" s="431">
        <v>1.7621052002740039E-3</v>
      </c>
      <c r="AB43" s="431">
        <v>4.7838961244425398E-3</v>
      </c>
      <c r="AC43" s="431">
        <v>3.5929815050882918E-3</v>
      </c>
      <c r="AD43" s="431">
        <v>3.0350114211297934E-4</v>
      </c>
      <c r="AE43" s="431">
        <v>9.5590145475374778E-4</v>
      </c>
      <c r="AF43" s="431">
        <v>3.954784246434459E-3</v>
      </c>
      <c r="AG43" s="431">
        <v>9.5419585448188564E-3</v>
      </c>
      <c r="AH43" s="431">
        <v>3.3002740320857552E-3</v>
      </c>
      <c r="AI43" s="431">
        <v>3.1751814949318494E-3</v>
      </c>
      <c r="AJ43" s="431">
        <v>1.9344262993039856E-2</v>
      </c>
      <c r="AK43" s="431">
        <v>5.4946301526670903E-3</v>
      </c>
      <c r="AL43" s="431">
        <v>6.1200488645063063E-3</v>
      </c>
      <c r="AM43" s="431">
        <v>1.4002702807319194E-3</v>
      </c>
      <c r="AN43" s="431">
        <v>1.2635518299043189</v>
      </c>
      <c r="AO43" s="431">
        <v>9.1590812993901149E-2</v>
      </c>
      <c r="AP43" s="431">
        <v>0.54902049081311688</v>
      </c>
      <c r="AQ43" s="431">
        <v>1.4092905245003025E-3</v>
      </c>
      <c r="AR43" s="431">
        <v>3.3223865028228325E-3</v>
      </c>
      <c r="AS43" s="431">
        <v>0.21233916493780336</v>
      </c>
      <c r="AT43" s="431">
        <v>0.17223945355110068</v>
      </c>
      <c r="AU43" s="431">
        <v>9.1417290884674485E-2</v>
      </c>
      <c r="AV43" s="431">
        <v>7.6899617221242361E-2</v>
      </c>
      <c r="AW43" s="431">
        <v>2.6498080000533639E-2</v>
      </c>
      <c r="AX43" s="431">
        <v>6.6065345561215775E-3</v>
      </c>
      <c r="AY43" s="431">
        <v>1.8115657033777394E-2</v>
      </c>
      <c r="AZ43" s="431">
        <v>6.4257100112675269E-2</v>
      </c>
      <c r="BA43" s="431">
        <v>5.3171448803354664E-2</v>
      </c>
      <c r="BB43" s="431">
        <v>1.3481746448695403E-2</v>
      </c>
      <c r="BC43" s="431">
        <v>3.5715692743411485E-2</v>
      </c>
      <c r="BD43" s="431">
        <v>1.827117473111162E-2</v>
      </c>
      <c r="BE43" s="431">
        <v>1.34223065199302E-2</v>
      </c>
      <c r="BF43" s="431">
        <v>7.0563886620575944E-2</v>
      </c>
      <c r="BG43" s="431">
        <v>8.832948907178606E-2</v>
      </c>
      <c r="BH43" s="431">
        <v>5.181001229023998E-2</v>
      </c>
      <c r="BI43" s="431">
        <v>0.19904972138411128</v>
      </c>
      <c r="BJ43" s="431">
        <v>5.1163047187145677E-2</v>
      </c>
      <c r="BK43" s="431">
        <v>1.3225015476396906E-2</v>
      </c>
      <c r="BL43" s="431">
        <v>1.6829147984346378E-3</v>
      </c>
      <c r="BM43" s="431">
        <v>4.1847871104885963E-2</v>
      </c>
      <c r="BN43" s="431">
        <v>4.7537415201445235E-2</v>
      </c>
      <c r="BO43" s="431">
        <v>3.1429156771424473E-2</v>
      </c>
      <c r="BP43" s="431">
        <v>4.7641198554896083E-2</v>
      </c>
      <c r="BQ43" s="431">
        <v>2.1767988977457607E-3</v>
      </c>
      <c r="BR43" s="431">
        <v>3.3373663269766021E-3</v>
      </c>
      <c r="BS43" s="431">
        <v>4.8452102569122839E-3</v>
      </c>
      <c r="BT43" s="431">
        <v>1.4189764230184059E-3</v>
      </c>
      <c r="BU43" s="431">
        <v>1.26589921625861E-3</v>
      </c>
      <c r="BV43" s="431">
        <v>7.7920403007384026E-4</v>
      </c>
      <c r="BW43" s="431">
        <v>6.2420577322116198E-4</v>
      </c>
      <c r="BX43" s="431">
        <v>1.2360865361587285E-3</v>
      </c>
      <c r="BY43" s="431">
        <v>8.8894955752132543E-4</v>
      </c>
      <c r="BZ43" s="431">
        <v>4.3177260543923873E-3</v>
      </c>
      <c r="CA43" s="431">
        <v>1.2367073308485047E-3</v>
      </c>
      <c r="CB43" s="431">
        <v>6.4954908258282092E-3</v>
      </c>
      <c r="CC43" s="431">
        <v>6.6203331585065464E-3</v>
      </c>
      <c r="CD43" s="431">
        <v>7.470249056260321E-3</v>
      </c>
      <c r="CE43" s="431">
        <v>1.0682784606683602E-3</v>
      </c>
      <c r="CF43" s="431">
        <v>1.7452196154211397E-3</v>
      </c>
      <c r="CG43" s="431">
        <v>5.2443074469755071E-3</v>
      </c>
      <c r="CH43" s="431">
        <v>5.8633515345113852E-4</v>
      </c>
      <c r="CI43" s="431">
        <v>1.364424881444621E-3</v>
      </c>
      <c r="CJ43" s="431">
        <v>1.4849937062173765E-3</v>
      </c>
      <c r="CK43" s="431">
        <v>1.0518137205162063E-3</v>
      </c>
      <c r="CL43" s="431">
        <v>1.3949245596834407E-3</v>
      </c>
      <c r="CM43" s="431">
        <v>1.0722366594179834E-3</v>
      </c>
      <c r="CN43" s="431">
        <v>2.4084892280204135E-3</v>
      </c>
      <c r="CO43" s="431">
        <v>1.1249267482333714E-3</v>
      </c>
      <c r="CP43" s="431">
        <v>1.484611534221534E-3</v>
      </c>
      <c r="CQ43" s="431">
        <v>1.6763266432935819E-3</v>
      </c>
      <c r="CR43" s="431">
        <v>1.3495735481025314E-3</v>
      </c>
      <c r="CS43" s="431">
        <v>1.3010884138670779E-3</v>
      </c>
      <c r="CT43" s="431">
        <v>8.7109359352584086E-4</v>
      </c>
      <c r="CU43" s="431">
        <v>1.6833880344618844E-3</v>
      </c>
      <c r="CV43" s="431">
        <v>3.5492008283507397E-3</v>
      </c>
      <c r="CW43" s="431">
        <v>1.2034158296081357E-3</v>
      </c>
      <c r="CX43" s="431">
        <v>2.0228780727200947E-2</v>
      </c>
      <c r="CY43" s="431">
        <v>6.0377788795218151E-4</v>
      </c>
      <c r="CZ43" s="431">
        <v>1.9366767042730672E-3</v>
      </c>
      <c r="DA43" s="431">
        <v>2.0407634740809912E-3</v>
      </c>
      <c r="DB43" s="431">
        <v>1.6003370136040195E-3</v>
      </c>
      <c r="DC43" s="431">
        <v>1.2528749056840271E-3</v>
      </c>
      <c r="DD43" s="431">
        <v>9.3384741093815158E-4</v>
      </c>
      <c r="DE43" s="431">
        <v>1.95494979714117E-3</v>
      </c>
      <c r="DF43" s="431">
        <v>3.382235563905601E-3</v>
      </c>
      <c r="DG43" s="432">
        <v>4.3349869622855601E-3</v>
      </c>
      <c r="DI43" s="429"/>
      <c r="DK43" s="402">
        <v>28393053.454270873</v>
      </c>
      <c r="DL43" s="402">
        <v>26160480.064513564</v>
      </c>
    </row>
    <row r="44" spans="1:116" ht="15.5" customHeight="1">
      <c r="A44" s="424">
        <v>38</v>
      </c>
      <c r="B44" s="188" t="s">
        <v>203</v>
      </c>
      <c r="C44" s="425" t="s">
        <v>204</v>
      </c>
      <c r="D44" s="430">
        <v>4.482997464506258E-4</v>
      </c>
      <c r="E44" s="431">
        <v>2.6239236076253868E-4</v>
      </c>
      <c r="F44" s="431">
        <v>6.2725346425255841E-4</v>
      </c>
      <c r="G44" s="431">
        <v>2.0825679357014808E-4</v>
      </c>
      <c r="H44" s="431">
        <v>1.7892064782080498E-3</v>
      </c>
      <c r="I44" s="431">
        <v>6.5681338501408259E-4</v>
      </c>
      <c r="J44" s="431">
        <v>1.3611327872624758E-3</v>
      </c>
      <c r="K44" s="431">
        <v>2.6994414192041497E-4</v>
      </c>
      <c r="L44" s="431">
        <v>4.0152225883906994E-4</v>
      </c>
      <c r="M44" s="431">
        <v>2.1503892721949812E-4</v>
      </c>
      <c r="N44" s="431">
        <v>4.5885754102828378E-5</v>
      </c>
      <c r="O44" s="431">
        <v>1.9798010729233821E-4</v>
      </c>
      <c r="P44" s="431">
        <v>1.7296943133086499E-4</v>
      </c>
      <c r="Q44" s="431">
        <v>2.7876712590935333E-4</v>
      </c>
      <c r="R44" s="431">
        <v>1.0403676248966294E-3</v>
      </c>
      <c r="S44" s="431">
        <v>2.4822260072405761E-4</v>
      </c>
      <c r="T44" s="431">
        <v>1.6379371724555209E-4</v>
      </c>
      <c r="U44" s="431">
        <v>1.3109946473930119E-4</v>
      </c>
      <c r="V44" s="431">
        <v>2.2193163807756198E-4</v>
      </c>
      <c r="W44" s="431">
        <v>3.3158998531863899E-4</v>
      </c>
      <c r="X44" s="431">
        <v>1.0641860128438437E-4</v>
      </c>
      <c r="Y44" s="431">
        <v>2.9579484021913954E-4</v>
      </c>
      <c r="Z44" s="431">
        <v>1.8877719166431192E-4</v>
      </c>
      <c r="AA44" s="431">
        <v>1.9807433604270594E-4</v>
      </c>
      <c r="AB44" s="431">
        <v>2.765571054585099E-4</v>
      </c>
      <c r="AC44" s="431">
        <v>2.2294601060503816E-4</v>
      </c>
      <c r="AD44" s="431">
        <v>3.5124364457805784E-5</v>
      </c>
      <c r="AE44" s="431">
        <v>1.3071364162499499E-4</v>
      </c>
      <c r="AF44" s="431">
        <v>2.9080893829940485E-4</v>
      </c>
      <c r="AG44" s="431">
        <v>3.4510330550498771E-4</v>
      </c>
      <c r="AH44" s="431">
        <v>3.4780755951679786E-4</v>
      </c>
      <c r="AI44" s="431">
        <v>3.4737545232573749E-4</v>
      </c>
      <c r="AJ44" s="431">
        <v>4.4932674787310584E-4</v>
      </c>
      <c r="AK44" s="431">
        <v>2.6231319216073511E-3</v>
      </c>
      <c r="AL44" s="431">
        <v>5.2772096143963978E-4</v>
      </c>
      <c r="AM44" s="431">
        <v>2.1673361551808939E-4</v>
      </c>
      <c r="AN44" s="431">
        <v>2.1835454738592595E-4</v>
      </c>
      <c r="AO44" s="431">
        <v>1.0060651230699167</v>
      </c>
      <c r="AP44" s="431">
        <v>1.6082710016872889E-4</v>
      </c>
      <c r="AQ44" s="431">
        <v>2.0107698986238307E-4</v>
      </c>
      <c r="AR44" s="431">
        <v>1.9343297782555932E-4</v>
      </c>
      <c r="AS44" s="431">
        <v>1.4799761992141168E-2</v>
      </c>
      <c r="AT44" s="431">
        <v>4.7797050560239003E-3</v>
      </c>
      <c r="AU44" s="431">
        <v>3.1765181599968016E-2</v>
      </c>
      <c r="AV44" s="431">
        <v>2.7140212638835152E-2</v>
      </c>
      <c r="AW44" s="431">
        <v>5.3745484720136598E-3</v>
      </c>
      <c r="AX44" s="431">
        <v>5.1634406447540967E-4</v>
      </c>
      <c r="AY44" s="431">
        <v>1.1669186941966777E-3</v>
      </c>
      <c r="AZ44" s="431">
        <v>1.2815489739882944E-2</v>
      </c>
      <c r="BA44" s="431">
        <v>2.3827726112447154E-3</v>
      </c>
      <c r="BB44" s="431">
        <v>2.806852651821911E-3</v>
      </c>
      <c r="BC44" s="431">
        <v>1.7036478216465143E-3</v>
      </c>
      <c r="BD44" s="431">
        <v>1.1454786658524716E-3</v>
      </c>
      <c r="BE44" s="431">
        <v>2.2708820936269891E-3</v>
      </c>
      <c r="BF44" s="431">
        <v>1.9183666740784248E-2</v>
      </c>
      <c r="BG44" s="431">
        <v>1.799844431510347E-2</v>
      </c>
      <c r="BH44" s="431">
        <v>3.3483823326550713E-2</v>
      </c>
      <c r="BI44" s="431">
        <v>3.9089052906503725E-2</v>
      </c>
      <c r="BJ44" s="431">
        <v>1.8112630110297651E-2</v>
      </c>
      <c r="BK44" s="431">
        <v>2.0260155162604011E-3</v>
      </c>
      <c r="BL44" s="431">
        <v>3.5652144972843683E-4</v>
      </c>
      <c r="BM44" s="431">
        <v>1.8383571196089999E-3</v>
      </c>
      <c r="BN44" s="431">
        <v>2.090286711962533E-3</v>
      </c>
      <c r="BO44" s="431">
        <v>1.8540614315024934E-3</v>
      </c>
      <c r="BP44" s="431">
        <v>7.2052679603801855E-3</v>
      </c>
      <c r="BQ44" s="431">
        <v>3.9983296888993408E-4</v>
      </c>
      <c r="BR44" s="431">
        <v>2.1649437026045605E-4</v>
      </c>
      <c r="BS44" s="431">
        <v>7.4731084695239304E-4</v>
      </c>
      <c r="BT44" s="431">
        <v>2.7030067334922952E-4</v>
      </c>
      <c r="BU44" s="431">
        <v>1.4243590353187638E-4</v>
      </c>
      <c r="BV44" s="431">
        <v>1.1188252079411898E-4</v>
      </c>
      <c r="BW44" s="431">
        <v>7.3996564979804952E-5</v>
      </c>
      <c r="BX44" s="431">
        <v>8.9551658215706261E-5</v>
      </c>
      <c r="BY44" s="431">
        <v>4.5341688400609193E-5</v>
      </c>
      <c r="BZ44" s="431">
        <v>1.118982358644576E-3</v>
      </c>
      <c r="CA44" s="431">
        <v>2.8497808325200503E-4</v>
      </c>
      <c r="CB44" s="431">
        <v>1.7722616979706954E-3</v>
      </c>
      <c r="CC44" s="431">
        <v>1.1546842517328613E-3</v>
      </c>
      <c r="CD44" s="431">
        <v>2.1441264503825426E-3</v>
      </c>
      <c r="CE44" s="431">
        <v>1.4902787216438483E-4</v>
      </c>
      <c r="CF44" s="431">
        <v>1.7396391063901045E-4</v>
      </c>
      <c r="CG44" s="431">
        <v>2.8301870074672796E-4</v>
      </c>
      <c r="CH44" s="431">
        <v>1.2435160168451867E-4</v>
      </c>
      <c r="CI44" s="431">
        <v>2.0039504171699352E-4</v>
      </c>
      <c r="CJ44" s="431">
        <v>2.0239173514517551E-4</v>
      </c>
      <c r="CK44" s="431">
        <v>2.276987001513628E-4</v>
      </c>
      <c r="CL44" s="431">
        <v>1.8434091655022158E-4</v>
      </c>
      <c r="CM44" s="431">
        <v>1.5582094528157698E-4</v>
      </c>
      <c r="CN44" s="431">
        <v>3.7854890155357022E-4</v>
      </c>
      <c r="CO44" s="431">
        <v>1.2497039537712079E-4</v>
      </c>
      <c r="CP44" s="431">
        <v>2.4494701692998804E-4</v>
      </c>
      <c r="CQ44" s="431">
        <v>1.8045924002387485E-4</v>
      </c>
      <c r="CR44" s="431">
        <v>2.46069930493958E-4</v>
      </c>
      <c r="CS44" s="431">
        <v>1.7101070888542007E-4</v>
      </c>
      <c r="CT44" s="431">
        <v>1.1575595195142672E-4</v>
      </c>
      <c r="CU44" s="431">
        <v>1.7420844832266065E-4</v>
      </c>
      <c r="CV44" s="431">
        <v>1.0744777170792503E-3</v>
      </c>
      <c r="CW44" s="431">
        <v>1.8031360662671073E-4</v>
      </c>
      <c r="CX44" s="431">
        <v>7.4980003549406198E-3</v>
      </c>
      <c r="CY44" s="431">
        <v>9.7854212321514552E-5</v>
      </c>
      <c r="CZ44" s="431">
        <v>2.9067279835510063E-4</v>
      </c>
      <c r="DA44" s="431">
        <v>2.0471392698192731E-4</v>
      </c>
      <c r="DB44" s="431">
        <v>1.7901053009578352E-4</v>
      </c>
      <c r="DC44" s="431">
        <v>1.8718470807764395E-4</v>
      </c>
      <c r="DD44" s="431">
        <v>1.1966553716240914E-4</v>
      </c>
      <c r="DE44" s="431">
        <v>1.9439362695211E-4</v>
      </c>
      <c r="DF44" s="431">
        <v>4.4896415929972591E-4</v>
      </c>
      <c r="DG44" s="432">
        <v>3.7685587101310213E-4</v>
      </c>
      <c r="DI44" s="429"/>
      <c r="DK44" s="402">
        <v>4395784.4616665989</v>
      </c>
      <c r="DL44" s="402">
        <v>4050087.7558165365</v>
      </c>
    </row>
    <row r="45" spans="1:116" ht="15.5" customHeight="1">
      <c r="A45" s="424">
        <v>39</v>
      </c>
      <c r="B45" s="188" t="s">
        <v>205</v>
      </c>
      <c r="C45" s="425" t="s">
        <v>206</v>
      </c>
      <c r="D45" s="430">
        <v>7.5981431864346116E-4</v>
      </c>
      <c r="E45" s="431">
        <v>4.7703112646203214E-4</v>
      </c>
      <c r="F45" s="431">
        <v>7.0849249383095076E-4</v>
      </c>
      <c r="G45" s="431">
        <v>3.3141378133724292E-4</v>
      </c>
      <c r="H45" s="431">
        <v>2.5576767600337768E-3</v>
      </c>
      <c r="I45" s="431">
        <v>1.9868347115771031E-3</v>
      </c>
      <c r="J45" s="431">
        <v>1.0482720413937247E-3</v>
      </c>
      <c r="K45" s="431">
        <v>6.8262939739070837E-4</v>
      </c>
      <c r="L45" s="431">
        <v>3.2434082301020148E-3</v>
      </c>
      <c r="M45" s="431">
        <v>4.3319448337388798E-4</v>
      </c>
      <c r="N45" s="431">
        <v>8.983603417723469E-5</v>
      </c>
      <c r="O45" s="431">
        <v>4.3005173688852918E-4</v>
      </c>
      <c r="P45" s="431">
        <v>4.6570240166187517E-4</v>
      </c>
      <c r="Q45" s="431">
        <v>1.0361921209591338E-3</v>
      </c>
      <c r="R45" s="431">
        <v>4.098875683641931E-2</v>
      </c>
      <c r="S45" s="431">
        <v>6.6534564508242673E-4</v>
      </c>
      <c r="T45" s="431">
        <v>4.8471559471270436E-4</v>
      </c>
      <c r="U45" s="431">
        <v>3.1574482833597443E-4</v>
      </c>
      <c r="V45" s="431">
        <v>4.0928220216085177E-4</v>
      </c>
      <c r="W45" s="431">
        <v>1.3195690105339451E-3</v>
      </c>
      <c r="X45" s="431">
        <v>2.226201490496009E-4</v>
      </c>
      <c r="Y45" s="431">
        <v>7.8502780270886053E-4</v>
      </c>
      <c r="Z45" s="431">
        <v>5.3908903121346126E-4</v>
      </c>
      <c r="AA45" s="431">
        <v>5.4994810600096026E-4</v>
      </c>
      <c r="AB45" s="431">
        <v>1.647058260746902E-3</v>
      </c>
      <c r="AC45" s="431">
        <v>1.2422109649895049E-3</v>
      </c>
      <c r="AD45" s="431">
        <v>7.6658486930773409E-5</v>
      </c>
      <c r="AE45" s="431">
        <v>2.8665730706173818E-4</v>
      </c>
      <c r="AF45" s="431">
        <v>6.5474552245484369E-4</v>
      </c>
      <c r="AG45" s="431">
        <v>1.7957690051899971E-3</v>
      </c>
      <c r="AH45" s="431">
        <v>1.0647497096671846E-3</v>
      </c>
      <c r="AI45" s="431">
        <v>1.0588439160666237E-3</v>
      </c>
      <c r="AJ45" s="431">
        <v>3.8056483322714938E-3</v>
      </c>
      <c r="AK45" s="431">
        <v>2.745506646233038E-3</v>
      </c>
      <c r="AL45" s="431">
        <v>2.7681148928266918E-3</v>
      </c>
      <c r="AM45" s="431">
        <v>5.1692561275078176E-4</v>
      </c>
      <c r="AN45" s="431">
        <v>4.8962907129963514E-4</v>
      </c>
      <c r="AO45" s="431">
        <v>1.7616183048868267E-3</v>
      </c>
      <c r="AP45" s="431">
        <v>1.0003474280838232</v>
      </c>
      <c r="AQ45" s="431">
        <v>3.3356431845271977E-4</v>
      </c>
      <c r="AR45" s="431">
        <v>1.0084272319498722E-3</v>
      </c>
      <c r="AS45" s="431">
        <v>8.6437964020299698E-2</v>
      </c>
      <c r="AT45" s="431">
        <v>6.0911567294403911E-2</v>
      </c>
      <c r="AU45" s="431">
        <v>2.4397822722472373E-2</v>
      </c>
      <c r="AV45" s="431">
        <v>1.9011027177942643E-2</v>
      </c>
      <c r="AW45" s="431">
        <v>8.9029379561773956E-3</v>
      </c>
      <c r="AX45" s="431">
        <v>2.3670615157452245E-3</v>
      </c>
      <c r="AY45" s="431">
        <v>8.4233248563721688E-3</v>
      </c>
      <c r="AZ45" s="431">
        <v>1.4649997512078818E-2</v>
      </c>
      <c r="BA45" s="431">
        <v>2.5034224307788892E-2</v>
      </c>
      <c r="BB45" s="431">
        <v>3.0855608974820307E-3</v>
      </c>
      <c r="BC45" s="431">
        <v>9.5290199771335682E-3</v>
      </c>
      <c r="BD45" s="431">
        <v>8.3195954023333341E-3</v>
      </c>
      <c r="BE45" s="431">
        <v>4.1222612854071219E-3</v>
      </c>
      <c r="BF45" s="431">
        <v>1.3660711126477685E-2</v>
      </c>
      <c r="BG45" s="431">
        <v>1.3185703792635823E-2</v>
      </c>
      <c r="BH45" s="431">
        <v>1.5145616549313522E-2</v>
      </c>
      <c r="BI45" s="431">
        <v>5.7891157415755137E-2</v>
      </c>
      <c r="BJ45" s="431">
        <v>2.6263040849963032E-2</v>
      </c>
      <c r="BK45" s="431">
        <v>4.3770643656545179E-3</v>
      </c>
      <c r="BL45" s="431">
        <v>5.0560102555708005E-4</v>
      </c>
      <c r="BM45" s="431">
        <v>8.1358617056713125E-3</v>
      </c>
      <c r="BN45" s="431">
        <v>1.296213824742359E-2</v>
      </c>
      <c r="BO45" s="431">
        <v>3.8369886365705419E-3</v>
      </c>
      <c r="BP45" s="431">
        <v>6.0729383726727086E-3</v>
      </c>
      <c r="BQ45" s="431">
        <v>6.4337888674981811E-4</v>
      </c>
      <c r="BR45" s="431">
        <v>9.4745087903651379E-4</v>
      </c>
      <c r="BS45" s="431">
        <v>1.4185936324320261E-3</v>
      </c>
      <c r="BT45" s="431">
        <v>4.7764086757954389E-4</v>
      </c>
      <c r="BU45" s="431">
        <v>4.1875915348378806E-4</v>
      </c>
      <c r="BV45" s="431">
        <v>2.8716299181926261E-4</v>
      </c>
      <c r="BW45" s="431">
        <v>1.965412117249462E-4</v>
      </c>
      <c r="BX45" s="431">
        <v>3.8857342903720986E-4</v>
      </c>
      <c r="BY45" s="431">
        <v>2.5502719356463449E-4</v>
      </c>
      <c r="BZ45" s="431">
        <v>1.8775493869466703E-3</v>
      </c>
      <c r="CA45" s="431">
        <v>3.7494278527949628E-4</v>
      </c>
      <c r="CB45" s="431">
        <v>1.8562724115496253E-3</v>
      </c>
      <c r="CC45" s="431">
        <v>1.9154563937518862E-3</v>
      </c>
      <c r="CD45" s="431">
        <v>3.2237340692190478E-3</v>
      </c>
      <c r="CE45" s="431">
        <v>3.0899303594595837E-4</v>
      </c>
      <c r="CF45" s="431">
        <v>5.6262077431947367E-4</v>
      </c>
      <c r="CG45" s="431">
        <v>9.1716594788813545E-4</v>
      </c>
      <c r="CH45" s="431">
        <v>2.0069206347827985E-4</v>
      </c>
      <c r="CI45" s="431">
        <v>4.8123616924664406E-4</v>
      </c>
      <c r="CJ45" s="431">
        <v>4.7008023918488408E-4</v>
      </c>
      <c r="CK45" s="431">
        <v>3.6999771868385923E-4</v>
      </c>
      <c r="CL45" s="431">
        <v>4.8456569647898365E-4</v>
      </c>
      <c r="CM45" s="431">
        <v>3.8101134573589196E-4</v>
      </c>
      <c r="CN45" s="431">
        <v>8.5101489804214865E-4</v>
      </c>
      <c r="CO45" s="431">
        <v>3.782462556896242E-4</v>
      </c>
      <c r="CP45" s="431">
        <v>5.432240378152837E-4</v>
      </c>
      <c r="CQ45" s="431">
        <v>5.861700259218337E-4</v>
      </c>
      <c r="CR45" s="431">
        <v>4.3408861182453955E-4</v>
      </c>
      <c r="CS45" s="431">
        <v>5.3315340697579169E-4</v>
      </c>
      <c r="CT45" s="431">
        <v>3.2591888152782065E-4</v>
      </c>
      <c r="CU45" s="431">
        <v>7.8535330750488953E-4</v>
      </c>
      <c r="CV45" s="431">
        <v>1.1260987700344458E-3</v>
      </c>
      <c r="CW45" s="431">
        <v>4.0405973325007379E-4</v>
      </c>
      <c r="CX45" s="431">
        <v>6.1026418609934829E-3</v>
      </c>
      <c r="CY45" s="431">
        <v>2.2122484444653335E-4</v>
      </c>
      <c r="CZ45" s="431">
        <v>6.1658994749903145E-4</v>
      </c>
      <c r="DA45" s="431">
        <v>7.0959760198870006E-4</v>
      </c>
      <c r="DB45" s="431">
        <v>5.2624389052868337E-4</v>
      </c>
      <c r="DC45" s="431">
        <v>4.4070545289281055E-4</v>
      </c>
      <c r="DD45" s="431">
        <v>2.9830007171193531E-4</v>
      </c>
      <c r="DE45" s="431">
        <v>6.2009717168646464E-4</v>
      </c>
      <c r="DF45" s="431">
        <v>1.145273091752506E-3</v>
      </c>
      <c r="DG45" s="432">
        <v>9.2087950781381703E-4</v>
      </c>
      <c r="DI45" s="429"/>
      <c r="DK45" s="402">
        <v>5870088.9235237408</v>
      </c>
      <c r="DL45" s="402">
        <v>5274724.2289133891</v>
      </c>
    </row>
    <row r="46" spans="1:116" ht="15.5" customHeight="1">
      <c r="A46" s="424">
        <v>40</v>
      </c>
      <c r="B46" s="188" t="s">
        <v>207</v>
      </c>
      <c r="C46" s="425" t="s">
        <v>208</v>
      </c>
      <c r="D46" s="430">
        <v>6.6305950264727571E-4</v>
      </c>
      <c r="E46" s="431">
        <v>3.8553438887125831E-4</v>
      </c>
      <c r="F46" s="431">
        <v>6.3110987568067818E-4</v>
      </c>
      <c r="G46" s="431">
        <v>2.4599998332133815E-4</v>
      </c>
      <c r="H46" s="431">
        <v>6.7325547153070705E-4</v>
      </c>
      <c r="I46" s="431">
        <v>1.320648196343749E-3</v>
      </c>
      <c r="J46" s="431">
        <v>7.6174611889138837E-4</v>
      </c>
      <c r="K46" s="431">
        <v>7.3801000976114078E-4</v>
      </c>
      <c r="L46" s="431">
        <v>1.5224702339452047E-3</v>
      </c>
      <c r="M46" s="431">
        <v>4.0756335946071E-4</v>
      </c>
      <c r="N46" s="431">
        <v>9.838173976188141E-5</v>
      </c>
      <c r="O46" s="431">
        <v>5.8857479641721919E-4</v>
      </c>
      <c r="P46" s="431">
        <v>4.7666044208393126E-4</v>
      </c>
      <c r="Q46" s="431">
        <v>7.6084169337970158E-4</v>
      </c>
      <c r="R46" s="431">
        <v>4.4548623343637107E-3</v>
      </c>
      <c r="S46" s="431">
        <v>6.249338736481376E-4</v>
      </c>
      <c r="T46" s="431">
        <v>4.4359764991260274E-4</v>
      </c>
      <c r="U46" s="431">
        <v>2.5774321620998828E-4</v>
      </c>
      <c r="V46" s="431">
        <v>9.4741372098325067E-4</v>
      </c>
      <c r="W46" s="431">
        <v>1.7288980369594406E-2</v>
      </c>
      <c r="X46" s="431">
        <v>2.8409116520838721E-4</v>
      </c>
      <c r="Y46" s="431">
        <v>1.7961008723496872E-3</v>
      </c>
      <c r="Z46" s="431">
        <v>8.3257531517468106E-4</v>
      </c>
      <c r="AA46" s="431">
        <v>1.0129354411188296E-3</v>
      </c>
      <c r="AB46" s="431">
        <v>1.6349486756167284E-3</v>
      </c>
      <c r="AC46" s="431">
        <v>4.3975054347311325E-3</v>
      </c>
      <c r="AD46" s="431">
        <v>5.0483868407774744E-5</v>
      </c>
      <c r="AE46" s="431">
        <v>2.2404485658712121E-4</v>
      </c>
      <c r="AF46" s="431">
        <v>1.3314580635243594E-3</v>
      </c>
      <c r="AG46" s="431">
        <v>1.519096188513215E-3</v>
      </c>
      <c r="AH46" s="431">
        <v>8.2084014758524652E-4</v>
      </c>
      <c r="AI46" s="431">
        <v>3.941125468407144E-3</v>
      </c>
      <c r="AJ46" s="431">
        <v>8.8125256982709167E-4</v>
      </c>
      <c r="AK46" s="431">
        <v>1.6359377450160056E-2</v>
      </c>
      <c r="AL46" s="431">
        <v>6.5607869212233813E-3</v>
      </c>
      <c r="AM46" s="431">
        <v>5.8639304588152252E-3</v>
      </c>
      <c r="AN46" s="431">
        <v>1.1159365373397881E-2</v>
      </c>
      <c r="AO46" s="431">
        <v>3.2830098251146211E-3</v>
      </c>
      <c r="AP46" s="431">
        <v>4.7820257823590409E-3</v>
      </c>
      <c r="AQ46" s="431">
        <v>1.1137690926189312</v>
      </c>
      <c r="AR46" s="431">
        <v>0.25661399651016809</v>
      </c>
      <c r="AS46" s="431">
        <v>1.2084884528698752E-2</v>
      </c>
      <c r="AT46" s="431">
        <v>1.858028758206515E-2</v>
      </c>
      <c r="AU46" s="431">
        <v>9.0749632460381743E-3</v>
      </c>
      <c r="AV46" s="431">
        <v>6.5853570959432655E-3</v>
      </c>
      <c r="AW46" s="431">
        <v>1.8335807656378791E-2</v>
      </c>
      <c r="AX46" s="431">
        <v>9.0279213712967325E-3</v>
      </c>
      <c r="AY46" s="431">
        <v>2.7543487463713733E-2</v>
      </c>
      <c r="AZ46" s="431">
        <v>2.2443491875759634E-2</v>
      </c>
      <c r="BA46" s="431">
        <v>1.1108665407435901E-2</v>
      </c>
      <c r="BB46" s="431">
        <v>1.0254444157184239E-2</v>
      </c>
      <c r="BC46" s="431">
        <v>4.1318208977060011E-2</v>
      </c>
      <c r="BD46" s="431">
        <v>1.5296596422046324E-2</v>
      </c>
      <c r="BE46" s="431">
        <v>8.7685836084282556E-3</v>
      </c>
      <c r="BF46" s="431">
        <v>1.1814980828683014E-2</v>
      </c>
      <c r="BG46" s="431">
        <v>1.0727539866595151E-2</v>
      </c>
      <c r="BH46" s="431">
        <v>1.6504316505964785E-2</v>
      </c>
      <c r="BI46" s="431">
        <v>9.1679408932403266E-3</v>
      </c>
      <c r="BJ46" s="431">
        <v>6.13057933360058E-3</v>
      </c>
      <c r="BK46" s="431">
        <v>1.1192703002922388E-2</v>
      </c>
      <c r="BL46" s="431">
        <v>3.2035130475881472E-4</v>
      </c>
      <c r="BM46" s="431">
        <v>3.094379659627495E-3</v>
      </c>
      <c r="BN46" s="431">
        <v>4.3930782569696642E-3</v>
      </c>
      <c r="BO46" s="431">
        <v>1.73172186200227E-3</v>
      </c>
      <c r="BP46" s="431">
        <v>6.7513858232518629E-3</v>
      </c>
      <c r="BQ46" s="431">
        <v>5.3935005476477731E-4</v>
      </c>
      <c r="BR46" s="431">
        <v>3.8909982739012582E-4</v>
      </c>
      <c r="BS46" s="431">
        <v>8.4348434578112523E-4</v>
      </c>
      <c r="BT46" s="431">
        <v>3.8343427238655747E-4</v>
      </c>
      <c r="BU46" s="431">
        <v>2.2391118662832036E-4</v>
      </c>
      <c r="BV46" s="431">
        <v>1.5377169610092088E-4</v>
      </c>
      <c r="BW46" s="431">
        <v>1.0866820594534882E-4</v>
      </c>
      <c r="BX46" s="431">
        <v>1.5460030596109141E-4</v>
      </c>
      <c r="BY46" s="431">
        <v>9.0666436634205506E-5</v>
      </c>
      <c r="BZ46" s="431">
        <v>5.5187383312413894E-4</v>
      </c>
      <c r="CA46" s="431">
        <v>2.676817847874261E-4</v>
      </c>
      <c r="CB46" s="431">
        <v>1.4982066605855114E-3</v>
      </c>
      <c r="CC46" s="431">
        <v>4.2614291815058905E-4</v>
      </c>
      <c r="CD46" s="431">
        <v>9.1095000489942418E-4</v>
      </c>
      <c r="CE46" s="431">
        <v>1.8729627085112345E-4</v>
      </c>
      <c r="CF46" s="431">
        <v>2.7519272036621487E-4</v>
      </c>
      <c r="CG46" s="431">
        <v>4.1943977324222532E-4</v>
      </c>
      <c r="CH46" s="431">
        <v>1.0960628202832052E-4</v>
      </c>
      <c r="CI46" s="431">
        <v>2.6940476466560687E-4</v>
      </c>
      <c r="CJ46" s="431">
        <v>3.7074547747448629E-4</v>
      </c>
      <c r="CK46" s="431">
        <v>3.312038675043866E-4</v>
      </c>
      <c r="CL46" s="431">
        <v>2.6168461820401883E-4</v>
      </c>
      <c r="CM46" s="431">
        <v>5.1275468646502461E-4</v>
      </c>
      <c r="CN46" s="431">
        <v>4.989006171961099E-4</v>
      </c>
      <c r="CO46" s="431">
        <v>2.1131750980285782E-4</v>
      </c>
      <c r="CP46" s="431">
        <v>5.8560791314930468E-4</v>
      </c>
      <c r="CQ46" s="431">
        <v>1.0174712032854499E-3</v>
      </c>
      <c r="CR46" s="431">
        <v>6.4978348124623093E-4</v>
      </c>
      <c r="CS46" s="431">
        <v>3.2978966297689228E-4</v>
      </c>
      <c r="CT46" s="431">
        <v>2.8765934443099794E-4</v>
      </c>
      <c r="CU46" s="431">
        <v>3.4120989682659712E-4</v>
      </c>
      <c r="CV46" s="431">
        <v>9.8167266269110387E-4</v>
      </c>
      <c r="CW46" s="431">
        <v>3.4489334135075239E-4</v>
      </c>
      <c r="CX46" s="431">
        <v>5.7497418539954655E-3</v>
      </c>
      <c r="CY46" s="431">
        <v>1.6032112007297115E-4</v>
      </c>
      <c r="CZ46" s="431">
        <v>5.5191043926932715E-4</v>
      </c>
      <c r="DA46" s="431">
        <v>4.6399521890150205E-4</v>
      </c>
      <c r="DB46" s="431">
        <v>5.5259042208939734E-4</v>
      </c>
      <c r="DC46" s="431">
        <v>3.2093916583367536E-4</v>
      </c>
      <c r="DD46" s="431">
        <v>3.6812290642286843E-4</v>
      </c>
      <c r="DE46" s="431">
        <v>4.3481050821281666E-4</v>
      </c>
      <c r="DF46" s="431">
        <v>2.5070842323090953E-3</v>
      </c>
      <c r="DG46" s="432">
        <v>1.0049159592036617E-3</v>
      </c>
      <c r="DI46" s="429"/>
      <c r="DK46" s="402">
        <v>7975130.7817791449</v>
      </c>
      <c r="DL46" s="402">
        <v>4953967.8813423235</v>
      </c>
    </row>
    <row r="47" spans="1:116" ht="15.5" customHeight="1">
      <c r="A47" s="424">
        <v>41</v>
      </c>
      <c r="B47" s="188" t="s">
        <v>209</v>
      </c>
      <c r="C47" s="425" t="s">
        <v>210</v>
      </c>
      <c r="D47" s="430">
        <v>1.1106642169021314E-3</v>
      </c>
      <c r="E47" s="431">
        <v>7.6684014581016101E-4</v>
      </c>
      <c r="F47" s="431">
        <v>1.3420261843631578E-3</v>
      </c>
      <c r="G47" s="431">
        <v>5.2994295070935785E-4</v>
      </c>
      <c r="H47" s="431">
        <v>1.5008536879477954E-3</v>
      </c>
      <c r="I47" s="431">
        <v>3.2918580626651577E-3</v>
      </c>
      <c r="J47" s="431">
        <v>1.7272505041288342E-3</v>
      </c>
      <c r="K47" s="431">
        <v>1.9141395337879685E-3</v>
      </c>
      <c r="L47" s="431">
        <v>3.1314935590737764E-3</v>
      </c>
      <c r="M47" s="431">
        <v>8.2092595454101764E-4</v>
      </c>
      <c r="N47" s="431">
        <v>2.1820767987723472E-4</v>
      </c>
      <c r="O47" s="431">
        <v>6.1931994302047357E-4</v>
      </c>
      <c r="P47" s="431">
        <v>6.3360015908048599E-4</v>
      </c>
      <c r="Q47" s="431">
        <v>1.5848726473782196E-3</v>
      </c>
      <c r="R47" s="431">
        <v>1.286770794716652E-2</v>
      </c>
      <c r="S47" s="431">
        <v>8.9368074806264579E-4</v>
      </c>
      <c r="T47" s="431">
        <v>7.2702307727588148E-4</v>
      </c>
      <c r="U47" s="431">
        <v>2.1048001515059345E-3</v>
      </c>
      <c r="V47" s="431">
        <v>6.333093244260729E-4</v>
      </c>
      <c r="W47" s="431">
        <v>1.6771087620385198E-3</v>
      </c>
      <c r="X47" s="431">
        <v>3.1264500962276045E-4</v>
      </c>
      <c r="Y47" s="431">
        <v>8.8748828581257518E-4</v>
      </c>
      <c r="Z47" s="431">
        <v>6.0961262716265291E-4</v>
      </c>
      <c r="AA47" s="431">
        <v>7.0304869721020662E-4</v>
      </c>
      <c r="AB47" s="431">
        <v>2.8032396889836751E-3</v>
      </c>
      <c r="AC47" s="431">
        <v>2.7624406698829023E-3</v>
      </c>
      <c r="AD47" s="431">
        <v>1.1189543682566289E-4</v>
      </c>
      <c r="AE47" s="431">
        <v>3.5539690182122247E-4</v>
      </c>
      <c r="AF47" s="431">
        <v>2.5292977397301107E-3</v>
      </c>
      <c r="AG47" s="431">
        <v>2.6505571033876392E-3</v>
      </c>
      <c r="AH47" s="431">
        <v>1.9978457766358457E-3</v>
      </c>
      <c r="AI47" s="431">
        <v>2.0063284523211922E-3</v>
      </c>
      <c r="AJ47" s="431">
        <v>1.3092079513985918E-3</v>
      </c>
      <c r="AK47" s="431">
        <v>2.6899396327633254E-3</v>
      </c>
      <c r="AL47" s="431">
        <v>3.5501126609714761E-3</v>
      </c>
      <c r="AM47" s="431">
        <v>5.567440228404103E-4</v>
      </c>
      <c r="AN47" s="431">
        <v>2.0354921501123577E-3</v>
      </c>
      <c r="AO47" s="431">
        <v>1.2662818259294676E-3</v>
      </c>
      <c r="AP47" s="431">
        <v>1.054808353355062E-3</v>
      </c>
      <c r="AQ47" s="431">
        <v>1.1844561397602719E-3</v>
      </c>
      <c r="AR47" s="431">
        <v>1.0323399123280357</v>
      </c>
      <c r="AS47" s="431">
        <v>4.0670036273447896E-2</v>
      </c>
      <c r="AT47" s="431">
        <v>2.9967834341539018E-2</v>
      </c>
      <c r="AU47" s="431">
        <v>3.027055853210028E-2</v>
      </c>
      <c r="AV47" s="431">
        <v>1.7714352723026187E-2</v>
      </c>
      <c r="AW47" s="431">
        <v>2.3544992576113383E-2</v>
      </c>
      <c r="AX47" s="431">
        <v>1.8132551809481843E-2</v>
      </c>
      <c r="AY47" s="431">
        <v>4.8439447580093851E-2</v>
      </c>
      <c r="AZ47" s="431">
        <v>5.5923445368599188E-2</v>
      </c>
      <c r="BA47" s="431">
        <v>3.4228865667772897E-2</v>
      </c>
      <c r="BB47" s="431">
        <v>2.7002081050625265E-2</v>
      </c>
      <c r="BC47" s="431">
        <v>3.3831511509245037E-2</v>
      </c>
      <c r="BD47" s="431">
        <v>4.6028985059400299E-2</v>
      </c>
      <c r="BE47" s="431">
        <v>2.4736875337921814E-2</v>
      </c>
      <c r="BF47" s="431">
        <v>2.8955716772573567E-2</v>
      </c>
      <c r="BG47" s="431">
        <v>2.9279830745994679E-2</v>
      </c>
      <c r="BH47" s="431">
        <v>4.0165940960323152E-2</v>
      </c>
      <c r="BI47" s="431">
        <v>2.4682740154343959E-2</v>
      </c>
      <c r="BJ47" s="431">
        <v>1.9247768074284268E-2</v>
      </c>
      <c r="BK47" s="431">
        <v>1.2109492743793511E-2</v>
      </c>
      <c r="BL47" s="431">
        <v>7.003916635466719E-4</v>
      </c>
      <c r="BM47" s="431">
        <v>8.8216705630906958E-3</v>
      </c>
      <c r="BN47" s="431">
        <v>1.2311479404226887E-2</v>
      </c>
      <c r="BO47" s="431">
        <v>4.6885832803601358E-3</v>
      </c>
      <c r="BP47" s="431">
        <v>2.419652834941876E-2</v>
      </c>
      <c r="BQ47" s="431">
        <v>1.4951167601259742E-3</v>
      </c>
      <c r="BR47" s="431">
        <v>9.6544572962004461E-4</v>
      </c>
      <c r="BS47" s="431">
        <v>1.8969215029037111E-3</v>
      </c>
      <c r="BT47" s="431">
        <v>6.9292397278677173E-4</v>
      </c>
      <c r="BU47" s="431">
        <v>4.6864265844837847E-4</v>
      </c>
      <c r="BV47" s="431">
        <v>3.6228159293978863E-4</v>
      </c>
      <c r="BW47" s="431">
        <v>2.5353846596351049E-4</v>
      </c>
      <c r="BX47" s="431">
        <v>3.8703898988586412E-4</v>
      </c>
      <c r="BY47" s="431">
        <v>2.3958401461875338E-4</v>
      </c>
      <c r="BZ47" s="431">
        <v>1.5683203713601915E-3</v>
      </c>
      <c r="CA47" s="431">
        <v>5.9209707633621641E-4</v>
      </c>
      <c r="CB47" s="431">
        <v>3.4687794219283204E-3</v>
      </c>
      <c r="CC47" s="431">
        <v>1.0770313166691972E-3</v>
      </c>
      <c r="CD47" s="431">
        <v>2.5975063669427994E-3</v>
      </c>
      <c r="CE47" s="431">
        <v>3.9728642960680266E-4</v>
      </c>
      <c r="CF47" s="431">
        <v>5.9880089961467499E-4</v>
      </c>
      <c r="CG47" s="431">
        <v>8.6643577493082419E-4</v>
      </c>
      <c r="CH47" s="431">
        <v>2.6479606881276818E-4</v>
      </c>
      <c r="CI47" s="431">
        <v>6.0113646663559122E-4</v>
      </c>
      <c r="CJ47" s="431">
        <v>7.8375244726315682E-4</v>
      </c>
      <c r="CK47" s="431">
        <v>6.2699920459403219E-4</v>
      </c>
      <c r="CL47" s="431">
        <v>5.9173986584331716E-4</v>
      </c>
      <c r="CM47" s="431">
        <v>1.0460709108243943E-3</v>
      </c>
      <c r="CN47" s="431">
        <v>1.1202834419669363E-3</v>
      </c>
      <c r="CO47" s="431">
        <v>4.3528105223196445E-4</v>
      </c>
      <c r="CP47" s="431">
        <v>9.4700915008652672E-4</v>
      </c>
      <c r="CQ47" s="431">
        <v>2.7092294410635239E-3</v>
      </c>
      <c r="CR47" s="431">
        <v>7.6198472553174986E-4</v>
      </c>
      <c r="CS47" s="431">
        <v>6.9423580257875353E-4</v>
      </c>
      <c r="CT47" s="431">
        <v>6.9259554395106871E-4</v>
      </c>
      <c r="CU47" s="431">
        <v>8.1358941333128096E-4</v>
      </c>
      <c r="CV47" s="431">
        <v>2.1393108648136015E-3</v>
      </c>
      <c r="CW47" s="431">
        <v>7.408962617804002E-4</v>
      </c>
      <c r="CX47" s="431">
        <v>1.3384388261678206E-2</v>
      </c>
      <c r="CY47" s="431">
        <v>3.3229813275113861E-4</v>
      </c>
      <c r="CZ47" s="431">
        <v>1.3834083778988873E-3</v>
      </c>
      <c r="DA47" s="431">
        <v>1.0712888773415058E-3</v>
      </c>
      <c r="DB47" s="431">
        <v>1.1832990439515909E-3</v>
      </c>
      <c r="DC47" s="431">
        <v>6.0591521950721389E-4</v>
      </c>
      <c r="DD47" s="431">
        <v>5.3675497471798023E-4</v>
      </c>
      <c r="DE47" s="431">
        <v>9.3060809072016855E-4</v>
      </c>
      <c r="DF47" s="431">
        <v>3.9740970194016376E-3</v>
      </c>
      <c r="DG47" s="432">
        <v>1.4250965259527597E-3</v>
      </c>
      <c r="DI47" s="429"/>
      <c r="DK47" s="402">
        <v>10646131.591023432</v>
      </c>
      <c r="DL47" s="402">
        <v>8457800.6516120918</v>
      </c>
    </row>
    <row r="48" spans="1:116" ht="15.5" customHeight="1">
      <c r="A48" s="424">
        <v>42</v>
      </c>
      <c r="B48" s="188" t="s">
        <v>211</v>
      </c>
      <c r="C48" s="425" t="s">
        <v>212</v>
      </c>
      <c r="D48" s="430">
        <v>8.0111604545047817E-4</v>
      </c>
      <c r="E48" s="431">
        <v>7.4787846375589772E-4</v>
      </c>
      <c r="F48" s="431">
        <v>1.0776870326302504E-3</v>
      </c>
      <c r="G48" s="431">
        <v>2.9199598256593104E-4</v>
      </c>
      <c r="H48" s="431">
        <v>1.080895273692722E-3</v>
      </c>
      <c r="I48" s="431">
        <v>1.8020392271493749E-3</v>
      </c>
      <c r="J48" s="431">
        <v>9.2310122893351804E-4</v>
      </c>
      <c r="K48" s="431">
        <v>5.338488082451227E-4</v>
      </c>
      <c r="L48" s="431">
        <v>4.8159001810273573E-4</v>
      </c>
      <c r="M48" s="431">
        <v>4.9355264036135744E-4</v>
      </c>
      <c r="N48" s="431">
        <v>1.0815610731794274E-4</v>
      </c>
      <c r="O48" s="431">
        <v>1.0068658302224177E-3</v>
      </c>
      <c r="P48" s="431">
        <v>7.1233208551895789E-4</v>
      </c>
      <c r="Q48" s="431">
        <v>7.6353012968755117E-4</v>
      </c>
      <c r="R48" s="431">
        <v>2.0472953834965659E-3</v>
      </c>
      <c r="S48" s="431">
        <v>1.872858847045086E-3</v>
      </c>
      <c r="T48" s="431">
        <v>1.0957897719042387E-3</v>
      </c>
      <c r="U48" s="431">
        <v>6.0245753284897743E-4</v>
      </c>
      <c r="V48" s="431">
        <v>7.62852988661377E-4</v>
      </c>
      <c r="W48" s="431">
        <v>9.2155861765973038E-4</v>
      </c>
      <c r="X48" s="431">
        <v>5.4800872009187632E-4</v>
      </c>
      <c r="Y48" s="431">
        <v>1.1215858738523406E-3</v>
      </c>
      <c r="Z48" s="431">
        <v>1.1850822169591293E-3</v>
      </c>
      <c r="AA48" s="431">
        <v>1.6254904081790802E-3</v>
      </c>
      <c r="AB48" s="431">
        <v>6.2723367426167919E-4</v>
      </c>
      <c r="AC48" s="431">
        <v>7.6933806286384211E-4</v>
      </c>
      <c r="AD48" s="431">
        <v>8.4630091819599403E-5</v>
      </c>
      <c r="AE48" s="431">
        <v>4.4449898344841459E-4</v>
      </c>
      <c r="AF48" s="431">
        <v>9.5289046062849072E-4</v>
      </c>
      <c r="AG48" s="431">
        <v>7.4982904295373251E-4</v>
      </c>
      <c r="AH48" s="431">
        <v>5.0449538611427747E-4</v>
      </c>
      <c r="AI48" s="431">
        <v>8.8370192100051736E-4</v>
      </c>
      <c r="AJ48" s="431">
        <v>1.2648161537346916E-3</v>
      </c>
      <c r="AK48" s="431">
        <v>9.6349377081035689E-4</v>
      </c>
      <c r="AL48" s="431">
        <v>1.1517533042293613E-3</v>
      </c>
      <c r="AM48" s="431">
        <v>1.1136486525438393E-3</v>
      </c>
      <c r="AN48" s="431">
        <v>1.250255198185011E-3</v>
      </c>
      <c r="AO48" s="431">
        <v>1.3234433557318321E-3</v>
      </c>
      <c r="AP48" s="431">
        <v>9.0387924040217626E-4</v>
      </c>
      <c r="AQ48" s="431">
        <v>6.6412990362891384E-4</v>
      </c>
      <c r="AR48" s="431">
        <v>7.2819237841986251E-4</v>
      </c>
      <c r="AS48" s="431">
        <v>1.0202202559441214</v>
      </c>
      <c r="AT48" s="431">
        <v>1.8945620817402027E-3</v>
      </c>
      <c r="AU48" s="431">
        <v>1.009983522629499E-3</v>
      </c>
      <c r="AV48" s="431">
        <v>7.0434074414630775E-4</v>
      </c>
      <c r="AW48" s="431">
        <v>5.8211509771006879E-4</v>
      </c>
      <c r="AX48" s="431">
        <v>6.4972800744838666E-4</v>
      </c>
      <c r="AY48" s="431">
        <v>1.0940606674292887E-3</v>
      </c>
      <c r="AZ48" s="431">
        <v>7.2841948609223179E-4</v>
      </c>
      <c r="BA48" s="431">
        <v>6.2545316905748924E-4</v>
      </c>
      <c r="BB48" s="431">
        <v>5.5742653474700728E-4</v>
      </c>
      <c r="BC48" s="431">
        <v>6.5648473358531449E-4</v>
      </c>
      <c r="BD48" s="431">
        <v>8.206928572743041E-4</v>
      </c>
      <c r="BE48" s="431">
        <v>6.4017631931918926E-4</v>
      </c>
      <c r="BF48" s="431">
        <v>5.4220910009665393E-4</v>
      </c>
      <c r="BG48" s="431">
        <v>5.8590393041385927E-4</v>
      </c>
      <c r="BH48" s="431">
        <v>5.6794024122860194E-4</v>
      </c>
      <c r="BI48" s="431">
        <v>1.3215762604756215E-2</v>
      </c>
      <c r="BJ48" s="431">
        <v>5.1237461034326194E-3</v>
      </c>
      <c r="BK48" s="431">
        <v>7.1180754382424759E-3</v>
      </c>
      <c r="BL48" s="431">
        <v>4.526245734925069E-4</v>
      </c>
      <c r="BM48" s="431">
        <v>7.2321047059767121E-2</v>
      </c>
      <c r="BN48" s="431">
        <v>9.0336730595683881E-2</v>
      </c>
      <c r="BO48" s="431">
        <v>3.0303790902092044E-2</v>
      </c>
      <c r="BP48" s="431">
        <v>6.0342216565391994E-2</v>
      </c>
      <c r="BQ48" s="431">
        <v>1.9546012978896529E-3</v>
      </c>
      <c r="BR48" s="431">
        <v>4.9851613758953315E-3</v>
      </c>
      <c r="BS48" s="431">
        <v>5.129525050335166E-3</v>
      </c>
      <c r="BT48" s="431">
        <v>6.6102827312968914E-4</v>
      </c>
      <c r="BU48" s="431">
        <v>6.3971897581704463E-4</v>
      </c>
      <c r="BV48" s="431">
        <v>5.5882877872076738E-4</v>
      </c>
      <c r="BW48" s="431">
        <v>6.923555660241327E-4</v>
      </c>
      <c r="BX48" s="431">
        <v>1.8292402837810887E-3</v>
      </c>
      <c r="BY48" s="431">
        <v>1.4896440062442744E-3</v>
      </c>
      <c r="BZ48" s="431">
        <v>2.4537323526595154E-3</v>
      </c>
      <c r="CA48" s="431">
        <v>2.3702832764647177E-4</v>
      </c>
      <c r="CB48" s="431">
        <v>2.3774450859232392E-3</v>
      </c>
      <c r="CC48" s="431">
        <v>1.3228703934103506E-3</v>
      </c>
      <c r="CD48" s="431">
        <v>1.2329586386509552E-3</v>
      </c>
      <c r="CE48" s="431">
        <v>5.5303866779287541E-4</v>
      </c>
      <c r="CF48" s="431">
        <v>1.4646962465954304E-3</v>
      </c>
      <c r="CG48" s="431">
        <v>1.9924753088763208E-3</v>
      </c>
      <c r="CH48" s="431">
        <v>3.1235260516367883E-4</v>
      </c>
      <c r="CI48" s="431">
        <v>9.8285623642586591E-4</v>
      </c>
      <c r="CJ48" s="431">
        <v>1.5093036463987631E-3</v>
      </c>
      <c r="CK48" s="431">
        <v>3.7615788296364557E-4</v>
      </c>
      <c r="CL48" s="431">
        <v>1.2315556905158271E-3</v>
      </c>
      <c r="CM48" s="431">
        <v>5.3680937258334999E-4</v>
      </c>
      <c r="CN48" s="431">
        <v>9.9883790916016494E-4</v>
      </c>
      <c r="CO48" s="431">
        <v>1.1581344289979065E-3</v>
      </c>
      <c r="CP48" s="431">
        <v>8.0527287239437223E-4</v>
      </c>
      <c r="CQ48" s="431">
        <v>5.1717974060208236E-4</v>
      </c>
      <c r="CR48" s="431">
        <v>6.6266715443140498E-4</v>
      </c>
      <c r="CS48" s="431">
        <v>6.6477695898812378E-4</v>
      </c>
      <c r="CT48" s="431">
        <v>4.6967348230630317E-4</v>
      </c>
      <c r="CU48" s="431">
        <v>4.291680059836867E-4</v>
      </c>
      <c r="CV48" s="431">
        <v>6.6200885756583752E-4</v>
      </c>
      <c r="CW48" s="431">
        <v>9.1627592215225812E-4</v>
      </c>
      <c r="CX48" s="431">
        <v>6.5338587199569368E-4</v>
      </c>
      <c r="CY48" s="431">
        <v>3.1272358542216506E-4</v>
      </c>
      <c r="CZ48" s="431">
        <v>9.1666136245015998E-4</v>
      </c>
      <c r="DA48" s="431">
        <v>6.3301541212225398E-4</v>
      </c>
      <c r="DB48" s="431">
        <v>6.8130052836917494E-4</v>
      </c>
      <c r="DC48" s="431">
        <v>8.7839030864238611E-4</v>
      </c>
      <c r="DD48" s="431">
        <v>2.8796803637124802E-4</v>
      </c>
      <c r="DE48" s="431">
        <v>5.9317635755536926E-4</v>
      </c>
      <c r="DF48" s="431">
        <v>1.3989870360723862E-3</v>
      </c>
      <c r="DG48" s="432">
        <v>1.8611025410963783E-3</v>
      </c>
      <c r="DI48" s="429"/>
      <c r="DK48" s="402">
        <v>10285616.584146325</v>
      </c>
      <c r="DL48" s="402">
        <v>9896650.8811769187</v>
      </c>
    </row>
    <row r="49" spans="1:116" ht="15.5" customHeight="1">
      <c r="A49" s="424">
        <v>43</v>
      </c>
      <c r="B49" s="188" t="s">
        <v>213</v>
      </c>
      <c r="C49" s="425" t="s">
        <v>214</v>
      </c>
      <c r="D49" s="430">
        <v>6.6222312605002985E-3</v>
      </c>
      <c r="E49" s="431">
        <v>3.8161950516202047E-3</v>
      </c>
      <c r="F49" s="431">
        <v>2.9488528660666447E-3</v>
      </c>
      <c r="G49" s="431">
        <v>2.5751763914736228E-3</v>
      </c>
      <c r="H49" s="431">
        <v>5.9958980966279924E-3</v>
      </c>
      <c r="I49" s="431">
        <v>2.5234518566167666E-2</v>
      </c>
      <c r="J49" s="431">
        <v>8.72501856059032E-3</v>
      </c>
      <c r="K49" s="431">
        <v>7.1120758274661978E-3</v>
      </c>
      <c r="L49" s="431">
        <v>5.3924198775626396E-2</v>
      </c>
      <c r="M49" s="431">
        <v>3.854087536436175E-3</v>
      </c>
      <c r="N49" s="431">
        <v>6.8429372743723435E-4</v>
      </c>
      <c r="O49" s="431">
        <v>2.6276073251513647E-3</v>
      </c>
      <c r="P49" s="431">
        <v>4.0105535183933092E-3</v>
      </c>
      <c r="Q49" s="431">
        <v>1.2864243237648048E-2</v>
      </c>
      <c r="R49" s="431">
        <v>6.1508819564569418E-2</v>
      </c>
      <c r="S49" s="431">
        <v>4.5942198763170841E-3</v>
      </c>
      <c r="T49" s="431">
        <v>3.9281018165460398E-3</v>
      </c>
      <c r="U49" s="431">
        <v>2.3785571653324104E-3</v>
      </c>
      <c r="V49" s="431">
        <v>2.2958994020322665E-3</v>
      </c>
      <c r="W49" s="431">
        <v>1.3700120280297825E-2</v>
      </c>
      <c r="X49" s="431">
        <v>1.6356595107610396E-3</v>
      </c>
      <c r="Y49" s="431">
        <v>8.2606343277261598E-3</v>
      </c>
      <c r="Z49" s="431">
        <v>5.0503752939146957E-3</v>
      </c>
      <c r="AA49" s="431">
        <v>4.0192822069990792E-3</v>
      </c>
      <c r="AB49" s="431">
        <v>2.4374219312020665E-2</v>
      </c>
      <c r="AC49" s="431">
        <v>1.7585339323158013E-2</v>
      </c>
      <c r="AD49" s="431">
        <v>7.5050696931618446E-4</v>
      </c>
      <c r="AE49" s="431">
        <v>2.2687916809820867E-3</v>
      </c>
      <c r="AF49" s="431">
        <v>4.8509572045832179E-3</v>
      </c>
      <c r="AG49" s="431">
        <v>2.6740057786802735E-2</v>
      </c>
      <c r="AH49" s="431">
        <v>1.5047669847246637E-2</v>
      </c>
      <c r="AI49" s="431">
        <v>1.1921257699436909E-2</v>
      </c>
      <c r="AJ49" s="431">
        <v>1.0529808539838627E-2</v>
      </c>
      <c r="AK49" s="431">
        <v>1.9140595394745441E-2</v>
      </c>
      <c r="AL49" s="431">
        <v>1.2227626339080958E-2</v>
      </c>
      <c r="AM49" s="431">
        <v>2.1548387079155539E-3</v>
      </c>
      <c r="AN49" s="431">
        <v>2.5443890860542316E-3</v>
      </c>
      <c r="AO49" s="431">
        <v>1.305822112839348E-2</v>
      </c>
      <c r="AP49" s="431">
        <v>1.9652856817575699E-3</v>
      </c>
      <c r="AQ49" s="431">
        <v>2.1991549427287128E-3</v>
      </c>
      <c r="AR49" s="431">
        <v>5.0181423436357932E-3</v>
      </c>
      <c r="AS49" s="431">
        <v>4.8981429691393817E-2</v>
      </c>
      <c r="AT49" s="431">
        <v>1.0736622627401826</v>
      </c>
      <c r="AU49" s="431">
        <v>3.8300390748139637E-2</v>
      </c>
      <c r="AV49" s="431">
        <v>3.7009521248588619E-2</v>
      </c>
      <c r="AW49" s="431">
        <v>4.008284223944153E-2</v>
      </c>
      <c r="AX49" s="431">
        <v>1.7572609836441138E-2</v>
      </c>
      <c r="AY49" s="431">
        <v>3.6282903004745459E-2</v>
      </c>
      <c r="AZ49" s="431">
        <v>4.1658252089037014E-2</v>
      </c>
      <c r="BA49" s="431">
        <v>3.3579882234128076E-2</v>
      </c>
      <c r="BB49" s="431">
        <v>3.0809756700415178E-2</v>
      </c>
      <c r="BC49" s="431">
        <v>2.2769260753571208E-2</v>
      </c>
      <c r="BD49" s="431">
        <v>3.6518077621020856E-2</v>
      </c>
      <c r="BE49" s="431">
        <v>3.8743471841978572E-2</v>
      </c>
      <c r="BF49" s="431">
        <v>1.7694356531078773E-2</v>
      </c>
      <c r="BG49" s="431">
        <v>1.9663043135125652E-2</v>
      </c>
      <c r="BH49" s="431">
        <v>2.0945685617273294E-2</v>
      </c>
      <c r="BI49" s="431">
        <v>5.7296460409617098E-2</v>
      </c>
      <c r="BJ49" s="431">
        <v>1.4112633909278468E-2</v>
      </c>
      <c r="BK49" s="431">
        <v>2.3425928600117583E-2</v>
      </c>
      <c r="BL49" s="431">
        <v>2.6131572213357076E-3</v>
      </c>
      <c r="BM49" s="431">
        <v>2.1526242254456894E-2</v>
      </c>
      <c r="BN49" s="431">
        <v>7.229450112680795E-2</v>
      </c>
      <c r="BO49" s="431">
        <v>1.0018065756848138E-2</v>
      </c>
      <c r="BP49" s="431">
        <v>1.0485689533079202E-2</v>
      </c>
      <c r="BQ49" s="431">
        <v>3.0897553031551733E-3</v>
      </c>
      <c r="BR49" s="431">
        <v>6.4147146597785306E-3</v>
      </c>
      <c r="BS49" s="431">
        <v>6.6181203884646284E-3</v>
      </c>
      <c r="BT49" s="431">
        <v>2.2222997626124086E-3</v>
      </c>
      <c r="BU49" s="431">
        <v>3.950076040008195E-3</v>
      </c>
      <c r="BV49" s="431">
        <v>1.1845314945909786E-3</v>
      </c>
      <c r="BW49" s="431">
        <v>9.3611667467670629E-4</v>
      </c>
      <c r="BX49" s="431">
        <v>1.9973202386853834E-3</v>
      </c>
      <c r="BY49" s="431">
        <v>1.6122632431538563E-3</v>
      </c>
      <c r="BZ49" s="431">
        <v>3.3844212866377585E-3</v>
      </c>
      <c r="CA49" s="431">
        <v>2.4707620024443E-3</v>
      </c>
      <c r="CB49" s="431">
        <v>7.2283078289074364E-3</v>
      </c>
      <c r="CC49" s="431">
        <v>4.4155188930384923E-3</v>
      </c>
      <c r="CD49" s="431">
        <v>4.4491517085812997E-3</v>
      </c>
      <c r="CE49" s="431">
        <v>2.2618157325196503E-3</v>
      </c>
      <c r="CF49" s="431">
        <v>4.4199289648382753E-3</v>
      </c>
      <c r="CG49" s="431">
        <v>7.6269640519558883E-3</v>
      </c>
      <c r="CH49" s="431">
        <v>7.8752425188460514E-4</v>
      </c>
      <c r="CI49" s="431">
        <v>2.5108162197721357E-3</v>
      </c>
      <c r="CJ49" s="431">
        <v>2.2649838400183018E-3</v>
      </c>
      <c r="CK49" s="431">
        <v>1.5468029156390816E-3</v>
      </c>
      <c r="CL49" s="431">
        <v>2.3183320884945825E-3</v>
      </c>
      <c r="CM49" s="431">
        <v>2.01541043878453E-3</v>
      </c>
      <c r="CN49" s="431">
        <v>5.7486905651057034E-3</v>
      </c>
      <c r="CO49" s="431">
        <v>1.786661838067097E-3</v>
      </c>
      <c r="CP49" s="431">
        <v>2.4197543298988145E-3</v>
      </c>
      <c r="CQ49" s="431">
        <v>5.707698047026118E-3</v>
      </c>
      <c r="CR49" s="431">
        <v>2.6048685497320045E-3</v>
      </c>
      <c r="CS49" s="431">
        <v>2.5973093209386102E-3</v>
      </c>
      <c r="CT49" s="431">
        <v>1.9992794946897831E-3</v>
      </c>
      <c r="CU49" s="431">
        <v>4.0352771333171797E-3</v>
      </c>
      <c r="CV49" s="431">
        <v>4.5036493007616623E-3</v>
      </c>
      <c r="CW49" s="431">
        <v>1.975133701869706E-3</v>
      </c>
      <c r="CX49" s="431">
        <v>1.6749532486568897E-2</v>
      </c>
      <c r="CY49" s="431">
        <v>1.0854041439757438E-3</v>
      </c>
      <c r="CZ49" s="431">
        <v>4.8450006236008631E-3</v>
      </c>
      <c r="DA49" s="431">
        <v>8.0326320567914531E-3</v>
      </c>
      <c r="DB49" s="431">
        <v>5.6684141624959777E-3</v>
      </c>
      <c r="DC49" s="431">
        <v>1.9413474018126736E-3</v>
      </c>
      <c r="DD49" s="431">
        <v>2.8020847493470803E-3</v>
      </c>
      <c r="DE49" s="431">
        <v>6.7107731266567326E-3</v>
      </c>
      <c r="DF49" s="431">
        <v>7.2248551807198389E-3</v>
      </c>
      <c r="DG49" s="432">
        <v>5.1342737002208943E-3</v>
      </c>
      <c r="DI49" s="429"/>
      <c r="DK49" s="402">
        <v>17445777.693802509</v>
      </c>
      <c r="DL49" s="402">
        <v>15478948.053702755</v>
      </c>
    </row>
    <row r="50" spans="1:116" ht="15.5" customHeight="1">
      <c r="A50" s="401">
        <v>44</v>
      </c>
      <c r="B50" s="188" t="s">
        <v>215</v>
      </c>
      <c r="C50" s="425" t="s">
        <v>0</v>
      </c>
      <c r="D50" s="430">
        <v>2.8920412841728395E-3</v>
      </c>
      <c r="E50" s="431">
        <v>1.6180578798045242E-3</v>
      </c>
      <c r="F50" s="431">
        <v>4.2698830655951764E-3</v>
      </c>
      <c r="G50" s="431">
        <v>1.3422640214607389E-3</v>
      </c>
      <c r="H50" s="431">
        <v>2.3513570614025437E-3</v>
      </c>
      <c r="I50" s="431">
        <v>3.6397282081043914E-3</v>
      </c>
      <c r="J50" s="431">
        <v>6.2895532032848905E-3</v>
      </c>
      <c r="K50" s="431">
        <v>1.2944824478397685E-3</v>
      </c>
      <c r="L50" s="431">
        <v>1.1800105789687137E-3</v>
      </c>
      <c r="M50" s="431">
        <v>1.2359460851081199E-3</v>
      </c>
      <c r="N50" s="431">
        <v>2.9125483197306039E-4</v>
      </c>
      <c r="O50" s="431">
        <v>1.2052108827993512E-3</v>
      </c>
      <c r="P50" s="431">
        <v>8.7208583361308219E-4</v>
      </c>
      <c r="Q50" s="431">
        <v>1.4782867166214292E-3</v>
      </c>
      <c r="R50" s="431">
        <v>1.5025346412204429E-3</v>
      </c>
      <c r="S50" s="431">
        <v>1.4045861785471334E-3</v>
      </c>
      <c r="T50" s="431">
        <v>8.9965526337594808E-4</v>
      </c>
      <c r="U50" s="431">
        <v>7.6221628039093456E-4</v>
      </c>
      <c r="V50" s="431">
        <v>1.4258472429801734E-3</v>
      </c>
      <c r="W50" s="431">
        <v>1.8264288981840403E-3</v>
      </c>
      <c r="X50" s="431">
        <v>6.3062853374471612E-4</v>
      </c>
      <c r="Y50" s="431">
        <v>1.7431004877823497E-3</v>
      </c>
      <c r="Z50" s="431">
        <v>1.0506405791516867E-3</v>
      </c>
      <c r="AA50" s="431">
        <v>1.0983842384296786E-3</v>
      </c>
      <c r="AB50" s="431">
        <v>1.1715140422048388E-3</v>
      </c>
      <c r="AC50" s="431">
        <v>1.0143556141759926E-3</v>
      </c>
      <c r="AD50" s="431">
        <v>2.0213699364544772E-4</v>
      </c>
      <c r="AE50" s="431">
        <v>7.2642099540518382E-4</v>
      </c>
      <c r="AF50" s="431">
        <v>1.6974156158760657E-3</v>
      </c>
      <c r="AG50" s="431">
        <v>1.555211352117005E-3</v>
      </c>
      <c r="AH50" s="431">
        <v>9.5959072803590919E-4</v>
      </c>
      <c r="AI50" s="431">
        <v>5.2575630246976066E-3</v>
      </c>
      <c r="AJ50" s="431">
        <v>1.9811641123344144E-3</v>
      </c>
      <c r="AK50" s="431">
        <v>5.4623193079424322E-3</v>
      </c>
      <c r="AL50" s="431">
        <v>3.0336252522307327E-3</v>
      </c>
      <c r="AM50" s="431">
        <v>1.1856235930188927E-3</v>
      </c>
      <c r="AN50" s="431">
        <v>1.245080572928737E-3</v>
      </c>
      <c r="AO50" s="431">
        <v>2.8770068571896215E-3</v>
      </c>
      <c r="AP50" s="431">
        <v>8.645352436181783E-4</v>
      </c>
      <c r="AQ50" s="431">
        <v>1.0243034873258989E-3</v>
      </c>
      <c r="AR50" s="431">
        <v>1.0556409384854246E-3</v>
      </c>
      <c r="AS50" s="431">
        <v>2.1160551259793805E-3</v>
      </c>
      <c r="AT50" s="431">
        <v>1.9027161659345123E-3</v>
      </c>
      <c r="AU50" s="431">
        <v>1.1564843479203981</v>
      </c>
      <c r="AV50" s="431">
        <v>4.2544754118728968E-2</v>
      </c>
      <c r="AW50" s="431">
        <v>1.4601898322330773E-2</v>
      </c>
      <c r="AX50" s="431">
        <v>3.4702098942435197E-3</v>
      </c>
      <c r="AY50" s="431">
        <v>4.5336038064020048E-3</v>
      </c>
      <c r="AZ50" s="431">
        <v>1.851860263933958E-2</v>
      </c>
      <c r="BA50" s="431">
        <v>3.492615057890814E-2</v>
      </c>
      <c r="BB50" s="431">
        <v>4.2690200785544712E-3</v>
      </c>
      <c r="BC50" s="431">
        <v>1.3382099662620592E-3</v>
      </c>
      <c r="BD50" s="431">
        <v>3.9009674269731287E-3</v>
      </c>
      <c r="BE50" s="431">
        <v>2.2917462835622413E-3</v>
      </c>
      <c r="BF50" s="431">
        <v>1.0737528458493672E-2</v>
      </c>
      <c r="BG50" s="431">
        <v>1.0516924593326812E-2</v>
      </c>
      <c r="BH50" s="431">
        <v>1.7054357726928086E-2</v>
      </c>
      <c r="BI50" s="431">
        <v>4.2958116079112221E-2</v>
      </c>
      <c r="BJ50" s="431">
        <v>1.4563639329764004E-2</v>
      </c>
      <c r="BK50" s="431">
        <v>1.9730969383086523E-3</v>
      </c>
      <c r="BL50" s="431">
        <v>1.9735900115748421E-3</v>
      </c>
      <c r="BM50" s="431">
        <v>1.1151732069526219E-2</v>
      </c>
      <c r="BN50" s="431">
        <v>2.1602837900118643E-3</v>
      </c>
      <c r="BO50" s="431">
        <v>6.5824359652434661E-3</v>
      </c>
      <c r="BP50" s="431">
        <v>7.4585234088227039E-3</v>
      </c>
      <c r="BQ50" s="431">
        <v>2.510911952523804E-3</v>
      </c>
      <c r="BR50" s="431">
        <v>7.6004598491459237E-4</v>
      </c>
      <c r="BS50" s="431">
        <v>1.3007289202154755E-2</v>
      </c>
      <c r="BT50" s="431">
        <v>1.7024036002887804E-3</v>
      </c>
      <c r="BU50" s="431">
        <v>7.6069734095164784E-4</v>
      </c>
      <c r="BV50" s="431">
        <v>6.1257683808633523E-4</v>
      </c>
      <c r="BW50" s="431">
        <v>4.0294947322982126E-4</v>
      </c>
      <c r="BX50" s="431">
        <v>3.4284619604141368E-4</v>
      </c>
      <c r="BY50" s="431">
        <v>9.4245623137272308E-5</v>
      </c>
      <c r="BZ50" s="431">
        <v>1.5823591052473002E-3</v>
      </c>
      <c r="CA50" s="431">
        <v>1.9105848684810567E-3</v>
      </c>
      <c r="CB50" s="431">
        <v>1.221708690043089E-2</v>
      </c>
      <c r="CC50" s="431">
        <v>1.5719890637606287E-3</v>
      </c>
      <c r="CD50" s="431">
        <v>3.0074824980608162E-3</v>
      </c>
      <c r="CE50" s="431">
        <v>9.153021792868923E-4</v>
      </c>
      <c r="CF50" s="431">
        <v>9.7655072596921494E-4</v>
      </c>
      <c r="CG50" s="431">
        <v>1.4925237614542269E-3</v>
      </c>
      <c r="CH50" s="431">
        <v>5.9189455464659063E-4</v>
      </c>
      <c r="CI50" s="431">
        <v>1.2250613195475006E-3</v>
      </c>
      <c r="CJ50" s="431">
        <v>1.1127647538726475E-3</v>
      </c>
      <c r="CK50" s="431">
        <v>1.4045304361996456E-3</v>
      </c>
      <c r="CL50" s="431">
        <v>1.0427003758413328E-3</v>
      </c>
      <c r="CM50" s="431">
        <v>8.4669171000982752E-4</v>
      </c>
      <c r="CN50" s="431">
        <v>1.662953361073097E-3</v>
      </c>
      <c r="CO50" s="431">
        <v>6.4571656112429867E-4</v>
      </c>
      <c r="CP50" s="431">
        <v>1.4667034125193368E-3</v>
      </c>
      <c r="CQ50" s="431">
        <v>8.1825579629596021E-4</v>
      </c>
      <c r="CR50" s="431">
        <v>1.4484662393132841E-3</v>
      </c>
      <c r="CS50" s="431">
        <v>9.2013439125892475E-4</v>
      </c>
      <c r="CT50" s="431">
        <v>6.3004672242539532E-4</v>
      </c>
      <c r="CU50" s="431">
        <v>8.8329245673113743E-4</v>
      </c>
      <c r="CV50" s="431">
        <v>7.3384593793354687E-3</v>
      </c>
      <c r="CW50" s="431">
        <v>1.0194164160750015E-3</v>
      </c>
      <c r="CX50" s="431">
        <v>5.3288481190082511E-2</v>
      </c>
      <c r="CY50" s="431">
        <v>6.8616146561758639E-4</v>
      </c>
      <c r="CZ50" s="431">
        <v>1.6169619986985983E-3</v>
      </c>
      <c r="DA50" s="431">
        <v>8.9549599260433125E-4</v>
      </c>
      <c r="DB50" s="431">
        <v>1.0824617615742887E-3</v>
      </c>
      <c r="DC50" s="431">
        <v>1.0648727713260678E-3</v>
      </c>
      <c r="DD50" s="431">
        <v>5.9670549660187768E-4</v>
      </c>
      <c r="DE50" s="431">
        <v>9.09792002200306E-4</v>
      </c>
      <c r="DF50" s="431">
        <v>1.3096966475755092E-3</v>
      </c>
      <c r="DG50" s="432">
        <v>5.8708499530283362E-4</v>
      </c>
      <c r="DI50" s="429"/>
      <c r="DK50" s="402">
        <v>16193870.628304571</v>
      </c>
      <c r="DL50" s="402">
        <v>13846566.316563252</v>
      </c>
    </row>
    <row r="51" spans="1:116" ht="15.5" customHeight="1">
      <c r="A51" s="401">
        <v>45</v>
      </c>
      <c r="B51" s="188" t="s">
        <v>216</v>
      </c>
      <c r="C51" s="425" t="s">
        <v>1</v>
      </c>
      <c r="D51" s="430">
        <v>4.0399548839043361E-3</v>
      </c>
      <c r="E51" s="431">
        <v>2.2063730223581975E-3</v>
      </c>
      <c r="F51" s="431">
        <v>5.9413040328582011E-3</v>
      </c>
      <c r="G51" s="431">
        <v>2.0132736378249104E-3</v>
      </c>
      <c r="H51" s="431">
        <v>1.2875721822460946E-3</v>
      </c>
      <c r="I51" s="431">
        <v>5.153675842260356E-3</v>
      </c>
      <c r="J51" s="431">
        <v>5.535472512657803E-3</v>
      </c>
      <c r="K51" s="431">
        <v>1.7272492308672632E-3</v>
      </c>
      <c r="L51" s="431">
        <v>1.6113946607952589E-3</v>
      </c>
      <c r="M51" s="431">
        <v>1.6850078769097719E-3</v>
      </c>
      <c r="N51" s="431">
        <v>3.8656673044455421E-4</v>
      </c>
      <c r="O51" s="431">
        <v>1.6092063476508777E-3</v>
      </c>
      <c r="P51" s="431">
        <v>1.1597354091374664E-3</v>
      </c>
      <c r="Q51" s="431">
        <v>2.1854108289436442E-3</v>
      </c>
      <c r="R51" s="431">
        <v>1.694906491249706E-3</v>
      </c>
      <c r="S51" s="431">
        <v>1.8340513711377611E-3</v>
      </c>
      <c r="T51" s="431">
        <v>1.2491531477743583E-3</v>
      </c>
      <c r="U51" s="431">
        <v>1.1198730767174832E-3</v>
      </c>
      <c r="V51" s="431">
        <v>1.9139368039534442E-3</v>
      </c>
      <c r="W51" s="431">
        <v>2.4659974997238258E-3</v>
      </c>
      <c r="X51" s="431">
        <v>8.4632630137441533E-4</v>
      </c>
      <c r="Y51" s="431">
        <v>2.3332087832390012E-3</v>
      </c>
      <c r="Z51" s="431">
        <v>1.38202822905364E-3</v>
      </c>
      <c r="AA51" s="431">
        <v>1.4297037599505403E-3</v>
      </c>
      <c r="AB51" s="431">
        <v>1.6405855639717553E-3</v>
      </c>
      <c r="AC51" s="431">
        <v>1.307210961112778E-3</v>
      </c>
      <c r="AD51" s="431">
        <v>2.8034357250570908E-4</v>
      </c>
      <c r="AE51" s="431">
        <v>9.7684741129251402E-4</v>
      </c>
      <c r="AF51" s="431">
        <v>5.3637124855804835E-3</v>
      </c>
      <c r="AG51" s="431">
        <v>2.1907852540265812E-3</v>
      </c>
      <c r="AH51" s="431">
        <v>1.4685549257527769E-3</v>
      </c>
      <c r="AI51" s="431">
        <v>1.8742318106745016E-3</v>
      </c>
      <c r="AJ51" s="431">
        <v>2.8791558396034228E-3</v>
      </c>
      <c r="AK51" s="431">
        <v>5.7159501465979586E-3</v>
      </c>
      <c r="AL51" s="431">
        <v>4.460105709757317E-3</v>
      </c>
      <c r="AM51" s="431">
        <v>1.5129330986295799E-3</v>
      </c>
      <c r="AN51" s="431">
        <v>1.591239697523056E-3</v>
      </c>
      <c r="AO51" s="431">
        <v>3.3151952844571462E-3</v>
      </c>
      <c r="AP51" s="431">
        <v>1.4684843998195945E-3</v>
      </c>
      <c r="AQ51" s="431">
        <v>1.2605669333330032E-3</v>
      </c>
      <c r="AR51" s="431">
        <v>1.5293807465290622E-3</v>
      </c>
      <c r="AS51" s="431">
        <v>1.754668301971805E-3</v>
      </c>
      <c r="AT51" s="431">
        <v>2.0614917797665095E-3</v>
      </c>
      <c r="AU51" s="431">
        <v>6.4076941540252572E-3</v>
      </c>
      <c r="AV51" s="431">
        <v>1.1423910310526835</v>
      </c>
      <c r="AW51" s="431">
        <v>3.4018230750027119E-3</v>
      </c>
      <c r="AX51" s="431">
        <v>5.9302808325954783E-3</v>
      </c>
      <c r="AY51" s="431">
        <v>4.7243886867097146E-3</v>
      </c>
      <c r="AZ51" s="431">
        <v>4.9778560858963509E-3</v>
      </c>
      <c r="BA51" s="431">
        <v>3.1866436471879784E-3</v>
      </c>
      <c r="BB51" s="431">
        <v>4.5797023092104391E-3</v>
      </c>
      <c r="BC51" s="431">
        <v>1.8917508949876751E-3</v>
      </c>
      <c r="BD51" s="431">
        <v>2.6436363115128693E-3</v>
      </c>
      <c r="BE51" s="431">
        <v>2.8048155442024149E-3</v>
      </c>
      <c r="BF51" s="431">
        <v>2.8673046485809049E-3</v>
      </c>
      <c r="BG51" s="431">
        <v>2.7129944542527333E-3</v>
      </c>
      <c r="BH51" s="431">
        <v>3.2641381830466891E-3</v>
      </c>
      <c r="BI51" s="431">
        <v>6.6989869513308428E-3</v>
      </c>
      <c r="BJ51" s="431">
        <v>2.7384285863542618E-3</v>
      </c>
      <c r="BK51" s="431">
        <v>2.0169916133326695E-3</v>
      </c>
      <c r="BL51" s="431">
        <v>2.6221808983999105E-3</v>
      </c>
      <c r="BM51" s="431">
        <v>1.5813223296462803E-3</v>
      </c>
      <c r="BN51" s="431">
        <v>1.9593292087025428E-3</v>
      </c>
      <c r="BO51" s="431">
        <v>2.0868502678082143E-3</v>
      </c>
      <c r="BP51" s="431">
        <v>1.8442410589090321E-3</v>
      </c>
      <c r="BQ51" s="431">
        <v>3.4597661654227002E-3</v>
      </c>
      <c r="BR51" s="431">
        <v>9.6653709926895824E-4</v>
      </c>
      <c r="BS51" s="431">
        <v>3.2838609224846889E-3</v>
      </c>
      <c r="BT51" s="431">
        <v>2.2085245321909154E-3</v>
      </c>
      <c r="BU51" s="431">
        <v>9.7771349983211044E-4</v>
      </c>
      <c r="BV51" s="431">
        <v>7.9306658711973796E-4</v>
      </c>
      <c r="BW51" s="431">
        <v>5.0413106633001874E-4</v>
      </c>
      <c r="BX51" s="431">
        <v>4.3474511138960332E-4</v>
      </c>
      <c r="BY51" s="431">
        <v>1.0990214124357838E-4</v>
      </c>
      <c r="BZ51" s="431">
        <v>8.4129052534049687E-4</v>
      </c>
      <c r="CA51" s="431">
        <v>2.6320372889396325E-3</v>
      </c>
      <c r="CB51" s="431">
        <v>1.6839434296765564E-2</v>
      </c>
      <c r="CC51" s="431">
        <v>7.6735510845913615E-4</v>
      </c>
      <c r="CD51" s="431">
        <v>2.1270861746176413E-3</v>
      </c>
      <c r="CE51" s="431">
        <v>1.1629855578197451E-3</v>
      </c>
      <c r="CF51" s="431">
        <v>1.2501756573055727E-3</v>
      </c>
      <c r="CG51" s="431">
        <v>1.5429668203571527E-3</v>
      </c>
      <c r="CH51" s="431">
        <v>7.3354879397609157E-4</v>
      </c>
      <c r="CI51" s="431">
        <v>1.5647363496302318E-3</v>
      </c>
      <c r="CJ51" s="431">
        <v>1.4496799037507313E-3</v>
      </c>
      <c r="CK51" s="431">
        <v>1.9265478725681009E-3</v>
      </c>
      <c r="CL51" s="431">
        <v>1.3797593773355759E-3</v>
      </c>
      <c r="CM51" s="431">
        <v>1.0399273615956759E-3</v>
      </c>
      <c r="CN51" s="431">
        <v>1.5483097590734912E-3</v>
      </c>
      <c r="CO51" s="431">
        <v>7.4629039349345704E-4</v>
      </c>
      <c r="CP51" s="431">
        <v>1.8370044013817745E-3</v>
      </c>
      <c r="CQ51" s="431">
        <v>8.902880229434768E-4</v>
      </c>
      <c r="CR51" s="431">
        <v>1.7885391860311313E-3</v>
      </c>
      <c r="CS51" s="431">
        <v>1.1423666575491095E-3</v>
      </c>
      <c r="CT51" s="431">
        <v>7.0562343550344261E-4</v>
      </c>
      <c r="CU51" s="431">
        <v>1.1558692485020294E-3</v>
      </c>
      <c r="CV51" s="431">
        <v>1.0331576181990709E-2</v>
      </c>
      <c r="CW51" s="431">
        <v>1.3380644186947867E-3</v>
      </c>
      <c r="CX51" s="431">
        <v>7.4622574528788468E-2</v>
      </c>
      <c r="CY51" s="431">
        <v>7.3105752312229008E-4</v>
      </c>
      <c r="CZ51" s="431">
        <v>1.9896238410998125E-3</v>
      </c>
      <c r="DA51" s="431">
        <v>1.0635307101367821E-3</v>
      </c>
      <c r="DB51" s="431">
        <v>1.2711996507541855E-3</v>
      </c>
      <c r="DC51" s="431">
        <v>1.3419002093783021E-3</v>
      </c>
      <c r="DD51" s="431">
        <v>6.9097261444704531E-4</v>
      </c>
      <c r="DE51" s="431">
        <v>9.9619122923502962E-4</v>
      </c>
      <c r="DF51" s="431">
        <v>1.528699043283578E-3</v>
      </c>
      <c r="DG51" s="432">
        <v>6.8060265883830703E-4</v>
      </c>
      <c r="DI51" s="429"/>
      <c r="DK51" s="402">
        <v>21697849.429688308</v>
      </c>
      <c r="DL51" s="402">
        <v>18320089.457540106</v>
      </c>
    </row>
    <row r="52" spans="1:116">
      <c r="A52" s="401">
        <v>46</v>
      </c>
      <c r="B52" s="188" t="s">
        <v>217</v>
      </c>
      <c r="C52" s="425" t="s">
        <v>2</v>
      </c>
      <c r="D52" s="430">
        <v>9.1533630929503359E-4</v>
      </c>
      <c r="E52" s="431">
        <v>5.9538360162009337E-4</v>
      </c>
      <c r="F52" s="431">
        <v>1.4182731937262118E-3</v>
      </c>
      <c r="G52" s="431">
        <v>5.0757702624883909E-4</v>
      </c>
      <c r="H52" s="431">
        <v>3.6498016607074347E-4</v>
      </c>
      <c r="I52" s="431">
        <v>7.539516456885509E-4</v>
      </c>
      <c r="J52" s="431">
        <v>1.1327165683652563E-3</v>
      </c>
      <c r="K52" s="431">
        <v>4.771595983904257E-4</v>
      </c>
      <c r="L52" s="431">
        <v>3.9581687608285812E-4</v>
      </c>
      <c r="M52" s="431">
        <v>4.5970645132965165E-4</v>
      </c>
      <c r="N52" s="431">
        <v>1.0369421339223266E-4</v>
      </c>
      <c r="O52" s="431">
        <v>4.2118585266970099E-4</v>
      </c>
      <c r="P52" s="431">
        <v>3.6504849475264156E-4</v>
      </c>
      <c r="Q52" s="431">
        <v>5.0408884294487338E-4</v>
      </c>
      <c r="R52" s="431">
        <v>3.3947210070494591E-4</v>
      </c>
      <c r="S52" s="431">
        <v>4.9004671833799396E-4</v>
      </c>
      <c r="T52" s="431">
        <v>3.5273043949760546E-4</v>
      </c>
      <c r="U52" s="431">
        <v>3.0077419033963611E-4</v>
      </c>
      <c r="V52" s="431">
        <v>4.4402835900525761E-4</v>
      </c>
      <c r="W52" s="431">
        <v>5.5304753594124329E-4</v>
      </c>
      <c r="X52" s="431">
        <v>1.9089211525357786E-4</v>
      </c>
      <c r="Y52" s="431">
        <v>5.2339983770346825E-4</v>
      </c>
      <c r="Z52" s="431">
        <v>3.2992899690231661E-4</v>
      </c>
      <c r="AA52" s="431">
        <v>3.6856393162994623E-4</v>
      </c>
      <c r="AB52" s="431">
        <v>3.9717100593510178E-4</v>
      </c>
      <c r="AC52" s="431">
        <v>3.4844580755137794E-4</v>
      </c>
      <c r="AD52" s="431">
        <v>6.1497715984919787E-5</v>
      </c>
      <c r="AE52" s="431">
        <v>2.1836449898518422E-4</v>
      </c>
      <c r="AF52" s="431">
        <v>3.7615338629239407E-4</v>
      </c>
      <c r="AG52" s="431">
        <v>4.8987894563592527E-4</v>
      </c>
      <c r="AH52" s="431">
        <v>3.7750580775476676E-4</v>
      </c>
      <c r="AI52" s="431">
        <v>3.7278538721838327E-4</v>
      </c>
      <c r="AJ52" s="431">
        <v>5.3869284522050232E-4</v>
      </c>
      <c r="AK52" s="431">
        <v>4.2024560844968281E-4</v>
      </c>
      <c r="AL52" s="431">
        <v>6.0190709775491912E-4</v>
      </c>
      <c r="AM52" s="431">
        <v>3.3875874249589976E-4</v>
      </c>
      <c r="AN52" s="431">
        <v>3.6348479012509823E-4</v>
      </c>
      <c r="AO52" s="431">
        <v>4.4023805014338659E-4</v>
      </c>
      <c r="AP52" s="431">
        <v>2.9707052654096754E-4</v>
      </c>
      <c r="AQ52" s="431">
        <v>2.7388828147243956E-4</v>
      </c>
      <c r="AR52" s="431">
        <v>3.2791546668296091E-4</v>
      </c>
      <c r="AS52" s="431">
        <v>3.8684909825022234E-4</v>
      </c>
      <c r="AT52" s="431">
        <v>3.379961666089916E-4</v>
      </c>
      <c r="AU52" s="431">
        <v>2.1753145999906945E-3</v>
      </c>
      <c r="AV52" s="431">
        <v>3.7294291668622192E-3</v>
      </c>
      <c r="AW52" s="431">
        <v>1.056610893360918</v>
      </c>
      <c r="AX52" s="431">
        <v>4.9892307995443009E-4</v>
      </c>
      <c r="AY52" s="431">
        <v>4.5713109002179492E-4</v>
      </c>
      <c r="AZ52" s="431">
        <v>1.3050928366424087E-3</v>
      </c>
      <c r="BA52" s="431">
        <v>4.052078786400362E-4</v>
      </c>
      <c r="BB52" s="431">
        <v>7.3812403891142285E-4</v>
      </c>
      <c r="BC52" s="431">
        <v>3.3207469204867403E-4</v>
      </c>
      <c r="BD52" s="431">
        <v>6.4468831211159517E-4</v>
      </c>
      <c r="BE52" s="431">
        <v>8.7861318615481366E-4</v>
      </c>
      <c r="BF52" s="431">
        <v>6.9395774171784376E-4</v>
      </c>
      <c r="BG52" s="431">
        <v>6.8275718066150462E-4</v>
      </c>
      <c r="BH52" s="431">
        <v>7.6160630346716834E-4</v>
      </c>
      <c r="BI52" s="431">
        <v>1.6514280542395661E-3</v>
      </c>
      <c r="BJ52" s="431">
        <v>6.5855881194190277E-4</v>
      </c>
      <c r="BK52" s="431">
        <v>5.902999802455274E-4</v>
      </c>
      <c r="BL52" s="431">
        <v>6.9817136573688363E-4</v>
      </c>
      <c r="BM52" s="431">
        <v>6.7971939834647534E-4</v>
      </c>
      <c r="BN52" s="431">
        <v>4.5229609749104229E-4</v>
      </c>
      <c r="BO52" s="431">
        <v>5.8197323462333167E-4</v>
      </c>
      <c r="BP52" s="431">
        <v>5.1167263476711953E-4</v>
      </c>
      <c r="BQ52" s="431">
        <v>7.2348071541414088E-4</v>
      </c>
      <c r="BR52" s="431">
        <v>2.3334446885435621E-4</v>
      </c>
      <c r="BS52" s="431">
        <v>7.3462617310550828E-4</v>
      </c>
      <c r="BT52" s="431">
        <v>5.5190473345724164E-4</v>
      </c>
      <c r="BU52" s="431">
        <v>9.8055560694477496E-4</v>
      </c>
      <c r="BV52" s="431">
        <v>2.8973939460908809E-4</v>
      </c>
      <c r="BW52" s="431">
        <v>1.6346803389591984E-4</v>
      </c>
      <c r="BX52" s="431">
        <v>1.3863456890245921E-4</v>
      </c>
      <c r="BY52" s="431">
        <v>3.3747365750355831E-5</v>
      </c>
      <c r="BZ52" s="431">
        <v>2.4987329623345862E-4</v>
      </c>
      <c r="CA52" s="431">
        <v>5.8502997935814518E-4</v>
      </c>
      <c r="CB52" s="431">
        <v>3.7599653180560109E-3</v>
      </c>
      <c r="CC52" s="431">
        <v>2.281797326424938E-4</v>
      </c>
      <c r="CD52" s="431">
        <v>6.2781936802536317E-4</v>
      </c>
      <c r="CE52" s="431">
        <v>6.1168908974396248E-4</v>
      </c>
      <c r="CF52" s="431">
        <v>4.5200454275946031E-4</v>
      </c>
      <c r="CG52" s="431">
        <v>4.7581729617555306E-4</v>
      </c>
      <c r="CH52" s="431">
        <v>2.5199138432569304E-4</v>
      </c>
      <c r="CI52" s="431">
        <v>4.7690436324915249E-4</v>
      </c>
      <c r="CJ52" s="431">
        <v>7.29289911696935E-4</v>
      </c>
      <c r="CK52" s="431">
        <v>4.6656289572379815E-4</v>
      </c>
      <c r="CL52" s="431">
        <v>5.6967300163772905E-4</v>
      </c>
      <c r="CM52" s="431">
        <v>1.3563305336252857E-3</v>
      </c>
      <c r="CN52" s="431">
        <v>3.0869020161005982E-3</v>
      </c>
      <c r="CO52" s="431">
        <v>2.203358306240058E-4</v>
      </c>
      <c r="CP52" s="431">
        <v>5.6048882572676218E-4</v>
      </c>
      <c r="CQ52" s="431">
        <v>1.1045907099535696E-2</v>
      </c>
      <c r="CR52" s="431">
        <v>6.6318628926688335E-3</v>
      </c>
      <c r="CS52" s="431">
        <v>2.3748234136438638E-3</v>
      </c>
      <c r="CT52" s="431">
        <v>1.8716969220001658E-3</v>
      </c>
      <c r="CU52" s="431">
        <v>3.9405727406855053E-4</v>
      </c>
      <c r="CV52" s="431">
        <v>3.7612239998394527E-3</v>
      </c>
      <c r="CW52" s="431">
        <v>7.3759083051389907E-4</v>
      </c>
      <c r="CX52" s="431">
        <v>1.4782281452524949E-2</v>
      </c>
      <c r="CY52" s="431">
        <v>3.8140185735547022E-4</v>
      </c>
      <c r="CZ52" s="431">
        <v>5.9993123413156185E-4</v>
      </c>
      <c r="DA52" s="431">
        <v>3.6047646868275535E-4</v>
      </c>
      <c r="DB52" s="431">
        <v>3.9971048200716742E-4</v>
      </c>
      <c r="DC52" s="431">
        <v>2.7397216061311892E-3</v>
      </c>
      <c r="DD52" s="431">
        <v>6.4365416147130275E-3</v>
      </c>
      <c r="DE52" s="431">
        <v>5.845447367223951E-4</v>
      </c>
      <c r="DF52" s="431">
        <v>1.5974335721274796E-2</v>
      </c>
      <c r="DG52" s="432">
        <v>4.5769424032727558E-4</v>
      </c>
      <c r="DI52" s="429"/>
      <c r="DK52" s="402">
        <v>7560041.1110530132</v>
      </c>
      <c r="DL52" s="402">
        <v>5245502.0169634474</v>
      </c>
    </row>
    <row r="53" spans="1:116">
      <c r="A53" s="401">
        <v>47</v>
      </c>
      <c r="B53" s="188" t="s">
        <v>218</v>
      </c>
      <c r="C53" s="425" t="s">
        <v>219</v>
      </c>
      <c r="D53" s="430">
        <v>5.3113319132750791E-4</v>
      </c>
      <c r="E53" s="431">
        <v>2.985794697036914E-4</v>
      </c>
      <c r="F53" s="431">
        <v>7.8668051881411135E-4</v>
      </c>
      <c r="G53" s="431">
        <v>2.4937172056976441E-4</v>
      </c>
      <c r="H53" s="431">
        <v>2.1706178319996398E-4</v>
      </c>
      <c r="I53" s="431">
        <v>4.398437747936422E-4</v>
      </c>
      <c r="J53" s="431">
        <v>6.8767809818546372E-4</v>
      </c>
      <c r="K53" s="431">
        <v>2.3172512852129935E-4</v>
      </c>
      <c r="L53" s="431">
        <v>2.1941017208703241E-4</v>
      </c>
      <c r="M53" s="431">
        <v>2.2718662047887682E-4</v>
      </c>
      <c r="N53" s="431">
        <v>5.3400405121376296E-5</v>
      </c>
      <c r="O53" s="431">
        <v>2.2181976222440154E-4</v>
      </c>
      <c r="P53" s="431">
        <v>2.1341413117228128E-4</v>
      </c>
      <c r="Q53" s="431">
        <v>2.6733558571840238E-4</v>
      </c>
      <c r="R53" s="431">
        <v>2.0075881911747886E-4</v>
      </c>
      <c r="S53" s="431">
        <v>2.4802559397799876E-4</v>
      </c>
      <c r="T53" s="431">
        <v>1.6134326678180489E-4</v>
      </c>
      <c r="U53" s="431">
        <v>1.465085004183836E-4</v>
      </c>
      <c r="V53" s="431">
        <v>2.5089781366821818E-4</v>
      </c>
      <c r="W53" s="431">
        <v>3.2580275839344031E-4</v>
      </c>
      <c r="X53" s="431">
        <v>1.1229647575128392E-4</v>
      </c>
      <c r="Y53" s="431">
        <v>3.1350352966229864E-4</v>
      </c>
      <c r="Z53" s="431">
        <v>1.8763730563125689E-4</v>
      </c>
      <c r="AA53" s="431">
        <v>1.9585861666399941E-4</v>
      </c>
      <c r="AB53" s="431">
        <v>2.0435391827244503E-4</v>
      </c>
      <c r="AC53" s="431">
        <v>1.7185123148284794E-4</v>
      </c>
      <c r="AD53" s="431">
        <v>3.4729210840512528E-5</v>
      </c>
      <c r="AE53" s="431">
        <v>1.259946277463164E-4</v>
      </c>
      <c r="AF53" s="431">
        <v>2.0000648420341865E-4</v>
      </c>
      <c r="AG53" s="431">
        <v>2.8771927360833025E-4</v>
      </c>
      <c r="AH53" s="431">
        <v>1.8144120112074198E-4</v>
      </c>
      <c r="AI53" s="431">
        <v>2.0522221120184488E-4</v>
      </c>
      <c r="AJ53" s="431">
        <v>3.1180922223775719E-4</v>
      </c>
      <c r="AK53" s="431">
        <v>2.4610021367109342E-4</v>
      </c>
      <c r="AL53" s="431">
        <v>3.5070854870377711E-4</v>
      </c>
      <c r="AM53" s="431">
        <v>1.9940481768282765E-4</v>
      </c>
      <c r="AN53" s="431">
        <v>2.1710548039217793E-4</v>
      </c>
      <c r="AO53" s="431">
        <v>2.648159487177154E-4</v>
      </c>
      <c r="AP53" s="431">
        <v>1.5429793359541567E-4</v>
      </c>
      <c r="AQ53" s="431">
        <v>1.5924585736828921E-4</v>
      </c>
      <c r="AR53" s="431">
        <v>1.8931641614428375E-4</v>
      </c>
      <c r="AS53" s="431">
        <v>2.2465625419380478E-4</v>
      </c>
      <c r="AT53" s="431">
        <v>4.6422822809849128E-4</v>
      </c>
      <c r="AU53" s="431">
        <v>1.469327751671741E-3</v>
      </c>
      <c r="AV53" s="431">
        <v>2.9922920753166771E-3</v>
      </c>
      <c r="AW53" s="431">
        <v>3.2592417790009591E-2</v>
      </c>
      <c r="AX53" s="431">
        <v>1.0622531886360023</v>
      </c>
      <c r="AY53" s="431">
        <v>2.8681652397620265E-2</v>
      </c>
      <c r="AZ53" s="431">
        <v>2.1557209647948137E-2</v>
      </c>
      <c r="BA53" s="431">
        <v>5.5209697135255822E-2</v>
      </c>
      <c r="BB53" s="431">
        <v>9.10690366519291E-2</v>
      </c>
      <c r="BC53" s="431">
        <v>2.8535975738585788E-2</v>
      </c>
      <c r="BD53" s="431">
        <v>6.1517503146605548E-2</v>
      </c>
      <c r="BE53" s="431">
        <v>9.4392033611343601E-2</v>
      </c>
      <c r="BF53" s="431">
        <v>5.6341530776342838E-3</v>
      </c>
      <c r="BG53" s="431">
        <v>4.6577952849508834E-3</v>
      </c>
      <c r="BH53" s="431">
        <v>7.8131605749674447E-3</v>
      </c>
      <c r="BI53" s="431">
        <v>1.1405116947059478E-3</v>
      </c>
      <c r="BJ53" s="431">
        <v>2.2711904677543771E-3</v>
      </c>
      <c r="BK53" s="431">
        <v>4.4655795097642403E-3</v>
      </c>
      <c r="BL53" s="431">
        <v>3.6164650392954244E-4</v>
      </c>
      <c r="BM53" s="431">
        <v>5.3008130221576799E-4</v>
      </c>
      <c r="BN53" s="431">
        <v>4.0696340105557865E-4</v>
      </c>
      <c r="BO53" s="431">
        <v>4.0329371931786421E-4</v>
      </c>
      <c r="BP53" s="431">
        <v>4.7173351973186074E-4</v>
      </c>
      <c r="BQ53" s="431">
        <v>4.6059668145365633E-4</v>
      </c>
      <c r="BR53" s="431">
        <v>1.3469409026013252E-4</v>
      </c>
      <c r="BS53" s="431">
        <v>4.097519516193368E-4</v>
      </c>
      <c r="BT53" s="431">
        <v>3.0344436320068046E-4</v>
      </c>
      <c r="BU53" s="431">
        <v>1.7098007828768552E-4</v>
      </c>
      <c r="BV53" s="431">
        <v>1.2697346554700056E-4</v>
      </c>
      <c r="BW53" s="431">
        <v>8.2285927308586352E-5</v>
      </c>
      <c r="BX53" s="431">
        <v>6.9890914721202385E-5</v>
      </c>
      <c r="BY53" s="431">
        <v>1.8593094756544458E-5</v>
      </c>
      <c r="BZ53" s="431">
        <v>2.346793630563479E-4</v>
      </c>
      <c r="CA53" s="431">
        <v>3.5515610277772944E-4</v>
      </c>
      <c r="CB53" s="431">
        <v>2.2409085311615204E-3</v>
      </c>
      <c r="CC53" s="431">
        <v>1.080043050794583E-4</v>
      </c>
      <c r="CD53" s="431">
        <v>4.9381330656424248E-4</v>
      </c>
      <c r="CE53" s="431">
        <v>1.736769948022804E-4</v>
      </c>
      <c r="CF53" s="431">
        <v>1.7470469249771366E-4</v>
      </c>
      <c r="CG53" s="431">
        <v>2.1327337634489867E-4</v>
      </c>
      <c r="CH53" s="431">
        <v>1.0686419223970453E-4</v>
      </c>
      <c r="CI53" s="431">
        <v>2.4230352738761614E-4</v>
      </c>
      <c r="CJ53" s="431">
        <v>3.0109324288447593E-4</v>
      </c>
      <c r="CK53" s="431">
        <v>3.2118518466584699E-4</v>
      </c>
      <c r="CL53" s="431">
        <v>2.2102522709281159E-4</v>
      </c>
      <c r="CM53" s="431">
        <v>3.2223082863134828E-4</v>
      </c>
      <c r="CN53" s="431">
        <v>4.6549914369664505E-4</v>
      </c>
      <c r="CO53" s="431">
        <v>1.2963361153089259E-4</v>
      </c>
      <c r="CP53" s="431">
        <v>3.7027823177281273E-4</v>
      </c>
      <c r="CQ53" s="431">
        <v>4.5535547049546524E-4</v>
      </c>
      <c r="CR53" s="431">
        <v>4.4087545212002439E-4</v>
      </c>
      <c r="CS53" s="431">
        <v>2.3541083754019244E-4</v>
      </c>
      <c r="CT53" s="431">
        <v>1.5906104223236734E-4</v>
      </c>
      <c r="CU53" s="431">
        <v>1.8548474839184172E-4</v>
      </c>
      <c r="CV53" s="431">
        <v>1.4993708081447233E-3</v>
      </c>
      <c r="CW53" s="431">
        <v>2.6458163256098336E-4</v>
      </c>
      <c r="CX53" s="431">
        <v>9.7499347128639068E-3</v>
      </c>
      <c r="CY53" s="431">
        <v>1.3744621854344915E-4</v>
      </c>
      <c r="CZ53" s="431">
        <v>2.8622849669903327E-4</v>
      </c>
      <c r="DA53" s="431">
        <v>1.5904762101067422E-4</v>
      </c>
      <c r="DB53" s="431">
        <v>1.935445638854815E-4</v>
      </c>
      <c r="DC53" s="431">
        <v>2.9198016227323582E-4</v>
      </c>
      <c r="DD53" s="431">
        <v>2.9001942206336638E-4</v>
      </c>
      <c r="DE53" s="431">
        <v>1.7207605035618668E-4</v>
      </c>
      <c r="DF53" s="431">
        <v>1.7632551982392011E-3</v>
      </c>
      <c r="DG53" s="432">
        <v>1.2812192725678503E-4</v>
      </c>
      <c r="DI53" s="429"/>
      <c r="DK53" s="402">
        <v>7809362.9175359858</v>
      </c>
      <c r="DL53" s="402">
        <v>3648466.7188547356</v>
      </c>
    </row>
    <row r="54" spans="1:116" ht="13" customHeight="1">
      <c r="A54" s="401">
        <v>48</v>
      </c>
      <c r="B54" s="188" t="s">
        <v>220</v>
      </c>
      <c r="C54" s="425" t="s">
        <v>221</v>
      </c>
      <c r="D54" s="430">
        <v>4.1784581821074336E-3</v>
      </c>
      <c r="E54" s="431">
        <v>2.3308667920869854E-3</v>
      </c>
      <c r="F54" s="431">
        <v>6.1746625600325056E-3</v>
      </c>
      <c r="G54" s="431">
        <v>2.0249209696654781E-3</v>
      </c>
      <c r="H54" s="431">
        <v>1.4463723082410651E-3</v>
      </c>
      <c r="I54" s="431">
        <v>3.4247960655271227E-3</v>
      </c>
      <c r="J54" s="431">
        <v>5.3494512754797968E-3</v>
      </c>
      <c r="K54" s="431">
        <v>1.8324716073331913E-3</v>
      </c>
      <c r="L54" s="431">
        <v>1.8381614001284651E-3</v>
      </c>
      <c r="M54" s="431">
        <v>1.7828881481690795E-3</v>
      </c>
      <c r="N54" s="431">
        <v>4.3534329806537125E-4</v>
      </c>
      <c r="O54" s="431">
        <v>1.7313292458176074E-3</v>
      </c>
      <c r="P54" s="431">
        <v>1.3337308662737688E-3</v>
      </c>
      <c r="Q54" s="431">
        <v>2.1016609052648288E-3</v>
      </c>
      <c r="R54" s="431">
        <v>1.5466737535825325E-3</v>
      </c>
      <c r="S54" s="431">
        <v>1.9350904462196214E-3</v>
      </c>
      <c r="T54" s="431">
        <v>1.2678131723915893E-3</v>
      </c>
      <c r="U54" s="431">
        <v>1.2814591122074868E-3</v>
      </c>
      <c r="V54" s="431">
        <v>2.0124287239650959E-3</v>
      </c>
      <c r="W54" s="431">
        <v>2.602406259413317E-3</v>
      </c>
      <c r="X54" s="431">
        <v>8.8521475769314699E-4</v>
      </c>
      <c r="Y54" s="431">
        <v>2.4664248048435456E-3</v>
      </c>
      <c r="Z54" s="431">
        <v>1.4822747931277289E-3</v>
      </c>
      <c r="AA54" s="431">
        <v>1.5255833252378335E-3</v>
      </c>
      <c r="AB54" s="431">
        <v>1.7107824483117405E-3</v>
      </c>
      <c r="AC54" s="431">
        <v>1.4226266722538253E-3</v>
      </c>
      <c r="AD54" s="431">
        <v>2.7391933321471354E-4</v>
      </c>
      <c r="AE54" s="431">
        <v>9.8183678780783029E-4</v>
      </c>
      <c r="AF54" s="431">
        <v>1.5187198439597896E-3</v>
      </c>
      <c r="AG54" s="431">
        <v>2.3021483060256657E-3</v>
      </c>
      <c r="AH54" s="431">
        <v>1.4409212929770532E-3</v>
      </c>
      <c r="AI54" s="431">
        <v>1.5861471301842186E-3</v>
      </c>
      <c r="AJ54" s="431">
        <v>2.4553098625874695E-3</v>
      </c>
      <c r="AK54" s="431">
        <v>1.8721444663619478E-3</v>
      </c>
      <c r="AL54" s="431">
        <v>2.7167086188617565E-3</v>
      </c>
      <c r="AM54" s="431">
        <v>1.5629413708979937E-3</v>
      </c>
      <c r="AN54" s="431">
        <v>1.6675128304858477E-3</v>
      </c>
      <c r="AO54" s="431">
        <v>2.0288398131795616E-3</v>
      </c>
      <c r="AP54" s="431">
        <v>1.2013874871858437E-3</v>
      </c>
      <c r="AQ54" s="431">
        <v>1.249218381413069E-3</v>
      </c>
      <c r="AR54" s="431">
        <v>1.7160184430188798E-3</v>
      </c>
      <c r="AS54" s="431">
        <v>1.8056176096609927E-3</v>
      </c>
      <c r="AT54" s="431">
        <v>5.6050493650434468E-3</v>
      </c>
      <c r="AU54" s="431">
        <v>1.2321685070230501E-2</v>
      </c>
      <c r="AV54" s="431">
        <v>1.1004550042286626E-2</v>
      </c>
      <c r="AW54" s="431">
        <v>6.3147560267165864E-2</v>
      </c>
      <c r="AX54" s="431">
        <v>0.16862251111201049</v>
      </c>
      <c r="AY54" s="431">
        <v>1.2771971825781194</v>
      </c>
      <c r="AZ54" s="431">
        <v>4.3139398433618123E-2</v>
      </c>
      <c r="BA54" s="431">
        <v>6.1077334729179859E-2</v>
      </c>
      <c r="BB54" s="431">
        <v>0.18656149338994987</v>
      </c>
      <c r="BC54" s="431">
        <v>3.8206149327697135E-2</v>
      </c>
      <c r="BD54" s="431">
        <v>0.17201129385900388</v>
      </c>
      <c r="BE54" s="431">
        <v>0.15403121834177946</v>
      </c>
      <c r="BF54" s="431">
        <v>1.5600762087610852E-2</v>
      </c>
      <c r="BG54" s="431">
        <v>1.3375891300040379E-2</v>
      </c>
      <c r="BH54" s="431">
        <v>2.1204927376888418E-2</v>
      </c>
      <c r="BI54" s="431">
        <v>7.8416366410903621E-3</v>
      </c>
      <c r="BJ54" s="431">
        <v>4.2314481917254607E-3</v>
      </c>
      <c r="BK54" s="431">
        <v>5.0437048548094086E-3</v>
      </c>
      <c r="BL54" s="431">
        <v>2.7958658182997988E-3</v>
      </c>
      <c r="BM54" s="431">
        <v>2.7971548930605535E-3</v>
      </c>
      <c r="BN54" s="431">
        <v>2.5354685712865874E-3</v>
      </c>
      <c r="BO54" s="431">
        <v>2.4699213983172767E-3</v>
      </c>
      <c r="BP54" s="431">
        <v>2.4077270722487067E-3</v>
      </c>
      <c r="BQ54" s="431">
        <v>3.6203668104633278E-3</v>
      </c>
      <c r="BR54" s="431">
        <v>1.0426309664494293E-3</v>
      </c>
      <c r="BS54" s="431">
        <v>3.1879065891419951E-3</v>
      </c>
      <c r="BT54" s="431">
        <v>2.4230812398229489E-3</v>
      </c>
      <c r="BU54" s="431">
        <v>1.2371490842610381E-3</v>
      </c>
      <c r="BV54" s="431">
        <v>1.1411306788829739E-3</v>
      </c>
      <c r="BW54" s="431">
        <v>6.682870380630417E-4</v>
      </c>
      <c r="BX54" s="431">
        <v>5.6491977074308425E-4</v>
      </c>
      <c r="BY54" s="431">
        <v>1.4579230550250711E-4</v>
      </c>
      <c r="BZ54" s="431">
        <v>1.1243519878723733E-3</v>
      </c>
      <c r="CA54" s="431">
        <v>2.8087600307135827E-3</v>
      </c>
      <c r="CB54" s="431">
        <v>1.7469625610715293E-2</v>
      </c>
      <c r="CC54" s="431">
        <v>8.4669822641163749E-4</v>
      </c>
      <c r="CD54" s="431">
        <v>2.418972471102765E-3</v>
      </c>
      <c r="CE54" s="431">
        <v>1.4040967323282717E-3</v>
      </c>
      <c r="CF54" s="431">
        <v>1.4105388449619416E-3</v>
      </c>
      <c r="CG54" s="431">
        <v>1.6486216303684806E-3</v>
      </c>
      <c r="CH54" s="431">
        <v>9.0765566916692884E-4</v>
      </c>
      <c r="CI54" s="431">
        <v>2.2842513927812751E-3</v>
      </c>
      <c r="CJ54" s="431">
        <v>4.1463269880712035E-3</v>
      </c>
      <c r="CK54" s="431">
        <v>2.8040907445805834E-3</v>
      </c>
      <c r="CL54" s="431">
        <v>2.0581071335264516E-3</v>
      </c>
      <c r="CM54" s="431">
        <v>5.1191010189465536E-3</v>
      </c>
      <c r="CN54" s="431">
        <v>4.3058752885500933E-3</v>
      </c>
      <c r="CO54" s="431">
        <v>9.3058998128909512E-4</v>
      </c>
      <c r="CP54" s="431">
        <v>4.7662827889920741E-3</v>
      </c>
      <c r="CQ54" s="431">
        <v>1.6317515564346424E-3</v>
      </c>
      <c r="CR54" s="431">
        <v>2.4655866676127135E-3</v>
      </c>
      <c r="CS54" s="431">
        <v>1.5454531826646759E-3</v>
      </c>
      <c r="CT54" s="431">
        <v>1.0321392382478649E-3</v>
      </c>
      <c r="CU54" s="431">
        <v>1.5240214979254528E-3</v>
      </c>
      <c r="CV54" s="431">
        <v>1.0874838356220124E-2</v>
      </c>
      <c r="CW54" s="431">
        <v>3.06148485189981E-3</v>
      </c>
      <c r="CX54" s="431">
        <v>7.6831258003419695E-2</v>
      </c>
      <c r="CY54" s="431">
        <v>9.8418481964581924E-4</v>
      </c>
      <c r="CZ54" s="431">
        <v>2.2552348712165469E-3</v>
      </c>
      <c r="DA54" s="431">
        <v>1.2352012010950883E-3</v>
      </c>
      <c r="DB54" s="431">
        <v>1.5636647240891942E-3</v>
      </c>
      <c r="DC54" s="431">
        <v>1.7367854943343855E-3</v>
      </c>
      <c r="DD54" s="431">
        <v>1.2244321350944384E-3</v>
      </c>
      <c r="DE54" s="431">
        <v>1.3421889263315143E-3</v>
      </c>
      <c r="DF54" s="431">
        <v>3.6760230202296539E-2</v>
      </c>
      <c r="DG54" s="432">
        <v>1.0637084971568593E-3</v>
      </c>
      <c r="DI54" s="429"/>
      <c r="DK54" s="402">
        <v>16894551.142828945</v>
      </c>
      <c r="DL54" s="402">
        <v>13465342.153630147</v>
      </c>
    </row>
    <row r="55" spans="1:116">
      <c r="A55" s="401">
        <v>49</v>
      </c>
      <c r="B55" s="188" t="s">
        <v>222</v>
      </c>
      <c r="C55" s="425" t="s">
        <v>223</v>
      </c>
      <c r="D55" s="430">
        <v>1.564437390182789E-3</v>
      </c>
      <c r="E55" s="431">
        <v>9.0756227020478378E-4</v>
      </c>
      <c r="F55" s="431">
        <v>2.3205183988565564E-3</v>
      </c>
      <c r="G55" s="431">
        <v>7.003804031300156E-4</v>
      </c>
      <c r="H55" s="431">
        <v>1.8893894077586723E-3</v>
      </c>
      <c r="I55" s="431">
        <v>1.2977895845406363E-3</v>
      </c>
      <c r="J55" s="431">
        <v>2.2650340831103163E-3</v>
      </c>
      <c r="K55" s="431">
        <v>7.047611704854743E-4</v>
      </c>
      <c r="L55" s="431">
        <v>5.8711268824834437E-4</v>
      </c>
      <c r="M55" s="431">
        <v>6.6996929383477581E-4</v>
      </c>
      <c r="N55" s="431">
        <v>1.508480447931444E-4</v>
      </c>
      <c r="O55" s="431">
        <v>6.4970931179138768E-4</v>
      </c>
      <c r="P55" s="431">
        <v>4.6224769031021442E-4</v>
      </c>
      <c r="Q55" s="431">
        <v>7.5320418673340526E-4</v>
      </c>
      <c r="R55" s="431">
        <v>6.224761733981067E-4</v>
      </c>
      <c r="S55" s="431">
        <v>7.5397715429932665E-4</v>
      </c>
      <c r="T55" s="431">
        <v>4.797174490519477E-4</v>
      </c>
      <c r="U55" s="431">
        <v>4.0314148400028319E-4</v>
      </c>
      <c r="V55" s="431">
        <v>7.4336572824321699E-4</v>
      </c>
      <c r="W55" s="431">
        <v>9.6414588878893147E-4</v>
      </c>
      <c r="X55" s="431">
        <v>3.4223344415580111E-4</v>
      </c>
      <c r="Y55" s="431">
        <v>9.352080398289756E-4</v>
      </c>
      <c r="Z55" s="431">
        <v>5.7327833643644466E-4</v>
      </c>
      <c r="AA55" s="431">
        <v>6.000241507589548E-4</v>
      </c>
      <c r="AB55" s="431">
        <v>5.63858469216838E-4</v>
      </c>
      <c r="AC55" s="431">
        <v>4.8779545037314038E-4</v>
      </c>
      <c r="AD55" s="431">
        <v>1.0300261268263909E-4</v>
      </c>
      <c r="AE55" s="431">
        <v>3.7910522680400046E-4</v>
      </c>
      <c r="AF55" s="431">
        <v>6.3753669243944515E-4</v>
      </c>
      <c r="AG55" s="431">
        <v>8.3230597550214887E-4</v>
      </c>
      <c r="AH55" s="431">
        <v>4.9930880877034124E-4</v>
      </c>
      <c r="AI55" s="431">
        <v>6.4280558661759758E-4</v>
      </c>
      <c r="AJ55" s="431">
        <v>9.4091937008726327E-4</v>
      </c>
      <c r="AK55" s="431">
        <v>7.8481842220528989E-4</v>
      </c>
      <c r="AL55" s="431">
        <v>1.051805534215322E-3</v>
      </c>
      <c r="AM55" s="431">
        <v>6.229360506509468E-4</v>
      </c>
      <c r="AN55" s="431">
        <v>6.5810554546628095E-4</v>
      </c>
      <c r="AO55" s="431">
        <v>8.1201980620968276E-4</v>
      </c>
      <c r="AP55" s="431">
        <v>4.6427507966299473E-4</v>
      </c>
      <c r="AQ55" s="431">
        <v>4.9906480995871448E-4</v>
      </c>
      <c r="AR55" s="431">
        <v>5.6005329883133405E-4</v>
      </c>
      <c r="AS55" s="431">
        <v>1.0879425610108783E-3</v>
      </c>
      <c r="AT55" s="431">
        <v>6.9821738822473112E-4</v>
      </c>
      <c r="AU55" s="431">
        <v>2.3246485717825036E-2</v>
      </c>
      <c r="AV55" s="431">
        <v>1.73178430655231E-2</v>
      </c>
      <c r="AW55" s="431">
        <v>1.0494397260546197E-2</v>
      </c>
      <c r="AX55" s="431">
        <v>9.177236009427005E-4</v>
      </c>
      <c r="AY55" s="431">
        <v>1.9488062464497328E-3</v>
      </c>
      <c r="AZ55" s="431">
        <v>1.1542558993512206</v>
      </c>
      <c r="BA55" s="431">
        <v>1.7237490421367317E-2</v>
      </c>
      <c r="BB55" s="431">
        <v>8.6305418573477139E-3</v>
      </c>
      <c r="BC55" s="431">
        <v>4.551113776838471E-3</v>
      </c>
      <c r="BD55" s="431">
        <v>8.7583243524539701E-3</v>
      </c>
      <c r="BE55" s="431">
        <v>7.5370166563925528E-3</v>
      </c>
      <c r="BF55" s="431">
        <v>7.1509681665720429E-2</v>
      </c>
      <c r="BG55" s="431">
        <v>4.6384819842808615E-2</v>
      </c>
      <c r="BH55" s="431">
        <v>6.9624852673550605E-2</v>
      </c>
      <c r="BI55" s="431">
        <v>2.3595848285018983E-2</v>
      </c>
      <c r="BJ55" s="431">
        <v>1.0947141525091023E-2</v>
      </c>
      <c r="BK55" s="431">
        <v>8.4633235341419145E-4</v>
      </c>
      <c r="BL55" s="431">
        <v>1.0536606397857377E-3</v>
      </c>
      <c r="BM55" s="431">
        <v>2.7260503341343932E-3</v>
      </c>
      <c r="BN55" s="431">
        <v>4.0626855849719753E-3</v>
      </c>
      <c r="BO55" s="431">
        <v>2.2756278305330491E-3</v>
      </c>
      <c r="BP55" s="431">
        <v>4.6852312988934011E-3</v>
      </c>
      <c r="BQ55" s="431">
        <v>1.4049472481008226E-3</v>
      </c>
      <c r="BR55" s="431">
        <v>5.3599525344982628E-4</v>
      </c>
      <c r="BS55" s="431">
        <v>1.4916807526259093E-3</v>
      </c>
      <c r="BT55" s="431">
        <v>8.8369380105499465E-4</v>
      </c>
      <c r="BU55" s="431">
        <v>4.043608318136254E-4</v>
      </c>
      <c r="BV55" s="431">
        <v>3.2884831949135955E-4</v>
      </c>
      <c r="BW55" s="431">
        <v>2.2097436076915099E-4</v>
      </c>
      <c r="BX55" s="431">
        <v>2.3009491577478909E-4</v>
      </c>
      <c r="BY55" s="431">
        <v>9.6297634369118761E-5</v>
      </c>
      <c r="BZ55" s="431">
        <v>1.0455314502219601E-3</v>
      </c>
      <c r="CA55" s="431">
        <v>1.0195758736842306E-3</v>
      </c>
      <c r="CB55" s="431">
        <v>6.5894809838926384E-3</v>
      </c>
      <c r="CC55" s="431">
        <v>8.4411547847975125E-4</v>
      </c>
      <c r="CD55" s="431">
        <v>1.8630503245282615E-3</v>
      </c>
      <c r="CE55" s="431">
        <v>4.5309351972595239E-4</v>
      </c>
      <c r="CF55" s="431">
        <v>5.1422167021191508E-4</v>
      </c>
      <c r="CG55" s="431">
        <v>6.2778722183339376E-4</v>
      </c>
      <c r="CH55" s="431">
        <v>3.0418043207580827E-4</v>
      </c>
      <c r="CI55" s="431">
        <v>6.4435730168074627E-4</v>
      </c>
      <c r="CJ55" s="431">
        <v>6.2191466576181611E-4</v>
      </c>
      <c r="CK55" s="431">
        <v>7.4740370975272653E-4</v>
      </c>
      <c r="CL55" s="431">
        <v>5.6993522560403224E-4</v>
      </c>
      <c r="CM55" s="431">
        <v>4.3589580979925744E-4</v>
      </c>
      <c r="CN55" s="431">
        <v>7.6444174289033956E-4</v>
      </c>
      <c r="CO55" s="431">
        <v>3.3737798454235864E-4</v>
      </c>
      <c r="CP55" s="431">
        <v>7.3515817858377729E-4</v>
      </c>
      <c r="CQ55" s="431">
        <v>4.401862289552125E-4</v>
      </c>
      <c r="CR55" s="431">
        <v>7.675486153091559E-4</v>
      </c>
      <c r="CS55" s="431">
        <v>4.812532540002206E-4</v>
      </c>
      <c r="CT55" s="431">
        <v>3.0319055577223493E-4</v>
      </c>
      <c r="CU55" s="431">
        <v>4.6098289930778023E-4</v>
      </c>
      <c r="CV55" s="431">
        <v>3.9686835773167671E-3</v>
      </c>
      <c r="CW55" s="431">
        <v>5.4973830677141559E-4</v>
      </c>
      <c r="CX55" s="431">
        <v>2.8796692055923636E-2</v>
      </c>
      <c r="CY55" s="431">
        <v>2.9608717802588884E-4</v>
      </c>
      <c r="CZ55" s="431">
        <v>8.0534761954721484E-4</v>
      </c>
      <c r="DA55" s="431">
        <v>4.3954332248665715E-4</v>
      </c>
      <c r="DB55" s="431">
        <v>5.1080382731788271E-4</v>
      </c>
      <c r="DC55" s="431">
        <v>5.6592426891226072E-4</v>
      </c>
      <c r="DD55" s="431">
        <v>3.2523326622242753E-4</v>
      </c>
      <c r="DE55" s="431">
        <v>4.3117954157216376E-4</v>
      </c>
      <c r="DF55" s="431">
        <v>6.9715853513983449E-4</v>
      </c>
      <c r="DG55" s="432">
        <v>3.6997481380188262E-4</v>
      </c>
      <c r="DI55" s="429"/>
      <c r="DK55" s="402">
        <v>14146309.71544503</v>
      </c>
      <c r="DL55" s="402">
        <v>11840616.649482466</v>
      </c>
    </row>
    <row r="56" spans="1:116">
      <c r="A56" s="401">
        <v>50</v>
      </c>
      <c r="B56" s="188" t="s">
        <v>224</v>
      </c>
      <c r="C56" s="425" t="s">
        <v>225</v>
      </c>
      <c r="D56" s="430">
        <v>3.3056610739706462E-4</v>
      </c>
      <c r="E56" s="431">
        <v>1.8265071269456476E-4</v>
      </c>
      <c r="F56" s="431">
        <v>4.8959768248079045E-4</v>
      </c>
      <c r="G56" s="431">
        <v>1.4923343233574386E-4</v>
      </c>
      <c r="H56" s="431">
        <v>9.3943902089728185E-5</v>
      </c>
      <c r="I56" s="431">
        <v>2.6411367436716759E-4</v>
      </c>
      <c r="J56" s="431">
        <v>4.1566607713589666E-4</v>
      </c>
      <c r="K56" s="431">
        <v>1.383867869463218E-4</v>
      </c>
      <c r="L56" s="431">
        <v>1.2596556859468619E-4</v>
      </c>
      <c r="M56" s="431">
        <v>1.3854987574020436E-4</v>
      </c>
      <c r="N56" s="431">
        <v>3.378443112558685E-5</v>
      </c>
      <c r="O56" s="431">
        <v>1.3273078327723434E-4</v>
      </c>
      <c r="P56" s="431">
        <v>9.5988519465621766E-5</v>
      </c>
      <c r="Q56" s="431">
        <v>1.5885474381369428E-4</v>
      </c>
      <c r="R56" s="431">
        <v>9.0322264139849648E-5</v>
      </c>
      <c r="S56" s="431">
        <v>1.4838256445011687E-4</v>
      </c>
      <c r="T56" s="431">
        <v>9.5692626602744197E-5</v>
      </c>
      <c r="U56" s="431">
        <v>8.3662509897725022E-5</v>
      </c>
      <c r="V56" s="431">
        <v>1.5635748312148342E-4</v>
      </c>
      <c r="W56" s="431">
        <v>1.9993979400096805E-4</v>
      </c>
      <c r="X56" s="431">
        <v>6.9138088881883584E-5</v>
      </c>
      <c r="Y56" s="431">
        <v>1.920799014563056E-4</v>
      </c>
      <c r="Z56" s="431">
        <v>1.1384535512141882E-4</v>
      </c>
      <c r="AA56" s="431">
        <v>1.168962482155724E-4</v>
      </c>
      <c r="AB56" s="431">
        <v>1.2139908221558949E-4</v>
      </c>
      <c r="AC56" s="431">
        <v>1.0267200356053069E-4</v>
      </c>
      <c r="AD56" s="431">
        <v>2.1213371415871036E-5</v>
      </c>
      <c r="AE56" s="431">
        <v>7.7237593236764162E-5</v>
      </c>
      <c r="AF56" s="431">
        <v>1.1825298076697991E-4</v>
      </c>
      <c r="AG56" s="431">
        <v>1.7364961332425708E-4</v>
      </c>
      <c r="AH56" s="431">
        <v>1.0382736145978416E-4</v>
      </c>
      <c r="AI56" s="431">
        <v>1.1297522194118077E-4</v>
      </c>
      <c r="AJ56" s="431">
        <v>1.8966870067851948E-4</v>
      </c>
      <c r="AK56" s="431">
        <v>1.3187232196924548E-4</v>
      </c>
      <c r="AL56" s="431">
        <v>2.0734037340829073E-4</v>
      </c>
      <c r="AM56" s="431">
        <v>1.2297721759481264E-4</v>
      </c>
      <c r="AN56" s="431">
        <v>1.3068939774069956E-4</v>
      </c>
      <c r="AO56" s="431">
        <v>1.5399119929116731E-4</v>
      </c>
      <c r="AP56" s="431">
        <v>9.1920934461826414E-5</v>
      </c>
      <c r="AQ56" s="431">
        <v>9.7926162482343021E-5</v>
      </c>
      <c r="AR56" s="431">
        <v>1.0898283641649864E-4</v>
      </c>
      <c r="AS56" s="431">
        <v>1.2103242294042583E-4</v>
      </c>
      <c r="AT56" s="431">
        <v>1.1044309894738597E-4</v>
      </c>
      <c r="AU56" s="431">
        <v>1.1606927831001288E-4</v>
      </c>
      <c r="AV56" s="431">
        <v>1.0281148513896396E-4</v>
      </c>
      <c r="AW56" s="431">
        <v>1.0573250115958927E-4</v>
      </c>
      <c r="AX56" s="431">
        <v>1.3296155088527331E-4</v>
      </c>
      <c r="AY56" s="431">
        <v>1.38936023095452E-4</v>
      </c>
      <c r="AZ56" s="431">
        <v>1.1014995733275984E-4</v>
      </c>
      <c r="BA56" s="431">
        <v>1.0526580643012313</v>
      </c>
      <c r="BB56" s="431">
        <v>1.0084514458251007E-4</v>
      </c>
      <c r="BC56" s="431">
        <v>9.3635672084913148E-5</v>
      </c>
      <c r="BD56" s="431">
        <v>8.7311568187255171E-5</v>
      </c>
      <c r="BE56" s="431">
        <v>8.938571416660835E-5</v>
      </c>
      <c r="BF56" s="431">
        <v>1.1041958302443933E-4</v>
      </c>
      <c r="BG56" s="431">
        <v>1.080910361709776E-4</v>
      </c>
      <c r="BH56" s="431">
        <v>1.1192888495052997E-4</v>
      </c>
      <c r="BI56" s="431">
        <v>3.1379793648511248E-4</v>
      </c>
      <c r="BJ56" s="431">
        <v>1.1268098174056819E-3</v>
      </c>
      <c r="BK56" s="431">
        <v>1.2752539184772641E-4</v>
      </c>
      <c r="BL56" s="431">
        <v>2.3147302885852646E-4</v>
      </c>
      <c r="BM56" s="431">
        <v>2.8461759252576021E-3</v>
      </c>
      <c r="BN56" s="431">
        <v>1.403132051419495E-4</v>
      </c>
      <c r="BO56" s="431">
        <v>1.5767322870321828E-4</v>
      </c>
      <c r="BP56" s="431">
        <v>1.4588874703845182E-4</v>
      </c>
      <c r="BQ56" s="431">
        <v>2.8670430548903195E-4</v>
      </c>
      <c r="BR56" s="431">
        <v>7.7089803150102515E-5</v>
      </c>
      <c r="BS56" s="431">
        <v>2.3454638428545638E-4</v>
      </c>
      <c r="BT56" s="431">
        <v>1.8489763587366644E-4</v>
      </c>
      <c r="BU56" s="431">
        <v>8.3469589184366534E-5</v>
      </c>
      <c r="BV56" s="431">
        <v>7.1893856718552448E-5</v>
      </c>
      <c r="BW56" s="431">
        <v>4.5605669917459967E-5</v>
      </c>
      <c r="BX56" s="431">
        <v>3.8772508763235331E-5</v>
      </c>
      <c r="BY56" s="431">
        <v>9.1222078933813226E-6</v>
      </c>
      <c r="BZ56" s="431">
        <v>1.1744487513336861E-4</v>
      </c>
      <c r="CA56" s="431">
        <v>2.3727241599200442E-4</v>
      </c>
      <c r="CB56" s="431">
        <v>1.4083453711962997E-3</v>
      </c>
      <c r="CC56" s="431">
        <v>5.0480008670997979E-5</v>
      </c>
      <c r="CD56" s="431">
        <v>2.7835282429359583E-4</v>
      </c>
      <c r="CE56" s="431">
        <v>9.5447319768338188E-5</v>
      </c>
      <c r="CF56" s="431">
        <v>9.9720653352338486E-5</v>
      </c>
      <c r="CG56" s="431">
        <v>1.3862880195255849E-4</v>
      </c>
      <c r="CH56" s="431">
        <v>6.316995225764778E-5</v>
      </c>
      <c r="CI56" s="431">
        <v>1.3726449714333621E-4</v>
      </c>
      <c r="CJ56" s="431">
        <v>2.1150130812921169E-4</v>
      </c>
      <c r="CK56" s="431">
        <v>1.6301619708196334E-4</v>
      </c>
      <c r="CL56" s="431">
        <v>1.2561308303078465E-4</v>
      </c>
      <c r="CM56" s="431">
        <v>5.1845143079317182E-4</v>
      </c>
      <c r="CN56" s="431">
        <v>4.9350659312995119E-4</v>
      </c>
      <c r="CO56" s="431">
        <v>6.4155735643519867E-5</v>
      </c>
      <c r="CP56" s="431">
        <v>1.5687691542176348E-4</v>
      </c>
      <c r="CQ56" s="431">
        <v>7.1822071540827764E-5</v>
      </c>
      <c r="CR56" s="431">
        <v>1.5144836011953542E-4</v>
      </c>
      <c r="CS56" s="431">
        <v>9.8738743909006677E-5</v>
      </c>
      <c r="CT56" s="431">
        <v>5.9849904854536462E-5</v>
      </c>
      <c r="CU56" s="431">
        <v>1.0544535008067802E-4</v>
      </c>
      <c r="CV56" s="431">
        <v>9.4966349235233144E-4</v>
      </c>
      <c r="CW56" s="431">
        <v>2.186343198482717E-4</v>
      </c>
      <c r="CX56" s="431">
        <v>6.1606386673813546E-3</v>
      </c>
      <c r="CY56" s="431">
        <v>7.5768982735750033E-5</v>
      </c>
      <c r="CZ56" s="431">
        <v>1.6883751408681877E-4</v>
      </c>
      <c r="DA56" s="431">
        <v>8.9154369935099596E-5</v>
      </c>
      <c r="DB56" s="431">
        <v>1.0896664709911972E-4</v>
      </c>
      <c r="DC56" s="431">
        <v>2.3164742869403405E-4</v>
      </c>
      <c r="DD56" s="431">
        <v>5.7724693695691701E-5</v>
      </c>
      <c r="DE56" s="431">
        <v>8.8954130902062304E-5</v>
      </c>
      <c r="DF56" s="431">
        <v>1.0148466004998729E-4</v>
      </c>
      <c r="DG56" s="432">
        <v>9.478969312345169E-5</v>
      </c>
      <c r="DI56" s="429"/>
      <c r="DK56" s="402">
        <v>3187656.9673670563</v>
      </c>
      <c r="DL56" s="402">
        <v>2369100.4018595917</v>
      </c>
    </row>
    <row r="57" spans="1:116">
      <c r="A57" s="401">
        <v>51</v>
      </c>
      <c r="B57" s="188" t="s">
        <v>226</v>
      </c>
      <c r="C57" s="425" t="s">
        <v>227</v>
      </c>
      <c r="D57" s="430">
        <v>6.7495189473085784E-5</v>
      </c>
      <c r="E57" s="431">
        <v>3.7853969066540058E-5</v>
      </c>
      <c r="F57" s="431">
        <v>1.0015256711913456E-4</v>
      </c>
      <c r="G57" s="431">
        <v>3.0714011942608941E-5</v>
      </c>
      <c r="H57" s="431">
        <v>7.8662088786726465E-5</v>
      </c>
      <c r="I57" s="431">
        <v>5.7955198185607143E-5</v>
      </c>
      <c r="J57" s="431">
        <v>8.6805430670683448E-5</v>
      </c>
      <c r="K57" s="431">
        <v>3.1330286363931313E-5</v>
      </c>
      <c r="L57" s="431">
        <v>2.6097701434874652E-5</v>
      </c>
      <c r="M57" s="431">
        <v>2.9506444810969161E-5</v>
      </c>
      <c r="N57" s="431">
        <v>7.0708344100263633E-6</v>
      </c>
      <c r="O57" s="431">
        <v>2.7724051594084485E-5</v>
      </c>
      <c r="P57" s="431">
        <v>2.0781342186812011E-5</v>
      </c>
      <c r="Q57" s="431">
        <v>3.3357790609432284E-5</v>
      </c>
      <c r="R57" s="431">
        <v>2.0959787353169733E-5</v>
      </c>
      <c r="S57" s="431">
        <v>3.1651119975247618E-5</v>
      </c>
      <c r="T57" s="431">
        <v>2.0567744070081063E-5</v>
      </c>
      <c r="U57" s="431">
        <v>1.8258098584249695E-5</v>
      </c>
      <c r="V57" s="431">
        <v>3.2236097578084367E-5</v>
      </c>
      <c r="W57" s="431">
        <v>4.1703090806782345E-5</v>
      </c>
      <c r="X57" s="431">
        <v>1.4514515416504094E-5</v>
      </c>
      <c r="Y57" s="431">
        <v>3.9902586829291485E-5</v>
      </c>
      <c r="Z57" s="431">
        <v>2.4020236888058384E-5</v>
      </c>
      <c r="AA57" s="431">
        <v>2.5000573171776105E-5</v>
      </c>
      <c r="AB57" s="431">
        <v>2.5066590617634722E-5</v>
      </c>
      <c r="AC57" s="431">
        <v>2.1480113491753407E-5</v>
      </c>
      <c r="AD57" s="431">
        <v>4.5986723866833092E-6</v>
      </c>
      <c r="AE57" s="431">
        <v>1.6577820903798345E-5</v>
      </c>
      <c r="AF57" s="431">
        <v>3.0530551417269424E-5</v>
      </c>
      <c r="AG57" s="431">
        <v>3.6241736821551066E-5</v>
      </c>
      <c r="AH57" s="431">
        <v>2.2373604887749174E-5</v>
      </c>
      <c r="AI57" s="431">
        <v>2.7465614713249709E-5</v>
      </c>
      <c r="AJ57" s="431">
        <v>4.1504048121654679E-5</v>
      </c>
      <c r="AK57" s="431">
        <v>3.5365409862632539E-5</v>
      </c>
      <c r="AL57" s="431">
        <v>4.6999699308083902E-5</v>
      </c>
      <c r="AM57" s="431">
        <v>2.6009488348364454E-5</v>
      </c>
      <c r="AN57" s="431">
        <v>2.7565155438242773E-5</v>
      </c>
      <c r="AO57" s="431">
        <v>3.5531179827552049E-5</v>
      </c>
      <c r="AP57" s="431">
        <v>2.0261107459143666E-5</v>
      </c>
      <c r="AQ57" s="431">
        <v>2.1049266043576354E-5</v>
      </c>
      <c r="AR57" s="431">
        <v>2.3438092521593988E-5</v>
      </c>
      <c r="AS57" s="431">
        <v>2.7134269507626629E-5</v>
      </c>
      <c r="AT57" s="431">
        <v>2.5229951314528629E-5</v>
      </c>
      <c r="AU57" s="431">
        <v>5.4054190927796365E-4</v>
      </c>
      <c r="AV57" s="431">
        <v>1.6652885240000122E-3</v>
      </c>
      <c r="AW57" s="431">
        <v>1.6704073773286445E-3</v>
      </c>
      <c r="AX57" s="431">
        <v>1.28990506070216E-4</v>
      </c>
      <c r="AY57" s="431">
        <v>3.9558300125333511E-5</v>
      </c>
      <c r="AZ57" s="431">
        <v>1.5652481005131386E-3</v>
      </c>
      <c r="BA57" s="431">
        <v>6.4451009312033278E-5</v>
      </c>
      <c r="BB57" s="431">
        <v>1.0153163844039381</v>
      </c>
      <c r="BC57" s="431">
        <v>2.9012533715094214E-5</v>
      </c>
      <c r="BD57" s="431">
        <v>2.9040611671851159E-4</v>
      </c>
      <c r="BE57" s="431">
        <v>1.3784704869671083E-4</v>
      </c>
      <c r="BF57" s="431">
        <v>1.33420132920145E-4</v>
      </c>
      <c r="BG57" s="431">
        <v>9.2089408165274981E-5</v>
      </c>
      <c r="BH57" s="431">
        <v>1.2711736888266012E-4</v>
      </c>
      <c r="BI57" s="431">
        <v>1.6161050042244457E-3</v>
      </c>
      <c r="BJ57" s="431">
        <v>1.0920285563447945E-4</v>
      </c>
      <c r="BK57" s="431">
        <v>2.8103663044159323E-5</v>
      </c>
      <c r="BL57" s="431">
        <v>4.7920978031436649E-5</v>
      </c>
      <c r="BM57" s="431">
        <v>9.6702422198605012E-5</v>
      </c>
      <c r="BN57" s="431">
        <v>5.3463326204000599E-5</v>
      </c>
      <c r="BO57" s="431">
        <v>2.0586190704744762E-4</v>
      </c>
      <c r="BP57" s="431">
        <v>3.4699816794052677E-4</v>
      </c>
      <c r="BQ57" s="431">
        <v>6.0057034724130544E-5</v>
      </c>
      <c r="BR57" s="431">
        <v>1.8054253667550371E-5</v>
      </c>
      <c r="BS57" s="431">
        <v>5.7860293689796595E-5</v>
      </c>
      <c r="BT57" s="431">
        <v>3.8874357528974892E-5</v>
      </c>
      <c r="BU57" s="431">
        <v>1.9720042445813616E-5</v>
      </c>
      <c r="BV57" s="431">
        <v>1.678078484006765E-5</v>
      </c>
      <c r="BW57" s="431">
        <v>1.0740714512434366E-5</v>
      </c>
      <c r="BX57" s="431">
        <v>9.5002630070573362E-6</v>
      </c>
      <c r="BY57" s="431">
        <v>2.4574848322526473E-6</v>
      </c>
      <c r="BZ57" s="431">
        <v>2.5089499218990097E-5</v>
      </c>
      <c r="CA57" s="431">
        <v>4.4799498598012726E-5</v>
      </c>
      <c r="CB57" s="431">
        <v>2.8311746653760552E-4</v>
      </c>
      <c r="CC57" s="431">
        <v>5.336692898330773E-5</v>
      </c>
      <c r="CD57" s="431">
        <v>4.3604014529555793E-5</v>
      </c>
      <c r="CE57" s="431">
        <v>2.1626407153816077E-5</v>
      </c>
      <c r="CF57" s="431">
        <v>2.4383571137778073E-5</v>
      </c>
      <c r="CG57" s="431">
        <v>2.9685917912124756E-5</v>
      </c>
      <c r="CH57" s="431">
        <v>1.2776091804752789E-5</v>
      </c>
      <c r="CI57" s="431">
        <v>3.1567202027056215E-5</v>
      </c>
      <c r="CJ57" s="431">
        <v>2.8907691746898592E-5</v>
      </c>
      <c r="CK57" s="431">
        <v>3.9487409454391911E-5</v>
      </c>
      <c r="CL57" s="431">
        <v>2.9890596156008809E-5</v>
      </c>
      <c r="CM57" s="431">
        <v>2.0915018287027385E-5</v>
      </c>
      <c r="CN57" s="431">
        <v>3.3850087660970571E-4</v>
      </c>
      <c r="CO57" s="431">
        <v>1.4756091557229913E-5</v>
      </c>
      <c r="CP57" s="431">
        <v>3.4970140073638038E-5</v>
      </c>
      <c r="CQ57" s="431">
        <v>5.7369328830837958E-5</v>
      </c>
      <c r="CR57" s="431">
        <v>4.2560482892171371E-5</v>
      </c>
      <c r="CS57" s="431">
        <v>2.4549433427061418E-5</v>
      </c>
      <c r="CT57" s="431">
        <v>1.5594099591132853E-5</v>
      </c>
      <c r="CU57" s="431">
        <v>2.1998439081339435E-5</v>
      </c>
      <c r="CV57" s="431">
        <v>1.7589712233461699E-4</v>
      </c>
      <c r="CW57" s="431">
        <v>2.72134496769093E-5</v>
      </c>
      <c r="CX57" s="431">
        <v>1.2445566145583972E-3</v>
      </c>
      <c r="CY57" s="431">
        <v>4.2309834264767177E-5</v>
      </c>
      <c r="CZ57" s="431">
        <v>3.6063901653448265E-5</v>
      </c>
      <c r="DA57" s="431">
        <v>1.9643990008614592E-5</v>
      </c>
      <c r="DB57" s="431">
        <v>2.306407040661123E-5</v>
      </c>
      <c r="DC57" s="431">
        <v>2.7419594033525829E-5</v>
      </c>
      <c r="DD57" s="431">
        <v>2.187749256396693E-5</v>
      </c>
      <c r="DE57" s="431">
        <v>1.7630272944358269E-5</v>
      </c>
      <c r="DF57" s="431">
        <v>4.660541917442313E-5</v>
      </c>
      <c r="DG57" s="432">
        <v>4.454958828813914E-5</v>
      </c>
      <c r="DI57" s="429"/>
      <c r="DK57" s="402">
        <v>2388098.6124166003</v>
      </c>
      <c r="DL57" s="402">
        <v>955727.5558475072</v>
      </c>
    </row>
    <row r="58" spans="1:116" ht="15.5" customHeight="1">
      <c r="A58" s="401">
        <v>52</v>
      </c>
      <c r="B58" s="188" t="s">
        <v>228</v>
      </c>
      <c r="C58" s="425" t="s">
        <v>229</v>
      </c>
      <c r="D58" s="430">
        <v>2.9973548399225521E-4</v>
      </c>
      <c r="E58" s="431">
        <v>2.1896066886755239E-4</v>
      </c>
      <c r="F58" s="431">
        <v>4.1519618950182488E-4</v>
      </c>
      <c r="G58" s="431">
        <v>1.3608171809436067E-4</v>
      </c>
      <c r="H58" s="431">
        <v>4.8027612362660469E-4</v>
      </c>
      <c r="I58" s="431">
        <v>2.6160577616065928E-4</v>
      </c>
      <c r="J58" s="431">
        <v>6.698587458043502E-4</v>
      </c>
      <c r="K58" s="431">
        <v>1.6696605468246694E-4</v>
      </c>
      <c r="L58" s="431">
        <v>1.4813243383082463E-4</v>
      </c>
      <c r="M58" s="431">
        <v>1.5110445756284644E-4</v>
      </c>
      <c r="N58" s="431">
        <v>4.0396217894525269E-5</v>
      </c>
      <c r="O58" s="431">
        <v>1.5046960408774819E-4</v>
      </c>
      <c r="P58" s="431">
        <v>1.342687717342604E-4</v>
      </c>
      <c r="Q58" s="431">
        <v>1.5880783220520659E-4</v>
      </c>
      <c r="R58" s="431">
        <v>3.9217418900568785E-4</v>
      </c>
      <c r="S58" s="431">
        <v>1.9676000914125425E-4</v>
      </c>
      <c r="T58" s="431">
        <v>1.3128082023708887E-4</v>
      </c>
      <c r="U58" s="431">
        <v>2.378636268655246E-4</v>
      </c>
      <c r="V58" s="431">
        <v>1.5585629754889013E-4</v>
      </c>
      <c r="W58" s="431">
        <v>2.0217295702671249E-4</v>
      </c>
      <c r="X58" s="431">
        <v>7.3853724836332271E-5</v>
      </c>
      <c r="Y58" s="431">
        <v>1.9249141452915767E-4</v>
      </c>
      <c r="Z58" s="431">
        <v>1.335503795827949E-4</v>
      </c>
      <c r="AA58" s="431">
        <v>1.5606372000444182E-4</v>
      </c>
      <c r="AB58" s="431">
        <v>1.5238946545004098E-4</v>
      </c>
      <c r="AC58" s="431">
        <v>1.3279023825166062E-4</v>
      </c>
      <c r="AD58" s="431">
        <v>2.1175210959653568E-5</v>
      </c>
      <c r="AE58" s="431">
        <v>7.9427731457464853E-5</v>
      </c>
      <c r="AF58" s="431">
        <v>1.5921854660966216E-4</v>
      </c>
      <c r="AG58" s="431">
        <v>1.7403218922980862E-4</v>
      </c>
      <c r="AH58" s="431">
        <v>1.238493455621277E-4</v>
      </c>
      <c r="AI58" s="431">
        <v>1.434256868119335E-4</v>
      </c>
      <c r="AJ58" s="431">
        <v>1.9827481214605176E-4</v>
      </c>
      <c r="AK58" s="431">
        <v>1.6321298274292912E-4</v>
      </c>
      <c r="AL58" s="431">
        <v>2.5915404484439116E-4</v>
      </c>
      <c r="AM58" s="431">
        <v>1.4449678912038983E-4</v>
      </c>
      <c r="AN58" s="431">
        <v>1.5423223717774511E-4</v>
      </c>
      <c r="AO58" s="431">
        <v>1.7805015042150795E-4</v>
      </c>
      <c r="AP58" s="431">
        <v>1.1452607213835292E-4</v>
      </c>
      <c r="AQ58" s="431">
        <v>1.1880796471870755E-4</v>
      </c>
      <c r="AR58" s="431">
        <v>1.5491843859506962E-4</v>
      </c>
      <c r="AS58" s="431">
        <v>1.5469303751801405E-4</v>
      </c>
      <c r="AT58" s="431">
        <v>3.8969220227169703E-4</v>
      </c>
      <c r="AU58" s="431">
        <v>1.1400914251278465E-3</v>
      </c>
      <c r="AV58" s="431">
        <v>1.221347586607132E-3</v>
      </c>
      <c r="AW58" s="431">
        <v>3.1055794730525852E-3</v>
      </c>
      <c r="AX58" s="431">
        <v>7.0688259714097087E-3</v>
      </c>
      <c r="AY58" s="431">
        <v>5.911561926584174E-3</v>
      </c>
      <c r="AZ58" s="431">
        <v>6.7192796173666551E-3</v>
      </c>
      <c r="BA58" s="431">
        <v>5.4234950994192684E-3</v>
      </c>
      <c r="BB58" s="431">
        <v>3.9134608232552397E-3</v>
      </c>
      <c r="BC58" s="431">
        <v>1.0429829373524644</v>
      </c>
      <c r="BD58" s="431">
        <v>9.9325987457056612E-3</v>
      </c>
      <c r="BE58" s="431">
        <v>2.8219953138305816E-3</v>
      </c>
      <c r="BF58" s="431">
        <v>1.125987147301411E-2</v>
      </c>
      <c r="BG58" s="431">
        <v>6.4143566839599082E-3</v>
      </c>
      <c r="BH58" s="431">
        <v>3.3571306350323555E-3</v>
      </c>
      <c r="BI58" s="431">
        <v>1.43018201452868E-3</v>
      </c>
      <c r="BJ58" s="431">
        <v>4.1222603070844108E-3</v>
      </c>
      <c r="BK58" s="431">
        <v>1.4490424523080337E-3</v>
      </c>
      <c r="BL58" s="431">
        <v>2.0936315524986253E-4</v>
      </c>
      <c r="BM58" s="431">
        <v>2.9870468522002159E-3</v>
      </c>
      <c r="BN58" s="431">
        <v>2.7238262836842349E-3</v>
      </c>
      <c r="BO58" s="431">
        <v>9.0338151008578142E-4</v>
      </c>
      <c r="BP58" s="431">
        <v>1.2917172774499146E-3</v>
      </c>
      <c r="BQ58" s="431">
        <v>2.827272278466107E-4</v>
      </c>
      <c r="BR58" s="431">
        <v>2.1696459896649754E-4</v>
      </c>
      <c r="BS58" s="431">
        <v>5.0472912628882021E-4</v>
      </c>
      <c r="BT58" s="431">
        <v>1.8053486955188074E-4</v>
      </c>
      <c r="BU58" s="431">
        <v>2.341775665088086E-4</v>
      </c>
      <c r="BV58" s="431">
        <v>1.0063920826307815E-4</v>
      </c>
      <c r="BW58" s="431">
        <v>1.154453965302186E-4</v>
      </c>
      <c r="BX58" s="431">
        <v>1.1727959393298602E-4</v>
      </c>
      <c r="BY58" s="431">
        <v>5.3424156459056582E-5</v>
      </c>
      <c r="BZ58" s="431">
        <v>5.6821699893176345E-4</v>
      </c>
      <c r="CA58" s="431">
        <v>1.95307844657826E-4</v>
      </c>
      <c r="CB58" s="431">
        <v>1.2441564592863333E-3</v>
      </c>
      <c r="CC58" s="431">
        <v>2.2028173919925472E-4</v>
      </c>
      <c r="CD58" s="431">
        <v>6.8979829152006073E-4</v>
      </c>
      <c r="CE58" s="431">
        <v>1.6697463898143026E-4</v>
      </c>
      <c r="CF58" s="431">
        <v>1.7804513611551832E-4</v>
      </c>
      <c r="CG58" s="431">
        <v>4.6823388314413901E-4</v>
      </c>
      <c r="CH58" s="431">
        <v>7.5004699478799212E-5</v>
      </c>
      <c r="CI58" s="431">
        <v>1.6713469649087782E-4</v>
      </c>
      <c r="CJ58" s="431">
        <v>6.1617274502327594E-4</v>
      </c>
      <c r="CK58" s="431">
        <v>1.9276326311752255E-4</v>
      </c>
      <c r="CL58" s="431">
        <v>1.7190470974321227E-4</v>
      </c>
      <c r="CM58" s="431">
        <v>5.8060496533878588E-4</v>
      </c>
      <c r="CN58" s="431">
        <v>5.2822779543029556E-4</v>
      </c>
      <c r="CO58" s="431">
        <v>6.1332346120559122E-4</v>
      </c>
      <c r="CP58" s="431">
        <v>4.7641481297898576E-4</v>
      </c>
      <c r="CQ58" s="431">
        <v>1.4074564890682425E-4</v>
      </c>
      <c r="CR58" s="431">
        <v>2.0902970220318764E-4</v>
      </c>
      <c r="CS58" s="431">
        <v>1.2321631340100653E-4</v>
      </c>
      <c r="CT58" s="431">
        <v>8.1950615734284943E-5</v>
      </c>
      <c r="CU58" s="431">
        <v>1.2994222259483338E-4</v>
      </c>
      <c r="CV58" s="431">
        <v>7.125694355339323E-4</v>
      </c>
      <c r="CW58" s="431">
        <v>3.6170876583235031E-4</v>
      </c>
      <c r="CX58" s="431">
        <v>4.5613521615337372E-3</v>
      </c>
      <c r="CY58" s="431">
        <v>1.3889677963173388E-4</v>
      </c>
      <c r="CZ58" s="431">
        <v>2.4054587370596719E-4</v>
      </c>
      <c r="DA58" s="431">
        <v>1.4426443992205583E-4</v>
      </c>
      <c r="DB58" s="431">
        <v>1.4093241758405078E-4</v>
      </c>
      <c r="DC58" s="431">
        <v>3.6113915015189251E-4</v>
      </c>
      <c r="DD58" s="431">
        <v>8.7300570953680921E-5</v>
      </c>
      <c r="DE58" s="431">
        <v>1.5174829213686179E-4</v>
      </c>
      <c r="DF58" s="431">
        <v>4.6245924664599017E-4</v>
      </c>
      <c r="DG58" s="432">
        <v>2.6632570374039249E-4</v>
      </c>
      <c r="DI58" s="429"/>
      <c r="DK58" s="402">
        <v>3572213.2724671531</v>
      </c>
      <c r="DL58" s="402">
        <v>2363560.3446444506</v>
      </c>
    </row>
    <row r="59" spans="1:116" ht="15.5" customHeight="1">
      <c r="A59" s="401">
        <v>53</v>
      </c>
      <c r="B59" s="188" t="s">
        <v>230</v>
      </c>
      <c r="C59" s="425" t="s">
        <v>231</v>
      </c>
      <c r="D59" s="430">
        <v>5.9122925440522643E-5</v>
      </c>
      <c r="E59" s="431">
        <v>4.769014508952633E-5</v>
      </c>
      <c r="F59" s="431">
        <v>7.8488237966444928E-5</v>
      </c>
      <c r="G59" s="431">
        <v>7.5848779065024131E-5</v>
      </c>
      <c r="H59" s="431">
        <v>1.616959971429007E-4</v>
      </c>
      <c r="I59" s="431">
        <v>6.2688043050384553E-5</v>
      </c>
      <c r="J59" s="431">
        <v>7.7215575336995749E-5</v>
      </c>
      <c r="K59" s="431">
        <v>6.018374288985076E-5</v>
      </c>
      <c r="L59" s="431">
        <v>6.1176491896218837E-5</v>
      </c>
      <c r="M59" s="431">
        <v>4.7262100142538443E-5</v>
      </c>
      <c r="N59" s="431">
        <v>1.4099052277164546E-5</v>
      </c>
      <c r="O59" s="431">
        <v>4.3480680891600674E-5</v>
      </c>
      <c r="P59" s="431">
        <v>4.6218639660629895E-5</v>
      </c>
      <c r="Q59" s="431">
        <v>5.2646663852399542E-5</v>
      </c>
      <c r="R59" s="431">
        <v>4.737671921154438E-5</v>
      </c>
      <c r="S59" s="431">
        <v>5.6994713088737991E-5</v>
      </c>
      <c r="T59" s="431">
        <v>4.3430107211154555E-5</v>
      </c>
      <c r="U59" s="431">
        <v>3.7525049096642595E-5</v>
      </c>
      <c r="V59" s="431">
        <v>4.1762788897206103E-5</v>
      </c>
      <c r="W59" s="431">
        <v>4.6509255279258735E-5</v>
      </c>
      <c r="X59" s="431">
        <v>2.0889901269584198E-5</v>
      </c>
      <c r="Y59" s="431">
        <v>4.7997350979457399E-5</v>
      </c>
      <c r="Z59" s="431">
        <v>3.808473021382165E-5</v>
      </c>
      <c r="AA59" s="431">
        <v>4.1085657012453825E-5</v>
      </c>
      <c r="AB59" s="431">
        <v>9.3198118376194695E-5</v>
      </c>
      <c r="AC59" s="431">
        <v>4.7222963624941434E-5</v>
      </c>
      <c r="AD59" s="431">
        <v>9.5518388645548465E-6</v>
      </c>
      <c r="AE59" s="431">
        <v>3.8971097894349897E-5</v>
      </c>
      <c r="AF59" s="431">
        <v>4.402193646296203E-5</v>
      </c>
      <c r="AG59" s="431">
        <v>5.197646285359486E-5</v>
      </c>
      <c r="AH59" s="431">
        <v>5.5903101824328561E-5</v>
      </c>
      <c r="AI59" s="431">
        <v>8.7106187938296587E-5</v>
      </c>
      <c r="AJ59" s="431">
        <v>6.9380842072565001E-5</v>
      </c>
      <c r="AK59" s="431">
        <v>4.3005985736415608E-5</v>
      </c>
      <c r="AL59" s="431">
        <v>6.1390658354875045E-5</v>
      </c>
      <c r="AM59" s="431">
        <v>3.3321974797288762E-5</v>
      </c>
      <c r="AN59" s="431">
        <v>3.7521319860008253E-5</v>
      </c>
      <c r="AO59" s="431">
        <v>4.5846800220341753E-5</v>
      </c>
      <c r="AP59" s="431">
        <v>3.4060993981721762E-5</v>
      </c>
      <c r="AQ59" s="431">
        <v>2.8149628826199883E-5</v>
      </c>
      <c r="AR59" s="431">
        <v>3.5563349815978158E-5</v>
      </c>
      <c r="AS59" s="431">
        <v>6.8193777163091723E-5</v>
      </c>
      <c r="AT59" s="431">
        <v>4.1050359222449016E-5</v>
      </c>
      <c r="AU59" s="431">
        <v>4.656069444281568E-4</v>
      </c>
      <c r="AV59" s="431">
        <v>1.0402482547539299E-4</v>
      </c>
      <c r="AW59" s="431">
        <v>5.9104473041568626E-5</v>
      </c>
      <c r="AX59" s="431">
        <v>7.4363126247689609E-5</v>
      </c>
      <c r="AY59" s="431">
        <v>6.2169545394958099E-5</v>
      </c>
      <c r="AZ59" s="431">
        <v>6.7353787387507385E-5</v>
      </c>
      <c r="BA59" s="431">
        <v>5.8495375274817516E-5</v>
      </c>
      <c r="BB59" s="431">
        <v>6.5987019645176087E-5</v>
      </c>
      <c r="BC59" s="431">
        <v>5.0905595986420766E-5</v>
      </c>
      <c r="BD59" s="431">
        <v>1.0045449993380018</v>
      </c>
      <c r="BE59" s="431">
        <v>1.0541894142237251E-4</v>
      </c>
      <c r="BF59" s="431">
        <v>6.728163582797396E-3</v>
      </c>
      <c r="BG59" s="431">
        <v>3.5207163111371023E-3</v>
      </c>
      <c r="BH59" s="431">
        <v>5.9296001028214016E-5</v>
      </c>
      <c r="BI59" s="431">
        <v>3.1141188817451738E-3</v>
      </c>
      <c r="BJ59" s="431">
        <v>6.1158896159417412E-4</v>
      </c>
      <c r="BK59" s="431">
        <v>5.7265708263802169E-5</v>
      </c>
      <c r="BL59" s="431">
        <v>1.1572162322995188E-4</v>
      </c>
      <c r="BM59" s="431">
        <v>6.2183243718068283E-4</v>
      </c>
      <c r="BN59" s="431">
        <v>2.0145064949133749E-4</v>
      </c>
      <c r="BO59" s="431">
        <v>1.168442800883751E-3</v>
      </c>
      <c r="BP59" s="431">
        <v>1.5094620187928601E-3</v>
      </c>
      <c r="BQ59" s="431">
        <v>6.5542691590987593E-5</v>
      </c>
      <c r="BR59" s="431">
        <v>4.7513169468336551E-5</v>
      </c>
      <c r="BS59" s="431">
        <v>9.4250229396335844E-5</v>
      </c>
      <c r="BT59" s="431">
        <v>5.9493009886401134E-5</v>
      </c>
      <c r="BU59" s="431">
        <v>1.3370195495354613E-4</v>
      </c>
      <c r="BV59" s="431">
        <v>1.0007051593760255E-4</v>
      </c>
      <c r="BW59" s="431">
        <v>1.185107745071556E-4</v>
      </c>
      <c r="BX59" s="431">
        <v>7.7395921214269445E-5</v>
      </c>
      <c r="BY59" s="431">
        <v>1.2627626427867992E-5</v>
      </c>
      <c r="BZ59" s="431">
        <v>1.0451917696889016E-4</v>
      </c>
      <c r="CA59" s="431">
        <v>1.0463630818941933E-4</v>
      </c>
      <c r="CB59" s="431">
        <v>2.0586777598974662E-4</v>
      </c>
      <c r="CC59" s="431">
        <v>1.3707331016255702E-4</v>
      </c>
      <c r="CD59" s="431">
        <v>1.3933949548817568E-4</v>
      </c>
      <c r="CE59" s="431">
        <v>1.0184634551967913E-4</v>
      </c>
      <c r="CF59" s="431">
        <v>7.4069509566904743E-5</v>
      </c>
      <c r="CG59" s="431">
        <v>1.2751567933440571E-4</v>
      </c>
      <c r="CH59" s="431">
        <v>2.5869816211711658E-5</v>
      </c>
      <c r="CI59" s="431">
        <v>7.9624356053636887E-5</v>
      </c>
      <c r="CJ59" s="431">
        <v>1.2237186015095312E-4</v>
      </c>
      <c r="CK59" s="431">
        <v>1.8627001083804543E-4</v>
      </c>
      <c r="CL59" s="431">
        <v>1.054068897461897E-4</v>
      </c>
      <c r="CM59" s="431">
        <v>1.3891970684601045E-4</v>
      </c>
      <c r="CN59" s="431">
        <v>9.0958506347726096E-4</v>
      </c>
      <c r="CO59" s="431">
        <v>4.3665172944755701E-5</v>
      </c>
      <c r="CP59" s="431">
        <v>1.5398163548456867E-4</v>
      </c>
      <c r="CQ59" s="431">
        <v>5.3123930344207081E-5</v>
      </c>
      <c r="CR59" s="431">
        <v>6.0612383806994333E-5</v>
      </c>
      <c r="CS59" s="431">
        <v>5.6612395048561361E-5</v>
      </c>
      <c r="CT59" s="431">
        <v>2.7684980067723115E-5</v>
      </c>
      <c r="CU59" s="431">
        <v>7.1914921027678308E-5</v>
      </c>
      <c r="CV59" s="431">
        <v>1.7118722721986621E-4</v>
      </c>
      <c r="CW59" s="431">
        <v>1.9546374908767573E-4</v>
      </c>
      <c r="CX59" s="431">
        <v>6.7863160635032635E-4</v>
      </c>
      <c r="CY59" s="431">
        <v>2.9322931318078604E-4</v>
      </c>
      <c r="CZ59" s="431">
        <v>6.5223303155968206E-5</v>
      </c>
      <c r="DA59" s="431">
        <v>8.5667707052283873E-5</v>
      </c>
      <c r="DB59" s="431">
        <v>4.7943361789237666E-5</v>
      </c>
      <c r="DC59" s="431">
        <v>1.3125216102564328E-4</v>
      </c>
      <c r="DD59" s="431">
        <v>5.335804867850191E-5</v>
      </c>
      <c r="DE59" s="431">
        <v>4.3003952030825588E-5</v>
      </c>
      <c r="DF59" s="431">
        <v>6.7504999984657426E-5</v>
      </c>
      <c r="DG59" s="432">
        <v>1.2226163978383751E-4</v>
      </c>
      <c r="DI59" s="429"/>
      <c r="DK59" s="402">
        <v>3384496.7601508126</v>
      </c>
      <c r="DL59" s="402">
        <v>1490348.8427762156</v>
      </c>
    </row>
    <row r="60" spans="1:116" ht="15.5" customHeight="1">
      <c r="A60" s="401">
        <v>54</v>
      </c>
      <c r="B60" s="188" t="s">
        <v>232</v>
      </c>
      <c r="C60" s="425" t="s">
        <v>233</v>
      </c>
      <c r="D60" s="430">
        <v>3.722262581705595E-5</v>
      </c>
      <c r="E60" s="431">
        <v>2.3051277868030482E-5</v>
      </c>
      <c r="F60" s="431">
        <v>4.3516463249283668E-5</v>
      </c>
      <c r="G60" s="431">
        <v>2.3884915890081733E-5</v>
      </c>
      <c r="H60" s="431">
        <v>1.2924716695195338E-5</v>
      </c>
      <c r="I60" s="431">
        <v>5.5296228390625098E-5</v>
      </c>
      <c r="J60" s="431">
        <v>6.6127354662274754E-5</v>
      </c>
      <c r="K60" s="431">
        <v>1.7641019769052348E-5</v>
      </c>
      <c r="L60" s="431">
        <v>1.604343771675738E-5</v>
      </c>
      <c r="M60" s="431">
        <v>1.6841905876958644E-5</v>
      </c>
      <c r="N60" s="431">
        <v>4.1321871505907659E-6</v>
      </c>
      <c r="O60" s="431">
        <v>1.6251300410956975E-5</v>
      </c>
      <c r="P60" s="431">
        <v>1.2826085172782947E-5</v>
      </c>
      <c r="Q60" s="431">
        <v>2.2977206992203333E-5</v>
      </c>
      <c r="R60" s="431">
        <v>1.3971346317873466E-5</v>
      </c>
      <c r="S60" s="431">
        <v>1.8443476124868237E-5</v>
      </c>
      <c r="T60" s="431">
        <v>1.2466002888245787E-5</v>
      </c>
      <c r="U60" s="431">
        <v>1.5001716732922611E-5</v>
      </c>
      <c r="V60" s="431">
        <v>1.6352237179745318E-5</v>
      </c>
      <c r="W60" s="431">
        <v>2.1417694482999159E-5</v>
      </c>
      <c r="X60" s="431">
        <v>7.5657983220825392E-6</v>
      </c>
      <c r="Y60" s="431">
        <v>1.8617494490548177E-5</v>
      </c>
      <c r="Z60" s="431">
        <v>1.1640129003727758E-5</v>
      </c>
      <c r="AA60" s="431">
        <v>1.3615055204960663E-5</v>
      </c>
      <c r="AB60" s="431">
        <v>1.3518768062031541E-5</v>
      </c>
      <c r="AC60" s="431">
        <v>1.233814026110894E-5</v>
      </c>
      <c r="AD60" s="431">
        <v>2.2206608455518343E-6</v>
      </c>
      <c r="AE60" s="431">
        <v>1.1127809420208564E-5</v>
      </c>
      <c r="AF60" s="431">
        <v>1.3421581949008918E-5</v>
      </c>
      <c r="AG60" s="431">
        <v>1.8582660092298552E-5</v>
      </c>
      <c r="AH60" s="431">
        <v>1.3475072842250707E-5</v>
      </c>
      <c r="AI60" s="431">
        <v>1.3953735634794133E-5</v>
      </c>
      <c r="AJ60" s="431">
        <v>2.4013033160318586E-5</v>
      </c>
      <c r="AK60" s="431">
        <v>1.467267504012871E-5</v>
      </c>
      <c r="AL60" s="431">
        <v>2.8038563058576928E-5</v>
      </c>
      <c r="AM60" s="431">
        <v>1.480952963925284E-5</v>
      </c>
      <c r="AN60" s="431">
        <v>1.5462160065987824E-5</v>
      </c>
      <c r="AO60" s="431">
        <v>1.8261658805573283E-5</v>
      </c>
      <c r="AP60" s="431">
        <v>1.2586166450238834E-5</v>
      </c>
      <c r="AQ60" s="431">
        <v>1.330123211040296E-5</v>
      </c>
      <c r="AR60" s="431">
        <v>1.413628499020687E-5</v>
      </c>
      <c r="AS60" s="431">
        <v>1.42999366567491E-5</v>
      </c>
      <c r="AT60" s="431">
        <v>1.411206205643337E-5</v>
      </c>
      <c r="AU60" s="431">
        <v>1.6058104738675999E-5</v>
      </c>
      <c r="AV60" s="431">
        <v>3.3429751817081336E-5</v>
      </c>
      <c r="AW60" s="431">
        <v>1.3542841186758602E-5</v>
      </c>
      <c r="AX60" s="431">
        <v>1.8400761037446336E-5</v>
      </c>
      <c r="AY60" s="431">
        <v>1.6269988371362882E-5</v>
      </c>
      <c r="AZ60" s="431">
        <v>1.8718812230847666E-5</v>
      </c>
      <c r="BA60" s="431">
        <v>1.3232790054464392E-5</v>
      </c>
      <c r="BB60" s="431">
        <v>1.2943312544335195E-5</v>
      </c>
      <c r="BC60" s="431">
        <v>1.5919018983201656E-5</v>
      </c>
      <c r="BD60" s="431">
        <v>3.6043940356728744E-5</v>
      </c>
      <c r="BE60" s="431">
        <v>1.0135180768779783</v>
      </c>
      <c r="BF60" s="431">
        <v>1.5235715896276083E-5</v>
      </c>
      <c r="BG60" s="431">
        <v>1.4420517781223315E-5</v>
      </c>
      <c r="BH60" s="431">
        <v>1.4692072703342212E-5</v>
      </c>
      <c r="BI60" s="431">
        <v>1.8840728816493111E-5</v>
      </c>
      <c r="BJ60" s="431">
        <v>1.9828205476300133E-5</v>
      </c>
      <c r="BK60" s="431">
        <v>1.9865825482614041E-5</v>
      </c>
      <c r="BL60" s="431">
        <v>6.4123627085334935E-5</v>
      </c>
      <c r="BM60" s="431">
        <v>3.1059501806858004E-5</v>
      </c>
      <c r="BN60" s="431">
        <v>2.5636796576249966E-5</v>
      </c>
      <c r="BO60" s="431">
        <v>4.527776217020599E-5</v>
      </c>
      <c r="BP60" s="431">
        <v>5.5126622717464562E-5</v>
      </c>
      <c r="BQ60" s="431">
        <v>2.6873961264507539E-5</v>
      </c>
      <c r="BR60" s="431">
        <v>1.1896130594857254E-5</v>
      </c>
      <c r="BS60" s="431">
        <v>2.3114300952523166E-5</v>
      </c>
      <c r="BT60" s="431">
        <v>2.1256629687794563E-5</v>
      </c>
      <c r="BU60" s="431">
        <v>1.6606677639533499E-5</v>
      </c>
      <c r="BV60" s="431">
        <v>1.1209240473989673E-5</v>
      </c>
      <c r="BW60" s="431">
        <v>6.4484947155986606E-6</v>
      </c>
      <c r="BX60" s="431">
        <v>5.5440319516269824E-6</v>
      </c>
      <c r="BY60" s="431">
        <v>1.4891643695715485E-6</v>
      </c>
      <c r="BZ60" s="431">
        <v>8.58772651589149E-6</v>
      </c>
      <c r="CA60" s="431">
        <v>2.1796062991277009E-5</v>
      </c>
      <c r="CB60" s="431">
        <v>2.5065064665863457E-4</v>
      </c>
      <c r="CC60" s="431">
        <v>7.3775827082318878E-6</v>
      </c>
      <c r="CD60" s="431">
        <v>6.3253215147383672E-5</v>
      </c>
      <c r="CE60" s="431">
        <v>1.3753478058353527E-5</v>
      </c>
      <c r="CF60" s="431">
        <v>1.3888827974833787E-5</v>
      </c>
      <c r="CG60" s="431">
        <v>1.4854334532694063E-5</v>
      </c>
      <c r="CH60" s="431">
        <v>8.7162662205735867E-6</v>
      </c>
      <c r="CI60" s="431">
        <v>3.8262709978944797E-5</v>
      </c>
      <c r="CJ60" s="431">
        <v>3.8461553722196048E-5</v>
      </c>
      <c r="CK60" s="431">
        <v>1.9502829039358008E-5</v>
      </c>
      <c r="CL60" s="431">
        <v>4.3367032565077025E-5</v>
      </c>
      <c r="CM60" s="431">
        <v>1.4895937188492668E-5</v>
      </c>
      <c r="CN60" s="431">
        <v>1.7035600565249335E-5</v>
      </c>
      <c r="CO60" s="431">
        <v>8.4850508526656073E-6</v>
      </c>
      <c r="CP60" s="431">
        <v>1.6848033185402284E-5</v>
      </c>
      <c r="CQ60" s="431">
        <v>1.3690003652907017E-5</v>
      </c>
      <c r="CR60" s="431">
        <v>2.2159580585342304E-5</v>
      </c>
      <c r="CS60" s="431">
        <v>1.3566989414130607E-5</v>
      </c>
      <c r="CT60" s="431">
        <v>1.5498693153511185E-5</v>
      </c>
      <c r="CU60" s="431">
        <v>1.3013181740351583E-5</v>
      </c>
      <c r="CV60" s="431">
        <v>8.3934887550158742E-4</v>
      </c>
      <c r="CW60" s="431">
        <v>2.8552214714972236E-5</v>
      </c>
      <c r="CX60" s="431">
        <v>4.831357336123384E-4</v>
      </c>
      <c r="CY60" s="431">
        <v>1.2189957736863067E-5</v>
      </c>
      <c r="CZ60" s="431">
        <v>3.0118443698419503E-5</v>
      </c>
      <c r="DA60" s="431">
        <v>1.2533677218352673E-5</v>
      </c>
      <c r="DB60" s="431">
        <v>1.499944062200041E-5</v>
      </c>
      <c r="DC60" s="431">
        <v>1.6062403213721926E-5</v>
      </c>
      <c r="DD60" s="431">
        <v>8.7267553746903532E-6</v>
      </c>
      <c r="DE60" s="431">
        <v>1.2842108512179187E-5</v>
      </c>
      <c r="DF60" s="431">
        <v>1.4173561900063472E-5</v>
      </c>
      <c r="DG60" s="432">
        <v>8.8356887727022364E-6</v>
      </c>
      <c r="DI60" s="429"/>
      <c r="DK60" s="402">
        <v>1783562.8302002912</v>
      </c>
      <c r="DL60" s="402">
        <v>521596.47731817403</v>
      </c>
    </row>
    <row r="61" spans="1:116" ht="15.5" customHeight="1">
      <c r="A61" s="401">
        <v>55</v>
      </c>
      <c r="B61" s="188" t="s">
        <v>234</v>
      </c>
      <c r="C61" s="425" t="s">
        <v>235</v>
      </c>
      <c r="D61" s="430">
        <v>0</v>
      </c>
      <c r="E61" s="431">
        <v>0</v>
      </c>
      <c r="F61" s="431">
        <v>0</v>
      </c>
      <c r="G61" s="431">
        <v>0</v>
      </c>
      <c r="H61" s="431">
        <v>0</v>
      </c>
      <c r="I61" s="431">
        <v>0</v>
      </c>
      <c r="J61" s="431">
        <v>0</v>
      </c>
      <c r="K61" s="431">
        <v>0</v>
      </c>
      <c r="L61" s="431">
        <v>0</v>
      </c>
      <c r="M61" s="431">
        <v>0</v>
      </c>
      <c r="N61" s="431">
        <v>0</v>
      </c>
      <c r="O61" s="431">
        <v>0</v>
      </c>
      <c r="P61" s="431">
        <v>0</v>
      </c>
      <c r="Q61" s="431">
        <v>0</v>
      </c>
      <c r="R61" s="431">
        <v>0</v>
      </c>
      <c r="S61" s="431">
        <v>0</v>
      </c>
      <c r="T61" s="431">
        <v>0</v>
      </c>
      <c r="U61" s="431">
        <v>0</v>
      </c>
      <c r="V61" s="431">
        <v>0</v>
      </c>
      <c r="W61" s="431">
        <v>0</v>
      </c>
      <c r="X61" s="431">
        <v>0</v>
      </c>
      <c r="Y61" s="431">
        <v>0</v>
      </c>
      <c r="Z61" s="431">
        <v>0</v>
      </c>
      <c r="AA61" s="431">
        <v>0</v>
      </c>
      <c r="AB61" s="431">
        <v>0</v>
      </c>
      <c r="AC61" s="431">
        <v>0</v>
      </c>
      <c r="AD61" s="431">
        <v>0</v>
      </c>
      <c r="AE61" s="431">
        <v>0</v>
      </c>
      <c r="AF61" s="431">
        <v>0</v>
      </c>
      <c r="AG61" s="431">
        <v>0</v>
      </c>
      <c r="AH61" s="431">
        <v>0</v>
      </c>
      <c r="AI61" s="431">
        <v>0</v>
      </c>
      <c r="AJ61" s="431">
        <v>0</v>
      </c>
      <c r="AK61" s="431">
        <v>0</v>
      </c>
      <c r="AL61" s="431">
        <v>0</v>
      </c>
      <c r="AM61" s="431">
        <v>0</v>
      </c>
      <c r="AN61" s="431">
        <v>0</v>
      </c>
      <c r="AO61" s="431">
        <v>0</v>
      </c>
      <c r="AP61" s="431">
        <v>0</v>
      </c>
      <c r="AQ61" s="431">
        <v>0</v>
      </c>
      <c r="AR61" s="431">
        <v>0</v>
      </c>
      <c r="AS61" s="431">
        <v>0</v>
      </c>
      <c r="AT61" s="431">
        <v>0</v>
      </c>
      <c r="AU61" s="431">
        <v>0</v>
      </c>
      <c r="AV61" s="431">
        <v>0</v>
      </c>
      <c r="AW61" s="431">
        <v>0</v>
      </c>
      <c r="AX61" s="431">
        <v>0</v>
      </c>
      <c r="AY61" s="431">
        <v>0</v>
      </c>
      <c r="AZ61" s="431">
        <v>0</v>
      </c>
      <c r="BA61" s="431">
        <v>0</v>
      </c>
      <c r="BB61" s="431">
        <v>0</v>
      </c>
      <c r="BC61" s="431">
        <v>0</v>
      </c>
      <c r="BD61" s="431">
        <v>0</v>
      </c>
      <c r="BE61" s="431">
        <v>0</v>
      </c>
      <c r="BF61" s="431">
        <v>1</v>
      </c>
      <c r="BG61" s="431">
        <v>0</v>
      </c>
      <c r="BH61" s="431">
        <v>0</v>
      </c>
      <c r="BI61" s="431">
        <v>0</v>
      </c>
      <c r="BJ61" s="431">
        <v>0</v>
      </c>
      <c r="BK61" s="431">
        <v>0</v>
      </c>
      <c r="BL61" s="431">
        <v>0</v>
      </c>
      <c r="BM61" s="431">
        <v>0</v>
      </c>
      <c r="BN61" s="431">
        <v>0</v>
      </c>
      <c r="BO61" s="431">
        <v>0</v>
      </c>
      <c r="BP61" s="431">
        <v>0</v>
      </c>
      <c r="BQ61" s="431">
        <v>0</v>
      </c>
      <c r="BR61" s="431">
        <v>0</v>
      </c>
      <c r="BS61" s="431">
        <v>0</v>
      </c>
      <c r="BT61" s="431">
        <v>0</v>
      </c>
      <c r="BU61" s="431">
        <v>0</v>
      </c>
      <c r="BV61" s="431">
        <v>0</v>
      </c>
      <c r="BW61" s="431">
        <v>0</v>
      </c>
      <c r="BX61" s="431">
        <v>0</v>
      </c>
      <c r="BY61" s="431">
        <v>0</v>
      </c>
      <c r="BZ61" s="431">
        <v>0</v>
      </c>
      <c r="CA61" s="431">
        <v>0</v>
      </c>
      <c r="CB61" s="431">
        <v>0</v>
      </c>
      <c r="CC61" s="431">
        <v>0</v>
      </c>
      <c r="CD61" s="431">
        <v>0</v>
      </c>
      <c r="CE61" s="431">
        <v>0</v>
      </c>
      <c r="CF61" s="431">
        <v>0</v>
      </c>
      <c r="CG61" s="431">
        <v>0</v>
      </c>
      <c r="CH61" s="431">
        <v>0</v>
      </c>
      <c r="CI61" s="431">
        <v>0</v>
      </c>
      <c r="CJ61" s="431">
        <v>0</v>
      </c>
      <c r="CK61" s="431">
        <v>0</v>
      </c>
      <c r="CL61" s="431">
        <v>0</v>
      </c>
      <c r="CM61" s="431">
        <v>0</v>
      </c>
      <c r="CN61" s="431">
        <v>0</v>
      </c>
      <c r="CO61" s="431">
        <v>0</v>
      </c>
      <c r="CP61" s="431">
        <v>0</v>
      </c>
      <c r="CQ61" s="431">
        <v>0</v>
      </c>
      <c r="CR61" s="431">
        <v>0</v>
      </c>
      <c r="CS61" s="431">
        <v>0</v>
      </c>
      <c r="CT61" s="431">
        <v>0</v>
      </c>
      <c r="CU61" s="431">
        <v>0</v>
      </c>
      <c r="CV61" s="431">
        <v>0</v>
      </c>
      <c r="CW61" s="431">
        <v>0</v>
      </c>
      <c r="CX61" s="431">
        <v>0</v>
      </c>
      <c r="CY61" s="431">
        <v>0</v>
      </c>
      <c r="CZ61" s="431">
        <v>0</v>
      </c>
      <c r="DA61" s="431">
        <v>0</v>
      </c>
      <c r="DB61" s="431">
        <v>0</v>
      </c>
      <c r="DC61" s="431">
        <v>0</v>
      </c>
      <c r="DD61" s="431">
        <v>0</v>
      </c>
      <c r="DE61" s="431">
        <v>0</v>
      </c>
      <c r="DF61" s="431">
        <v>0</v>
      </c>
      <c r="DG61" s="432">
        <v>0</v>
      </c>
      <c r="DI61" s="429"/>
      <c r="DK61" s="402">
        <v>14449090</v>
      </c>
      <c r="DL61" s="402">
        <v>12261705.82582147</v>
      </c>
    </row>
    <row r="62" spans="1:116" ht="15.5" customHeight="1">
      <c r="A62" s="401">
        <v>56</v>
      </c>
      <c r="B62" s="188" t="s">
        <v>236</v>
      </c>
      <c r="C62" s="425" t="s">
        <v>237</v>
      </c>
      <c r="D62" s="430">
        <v>1.5794660684040549E-4</v>
      </c>
      <c r="E62" s="431">
        <v>8.6192521414861758E-5</v>
      </c>
      <c r="F62" s="431">
        <v>2.3493656111525687E-4</v>
      </c>
      <c r="G62" s="431">
        <v>7.0048090572361965E-5</v>
      </c>
      <c r="H62" s="431">
        <v>3.9947253334655319E-5</v>
      </c>
      <c r="I62" s="431">
        <v>1.2368722575702029E-4</v>
      </c>
      <c r="J62" s="431">
        <v>1.9678215367032346E-4</v>
      </c>
      <c r="K62" s="431">
        <v>6.4470211884906943E-5</v>
      </c>
      <c r="L62" s="431">
        <v>5.7092838036164181E-5</v>
      </c>
      <c r="M62" s="431">
        <v>6.512444911200458E-5</v>
      </c>
      <c r="N62" s="431">
        <v>1.50868989332319E-5</v>
      </c>
      <c r="O62" s="431">
        <v>6.2558112201711917E-5</v>
      </c>
      <c r="P62" s="431">
        <v>4.4232210810007572E-5</v>
      </c>
      <c r="Q62" s="431">
        <v>7.4725093783924068E-5</v>
      </c>
      <c r="R62" s="431">
        <v>4.1346286989038437E-5</v>
      </c>
      <c r="S62" s="431">
        <v>6.9386303672910592E-5</v>
      </c>
      <c r="T62" s="431">
        <v>4.4273085935035436E-5</v>
      </c>
      <c r="U62" s="431">
        <v>3.8330332938910606E-5</v>
      </c>
      <c r="V62" s="431">
        <v>7.2885498016992816E-5</v>
      </c>
      <c r="W62" s="431">
        <v>9.4976653555154392E-5</v>
      </c>
      <c r="X62" s="431">
        <v>3.2764506735190877E-5</v>
      </c>
      <c r="Y62" s="431">
        <v>9.1524618579596006E-5</v>
      </c>
      <c r="Z62" s="431">
        <v>5.3912826350751554E-5</v>
      </c>
      <c r="AA62" s="431">
        <v>5.5004452071672113E-5</v>
      </c>
      <c r="AB62" s="431">
        <v>5.3818260417950901E-5</v>
      </c>
      <c r="AC62" s="431">
        <v>4.5994909039234539E-5</v>
      </c>
      <c r="AD62" s="431">
        <v>1.0035075720352575E-5</v>
      </c>
      <c r="AE62" s="431">
        <v>3.6398434823723915E-5</v>
      </c>
      <c r="AF62" s="431">
        <v>5.3628877354529382E-5</v>
      </c>
      <c r="AG62" s="431">
        <v>8.2261174373873336E-5</v>
      </c>
      <c r="AH62" s="431">
        <v>4.8352129360510924E-5</v>
      </c>
      <c r="AI62" s="431">
        <v>5.288528405908562E-5</v>
      </c>
      <c r="AJ62" s="431">
        <v>8.9605955046069755E-5</v>
      </c>
      <c r="AK62" s="431">
        <v>6.1684925739064468E-5</v>
      </c>
      <c r="AL62" s="431">
        <v>9.8026597089121757E-5</v>
      </c>
      <c r="AM62" s="431">
        <v>5.8261145566518844E-5</v>
      </c>
      <c r="AN62" s="431">
        <v>6.1913684245461291E-5</v>
      </c>
      <c r="AO62" s="431">
        <v>7.2965629656100307E-5</v>
      </c>
      <c r="AP62" s="431">
        <v>4.3172692885149402E-5</v>
      </c>
      <c r="AQ62" s="431">
        <v>4.6030893963572085E-5</v>
      </c>
      <c r="AR62" s="431">
        <v>5.1225465843963514E-5</v>
      </c>
      <c r="AS62" s="431">
        <v>5.707848708002483E-5</v>
      </c>
      <c r="AT62" s="431">
        <v>5.1994437272651177E-5</v>
      </c>
      <c r="AU62" s="431">
        <v>5.4404332687671475E-5</v>
      </c>
      <c r="AV62" s="431">
        <v>4.8008929476489257E-5</v>
      </c>
      <c r="AW62" s="431">
        <v>4.9236926297301789E-5</v>
      </c>
      <c r="AX62" s="431">
        <v>6.2285743806526222E-5</v>
      </c>
      <c r="AY62" s="431">
        <v>6.5296695072434091E-5</v>
      </c>
      <c r="AZ62" s="431">
        <v>5.0995201021961632E-5</v>
      </c>
      <c r="BA62" s="431">
        <v>4.4090737301490118E-5</v>
      </c>
      <c r="BB62" s="431">
        <v>4.7002775763991736E-5</v>
      </c>
      <c r="BC62" s="431">
        <v>4.2609828616725695E-5</v>
      </c>
      <c r="BD62" s="431">
        <v>4.0130465192448111E-5</v>
      </c>
      <c r="BE62" s="431">
        <v>4.1113257419272663E-5</v>
      </c>
      <c r="BF62" s="431">
        <v>5.102088932252044E-5</v>
      </c>
      <c r="BG62" s="431">
        <v>1.0444098151950023</v>
      </c>
      <c r="BH62" s="431">
        <v>5.2093685700566644E-5</v>
      </c>
      <c r="BI62" s="431">
        <v>4.3728107738415214E-5</v>
      </c>
      <c r="BJ62" s="431">
        <v>4.0248228299304237E-5</v>
      </c>
      <c r="BK62" s="431">
        <v>5.6847712476879394E-5</v>
      </c>
      <c r="BL62" s="431">
        <v>1.0217949889999728E-4</v>
      </c>
      <c r="BM62" s="431">
        <v>5.3682662743530037E-5</v>
      </c>
      <c r="BN62" s="431">
        <v>6.5509221879070915E-5</v>
      </c>
      <c r="BO62" s="431">
        <v>7.2047851310141166E-5</v>
      </c>
      <c r="BP62" s="431">
        <v>6.6150947106612763E-5</v>
      </c>
      <c r="BQ62" s="431">
        <v>1.3716126345969236E-4</v>
      </c>
      <c r="BR62" s="431">
        <v>3.5198771317416957E-5</v>
      </c>
      <c r="BS62" s="431">
        <v>1.1059138876043191E-4</v>
      </c>
      <c r="BT62" s="431">
        <v>8.6919751107206243E-5</v>
      </c>
      <c r="BU62" s="431">
        <v>3.7448932403999311E-5</v>
      </c>
      <c r="BV62" s="431">
        <v>3.0767626024380635E-5</v>
      </c>
      <c r="BW62" s="431">
        <v>1.9853136915202789E-5</v>
      </c>
      <c r="BX62" s="431">
        <v>1.67404239240941E-5</v>
      </c>
      <c r="BY62" s="431">
        <v>4.0435624163535996E-6</v>
      </c>
      <c r="BZ62" s="431">
        <v>2.76359103973689E-5</v>
      </c>
      <c r="CA62" s="431">
        <v>1.0375979367141798E-4</v>
      </c>
      <c r="CB62" s="431">
        <v>6.6800293591292301E-4</v>
      </c>
      <c r="CC62" s="431">
        <v>1.9319151441320861E-5</v>
      </c>
      <c r="CD62" s="431">
        <v>7.2353052118278663E-5</v>
      </c>
      <c r="CE62" s="431">
        <v>4.3190635358411199E-5</v>
      </c>
      <c r="CF62" s="431">
        <v>4.55428670517774E-5</v>
      </c>
      <c r="CG62" s="431">
        <v>5.1627979443210745E-5</v>
      </c>
      <c r="CH62" s="431">
        <v>2.7261887188475736E-5</v>
      </c>
      <c r="CI62" s="431">
        <v>6.1452422091719385E-5</v>
      </c>
      <c r="CJ62" s="431">
        <v>5.6500271361474738E-5</v>
      </c>
      <c r="CK62" s="431">
        <v>7.4838754455724068E-5</v>
      </c>
      <c r="CL62" s="431">
        <v>5.3199920627543759E-5</v>
      </c>
      <c r="CM62" s="431">
        <v>3.9246555523994051E-5</v>
      </c>
      <c r="CN62" s="431">
        <v>3.9504392350889537E-4</v>
      </c>
      <c r="CO62" s="431">
        <v>2.9072672265829825E-5</v>
      </c>
      <c r="CP62" s="431">
        <v>7.0292696031637881E-5</v>
      </c>
      <c r="CQ62" s="431">
        <v>3.2005007347271665E-5</v>
      </c>
      <c r="CR62" s="431">
        <v>7.007545376148727E-5</v>
      </c>
      <c r="CS62" s="431">
        <v>4.4454114374209029E-5</v>
      </c>
      <c r="CT62" s="431">
        <v>2.7120245019668499E-5</v>
      </c>
      <c r="CU62" s="431">
        <v>4.4739823087337036E-5</v>
      </c>
      <c r="CV62" s="431">
        <v>4.0495709023147318E-4</v>
      </c>
      <c r="CW62" s="431">
        <v>5.1293064344682033E-5</v>
      </c>
      <c r="CX62" s="431">
        <v>2.9758828304584117E-3</v>
      </c>
      <c r="CY62" s="431">
        <v>2.812563057012779E-5</v>
      </c>
      <c r="CZ62" s="431">
        <v>7.7629316793337139E-5</v>
      </c>
      <c r="DA62" s="431">
        <v>4.025240729267175E-5</v>
      </c>
      <c r="DB62" s="431">
        <v>4.9316704739741092E-5</v>
      </c>
      <c r="DC62" s="431">
        <v>5.1512636092351098E-5</v>
      </c>
      <c r="DD62" s="431">
        <v>2.5876894146475649E-5</v>
      </c>
      <c r="DE62" s="431">
        <v>3.6588090335603997E-5</v>
      </c>
      <c r="DF62" s="431">
        <v>4.6292701939428237E-5</v>
      </c>
      <c r="DG62" s="432">
        <v>5.9745537682233072E-5</v>
      </c>
      <c r="DI62" s="429"/>
      <c r="DK62" s="402">
        <v>3909885.4809477921</v>
      </c>
      <c r="DL62" s="402">
        <v>3631460.3830160964</v>
      </c>
    </row>
    <row r="63" spans="1:116" ht="15.5" customHeight="1">
      <c r="A63" s="401">
        <v>57</v>
      </c>
      <c r="B63" s="188" t="s">
        <v>238</v>
      </c>
      <c r="C63" s="425" t="s">
        <v>239</v>
      </c>
      <c r="D63" s="430">
        <v>9.6292905204428958E-3</v>
      </c>
      <c r="E63" s="431">
        <v>5.2591065749616273E-3</v>
      </c>
      <c r="F63" s="431">
        <v>1.432241371740315E-2</v>
      </c>
      <c r="G63" s="431">
        <v>4.2841587850295021E-3</v>
      </c>
      <c r="H63" s="431">
        <v>2.4307390299274211E-3</v>
      </c>
      <c r="I63" s="431">
        <v>7.5835160381012238E-3</v>
      </c>
      <c r="J63" s="431">
        <v>1.206050676640957E-2</v>
      </c>
      <c r="K63" s="431">
        <v>3.9307696734441457E-3</v>
      </c>
      <c r="L63" s="431">
        <v>3.4771599047468591E-3</v>
      </c>
      <c r="M63" s="431">
        <v>3.9705148397637226E-3</v>
      </c>
      <c r="N63" s="431">
        <v>9.1498994481736785E-4</v>
      </c>
      <c r="O63" s="431">
        <v>3.822648852312024E-3</v>
      </c>
      <c r="P63" s="431">
        <v>2.707312644968408E-3</v>
      </c>
      <c r="Q63" s="431">
        <v>4.5522010934897173E-3</v>
      </c>
      <c r="R63" s="431">
        <v>2.5288698888619697E-3</v>
      </c>
      <c r="S63" s="431">
        <v>4.2388945219761229E-3</v>
      </c>
      <c r="T63" s="431">
        <v>2.7089238348958202E-3</v>
      </c>
      <c r="U63" s="431">
        <v>2.3488572260205775E-3</v>
      </c>
      <c r="V63" s="431">
        <v>4.4507974162172918E-3</v>
      </c>
      <c r="W63" s="431">
        <v>5.7946891936904053E-3</v>
      </c>
      <c r="X63" s="431">
        <v>2.0020491949004331E-3</v>
      </c>
      <c r="Y63" s="431">
        <v>5.5861261175148376E-3</v>
      </c>
      <c r="Z63" s="431">
        <v>3.2966110798165484E-3</v>
      </c>
      <c r="AA63" s="431">
        <v>3.3498070850982945E-3</v>
      </c>
      <c r="AB63" s="431">
        <v>3.3068714835389514E-3</v>
      </c>
      <c r="AC63" s="431">
        <v>2.8149504403912236E-3</v>
      </c>
      <c r="AD63" s="431">
        <v>6.1239345785104519E-4</v>
      </c>
      <c r="AE63" s="431">
        <v>2.2112640103398966E-3</v>
      </c>
      <c r="AF63" s="431">
        <v>3.2829363392086457E-3</v>
      </c>
      <c r="AG63" s="431">
        <v>5.0140436698527992E-3</v>
      </c>
      <c r="AH63" s="431">
        <v>2.9541059255382878E-3</v>
      </c>
      <c r="AI63" s="431">
        <v>3.2155147006218679E-3</v>
      </c>
      <c r="AJ63" s="431">
        <v>5.4618763880277948E-3</v>
      </c>
      <c r="AK63" s="431">
        <v>3.7706962117146753E-3</v>
      </c>
      <c r="AL63" s="431">
        <v>5.9793287603769271E-3</v>
      </c>
      <c r="AM63" s="431">
        <v>3.5468063564174784E-3</v>
      </c>
      <c r="AN63" s="431">
        <v>3.7713099875935235E-3</v>
      </c>
      <c r="AO63" s="431">
        <v>4.4331993718072218E-3</v>
      </c>
      <c r="AP63" s="431">
        <v>2.6226888838313616E-3</v>
      </c>
      <c r="AQ63" s="431">
        <v>2.8092659670558009E-3</v>
      </c>
      <c r="AR63" s="431">
        <v>3.1203171094386648E-3</v>
      </c>
      <c r="AS63" s="431">
        <v>3.4875720904475023E-3</v>
      </c>
      <c r="AT63" s="431">
        <v>3.1684165383685393E-3</v>
      </c>
      <c r="AU63" s="431">
        <v>3.317362612804786E-3</v>
      </c>
      <c r="AV63" s="431">
        <v>3.700469531742071E-3</v>
      </c>
      <c r="AW63" s="431">
        <v>3.0155043924926183E-3</v>
      </c>
      <c r="AX63" s="431">
        <v>3.8107104047593299E-3</v>
      </c>
      <c r="AY63" s="431">
        <v>3.9949345797508171E-3</v>
      </c>
      <c r="AZ63" s="431">
        <v>3.116927056311009E-3</v>
      </c>
      <c r="BA63" s="431">
        <v>2.6966277124180014E-3</v>
      </c>
      <c r="BB63" s="431">
        <v>2.8802632085888013E-3</v>
      </c>
      <c r="BC63" s="431">
        <v>2.5989858284447861E-3</v>
      </c>
      <c r="BD63" s="431">
        <v>2.4673351588899843E-3</v>
      </c>
      <c r="BE63" s="431">
        <v>2.5175833297411887E-3</v>
      </c>
      <c r="BF63" s="431">
        <v>0.83403685233190294</v>
      </c>
      <c r="BG63" s="431">
        <v>0.78906225181806522</v>
      </c>
      <c r="BH63" s="431">
        <v>1.527210270292394</v>
      </c>
      <c r="BI63" s="431">
        <v>2.6691728870538241E-3</v>
      </c>
      <c r="BJ63" s="431">
        <v>6.4417729690965708E-2</v>
      </c>
      <c r="BK63" s="431">
        <v>3.4836009746039517E-3</v>
      </c>
      <c r="BL63" s="431">
        <v>6.2372689766757783E-3</v>
      </c>
      <c r="BM63" s="431">
        <v>3.266209152767464E-3</v>
      </c>
      <c r="BN63" s="431">
        <v>3.9810557453509006E-3</v>
      </c>
      <c r="BO63" s="431">
        <v>4.385390140904691E-3</v>
      </c>
      <c r="BP63" s="431">
        <v>4.0207483972594955E-3</v>
      </c>
      <c r="BQ63" s="431">
        <v>8.3604113238703471E-3</v>
      </c>
      <c r="BR63" s="431">
        <v>2.1483759638133535E-3</v>
      </c>
      <c r="BS63" s="431">
        <v>6.7467301217992454E-3</v>
      </c>
      <c r="BT63" s="431">
        <v>5.3611700288288102E-3</v>
      </c>
      <c r="BU63" s="431">
        <v>2.3128613467104202E-3</v>
      </c>
      <c r="BV63" s="431">
        <v>1.899898763778897E-3</v>
      </c>
      <c r="BW63" s="431">
        <v>1.2024359737690981E-3</v>
      </c>
      <c r="BX63" s="431">
        <v>1.0133879305597292E-3</v>
      </c>
      <c r="BY63" s="431">
        <v>2.4784341815693787E-4</v>
      </c>
      <c r="BZ63" s="431">
        <v>5.0637261480172852E-3</v>
      </c>
      <c r="CA63" s="431">
        <v>6.328210742500489E-3</v>
      </c>
      <c r="CB63" s="431">
        <v>4.0926976049868835E-2</v>
      </c>
      <c r="CC63" s="431">
        <v>1.1701923476798771E-3</v>
      </c>
      <c r="CD63" s="431">
        <v>1.0973818890768075E-2</v>
      </c>
      <c r="CE63" s="431">
        <v>2.6508943051365198E-3</v>
      </c>
      <c r="CF63" s="431">
        <v>2.7802172949831735E-3</v>
      </c>
      <c r="CG63" s="431">
        <v>3.1937435085072361E-3</v>
      </c>
      <c r="CH63" s="431">
        <v>1.8013356899144908E-3</v>
      </c>
      <c r="CI63" s="431">
        <v>3.7517254186585757E-3</v>
      </c>
      <c r="CJ63" s="431">
        <v>3.4677310032770105E-3</v>
      </c>
      <c r="CK63" s="431">
        <v>4.5810270874317134E-3</v>
      </c>
      <c r="CL63" s="431">
        <v>3.2420804651123051E-3</v>
      </c>
      <c r="CM63" s="431">
        <v>2.4357756466729021E-3</v>
      </c>
      <c r="CN63" s="431">
        <v>4.1846791482270679E-3</v>
      </c>
      <c r="CO63" s="431">
        <v>1.7830951745211644E-3</v>
      </c>
      <c r="CP63" s="431">
        <v>4.3315749618266395E-3</v>
      </c>
      <c r="CQ63" s="431">
        <v>1.9641335218649946E-3</v>
      </c>
      <c r="CR63" s="431">
        <v>4.2685361152434605E-3</v>
      </c>
      <c r="CS63" s="431">
        <v>2.7091629341114871E-3</v>
      </c>
      <c r="CT63" s="431">
        <v>1.6540186451883775E-3</v>
      </c>
      <c r="CU63" s="431">
        <v>2.7516625190026809E-3</v>
      </c>
      <c r="CV63" s="431">
        <v>2.4686569100948089E-2</v>
      </c>
      <c r="CW63" s="431">
        <v>3.1558220832739415E-3</v>
      </c>
      <c r="CX63" s="431">
        <v>0.18132785121725156</v>
      </c>
      <c r="CY63" s="431">
        <v>1.725639423397313E-3</v>
      </c>
      <c r="CZ63" s="431">
        <v>4.7241113257120082E-3</v>
      </c>
      <c r="DA63" s="431">
        <v>2.461516980377023E-3</v>
      </c>
      <c r="DB63" s="431">
        <v>3.006104847694716E-3</v>
      </c>
      <c r="DC63" s="431">
        <v>3.158185565503977E-3</v>
      </c>
      <c r="DD63" s="431">
        <v>1.5856051761772272E-3</v>
      </c>
      <c r="DE63" s="431">
        <v>2.2642219523353463E-3</v>
      </c>
      <c r="DF63" s="431">
        <v>2.8376862553807867E-3</v>
      </c>
      <c r="DG63" s="432">
        <v>1.6420542084570455E-3</v>
      </c>
      <c r="DI63" s="429"/>
      <c r="DK63" s="402">
        <v>55764774.941526979</v>
      </c>
      <c r="DL63" s="402">
        <v>51541713.989173219</v>
      </c>
    </row>
    <row r="64" spans="1:116" ht="15.5" customHeight="1">
      <c r="A64" s="401">
        <v>58</v>
      </c>
      <c r="B64" s="188" t="s">
        <v>240</v>
      </c>
      <c r="C64" s="425" t="s">
        <v>241</v>
      </c>
      <c r="D64" s="430">
        <v>8.6461406762658479E-5</v>
      </c>
      <c r="E64" s="431">
        <v>2.8407946508241742E-4</v>
      </c>
      <c r="F64" s="431">
        <v>5.8973548070336984E-5</v>
      </c>
      <c r="G64" s="431">
        <v>9.1833018068238244E-5</v>
      </c>
      <c r="H64" s="431">
        <v>4.2993321789178328E-2</v>
      </c>
      <c r="I64" s="431">
        <v>4.8979029572434135E-5</v>
      </c>
      <c r="J64" s="431">
        <v>2.2603942542598208E-4</v>
      </c>
      <c r="K64" s="431">
        <v>1.5240327526627989E-3</v>
      </c>
      <c r="L64" s="431">
        <v>1.4983072137870668E-4</v>
      </c>
      <c r="M64" s="431">
        <v>5.2719721943907127E-4</v>
      </c>
      <c r="N64" s="431">
        <v>1.2999332868332889E-5</v>
      </c>
      <c r="O64" s="431">
        <v>4.5057090069509298E-5</v>
      </c>
      <c r="P64" s="431">
        <v>3.991270318411778E-5</v>
      </c>
      <c r="Q64" s="431">
        <v>1.1197113965959369E-4</v>
      </c>
      <c r="R64" s="431">
        <v>7.0461828035994089E-5</v>
      </c>
      <c r="S64" s="431">
        <v>1.9578651256642982E-4</v>
      </c>
      <c r="T64" s="431">
        <v>9.2975288658668146E-5</v>
      </c>
      <c r="U64" s="431">
        <v>5.1334506173944664E-5</v>
      </c>
      <c r="V64" s="431">
        <v>1.4636133115462159E-4</v>
      </c>
      <c r="W64" s="431">
        <v>1.3596998509151856E-4</v>
      </c>
      <c r="X64" s="431">
        <v>1.1233043101681587E-4</v>
      </c>
      <c r="Y64" s="431">
        <v>1.035912141277172E-4</v>
      </c>
      <c r="Z64" s="431">
        <v>9.3168666961478735E-5</v>
      </c>
      <c r="AA64" s="431">
        <v>1.0799609331193485E-4</v>
      </c>
      <c r="AB64" s="431">
        <v>7.5723172958442253E-5</v>
      </c>
      <c r="AC64" s="431">
        <v>9.5291839759757438E-5</v>
      </c>
      <c r="AD64" s="431">
        <v>9.0466617003838034E-5</v>
      </c>
      <c r="AE64" s="431">
        <v>4.1416330758169915E-4</v>
      </c>
      <c r="AF64" s="431">
        <v>5.2581103756814342E-5</v>
      </c>
      <c r="AG64" s="431">
        <v>4.2805896022251798E-5</v>
      </c>
      <c r="AH64" s="431">
        <v>6.3008801485957007E-5</v>
      </c>
      <c r="AI64" s="431">
        <v>1.148682357226131E-4</v>
      </c>
      <c r="AJ64" s="431">
        <v>2.1131151772568751E-4</v>
      </c>
      <c r="AK64" s="431">
        <v>1.0220294598666934E-4</v>
      </c>
      <c r="AL64" s="431">
        <v>1.3781040160791084E-4</v>
      </c>
      <c r="AM64" s="431">
        <v>2.9886508103287924E-4</v>
      </c>
      <c r="AN64" s="431">
        <v>2.1127031996468558E-4</v>
      </c>
      <c r="AO64" s="431">
        <v>2.1376889867078005E-4</v>
      </c>
      <c r="AP64" s="431">
        <v>1.7743968731805099E-4</v>
      </c>
      <c r="AQ64" s="431">
        <v>4.8791990116355444E-4</v>
      </c>
      <c r="AR64" s="431">
        <v>2.0373058695039766E-4</v>
      </c>
      <c r="AS64" s="431">
        <v>1.0658530341290499E-4</v>
      </c>
      <c r="AT64" s="431">
        <v>9.1713044765367866E-5</v>
      </c>
      <c r="AU64" s="431">
        <v>6.8660550272049738E-5</v>
      </c>
      <c r="AV64" s="431">
        <v>5.8113587906208854E-5</v>
      </c>
      <c r="AW64" s="431">
        <v>4.8952616698621492E-5</v>
      </c>
      <c r="AX64" s="431">
        <v>3.8907576440362415E-5</v>
      </c>
      <c r="AY64" s="431">
        <v>5.3193492331249015E-5</v>
      </c>
      <c r="AZ64" s="431">
        <v>7.0541832597246858E-5</v>
      </c>
      <c r="BA64" s="431">
        <v>5.137719061349447E-5</v>
      </c>
      <c r="BB64" s="431">
        <v>3.4015125707510121E-5</v>
      </c>
      <c r="BC64" s="431">
        <v>6.4503226106803869E-5</v>
      </c>
      <c r="BD64" s="431">
        <v>4.1795187928323804E-5</v>
      </c>
      <c r="BE64" s="431">
        <v>3.7488678259371482E-5</v>
      </c>
      <c r="BF64" s="431">
        <v>1.1780476834847997E-4</v>
      </c>
      <c r="BG64" s="431">
        <v>1.2007807609085136E-4</v>
      </c>
      <c r="BH64" s="431">
        <v>8.7096836187475037E-5</v>
      </c>
      <c r="BI64" s="431">
        <v>1.1487713210027957</v>
      </c>
      <c r="BJ64" s="431">
        <v>5.8546253566684175E-5</v>
      </c>
      <c r="BK64" s="431">
        <v>2.9885388361807359E-4</v>
      </c>
      <c r="BL64" s="431">
        <v>2.1236293001953353E-3</v>
      </c>
      <c r="BM64" s="431">
        <v>6.0159092607262988E-5</v>
      </c>
      <c r="BN64" s="431">
        <v>6.2153490298064545E-5</v>
      </c>
      <c r="BO64" s="431">
        <v>8.197338238236447E-5</v>
      </c>
      <c r="BP64" s="431">
        <v>8.2833957466441321E-5</v>
      </c>
      <c r="BQ64" s="431">
        <v>1.1337495593729909E-4</v>
      </c>
      <c r="BR64" s="431">
        <v>1.036342056375369E-4</v>
      </c>
      <c r="BS64" s="431">
        <v>3.4469375978165158E-5</v>
      </c>
      <c r="BT64" s="431">
        <v>3.9486538572196498E-5</v>
      </c>
      <c r="BU64" s="431">
        <v>3.1133070922292522E-5</v>
      </c>
      <c r="BV64" s="431">
        <v>1.8422851545404022E-5</v>
      </c>
      <c r="BW64" s="431">
        <v>1.1292420460859666E-5</v>
      </c>
      <c r="BX64" s="431">
        <v>1.0057010665184007E-5</v>
      </c>
      <c r="BY64" s="431">
        <v>3.0204894772971175E-6</v>
      </c>
      <c r="BZ64" s="431">
        <v>2.3079774899796436E-5</v>
      </c>
      <c r="CA64" s="431">
        <v>1.463857360451097E-4</v>
      </c>
      <c r="CB64" s="431">
        <v>3.2705009152629214E-4</v>
      </c>
      <c r="CC64" s="431">
        <v>3.1268762084317087E-2</v>
      </c>
      <c r="CD64" s="431">
        <v>4.4344146411398367E-4</v>
      </c>
      <c r="CE64" s="431">
        <v>7.6045722958600071E-5</v>
      </c>
      <c r="CF64" s="431">
        <v>3.8790433442104385E-5</v>
      </c>
      <c r="CG64" s="431">
        <v>1.3653448177206131E-3</v>
      </c>
      <c r="CH64" s="431">
        <v>5.1885334436042752E-5</v>
      </c>
      <c r="CI64" s="431">
        <v>1.9388252803479259E-5</v>
      </c>
      <c r="CJ64" s="431">
        <v>2.2334450547814955E-5</v>
      </c>
      <c r="CK64" s="431">
        <v>2.4187000418274079E-5</v>
      </c>
      <c r="CL64" s="431">
        <v>1.961383078542939E-5</v>
      </c>
      <c r="CM64" s="431">
        <v>3.9403069006584398E-5</v>
      </c>
      <c r="CN64" s="431">
        <v>1.4055288952123446E-3</v>
      </c>
      <c r="CO64" s="431">
        <v>1.856038270913657E-4</v>
      </c>
      <c r="CP64" s="431">
        <v>1.6695064001832576E-4</v>
      </c>
      <c r="CQ64" s="431">
        <v>3.800959443743168E-5</v>
      </c>
      <c r="CR64" s="431">
        <v>3.2788559438561643E-5</v>
      </c>
      <c r="CS64" s="431">
        <v>5.5003981645659828E-5</v>
      </c>
      <c r="CT64" s="431">
        <v>8.6942601137414581E-5</v>
      </c>
      <c r="CU64" s="431">
        <v>2.9598046257187534E-5</v>
      </c>
      <c r="CV64" s="431">
        <v>4.0612582706141887E-5</v>
      </c>
      <c r="CW64" s="431">
        <v>2.6963471875531284E-5</v>
      </c>
      <c r="CX64" s="431">
        <v>5.1449541539236402E-5</v>
      </c>
      <c r="CY64" s="431">
        <v>1.4074616521912555E-5</v>
      </c>
      <c r="CZ64" s="431">
        <v>3.857852668428778E-4</v>
      </c>
      <c r="DA64" s="431">
        <v>5.1131166696097611E-4</v>
      </c>
      <c r="DB64" s="431">
        <v>2.5519817165194737E-5</v>
      </c>
      <c r="DC64" s="431">
        <v>4.6532194363126025E-5</v>
      </c>
      <c r="DD64" s="431">
        <v>2.4079851583437184E-5</v>
      </c>
      <c r="DE64" s="431">
        <v>4.4514301520896271E-5</v>
      </c>
      <c r="DF64" s="431">
        <v>1.4767057569399554E-4</v>
      </c>
      <c r="DG64" s="432">
        <v>1.8078122827902221E-4</v>
      </c>
      <c r="DI64" s="429"/>
      <c r="DK64" s="402">
        <v>3083926.8891822817</v>
      </c>
      <c r="DL64" s="402">
        <v>2772242.770780134</v>
      </c>
    </row>
    <row r="65" spans="1:116" ht="15.5" customHeight="1">
      <c r="A65" s="401">
        <v>59</v>
      </c>
      <c r="B65" s="188" t="s">
        <v>242</v>
      </c>
      <c r="C65" s="425" t="s">
        <v>243</v>
      </c>
      <c r="D65" s="430">
        <v>5.1083014481643921E-4</v>
      </c>
      <c r="E65" s="431">
        <v>3.5433633254326806E-4</v>
      </c>
      <c r="F65" s="431">
        <v>6.7755638847201915E-4</v>
      </c>
      <c r="G65" s="431">
        <v>3.9655321091092139E-4</v>
      </c>
      <c r="H65" s="431">
        <v>2.674028438767355E-4</v>
      </c>
      <c r="I65" s="431">
        <v>1.4817288011485131E-3</v>
      </c>
      <c r="J65" s="431">
        <v>1.3011946740388491E-3</v>
      </c>
      <c r="K65" s="431">
        <v>3.807102438071286E-4</v>
      </c>
      <c r="L65" s="431">
        <v>3.3545077303024192E-4</v>
      </c>
      <c r="M65" s="431">
        <v>3.362806325953903E-4</v>
      </c>
      <c r="N65" s="431">
        <v>9.5976018414169838E-5</v>
      </c>
      <c r="O65" s="431">
        <v>4.313853500959943E-4</v>
      </c>
      <c r="P65" s="431">
        <v>4.7291823939806443E-4</v>
      </c>
      <c r="Q65" s="431">
        <v>3.9891883558247393E-4</v>
      </c>
      <c r="R65" s="431">
        <v>3.9862107217047185E-4</v>
      </c>
      <c r="S65" s="431">
        <v>5.0917319388285034E-4</v>
      </c>
      <c r="T65" s="431">
        <v>4.4660230377388565E-4</v>
      </c>
      <c r="U65" s="431">
        <v>4.2523576709386834E-4</v>
      </c>
      <c r="V65" s="431">
        <v>4.0233334874429511E-4</v>
      </c>
      <c r="W65" s="431">
        <v>4.5949483882878997E-4</v>
      </c>
      <c r="X65" s="431">
        <v>2.0129672558453547E-4</v>
      </c>
      <c r="Y65" s="431">
        <v>4.2372906636464823E-4</v>
      </c>
      <c r="Z65" s="431">
        <v>4.1898296880507163E-4</v>
      </c>
      <c r="AA65" s="431">
        <v>3.5167063088580708E-4</v>
      </c>
      <c r="AB65" s="431">
        <v>7.6193816903600664E-4</v>
      </c>
      <c r="AC65" s="431">
        <v>4.3748491725500776E-4</v>
      </c>
      <c r="AD65" s="431">
        <v>5.5980839099124557E-5</v>
      </c>
      <c r="AE65" s="431">
        <v>1.6671952812061849E-4</v>
      </c>
      <c r="AF65" s="431">
        <v>4.6778759886799621E-4</v>
      </c>
      <c r="AG65" s="431">
        <v>4.2104680515493286E-4</v>
      </c>
      <c r="AH65" s="431">
        <v>3.8325877086082307E-4</v>
      </c>
      <c r="AI65" s="431">
        <v>4.0100998181102649E-4</v>
      </c>
      <c r="AJ65" s="431">
        <v>4.5724049246239609E-4</v>
      </c>
      <c r="AK65" s="431">
        <v>4.0673719387687322E-4</v>
      </c>
      <c r="AL65" s="431">
        <v>5.7572476233846547E-4</v>
      </c>
      <c r="AM65" s="431">
        <v>3.0436794196147897E-4</v>
      </c>
      <c r="AN65" s="431">
        <v>3.8941652973686165E-4</v>
      </c>
      <c r="AO65" s="431">
        <v>4.3708799437030806E-4</v>
      </c>
      <c r="AP65" s="431">
        <v>3.056378105440429E-4</v>
      </c>
      <c r="AQ65" s="431">
        <v>3.1014259313031918E-4</v>
      </c>
      <c r="AR65" s="431">
        <v>3.1849825920848271E-4</v>
      </c>
      <c r="AS65" s="431">
        <v>5.1065469321515166E-4</v>
      </c>
      <c r="AT65" s="431">
        <v>3.6762007327719056E-4</v>
      </c>
      <c r="AU65" s="431">
        <v>4.2435672658584414E-4</v>
      </c>
      <c r="AV65" s="431">
        <v>4.1600343019766403E-4</v>
      </c>
      <c r="AW65" s="431">
        <v>5.0639387698967169E-4</v>
      </c>
      <c r="AX65" s="431">
        <v>4.6449915552282698E-4</v>
      </c>
      <c r="AY65" s="431">
        <v>5.2218602305111853E-4</v>
      </c>
      <c r="AZ65" s="431">
        <v>4.4021121317055296E-4</v>
      </c>
      <c r="BA65" s="431">
        <v>3.7387369568904325E-4</v>
      </c>
      <c r="BB65" s="431">
        <v>4.6119218771805104E-4</v>
      </c>
      <c r="BC65" s="431">
        <v>3.5194216997703885E-4</v>
      </c>
      <c r="BD65" s="431">
        <v>6.9798283241277552E-4</v>
      </c>
      <c r="BE65" s="431">
        <v>4.1260464528981297E-4</v>
      </c>
      <c r="BF65" s="431">
        <v>4.1282574743383972E-4</v>
      </c>
      <c r="BG65" s="431">
        <v>3.6755436132034536E-4</v>
      </c>
      <c r="BH65" s="431">
        <v>3.9990524738906869E-4</v>
      </c>
      <c r="BI65" s="431">
        <v>3.6840671331129214E-4</v>
      </c>
      <c r="BJ65" s="431">
        <v>1.2977900940814193</v>
      </c>
      <c r="BK65" s="431">
        <v>5.1062640395845081E-4</v>
      </c>
      <c r="BL65" s="431">
        <v>5.6750619821364272E-4</v>
      </c>
      <c r="BM65" s="431">
        <v>4.7161454572585603E-4</v>
      </c>
      <c r="BN65" s="431">
        <v>4.7350306140648028E-4</v>
      </c>
      <c r="BO65" s="431">
        <v>4.2118927245472228E-4</v>
      </c>
      <c r="BP65" s="431">
        <v>4.1385708490930518E-4</v>
      </c>
      <c r="BQ65" s="431">
        <v>5.1035110112138528E-4</v>
      </c>
      <c r="BR65" s="431">
        <v>2.7853424549965331E-4</v>
      </c>
      <c r="BS65" s="431">
        <v>6.9131981033093823E-4</v>
      </c>
      <c r="BT65" s="431">
        <v>1.754494416311589E-3</v>
      </c>
      <c r="BU65" s="431">
        <v>7.8722313252203423E-4</v>
      </c>
      <c r="BV65" s="431">
        <v>9.2426488452237564E-4</v>
      </c>
      <c r="BW65" s="431">
        <v>2.6373518083195496E-4</v>
      </c>
      <c r="BX65" s="431">
        <v>2.054455451204621E-4</v>
      </c>
      <c r="BY65" s="431">
        <v>7.6603261770234813E-5</v>
      </c>
      <c r="BZ65" s="431">
        <v>7.1071106827743633E-2</v>
      </c>
      <c r="CA65" s="431">
        <v>4.3237314572048662E-4</v>
      </c>
      <c r="CB65" s="431">
        <v>1.845693116435158E-3</v>
      </c>
      <c r="CC65" s="431">
        <v>3.7709225889787979E-4</v>
      </c>
      <c r="CD65" s="431">
        <v>0.13781438129990972</v>
      </c>
      <c r="CE65" s="431">
        <v>7.3898234382779946E-4</v>
      </c>
      <c r="CF65" s="431">
        <v>3.3749809535254296E-4</v>
      </c>
      <c r="CG65" s="431">
        <v>1.2899511655475018E-3</v>
      </c>
      <c r="CH65" s="431">
        <v>3.0216302207360813E-3</v>
      </c>
      <c r="CI65" s="431">
        <v>5.870143314666617E-4</v>
      </c>
      <c r="CJ65" s="431">
        <v>8.5653042695186567E-4</v>
      </c>
      <c r="CK65" s="431">
        <v>6.3807398496108379E-4</v>
      </c>
      <c r="CL65" s="431">
        <v>6.1509507313751359E-4</v>
      </c>
      <c r="CM65" s="431">
        <v>1.1435307626813057E-3</v>
      </c>
      <c r="CN65" s="431">
        <v>7.4628999924317169E-3</v>
      </c>
      <c r="CO65" s="431">
        <v>5.6037687085992802E-4</v>
      </c>
      <c r="CP65" s="431">
        <v>1.231203778204964E-3</v>
      </c>
      <c r="CQ65" s="431">
        <v>4.3903205710193506E-4</v>
      </c>
      <c r="CR65" s="431">
        <v>7.3118684616470839E-4</v>
      </c>
      <c r="CS65" s="431">
        <v>3.3214322930009564E-4</v>
      </c>
      <c r="CT65" s="431">
        <v>1.9971196478178803E-4</v>
      </c>
      <c r="CU65" s="431">
        <v>1.0285879490097524E-3</v>
      </c>
      <c r="CV65" s="431">
        <v>1.2687313921503891E-3</v>
      </c>
      <c r="CW65" s="431">
        <v>9.2450045180380029E-4</v>
      </c>
      <c r="CX65" s="431">
        <v>6.6330748935524205E-3</v>
      </c>
      <c r="CY65" s="431">
        <v>4.3496698610584407E-4</v>
      </c>
      <c r="CZ65" s="431">
        <v>5.4106621991030783E-4</v>
      </c>
      <c r="DA65" s="431">
        <v>3.961798457358805E-4</v>
      </c>
      <c r="DB65" s="431">
        <v>3.944980471791747E-4</v>
      </c>
      <c r="DC65" s="431">
        <v>4.7172929930092199E-4</v>
      </c>
      <c r="DD65" s="431">
        <v>2.8265246283957552E-4</v>
      </c>
      <c r="DE65" s="431">
        <v>8.9627298545417891E-4</v>
      </c>
      <c r="DF65" s="431">
        <v>5.4492168948068887E-4</v>
      </c>
      <c r="DG65" s="432">
        <v>1.2469694759159346E-3</v>
      </c>
      <c r="DI65" s="429"/>
      <c r="DK65" s="402">
        <v>6889914.714779499</v>
      </c>
      <c r="DL65" s="402">
        <v>5211175.4765846105</v>
      </c>
    </row>
    <row r="66" spans="1:116" ht="15.5" customHeight="1">
      <c r="A66" s="401">
        <v>60</v>
      </c>
      <c r="B66" s="188" t="s">
        <v>244</v>
      </c>
      <c r="C66" s="425" t="s">
        <v>3</v>
      </c>
      <c r="D66" s="430">
        <v>5.7767223541601393E-4</v>
      </c>
      <c r="E66" s="431">
        <v>5.349812629996376E-4</v>
      </c>
      <c r="F66" s="431">
        <v>6.8533656382020953E-4</v>
      </c>
      <c r="G66" s="431">
        <v>8.6564555281683437E-4</v>
      </c>
      <c r="H66" s="431">
        <v>4.4840968969503464E-3</v>
      </c>
      <c r="I66" s="431">
        <v>1.6957848135428632E-3</v>
      </c>
      <c r="J66" s="431">
        <v>1.7218399156084712E-3</v>
      </c>
      <c r="K66" s="431">
        <v>1.0069636262615104E-3</v>
      </c>
      <c r="L66" s="431">
        <v>1.4696341098868607E-3</v>
      </c>
      <c r="M66" s="431">
        <v>5.8406267809101085E-4</v>
      </c>
      <c r="N66" s="431">
        <v>1.8620425293689225E-4</v>
      </c>
      <c r="O66" s="431">
        <v>1.4523839243855399E-3</v>
      </c>
      <c r="P66" s="431">
        <v>1.3308526898701547E-2</v>
      </c>
      <c r="Q66" s="431">
        <v>1.8623373797337275E-3</v>
      </c>
      <c r="R66" s="431">
        <v>5.7273858870314229E-3</v>
      </c>
      <c r="S66" s="431">
        <v>1.2551395210604029E-3</v>
      </c>
      <c r="T66" s="431">
        <v>8.3187567094771767E-4</v>
      </c>
      <c r="U66" s="431">
        <v>5.7374406658162536E-4</v>
      </c>
      <c r="V66" s="431">
        <v>5.3737612740965303E-4</v>
      </c>
      <c r="W66" s="431">
        <v>5.1000738310341014E-4</v>
      </c>
      <c r="X66" s="431">
        <v>1.8630860849813601E-4</v>
      </c>
      <c r="Y66" s="431">
        <v>8.8240057284553943E-4</v>
      </c>
      <c r="Z66" s="431">
        <v>4.8829305532241689E-4</v>
      </c>
      <c r="AA66" s="431">
        <v>1.1566421517545877E-3</v>
      </c>
      <c r="AB66" s="431">
        <v>8.9982802273327466E-4</v>
      </c>
      <c r="AC66" s="431">
        <v>8.8972143302530073E-4</v>
      </c>
      <c r="AD66" s="431">
        <v>5.9395793863303629E-5</v>
      </c>
      <c r="AE66" s="431">
        <v>2.6571478109145883E-4</v>
      </c>
      <c r="AF66" s="431">
        <v>6.0499625276081586E-4</v>
      </c>
      <c r="AG66" s="431">
        <v>7.2490982059174791E-4</v>
      </c>
      <c r="AH66" s="431">
        <v>1.6339930729151648E-3</v>
      </c>
      <c r="AI66" s="431">
        <v>2.5704891964341567E-3</v>
      </c>
      <c r="AJ66" s="431">
        <v>6.9968051407337192E-4</v>
      </c>
      <c r="AK66" s="431">
        <v>3.4559167041914342E-3</v>
      </c>
      <c r="AL66" s="431">
        <v>1.935892453600362E-3</v>
      </c>
      <c r="AM66" s="431">
        <v>3.3627680940802529E-4</v>
      </c>
      <c r="AN66" s="431">
        <v>1.5566587465399007E-3</v>
      </c>
      <c r="AO66" s="431">
        <v>2.3011928334959321E-3</v>
      </c>
      <c r="AP66" s="431">
        <v>9.3498303226884798E-4</v>
      </c>
      <c r="AQ66" s="431">
        <v>3.1743371159233724E-4</v>
      </c>
      <c r="AR66" s="431">
        <v>1.0661698250556094E-3</v>
      </c>
      <c r="AS66" s="431">
        <v>7.6249691813250816E-4</v>
      </c>
      <c r="AT66" s="431">
        <v>6.6494185126000948E-4</v>
      </c>
      <c r="AU66" s="431">
        <v>7.4742602665237566E-4</v>
      </c>
      <c r="AV66" s="431">
        <v>1.6631169096389714E-3</v>
      </c>
      <c r="AW66" s="431">
        <v>1.8223057233610303E-3</v>
      </c>
      <c r="AX66" s="431">
        <v>1.017245725393438E-3</v>
      </c>
      <c r="AY66" s="431">
        <v>1.718326605316218E-3</v>
      </c>
      <c r="AZ66" s="431">
        <v>2.4467501052425787E-3</v>
      </c>
      <c r="BA66" s="431">
        <v>7.9639610417608908E-4</v>
      </c>
      <c r="BB66" s="431">
        <v>2.9785479005466687E-3</v>
      </c>
      <c r="BC66" s="431">
        <v>1.0636531935694655E-3</v>
      </c>
      <c r="BD66" s="431">
        <v>2.0166739168720666E-3</v>
      </c>
      <c r="BE66" s="431">
        <v>1.4861994736467114E-3</v>
      </c>
      <c r="BF66" s="431">
        <v>1.2989623920260393E-3</v>
      </c>
      <c r="BG66" s="431">
        <v>1.2169456633751713E-3</v>
      </c>
      <c r="BH66" s="431">
        <v>1.1266988849052667E-3</v>
      </c>
      <c r="BI66" s="431">
        <v>1.3932594321912088E-3</v>
      </c>
      <c r="BJ66" s="431">
        <v>8.8814655510787311E-4</v>
      </c>
      <c r="BK66" s="431">
        <v>1.0226780564002269</v>
      </c>
      <c r="BL66" s="431">
        <v>9.6422949549136261E-4</v>
      </c>
      <c r="BM66" s="431">
        <v>1.7206253546521203E-3</v>
      </c>
      <c r="BN66" s="431">
        <v>3.5947475544737153E-3</v>
      </c>
      <c r="BO66" s="431">
        <v>2.7692639354932832E-3</v>
      </c>
      <c r="BP66" s="431">
        <v>2.9217492556292994E-3</v>
      </c>
      <c r="BQ66" s="431">
        <v>5.1829118380317628E-4</v>
      </c>
      <c r="BR66" s="431">
        <v>6.3297006795623206E-4</v>
      </c>
      <c r="BS66" s="431">
        <v>1.6186342040717238E-3</v>
      </c>
      <c r="BT66" s="431">
        <v>1.0200956962487173E-3</v>
      </c>
      <c r="BU66" s="431">
        <v>9.6748405979176085E-4</v>
      </c>
      <c r="BV66" s="431">
        <v>1.3189707531884832E-3</v>
      </c>
      <c r="BW66" s="431">
        <v>5.4782860503590157E-4</v>
      </c>
      <c r="BX66" s="431">
        <v>5.0642385797442207E-4</v>
      </c>
      <c r="BY66" s="431">
        <v>1.6233242303477001E-4</v>
      </c>
      <c r="BZ66" s="431">
        <v>7.2750472661205884E-4</v>
      </c>
      <c r="CA66" s="431">
        <v>6.0958888529179917E-4</v>
      </c>
      <c r="CB66" s="431">
        <v>2.0989690060008188E-3</v>
      </c>
      <c r="CC66" s="431">
        <v>7.5334572491815544E-4</v>
      </c>
      <c r="CD66" s="431">
        <v>1.2005959463500325E-3</v>
      </c>
      <c r="CE66" s="431">
        <v>9.0483641529053439E-4</v>
      </c>
      <c r="CF66" s="431">
        <v>9.3564227267359582E-4</v>
      </c>
      <c r="CG66" s="431">
        <v>1.2086116878378475E-3</v>
      </c>
      <c r="CH66" s="431">
        <v>5.5542816773306535E-4</v>
      </c>
      <c r="CI66" s="431">
        <v>2.5062677092786648E-3</v>
      </c>
      <c r="CJ66" s="431">
        <v>3.2774526945704122E-3</v>
      </c>
      <c r="CK66" s="431">
        <v>9.748589505199327E-3</v>
      </c>
      <c r="CL66" s="431">
        <v>2.320004919694712E-3</v>
      </c>
      <c r="CM66" s="431">
        <v>5.492539801715754E-3</v>
      </c>
      <c r="CN66" s="431">
        <v>1.610335171700865E-3</v>
      </c>
      <c r="CO66" s="431">
        <v>2.2125751890742541E-3</v>
      </c>
      <c r="CP66" s="431">
        <v>7.5944323966302199E-3</v>
      </c>
      <c r="CQ66" s="431">
        <v>8.4298223210827925E-4</v>
      </c>
      <c r="CR66" s="431">
        <v>1.3114564934780337E-3</v>
      </c>
      <c r="CS66" s="431">
        <v>2.918632722796802E-3</v>
      </c>
      <c r="CT66" s="431">
        <v>1.8868646382484142E-3</v>
      </c>
      <c r="CU66" s="431">
        <v>4.3554203711396559E-3</v>
      </c>
      <c r="CV66" s="431">
        <v>7.2431397440520422E-3</v>
      </c>
      <c r="CW66" s="431">
        <v>4.0180832866770905E-3</v>
      </c>
      <c r="CX66" s="431">
        <v>1.4450759027851139E-3</v>
      </c>
      <c r="CY66" s="431">
        <v>2.1514073501472095E-3</v>
      </c>
      <c r="CZ66" s="431">
        <v>2.7018876492754147E-3</v>
      </c>
      <c r="DA66" s="431">
        <v>2.0319143274770413E-3</v>
      </c>
      <c r="DB66" s="431">
        <v>3.6414432968091357E-3</v>
      </c>
      <c r="DC66" s="431">
        <v>4.5906777768682126E-3</v>
      </c>
      <c r="DD66" s="431">
        <v>6.1656484690845049E-4</v>
      </c>
      <c r="DE66" s="431">
        <v>5.5436456712904163E-3</v>
      </c>
      <c r="DF66" s="431">
        <v>8.4862803763671543E-2</v>
      </c>
      <c r="DG66" s="432">
        <v>7.7442792240798761E-4</v>
      </c>
      <c r="DI66" s="429"/>
      <c r="DK66" s="402">
        <v>5620802.4413302662</v>
      </c>
      <c r="DL66" s="402">
        <v>4176079.7682076301</v>
      </c>
    </row>
    <row r="67" spans="1:116" ht="15.5" customHeight="1">
      <c r="A67" s="401">
        <v>61</v>
      </c>
      <c r="B67" s="188" t="s">
        <v>245</v>
      </c>
      <c r="C67" s="425" t="s">
        <v>246</v>
      </c>
      <c r="D67" s="430">
        <v>2.2144705083175461E-3</v>
      </c>
      <c r="E67" s="431">
        <v>3.7412783501959011E-3</v>
      </c>
      <c r="F67" s="431">
        <v>1.1956077829406672E-3</v>
      </c>
      <c r="G67" s="431">
        <v>4.5706942926980292E-3</v>
      </c>
      <c r="H67" s="431">
        <v>8.1464376788049225E-4</v>
      </c>
      <c r="I67" s="431">
        <v>9.8569976597529473E-4</v>
      </c>
      <c r="J67" s="431">
        <v>5.2394808480433661E-4</v>
      </c>
      <c r="K67" s="431">
        <v>1.3601915755954068E-3</v>
      </c>
      <c r="L67" s="431">
        <v>3.4438943937235319E-3</v>
      </c>
      <c r="M67" s="431">
        <v>3.9145223897401743E-3</v>
      </c>
      <c r="N67" s="431">
        <v>2.8416389469859769E-4</v>
      </c>
      <c r="O67" s="431">
        <v>1.409704184457258E-3</v>
      </c>
      <c r="P67" s="431">
        <v>8.081329502494138E-4</v>
      </c>
      <c r="Q67" s="431">
        <v>1.0086040415168919E-2</v>
      </c>
      <c r="R67" s="431">
        <v>2.9640345475716325E-3</v>
      </c>
      <c r="S67" s="431">
        <v>3.3681354422650377E-2</v>
      </c>
      <c r="T67" s="431">
        <v>8.8682831454227496E-3</v>
      </c>
      <c r="U67" s="431">
        <v>3.8148120812408252E-3</v>
      </c>
      <c r="V67" s="431">
        <v>3.138686064516092E-2</v>
      </c>
      <c r="W67" s="431">
        <v>8.0414651379284059E-3</v>
      </c>
      <c r="X67" s="431">
        <v>2.9334380322370633E-3</v>
      </c>
      <c r="Y67" s="431">
        <v>2.9446242178548074E-3</v>
      </c>
      <c r="Z67" s="431">
        <v>1.6443155658761965E-3</v>
      </c>
      <c r="AA67" s="431">
        <v>4.7085219111604936E-3</v>
      </c>
      <c r="AB67" s="431">
        <v>1.7644001247413225E-3</v>
      </c>
      <c r="AC67" s="431">
        <v>1.7374905805785407E-3</v>
      </c>
      <c r="AD67" s="431">
        <v>1.2235737318133549E-4</v>
      </c>
      <c r="AE67" s="431">
        <v>1.03141480739072E-2</v>
      </c>
      <c r="AF67" s="431">
        <v>6.934244463908815E-3</v>
      </c>
      <c r="AG67" s="431">
        <v>1.3536707995821789E-3</v>
      </c>
      <c r="AH67" s="431">
        <v>1.0052390383383199E-3</v>
      </c>
      <c r="AI67" s="431">
        <v>1.4132495135205711E-2</v>
      </c>
      <c r="AJ67" s="431">
        <v>4.1490253298943468E-3</v>
      </c>
      <c r="AK67" s="431">
        <v>1.198185575526506E-2</v>
      </c>
      <c r="AL67" s="431">
        <v>3.8891662242145856E-3</v>
      </c>
      <c r="AM67" s="431">
        <v>2.5719879168428932E-2</v>
      </c>
      <c r="AN67" s="431">
        <v>1.8229324568958576E-2</v>
      </c>
      <c r="AO67" s="431">
        <v>1.2340847068611181E-2</v>
      </c>
      <c r="AP67" s="431">
        <v>8.2588007860943061E-3</v>
      </c>
      <c r="AQ67" s="431">
        <v>4.9950817225168281E-2</v>
      </c>
      <c r="AR67" s="431">
        <v>4.1127532261294536E-2</v>
      </c>
      <c r="AS67" s="431">
        <v>5.0952127137805538E-3</v>
      </c>
      <c r="AT67" s="431">
        <v>4.8124862022328949E-3</v>
      </c>
      <c r="AU67" s="431">
        <v>3.197999959426677E-3</v>
      </c>
      <c r="AV67" s="431">
        <v>2.4391950646886909E-3</v>
      </c>
      <c r="AW67" s="431">
        <v>2.609567686014442E-3</v>
      </c>
      <c r="AX67" s="431">
        <v>1.9619349596310775E-3</v>
      </c>
      <c r="AY67" s="431">
        <v>3.9765387287462751E-3</v>
      </c>
      <c r="AZ67" s="431">
        <v>4.2064856910301708E-3</v>
      </c>
      <c r="BA67" s="431">
        <v>2.9683370787171952E-3</v>
      </c>
      <c r="BB67" s="431">
        <v>1.8404196321542847E-3</v>
      </c>
      <c r="BC67" s="431">
        <v>4.4711116866844687E-3</v>
      </c>
      <c r="BD67" s="431">
        <v>2.9807146347759113E-3</v>
      </c>
      <c r="BE67" s="431">
        <v>1.9036400757183086E-3</v>
      </c>
      <c r="BF67" s="431">
        <v>3.6530722619811233E-3</v>
      </c>
      <c r="BG67" s="431">
        <v>3.5156627679119464E-3</v>
      </c>
      <c r="BH67" s="431">
        <v>4.0515812755575129E-3</v>
      </c>
      <c r="BI67" s="431">
        <v>4.6637347725404536E-3</v>
      </c>
      <c r="BJ67" s="431">
        <v>2.2650925698848435E-3</v>
      </c>
      <c r="BK67" s="431">
        <v>2.7530187271015646E-3</v>
      </c>
      <c r="BL67" s="431">
        <v>1.0006054039982881</v>
      </c>
      <c r="BM67" s="431">
        <v>1.9787401225780316E-3</v>
      </c>
      <c r="BN67" s="431">
        <v>1.9726932204269854E-3</v>
      </c>
      <c r="BO67" s="431">
        <v>1.6118207390838253E-3</v>
      </c>
      <c r="BP67" s="431">
        <v>2.248666144218865E-3</v>
      </c>
      <c r="BQ67" s="431">
        <v>6.4756460453509138E-3</v>
      </c>
      <c r="BR67" s="431">
        <v>4.7667466269372492E-3</v>
      </c>
      <c r="BS67" s="431">
        <v>9.7446272790557386E-4</v>
      </c>
      <c r="BT67" s="431">
        <v>7.1111723826818756E-4</v>
      </c>
      <c r="BU67" s="431">
        <v>3.6297862070037442E-4</v>
      </c>
      <c r="BV67" s="431">
        <v>2.8630548430095415E-4</v>
      </c>
      <c r="BW67" s="431">
        <v>2.0347473869017485E-4</v>
      </c>
      <c r="BX67" s="431">
        <v>1.7639222721357582E-4</v>
      </c>
      <c r="BY67" s="431">
        <v>6.2126968295008297E-5</v>
      </c>
      <c r="BZ67" s="431">
        <v>5.5921214528650333E-4</v>
      </c>
      <c r="CA67" s="431">
        <v>5.0520782755863938E-4</v>
      </c>
      <c r="CB67" s="431">
        <v>6.2444842058646539E-4</v>
      </c>
      <c r="CC67" s="431">
        <v>3.2303523846114254E-4</v>
      </c>
      <c r="CD67" s="431">
        <v>6.155369397230307E-4</v>
      </c>
      <c r="CE67" s="431">
        <v>2.5621864714397389E-4</v>
      </c>
      <c r="CF67" s="431">
        <v>6.731172452543408E-4</v>
      </c>
      <c r="CG67" s="431">
        <v>8.9550254865071921E-4</v>
      </c>
      <c r="CH67" s="431">
        <v>1.7961445380825633E-4</v>
      </c>
      <c r="CI67" s="431">
        <v>3.2834993331421977E-4</v>
      </c>
      <c r="CJ67" s="431">
        <v>5.2582886353976963E-4</v>
      </c>
      <c r="CK67" s="431">
        <v>4.1955219033132748E-4</v>
      </c>
      <c r="CL67" s="431">
        <v>2.9810937077535558E-4</v>
      </c>
      <c r="CM67" s="431">
        <v>1.6184052959993703E-3</v>
      </c>
      <c r="CN67" s="431">
        <v>3.1330799601721047E-4</v>
      </c>
      <c r="CO67" s="431">
        <v>3.4341951724012662E-4</v>
      </c>
      <c r="CP67" s="431">
        <v>7.2125784507637931E-4</v>
      </c>
      <c r="CQ67" s="431">
        <v>5.8025258722379256E-4</v>
      </c>
      <c r="CR67" s="431">
        <v>7.9698965835665273E-4</v>
      </c>
      <c r="CS67" s="431">
        <v>4.7721835587003316E-4</v>
      </c>
      <c r="CT67" s="431">
        <v>3.7967363516315088E-4</v>
      </c>
      <c r="CU67" s="431">
        <v>4.8228380256317739E-4</v>
      </c>
      <c r="CV67" s="431">
        <v>3.668869221438215E-4</v>
      </c>
      <c r="CW67" s="431">
        <v>7.0994073410046764E-4</v>
      </c>
      <c r="CX67" s="431">
        <v>1.4865983856316982E-3</v>
      </c>
      <c r="CY67" s="431">
        <v>2.6534052597287287E-4</v>
      </c>
      <c r="CZ67" s="431">
        <v>8.5706369094949969E-4</v>
      </c>
      <c r="DA67" s="431">
        <v>8.8667180462204858E-4</v>
      </c>
      <c r="DB67" s="431">
        <v>4.7624282035290934E-4</v>
      </c>
      <c r="DC67" s="431">
        <v>4.7092572636437947E-4</v>
      </c>
      <c r="DD67" s="431">
        <v>3.4443651852917353E-4</v>
      </c>
      <c r="DE67" s="431">
        <v>3.6111707744982801E-4</v>
      </c>
      <c r="DF67" s="431">
        <v>7.2547040354804396E-3</v>
      </c>
      <c r="DG67" s="432">
        <v>3.445362644979125E-4</v>
      </c>
      <c r="DI67" s="429"/>
      <c r="DK67" s="402">
        <v>3228535.4489437235</v>
      </c>
      <c r="DL67" s="402">
        <v>2896546.6325076753</v>
      </c>
    </row>
    <row r="68" spans="1:116" ht="15.5" customHeight="1">
      <c r="A68" s="401">
        <v>62</v>
      </c>
      <c r="B68" s="188" t="s">
        <v>247</v>
      </c>
      <c r="C68" s="425" t="s">
        <v>248</v>
      </c>
      <c r="D68" s="430">
        <v>0</v>
      </c>
      <c r="E68" s="431">
        <v>0</v>
      </c>
      <c r="F68" s="431">
        <v>0</v>
      </c>
      <c r="G68" s="431">
        <v>0</v>
      </c>
      <c r="H68" s="431">
        <v>0</v>
      </c>
      <c r="I68" s="431">
        <v>0</v>
      </c>
      <c r="J68" s="431">
        <v>0</v>
      </c>
      <c r="K68" s="431">
        <v>0</v>
      </c>
      <c r="L68" s="431">
        <v>0</v>
      </c>
      <c r="M68" s="431">
        <v>0</v>
      </c>
      <c r="N68" s="431">
        <v>0</v>
      </c>
      <c r="O68" s="431">
        <v>0</v>
      </c>
      <c r="P68" s="431">
        <v>0</v>
      </c>
      <c r="Q68" s="431">
        <v>0</v>
      </c>
      <c r="R68" s="431">
        <v>0</v>
      </c>
      <c r="S68" s="431">
        <v>0</v>
      </c>
      <c r="T68" s="431">
        <v>0</v>
      </c>
      <c r="U68" s="431">
        <v>0</v>
      </c>
      <c r="V68" s="431">
        <v>0</v>
      </c>
      <c r="W68" s="431">
        <v>0</v>
      </c>
      <c r="X68" s="431">
        <v>0</v>
      </c>
      <c r="Y68" s="431">
        <v>0</v>
      </c>
      <c r="Z68" s="431">
        <v>0</v>
      </c>
      <c r="AA68" s="431">
        <v>0</v>
      </c>
      <c r="AB68" s="431">
        <v>0</v>
      </c>
      <c r="AC68" s="431">
        <v>0</v>
      </c>
      <c r="AD68" s="431">
        <v>0</v>
      </c>
      <c r="AE68" s="431">
        <v>0</v>
      </c>
      <c r="AF68" s="431">
        <v>0</v>
      </c>
      <c r="AG68" s="431">
        <v>0</v>
      </c>
      <c r="AH68" s="431">
        <v>0</v>
      </c>
      <c r="AI68" s="431">
        <v>0</v>
      </c>
      <c r="AJ68" s="431">
        <v>0</v>
      </c>
      <c r="AK68" s="431">
        <v>0</v>
      </c>
      <c r="AL68" s="431">
        <v>0</v>
      </c>
      <c r="AM68" s="431">
        <v>0</v>
      </c>
      <c r="AN68" s="431">
        <v>0</v>
      </c>
      <c r="AO68" s="431">
        <v>0</v>
      </c>
      <c r="AP68" s="431">
        <v>0</v>
      </c>
      <c r="AQ68" s="431">
        <v>0</v>
      </c>
      <c r="AR68" s="431">
        <v>0</v>
      </c>
      <c r="AS68" s="431">
        <v>0</v>
      </c>
      <c r="AT68" s="431">
        <v>0</v>
      </c>
      <c r="AU68" s="431">
        <v>0</v>
      </c>
      <c r="AV68" s="431">
        <v>0</v>
      </c>
      <c r="AW68" s="431">
        <v>0</v>
      </c>
      <c r="AX68" s="431">
        <v>0</v>
      </c>
      <c r="AY68" s="431">
        <v>0</v>
      </c>
      <c r="AZ68" s="431">
        <v>0</v>
      </c>
      <c r="BA68" s="431">
        <v>0</v>
      </c>
      <c r="BB68" s="431">
        <v>0</v>
      </c>
      <c r="BC68" s="431">
        <v>0</v>
      </c>
      <c r="BD68" s="431">
        <v>0</v>
      </c>
      <c r="BE68" s="431">
        <v>0</v>
      </c>
      <c r="BF68" s="431">
        <v>0</v>
      </c>
      <c r="BG68" s="431">
        <v>0</v>
      </c>
      <c r="BH68" s="431">
        <v>0</v>
      </c>
      <c r="BI68" s="431">
        <v>0</v>
      </c>
      <c r="BJ68" s="431">
        <v>0</v>
      </c>
      <c r="BK68" s="431">
        <v>0</v>
      </c>
      <c r="BL68" s="431">
        <v>0</v>
      </c>
      <c r="BM68" s="431">
        <v>1</v>
      </c>
      <c r="BN68" s="431">
        <v>0</v>
      </c>
      <c r="BO68" s="431">
        <v>0</v>
      </c>
      <c r="BP68" s="431">
        <v>0</v>
      </c>
      <c r="BQ68" s="431">
        <v>0</v>
      </c>
      <c r="BR68" s="431">
        <v>0</v>
      </c>
      <c r="BS68" s="431">
        <v>0</v>
      </c>
      <c r="BT68" s="431">
        <v>0</v>
      </c>
      <c r="BU68" s="431">
        <v>0</v>
      </c>
      <c r="BV68" s="431">
        <v>0</v>
      </c>
      <c r="BW68" s="431">
        <v>0</v>
      </c>
      <c r="BX68" s="431">
        <v>0</v>
      </c>
      <c r="BY68" s="431">
        <v>0</v>
      </c>
      <c r="BZ68" s="431">
        <v>0</v>
      </c>
      <c r="CA68" s="431">
        <v>0</v>
      </c>
      <c r="CB68" s="431">
        <v>0</v>
      </c>
      <c r="CC68" s="431">
        <v>0</v>
      </c>
      <c r="CD68" s="431">
        <v>0</v>
      </c>
      <c r="CE68" s="431">
        <v>0</v>
      </c>
      <c r="CF68" s="431">
        <v>0</v>
      </c>
      <c r="CG68" s="431">
        <v>0</v>
      </c>
      <c r="CH68" s="431">
        <v>0</v>
      </c>
      <c r="CI68" s="431">
        <v>0</v>
      </c>
      <c r="CJ68" s="431">
        <v>0</v>
      </c>
      <c r="CK68" s="431">
        <v>0</v>
      </c>
      <c r="CL68" s="431">
        <v>0</v>
      </c>
      <c r="CM68" s="431">
        <v>0</v>
      </c>
      <c r="CN68" s="431">
        <v>0</v>
      </c>
      <c r="CO68" s="431">
        <v>0</v>
      </c>
      <c r="CP68" s="431">
        <v>0</v>
      </c>
      <c r="CQ68" s="431">
        <v>0</v>
      </c>
      <c r="CR68" s="431">
        <v>0</v>
      </c>
      <c r="CS68" s="431">
        <v>0</v>
      </c>
      <c r="CT68" s="431">
        <v>0</v>
      </c>
      <c r="CU68" s="431">
        <v>0</v>
      </c>
      <c r="CV68" s="431">
        <v>0</v>
      </c>
      <c r="CW68" s="431">
        <v>0</v>
      </c>
      <c r="CX68" s="431">
        <v>0</v>
      </c>
      <c r="CY68" s="431">
        <v>0</v>
      </c>
      <c r="CZ68" s="431">
        <v>0</v>
      </c>
      <c r="DA68" s="431">
        <v>0</v>
      </c>
      <c r="DB68" s="431">
        <v>0</v>
      </c>
      <c r="DC68" s="431">
        <v>0</v>
      </c>
      <c r="DD68" s="431">
        <v>0</v>
      </c>
      <c r="DE68" s="431">
        <v>0</v>
      </c>
      <c r="DF68" s="431">
        <v>0</v>
      </c>
      <c r="DG68" s="432">
        <v>0</v>
      </c>
      <c r="DI68" s="429"/>
      <c r="DK68" s="402">
        <v>30782436</v>
      </c>
      <c r="DL68" s="402">
        <v>30782436</v>
      </c>
    </row>
    <row r="69" spans="1:116" ht="15.5" customHeight="1">
      <c r="A69" s="401">
        <v>63</v>
      </c>
      <c r="B69" s="188" t="s">
        <v>249</v>
      </c>
      <c r="C69" s="425" t="s">
        <v>250</v>
      </c>
      <c r="D69" s="430">
        <v>8.6276891728852192E-3</v>
      </c>
      <c r="E69" s="431">
        <v>8.0774229390922544E-3</v>
      </c>
      <c r="F69" s="431">
        <v>1.1724984815630763E-2</v>
      </c>
      <c r="G69" s="431">
        <v>2.9155608173757432E-3</v>
      </c>
      <c r="H69" s="431">
        <v>3.7416833083132707E-3</v>
      </c>
      <c r="I69" s="431">
        <v>8.6322089015003628E-3</v>
      </c>
      <c r="J69" s="431">
        <v>9.7653081980118919E-3</v>
      </c>
      <c r="K69" s="431">
        <v>5.415253362551619E-3</v>
      </c>
      <c r="L69" s="431">
        <v>4.535782102289161E-3</v>
      </c>
      <c r="M69" s="431">
        <v>5.2168087129838637E-3</v>
      </c>
      <c r="N69" s="431">
        <v>1.1497839149671738E-3</v>
      </c>
      <c r="O69" s="431">
        <v>1.0980261619816974E-2</v>
      </c>
      <c r="P69" s="431">
        <v>6.8623975693836142E-3</v>
      </c>
      <c r="Q69" s="431">
        <v>4.9232337260099006E-3</v>
      </c>
      <c r="R69" s="431">
        <v>7.1365785183663258E-3</v>
      </c>
      <c r="S69" s="431">
        <v>2.0393985563595108E-2</v>
      </c>
      <c r="T69" s="431">
        <v>1.1951959019395197E-2</v>
      </c>
      <c r="U69" s="431">
        <v>6.5419630825936546E-3</v>
      </c>
      <c r="V69" s="431">
        <v>8.2951492649869594E-3</v>
      </c>
      <c r="W69" s="431">
        <v>9.9321240731230775E-3</v>
      </c>
      <c r="X69" s="431">
        <v>5.970733332792395E-3</v>
      </c>
      <c r="Y69" s="431">
        <v>1.2215014207481327E-2</v>
      </c>
      <c r="Z69" s="431">
        <v>1.3014698001505291E-2</v>
      </c>
      <c r="AA69" s="431">
        <v>1.786483679364408E-2</v>
      </c>
      <c r="AB69" s="431">
        <v>6.5266598336753421E-3</v>
      </c>
      <c r="AC69" s="431">
        <v>8.2128689048885633E-3</v>
      </c>
      <c r="AD69" s="431">
        <v>8.2959337366624952E-4</v>
      </c>
      <c r="AE69" s="431">
        <v>4.6806431451403546E-3</v>
      </c>
      <c r="AF69" s="431">
        <v>1.0419876649789488E-2</v>
      </c>
      <c r="AG69" s="431">
        <v>7.8839277530102503E-3</v>
      </c>
      <c r="AH69" s="431">
        <v>5.2317616137922069E-3</v>
      </c>
      <c r="AI69" s="431">
        <v>9.3710635446815176E-3</v>
      </c>
      <c r="AJ69" s="431">
        <v>1.1694572153083489E-2</v>
      </c>
      <c r="AK69" s="431">
        <v>1.0057672383999279E-2</v>
      </c>
      <c r="AL69" s="431">
        <v>1.2364760886771889E-2</v>
      </c>
      <c r="AM69" s="431">
        <v>1.2199605371991476E-2</v>
      </c>
      <c r="AN69" s="431">
        <v>1.3647186464348241E-2</v>
      </c>
      <c r="AO69" s="431">
        <v>1.3883740908908192E-2</v>
      </c>
      <c r="AP69" s="431">
        <v>9.8574957548163838E-3</v>
      </c>
      <c r="AQ69" s="431">
        <v>7.1592829594838607E-3</v>
      </c>
      <c r="AR69" s="431">
        <v>7.8413451733615365E-3</v>
      </c>
      <c r="AS69" s="431">
        <v>1.1142388295848762E-2</v>
      </c>
      <c r="AT69" s="431">
        <v>8.9154163463875322E-3</v>
      </c>
      <c r="AU69" s="431">
        <v>6.463282200661051E-3</v>
      </c>
      <c r="AV69" s="431">
        <v>5.8377039844920474E-3</v>
      </c>
      <c r="AW69" s="431">
        <v>5.7273777078693114E-3</v>
      </c>
      <c r="AX69" s="431">
        <v>6.7763253987595303E-3</v>
      </c>
      <c r="AY69" s="431">
        <v>1.0932939076587192E-2</v>
      </c>
      <c r="AZ69" s="431">
        <v>7.2771039328973454E-3</v>
      </c>
      <c r="BA69" s="431">
        <v>6.2938971683312609E-3</v>
      </c>
      <c r="BB69" s="431">
        <v>5.4681389861053276E-3</v>
      </c>
      <c r="BC69" s="431">
        <v>6.8668495561165464E-3</v>
      </c>
      <c r="BD69" s="431">
        <v>6.9653254976836023E-3</v>
      </c>
      <c r="BE69" s="431">
        <v>6.4119880030333674E-3</v>
      </c>
      <c r="BF69" s="431">
        <v>5.5774259139002684E-3</v>
      </c>
      <c r="BG69" s="431">
        <v>6.0553872725470697E-3</v>
      </c>
      <c r="BH69" s="431">
        <v>5.8271051485451952E-3</v>
      </c>
      <c r="BI69" s="431">
        <v>7.9048483052732137E-3</v>
      </c>
      <c r="BJ69" s="431">
        <v>6.8081224088850766E-3</v>
      </c>
      <c r="BK69" s="431">
        <v>7.1297941249406551E-3</v>
      </c>
      <c r="BL69" s="431">
        <v>4.2139107412271729E-3</v>
      </c>
      <c r="BM69" s="431">
        <v>5.0164831655419642E-3</v>
      </c>
      <c r="BN69" s="431">
        <v>1.0060575704107257</v>
      </c>
      <c r="BO69" s="431">
        <v>4.2934861792166684E-3</v>
      </c>
      <c r="BP69" s="431">
        <v>4.1467667740693343E-3</v>
      </c>
      <c r="BQ69" s="431">
        <v>2.1520405260259293E-2</v>
      </c>
      <c r="BR69" s="431">
        <v>5.5320636862701639E-2</v>
      </c>
      <c r="BS69" s="431">
        <v>5.6783688269449732E-2</v>
      </c>
      <c r="BT69" s="431">
        <v>7.061477652374454E-3</v>
      </c>
      <c r="BU69" s="431">
        <v>6.9082101852061461E-3</v>
      </c>
      <c r="BV69" s="431">
        <v>5.9918580091584753E-3</v>
      </c>
      <c r="BW69" s="431">
        <v>7.6011279504275102E-3</v>
      </c>
      <c r="BX69" s="431">
        <v>1.9332277548590751E-2</v>
      </c>
      <c r="BY69" s="431">
        <v>1.6498633304366048E-2</v>
      </c>
      <c r="BZ69" s="431">
        <v>2.380470130828035E-2</v>
      </c>
      <c r="CA69" s="431">
        <v>2.426811299995999E-3</v>
      </c>
      <c r="CB69" s="431">
        <v>2.5491886666367744E-2</v>
      </c>
      <c r="CC69" s="431">
        <v>6.247178466459633E-3</v>
      </c>
      <c r="CD69" s="431">
        <v>8.0119773021356862E-3</v>
      </c>
      <c r="CE69" s="431">
        <v>5.9571497828989567E-3</v>
      </c>
      <c r="CF69" s="431">
        <v>1.6107878094463571E-2</v>
      </c>
      <c r="CG69" s="431">
        <v>2.1474560382775097E-2</v>
      </c>
      <c r="CH69" s="431">
        <v>3.2703593192162897E-3</v>
      </c>
      <c r="CI69" s="431">
        <v>1.0604589986904167E-2</v>
      </c>
      <c r="CJ69" s="431">
        <v>1.6439017288067338E-2</v>
      </c>
      <c r="CK69" s="431">
        <v>3.365995512850363E-3</v>
      </c>
      <c r="CL69" s="431">
        <v>1.3358906506518223E-2</v>
      </c>
      <c r="CM69" s="431">
        <v>5.434369534496066E-3</v>
      </c>
      <c r="CN69" s="431">
        <v>1.0337792105151584E-2</v>
      </c>
      <c r="CO69" s="431">
        <v>1.2610777847483094E-2</v>
      </c>
      <c r="CP69" s="431">
        <v>8.2231178394170986E-3</v>
      </c>
      <c r="CQ69" s="431">
        <v>5.5462385175131593E-3</v>
      </c>
      <c r="CR69" s="431">
        <v>7.1080021419584714E-3</v>
      </c>
      <c r="CS69" s="431">
        <v>7.0141155452376272E-3</v>
      </c>
      <c r="CT69" s="431">
        <v>4.9772723586278779E-3</v>
      </c>
      <c r="CU69" s="431">
        <v>4.1588307948568753E-3</v>
      </c>
      <c r="CV69" s="431">
        <v>5.5539748090947258E-3</v>
      </c>
      <c r="CW69" s="431">
        <v>9.7684335705837295E-3</v>
      </c>
      <c r="CX69" s="431">
        <v>4.8869917792670912E-3</v>
      </c>
      <c r="CY69" s="431">
        <v>3.2395678147191746E-3</v>
      </c>
      <c r="CZ69" s="431">
        <v>9.7223289285221764E-3</v>
      </c>
      <c r="DA69" s="431">
        <v>6.6284624764183214E-3</v>
      </c>
      <c r="DB69" s="431">
        <v>7.1764598666039176E-3</v>
      </c>
      <c r="DC69" s="431">
        <v>9.3237064681917399E-3</v>
      </c>
      <c r="DD69" s="431">
        <v>3.08130473814635E-3</v>
      </c>
      <c r="DE69" s="431">
        <v>6.0222546317010277E-3</v>
      </c>
      <c r="DF69" s="431">
        <v>9.3750061230310853E-3</v>
      </c>
      <c r="DG69" s="432">
        <v>1.7724711706689749E-2</v>
      </c>
      <c r="DI69" s="429"/>
      <c r="DK69" s="402">
        <v>24474472.501579795</v>
      </c>
      <c r="DL69" s="402">
        <v>23957532.636601947</v>
      </c>
    </row>
    <row r="70" spans="1:116" ht="15.5" customHeight="1">
      <c r="A70" s="401">
        <v>64</v>
      </c>
      <c r="B70" s="188" t="s">
        <v>251</v>
      </c>
      <c r="C70" s="425" t="s">
        <v>252</v>
      </c>
      <c r="D70" s="430">
        <v>0</v>
      </c>
      <c r="E70" s="431">
        <v>0</v>
      </c>
      <c r="F70" s="431">
        <v>0</v>
      </c>
      <c r="G70" s="431">
        <v>0</v>
      </c>
      <c r="H70" s="431">
        <v>0</v>
      </c>
      <c r="I70" s="431">
        <v>0</v>
      </c>
      <c r="J70" s="431">
        <v>0</v>
      </c>
      <c r="K70" s="431">
        <v>0</v>
      </c>
      <c r="L70" s="431">
        <v>0</v>
      </c>
      <c r="M70" s="431">
        <v>0</v>
      </c>
      <c r="N70" s="431">
        <v>0</v>
      </c>
      <c r="O70" s="431">
        <v>0</v>
      </c>
      <c r="P70" s="431">
        <v>0</v>
      </c>
      <c r="Q70" s="431">
        <v>0</v>
      </c>
      <c r="R70" s="431">
        <v>0</v>
      </c>
      <c r="S70" s="431">
        <v>0</v>
      </c>
      <c r="T70" s="431">
        <v>0</v>
      </c>
      <c r="U70" s="431">
        <v>0</v>
      </c>
      <c r="V70" s="431">
        <v>0</v>
      </c>
      <c r="W70" s="431">
        <v>0</v>
      </c>
      <c r="X70" s="431">
        <v>0</v>
      </c>
      <c r="Y70" s="431">
        <v>0</v>
      </c>
      <c r="Z70" s="431">
        <v>0</v>
      </c>
      <c r="AA70" s="431">
        <v>0</v>
      </c>
      <c r="AB70" s="431">
        <v>0</v>
      </c>
      <c r="AC70" s="431">
        <v>0</v>
      </c>
      <c r="AD70" s="431">
        <v>0</v>
      </c>
      <c r="AE70" s="431">
        <v>0</v>
      </c>
      <c r="AF70" s="431">
        <v>0</v>
      </c>
      <c r="AG70" s="431">
        <v>0</v>
      </c>
      <c r="AH70" s="431">
        <v>0</v>
      </c>
      <c r="AI70" s="431">
        <v>0</v>
      </c>
      <c r="AJ70" s="431">
        <v>0</v>
      </c>
      <c r="AK70" s="431">
        <v>0</v>
      </c>
      <c r="AL70" s="431">
        <v>0</v>
      </c>
      <c r="AM70" s="431">
        <v>0</v>
      </c>
      <c r="AN70" s="431">
        <v>0</v>
      </c>
      <c r="AO70" s="431">
        <v>0</v>
      </c>
      <c r="AP70" s="431">
        <v>0</v>
      </c>
      <c r="AQ70" s="431">
        <v>0</v>
      </c>
      <c r="AR70" s="431">
        <v>0</v>
      </c>
      <c r="AS70" s="431">
        <v>0</v>
      </c>
      <c r="AT70" s="431">
        <v>0</v>
      </c>
      <c r="AU70" s="431">
        <v>0</v>
      </c>
      <c r="AV70" s="431">
        <v>0</v>
      </c>
      <c r="AW70" s="431">
        <v>0</v>
      </c>
      <c r="AX70" s="431">
        <v>0</v>
      </c>
      <c r="AY70" s="431">
        <v>0</v>
      </c>
      <c r="AZ70" s="431">
        <v>0</v>
      </c>
      <c r="BA70" s="431">
        <v>0</v>
      </c>
      <c r="BB70" s="431">
        <v>0</v>
      </c>
      <c r="BC70" s="431">
        <v>0</v>
      </c>
      <c r="BD70" s="431">
        <v>0</v>
      </c>
      <c r="BE70" s="431">
        <v>0</v>
      </c>
      <c r="BF70" s="431">
        <v>0</v>
      </c>
      <c r="BG70" s="431">
        <v>0</v>
      </c>
      <c r="BH70" s="431">
        <v>0</v>
      </c>
      <c r="BI70" s="431">
        <v>0</v>
      </c>
      <c r="BJ70" s="431">
        <v>0</v>
      </c>
      <c r="BK70" s="431">
        <v>0</v>
      </c>
      <c r="BL70" s="431">
        <v>0</v>
      </c>
      <c r="BM70" s="431">
        <v>0</v>
      </c>
      <c r="BN70" s="431">
        <v>0</v>
      </c>
      <c r="BO70" s="431">
        <v>1</v>
      </c>
      <c r="BP70" s="431">
        <v>0</v>
      </c>
      <c r="BQ70" s="431">
        <v>0</v>
      </c>
      <c r="BR70" s="431">
        <v>0</v>
      </c>
      <c r="BS70" s="431">
        <v>0</v>
      </c>
      <c r="BT70" s="431">
        <v>0</v>
      </c>
      <c r="BU70" s="431">
        <v>0</v>
      </c>
      <c r="BV70" s="431">
        <v>0</v>
      </c>
      <c r="BW70" s="431">
        <v>0</v>
      </c>
      <c r="BX70" s="431">
        <v>0</v>
      </c>
      <c r="BY70" s="431">
        <v>0</v>
      </c>
      <c r="BZ70" s="431">
        <v>0</v>
      </c>
      <c r="CA70" s="431">
        <v>0</v>
      </c>
      <c r="CB70" s="431">
        <v>0</v>
      </c>
      <c r="CC70" s="431">
        <v>0</v>
      </c>
      <c r="CD70" s="431">
        <v>0</v>
      </c>
      <c r="CE70" s="431">
        <v>0</v>
      </c>
      <c r="CF70" s="431">
        <v>0</v>
      </c>
      <c r="CG70" s="431">
        <v>0</v>
      </c>
      <c r="CH70" s="431">
        <v>0</v>
      </c>
      <c r="CI70" s="431">
        <v>0</v>
      </c>
      <c r="CJ70" s="431">
        <v>0</v>
      </c>
      <c r="CK70" s="431">
        <v>0</v>
      </c>
      <c r="CL70" s="431">
        <v>0</v>
      </c>
      <c r="CM70" s="431">
        <v>0</v>
      </c>
      <c r="CN70" s="431">
        <v>0</v>
      </c>
      <c r="CO70" s="431">
        <v>0</v>
      </c>
      <c r="CP70" s="431">
        <v>0</v>
      </c>
      <c r="CQ70" s="431">
        <v>0</v>
      </c>
      <c r="CR70" s="431">
        <v>0</v>
      </c>
      <c r="CS70" s="431">
        <v>0</v>
      </c>
      <c r="CT70" s="431">
        <v>0</v>
      </c>
      <c r="CU70" s="431">
        <v>0</v>
      </c>
      <c r="CV70" s="431">
        <v>0</v>
      </c>
      <c r="CW70" s="431">
        <v>0</v>
      </c>
      <c r="CX70" s="431">
        <v>0</v>
      </c>
      <c r="CY70" s="431">
        <v>0</v>
      </c>
      <c r="CZ70" s="431">
        <v>0</v>
      </c>
      <c r="DA70" s="431">
        <v>0</v>
      </c>
      <c r="DB70" s="431">
        <v>0</v>
      </c>
      <c r="DC70" s="431">
        <v>0</v>
      </c>
      <c r="DD70" s="431">
        <v>0</v>
      </c>
      <c r="DE70" s="431">
        <v>0</v>
      </c>
      <c r="DF70" s="431">
        <v>0</v>
      </c>
      <c r="DG70" s="432">
        <v>0</v>
      </c>
      <c r="DI70" s="429"/>
      <c r="DK70" s="402">
        <v>13215135</v>
      </c>
      <c r="DL70" s="402">
        <v>13215135</v>
      </c>
    </row>
    <row r="71" spans="1:116" ht="15.5" customHeight="1">
      <c r="A71" s="401">
        <v>65</v>
      </c>
      <c r="B71" s="188" t="s">
        <v>253</v>
      </c>
      <c r="C71" s="425" t="s">
        <v>254</v>
      </c>
      <c r="D71" s="430">
        <v>0</v>
      </c>
      <c r="E71" s="431">
        <v>0</v>
      </c>
      <c r="F71" s="431">
        <v>0</v>
      </c>
      <c r="G71" s="431">
        <v>0</v>
      </c>
      <c r="H71" s="431">
        <v>0</v>
      </c>
      <c r="I71" s="431">
        <v>0</v>
      </c>
      <c r="J71" s="431">
        <v>0</v>
      </c>
      <c r="K71" s="431">
        <v>0</v>
      </c>
      <c r="L71" s="431">
        <v>0</v>
      </c>
      <c r="M71" s="431">
        <v>0</v>
      </c>
      <c r="N71" s="431">
        <v>0</v>
      </c>
      <c r="O71" s="431">
        <v>0</v>
      </c>
      <c r="P71" s="431">
        <v>0</v>
      </c>
      <c r="Q71" s="431">
        <v>0</v>
      </c>
      <c r="R71" s="431">
        <v>0</v>
      </c>
      <c r="S71" s="431">
        <v>0</v>
      </c>
      <c r="T71" s="431">
        <v>0</v>
      </c>
      <c r="U71" s="431">
        <v>0</v>
      </c>
      <c r="V71" s="431">
        <v>0</v>
      </c>
      <c r="W71" s="431">
        <v>0</v>
      </c>
      <c r="X71" s="431">
        <v>0</v>
      </c>
      <c r="Y71" s="431">
        <v>0</v>
      </c>
      <c r="Z71" s="431">
        <v>0</v>
      </c>
      <c r="AA71" s="431">
        <v>0</v>
      </c>
      <c r="AB71" s="431">
        <v>0</v>
      </c>
      <c r="AC71" s="431">
        <v>0</v>
      </c>
      <c r="AD71" s="431">
        <v>0</v>
      </c>
      <c r="AE71" s="431">
        <v>0</v>
      </c>
      <c r="AF71" s="431">
        <v>0</v>
      </c>
      <c r="AG71" s="431">
        <v>0</v>
      </c>
      <c r="AH71" s="431">
        <v>0</v>
      </c>
      <c r="AI71" s="431">
        <v>0</v>
      </c>
      <c r="AJ71" s="431">
        <v>0</v>
      </c>
      <c r="AK71" s="431">
        <v>0</v>
      </c>
      <c r="AL71" s="431">
        <v>0</v>
      </c>
      <c r="AM71" s="431">
        <v>0</v>
      </c>
      <c r="AN71" s="431">
        <v>0</v>
      </c>
      <c r="AO71" s="431">
        <v>0</v>
      </c>
      <c r="AP71" s="431">
        <v>0</v>
      </c>
      <c r="AQ71" s="431">
        <v>0</v>
      </c>
      <c r="AR71" s="431">
        <v>0</v>
      </c>
      <c r="AS71" s="431">
        <v>0</v>
      </c>
      <c r="AT71" s="431">
        <v>0</v>
      </c>
      <c r="AU71" s="431">
        <v>0</v>
      </c>
      <c r="AV71" s="431">
        <v>0</v>
      </c>
      <c r="AW71" s="431">
        <v>0</v>
      </c>
      <c r="AX71" s="431">
        <v>0</v>
      </c>
      <c r="AY71" s="431">
        <v>0</v>
      </c>
      <c r="AZ71" s="431">
        <v>0</v>
      </c>
      <c r="BA71" s="431">
        <v>0</v>
      </c>
      <c r="BB71" s="431">
        <v>0</v>
      </c>
      <c r="BC71" s="431">
        <v>0</v>
      </c>
      <c r="BD71" s="431">
        <v>0</v>
      </c>
      <c r="BE71" s="431">
        <v>0</v>
      </c>
      <c r="BF71" s="431">
        <v>0</v>
      </c>
      <c r="BG71" s="431">
        <v>0</v>
      </c>
      <c r="BH71" s="431">
        <v>0</v>
      </c>
      <c r="BI71" s="431">
        <v>0</v>
      </c>
      <c r="BJ71" s="431">
        <v>0</v>
      </c>
      <c r="BK71" s="431">
        <v>0</v>
      </c>
      <c r="BL71" s="431">
        <v>0</v>
      </c>
      <c r="BM71" s="431">
        <v>0</v>
      </c>
      <c r="BN71" s="431">
        <v>0</v>
      </c>
      <c r="BO71" s="431">
        <v>0</v>
      </c>
      <c r="BP71" s="431">
        <v>1</v>
      </c>
      <c r="BQ71" s="431">
        <v>0</v>
      </c>
      <c r="BR71" s="431">
        <v>0</v>
      </c>
      <c r="BS71" s="431">
        <v>0</v>
      </c>
      <c r="BT71" s="431">
        <v>0</v>
      </c>
      <c r="BU71" s="431">
        <v>0</v>
      </c>
      <c r="BV71" s="431">
        <v>0</v>
      </c>
      <c r="BW71" s="431">
        <v>0</v>
      </c>
      <c r="BX71" s="431">
        <v>0</v>
      </c>
      <c r="BY71" s="431">
        <v>0</v>
      </c>
      <c r="BZ71" s="431">
        <v>0</v>
      </c>
      <c r="CA71" s="431">
        <v>0</v>
      </c>
      <c r="CB71" s="431">
        <v>0</v>
      </c>
      <c r="CC71" s="431">
        <v>0</v>
      </c>
      <c r="CD71" s="431">
        <v>0</v>
      </c>
      <c r="CE71" s="431">
        <v>0</v>
      </c>
      <c r="CF71" s="431">
        <v>0</v>
      </c>
      <c r="CG71" s="431">
        <v>0</v>
      </c>
      <c r="CH71" s="431">
        <v>0</v>
      </c>
      <c r="CI71" s="431">
        <v>0</v>
      </c>
      <c r="CJ71" s="431">
        <v>0</v>
      </c>
      <c r="CK71" s="431">
        <v>0</v>
      </c>
      <c r="CL71" s="431">
        <v>0</v>
      </c>
      <c r="CM71" s="431">
        <v>0</v>
      </c>
      <c r="CN71" s="431">
        <v>0</v>
      </c>
      <c r="CO71" s="431">
        <v>0</v>
      </c>
      <c r="CP71" s="431">
        <v>0</v>
      </c>
      <c r="CQ71" s="431">
        <v>0</v>
      </c>
      <c r="CR71" s="431">
        <v>0</v>
      </c>
      <c r="CS71" s="431">
        <v>0</v>
      </c>
      <c r="CT71" s="431">
        <v>0</v>
      </c>
      <c r="CU71" s="431">
        <v>0</v>
      </c>
      <c r="CV71" s="431">
        <v>0</v>
      </c>
      <c r="CW71" s="431">
        <v>0</v>
      </c>
      <c r="CX71" s="431">
        <v>0</v>
      </c>
      <c r="CY71" s="431">
        <v>0</v>
      </c>
      <c r="CZ71" s="431">
        <v>0</v>
      </c>
      <c r="DA71" s="431">
        <v>0</v>
      </c>
      <c r="DB71" s="431">
        <v>0</v>
      </c>
      <c r="DC71" s="431">
        <v>0</v>
      </c>
      <c r="DD71" s="431">
        <v>0</v>
      </c>
      <c r="DE71" s="431">
        <v>0</v>
      </c>
      <c r="DF71" s="431">
        <v>0</v>
      </c>
      <c r="DG71" s="432">
        <v>0</v>
      </c>
      <c r="DI71" s="429"/>
      <c r="DK71" s="402">
        <v>9367640</v>
      </c>
      <c r="DL71" s="402">
        <v>9367640</v>
      </c>
    </row>
    <row r="72" spans="1:116" ht="15.5" customHeight="1">
      <c r="A72" s="401">
        <v>66</v>
      </c>
      <c r="B72" s="188" t="s">
        <v>255</v>
      </c>
      <c r="C72" s="425" t="s">
        <v>256</v>
      </c>
      <c r="D72" s="430">
        <v>2.5031611856991483E-2</v>
      </c>
      <c r="E72" s="431">
        <v>3.1046090045034058E-2</v>
      </c>
      <c r="F72" s="431">
        <v>6.8198436103320603E-2</v>
      </c>
      <c r="G72" s="431">
        <v>1.7988816950720937E-2</v>
      </c>
      <c r="H72" s="431">
        <v>2.0646439609880246E-2</v>
      </c>
      <c r="I72" s="431">
        <v>8.5580757781609243E-2</v>
      </c>
      <c r="J72" s="431">
        <v>4.11559720223202E-2</v>
      </c>
      <c r="K72" s="431">
        <v>2.9748209448806216E-2</v>
      </c>
      <c r="L72" s="431">
        <v>2.5907629277615103E-2</v>
      </c>
      <c r="M72" s="431">
        <v>2.1648564825939659E-2</v>
      </c>
      <c r="N72" s="431">
        <v>5.2386389131935523E-3</v>
      </c>
      <c r="O72" s="431">
        <v>5.9505990072037031E-2</v>
      </c>
      <c r="P72" s="431">
        <v>3.4343369845298462E-2</v>
      </c>
      <c r="Q72" s="431">
        <v>3.3463338733252503E-2</v>
      </c>
      <c r="R72" s="431">
        <v>2.9435905083167464E-2</v>
      </c>
      <c r="S72" s="431">
        <v>0.16201021661188172</v>
      </c>
      <c r="T72" s="431">
        <v>6.5817190883791704E-2</v>
      </c>
      <c r="U72" s="431">
        <v>4.8064533709056674E-2</v>
      </c>
      <c r="V72" s="431">
        <v>8.1840871579693081E-2</v>
      </c>
      <c r="W72" s="431">
        <v>0.16696097867012938</v>
      </c>
      <c r="X72" s="431">
        <v>2.4268376627662187E-2</v>
      </c>
      <c r="Y72" s="431">
        <v>6.8261339544069502E-2</v>
      </c>
      <c r="Z72" s="431">
        <v>4.6031071825052131E-2</v>
      </c>
      <c r="AA72" s="431">
        <v>8.7557952259386909E-2</v>
      </c>
      <c r="AB72" s="431">
        <v>3.2706800399947625E-2</v>
      </c>
      <c r="AC72" s="431">
        <v>3.6236298707507816E-2</v>
      </c>
      <c r="AD72" s="431">
        <v>8.4452038770230463E-3</v>
      </c>
      <c r="AE72" s="431">
        <v>1.6541127571029587E-2</v>
      </c>
      <c r="AF72" s="431">
        <v>4.6489535878975717E-2</v>
      </c>
      <c r="AG72" s="431">
        <v>4.5832027750788151E-2</v>
      </c>
      <c r="AH72" s="431">
        <v>3.7445668075302752E-2</v>
      </c>
      <c r="AI72" s="431">
        <v>6.0380458978501986E-2</v>
      </c>
      <c r="AJ72" s="431">
        <v>7.4857355110110699E-2</v>
      </c>
      <c r="AK72" s="431">
        <v>5.3040756634515886E-2</v>
      </c>
      <c r="AL72" s="431">
        <v>5.8971429546453201E-2</v>
      </c>
      <c r="AM72" s="431">
        <v>8.095447967005498E-2</v>
      </c>
      <c r="AN72" s="431">
        <v>9.0903451601861807E-2</v>
      </c>
      <c r="AO72" s="431">
        <v>0.14317545367510204</v>
      </c>
      <c r="AP72" s="431">
        <v>5.6989209180101592E-2</v>
      </c>
      <c r="AQ72" s="431">
        <v>6.5505362428535968E-2</v>
      </c>
      <c r="AR72" s="431">
        <v>4.799482099364092E-2</v>
      </c>
      <c r="AS72" s="431">
        <v>3.5083307620180366E-2</v>
      </c>
      <c r="AT72" s="431">
        <v>4.6051162057549631E-2</v>
      </c>
      <c r="AU72" s="431">
        <v>3.3940333887440444E-2</v>
      </c>
      <c r="AV72" s="431">
        <v>2.8606048049752187E-2</v>
      </c>
      <c r="AW72" s="431">
        <v>2.7565932299902E-2</v>
      </c>
      <c r="AX72" s="431">
        <v>5.3207895202909868E-2</v>
      </c>
      <c r="AY72" s="431">
        <v>5.1998070066614874E-2</v>
      </c>
      <c r="AZ72" s="431">
        <v>3.0288151128163771E-2</v>
      </c>
      <c r="BA72" s="431">
        <v>2.6288550041899072E-2</v>
      </c>
      <c r="BB72" s="431">
        <v>2.2613700990405577E-2</v>
      </c>
      <c r="BC72" s="431">
        <v>3.3350998163343186E-2</v>
      </c>
      <c r="BD72" s="431">
        <v>2.5668129986713931E-2</v>
      </c>
      <c r="BE72" s="431">
        <v>2.3838513315129307E-2</v>
      </c>
      <c r="BF72" s="431">
        <v>3.7015442920338433E-2</v>
      </c>
      <c r="BG72" s="431">
        <v>3.45370180031528E-2</v>
      </c>
      <c r="BH72" s="431">
        <v>4.0094077217569989E-2</v>
      </c>
      <c r="BI72" s="431">
        <v>4.9631990114132871E-2</v>
      </c>
      <c r="BJ72" s="431">
        <v>3.5005348227991888E-2</v>
      </c>
      <c r="BK72" s="431">
        <v>2.9801506728084411E-2</v>
      </c>
      <c r="BL72" s="431">
        <v>4.1836369566230859E-2</v>
      </c>
      <c r="BM72" s="431">
        <v>1.801335880112884E-2</v>
      </c>
      <c r="BN72" s="431">
        <v>1.8896281464917841E-2</v>
      </c>
      <c r="BO72" s="431">
        <v>1.5760747790803772E-2</v>
      </c>
      <c r="BP72" s="431">
        <v>1.8126595655967682E-2</v>
      </c>
      <c r="BQ72" s="431">
        <v>1.1194325285891102</v>
      </c>
      <c r="BR72" s="431">
        <v>3.4470074439359136E-2</v>
      </c>
      <c r="BS72" s="431">
        <v>7.080107585319996E-2</v>
      </c>
      <c r="BT72" s="431">
        <v>8.0548138886165868E-2</v>
      </c>
      <c r="BU72" s="431">
        <v>2.614240537132614E-2</v>
      </c>
      <c r="BV72" s="431">
        <v>1.0605247803783933E-2</v>
      </c>
      <c r="BW72" s="431">
        <v>1.9030414827782203E-2</v>
      </c>
      <c r="BX72" s="431">
        <v>1.1466739075680734E-2</v>
      </c>
      <c r="BY72" s="431">
        <v>1.4515010857313753E-3</v>
      </c>
      <c r="BZ72" s="431">
        <v>5.5071348668669182E-2</v>
      </c>
      <c r="CA72" s="431">
        <v>8.5999759371188419E-3</v>
      </c>
      <c r="CB72" s="431">
        <v>1.8026599868233649E-2</v>
      </c>
      <c r="CC72" s="431">
        <v>7.935536617998536E-3</v>
      </c>
      <c r="CD72" s="431">
        <v>1.5755267305268224E-2</v>
      </c>
      <c r="CE72" s="431">
        <v>8.9019597941075845E-3</v>
      </c>
      <c r="CF72" s="431">
        <v>5.9732008511072653E-2</v>
      </c>
      <c r="CG72" s="431">
        <v>2.2820371479054746E-2</v>
      </c>
      <c r="CH72" s="431">
        <v>8.9657980460517445E-3</v>
      </c>
      <c r="CI72" s="431">
        <v>2.0687715768349949E-2</v>
      </c>
      <c r="CJ72" s="431">
        <v>1.5139439598824446E-2</v>
      </c>
      <c r="CK72" s="431">
        <v>8.8166380294288482E-3</v>
      </c>
      <c r="CL72" s="431">
        <v>1.251015094901332E-2</v>
      </c>
      <c r="CM72" s="431">
        <v>2.012522340922817E-2</v>
      </c>
      <c r="CN72" s="431">
        <v>1.6598108018753804E-2</v>
      </c>
      <c r="CO72" s="431">
        <v>2.0900005933213152E-2</v>
      </c>
      <c r="CP72" s="431">
        <v>2.0175267340745498E-2</v>
      </c>
      <c r="CQ72" s="431">
        <v>1.8401500131825097E-2</v>
      </c>
      <c r="CR72" s="431">
        <v>3.3859937548440737E-2</v>
      </c>
      <c r="CS72" s="431">
        <v>2.718185592859242E-2</v>
      </c>
      <c r="CT72" s="431">
        <v>1.9138153006105895E-2</v>
      </c>
      <c r="CU72" s="431">
        <v>1.0873533015299083E-2</v>
      </c>
      <c r="CV72" s="431">
        <v>1.1755430313428579E-2</v>
      </c>
      <c r="CW72" s="431">
        <v>1.7971400551869379E-2</v>
      </c>
      <c r="CX72" s="431">
        <v>2.1716884965955207E-2</v>
      </c>
      <c r="CY72" s="431">
        <v>8.5619129695583898E-3</v>
      </c>
      <c r="CZ72" s="431">
        <v>6.2523438383446553E-2</v>
      </c>
      <c r="DA72" s="431">
        <v>3.3160830385437941E-2</v>
      </c>
      <c r="DB72" s="431">
        <v>3.0717802133347211E-2</v>
      </c>
      <c r="DC72" s="431">
        <v>3.7756838551466713E-2</v>
      </c>
      <c r="DD72" s="431">
        <v>1.3521727011022057E-2</v>
      </c>
      <c r="DE72" s="431">
        <v>2.2530749470760808E-2</v>
      </c>
      <c r="DF72" s="431">
        <v>5.2324485018138599E-2</v>
      </c>
      <c r="DG72" s="432">
        <v>9.6637963566177897E-3</v>
      </c>
      <c r="DI72" s="429"/>
      <c r="DK72" s="402">
        <v>48066072.3517057</v>
      </c>
      <c r="DL72" s="402">
        <v>45691622.830971658</v>
      </c>
    </row>
    <row r="73" spans="1:116" ht="15.5" customHeight="1">
      <c r="A73" s="401">
        <v>67</v>
      </c>
      <c r="B73" s="188" t="s">
        <v>257</v>
      </c>
      <c r="C73" s="425" t="s">
        <v>258</v>
      </c>
      <c r="D73" s="430">
        <v>1.8574508582630759E-3</v>
      </c>
      <c r="E73" s="431">
        <v>1.6747075131949779E-3</v>
      </c>
      <c r="F73" s="431">
        <v>1.7861909911567728E-3</v>
      </c>
      <c r="G73" s="431">
        <v>1.3743625332167731E-3</v>
      </c>
      <c r="H73" s="431">
        <v>1.4168646392666885E-3</v>
      </c>
      <c r="I73" s="431">
        <v>2.3997184489787399E-3</v>
      </c>
      <c r="J73" s="431">
        <v>1.3444735388695934E-3</v>
      </c>
      <c r="K73" s="431">
        <v>4.9861449122108568E-3</v>
      </c>
      <c r="L73" s="431">
        <v>5.8907286198734846E-3</v>
      </c>
      <c r="M73" s="431">
        <v>2.5127437090850199E-3</v>
      </c>
      <c r="N73" s="431">
        <v>3.0471917826117894E-4</v>
      </c>
      <c r="O73" s="431">
        <v>1.2139095543765917E-2</v>
      </c>
      <c r="P73" s="431">
        <v>5.0611381537950086E-3</v>
      </c>
      <c r="Q73" s="431">
        <v>1.5262079116411052E-3</v>
      </c>
      <c r="R73" s="431">
        <v>2.4689818336021806E-3</v>
      </c>
      <c r="S73" s="431">
        <v>6.8583655256783038E-3</v>
      </c>
      <c r="T73" s="431">
        <v>3.7498157142946617E-3</v>
      </c>
      <c r="U73" s="431">
        <v>2.3819078336836026E-3</v>
      </c>
      <c r="V73" s="431">
        <v>1.8771713202801778E-2</v>
      </c>
      <c r="W73" s="431">
        <v>5.124988782609018E-3</v>
      </c>
      <c r="X73" s="431">
        <v>7.9511207180783903E-4</v>
      </c>
      <c r="Y73" s="431">
        <v>3.7140929680834324E-3</v>
      </c>
      <c r="Z73" s="431">
        <v>2.9255049796519631E-3</v>
      </c>
      <c r="AA73" s="431">
        <v>3.5722272911504027E-3</v>
      </c>
      <c r="AB73" s="431">
        <v>4.924080555100247E-3</v>
      </c>
      <c r="AC73" s="431">
        <v>4.3582421522013401E-3</v>
      </c>
      <c r="AD73" s="431">
        <v>2.7729747085946727E-4</v>
      </c>
      <c r="AE73" s="431">
        <v>1.3363449392500306E-3</v>
      </c>
      <c r="AF73" s="431">
        <v>4.9379335607044545E-3</v>
      </c>
      <c r="AG73" s="431">
        <v>5.91312862679573E-3</v>
      </c>
      <c r="AH73" s="431">
        <v>2.2467519317331064E-3</v>
      </c>
      <c r="AI73" s="431">
        <v>1.3542195345811255E-2</v>
      </c>
      <c r="AJ73" s="431">
        <v>2.2962392408769675E-3</v>
      </c>
      <c r="AK73" s="431">
        <v>1.7776229717340247E-2</v>
      </c>
      <c r="AL73" s="431">
        <v>6.1099754657726974E-3</v>
      </c>
      <c r="AM73" s="431">
        <v>3.3612882552111292E-3</v>
      </c>
      <c r="AN73" s="431">
        <v>9.013718674354675E-3</v>
      </c>
      <c r="AO73" s="431">
        <v>1.7550424146833662E-2</v>
      </c>
      <c r="AP73" s="431">
        <v>5.6677948521616809E-3</v>
      </c>
      <c r="AQ73" s="431">
        <v>1.7740292355826156E-3</v>
      </c>
      <c r="AR73" s="431">
        <v>4.435086401928268E-3</v>
      </c>
      <c r="AS73" s="431">
        <v>4.8281468168983495E-3</v>
      </c>
      <c r="AT73" s="431">
        <v>5.3356555535344361E-3</v>
      </c>
      <c r="AU73" s="431">
        <v>3.7204426652932112E-3</v>
      </c>
      <c r="AV73" s="431">
        <v>3.0416271584412483E-3</v>
      </c>
      <c r="AW73" s="431">
        <v>3.4275503067449594E-3</v>
      </c>
      <c r="AX73" s="431">
        <v>4.5475674781198065E-3</v>
      </c>
      <c r="AY73" s="431">
        <v>4.1619023705368446E-3</v>
      </c>
      <c r="AZ73" s="431">
        <v>3.2044711530083148E-3</v>
      </c>
      <c r="BA73" s="431">
        <v>2.3754898787739669E-3</v>
      </c>
      <c r="BB73" s="431">
        <v>1.9646003854625685E-3</v>
      </c>
      <c r="BC73" s="431">
        <v>3.7521387731173786E-3</v>
      </c>
      <c r="BD73" s="431">
        <v>2.8278722614451827E-3</v>
      </c>
      <c r="BE73" s="431">
        <v>2.2718188106723687E-3</v>
      </c>
      <c r="BF73" s="431">
        <v>6.3060298807114347E-3</v>
      </c>
      <c r="BG73" s="431">
        <v>8.8912856027989207E-3</v>
      </c>
      <c r="BH73" s="431">
        <v>7.0768394630561435E-3</v>
      </c>
      <c r="BI73" s="431">
        <v>5.4964625327691063E-3</v>
      </c>
      <c r="BJ73" s="431">
        <v>5.5419732989465537E-3</v>
      </c>
      <c r="BK73" s="431">
        <v>2.5718054224878745E-3</v>
      </c>
      <c r="BL73" s="431">
        <v>3.7903201525262046E-3</v>
      </c>
      <c r="BM73" s="431">
        <v>2.3341504519535415E-3</v>
      </c>
      <c r="BN73" s="431">
        <v>2.6249603362549453E-3</v>
      </c>
      <c r="BO73" s="431">
        <v>1.7548977276061655E-3</v>
      </c>
      <c r="BP73" s="431">
        <v>2.0652802307543207E-3</v>
      </c>
      <c r="BQ73" s="431">
        <v>1.5138720562879734E-2</v>
      </c>
      <c r="BR73" s="431">
        <v>1.0123348312132519</v>
      </c>
      <c r="BS73" s="431">
        <v>3.3575384396148308E-3</v>
      </c>
      <c r="BT73" s="431">
        <v>4.5878592151617657E-3</v>
      </c>
      <c r="BU73" s="431">
        <v>3.7838114411726186E-3</v>
      </c>
      <c r="BV73" s="431">
        <v>1.4556789317963644E-3</v>
      </c>
      <c r="BW73" s="431">
        <v>2.3542982340653655E-3</v>
      </c>
      <c r="BX73" s="431">
        <v>9.7791285960068756E-4</v>
      </c>
      <c r="BY73" s="431">
        <v>1.9337237809000332E-4</v>
      </c>
      <c r="BZ73" s="431">
        <v>2.1265851132187185E-3</v>
      </c>
      <c r="CA73" s="431">
        <v>1.0508064998804765E-3</v>
      </c>
      <c r="CB73" s="431">
        <v>2.2014070144481435E-3</v>
      </c>
      <c r="CC73" s="431">
        <v>1.0857425305731768E-3</v>
      </c>
      <c r="CD73" s="431">
        <v>1.7536693345186923E-3</v>
      </c>
      <c r="CE73" s="431">
        <v>9.5306934189230057E-4</v>
      </c>
      <c r="CF73" s="431">
        <v>1.8359957772847188E-3</v>
      </c>
      <c r="CG73" s="431">
        <v>1.9059566173270201E-3</v>
      </c>
      <c r="CH73" s="431">
        <v>1.2071960186915897E-3</v>
      </c>
      <c r="CI73" s="431">
        <v>2.1255391571225759E-3</v>
      </c>
      <c r="CJ73" s="431">
        <v>1.8906602423346263E-3</v>
      </c>
      <c r="CK73" s="431">
        <v>1.02377643377463E-3</v>
      </c>
      <c r="CL73" s="431">
        <v>2.0187426882206819E-3</v>
      </c>
      <c r="CM73" s="431">
        <v>1.5895008089633533E-3</v>
      </c>
      <c r="CN73" s="431">
        <v>2.9405553572677385E-3</v>
      </c>
      <c r="CO73" s="431">
        <v>3.2947070077389189E-3</v>
      </c>
      <c r="CP73" s="431">
        <v>2.5489633685245837E-3</v>
      </c>
      <c r="CQ73" s="431">
        <v>3.0794494286803913E-3</v>
      </c>
      <c r="CR73" s="431">
        <v>6.8643157093286455E-3</v>
      </c>
      <c r="CS73" s="431">
        <v>6.6796455799029474E-3</v>
      </c>
      <c r="CT73" s="431">
        <v>5.4264648635193634E-3</v>
      </c>
      <c r="CU73" s="431">
        <v>1.9469262900646143E-3</v>
      </c>
      <c r="CV73" s="431">
        <v>1.3542830480025364E-3</v>
      </c>
      <c r="CW73" s="431">
        <v>1.7340423299256049E-3</v>
      </c>
      <c r="CX73" s="431">
        <v>4.1608884181492233E-3</v>
      </c>
      <c r="CY73" s="431">
        <v>2.0872084409234272E-3</v>
      </c>
      <c r="CZ73" s="431">
        <v>1.8466642912083574E-2</v>
      </c>
      <c r="DA73" s="431">
        <v>1.4992283364483869E-2</v>
      </c>
      <c r="DB73" s="431">
        <v>7.5378668555900899E-3</v>
      </c>
      <c r="DC73" s="431">
        <v>2.3546069961587353E-3</v>
      </c>
      <c r="DD73" s="431">
        <v>3.1079117246364772E-3</v>
      </c>
      <c r="DE73" s="431">
        <v>3.4562587702780282E-3</v>
      </c>
      <c r="DF73" s="431">
        <v>3.621711222237479E-3</v>
      </c>
      <c r="DG73" s="432">
        <v>1.0126823678638325E-3</v>
      </c>
      <c r="DI73" s="429"/>
      <c r="DK73" s="402">
        <v>6941995.1219114084</v>
      </c>
      <c r="DL73" s="402">
        <v>6690292.2188336812</v>
      </c>
    </row>
    <row r="74" spans="1:116" ht="15.5" customHeight="1">
      <c r="A74" s="401">
        <v>68</v>
      </c>
      <c r="B74" s="188" t="s">
        <v>259</v>
      </c>
      <c r="C74" s="425" t="s">
        <v>4</v>
      </c>
      <c r="D74" s="430">
        <v>2.1990321390112037E-3</v>
      </c>
      <c r="E74" s="431">
        <v>3.3102145339694617E-3</v>
      </c>
      <c r="F74" s="431">
        <v>2.4684144974186938E-3</v>
      </c>
      <c r="G74" s="431">
        <v>1.4337383510472969E-3</v>
      </c>
      <c r="H74" s="431">
        <v>1.7725472991619196E-3</v>
      </c>
      <c r="I74" s="431">
        <v>7.0173062906149263E-3</v>
      </c>
      <c r="J74" s="431">
        <v>5.0967493562668878E-3</v>
      </c>
      <c r="K74" s="431">
        <v>3.76629753213489E-3</v>
      </c>
      <c r="L74" s="431">
        <v>4.0231703090354608E-3</v>
      </c>
      <c r="M74" s="431">
        <v>1.9446181062506723E-3</v>
      </c>
      <c r="N74" s="431">
        <v>1.4198076087900218E-3</v>
      </c>
      <c r="O74" s="431">
        <v>5.0409366652634209E-3</v>
      </c>
      <c r="P74" s="431">
        <v>3.2281182347101765E-3</v>
      </c>
      <c r="Q74" s="431">
        <v>1.8337599813019543E-3</v>
      </c>
      <c r="R74" s="431">
        <v>1.9557020711489462E-3</v>
      </c>
      <c r="S74" s="431">
        <v>9.5039217218559763E-3</v>
      </c>
      <c r="T74" s="431">
        <v>4.9339738687465481E-3</v>
      </c>
      <c r="U74" s="431">
        <v>2.068333670129065E-3</v>
      </c>
      <c r="V74" s="431">
        <v>6.9591383359106675E-3</v>
      </c>
      <c r="W74" s="431">
        <v>4.830062013587569E-3</v>
      </c>
      <c r="X74" s="431">
        <v>2.1257857022074452E-3</v>
      </c>
      <c r="Y74" s="431">
        <v>6.1744692771519647E-3</v>
      </c>
      <c r="Z74" s="431">
        <v>4.897992103761125E-3</v>
      </c>
      <c r="AA74" s="431">
        <v>6.9819046743310872E-3</v>
      </c>
      <c r="AB74" s="431">
        <v>6.06996630111367E-3</v>
      </c>
      <c r="AC74" s="431">
        <v>3.1693423999440374E-3</v>
      </c>
      <c r="AD74" s="431">
        <v>7.1559777134059892E-4</v>
      </c>
      <c r="AE74" s="431">
        <v>2.754827151703066E-3</v>
      </c>
      <c r="AF74" s="431">
        <v>2.3180917399377239E-3</v>
      </c>
      <c r="AG74" s="431">
        <v>1.8412401036075176E-3</v>
      </c>
      <c r="AH74" s="431">
        <v>1.7245797857691648E-3</v>
      </c>
      <c r="AI74" s="431">
        <v>2.542991769101994E-3</v>
      </c>
      <c r="AJ74" s="431">
        <v>2.4407132879820334E-3</v>
      </c>
      <c r="AK74" s="431">
        <v>2.2656138185437377E-3</v>
      </c>
      <c r="AL74" s="431">
        <v>2.4896977642355957E-3</v>
      </c>
      <c r="AM74" s="431">
        <v>1.6023754771594795E-3</v>
      </c>
      <c r="AN74" s="431">
        <v>5.4382065278502844E-3</v>
      </c>
      <c r="AO74" s="431">
        <v>3.0842664453935215E-3</v>
      </c>
      <c r="AP74" s="431">
        <v>3.1660233958498846E-3</v>
      </c>
      <c r="AQ74" s="431">
        <v>1.5389803257025829E-3</v>
      </c>
      <c r="AR74" s="431">
        <v>1.705666450216611E-3</v>
      </c>
      <c r="AS74" s="431">
        <v>2.0515050510998946E-3</v>
      </c>
      <c r="AT74" s="431">
        <v>2.1648469740576455E-3</v>
      </c>
      <c r="AU74" s="431">
        <v>1.8370964513147192E-3</v>
      </c>
      <c r="AV74" s="431">
        <v>1.6776715323233654E-3</v>
      </c>
      <c r="AW74" s="431">
        <v>1.8430910106060877E-3</v>
      </c>
      <c r="AX74" s="431">
        <v>2.5233458307071894E-3</v>
      </c>
      <c r="AY74" s="431">
        <v>2.9008048403714841E-3</v>
      </c>
      <c r="AZ74" s="431">
        <v>1.7744856239949249E-3</v>
      </c>
      <c r="BA74" s="431">
        <v>1.7459267061458994E-3</v>
      </c>
      <c r="BB74" s="431">
        <v>1.4932327064673622E-3</v>
      </c>
      <c r="BC74" s="431">
        <v>2.2076878229038768E-3</v>
      </c>
      <c r="BD74" s="431">
        <v>1.6656888172226481E-3</v>
      </c>
      <c r="BE74" s="431">
        <v>1.4673301465463514E-3</v>
      </c>
      <c r="BF74" s="431">
        <v>1.9837179158910291E-3</v>
      </c>
      <c r="BG74" s="431">
        <v>1.9282653729297018E-3</v>
      </c>
      <c r="BH74" s="431">
        <v>1.8286325571620799E-3</v>
      </c>
      <c r="BI74" s="431">
        <v>2.6701347409850001E-3</v>
      </c>
      <c r="BJ74" s="431">
        <v>2.3530606343305873E-3</v>
      </c>
      <c r="BK74" s="431">
        <v>2.3661324793888823E-3</v>
      </c>
      <c r="BL74" s="431">
        <v>2.8412550431560998E-3</v>
      </c>
      <c r="BM74" s="431">
        <v>2.2136324568167707E-3</v>
      </c>
      <c r="BN74" s="431">
        <v>2.8229348108033659E-3</v>
      </c>
      <c r="BO74" s="431">
        <v>2.1430967044158864E-3</v>
      </c>
      <c r="BP74" s="431">
        <v>2.3549653528698467E-3</v>
      </c>
      <c r="BQ74" s="431">
        <v>1.3601734612694056E-3</v>
      </c>
      <c r="BR74" s="431">
        <v>4.8384166937604136E-3</v>
      </c>
      <c r="BS74" s="431">
        <v>1.0928905814691101</v>
      </c>
      <c r="BT74" s="431">
        <v>1.0078262914896325E-2</v>
      </c>
      <c r="BU74" s="431">
        <v>3.6202500647304877E-3</v>
      </c>
      <c r="BV74" s="431">
        <v>2.2571537471206171E-3</v>
      </c>
      <c r="BW74" s="431">
        <v>2.7735920993979713E-3</v>
      </c>
      <c r="BX74" s="431">
        <v>1.191330598326079E-3</v>
      </c>
      <c r="BY74" s="431">
        <v>2.6473565804220991E-4</v>
      </c>
      <c r="BZ74" s="431">
        <v>1.0103112961085386E-2</v>
      </c>
      <c r="CA74" s="431">
        <v>1.9265043888074254E-3</v>
      </c>
      <c r="CB74" s="431">
        <v>1.4701105378600206E-2</v>
      </c>
      <c r="CC74" s="431">
        <v>1.8324890849450287E-3</v>
      </c>
      <c r="CD74" s="431">
        <v>2.7624350403171764E-3</v>
      </c>
      <c r="CE74" s="431">
        <v>1.7616350472134865E-3</v>
      </c>
      <c r="CF74" s="431">
        <v>3.0409767600572055E-3</v>
      </c>
      <c r="CG74" s="431">
        <v>6.7167521171045668E-3</v>
      </c>
      <c r="CH74" s="431">
        <v>1.2484164605167448E-3</v>
      </c>
      <c r="CI74" s="431">
        <v>7.515001348543761E-3</v>
      </c>
      <c r="CJ74" s="431">
        <v>2.2352948071642817E-3</v>
      </c>
      <c r="CK74" s="431">
        <v>1.1648487646997957E-3</v>
      </c>
      <c r="CL74" s="431">
        <v>3.0344056227882225E-3</v>
      </c>
      <c r="CM74" s="431">
        <v>2.6293231866608528E-3</v>
      </c>
      <c r="CN74" s="431">
        <v>5.069178683896146E-3</v>
      </c>
      <c r="CO74" s="431">
        <v>8.4439717797167406E-3</v>
      </c>
      <c r="CP74" s="431">
        <v>1.2041065243825439E-2</v>
      </c>
      <c r="CQ74" s="431">
        <v>5.879816299623722E-3</v>
      </c>
      <c r="CR74" s="431">
        <v>5.7704761375453805E-3</v>
      </c>
      <c r="CS74" s="431">
        <v>6.0610843564520376E-3</v>
      </c>
      <c r="CT74" s="431">
        <v>9.7424075178753327E-3</v>
      </c>
      <c r="CU74" s="431">
        <v>3.3557325402887644E-3</v>
      </c>
      <c r="CV74" s="431">
        <v>1.6495428242074754E-3</v>
      </c>
      <c r="CW74" s="431">
        <v>2.4016089694461683E-3</v>
      </c>
      <c r="CX74" s="431">
        <v>2.405136908592551E-3</v>
      </c>
      <c r="CY74" s="431">
        <v>1.5626285500056499E-3</v>
      </c>
      <c r="CZ74" s="431">
        <v>1.6454819197727122E-2</v>
      </c>
      <c r="DA74" s="431">
        <v>1.1309363668468323E-2</v>
      </c>
      <c r="DB74" s="431">
        <v>1.6451763870763133E-2</v>
      </c>
      <c r="DC74" s="431">
        <v>6.5649668787688201E-3</v>
      </c>
      <c r="DD74" s="431">
        <v>2.8441528300161664E-3</v>
      </c>
      <c r="DE74" s="431">
        <v>6.7290999190495887E-3</v>
      </c>
      <c r="DF74" s="431">
        <v>4.006285047750041E-3</v>
      </c>
      <c r="DG74" s="432">
        <v>2.3135377204956415E-3</v>
      </c>
      <c r="DI74" s="429"/>
      <c r="DK74" s="402">
        <v>8800335.9647269826</v>
      </c>
      <c r="DL74" s="402">
        <v>8592668.4197713472</v>
      </c>
    </row>
    <row r="75" spans="1:116" ht="15.5" customHeight="1">
      <c r="A75" s="401">
        <v>69</v>
      </c>
      <c r="B75" s="188" t="s">
        <v>260</v>
      </c>
      <c r="C75" s="425" t="s">
        <v>5</v>
      </c>
      <c r="D75" s="430">
        <v>2.2221881397656595E-3</v>
      </c>
      <c r="E75" s="431">
        <v>2.7111253805272013E-3</v>
      </c>
      <c r="F75" s="431">
        <v>3.1629625677240046E-3</v>
      </c>
      <c r="G75" s="431">
        <v>1.4688354578865962E-3</v>
      </c>
      <c r="H75" s="431">
        <v>1.6446325986222427E-3</v>
      </c>
      <c r="I75" s="431">
        <v>7.52497076445651E-3</v>
      </c>
      <c r="J75" s="431">
        <v>4.3499058956982745E-3</v>
      </c>
      <c r="K75" s="431">
        <v>3.7340258904679418E-3</v>
      </c>
      <c r="L75" s="431">
        <v>3.1114509278690103E-3</v>
      </c>
      <c r="M75" s="431">
        <v>2.2951988334145184E-3</v>
      </c>
      <c r="N75" s="431">
        <v>8.9998616551782728E-4</v>
      </c>
      <c r="O75" s="431">
        <v>3.3582560454609293E-3</v>
      </c>
      <c r="P75" s="431">
        <v>2.7538863551896894E-3</v>
      </c>
      <c r="Q75" s="431">
        <v>2.1060041159808893E-3</v>
      </c>
      <c r="R75" s="431">
        <v>2.1227203042907474E-3</v>
      </c>
      <c r="S75" s="431">
        <v>8.0178908862834231E-3</v>
      </c>
      <c r="T75" s="431">
        <v>4.265333712535754E-3</v>
      </c>
      <c r="U75" s="431">
        <v>3.0838946950046101E-3</v>
      </c>
      <c r="V75" s="431">
        <v>1.4826620931945497E-2</v>
      </c>
      <c r="W75" s="431">
        <v>1.1839888720539515E-2</v>
      </c>
      <c r="X75" s="431">
        <v>3.8804587780793434E-3</v>
      </c>
      <c r="Y75" s="431">
        <v>6.3340534913114239E-3</v>
      </c>
      <c r="Z75" s="431">
        <v>4.2078132518782929E-3</v>
      </c>
      <c r="AA75" s="431">
        <v>1.0614282534981329E-2</v>
      </c>
      <c r="AB75" s="431">
        <v>6.4350409897320857E-3</v>
      </c>
      <c r="AC75" s="431">
        <v>5.4389051724946375E-3</v>
      </c>
      <c r="AD75" s="431">
        <v>3.5847435591761315E-4</v>
      </c>
      <c r="AE75" s="431">
        <v>1.1193319253805416E-3</v>
      </c>
      <c r="AF75" s="431">
        <v>2.3004397199987469E-3</v>
      </c>
      <c r="AG75" s="431">
        <v>2.4660846458539505E-3</v>
      </c>
      <c r="AH75" s="431">
        <v>2.1436190287231114E-3</v>
      </c>
      <c r="AI75" s="431">
        <v>4.4255139126651811E-3</v>
      </c>
      <c r="AJ75" s="431">
        <v>6.9894163484845E-3</v>
      </c>
      <c r="AK75" s="431">
        <v>2.8916928779569736E-3</v>
      </c>
      <c r="AL75" s="431">
        <v>6.6533238462987655E-3</v>
      </c>
      <c r="AM75" s="431">
        <v>3.1449107848563053E-3</v>
      </c>
      <c r="AN75" s="431">
        <v>3.0867905798538371E-3</v>
      </c>
      <c r="AO75" s="431">
        <v>4.0803559706313738E-3</v>
      </c>
      <c r="AP75" s="431">
        <v>2.1645418043417593E-3</v>
      </c>
      <c r="AQ75" s="431">
        <v>2.1090964374883337E-3</v>
      </c>
      <c r="AR75" s="431">
        <v>2.2077148668892452E-3</v>
      </c>
      <c r="AS75" s="431">
        <v>1.8754473067885736E-3</v>
      </c>
      <c r="AT75" s="431">
        <v>1.9075332579801139E-3</v>
      </c>
      <c r="AU75" s="431">
        <v>2.0990649292616913E-3</v>
      </c>
      <c r="AV75" s="431">
        <v>1.5069939883547909E-3</v>
      </c>
      <c r="AW75" s="431">
        <v>2.3406370636054859E-3</v>
      </c>
      <c r="AX75" s="431">
        <v>3.6709325496816414E-3</v>
      </c>
      <c r="AY75" s="431">
        <v>3.365704462472429E-3</v>
      </c>
      <c r="AZ75" s="431">
        <v>2.0185426641605528E-3</v>
      </c>
      <c r="BA75" s="431">
        <v>1.7533210050486338E-3</v>
      </c>
      <c r="BB75" s="431">
        <v>1.7350484061284704E-3</v>
      </c>
      <c r="BC75" s="431">
        <v>2.7998415828343714E-3</v>
      </c>
      <c r="BD75" s="431">
        <v>2.2149374997406917E-3</v>
      </c>
      <c r="BE75" s="431">
        <v>2.062898002089331E-3</v>
      </c>
      <c r="BF75" s="431">
        <v>1.9981291993215536E-3</v>
      </c>
      <c r="BG75" s="431">
        <v>2.0576278663023994E-3</v>
      </c>
      <c r="BH75" s="431">
        <v>1.9861182488913188E-3</v>
      </c>
      <c r="BI75" s="431">
        <v>3.879663221035726E-3</v>
      </c>
      <c r="BJ75" s="431">
        <v>7.2856663258839723E-3</v>
      </c>
      <c r="BK75" s="431">
        <v>2.2801146166890759E-3</v>
      </c>
      <c r="BL75" s="431">
        <v>3.9427586300591353E-3</v>
      </c>
      <c r="BM75" s="431">
        <v>2.7445134749517993E-3</v>
      </c>
      <c r="BN75" s="431">
        <v>2.6089392124023576E-3</v>
      </c>
      <c r="BO75" s="431">
        <v>7.1197510304809022E-3</v>
      </c>
      <c r="BP75" s="431">
        <v>8.3499370795494677E-3</v>
      </c>
      <c r="BQ75" s="431">
        <v>2.133853912757197E-2</v>
      </c>
      <c r="BR75" s="431">
        <v>4.6885552596680992E-3</v>
      </c>
      <c r="BS75" s="431">
        <v>5.8412920039717844E-3</v>
      </c>
      <c r="BT75" s="431">
        <v>1.0032636070348078</v>
      </c>
      <c r="BU75" s="431">
        <v>3.3819387585902472E-3</v>
      </c>
      <c r="BV75" s="431">
        <v>6.6790677257454242E-3</v>
      </c>
      <c r="BW75" s="431">
        <v>1.6685520350133477E-3</v>
      </c>
      <c r="BX75" s="431">
        <v>1.3348783066165007E-3</v>
      </c>
      <c r="BY75" s="431">
        <v>5.3331514198548524E-4</v>
      </c>
      <c r="BZ75" s="431">
        <v>4.9523303958974148E-2</v>
      </c>
      <c r="CA75" s="431">
        <v>4.3666937680094465E-3</v>
      </c>
      <c r="CB75" s="431">
        <v>4.6005303230398607E-3</v>
      </c>
      <c r="CC75" s="431">
        <v>6.3900269584730128E-3</v>
      </c>
      <c r="CD75" s="431">
        <v>7.7609782134714089E-3</v>
      </c>
      <c r="CE75" s="431">
        <v>5.432238352579684E-3</v>
      </c>
      <c r="CF75" s="431">
        <v>5.4848943515039671E-3</v>
      </c>
      <c r="CG75" s="431">
        <v>1.8047644480189896E-2</v>
      </c>
      <c r="CH75" s="431">
        <v>3.1608674249776238E-3</v>
      </c>
      <c r="CI75" s="431">
        <v>1.9409862642309948E-2</v>
      </c>
      <c r="CJ75" s="431">
        <v>8.0900888979024768E-3</v>
      </c>
      <c r="CK75" s="431">
        <v>1.71949812830438E-3</v>
      </c>
      <c r="CL75" s="431">
        <v>7.3327730594181014E-3</v>
      </c>
      <c r="CM75" s="431">
        <v>4.5821578732767286E-3</v>
      </c>
      <c r="CN75" s="431">
        <v>3.0227029255780417E-2</v>
      </c>
      <c r="CO75" s="431">
        <v>1.0753766603207758E-2</v>
      </c>
      <c r="CP75" s="431">
        <v>7.1175128713989854E-3</v>
      </c>
      <c r="CQ75" s="431">
        <v>7.0036676822510593E-3</v>
      </c>
      <c r="CR75" s="431">
        <v>2.0873643907266887E-2</v>
      </c>
      <c r="CS75" s="431">
        <v>7.4633367500039922E-3</v>
      </c>
      <c r="CT75" s="431">
        <v>6.2850285540536777E-3</v>
      </c>
      <c r="CU75" s="431">
        <v>1.8250961201527163E-3</v>
      </c>
      <c r="CV75" s="431">
        <v>2.6779728962017975E-3</v>
      </c>
      <c r="CW75" s="431">
        <v>5.6286880692548655E-3</v>
      </c>
      <c r="CX75" s="431">
        <v>4.7373320239928055E-3</v>
      </c>
      <c r="CY75" s="431">
        <v>2.4370957438071997E-3</v>
      </c>
      <c r="CZ75" s="431">
        <v>6.0701631473793767E-2</v>
      </c>
      <c r="DA75" s="431">
        <v>2.3258789619466751E-2</v>
      </c>
      <c r="DB75" s="431">
        <v>1.2867605213362696E-2</v>
      </c>
      <c r="DC75" s="431">
        <v>1.7236479711540437E-2</v>
      </c>
      <c r="DD75" s="431">
        <v>1.8443392067733701E-3</v>
      </c>
      <c r="DE75" s="431">
        <v>1.9203355879272452E-2</v>
      </c>
      <c r="DF75" s="431">
        <v>3.8039618260525968E-3</v>
      </c>
      <c r="DG75" s="432">
        <v>1.7161161574751473E-2</v>
      </c>
      <c r="DI75" s="429"/>
      <c r="DK75" s="402">
        <v>12933060.307662342</v>
      </c>
      <c r="DL75" s="402">
        <v>12634372.067038959</v>
      </c>
    </row>
    <row r="76" spans="1:116" ht="15.5" customHeight="1">
      <c r="A76" s="401">
        <v>70</v>
      </c>
      <c r="B76" s="188" t="s">
        <v>261</v>
      </c>
      <c r="C76" s="425" t="s">
        <v>36</v>
      </c>
      <c r="D76" s="430">
        <v>0.10129686174711892</v>
      </c>
      <c r="E76" s="431">
        <v>9.8410950423505547E-2</v>
      </c>
      <c r="F76" s="431">
        <v>6.4332833118371999E-2</v>
      </c>
      <c r="G76" s="431">
        <v>4.4389879415268681E-2</v>
      </c>
      <c r="H76" s="431">
        <v>8.2931159988277978E-2</v>
      </c>
      <c r="I76" s="431">
        <v>2.8245539953766993E-2</v>
      </c>
      <c r="J76" s="431">
        <v>4.3823158069887694E-2</v>
      </c>
      <c r="K76" s="431">
        <v>0.1209100583721435</v>
      </c>
      <c r="L76" s="431">
        <v>7.3190654587905107E-2</v>
      </c>
      <c r="M76" s="431">
        <v>0.12142727699311961</v>
      </c>
      <c r="N76" s="431">
        <v>1.257371289618045E-2</v>
      </c>
      <c r="O76" s="431">
        <v>8.7307298837963024E-2</v>
      </c>
      <c r="P76" s="431">
        <v>0.11524492777679171</v>
      </c>
      <c r="Q76" s="431">
        <v>8.8634388628292149E-2</v>
      </c>
      <c r="R76" s="431">
        <v>9.4725216231353868E-2</v>
      </c>
      <c r="S76" s="431">
        <v>0.12378543296699671</v>
      </c>
      <c r="T76" s="431">
        <v>0.11963607696244787</v>
      </c>
      <c r="U76" s="431">
        <v>7.4441049801079962E-2</v>
      </c>
      <c r="V76" s="431">
        <v>3.963816304264596E-2</v>
      </c>
      <c r="W76" s="431">
        <v>4.0502444175235963E-2</v>
      </c>
      <c r="X76" s="431">
        <v>1.7073740628011268E-2</v>
      </c>
      <c r="Y76" s="431">
        <v>5.619090018293852E-2</v>
      </c>
      <c r="Z76" s="431">
        <v>4.7025021693788749E-2</v>
      </c>
      <c r="AA76" s="431">
        <v>7.6672054855719457E-2</v>
      </c>
      <c r="AB76" s="431">
        <v>8.2851180380257405E-2</v>
      </c>
      <c r="AC76" s="431">
        <v>8.4843458356174545E-2</v>
      </c>
      <c r="AD76" s="431">
        <v>7.6837818039386151E-3</v>
      </c>
      <c r="AE76" s="431">
        <v>2.0575637040156317E-2</v>
      </c>
      <c r="AF76" s="431">
        <v>8.7749246139600862E-2</v>
      </c>
      <c r="AG76" s="431">
        <v>6.3609998246543079E-2</v>
      </c>
      <c r="AH76" s="431">
        <v>0.11149679548286937</v>
      </c>
      <c r="AI76" s="431">
        <v>5.3210712882504792E-2</v>
      </c>
      <c r="AJ76" s="431">
        <v>4.4596035678830838E-2</v>
      </c>
      <c r="AK76" s="431">
        <v>5.6310927418455309E-2</v>
      </c>
      <c r="AL76" s="431">
        <v>5.503445530380742E-2</v>
      </c>
      <c r="AM76" s="431">
        <v>2.9946789903159018E-2</v>
      </c>
      <c r="AN76" s="431">
        <v>3.6386662990537749E-2</v>
      </c>
      <c r="AO76" s="431">
        <v>4.5328482254091668E-2</v>
      </c>
      <c r="AP76" s="431">
        <v>5.9559201719605381E-2</v>
      </c>
      <c r="AQ76" s="431">
        <v>1.954414894567956E-2</v>
      </c>
      <c r="AR76" s="431">
        <v>4.8331771813911829E-2</v>
      </c>
      <c r="AS76" s="431">
        <v>5.0244405323933039E-2</v>
      </c>
      <c r="AT76" s="431">
        <v>4.6595040614591958E-2</v>
      </c>
      <c r="AU76" s="431">
        <v>6.2790312837109563E-2</v>
      </c>
      <c r="AV76" s="431">
        <v>5.8838073215922458E-2</v>
      </c>
      <c r="AW76" s="431">
        <v>7.6944695679342007E-2</v>
      </c>
      <c r="AX76" s="431">
        <v>7.8091660977576402E-2</v>
      </c>
      <c r="AY76" s="431">
        <v>6.7600169346289249E-2</v>
      </c>
      <c r="AZ76" s="431">
        <v>8.0496864632739071E-2</v>
      </c>
      <c r="BA76" s="431">
        <v>8.4730142117389023E-2</v>
      </c>
      <c r="BB76" s="431">
        <v>6.8319334904384341E-2</v>
      </c>
      <c r="BC76" s="431">
        <v>7.7019873905239455E-2</v>
      </c>
      <c r="BD76" s="431">
        <v>7.7356078966310943E-2</v>
      </c>
      <c r="BE76" s="431">
        <v>6.9940140790820657E-2</v>
      </c>
      <c r="BF76" s="431">
        <v>8.5997599812308617E-2</v>
      </c>
      <c r="BG76" s="431">
        <v>7.4069981042263699E-2</v>
      </c>
      <c r="BH76" s="431">
        <v>0.10058215529451939</v>
      </c>
      <c r="BI76" s="431">
        <v>8.8486172791622547E-2</v>
      </c>
      <c r="BJ76" s="431">
        <v>6.4844162049459461E-2</v>
      </c>
      <c r="BK76" s="431">
        <v>0.1052032075916554</v>
      </c>
      <c r="BL76" s="431">
        <v>2.3318071573153343E-2</v>
      </c>
      <c r="BM76" s="431">
        <v>7.4773882138282372E-2</v>
      </c>
      <c r="BN76" s="431">
        <v>8.3863759149874234E-2</v>
      </c>
      <c r="BO76" s="431">
        <v>5.5523391377931788E-2</v>
      </c>
      <c r="BP76" s="431">
        <v>5.0395162977663034E-2</v>
      </c>
      <c r="BQ76" s="431">
        <v>1.5357127776333693E-2</v>
      </c>
      <c r="BR76" s="431">
        <v>1.9928500631027659E-2</v>
      </c>
      <c r="BS76" s="431">
        <v>3.8134195368485245E-2</v>
      </c>
      <c r="BT76" s="431">
        <v>2.9899162877095608E-2</v>
      </c>
      <c r="BU76" s="431">
        <v>1.0201214983506846</v>
      </c>
      <c r="BV76" s="431">
        <v>1.5099576932916789E-2</v>
      </c>
      <c r="BW76" s="431">
        <v>6.9870388449192501E-3</v>
      </c>
      <c r="BX76" s="431">
        <v>1.0360712017984755E-2</v>
      </c>
      <c r="BY76" s="431">
        <v>3.3342722127007555E-3</v>
      </c>
      <c r="BZ76" s="431">
        <v>1.4007871517940891E-2</v>
      </c>
      <c r="CA76" s="431">
        <v>1.9102316378063641E-2</v>
      </c>
      <c r="CB76" s="431">
        <v>0.12132296827358469</v>
      </c>
      <c r="CC76" s="431">
        <v>1.6092068010251512E-2</v>
      </c>
      <c r="CD76" s="431">
        <v>2.3303685748328622E-2</v>
      </c>
      <c r="CE76" s="431">
        <v>1.5949611117250559E-2</v>
      </c>
      <c r="CF76" s="431">
        <v>1.7699651284347875E-2</v>
      </c>
      <c r="CG76" s="431">
        <v>2.7287804572645735E-2</v>
      </c>
      <c r="CH76" s="431">
        <v>9.9331816983114982E-3</v>
      </c>
      <c r="CI76" s="431">
        <v>1.7238346939007443E-2</v>
      </c>
      <c r="CJ76" s="431">
        <v>2.1286655582826889E-2</v>
      </c>
      <c r="CK76" s="431">
        <v>2.2576129042902956E-2</v>
      </c>
      <c r="CL76" s="431">
        <v>1.8104138391304651E-2</v>
      </c>
      <c r="CM76" s="431">
        <v>4.1328756105651031E-2</v>
      </c>
      <c r="CN76" s="431">
        <v>1.9375823871357414E-2</v>
      </c>
      <c r="CO76" s="431">
        <v>1.7659415411463614E-2</v>
      </c>
      <c r="CP76" s="431">
        <v>4.8095224669664968E-2</v>
      </c>
      <c r="CQ76" s="431">
        <v>7.4735434087359637E-2</v>
      </c>
      <c r="CR76" s="431">
        <v>4.5557735043288916E-2</v>
      </c>
      <c r="CS76" s="431">
        <v>3.833052401636796E-2</v>
      </c>
      <c r="CT76" s="431">
        <v>3.3343689908137401E-2</v>
      </c>
      <c r="CU76" s="431">
        <v>4.9676489249626268E-2</v>
      </c>
      <c r="CV76" s="431">
        <v>3.8060141194970552E-2</v>
      </c>
      <c r="CW76" s="431">
        <v>2.8611949061860383E-2</v>
      </c>
      <c r="CX76" s="431">
        <v>0.10017006848017358</v>
      </c>
      <c r="CY76" s="431">
        <v>1.5760214989976477E-2</v>
      </c>
      <c r="CZ76" s="431">
        <v>8.8214193088352225E-2</v>
      </c>
      <c r="DA76" s="431">
        <v>0.13276897228572643</v>
      </c>
      <c r="DB76" s="431">
        <v>5.3381933271267945E-2</v>
      </c>
      <c r="DC76" s="431">
        <v>3.2654778144776297E-2</v>
      </c>
      <c r="DD76" s="431">
        <v>4.7051226947299823E-2</v>
      </c>
      <c r="DE76" s="431">
        <v>3.5906143297879348E-2</v>
      </c>
      <c r="DF76" s="431">
        <v>0.3105429523312222</v>
      </c>
      <c r="DG76" s="432">
        <v>1.291986521113129E-2</v>
      </c>
      <c r="DI76" s="429"/>
      <c r="DK76" s="402">
        <v>139675512.39367741</v>
      </c>
      <c r="DL76" s="402">
        <v>135101854.7165814</v>
      </c>
    </row>
    <row r="77" spans="1:116" ht="15.5" customHeight="1">
      <c r="A77" s="401">
        <v>71</v>
      </c>
      <c r="B77" s="188" t="s">
        <v>262</v>
      </c>
      <c r="C77" s="425" t="s">
        <v>6</v>
      </c>
      <c r="D77" s="430">
        <v>1.8927679801599904E-2</v>
      </c>
      <c r="E77" s="431">
        <v>1.9821512910156137E-2</v>
      </c>
      <c r="F77" s="431">
        <v>2.1515695244727712E-2</v>
      </c>
      <c r="G77" s="431">
        <v>2.1405011611685395E-2</v>
      </c>
      <c r="H77" s="431">
        <v>2.0971292729891729E-2</v>
      </c>
      <c r="I77" s="431">
        <v>4.896980656346487E-2</v>
      </c>
      <c r="J77" s="431">
        <v>6.9260661486560515E-2</v>
      </c>
      <c r="K77" s="431">
        <v>1.8555029010030217E-2</v>
      </c>
      <c r="L77" s="431">
        <v>2.8218331229384889E-2</v>
      </c>
      <c r="M77" s="431">
        <v>1.7403812676568944E-2</v>
      </c>
      <c r="N77" s="431">
        <v>7.600986629097117E-3</v>
      </c>
      <c r="O77" s="431">
        <v>3.3030109671155113E-2</v>
      </c>
      <c r="P77" s="431">
        <v>3.1881165306529478E-2</v>
      </c>
      <c r="Q77" s="431">
        <v>2.0980535436129495E-2</v>
      </c>
      <c r="R77" s="431">
        <v>2.6611438372477626E-2</v>
      </c>
      <c r="S77" s="431">
        <v>2.736626636009664E-2</v>
      </c>
      <c r="T77" s="431">
        <v>2.3225406745390791E-2</v>
      </c>
      <c r="U77" s="431">
        <v>2.2063366178289433E-2</v>
      </c>
      <c r="V77" s="431">
        <v>2.3395269767862267E-2</v>
      </c>
      <c r="W77" s="431">
        <v>1.7632245450896981E-2</v>
      </c>
      <c r="X77" s="431">
        <v>1.2425997275482785E-2</v>
      </c>
      <c r="Y77" s="431">
        <v>2.0493459103164052E-2</v>
      </c>
      <c r="Z77" s="431">
        <v>1.7134964853435245E-2</v>
      </c>
      <c r="AA77" s="431">
        <v>1.7713919300526151E-2</v>
      </c>
      <c r="AB77" s="431">
        <v>2.0224675485692054E-2</v>
      </c>
      <c r="AC77" s="431">
        <v>1.9689029537994975E-2</v>
      </c>
      <c r="AD77" s="431">
        <v>5.6402999591737037E-3</v>
      </c>
      <c r="AE77" s="431">
        <v>8.5645192311142749E-3</v>
      </c>
      <c r="AF77" s="431">
        <v>1.4274332850341574E-2</v>
      </c>
      <c r="AG77" s="431">
        <v>1.5592478648429439E-2</v>
      </c>
      <c r="AH77" s="431">
        <v>1.675817095632073E-2</v>
      </c>
      <c r="AI77" s="431">
        <v>1.8747229656481054E-2</v>
      </c>
      <c r="AJ77" s="431">
        <v>2.163006425293967E-2</v>
      </c>
      <c r="AK77" s="431">
        <v>2.8268513102845758E-2</v>
      </c>
      <c r="AL77" s="431">
        <v>2.6910412102166301E-2</v>
      </c>
      <c r="AM77" s="431">
        <v>1.5904091930893635E-2</v>
      </c>
      <c r="AN77" s="431">
        <v>1.8092220948949651E-2</v>
      </c>
      <c r="AO77" s="431">
        <v>2.0558225168575622E-2</v>
      </c>
      <c r="AP77" s="431">
        <v>1.8689028722469136E-2</v>
      </c>
      <c r="AQ77" s="431">
        <v>1.961467553403079E-2</v>
      </c>
      <c r="AR77" s="431">
        <v>1.8024500258960442E-2</v>
      </c>
      <c r="AS77" s="431">
        <v>2.4849201983511097E-2</v>
      </c>
      <c r="AT77" s="431">
        <v>1.984165337829976E-2</v>
      </c>
      <c r="AU77" s="431">
        <v>1.6719615517074855E-2</v>
      </c>
      <c r="AV77" s="431">
        <v>1.6645947291379613E-2</v>
      </c>
      <c r="AW77" s="431">
        <v>2.2648244581568371E-2</v>
      </c>
      <c r="AX77" s="431">
        <v>1.7638494157715432E-2</v>
      </c>
      <c r="AY77" s="431">
        <v>1.8873952875639088E-2</v>
      </c>
      <c r="AZ77" s="431">
        <v>1.795940619788761E-2</v>
      </c>
      <c r="BA77" s="431">
        <v>1.8164578686259179E-2</v>
      </c>
      <c r="BB77" s="431">
        <v>1.7173684224514742E-2</v>
      </c>
      <c r="BC77" s="431">
        <v>1.8417354997965783E-2</v>
      </c>
      <c r="BD77" s="431">
        <v>1.7659052806098093E-2</v>
      </c>
      <c r="BE77" s="431">
        <v>1.8393292281766411E-2</v>
      </c>
      <c r="BF77" s="431">
        <v>1.8551155060042245E-2</v>
      </c>
      <c r="BG77" s="431">
        <v>1.7036494443345183E-2</v>
      </c>
      <c r="BH77" s="431">
        <v>1.6863077890222358E-2</v>
      </c>
      <c r="BI77" s="431">
        <v>3.2438157925592008E-2</v>
      </c>
      <c r="BJ77" s="431">
        <v>2.3220812484893518E-2</v>
      </c>
      <c r="BK77" s="431">
        <v>4.7740817899285387E-2</v>
      </c>
      <c r="BL77" s="431">
        <v>2.4162257034188166E-2</v>
      </c>
      <c r="BM77" s="431">
        <v>2.323567029439632E-2</v>
      </c>
      <c r="BN77" s="431">
        <v>1.8105147936783438E-2</v>
      </c>
      <c r="BO77" s="431">
        <v>2.7282560768413226E-2</v>
      </c>
      <c r="BP77" s="431">
        <v>2.6824253680228331E-2</v>
      </c>
      <c r="BQ77" s="431">
        <v>3.1014812677275638E-2</v>
      </c>
      <c r="BR77" s="431">
        <v>1.6180366683219843E-2</v>
      </c>
      <c r="BS77" s="431">
        <v>2.8202959505791304E-2</v>
      </c>
      <c r="BT77" s="431">
        <v>3.6263218915416201E-2</v>
      </c>
      <c r="BU77" s="431">
        <v>3.0302936573604236E-2</v>
      </c>
      <c r="BV77" s="431">
        <v>1.0856757171269042</v>
      </c>
      <c r="BW77" s="431">
        <v>0.11259107604156314</v>
      </c>
      <c r="BX77" s="431">
        <v>9.5443915416106848E-2</v>
      </c>
      <c r="BY77" s="431">
        <v>7.402246509994205E-2</v>
      </c>
      <c r="BZ77" s="431">
        <v>7.4003851191278988E-2</v>
      </c>
      <c r="CA77" s="431">
        <v>2.0240720076225537E-2</v>
      </c>
      <c r="CB77" s="431">
        <v>7.5656947546219461E-2</v>
      </c>
      <c r="CC77" s="431">
        <v>5.0648342552027534E-2</v>
      </c>
      <c r="CD77" s="431">
        <v>4.1351178382496356E-2</v>
      </c>
      <c r="CE77" s="431">
        <v>2.6699928191595657E-2</v>
      </c>
      <c r="CF77" s="431">
        <v>2.420536830945462E-2</v>
      </c>
      <c r="CG77" s="431">
        <v>2.1783532276412988E-2</v>
      </c>
      <c r="CH77" s="431">
        <v>7.0506926014561799E-3</v>
      </c>
      <c r="CI77" s="431">
        <v>2.1685562706147854E-2</v>
      </c>
      <c r="CJ77" s="431">
        <v>1.5929026527656688E-2</v>
      </c>
      <c r="CK77" s="431">
        <v>1.3089558624039883E-2</v>
      </c>
      <c r="CL77" s="431">
        <v>2.1546494730186216E-2</v>
      </c>
      <c r="CM77" s="431">
        <v>1.690504364369896E-2</v>
      </c>
      <c r="CN77" s="431">
        <v>2.4860720047704916E-2</v>
      </c>
      <c r="CO77" s="431">
        <v>1.8107464743314334E-2</v>
      </c>
      <c r="CP77" s="431">
        <v>1.2755401458309343E-2</v>
      </c>
      <c r="CQ77" s="431">
        <v>1.5604087964581822E-2</v>
      </c>
      <c r="CR77" s="431">
        <v>3.2881770756000232E-2</v>
      </c>
      <c r="CS77" s="431">
        <v>2.504557965818164E-2</v>
      </c>
      <c r="CT77" s="431">
        <v>1.6328284569228153E-2</v>
      </c>
      <c r="CU77" s="431">
        <v>3.4688717541366716E-2</v>
      </c>
      <c r="CV77" s="431">
        <v>7.0602520207846159E-2</v>
      </c>
      <c r="CW77" s="431">
        <v>1.7887679955636605E-2</v>
      </c>
      <c r="CX77" s="431">
        <v>2.0109356827170945E-2</v>
      </c>
      <c r="CY77" s="431">
        <v>9.9013026474617169E-3</v>
      </c>
      <c r="CZ77" s="431">
        <v>4.7534475743753711E-2</v>
      </c>
      <c r="DA77" s="431">
        <v>2.8508059565455223E-2</v>
      </c>
      <c r="DB77" s="431">
        <v>1.5778329007332653E-2</v>
      </c>
      <c r="DC77" s="431">
        <v>2.3851517990925785E-2</v>
      </c>
      <c r="DD77" s="431">
        <v>2.6817947057070777E-2</v>
      </c>
      <c r="DE77" s="431">
        <v>1.8235026487014989E-2</v>
      </c>
      <c r="DF77" s="431">
        <v>2.4534674398481119E-2</v>
      </c>
      <c r="DG77" s="432">
        <v>4.3942197230451445E-2</v>
      </c>
      <c r="DI77" s="429"/>
      <c r="DK77" s="402">
        <v>67658086.487550259</v>
      </c>
      <c r="DL77" s="402">
        <v>63590813.611239336</v>
      </c>
    </row>
    <row r="78" spans="1:116" ht="15.5" customHeight="1">
      <c r="A78" s="401">
        <v>72</v>
      </c>
      <c r="B78" s="188" t="s">
        <v>263</v>
      </c>
      <c r="C78" s="425" t="s">
        <v>264</v>
      </c>
      <c r="D78" s="430">
        <v>1.076005538351546E-2</v>
      </c>
      <c r="E78" s="431">
        <v>1.2404709024111275E-2</v>
      </c>
      <c r="F78" s="431">
        <v>1.0570780435983557E-2</v>
      </c>
      <c r="G78" s="431">
        <v>8.4359589963073061E-3</v>
      </c>
      <c r="H78" s="431">
        <v>9.9321663603724117E-3</v>
      </c>
      <c r="I78" s="431">
        <v>3.7941681222764714E-2</v>
      </c>
      <c r="J78" s="431">
        <v>1.9256374395087855E-2</v>
      </c>
      <c r="K78" s="431">
        <v>1.6799012838708462E-2</v>
      </c>
      <c r="L78" s="431">
        <v>1.206903180609983E-2</v>
      </c>
      <c r="M78" s="431">
        <v>1.6510775314157691E-2</v>
      </c>
      <c r="N78" s="431">
        <v>2.5952505900814949E-3</v>
      </c>
      <c r="O78" s="431">
        <v>1.2429084625797338E-2</v>
      </c>
      <c r="P78" s="431">
        <v>1.6240859920039572E-2</v>
      </c>
      <c r="Q78" s="431">
        <v>1.1840104840701244E-2</v>
      </c>
      <c r="R78" s="431">
        <v>1.5673683334170182E-2</v>
      </c>
      <c r="S78" s="431">
        <v>1.6248086272852465E-2</v>
      </c>
      <c r="T78" s="431">
        <v>1.3508234406637811E-2</v>
      </c>
      <c r="U78" s="431">
        <v>1.4525952471452969E-2</v>
      </c>
      <c r="V78" s="431">
        <v>9.8630856552005836E-3</v>
      </c>
      <c r="W78" s="431">
        <v>9.641714718120583E-3</v>
      </c>
      <c r="X78" s="431">
        <v>6.6642006395072643E-3</v>
      </c>
      <c r="Y78" s="431">
        <v>1.0272792332959564E-2</v>
      </c>
      <c r="Z78" s="431">
        <v>9.9574713478664031E-3</v>
      </c>
      <c r="AA78" s="431">
        <v>1.2128541937435115E-2</v>
      </c>
      <c r="AB78" s="431">
        <v>1.7752703134341307E-2</v>
      </c>
      <c r="AC78" s="431">
        <v>1.1762371089474854E-2</v>
      </c>
      <c r="AD78" s="431">
        <v>2.8205734205896094E-3</v>
      </c>
      <c r="AE78" s="431">
        <v>5.6727324840748945E-3</v>
      </c>
      <c r="AF78" s="431">
        <v>1.3779204901672155E-2</v>
      </c>
      <c r="AG78" s="431">
        <v>1.073048931390458E-2</v>
      </c>
      <c r="AH78" s="431">
        <v>1.2452291051631283E-2</v>
      </c>
      <c r="AI78" s="431">
        <v>1.2113168894709109E-2</v>
      </c>
      <c r="AJ78" s="431">
        <v>1.4993806738969349E-2</v>
      </c>
      <c r="AK78" s="431">
        <v>1.273234242356846E-2</v>
      </c>
      <c r="AL78" s="431">
        <v>1.3489066493378051E-2</v>
      </c>
      <c r="AM78" s="431">
        <v>7.2304486451871151E-3</v>
      </c>
      <c r="AN78" s="431">
        <v>9.0473699152710859E-3</v>
      </c>
      <c r="AO78" s="431">
        <v>1.1835533109953141E-2</v>
      </c>
      <c r="AP78" s="431">
        <v>9.5314799774328593E-3</v>
      </c>
      <c r="AQ78" s="431">
        <v>7.082607463375792E-3</v>
      </c>
      <c r="AR78" s="431">
        <v>9.2127597775345429E-3</v>
      </c>
      <c r="AS78" s="431">
        <v>1.3831671124464364E-2</v>
      </c>
      <c r="AT78" s="431">
        <v>1.0462183760270612E-2</v>
      </c>
      <c r="AU78" s="431">
        <v>1.1687145813731082E-2</v>
      </c>
      <c r="AV78" s="431">
        <v>1.0434636079342903E-2</v>
      </c>
      <c r="AW78" s="431">
        <v>1.0914405254839726E-2</v>
      </c>
      <c r="AX78" s="431">
        <v>9.5728296957887683E-3</v>
      </c>
      <c r="AY78" s="431">
        <v>1.0343000860455302E-2</v>
      </c>
      <c r="AZ78" s="431">
        <v>1.1445937254265084E-2</v>
      </c>
      <c r="BA78" s="431">
        <v>1.226128446751972E-2</v>
      </c>
      <c r="BB78" s="431">
        <v>9.7109888745060269E-3</v>
      </c>
      <c r="BC78" s="431">
        <v>1.1425941550491085E-2</v>
      </c>
      <c r="BD78" s="431">
        <v>1.1266458474792608E-2</v>
      </c>
      <c r="BE78" s="431">
        <v>1.1690015237518597E-2</v>
      </c>
      <c r="BF78" s="431">
        <v>1.1289227524681868E-2</v>
      </c>
      <c r="BG78" s="431">
        <v>1.0000828821725309E-2</v>
      </c>
      <c r="BH78" s="431">
        <v>1.0551854965811078E-2</v>
      </c>
      <c r="BI78" s="431">
        <v>1.2183191013410947E-2</v>
      </c>
      <c r="BJ78" s="431">
        <v>9.2473391013634387E-3</v>
      </c>
      <c r="BK78" s="431">
        <v>1.3510909553638506E-2</v>
      </c>
      <c r="BL78" s="431">
        <v>2.1725319246396365E-2</v>
      </c>
      <c r="BM78" s="431">
        <v>1.9031816432509892E-2</v>
      </c>
      <c r="BN78" s="431">
        <v>1.3347279174908154E-2</v>
      </c>
      <c r="BO78" s="431">
        <v>1.2171877698329401E-2</v>
      </c>
      <c r="BP78" s="431">
        <v>1.1936753601141232E-2</v>
      </c>
      <c r="BQ78" s="431">
        <v>1.3393945292363396E-2</v>
      </c>
      <c r="BR78" s="431">
        <v>2.6356209023797633E-2</v>
      </c>
      <c r="BS78" s="431">
        <v>1.0601645643824797E-2</v>
      </c>
      <c r="BT78" s="431">
        <v>8.3393145848212474E-3</v>
      </c>
      <c r="BU78" s="431">
        <v>4.4603894179777705E-2</v>
      </c>
      <c r="BV78" s="431">
        <v>2.780554699377465E-2</v>
      </c>
      <c r="BW78" s="431">
        <v>1.0577411694321106</v>
      </c>
      <c r="BX78" s="431">
        <v>0.19025418148789561</v>
      </c>
      <c r="BY78" s="431">
        <v>2.1418164646105277E-2</v>
      </c>
      <c r="BZ78" s="431">
        <v>7.6149250621345248E-3</v>
      </c>
      <c r="CA78" s="431">
        <v>1.7997716844230564E-2</v>
      </c>
      <c r="CB78" s="431">
        <v>4.7175851945780722E-2</v>
      </c>
      <c r="CC78" s="431">
        <v>7.5592257391449494E-2</v>
      </c>
      <c r="CD78" s="431">
        <v>2.1564851317545659E-2</v>
      </c>
      <c r="CE78" s="431">
        <v>9.4643776724402828E-2</v>
      </c>
      <c r="CF78" s="431">
        <v>0.10888007974243492</v>
      </c>
      <c r="CG78" s="431">
        <v>4.0462485761412523E-2</v>
      </c>
      <c r="CH78" s="431">
        <v>2.2866438895359768E-2</v>
      </c>
      <c r="CI78" s="431">
        <v>2.910055871886727E-2</v>
      </c>
      <c r="CJ78" s="431">
        <v>2.6317034739091996E-2</v>
      </c>
      <c r="CK78" s="431">
        <v>4.5175053153922118E-2</v>
      </c>
      <c r="CL78" s="431">
        <v>8.8888206228719985E-2</v>
      </c>
      <c r="CM78" s="431">
        <v>3.8149487175588678E-2</v>
      </c>
      <c r="CN78" s="431">
        <v>9.8526701340573355E-3</v>
      </c>
      <c r="CO78" s="431">
        <v>6.4732898952713372E-3</v>
      </c>
      <c r="CP78" s="431">
        <v>2.9034016039006752E-2</v>
      </c>
      <c r="CQ78" s="431">
        <v>3.5455696738942201E-2</v>
      </c>
      <c r="CR78" s="431">
        <v>2.0657269234285919E-2</v>
      </c>
      <c r="CS78" s="431">
        <v>1.4338088344763507E-2</v>
      </c>
      <c r="CT78" s="431">
        <v>1.5182598828137968E-2</v>
      </c>
      <c r="CU78" s="431">
        <v>2.6752113676762643E-2</v>
      </c>
      <c r="CV78" s="431">
        <v>3.8725381567419365E-2</v>
      </c>
      <c r="CW78" s="431">
        <v>3.9171004459429899E-2</v>
      </c>
      <c r="CX78" s="431">
        <v>1.342212952012739E-2</v>
      </c>
      <c r="CY78" s="431">
        <v>1.7628855655494918E-2</v>
      </c>
      <c r="CZ78" s="431">
        <v>2.9708018060342591E-2</v>
      </c>
      <c r="DA78" s="431">
        <v>7.2474105046202761E-2</v>
      </c>
      <c r="DB78" s="431">
        <v>4.3071283721464106E-2</v>
      </c>
      <c r="DC78" s="431">
        <v>1.5086912655248684E-2</v>
      </c>
      <c r="DD78" s="431">
        <v>3.4433561088571527E-2</v>
      </c>
      <c r="DE78" s="431">
        <v>2.5782369979028032E-2</v>
      </c>
      <c r="DF78" s="431">
        <v>2.0942738879619706E-2</v>
      </c>
      <c r="DG78" s="432">
        <v>2.757178349314348E-2</v>
      </c>
      <c r="DI78" s="429"/>
      <c r="DK78" s="402">
        <v>50758150.946850918</v>
      </c>
      <c r="DL78" s="402">
        <v>49463617.010501459</v>
      </c>
    </row>
    <row r="79" spans="1:116" ht="15.5" customHeight="1">
      <c r="A79" s="401">
        <v>73</v>
      </c>
      <c r="B79" s="188" t="s">
        <v>265</v>
      </c>
      <c r="C79" s="425" t="s">
        <v>266</v>
      </c>
      <c r="D79" s="430">
        <v>0</v>
      </c>
      <c r="E79" s="431">
        <v>0</v>
      </c>
      <c r="F79" s="431">
        <v>0</v>
      </c>
      <c r="G79" s="431">
        <v>0</v>
      </c>
      <c r="H79" s="431">
        <v>0</v>
      </c>
      <c r="I79" s="431">
        <v>0</v>
      </c>
      <c r="J79" s="431">
        <v>0</v>
      </c>
      <c r="K79" s="431">
        <v>0</v>
      </c>
      <c r="L79" s="431">
        <v>0</v>
      </c>
      <c r="M79" s="431">
        <v>0</v>
      </c>
      <c r="N79" s="431">
        <v>0</v>
      </c>
      <c r="O79" s="431">
        <v>0</v>
      </c>
      <c r="P79" s="431">
        <v>0</v>
      </c>
      <c r="Q79" s="431">
        <v>0</v>
      </c>
      <c r="R79" s="431">
        <v>0</v>
      </c>
      <c r="S79" s="431">
        <v>0</v>
      </c>
      <c r="T79" s="431">
        <v>0</v>
      </c>
      <c r="U79" s="431">
        <v>0</v>
      </c>
      <c r="V79" s="431">
        <v>0</v>
      </c>
      <c r="W79" s="431">
        <v>0</v>
      </c>
      <c r="X79" s="431">
        <v>0</v>
      </c>
      <c r="Y79" s="431">
        <v>0</v>
      </c>
      <c r="Z79" s="431">
        <v>0</v>
      </c>
      <c r="AA79" s="431">
        <v>0</v>
      </c>
      <c r="AB79" s="431">
        <v>0</v>
      </c>
      <c r="AC79" s="431">
        <v>0</v>
      </c>
      <c r="AD79" s="431">
        <v>0</v>
      </c>
      <c r="AE79" s="431">
        <v>0</v>
      </c>
      <c r="AF79" s="431">
        <v>0</v>
      </c>
      <c r="AG79" s="431">
        <v>0</v>
      </c>
      <c r="AH79" s="431">
        <v>0</v>
      </c>
      <c r="AI79" s="431">
        <v>0</v>
      </c>
      <c r="AJ79" s="431">
        <v>0</v>
      </c>
      <c r="AK79" s="431">
        <v>0</v>
      </c>
      <c r="AL79" s="431">
        <v>0</v>
      </c>
      <c r="AM79" s="431">
        <v>0</v>
      </c>
      <c r="AN79" s="431">
        <v>0</v>
      </c>
      <c r="AO79" s="431">
        <v>0</v>
      </c>
      <c r="AP79" s="431">
        <v>0</v>
      </c>
      <c r="AQ79" s="431">
        <v>0</v>
      </c>
      <c r="AR79" s="431">
        <v>0</v>
      </c>
      <c r="AS79" s="431">
        <v>0</v>
      </c>
      <c r="AT79" s="431">
        <v>0</v>
      </c>
      <c r="AU79" s="431">
        <v>0</v>
      </c>
      <c r="AV79" s="431">
        <v>0</v>
      </c>
      <c r="AW79" s="431">
        <v>0</v>
      </c>
      <c r="AX79" s="431">
        <v>0</v>
      </c>
      <c r="AY79" s="431">
        <v>0</v>
      </c>
      <c r="AZ79" s="431">
        <v>0</v>
      </c>
      <c r="BA79" s="431">
        <v>0</v>
      </c>
      <c r="BB79" s="431">
        <v>0</v>
      </c>
      <c r="BC79" s="431">
        <v>0</v>
      </c>
      <c r="BD79" s="431">
        <v>0</v>
      </c>
      <c r="BE79" s="431">
        <v>0</v>
      </c>
      <c r="BF79" s="431">
        <v>0</v>
      </c>
      <c r="BG79" s="431">
        <v>0</v>
      </c>
      <c r="BH79" s="431">
        <v>0</v>
      </c>
      <c r="BI79" s="431">
        <v>0</v>
      </c>
      <c r="BJ79" s="431">
        <v>0</v>
      </c>
      <c r="BK79" s="431">
        <v>0</v>
      </c>
      <c r="BL79" s="431">
        <v>0</v>
      </c>
      <c r="BM79" s="431">
        <v>0</v>
      </c>
      <c r="BN79" s="431">
        <v>0</v>
      </c>
      <c r="BO79" s="431">
        <v>0</v>
      </c>
      <c r="BP79" s="431">
        <v>0</v>
      </c>
      <c r="BQ79" s="431">
        <v>0</v>
      </c>
      <c r="BR79" s="431">
        <v>0</v>
      </c>
      <c r="BS79" s="431">
        <v>0</v>
      </c>
      <c r="BT79" s="431">
        <v>0</v>
      </c>
      <c r="BU79" s="431">
        <v>0</v>
      </c>
      <c r="BV79" s="431">
        <v>0</v>
      </c>
      <c r="BW79" s="431">
        <v>0</v>
      </c>
      <c r="BX79" s="431">
        <v>1</v>
      </c>
      <c r="BY79" s="431">
        <v>0</v>
      </c>
      <c r="BZ79" s="431">
        <v>0</v>
      </c>
      <c r="CA79" s="431">
        <v>0</v>
      </c>
      <c r="CB79" s="431">
        <v>0</v>
      </c>
      <c r="CC79" s="431">
        <v>0</v>
      </c>
      <c r="CD79" s="431">
        <v>0</v>
      </c>
      <c r="CE79" s="431">
        <v>0</v>
      </c>
      <c r="CF79" s="431">
        <v>0</v>
      </c>
      <c r="CG79" s="431">
        <v>0</v>
      </c>
      <c r="CH79" s="431">
        <v>0</v>
      </c>
      <c r="CI79" s="431">
        <v>0</v>
      </c>
      <c r="CJ79" s="431">
        <v>0</v>
      </c>
      <c r="CK79" s="431">
        <v>0</v>
      </c>
      <c r="CL79" s="431">
        <v>0</v>
      </c>
      <c r="CM79" s="431">
        <v>0</v>
      </c>
      <c r="CN79" s="431">
        <v>0</v>
      </c>
      <c r="CO79" s="431">
        <v>0</v>
      </c>
      <c r="CP79" s="431">
        <v>0</v>
      </c>
      <c r="CQ79" s="431">
        <v>0</v>
      </c>
      <c r="CR79" s="431">
        <v>0</v>
      </c>
      <c r="CS79" s="431">
        <v>0</v>
      </c>
      <c r="CT79" s="431">
        <v>0</v>
      </c>
      <c r="CU79" s="431">
        <v>0</v>
      </c>
      <c r="CV79" s="431">
        <v>0</v>
      </c>
      <c r="CW79" s="431">
        <v>0</v>
      </c>
      <c r="CX79" s="431">
        <v>0</v>
      </c>
      <c r="CY79" s="431">
        <v>0</v>
      </c>
      <c r="CZ79" s="431">
        <v>0</v>
      </c>
      <c r="DA79" s="431">
        <v>0</v>
      </c>
      <c r="DB79" s="431">
        <v>0</v>
      </c>
      <c r="DC79" s="431">
        <v>0</v>
      </c>
      <c r="DD79" s="431">
        <v>0</v>
      </c>
      <c r="DE79" s="431">
        <v>0</v>
      </c>
      <c r="DF79" s="431">
        <v>0</v>
      </c>
      <c r="DG79" s="432">
        <v>0</v>
      </c>
      <c r="DI79" s="429"/>
      <c r="DK79" s="402">
        <v>14935043</v>
      </c>
      <c r="DL79" s="402">
        <v>14933559.774652097</v>
      </c>
    </row>
    <row r="80" spans="1:116" ht="15.5" customHeight="1">
      <c r="A80" s="401">
        <v>74</v>
      </c>
      <c r="B80" s="188" t="s">
        <v>267</v>
      </c>
      <c r="C80" s="425" t="s">
        <v>268</v>
      </c>
      <c r="D80" s="430">
        <v>0</v>
      </c>
      <c r="E80" s="431">
        <v>0</v>
      </c>
      <c r="F80" s="431">
        <v>0</v>
      </c>
      <c r="G80" s="431">
        <v>0</v>
      </c>
      <c r="H80" s="431">
        <v>0</v>
      </c>
      <c r="I80" s="431">
        <v>0</v>
      </c>
      <c r="J80" s="431">
        <v>0</v>
      </c>
      <c r="K80" s="431">
        <v>0</v>
      </c>
      <c r="L80" s="431">
        <v>0</v>
      </c>
      <c r="M80" s="431">
        <v>0</v>
      </c>
      <c r="N80" s="431">
        <v>0</v>
      </c>
      <c r="O80" s="431">
        <v>0</v>
      </c>
      <c r="P80" s="431">
        <v>0</v>
      </c>
      <c r="Q80" s="431">
        <v>0</v>
      </c>
      <c r="R80" s="431">
        <v>0</v>
      </c>
      <c r="S80" s="431">
        <v>0</v>
      </c>
      <c r="T80" s="431">
        <v>0</v>
      </c>
      <c r="U80" s="431">
        <v>0</v>
      </c>
      <c r="V80" s="431">
        <v>0</v>
      </c>
      <c r="W80" s="431">
        <v>0</v>
      </c>
      <c r="X80" s="431">
        <v>0</v>
      </c>
      <c r="Y80" s="431">
        <v>0</v>
      </c>
      <c r="Z80" s="431">
        <v>0</v>
      </c>
      <c r="AA80" s="431">
        <v>0</v>
      </c>
      <c r="AB80" s="431">
        <v>0</v>
      </c>
      <c r="AC80" s="431">
        <v>0</v>
      </c>
      <c r="AD80" s="431">
        <v>0</v>
      </c>
      <c r="AE80" s="431">
        <v>0</v>
      </c>
      <c r="AF80" s="431">
        <v>0</v>
      </c>
      <c r="AG80" s="431">
        <v>0</v>
      </c>
      <c r="AH80" s="431">
        <v>0</v>
      </c>
      <c r="AI80" s="431">
        <v>0</v>
      </c>
      <c r="AJ80" s="431">
        <v>0</v>
      </c>
      <c r="AK80" s="431">
        <v>0</v>
      </c>
      <c r="AL80" s="431">
        <v>0</v>
      </c>
      <c r="AM80" s="431">
        <v>0</v>
      </c>
      <c r="AN80" s="431">
        <v>0</v>
      </c>
      <c r="AO80" s="431">
        <v>0</v>
      </c>
      <c r="AP80" s="431">
        <v>0</v>
      </c>
      <c r="AQ80" s="431">
        <v>0</v>
      </c>
      <c r="AR80" s="431">
        <v>0</v>
      </c>
      <c r="AS80" s="431">
        <v>0</v>
      </c>
      <c r="AT80" s="431">
        <v>0</v>
      </c>
      <c r="AU80" s="431">
        <v>0</v>
      </c>
      <c r="AV80" s="431">
        <v>0</v>
      </c>
      <c r="AW80" s="431">
        <v>0</v>
      </c>
      <c r="AX80" s="431">
        <v>0</v>
      </c>
      <c r="AY80" s="431">
        <v>0</v>
      </c>
      <c r="AZ80" s="431">
        <v>0</v>
      </c>
      <c r="BA80" s="431">
        <v>0</v>
      </c>
      <c r="BB80" s="431">
        <v>0</v>
      </c>
      <c r="BC80" s="431">
        <v>0</v>
      </c>
      <c r="BD80" s="431">
        <v>0</v>
      </c>
      <c r="BE80" s="431">
        <v>0</v>
      </c>
      <c r="BF80" s="431">
        <v>0</v>
      </c>
      <c r="BG80" s="431">
        <v>0</v>
      </c>
      <c r="BH80" s="431">
        <v>0</v>
      </c>
      <c r="BI80" s="431">
        <v>0</v>
      </c>
      <c r="BJ80" s="431">
        <v>0</v>
      </c>
      <c r="BK80" s="431">
        <v>0</v>
      </c>
      <c r="BL80" s="431">
        <v>0</v>
      </c>
      <c r="BM80" s="431">
        <v>0</v>
      </c>
      <c r="BN80" s="431">
        <v>0</v>
      </c>
      <c r="BO80" s="431">
        <v>0</v>
      </c>
      <c r="BP80" s="431">
        <v>0</v>
      </c>
      <c r="BQ80" s="431">
        <v>0</v>
      </c>
      <c r="BR80" s="431">
        <v>0</v>
      </c>
      <c r="BS80" s="431">
        <v>0</v>
      </c>
      <c r="BT80" s="431">
        <v>0</v>
      </c>
      <c r="BU80" s="431">
        <v>0</v>
      </c>
      <c r="BV80" s="431">
        <v>0</v>
      </c>
      <c r="BW80" s="431">
        <v>0</v>
      </c>
      <c r="BX80" s="431">
        <v>0</v>
      </c>
      <c r="BY80" s="431">
        <v>1</v>
      </c>
      <c r="BZ80" s="431">
        <v>0</v>
      </c>
      <c r="CA80" s="431">
        <v>0</v>
      </c>
      <c r="CB80" s="431">
        <v>0</v>
      </c>
      <c r="CC80" s="431">
        <v>0</v>
      </c>
      <c r="CD80" s="431">
        <v>0</v>
      </c>
      <c r="CE80" s="431">
        <v>0</v>
      </c>
      <c r="CF80" s="431">
        <v>0</v>
      </c>
      <c r="CG80" s="431">
        <v>0</v>
      </c>
      <c r="CH80" s="431">
        <v>0</v>
      </c>
      <c r="CI80" s="431">
        <v>0</v>
      </c>
      <c r="CJ80" s="431">
        <v>0</v>
      </c>
      <c r="CK80" s="431">
        <v>0</v>
      </c>
      <c r="CL80" s="431">
        <v>0</v>
      </c>
      <c r="CM80" s="431">
        <v>0</v>
      </c>
      <c r="CN80" s="431">
        <v>0</v>
      </c>
      <c r="CO80" s="431">
        <v>0</v>
      </c>
      <c r="CP80" s="431">
        <v>0</v>
      </c>
      <c r="CQ80" s="431">
        <v>0</v>
      </c>
      <c r="CR80" s="431">
        <v>0</v>
      </c>
      <c r="CS80" s="431">
        <v>0</v>
      </c>
      <c r="CT80" s="431">
        <v>0</v>
      </c>
      <c r="CU80" s="431">
        <v>0</v>
      </c>
      <c r="CV80" s="431">
        <v>0</v>
      </c>
      <c r="CW80" s="431">
        <v>0</v>
      </c>
      <c r="CX80" s="431">
        <v>0</v>
      </c>
      <c r="CY80" s="431">
        <v>0</v>
      </c>
      <c r="CZ80" s="431">
        <v>0</v>
      </c>
      <c r="DA80" s="431">
        <v>0</v>
      </c>
      <c r="DB80" s="431">
        <v>0</v>
      </c>
      <c r="DC80" s="431">
        <v>0</v>
      </c>
      <c r="DD80" s="431">
        <v>0</v>
      </c>
      <c r="DE80" s="431">
        <v>0</v>
      </c>
      <c r="DF80" s="431">
        <v>0</v>
      </c>
      <c r="DG80" s="432">
        <v>0</v>
      </c>
      <c r="DI80" s="429"/>
      <c r="DK80" s="402">
        <v>52214289</v>
      </c>
      <c r="DL80" s="402">
        <v>52214289</v>
      </c>
    </row>
    <row r="81" spans="1:116" ht="15.5" customHeight="1">
      <c r="A81" s="401">
        <v>75</v>
      </c>
      <c r="B81" s="188" t="s">
        <v>269</v>
      </c>
      <c r="C81" s="425" t="s">
        <v>270</v>
      </c>
      <c r="D81" s="430">
        <v>1.3931106310508426E-3</v>
      </c>
      <c r="E81" s="431">
        <v>1.4404133738418323E-3</v>
      </c>
      <c r="F81" s="431">
        <v>1.1950516255673949E-3</v>
      </c>
      <c r="G81" s="431">
        <v>2.4241959844482752E-3</v>
      </c>
      <c r="H81" s="431">
        <v>1.4471161327376939E-3</v>
      </c>
      <c r="I81" s="431">
        <v>6.5488879341577709E-3</v>
      </c>
      <c r="J81" s="431">
        <v>5.4604290697641261E-3</v>
      </c>
      <c r="K81" s="431">
        <v>2.1109797184809386E-3</v>
      </c>
      <c r="L81" s="431">
        <v>1.6521012900667109E-3</v>
      </c>
      <c r="M81" s="431">
        <v>1.7406474848972054E-3</v>
      </c>
      <c r="N81" s="431">
        <v>4.3683918419296905E-4</v>
      </c>
      <c r="O81" s="431">
        <v>2.4200615723544865E-3</v>
      </c>
      <c r="P81" s="431">
        <v>2.8098483008680152E-3</v>
      </c>
      <c r="Q81" s="431">
        <v>1.924209832615383E-3</v>
      </c>
      <c r="R81" s="431">
        <v>2.2863181251319181E-3</v>
      </c>
      <c r="S81" s="431">
        <v>3.5151635065795044E-3</v>
      </c>
      <c r="T81" s="431">
        <v>3.4322133144569851E-3</v>
      </c>
      <c r="U81" s="431">
        <v>2.8537500157076266E-3</v>
      </c>
      <c r="V81" s="431">
        <v>2.1148010653580743E-3</v>
      </c>
      <c r="W81" s="431">
        <v>2.1180130905821275E-3</v>
      </c>
      <c r="X81" s="431">
        <v>1.4325267305804693E-3</v>
      </c>
      <c r="Y81" s="431">
        <v>2.1715929942632398E-3</v>
      </c>
      <c r="Z81" s="431">
        <v>2.2778946556893018E-3</v>
      </c>
      <c r="AA81" s="431">
        <v>2.1886937457144006E-3</v>
      </c>
      <c r="AB81" s="431">
        <v>2.6705923188605754E-3</v>
      </c>
      <c r="AC81" s="431">
        <v>2.7193703936598916E-3</v>
      </c>
      <c r="AD81" s="431">
        <v>3.0008394629411043E-4</v>
      </c>
      <c r="AE81" s="431">
        <v>7.0741570026935094E-4</v>
      </c>
      <c r="AF81" s="431">
        <v>3.333261085031521E-3</v>
      </c>
      <c r="AG81" s="431">
        <v>1.8297657019026691E-3</v>
      </c>
      <c r="AH81" s="431">
        <v>2.1849101358832361E-3</v>
      </c>
      <c r="AI81" s="431">
        <v>2.2103200535088653E-3</v>
      </c>
      <c r="AJ81" s="431">
        <v>2.2280420822703164E-3</v>
      </c>
      <c r="AK81" s="431">
        <v>2.2075572840843652E-3</v>
      </c>
      <c r="AL81" s="431">
        <v>3.3529998262635642E-3</v>
      </c>
      <c r="AM81" s="431">
        <v>1.5875255479494269E-3</v>
      </c>
      <c r="AN81" s="431">
        <v>1.7718820594210289E-3</v>
      </c>
      <c r="AO81" s="431">
        <v>2.3872326380483407E-3</v>
      </c>
      <c r="AP81" s="431">
        <v>1.4168798711822266E-3</v>
      </c>
      <c r="AQ81" s="431">
        <v>1.6474628189374256E-3</v>
      </c>
      <c r="AR81" s="431">
        <v>1.7854951716702809E-3</v>
      </c>
      <c r="AS81" s="431">
        <v>3.089421716209437E-3</v>
      </c>
      <c r="AT81" s="431">
        <v>1.6952891282175553E-3</v>
      </c>
      <c r="AU81" s="431">
        <v>2.1777179480552068E-3</v>
      </c>
      <c r="AV81" s="431">
        <v>2.1137934811702812E-3</v>
      </c>
      <c r="AW81" s="431">
        <v>2.9111658750421471E-3</v>
      </c>
      <c r="AX81" s="431">
        <v>3.2633624072842498E-3</v>
      </c>
      <c r="AY81" s="431">
        <v>3.2959734852065874E-3</v>
      </c>
      <c r="AZ81" s="431">
        <v>2.6423565280235179E-3</v>
      </c>
      <c r="BA81" s="431">
        <v>2.2947523783438382E-3</v>
      </c>
      <c r="BB81" s="431">
        <v>3.2655534842877761E-3</v>
      </c>
      <c r="BC81" s="431">
        <v>1.9562777478093749E-3</v>
      </c>
      <c r="BD81" s="431">
        <v>6.805087742997774E-3</v>
      </c>
      <c r="BE81" s="431">
        <v>3.0503412860069549E-3</v>
      </c>
      <c r="BF81" s="431">
        <v>2.3118486423725228E-3</v>
      </c>
      <c r="BG81" s="431">
        <v>1.8718733978470147E-3</v>
      </c>
      <c r="BH81" s="431">
        <v>2.044816658853128E-3</v>
      </c>
      <c r="BI81" s="431">
        <v>2.4199258167488095E-3</v>
      </c>
      <c r="BJ81" s="431">
        <v>2.3349181030441713E-3</v>
      </c>
      <c r="BK81" s="431">
        <v>3.5168823901293423E-3</v>
      </c>
      <c r="BL81" s="431">
        <v>3.6884109448763881E-3</v>
      </c>
      <c r="BM81" s="431">
        <v>3.4766361723048379E-3</v>
      </c>
      <c r="BN81" s="431">
        <v>2.9967608328891836E-3</v>
      </c>
      <c r="BO81" s="431">
        <v>2.2288940379019302E-3</v>
      </c>
      <c r="BP81" s="431">
        <v>2.1442626665248493E-3</v>
      </c>
      <c r="BQ81" s="431">
        <v>1.7260277900179868E-3</v>
      </c>
      <c r="BR81" s="431">
        <v>1.6841468988611284E-3</v>
      </c>
      <c r="BS81" s="431">
        <v>3.4251020862875003E-3</v>
      </c>
      <c r="BT81" s="431">
        <v>1.4531338029577694E-2</v>
      </c>
      <c r="BU81" s="431">
        <v>5.9090888475572204E-3</v>
      </c>
      <c r="BV81" s="431">
        <v>9.2419707644209956E-3</v>
      </c>
      <c r="BW81" s="431">
        <v>2.0002095358987526E-3</v>
      </c>
      <c r="BX81" s="431">
        <v>1.3572977884755404E-3</v>
      </c>
      <c r="BY81" s="431">
        <v>7.0576995995431837E-4</v>
      </c>
      <c r="BZ81" s="431">
        <v>1.0020111607511695</v>
      </c>
      <c r="CA81" s="431">
        <v>1.9409829653585123E-3</v>
      </c>
      <c r="CB81" s="431">
        <v>2.5054005673123105E-3</v>
      </c>
      <c r="CC81" s="431">
        <v>2.4502216519682804E-3</v>
      </c>
      <c r="CD81" s="431">
        <v>1.9290831609777008E-3</v>
      </c>
      <c r="CE81" s="431">
        <v>6.1032818089091336E-3</v>
      </c>
      <c r="CF81" s="431">
        <v>1.8787975864727447E-3</v>
      </c>
      <c r="CG81" s="431">
        <v>2.248140217339187E-3</v>
      </c>
      <c r="CH81" s="431">
        <v>1.6010506823122561E-3</v>
      </c>
      <c r="CI81" s="431">
        <v>2.9107760527166972E-3</v>
      </c>
      <c r="CJ81" s="431">
        <v>3.4773456155471633E-3</v>
      </c>
      <c r="CK81" s="431">
        <v>1.5539908041394416E-3</v>
      </c>
      <c r="CL81" s="431">
        <v>3.170220865044873E-3</v>
      </c>
      <c r="CM81" s="431">
        <v>2.5894391455181247E-3</v>
      </c>
      <c r="CN81" s="431">
        <v>7.51089372492571E-3</v>
      </c>
      <c r="CO81" s="431">
        <v>3.8437486214258532E-3</v>
      </c>
      <c r="CP81" s="431">
        <v>9.5380245580772606E-3</v>
      </c>
      <c r="CQ81" s="431">
        <v>2.7761989998521886E-3</v>
      </c>
      <c r="CR81" s="431">
        <v>6.4513896705390584E-3</v>
      </c>
      <c r="CS81" s="431">
        <v>2.0549158164638107E-3</v>
      </c>
      <c r="CT81" s="431">
        <v>1.0918159910683236E-3</v>
      </c>
      <c r="CU81" s="431">
        <v>5.4767255446561596E-3</v>
      </c>
      <c r="CV81" s="431">
        <v>2.2878809899121774E-3</v>
      </c>
      <c r="CW81" s="431">
        <v>2.9673302389835597E-3</v>
      </c>
      <c r="CX81" s="431">
        <v>2.093747890146973E-3</v>
      </c>
      <c r="CY81" s="431">
        <v>1.4942753161418171E-3</v>
      </c>
      <c r="CZ81" s="431">
        <v>2.5103585152134395E-3</v>
      </c>
      <c r="DA81" s="431">
        <v>2.6947903716592718E-3</v>
      </c>
      <c r="DB81" s="431">
        <v>1.9626459758735741E-3</v>
      </c>
      <c r="DC81" s="431">
        <v>2.1607768503621155E-3</v>
      </c>
      <c r="DD81" s="431">
        <v>1.1504315874692212E-3</v>
      </c>
      <c r="DE81" s="431">
        <v>2.7763296859949077E-3</v>
      </c>
      <c r="DF81" s="431">
        <v>4.2210466972471723E-3</v>
      </c>
      <c r="DG81" s="432">
        <v>1.9834005065973424E-3</v>
      </c>
      <c r="DI81" s="429"/>
      <c r="DK81" s="402">
        <v>8175271.5938074542</v>
      </c>
      <c r="DL81" s="402">
        <v>7962059.8310847376</v>
      </c>
    </row>
    <row r="82" spans="1:116" ht="15.5" customHeight="1">
      <c r="A82" s="401">
        <v>76</v>
      </c>
      <c r="B82" s="188" t="s">
        <v>271</v>
      </c>
      <c r="C82" s="425" t="s">
        <v>272</v>
      </c>
      <c r="D82" s="430">
        <v>1.8957807123727275E-2</v>
      </c>
      <c r="E82" s="431">
        <v>6.1371432045011928E-2</v>
      </c>
      <c r="F82" s="431">
        <v>1.7034504120457337E-2</v>
      </c>
      <c r="G82" s="431">
        <v>4.3623368930785111E-2</v>
      </c>
      <c r="H82" s="431">
        <v>2.1139586678540562E-2</v>
      </c>
      <c r="I82" s="431">
        <v>1.5827892729713335E-2</v>
      </c>
      <c r="J82" s="431">
        <v>1.9737316816838008E-2</v>
      </c>
      <c r="K82" s="431">
        <v>4.0479103836717892E-2</v>
      </c>
      <c r="L82" s="431">
        <v>2.4259336346318022E-2</v>
      </c>
      <c r="M82" s="431">
        <v>4.8997997087349206E-2</v>
      </c>
      <c r="N82" s="431">
        <v>5.5435221827134489E-3</v>
      </c>
      <c r="O82" s="431">
        <v>1.8620166743484136E-2</v>
      </c>
      <c r="P82" s="431">
        <v>1.77523915410925E-2</v>
      </c>
      <c r="Q82" s="431">
        <v>3.9216122689728912E-2</v>
      </c>
      <c r="R82" s="431">
        <v>3.0437977635952178E-2</v>
      </c>
      <c r="S82" s="431">
        <v>6.1319765616430287E-2</v>
      </c>
      <c r="T82" s="431">
        <v>4.3595971938879111E-2</v>
      </c>
      <c r="U82" s="431">
        <v>2.2935277859222735E-2</v>
      </c>
      <c r="V82" s="431">
        <v>3.2433988509420926E-2</v>
      </c>
      <c r="W82" s="431">
        <v>1.8546109247923031E-2</v>
      </c>
      <c r="X82" s="431">
        <v>1.4271627891792838E-2</v>
      </c>
      <c r="Y82" s="431">
        <v>2.2658469629266896E-2</v>
      </c>
      <c r="Z82" s="431">
        <v>2.1577048342358816E-2</v>
      </c>
      <c r="AA82" s="431">
        <v>2.7465482482855345E-2</v>
      </c>
      <c r="AB82" s="431">
        <v>2.4003724240468014E-2</v>
      </c>
      <c r="AC82" s="431">
        <v>2.6807557463835792E-2</v>
      </c>
      <c r="AD82" s="431">
        <v>3.2451473296066834E-3</v>
      </c>
      <c r="AE82" s="431">
        <v>2.6944759329942898E-2</v>
      </c>
      <c r="AF82" s="431">
        <v>2.0599638364637199E-2</v>
      </c>
      <c r="AG82" s="431">
        <v>1.5560525540583054E-2</v>
      </c>
      <c r="AH82" s="431">
        <v>1.991182864859849E-2</v>
      </c>
      <c r="AI82" s="431">
        <v>3.0428645938599265E-2</v>
      </c>
      <c r="AJ82" s="431">
        <v>4.7443906930061161E-2</v>
      </c>
      <c r="AK82" s="431">
        <v>3.4003761378941108E-2</v>
      </c>
      <c r="AL82" s="431">
        <v>2.9222579053597091E-2</v>
      </c>
      <c r="AM82" s="431">
        <v>3.3575651509154848E-2</v>
      </c>
      <c r="AN82" s="431">
        <v>2.8776994941064143E-2</v>
      </c>
      <c r="AO82" s="431">
        <v>4.1794843371317947E-2</v>
      </c>
      <c r="AP82" s="431">
        <v>3.1097083797166417E-2</v>
      </c>
      <c r="AQ82" s="431">
        <v>3.7840900387157352E-2</v>
      </c>
      <c r="AR82" s="431">
        <v>4.0013193262728841E-2</v>
      </c>
      <c r="AS82" s="431">
        <v>2.3982916192916603E-2</v>
      </c>
      <c r="AT82" s="431">
        <v>2.0907879943836791E-2</v>
      </c>
      <c r="AU82" s="431">
        <v>1.8913436522319336E-2</v>
      </c>
      <c r="AV82" s="431">
        <v>1.6175936635554205E-2</v>
      </c>
      <c r="AW82" s="431">
        <v>1.813719251083621E-2</v>
      </c>
      <c r="AX82" s="431">
        <v>1.7674043390241749E-2</v>
      </c>
      <c r="AY82" s="431">
        <v>1.9184878099901086E-2</v>
      </c>
      <c r="AZ82" s="431">
        <v>2.0492389719209969E-2</v>
      </c>
      <c r="BA82" s="431">
        <v>1.9123032622934709E-2</v>
      </c>
      <c r="BB82" s="431">
        <v>1.4777244753936179E-2</v>
      </c>
      <c r="BC82" s="431">
        <v>2.0230690860959528E-2</v>
      </c>
      <c r="BD82" s="431">
        <v>1.7586741708348626E-2</v>
      </c>
      <c r="BE82" s="431">
        <v>2.0462620522270315E-2</v>
      </c>
      <c r="BF82" s="431">
        <v>3.0996107855989139E-2</v>
      </c>
      <c r="BG82" s="431">
        <v>2.995087394332361E-2</v>
      </c>
      <c r="BH82" s="431">
        <v>2.3713532296243359E-2</v>
      </c>
      <c r="BI82" s="431">
        <v>2.9479490228401836E-2</v>
      </c>
      <c r="BJ82" s="431">
        <v>1.7100853495245632E-2</v>
      </c>
      <c r="BK82" s="431">
        <v>2.5585265324414363E-2</v>
      </c>
      <c r="BL82" s="431">
        <v>0.51044684035518895</v>
      </c>
      <c r="BM82" s="431">
        <v>2.8876772964389535E-2</v>
      </c>
      <c r="BN82" s="431">
        <v>2.9509622834965929E-2</v>
      </c>
      <c r="BO82" s="431">
        <v>2.6683267717973923E-2</v>
      </c>
      <c r="BP82" s="431">
        <v>2.7369339601674519E-2</v>
      </c>
      <c r="BQ82" s="431">
        <v>1.543356422268535E-2</v>
      </c>
      <c r="BR82" s="431">
        <v>2.9653680539583911E-2</v>
      </c>
      <c r="BS82" s="431">
        <v>1.7100823590097038E-2</v>
      </c>
      <c r="BT82" s="431">
        <v>4.1178065171658632E-2</v>
      </c>
      <c r="BU82" s="431">
        <v>8.3794877907009853E-3</v>
      </c>
      <c r="BV82" s="431">
        <v>1.3242163417952401E-2</v>
      </c>
      <c r="BW82" s="431">
        <v>3.9655628017466185E-3</v>
      </c>
      <c r="BX82" s="431">
        <v>3.9537355030929431E-3</v>
      </c>
      <c r="BY82" s="431">
        <v>1.5227861303252017E-3</v>
      </c>
      <c r="BZ82" s="431">
        <v>7.2906756752209997E-3</v>
      </c>
      <c r="CA82" s="431">
        <v>1.0059247851821</v>
      </c>
      <c r="CB82" s="431">
        <v>1.2930585853726721E-2</v>
      </c>
      <c r="CC82" s="431">
        <v>7.0476105272491759E-3</v>
      </c>
      <c r="CD82" s="431">
        <v>1.1237833943318235E-2</v>
      </c>
      <c r="CE82" s="431">
        <v>8.3503149290845742E-3</v>
      </c>
      <c r="CF82" s="431">
        <v>6.4776211947561906E-3</v>
      </c>
      <c r="CG82" s="431">
        <v>1.1690399919869409E-2</v>
      </c>
      <c r="CH82" s="431">
        <v>8.4601799229874777E-2</v>
      </c>
      <c r="CI82" s="431">
        <v>1.1682855779673661E-2</v>
      </c>
      <c r="CJ82" s="431">
        <v>1.089753021368671E-2</v>
      </c>
      <c r="CK82" s="431">
        <v>1.0959506172061036E-2</v>
      </c>
      <c r="CL82" s="431">
        <v>1.3250207146390074E-2</v>
      </c>
      <c r="CM82" s="431">
        <v>2.0942161027692672E-2</v>
      </c>
      <c r="CN82" s="431">
        <v>1.0780553247139604E-2</v>
      </c>
      <c r="CO82" s="431">
        <v>6.5345975469491262E-3</v>
      </c>
      <c r="CP82" s="431">
        <v>1.7164496082674792E-2</v>
      </c>
      <c r="CQ82" s="431">
        <v>1.560317119082468E-2</v>
      </c>
      <c r="CR82" s="431">
        <v>1.3680139506984653E-2</v>
      </c>
      <c r="CS82" s="431">
        <v>9.8902856092359191E-3</v>
      </c>
      <c r="CT82" s="431">
        <v>7.5696477084657059E-3</v>
      </c>
      <c r="CU82" s="431">
        <v>1.7250940462240679E-2</v>
      </c>
      <c r="CV82" s="431">
        <v>8.4903844032983029E-3</v>
      </c>
      <c r="CW82" s="431">
        <v>1.4114839066448103E-2</v>
      </c>
      <c r="CX82" s="431">
        <v>1.8994660471035676E-2</v>
      </c>
      <c r="CY82" s="431">
        <v>5.7519364390883005E-3</v>
      </c>
      <c r="CZ82" s="431">
        <v>1.8520030100480863E-2</v>
      </c>
      <c r="DA82" s="431">
        <v>2.4453334663177489E-2</v>
      </c>
      <c r="DB82" s="431">
        <v>8.2279557794221417E-3</v>
      </c>
      <c r="DC82" s="431">
        <v>8.0422053960903916E-3</v>
      </c>
      <c r="DD82" s="431">
        <v>9.8762843211905732E-3</v>
      </c>
      <c r="DE82" s="431">
        <v>1.8157451524000619E-2</v>
      </c>
      <c r="DF82" s="431">
        <v>7.3486161820459944E-2</v>
      </c>
      <c r="DG82" s="432">
        <v>3.0382961068743483E-2</v>
      </c>
      <c r="DI82" s="429"/>
      <c r="DK82" s="402">
        <v>33332294.901181061</v>
      </c>
      <c r="DL82" s="402">
        <v>31781860.273530871</v>
      </c>
    </row>
    <row r="83" spans="1:116" ht="15.5" customHeight="1">
      <c r="A83" s="401">
        <v>77</v>
      </c>
      <c r="B83" s="188" t="s">
        <v>273</v>
      </c>
      <c r="C83" s="425" t="s">
        <v>274</v>
      </c>
      <c r="D83" s="430">
        <v>6.8034049113565642E-2</v>
      </c>
      <c r="E83" s="431">
        <v>3.0243113751248576E-2</v>
      </c>
      <c r="F83" s="431">
        <v>2.1346093885351913E-2</v>
      </c>
      <c r="G83" s="431">
        <v>3.7295160219687477E-2</v>
      </c>
      <c r="H83" s="431">
        <v>2.9280607993835903E-2</v>
      </c>
      <c r="I83" s="431">
        <v>4.9032067480268879E-2</v>
      </c>
      <c r="J83" s="431">
        <v>0.21018793329073535</v>
      </c>
      <c r="K83" s="431">
        <v>2.2359056995288749E-2</v>
      </c>
      <c r="L83" s="431">
        <v>1.556214001088365E-2</v>
      </c>
      <c r="M83" s="431">
        <v>2.4149920310955465E-2</v>
      </c>
      <c r="N83" s="431">
        <v>6.0439167456833812E-3</v>
      </c>
      <c r="O83" s="431">
        <v>2.1433245375005246E-2</v>
      </c>
      <c r="P83" s="431">
        <v>1.7381301442026244E-2</v>
      </c>
      <c r="Q83" s="431">
        <v>2.7516744783365417E-2</v>
      </c>
      <c r="R83" s="431">
        <v>1.5710449162547387E-2</v>
      </c>
      <c r="S83" s="431">
        <v>1.5976266509627603E-2</v>
      </c>
      <c r="T83" s="431">
        <v>1.189350486759211E-2</v>
      </c>
      <c r="U83" s="431">
        <v>1.600106283036486E-2</v>
      </c>
      <c r="V83" s="431">
        <v>8.937984233799599E-3</v>
      </c>
      <c r="W83" s="431">
        <v>9.4698354424324668E-3</v>
      </c>
      <c r="X83" s="431">
        <v>6.0050158706929898E-3</v>
      </c>
      <c r="Y83" s="431">
        <v>1.0793691661091726E-2</v>
      </c>
      <c r="Z83" s="431">
        <v>6.8807693132917069E-3</v>
      </c>
      <c r="AA83" s="431">
        <v>1.0564015476507777E-2</v>
      </c>
      <c r="AB83" s="431">
        <v>8.9697282944756779E-3</v>
      </c>
      <c r="AC83" s="431">
        <v>9.3339608340127899E-3</v>
      </c>
      <c r="AD83" s="431">
        <v>1.3581430711426773E-3</v>
      </c>
      <c r="AE83" s="431">
        <v>3.027060156532198E-3</v>
      </c>
      <c r="AF83" s="431">
        <v>6.96703616009088E-3</v>
      </c>
      <c r="AG83" s="431">
        <v>8.3870934589324632E-3</v>
      </c>
      <c r="AH83" s="431">
        <v>2.2473500605411808E-2</v>
      </c>
      <c r="AI83" s="431">
        <v>1.2474291079507361E-2</v>
      </c>
      <c r="AJ83" s="431">
        <v>3.9104029432010717E-2</v>
      </c>
      <c r="AK83" s="431">
        <v>1.1211678714057908E-2</v>
      </c>
      <c r="AL83" s="431">
        <v>4.7369266379302805E-2</v>
      </c>
      <c r="AM83" s="431">
        <v>1.42648562722155E-2</v>
      </c>
      <c r="AN83" s="431">
        <v>1.5592878035928034E-2</v>
      </c>
      <c r="AO83" s="431">
        <v>1.1635907453257332E-2</v>
      </c>
      <c r="AP83" s="431">
        <v>1.2476733334083201E-2</v>
      </c>
      <c r="AQ83" s="431">
        <v>1.640360525036158E-2</v>
      </c>
      <c r="AR83" s="431">
        <v>1.1013443273187772E-2</v>
      </c>
      <c r="AS83" s="431">
        <v>1.5293538312353354E-2</v>
      </c>
      <c r="AT83" s="431">
        <v>1.413609488239701E-2</v>
      </c>
      <c r="AU83" s="431">
        <v>1.1735926585600768E-2</v>
      </c>
      <c r="AV83" s="431">
        <v>1.0999932417013364E-2</v>
      </c>
      <c r="AW83" s="431">
        <v>1.4605753475703493E-2</v>
      </c>
      <c r="AX83" s="431">
        <v>9.3975231525787323E-3</v>
      </c>
      <c r="AY83" s="431">
        <v>6.7053028106346044E-3</v>
      </c>
      <c r="AZ83" s="431">
        <v>9.2843494891627406E-3</v>
      </c>
      <c r="BA83" s="431">
        <v>8.846644647056489E-3</v>
      </c>
      <c r="BB83" s="431">
        <v>7.5834910744160692E-3</v>
      </c>
      <c r="BC83" s="431">
        <v>8.9995601074467912E-3</v>
      </c>
      <c r="BD83" s="431">
        <v>6.0553947711984562E-3</v>
      </c>
      <c r="BE83" s="431">
        <v>9.7336063822681864E-3</v>
      </c>
      <c r="BF83" s="431">
        <v>8.7946650738639168E-3</v>
      </c>
      <c r="BG83" s="431">
        <v>8.1747574999013646E-3</v>
      </c>
      <c r="BH83" s="431">
        <v>8.7814715734664955E-3</v>
      </c>
      <c r="BI83" s="431">
        <v>1.0307960853257012E-2</v>
      </c>
      <c r="BJ83" s="431">
        <v>6.1183565510497685E-3</v>
      </c>
      <c r="BK83" s="431">
        <v>4.0467637925658155E-2</v>
      </c>
      <c r="BL83" s="431">
        <v>1.7447501147433257E-2</v>
      </c>
      <c r="BM83" s="431">
        <v>2.5725432674790792E-2</v>
      </c>
      <c r="BN83" s="431">
        <v>2.5655379636486696E-2</v>
      </c>
      <c r="BO83" s="431">
        <v>2.7630919239932328E-2</v>
      </c>
      <c r="BP83" s="431">
        <v>1.7740766899270882E-2</v>
      </c>
      <c r="BQ83" s="431">
        <v>7.5705853613543192E-3</v>
      </c>
      <c r="BR83" s="431">
        <v>9.7196909238698517E-3</v>
      </c>
      <c r="BS83" s="431">
        <v>1.3738052837466902E-2</v>
      </c>
      <c r="BT83" s="431">
        <v>2.2402275659035031E-2</v>
      </c>
      <c r="BU83" s="431">
        <v>3.4831267379691493E-2</v>
      </c>
      <c r="BV83" s="431">
        <v>1.2512236991947706E-2</v>
      </c>
      <c r="BW83" s="431">
        <v>6.288635939292091E-3</v>
      </c>
      <c r="BX83" s="431">
        <v>6.1174797902837745E-3</v>
      </c>
      <c r="BY83" s="431">
        <v>2.1258277653816346E-3</v>
      </c>
      <c r="BZ83" s="431">
        <v>7.1022834034979321E-3</v>
      </c>
      <c r="CA83" s="431">
        <v>4.2021316696179336E-3</v>
      </c>
      <c r="CB83" s="431">
        <v>1.0107173693883071</v>
      </c>
      <c r="CC83" s="431">
        <v>7.9188315701329073E-3</v>
      </c>
      <c r="CD83" s="431">
        <v>7.695169982746085E-3</v>
      </c>
      <c r="CE83" s="431">
        <v>5.5687009312964178E-3</v>
      </c>
      <c r="CF83" s="431">
        <v>1.1122055883451122E-2</v>
      </c>
      <c r="CG83" s="431">
        <v>8.7619046623096247E-3</v>
      </c>
      <c r="CH83" s="431">
        <v>9.3089717706526555E-3</v>
      </c>
      <c r="CI83" s="431">
        <v>1.2624715255930542E-2</v>
      </c>
      <c r="CJ83" s="431">
        <v>1.488871385010764E-2</v>
      </c>
      <c r="CK83" s="431">
        <v>1.5118826179265328E-2</v>
      </c>
      <c r="CL83" s="431">
        <v>6.7645993626527278E-3</v>
      </c>
      <c r="CM83" s="431">
        <v>1.9251696918134571E-2</v>
      </c>
      <c r="CN83" s="431">
        <v>1.4830312934257947E-2</v>
      </c>
      <c r="CO83" s="431">
        <v>1.5172706195727123E-2</v>
      </c>
      <c r="CP83" s="431">
        <v>1.2115446549919648E-2</v>
      </c>
      <c r="CQ83" s="431">
        <v>9.3885896363668578E-3</v>
      </c>
      <c r="CR83" s="431">
        <v>1.4091454576286487E-2</v>
      </c>
      <c r="CS83" s="431">
        <v>9.5623372858748834E-3</v>
      </c>
      <c r="CT83" s="431">
        <v>9.3794971355381975E-3</v>
      </c>
      <c r="CU83" s="431">
        <v>1.6164518852857131E-2</v>
      </c>
      <c r="CV83" s="431">
        <v>1.3953831444776707E-2</v>
      </c>
      <c r="CW83" s="431">
        <v>1.8781835193952059E-2</v>
      </c>
      <c r="CX83" s="431">
        <v>1.2072805500428271E-2</v>
      </c>
      <c r="CY83" s="431">
        <v>8.2445359602660254E-3</v>
      </c>
      <c r="CZ83" s="431">
        <v>5.6854676757197999E-2</v>
      </c>
      <c r="DA83" s="431">
        <v>1.6059327851396871E-2</v>
      </c>
      <c r="DB83" s="431">
        <v>2.1617771244866017E-2</v>
      </c>
      <c r="DC83" s="431">
        <v>3.3226183667633268E-2</v>
      </c>
      <c r="DD83" s="431">
        <v>1.4521287397356832E-2</v>
      </c>
      <c r="DE83" s="431">
        <v>3.123511505701243E-2</v>
      </c>
      <c r="DF83" s="431">
        <v>1.8487340589267112E-2</v>
      </c>
      <c r="DG83" s="432">
        <v>1.1110952476264318E-2</v>
      </c>
      <c r="DI83" s="429"/>
      <c r="DK83" s="402">
        <v>25529647.227222301</v>
      </c>
      <c r="DL83" s="402">
        <v>24470433.997469731</v>
      </c>
    </row>
    <row r="84" spans="1:116" ht="15.5" customHeight="1">
      <c r="A84" s="401">
        <v>78</v>
      </c>
      <c r="B84" s="188" t="s">
        <v>275</v>
      </c>
      <c r="C84" s="425" t="s">
        <v>276</v>
      </c>
      <c r="D84" s="430">
        <v>2.6605893636856802E-3</v>
      </c>
      <c r="E84" s="431">
        <v>5.6315989560296468E-3</v>
      </c>
      <c r="F84" s="431">
        <v>1.543064601474768E-3</v>
      </c>
      <c r="G84" s="431">
        <v>2.0823139732059266E-3</v>
      </c>
      <c r="H84" s="431">
        <v>2.4366863161853929E-3</v>
      </c>
      <c r="I84" s="431">
        <v>1.3938571634705488E-3</v>
      </c>
      <c r="J84" s="431">
        <v>2.1663128555215365E-3</v>
      </c>
      <c r="K84" s="431">
        <v>2.5292096285051248E-3</v>
      </c>
      <c r="L84" s="431">
        <v>1.6950856030303475E-3</v>
      </c>
      <c r="M84" s="431">
        <v>5.1601913213645901E-3</v>
      </c>
      <c r="N84" s="431">
        <v>4.1693589979476409E-4</v>
      </c>
      <c r="O84" s="431">
        <v>1.4669458830787474E-3</v>
      </c>
      <c r="P84" s="431">
        <v>9.4273811127203319E-4</v>
      </c>
      <c r="Q84" s="431">
        <v>3.873924563853156E-3</v>
      </c>
      <c r="R84" s="431">
        <v>2.3909166280365302E-3</v>
      </c>
      <c r="S84" s="431">
        <v>7.0582098243028744E-3</v>
      </c>
      <c r="T84" s="431">
        <v>3.3409692298851865E-3</v>
      </c>
      <c r="U84" s="431">
        <v>1.6342693968918684E-3</v>
      </c>
      <c r="V84" s="431">
        <v>5.3088623142887696E-3</v>
      </c>
      <c r="W84" s="431">
        <v>5.2152602456860099E-3</v>
      </c>
      <c r="X84" s="431">
        <v>4.4655848594114611E-3</v>
      </c>
      <c r="Y84" s="431">
        <v>3.6998099083345526E-3</v>
      </c>
      <c r="Z84" s="431">
        <v>3.5128801927185147E-3</v>
      </c>
      <c r="AA84" s="431">
        <v>3.9922904580005861E-3</v>
      </c>
      <c r="AB84" s="431">
        <v>1.8243251786346135E-3</v>
      </c>
      <c r="AC84" s="431">
        <v>2.5717706124280602E-3</v>
      </c>
      <c r="AD84" s="431">
        <v>3.6596948257924724E-3</v>
      </c>
      <c r="AE84" s="431">
        <v>1.6755271495973008E-2</v>
      </c>
      <c r="AF84" s="431">
        <v>1.797091939545109E-3</v>
      </c>
      <c r="AG84" s="431">
        <v>1.4342734613403492E-3</v>
      </c>
      <c r="AH84" s="431">
        <v>1.2710314313317417E-3</v>
      </c>
      <c r="AI84" s="431">
        <v>3.7458360510226889E-3</v>
      </c>
      <c r="AJ84" s="431">
        <v>8.1029276201300734E-3</v>
      </c>
      <c r="AK84" s="431">
        <v>3.5058693281200606E-3</v>
      </c>
      <c r="AL84" s="431">
        <v>4.9466392552111752E-3</v>
      </c>
      <c r="AM84" s="431">
        <v>1.1795963535522213E-2</v>
      </c>
      <c r="AN84" s="431">
        <v>7.9992345682646897E-3</v>
      </c>
      <c r="AO84" s="431">
        <v>8.3319418768704849E-3</v>
      </c>
      <c r="AP84" s="431">
        <v>6.8063744787976123E-3</v>
      </c>
      <c r="AQ84" s="431">
        <v>1.9331004942717275E-2</v>
      </c>
      <c r="AR84" s="431">
        <v>7.8887774102688601E-3</v>
      </c>
      <c r="AS84" s="431">
        <v>4.0200721346164876E-3</v>
      </c>
      <c r="AT84" s="431">
        <v>3.3888865870496218E-3</v>
      </c>
      <c r="AU84" s="431">
        <v>2.4554932368208923E-3</v>
      </c>
      <c r="AV84" s="431">
        <v>2.0778431666486404E-3</v>
      </c>
      <c r="AW84" s="431">
        <v>1.6735368569073623E-3</v>
      </c>
      <c r="AX84" s="431">
        <v>1.342749324193255E-3</v>
      </c>
      <c r="AY84" s="431">
        <v>1.8947649607504366E-3</v>
      </c>
      <c r="AZ84" s="431">
        <v>2.2836488685262484E-3</v>
      </c>
      <c r="BA84" s="431">
        <v>1.8332494904670484E-3</v>
      </c>
      <c r="BB84" s="431">
        <v>1.1052893703698136E-3</v>
      </c>
      <c r="BC84" s="431">
        <v>2.2704681376476748E-3</v>
      </c>
      <c r="BD84" s="431">
        <v>1.4359424200224859E-3</v>
      </c>
      <c r="BE84" s="431">
        <v>1.1807216883925112E-3</v>
      </c>
      <c r="BF84" s="431">
        <v>4.4431024941593081E-3</v>
      </c>
      <c r="BG84" s="431">
        <v>4.5125577470607565E-3</v>
      </c>
      <c r="BH84" s="431">
        <v>3.1647634192760767E-3</v>
      </c>
      <c r="BI84" s="431">
        <v>4.1296789360933716E-3</v>
      </c>
      <c r="BJ84" s="431">
        <v>2.1174725329556271E-3</v>
      </c>
      <c r="BK84" s="431">
        <v>1.8288827414455798E-3</v>
      </c>
      <c r="BL84" s="431">
        <v>8.5730261162163549E-2</v>
      </c>
      <c r="BM84" s="431">
        <v>2.0079466137066715E-3</v>
      </c>
      <c r="BN84" s="431">
        <v>2.0664187496380808E-3</v>
      </c>
      <c r="BO84" s="431">
        <v>2.9017062190790774E-3</v>
      </c>
      <c r="BP84" s="431">
        <v>2.9796436879904217E-3</v>
      </c>
      <c r="BQ84" s="431">
        <v>4.4716873594553962E-3</v>
      </c>
      <c r="BR84" s="431">
        <v>4.0183680083530782E-3</v>
      </c>
      <c r="BS84" s="431">
        <v>1.1383838871615553E-3</v>
      </c>
      <c r="BT84" s="431">
        <v>1.2373709662884798E-3</v>
      </c>
      <c r="BU84" s="431">
        <v>6.0769136901773243E-4</v>
      </c>
      <c r="BV84" s="431">
        <v>5.1263235200495899E-4</v>
      </c>
      <c r="BW84" s="431">
        <v>3.1716104294181064E-4</v>
      </c>
      <c r="BX84" s="431">
        <v>2.7899404462912257E-4</v>
      </c>
      <c r="BY84" s="431">
        <v>9.0150589920859784E-5</v>
      </c>
      <c r="BZ84" s="431">
        <v>5.8556714060634541E-4</v>
      </c>
      <c r="CA84" s="431">
        <v>4.5257839105929676E-3</v>
      </c>
      <c r="CB84" s="431">
        <v>6.148867730942701E-3</v>
      </c>
      <c r="CC84" s="431">
        <v>1.276689702412616</v>
      </c>
      <c r="CD84" s="431">
        <v>2.3258367640266349E-3</v>
      </c>
      <c r="CE84" s="431">
        <v>4.2992444784929079E-4</v>
      </c>
      <c r="CF84" s="431">
        <v>5.7919235821303396E-4</v>
      </c>
      <c r="CG84" s="431">
        <v>8.7326693131582322E-4</v>
      </c>
      <c r="CH84" s="431">
        <v>1.5622055476584434E-3</v>
      </c>
      <c r="CI84" s="431">
        <v>4.7330690007039734E-4</v>
      </c>
      <c r="CJ84" s="431">
        <v>5.3115788997640061E-4</v>
      </c>
      <c r="CK84" s="431">
        <v>6.3628912784114994E-4</v>
      </c>
      <c r="CL84" s="431">
        <v>4.5826287433194633E-4</v>
      </c>
      <c r="CM84" s="431">
        <v>9.8683315806848636E-4</v>
      </c>
      <c r="CN84" s="431">
        <v>5.6742531465314282E-4</v>
      </c>
      <c r="CO84" s="431">
        <v>4.857609579280224E-4</v>
      </c>
      <c r="CP84" s="431">
        <v>8.7064602759239385E-4</v>
      </c>
      <c r="CQ84" s="431">
        <v>7.3315437484855993E-4</v>
      </c>
      <c r="CR84" s="431">
        <v>1.004624511510993E-3</v>
      </c>
      <c r="CS84" s="431">
        <v>5.6003304780842544E-4</v>
      </c>
      <c r="CT84" s="431">
        <v>4.8799041289836637E-4</v>
      </c>
      <c r="CU84" s="431">
        <v>7.5413511870066254E-4</v>
      </c>
      <c r="CV84" s="431">
        <v>5.5792944084445651E-4</v>
      </c>
      <c r="CW84" s="431">
        <v>6.4759561842266491E-4</v>
      </c>
      <c r="CX84" s="431">
        <v>1.8028602163525813E-3</v>
      </c>
      <c r="CY84" s="431">
        <v>3.2145864340020019E-4</v>
      </c>
      <c r="CZ84" s="431">
        <v>1.4317885696906272E-3</v>
      </c>
      <c r="DA84" s="431">
        <v>1.200737670632138E-3</v>
      </c>
      <c r="DB84" s="431">
        <v>6.94952997665997E-4</v>
      </c>
      <c r="DC84" s="431">
        <v>7.3703732284881079E-4</v>
      </c>
      <c r="DD84" s="431">
        <v>6.0273209957450525E-4</v>
      </c>
      <c r="DE84" s="431">
        <v>7.4501202343457121E-4</v>
      </c>
      <c r="DF84" s="431">
        <v>4.6469943056326709E-3</v>
      </c>
      <c r="DG84" s="432">
        <v>6.1672482853820639E-4</v>
      </c>
      <c r="DI84" s="429"/>
      <c r="DK84" s="402">
        <v>8883434.2246552352</v>
      </c>
      <c r="DL84" s="402">
        <v>5525178.8869653447</v>
      </c>
    </row>
    <row r="85" spans="1:116" ht="15.5" customHeight="1">
      <c r="A85" s="401">
        <v>79</v>
      </c>
      <c r="B85" s="188" t="s">
        <v>277</v>
      </c>
      <c r="C85" s="425" t="s">
        <v>278</v>
      </c>
      <c r="D85" s="430">
        <v>4.3518274970292793E-4</v>
      </c>
      <c r="E85" s="431">
        <v>4.3068670396236589E-4</v>
      </c>
      <c r="F85" s="431">
        <v>6.1198601199203152E-4</v>
      </c>
      <c r="G85" s="431">
        <v>4.9603278888317925E-4</v>
      </c>
      <c r="H85" s="431">
        <v>4.8158202777524471E-4</v>
      </c>
      <c r="I85" s="431">
        <v>5.3940878810452937E-3</v>
      </c>
      <c r="J85" s="431">
        <v>3.3758188674665474E-3</v>
      </c>
      <c r="K85" s="431">
        <v>6.0430172607817188E-4</v>
      </c>
      <c r="L85" s="431">
        <v>6.3374626947324149E-4</v>
      </c>
      <c r="M85" s="431">
        <v>4.6229085934895221E-4</v>
      </c>
      <c r="N85" s="431">
        <v>2.107723623805334E-4</v>
      </c>
      <c r="O85" s="431">
        <v>8.6988139733876278E-4</v>
      </c>
      <c r="P85" s="431">
        <v>1.2488464583858285E-3</v>
      </c>
      <c r="Q85" s="431">
        <v>6.6535673857320333E-4</v>
      </c>
      <c r="R85" s="431">
        <v>1.017785107703649E-3</v>
      </c>
      <c r="S85" s="431">
        <v>7.1913812924437131E-4</v>
      </c>
      <c r="T85" s="431">
        <v>7.3596463104150885E-4</v>
      </c>
      <c r="U85" s="431">
        <v>9.6807329612976845E-4</v>
      </c>
      <c r="V85" s="431">
        <v>6.3612596574329455E-4</v>
      </c>
      <c r="W85" s="431">
        <v>7.2702318003789533E-4</v>
      </c>
      <c r="X85" s="431">
        <v>1.9898361098370722E-4</v>
      </c>
      <c r="Y85" s="431">
        <v>5.0447890488268901E-4</v>
      </c>
      <c r="Z85" s="431">
        <v>1.0050574829803031E-3</v>
      </c>
      <c r="AA85" s="431">
        <v>5.0509858885802034E-4</v>
      </c>
      <c r="AB85" s="431">
        <v>3.29577923245027E-3</v>
      </c>
      <c r="AC85" s="431">
        <v>1.0146703503596875E-3</v>
      </c>
      <c r="AD85" s="431">
        <v>8.908093132580419E-5</v>
      </c>
      <c r="AE85" s="431">
        <v>2.3879682762456566E-4</v>
      </c>
      <c r="AF85" s="431">
        <v>8.0294676939379284E-4</v>
      </c>
      <c r="AG85" s="431">
        <v>7.8846815318219736E-4</v>
      </c>
      <c r="AH85" s="431">
        <v>8.5087437033263072E-4</v>
      </c>
      <c r="AI85" s="431">
        <v>8.0676129585047728E-4</v>
      </c>
      <c r="AJ85" s="431">
        <v>6.876427872127837E-4</v>
      </c>
      <c r="AK85" s="431">
        <v>7.8088909210254499E-4</v>
      </c>
      <c r="AL85" s="431">
        <v>8.2772074529627619E-4</v>
      </c>
      <c r="AM85" s="431">
        <v>4.3197453562453827E-4</v>
      </c>
      <c r="AN85" s="431">
        <v>8.638016360908332E-4</v>
      </c>
      <c r="AO85" s="431">
        <v>7.1951878701506514E-4</v>
      </c>
      <c r="AP85" s="431">
        <v>7.3651093139411126E-4</v>
      </c>
      <c r="AQ85" s="431">
        <v>6.3137145189070501E-4</v>
      </c>
      <c r="AR85" s="431">
        <v>5.3177099576937894E-4</v>
      </c>
      <c r="AS85" s="431">
        <v>1.1801832100504343E-3</v>
      </c>
      <c r="AT85" s="431">
        <v>9.260215438734509E-4</v>
      </c>
      <c r="AU85" s="431">
        <v>1.0484465210611818E-3</v>
      </c>
      <c r="AV85" s="431">
        <v>1.134360479929662E-3</v>
      </c>
      <c r="AW85" s="431">
        <v>1.3717447375161639E-3</v>
      </c>
      <c r="AX85" s="431">
        <v>6.9291604785146153E-4</v>
      </c>
      <c r="AY85" s="431">
        <v>1.0474992178899005E-3</v>
      </c>
      <c r="AZ85" s="431">
        <v>9.6388290051278717E-4</v>
      </c>
      <c r="BA85" s="431">
        <v>8.1252520772600158E-4</v>
      </c>
      <c r="BB85" s="431">
        <v>9.0507787947465229E-4</v>
      </c>
      <c r="BC85" s="431">
        <v>8.2898514749234447E-4</v>
      </c>
      <c r="BD85" s="431">
        <v>9.0501090787539773E-4</v>
      </c>
      <c r="BE85" s="431">
        <v>7.4027284626830439E-4</v>
      </c>
      <c r="BF85" s="431">
        <v>9.6578329868506508E-4</v>
      </c>
      <c r="BG85" s="431">
        <v>8.7428657203483047E-4</v>
      </c>
      <c r="BH85" s="431">
        <v>9.9094061240413158E-4</v>
      </c>
      <c r="BI85" s="431">
        <v>6.8988129331811192E-4</v>
      </c>
      <c r="BJ85" s="431">
        <v>7.0644828103879655E-4</v>
      </c>
      <c r="BK85" s="431">
        <v>9.423186443537889E-4</v>
      </c>
      <c r="BL85" s="431">
        <v>4.7087355170348386E-4</v>
      </c>
      <c r="BM85" s="431">
        <v>7.0376898834605085E-4</v>
      </c>
      <c r="BN85" s="431">
        <v>7.7430988201779446E-4</v>
      </c>
      <c r="BO85" s="431">
        <v>6.9788338844478984E-4</v>
      </c>
      <c r="BP85" s="431">
        <v>7.8541829498452234E-4</v>
      </c>
      <c r="BQ85" s="431">
        <v>6.5383441993804154E-4</v>
      </c>
      <c r="BR85" s="431">
        <v>5.7023353642022504E-4</v>
      </c>
      <c r="BS85" s="431">
        <v>1.4799361245677429E-3</v>
      </c>
      <c r="BT85" s="431">
        <v>3.873139303694614E-3</v>
      </c>
      <c r="BU85" s="431">
        <v>2.0069934544284284E-3</v>
      </c>
      <c r="BV85" s="431">
        <v>1.4235166059591042E-3</v>
      </c>
      <c r="BW85" s="431">
        <v>5.2099893043211032E-4</v>
      </c>
      <c r="BX85" s="431">
        <v>4.848796649954043E-4</v>
      </c>
      <c r="BY85" s="431">
        <v>1.2138821545287909E-4</v>
      </c>
      <c r="BZ85" s="431">
        <v>5.3041612876922133E-4</v>
      </c>
      <c r="CA85" s="431">
        <v>3.4704489396915458E-4</v>
      </c>
      <c r="CB85" s="431">
        <v>8.8472292293826998E-4</v>
      </c>
      <c r="CC85" s="431">
        <v>5.6366462854488646E-4</v>
      </c>
      <c r="CD85" s="431">
        <v>1.0030943494131443</v>
      </c>
      <c r="CE85" s="431">
        <v>1.2183845456424764E-3</v>
      </c>
      <c r="CF85" s="431">
        <v>6.3558526369815731E-4</v>
      </c>
      <c r="CG85" s="431">
        <v>8.3537508951264433E-4</v>
      </c>
      <c r="CH85" s="431">
        <v>2.0752437679097097E-2</v>
      </c>
      <c r="CI85" s="431">
        <v>1.7502104701928518E-3</v>
      </c>
      <c r="CJ85" s="431">
        <v>3.5011691558965775E-3</v>
      </c>
      <c r="CK85" s="431">
        <v>2.6387396157902662E-3</v>
      </c>
      <c r="CL85" s="431">
        <v>1.932783520914949E-3</v>
      </c>
      <c r="CM85" s="431">
        <v>6.3078802373864578E-3</v>
      </c>
      <c r="CN85" s="431">
        <v>1.2888801661648447E-3</v>
      </c>
      <c r="CO85" s="431">
        <v>1.5822841611100918E-3</v>
      </c>
      <c r="CP85" s="431">
        <v>2.9052441551776988E-3</v>
      </c>
      <c r="CQ85" s="431">
        <v>1.2343833028474554E-3</v>
      </c>
      <c r="CR85" s="431">
        <v>8.1069186110022725E-4</v>
      </c>
      <c r="CS85" s="431">
        <v>6.1941786394095397E-4</v>
      </c>
      <c r="CT85" s="431">
        <v>4.3708887392832128E-4</v>
      </c>
      <c r="CU85" s="431">
        <v>3.8913526681078336E-3</v>
      </c>
      <c r="CV85" s="431">
        <v>1.6795556778214536E-3</v>
      </c>
      <c r="CW85" s="431">
        <v>4.333583634233972E-3</v>
      </c>
      <c r="CX85" s="431">
        <v>8.5466504901772163E-4</v>
      </c>
      <c r="CY85" s="431">
        <v>1.8391955816613465E-3</v>
      </c>
      <c r="CZ85" s="431">
        <v>1.1441929957653717E-3</v>
      </c>
      <c r="DA85" s="431">
        <v>7.9648738823988134E-4</v>
      </c>
      <c r="DB85" s="431">
        <v>1.0230129407669049E-3</v>
      </c>
      <c r="DC85" s="431">
        <v>1.4406067809226255E-3</v>
      </c>
      <c r="DD85" s="431">
        <v>1.0275184526777931E-3</v>
      </c>
      <c r="DE85" s="431">
        <v>1.1015897587515727E-3</v>
      </c>
      <c r="DF85" s="431">
        <v>9.9523791839267284E-4</v>
      </c>
      <c r="DG85" s="432">
        <v>2.6401015579632092E-3</v>
      </c>
      <c r="DI85" s="429"/>
      <c r="DK85" s="402">
        <v>2996735.3620380624</v>
      </c>
      <c r="DL85" s="402">
        <v>2655736.1698927172</v>
      </c>
    </row>
    <row r="86" spans="1:116" ht="15.5" customHeight="1">
      <c r="A86" s="401">
        <v>80</v>
      </c>
      <c r="B86" s="188" t="s">
        <v>279</v>
      </c>
      <c r="C86" s="425" t="s">
        <v>280</v>
      </c>
      <c r="D86" s="430">
        <v>1.24804146731541E-3</v>
      </c>
      <c r="E86" s="431">
        <v>3.6389334289888479E-3</v>
      </c>
      <c r="F86" s="431">
        <v>9.9539108197878854E-4</v>
      </c>
      <c r="G86" s="431">
        <v>7.3036457405446981E-4</v>
      </c>
      <c r="H86" s="431">
        <v>1.5575313358792255E-3</v>
      </c>
      <c r="I86" s="431">
        <v>5.3127681326493458E-4</v>
      </c>
      <c r="J86" s="431">
        <v>6.7093209476947282E-4</v>
      </c>
      <c r="K86" s="431">
        <v>2.780197216194514E-3</v>
      </c>
      <c r="L86" s="431">
        <v>1.4925970274586699E-3</v>
      </c>
      <c r="M86" s="431">
        <v>2.9897310453274313E-3</v>
      </c>
      <c r="N86" s="431">
        <v>3.2835517528390941E-4</v>
      </c>
      <c r="O86" s="431">
        <v>1.0738242593973542E-3</v>
      </c>
      <c r="P86" s="431">
        <v>9.9502295500629163E-4</v>
      </c>
      <c r="Q86" s="431">
        <v>1.765104984370093E-3</v>
      </c>
      <c r="R86" s="431">
        <v>1.64995884103512E-3</v>
      </c>
      <c r="S86" s="431">
        <v>3.5209125467943287E-3</v>
      </c>
      <c r="T86" s="431">
        <v>2.992862332999318E-3</v>
      </c>
      <c r="U86" s="431">
        <v>1.7876356678758415E-3</v>
      </c>
      <c r="V86" s="431">
        <v>1.3088192948733542E-3</v>
      </c>
      <c r="W86" s="431">
        <v>1.0498878078460448E-3</v>
      </c>
      <c r="X86" s="431">
        <v>1.6166847269430873E-3</v>
      </c>
      <c r="Y86" s="431">
        <v>1.7352213445706944E-3</v>
      </c>
      <c r="Z86" s="431">
        <v>1.7474693902798353E-3</v>
      </c>
      <c r="AA86" s="431">
        <v>1.8903157970392049E-3</v>
      </c>
      <c r="AB86" s="431">
        <v>1.4222871274857962E-3</v>
      </c>
      <c r="AC86" s="431">
        <v>1.8211645513534118E-3</v>
      </c>
      <c r="AD86" s="431">
        <v>5.884142520212796E-4</v>
      </c>
      <c r="AE86" s="431">
        <v>1.3761070340312525E-3</v>
      </c>
      <c r="AF86" s="431">
        <v>1.0523631738914606E-3</v>
      </c>
      <c r="AG86" s="431">
        <v>9.1572533559166464E-4</v>
      </c>
      <c r="AH86" s="431">
        <v>1.0836718619686794E-3</v>
      </c>
      <c r="AI86" s="431">
        <v>1.6561089430806876E-3</v>
      </c>
      <c r="AJ86" s="431">
        <v>3.5033798691183299E-3</v>
      </c>
      <c r="AK86" s="431">
        <v>1.7772794167677951E-3</v>
      </c>
      <c r="AL86" s="431">
        <v>2.0258134616398873E-3</v>
      </c>
      <c r="AM86" s="431">
        <v>1.748167331325964E-3</v>
      </c>
      <c r="AN86" s="431">
        <v>1.4423966805798554E-3</v>
      </c>
      <c r="AO86" s="431">
        <v>2.3841404605427097E-3</v>
      </c>
      <c r="AP86" s="431">
        <v>1.7219650728857068E-3</v>
      </c>
      <c r="AQ86" s="431">
        <v>9.5363986508221772E-4</v>
      </c>
      <c r="AR86" s="431">
        <v>1.2283457547184607E-3</v>
      </c>
      <c r="AS86" s="431">
        <v>1.2760560286680591E-3</v>
      </c>
      <c r="AT86" s="431">
        <v>1.1243706856122881E-3</v>
      </c>
      <c r="AU86" s="431">
        <v>1.0109675723386634E-3</v>
      </c>
      <c r="AV86" s="431">
        <v>8.7402751828557438E-4</v>
      </c>
      <c r="AW86" s="431">
        <v>9.5820479350780042E-4</v>
      </c>
      <c r="AX86" s="431">
        <v>9.224545101717658E-4</v>
      </c>
      <c r="AY86" s="431">
        <v>9.5706157281926223E-4</v>
      </c>
      <c r="AZ86" s="431">
        <v>1.0427445804853694E-3</v>
      </c>
      <c r="BA86" s="431">
        <v>1.0681606721621255E-3</v>
      </c>
      <c r="BB86" s="431">
        <v>8.4960835650414648E-4</v>
      </c>
      <c r="BC86" s="431">
        <v>1.0919111618354486E-3</v>
      </c>
      <c r="BD86" s="431">
        <v>9.7326132006646054E-4</v>
      </c>
      <c r="BE86" s="431">
        <v>9.0511865887315276E-4</v>
      </c>
      <c r="BF86" s="431">
        <v>1.996305276366054E-3</v>
      </c>
      <c r="BG86" s="431">
        <v>1.9441223832806275E-3</v>
      </c>
      <c r="BH86" s="431">
        <v>1.3802260219342409E-3</v>
      </c>
      <c r="BI86" s="431">
        <v>1.5980252785540443E-3</v>
      </c>
      <c r="BJ86" s="431">
        <v>9.9353346197213026E-4</v>
      </c>
      <c r="BK86" s="431">
        <v>1.3281024433277979E-3</v>
      </c>
      <c r="BL86" s="431">
        <v>2.5190494728662334E-3</v>
      </c>
      <c r="BM86" s="431">
        <v>1.4401332704323555E-3</v>
      </c>
      <c r="BN86" s="431">
        <v>1.5271376833574405E-3</v>
      </c>
      <c r="BO86" s="431">
        <v>1.4183373965339591E-3</v>
      </c>
      <c r="BP86" s="431">
        <v>1.4432025112164622E-3</v>
      </c>
      <c r="BQ86" s="431">
        <v>7.9331557928875363E-4</v>
      </c>
      <c r="BR86" s="431">
        <v>1.774245058516466E-3</v>
      </c>
      <c r="BS86" s="431">
        <v>6.2395835679898465E-4</v>
      </c>
      <c r="BT86" s="431">
        <v>4.9333984402793736E-4</v>
      </c>
      <c r="BU86" s="431">
        <v>3.3794056827308918E-4</v>
      </c>
      <c r="BV86" s="431">
        <v>4.2145028679469495E-4</v>
      </c>
      <c r="BW86" s="431">
        <v>2.1316904705444349E-4</v>
      </c>
      <c r="BX86" s="431">
        <v>2.1465141004706458E-4</v>
      </c>
      <c r="BY86" s="431">
        <v>6.3740149187776116E-5</v>
      </c>
      <c r="BZ86" s="431">
        <v>1.2588233711590903E-3</v>
      </c>
      <c r="CA86" s="431">
        <v>1.1375366524329217E-3</v>
      </c>
      <c r="CB86" s="431">
        <v>1.1304721425932573E-3</v>
      </c>
      <c r="CC86" s="431">
        <v>6.3494045732334311E-4</v>
      </c>
      <c r="CD86" s="431">
        <v>1.0711684427133685E-3</v>
      </c>
      <c r="CE86" s="431">
        <v>1.0038888685353788</v>
      </c>
      <c r="CF86" s="431">
        <v>3.1112534846106424E-4</v>
      </c>
      <c r="CG86" s="431">
        <v>5.5301031951793776E-4</v>
      </c>
      <c r="CH86" s="431">
        <v>8.593136895355083E-3</v>
      </c>
      <c r="CI86" s="431">
        <v>3.7065016659276685E-4</v>
      </c>
      <c r="CJ86" s="431">
        <v>4.9103038498524837E-4</v>
      </c>
      <c r="CK86" s="431">
        <v>6.2177308177701653E-4</v>
      </c>
      <c r="CL86" s="431">
        <v>4.0800692055652476E-4</v>
      </c>
      <c r="CM86" s="431">
        <v>1.191374714410253E-3</v>
      </c>
      <c r="CN86" s="431">
        <v>3.3026336519418063E-4</v>
      </c>
      <c r="CO86" s="431">
        <v>3.2749013832215234E-4</v>
      </c>
      <c r="CP86" s="431">
        <v>7.5084380406077028E-4</v>
      </c>
      <c r="CQ86" s="431">
        <v>9.7226532951246412E-4</v>
      </c>
      <c r="CR86" s="431">
        <v>8.2098862755874546E-4</v>
      </c>
      <c r="CS86" s="431">
        <v>5.609349909686469E-4</v>
      </c>
      <c r="CT86" s="431">
        <v>4.6512697133429577E-4</v>
      </c>
      <c r="CU86" s="431">
        <v>7.4819707302152994E-4</v>
      </c>
      <c r="CV86" s="431">
        <v>4.0787355488601838E-4</v>
      </c>
      <c r="CW86" s="431">
        <v>1.2074597529924778E-3</v>
      </c>
      <c r="CX86" s="431">
        <v>1.1155411729307754E-3</v>
      </c>
      <c r="CY86" s="431">
        <v>2.6035680047136486E-4</v>
      </c>
      <c r="CZ86" s="431">
        <v>1.1392443672648635E-3</v>
      </c>
      <c r="DA86" s="431">
        <v>1.497583493686444E-3</v>
      </c>
      <c r="DB86" s="431">
        <v>5.0555091155930743E-4</v>
      </c>
      <c r="DC86" s="431">
        <v>3.7670616401877348E-4</v>
      </c>
      <c r="DD86" s="431">
        <v>6.1722819096429987E-4</v>
      </c>
      <c r="DE86" s="431">
        <v>4.1304744325172514E-4</v>
      </c>
      <c r="DF86" s="431">
        <v>4.7836355908410901E-3</v>
      </c>
      <c r="DG86" s="432">
        <v>2.7723571714128762E-4</v>
      </c>
      <c r="DI86" s="429"/>
      <c r="DK86" s="402">
        <v>1734155.131550262</v>
      </c>
      <c r="DL86" s="402">
        <v>1651117.9088474566</v>
      </c>
    </row>
    <row r="87" spans="1:116" ht="15.5" customHeight="1">
      <c r="A87" s="401">
        <v>81</v>
      </c>
      <c r="B87" s="188" t="s">
        <v>281</v>
      </c>
      <c r="C87" s="425" t="s">
        <v>282</v>
      </c>
      <c r="D87" s="430">
        <v>5.9545381512663498E-3</v>
      </c>
      <c r="E87" s="431">
        <v>2.3323200796934666E-2</v>
      </c>
      <c r="F87" s="431">
        <v>5.3416898375028997E-3</v>
      </c>
      <c r="G87" s="431">
        <v>2.8007228995780157E-3</v>
      </c>
      <c r="H87" s="431">
        <v>9.0331065168920022E-3</v>
      </c>
      <c r="I87" s="431">
        <v>2.6652152275327642E-3</v>
      </c>
      <c r="J87" s="431">
        <v>3.1148508476636512E-3</v>
      </c>
      <c r="K87" s="431">
        <v>1.6365015396803729E-2</v>
      </c>
      <c r="L87" s="431">
        <v>7.227509636483693E-3</v>
      </c>
      <c r="M87" s="431">
        <v>4.6621308155437101E-2</v>
      </c>
      <c r="N87" s="431">
        <v>2.2799807283065687E-3</v>
      </c>
      <c r="O87" s="431">
        <v>5.9059792270526375E-3</v>
      </c>
      <c r="P87" s="431">
        <v>5.1868265917010357E-3</v>
      </c>
      <c r="Q87" s="431">
        <v>6.2115580268968214E-3</v>
      </c>
      <c r="R87" s="431">
        <v>5.7935591203353825E-3</v>
      </c>
      <c r="S87" s="431">
        <v>1.517289519323458E-2</v>
      </c>
      <c r="T87" s="431">
        <v>1.0557324303736145E-2</v>
      </c>
      <c r="U87" s="431">
        <v>5.842105710389376E-3</v>
      </c>
      <c r="V87" s="431">
        <v>1.0814489182526615E-2</v>
      </c>
      <c r="W87" s="431">
        <v>7.0018528576810072E-3</v>
      </c>
      <c r="X87" s="431">
        <v>9.115780510719429E-3</v>
      </c>
      <c r="Y87" s="431">
        <v>6.4205168227909129E-3</v>
      </c>
      <c r="Z87" s="431">
        <v>7.1798925135917856E-3</v>
      </c>
      <c r="AA87" s="431">
        <v>8.9829147098860179E-3</v>
      </c>
      <c r="AB87" s="431">
        <v>5.4508591632246722E-3</v>
      </c>
      <c r="AC87" s="431">
        <v>6.584030541081397E-3</v>
      </c>
      <c r="AD87" s="431">
        <v>1.013125205282038E-2</v>
      </c>
      <c r="AE87" s="431">
        <v>6.005261452280382E-3</v>
      </c>
      <c r="AF87" s="431">
        <v>5.7594398062839119E-3</v>
      </c>
      <c r="AG87" s="431">
        <v>4.146117403196193E-3</v>
      </c>
      <c r="AH87" s="431">
        <v>6.9451756715253714E-3</v>
      </c>
      <c r="AI87" s="431">
        <v>1.0087761789543955E-2</v>
      </c>
      <c r="AJ87" s="431">
        <v>8.9176041528715149E-3</v>
      </c>
      <c r="AK87" s="431">
        <v>1.1082780713724018E-2</v>
      </c>
      <c r="AL87" s="431">
        <v>9.4362708941706421E-3</v>
      </c>
      <c r="AM87" s="431">
        <v>6.0362623041041686E-3</v>
      </c>
      <c r="AN87" s="431">
        <v>6.038789096685173E-3</v>
      </c>
      <c r="AO87" s="431">
        <v>9.7887503856544308E-3</v>
      </c>
      <c r="AP87" s="431">
        <v>6.8336295970088659E-3</v>
      </c>
      <c r="AQ87" s="431">
        <v>1.1734861000526982E-2</v>
      </c>
      <c r="AR87" s="431">
        <v>1.2585887617367224E-2</v>
      </c>
      <c r="AS87" s="431">
        <v>5.4118915418589373E-3</v>
      </c>
      <c r="AT87" s="431">
        <v>5.6579550437613809E-3</v>
      </c>
      <c r="AU87" s="431">
        <v>4.6576526932108646E-3</v>
      </c>
      <c r="AV87" s="431">
        <v>3.8713582845118677E-3</v>
      </c>
      <c r="AW87" s="431">
        <v>5.1069668431789313E-3</v>
      </c>
      <c r="AX87" s="431">
        <v>4.4876312048649633E-3</v>
      </c>
      <c r="AY87" s="431">
        <v>4.9706226972962156E-3</v>
      </c>
      <c r="AZ87" s="431">
        <v>5.604201781392466E-3</v>
      </c>
      <c r="BA87" s="431">
        <v>4.9983519871080505E-3</v>
      </c>
      <c r="BB87" s="431">
        <v>4.0040369971461511E-3</v>
      </c>
      <c r="BC87" s="431">
        <v>7.2549322762006157E-3</v>
      </c>
      <c r="BD87" s="431">
        <v>4.7345849833135799E-3</v>
      </c>
      <c r="BE87" s="431">
        <v>4.3330225132012373E-3</v>
      </c>
      <c r="BF87" s="431">
        <v>6.847410850694657E-3</v>
      </c>
      <c r="BG87" s="431">
        <v>6.4817455381481074E-3</v>
      </c>
      <c r="BH87" s="431">
        <v>5.6610066518495402E-3</v>
      </c>
      <c r="BI87" s="431">
        <v>6.3777024624660592E-3</v>
      </c>
      <c r="BJ87" s="431">
        <v>4.5431874027194409E-3</v>
      </c>
      <c r="BK87" s="431">
        <v>5.7087024280943434E-3</v>
      </c>
      <c r="BL87" s="431">
        <v>2.9029390235440544E-2</v>
      </c>
      <c r="BM87" s="431">
        <v>4.2665999375094098E-3</v>
      </c>
      <c r="BN87" s="431">
        <v>4.7422033176822125E-3</v>
      </c>
      <c r="BO87" s="431">
        <v>4.2370425350407295E-3</v>
      </c>
      <c r="BP87" s="431">
        <v>4.5192162877958535E-3</v>
      </c>
      <c r="BQ87" s="431">
        <v>9.6224979076817742E-3</v>
      </c>
      <c r="BR87" s="431">
        <v>2.7537329619799378E-2</v>
      </c>
      <c r="BS87" s="431">
        <v>2.8179985425382525E-3</v>
      </c>
      <c r="BT87" s="431">
        <v>2.1795891906077679E-3</v>
      </c>
      <c r="BU87" s="431">
        <v>1.4963299408537868E-3</v>
      </c>
      <c r="BV87" s="431">
        <v>1.456246573294709E-3</v>
      </c>
      <c r="BW87" s="431">
        <v>1.1315043254369233E-3</v>
      </c>
      <c r="BX87" s="431">
        <v>9.8576837163470319E-4</v>
      </c>
      <c r="BY87" s="431">
        <v>2.1576518757845589E-4</v>
      </c>
      <c r="BZ87" s="431">
        <v>1.5306517166674199E-3</v>
      </c>
      <c r="CA87" s="431">
        <v>1.106291538612732E-3</v>
      </c>
      <c r="CB87" s="431">
        <v>5.3652796133980361E-3</v>
      </c>
      <c r="CC87" s="431">
        <v>2.2750135685292217E-3</v>
      </c>
      <c r="CD87" s="431">
        <v>4.0846826487930289E-3</v>
      </c>
      <c r="CE87" s="431">
        <v>1.2210757844126386E-3</v>
      </c>
      <c r="CF87" s="431">
        <v>1.0015127991256603</v>
      </c>
      <c r="CG87" s="431">
        <v>2.187086671690667E-3</v>
      </c>
      <c r="CH87" s="431">
        <v>7.2842585775001651E-4</v>
      </c>
      <c r="CI87" s="431">
        <v>1.6209973419073684E-3</v>
      </c>
      <c r="CJ87" s="431">
        <v>2.2560211783134625E-3</v>
      </c>
      <c r="CK87" s="431">
        <v>2.0993624880952981E-3</v>
      </c>
      <c r="CL87" s="431">
        <v>1.8794386046861724E-3</v>
      </c>
      <c r="CM87" s="431">
        <v>4.4119783485997459E-3</v>
      </c>
      <c r="CN87" s="431">
        <v>4.9440371050823023E-3</v>
      </c>
      <c r="CO87" s="431">
        <v>1.5308764404765639E-3</v>
      </c>
      <c r="CP87" s="431">
        <v>2.7996579411771324E-3</v>
      </c>
      <c r="CQ87" s="431">
        <v>2.6852348431543557E-3</v>
      </c>
      <c r="CR87" s="431">
        <v>3.39388938788461E-3</v>
      </c>
      <c r="CS87" s="431">
        <v>2.2524913695460141E-3</v>
      </c>
      <c r="CT87" s="431">
        <v>1.9204461132455225E-3</v>
      </c>
      <c r="CU87" s="431">
        <v>2.8040039634212232E-3</v>
      </c>
      <c r="CV87" s="431">
        <v>1.4539052509224507E-3</v>
      </c>
      <c r="CW87" s="431">
        <v>2.7120858726786346E-3</v>
      </c>
      <c r="CX87" s="431">
        <v>4.1171119273036606E-3</v>
      </c>
      <c r="CY87" s="431">
        <v>9.6841928217713006E-4</v>
      </c>
      <c r="CZ87" s="431">
        <v>5.7144571382154652E-3</v>
      </c>
      <c r="DA87" s="431">
        <v>6.7814419385089286E-3</v>
      </c>
      <c r="DB87" s="431">
        <v>2.1008359363859927E-3</v>
      </c>
      <c r="DC87" s="431">
        <v>1.6400803542292372E-3</v>
      </c>
      <c r="DD87" s="431">
        <v>2.1152297163283687E-3</v>
      </c>
      <c r="DE87" s="431">
        <v>1.61888906358055E-3</v>
      </c>
      <c r="DF87" s="431">
        <v>1.3875999271413961E-2</v>
      </c>
      <c r="DG87" s="432">
        <v>1.3744996513417468E-3</v>
      </c>
      <c r="DI87" s="429"/>
      <c r="DK87" s="402">
        <v>7290061.2416746775</v>
      </c>
      <c r="DL87" s="402">
        <v>6865550.9053464662</v>
      </c>
    </row>
    <row r="88" spans="1:116" ht="15.5" customHeight="1">
      <c r="A88" s="401">
        <v>82</v>
      </c>
      <c r="B88" s="188" t="s">
        <v>283</v>
      </c>
      <c r="C88" s="425" t="s">
        <v>284</v>
      </c>
      <c r="D88" s="430">
        <v>1.0783181955565799E-2</v>
      </c>
      <c r="E88" s="431">
        <v>7.4254785998866821E-3</v>
      </c>
      <c r="F88" s="431">
        <v>4.301098835922587E-3</v>
      </c>
      <c r="G88" s="431">
        <v>6.650020734310395E-3</v>
      </c>
      <c r="H88" s="431">
        <v>8.2806102030371937E-3</v>
      </c>
      <c r="I88" s="431">
        <v>8.9755127537129997E-3</v>
      </c>
      <c r="J88" s="431">
        <v>2.9939589711899143E-2</v>
      </c>
      <c r="K88" s="431">
        <v>6.5410173314764709E-3</v>
      </c>
      <c r="L88" s="431">
        <v>5.1594855616043751E-3</v>
      </c>
      <c r="M88" s="431">
        <v>7.2715869339975885E-3</v>
      </c>
      <c r="N88" s="431">
        <v>1.2750392855717353E-3</v>
      </c>
      <c r="O88" s="431">
        <v>5.0898104782636372E-3</v>
      </c>
      <c r="P88" s="431">
        <v>5.53996038379249E-3</v>
      </c>
      <c r="Q88" s="431">
        <v>6.790001686767513E-3</v>
      </c>
      <c r="R88" s="431">
        <v>6.3544408459208553E-3</v>
      </c>
      <c r="S88" s="431">
        <v>1.139543618446421E-2</v>
      </c>
      <c r="T88" s="431">
        <v>6.0168260206181889E-3</v>
      </c>
      <c r="U88" s="431">
        <v>6.9059296617431272E-3</v>
      </c>
      <c r="V88" s="431">
        <v>8.9776602727644639E-3</v>
      </c>
      <c r="W88" s="431">
        <v>4.9596939877220103E-3</v>
      </c>
      <c r="X88" s="431">
        <v>2.0888614154800388E-3</v>
      </c>
      <c r="Y88" s="431">
        <v>4.2025434119994827E-3</v>
      </c>
      <c r="Z88" s="431">
        <v>3.6717396008719401E-3</v>
      </c>
      <c r="AA88" s="431">
        <v>5.6498235523290445E-3</v>
      </c>
      <c r="AB88" s="431">
        <v>5.040064871695219E-3</v>
      </c>
      <c r="AC88" s="431">
        <v>5.8592694523945813E-3</v>
      </c>
      <c r="AD88" s="431">
        <v>7.8194037328195131E-4</v>
      </c>
      <c r="AE88" s="431">
        <v>2.9097405548844839E-3</v>
      </c>
      <c r="AF88" s="431">
        <v>5.4960075559840017E-3</v>
      </c>
      <c r="AG88" s="431">
        <v>4.222768103821762E-3</v>
      </c>
      <c r="AH88" s="431">
        <v>5.813922801859786E-3</v>
      </c>
      <c r="AI88" s="431">
        <v>1.4881252351282763E-2</v>
      </c>
      <c r="AJ88" s="431">
        <v>8.117590145405541E-3</v>
      </c>
      <c r="AK88" s="431">
        <v>9.6119765410915114E-3</v>
      </c>
      <c r="AL88" s="431">
        <v>9.0975925117358341E-3</v>
      </c>
      <c r="AM88" s="431">
        <v>4.1637511288426226E-3</v>
      </c>
      <c r="AN88" s="431">
        <v>9.1929055306855436E-3</v>
      </c>
      <c r="AO88" s="431">
        <v>4.9399857683750433E-3</v>
      </c>
      <c r="AP88" s="431">
        <v>6.4225636941501775E-3</v>
      </c>
      <c r="AQ88" s="431">
        <v>6.5004211206237065E-3</v>
      </c>
      <c r="AR88" s="431">
        <v>6.1661119119033872E-3</v>
      </c>
      <c r="AS88" s="431">
        <v>4.8918746840129965E-3</v>
      </c>
      <c r="AT88" s="431">
        <v>5.237782563531173E-3</v>
      </c>
      <c r="AU88" s="431">
        <v>4.9152372643726135E-3</v>
      </c>
      <c r="AV88" s="431">
        <v>3.9818153992067402E-3</v>
      </c>
      <c r="AW88" s="431">
        <v>4.7132681261305848E-3</v>
      </c>
      <c r="AX88" s="431">
        <v>3.546187195506206E-3</v>
      </c>
      <c r="AY88" s="431">
        <v>3.7758341836173176E-3</v>
      </c>
      <c r="AZ88" s="431">
        <v>9.378334436755547E-3</v>
      </c>
      <c r="BA88" s="431">
        <v>3.7075605626001101E-3</v>
      </c>
      <c r="BB88" s="431">
        <v>3.9681219007224816E-3</v>
      </c>
      <c r="BC88" s="431">
        <v>5.2361230632640881E-3</v>
      </c>
      <c r="BD88" s="431">
        <v>3.3237476182278033E-3</v>
      </c>
      <c r="BE88" s="431">
        <v>5.4042120796499865E-3</v>
      </c>
      <c r="BF88" s="431">
        <v>5.7155282342797363E-3</v>
      </c>
      <c r="BG88" s="431">
        <v>6.1447629544792333E-3</v>
      </c>
      <c r="BH88" s="431">
        <v>6.0770189812121983E-3</v>
      </c>
      <c r="BI88" s="431">
        <v>4.8098673747379462E-3</v>
      </c>
      <c r="BJ88" s="431">
        <v>3.3983399589106399E-3</v>
      </c>
      <c r="BK88" s="431">
        <v>9.2433307173435241E-3</v>
      </c>
      <c r="BL88" s="431">
        <v>2.2444302864462789E-2</v>
      </c>
      <c r="BM88" s="431">
        <v>5.6522693332763689E-3</v>
      </c>
      <c r="BN88" s="431">
        <v>5.808047764207314E-3</v>
      </c>
      <c r="BO88" s="431">
        <v>5.636868419780245E-3</v>
      </c>
      <c r="BP88" s="431">
        <v>4.5646582840966213E-3</v>
      </c>
      <c r="BQ88" s="431">
        <v>2.2850913222112667E-3</v>
      </c>
      <c r="BR88" s="431">
        <v>3.2193203478730189E-3</v>
      </c>
      <c r="BS88" s="431">
        <v>3.369603965354382E-3</v>
      </c>
      <c r="BT88" s="431">
        <v>5.6077357665906252E-3</v>
      </c>
      <c r="BU88" s="431">
        <v>1.1167632077924485E-2</v>
      </c>
      <c r="BV88" s="431">
        <v>2.818898993658712E-3</v>
      </c>
      <c r="BW88" s="431">
        <v>1.3449147835045405E-3</v>
      </c>
      <c r="BX88" s="431">
        <v>1.3062972960210485E-3</v>
      </c>
      <c r="BY88" s="431">
        <v>4.1683260665801881E-4</v>
      </c>
      <c r="BZ88" s="431">
        <v>4.7525652233673284E-3</v>
      </c>
      <c r="CA88" s="431">
        <v>2.6604333426150633E-2</v>
      </c>
      <c r="CB88" s="431">
        <v>0.13044918370269276</v>
      </c>
      <c r="CC88" s="431">
        <v>8.7108851262853115E-2</v>
      </c>
      <c r="CD88" s="431">
        <v>0.29067436969697946</v>
      </c>
      <c r="CE88" s="431">
        <v>4.8369497809230569E-2</v>
      </c>
      <c r="CF88" s="431">
        <v>1.7530380135869311E-2</v>
      </c>
      <c r="CG88" s="431">
        <v>1.0156654740548834</v>
      </c>
      <c r="CH88" s="431">
        <v>9.9501489159654847E-3</v>
      </c>
      <c r="CI88" s="431">
        <v>2.8732419986039629E-3</v>
      </c>
      <c r="CJ88" s="431">
        <v>4.3035310385581725E-3</v>
      </c>
      <c r="CK88" s="431">
        <v>3.416281679520735E-3</v>
      </c>
      <c r="CL88" s="431">
        <v>2.3907897659189675E-3</v>
      </c>
      <c r="CM88" s="431">
        <v>8.4762126223805502E-3</v>
      </c>
      <c r="CN88" s="431">
        <v>3.1537512839857804E-3</v>
      </c>
      <c r="CO88" s="431">
        <v>2.9703850715374677E-3</v>
      </c>
      <c r="CP88" s="431">
        <v>3.6460726600868816E-3</v>
      </c>
      <c r="CQ88" s="431">
        <v>2.9317729401925285E-3</v>
      </c>
      <c r="CR88" s="431">
        <v>3.3550828554899719E-3</v>
      </c>
      <c r="CS88" s="431">
        <v>2.286220405586526E-3</v>
      </c>
      <c r="CT88" s="431">
        <v>2.074290157720495E-3</v>
      </c>
      <c r="CU88" s="431">
        <v>4.4989682027434946E-3</v>
      </c>
      <c r="CV88" s="431">
        <v>5.9365042647124555E-3</v>
      </c>
      <c r="CW88" s="431">
        <v>5.4076802156504721E-3</v>
      </c>
      <c r="CX88" s="431">
        <v>4.0899777358858859E-3</v>
      </c>
      <c r="CY88" s="431">
        <v>2.0441147673576679E-3</v>
      </c>
      <c r="CZ88" s="431">
        <v>3.2168756353019488E-2</v>
      </c>
      <c r="DA88" s="431">
        <v>7.4827300482631911E-3</v>
      </c>
      <c r="DB88" s="431">
        <v>3.9795729003462331E-3</v>
      </c>
      <c r="DC88" s="431">
        <v>7.3325182837003797E-3</v>
      </c>
      <c r="DD88" s="431">
        <v>2.9903915716168435E-3</v>
      </c>
      <c r="DE88" s="431">
        <v>5.2527141750684288E-3</v>
      </c>
      <c r="DF88" s="431">
        <v>8.7145947364699224E-3</v>
      </c>
      <c r="DG88" s="432">
        <v>1.7691381592670523E-2</v>
      </c>
      <c r="DI88" s="429"/>
      <c r="DK88" s="402">
        <v>14400054.275317341</v>
      </c>
      <c r="DL88" s="402">
        <v>13583028.224493345</v>
      </c>
    </row>
    <row r="89" spans="1:116" ht="15.5" customHeight="1">
      <c r="A89" s="401">
        <v>83</v>
      </c>
      <c r="B89" s="188" t="s">
        <v>285</v>
      </c>
      <c r="C89" s="425" t="s">
        <v>286</v>
      </c>
      <c r="D89" s="430">
        <v>7.3541624892513129E-4</v>
      </c>
      <c r="E89" s="431">
        <v>8.1612291809245803E-4</v>
      </c>
      <c r="F89" s="431">
        <v>8.0908648534021895E-4</v>
      </c>
      <c r="G89" s="431">
        <v>6.3066973747609879E-4</v>
      </c>
      <c r="H89" s="431">
        <v>8.5521801696368646E-4</v>
      </c>
      <c r="I89" s="431">
        <v>3.3171680075835906E-3</v>
      </c>
      <c r="J89" s="431">
        <v>2.0512802352006692E-3</v>
      </c>
      <c r="K89" s="431">
        <v>8.1985069445415153E-4</v>
      </c>
      <c r="L89" s="431">
        <v>9.3384901506054737E-4</v>
      </c>
      <c r="M89" s="431">
        <v>6.859870643719908E-4</v>
      </c>
      <c r="N89" s="431">
        <v>3.897962745902811E-4</v>
      </c>
      <c r="O89" s="431">
        <v>9.2697700771790308E-4</v>
      </c>
      <c r="P89" s="431">
        <v>1.0524729592725707E-3</v>
      </c>
      <c r="Q89" s="431">
        <v>7.5685433630166235E-4</v>
      </c>
      <c r="R89" s="431">
        <v>1.0420294127749738E-3</v>
      </c>
      <c r="S89" s="431">
        <v>1.1014524813722591E-3</v>
      </c>
      <c r="T89" s="431">
        <v>9.241430587262502E-4</v>
      </c>
      <c r="U89" s="431">
        <v>9.0268799939315927E-4</v>
      </c>
      <c r="V89" s="431">
        <v>8.6004430298547516E-4</v>
      </c>
      <c r="W89" s="431">
        <v>8.0868125454508966E-4</v>
      </c>
      <c r="X89" s="431">
        <v>3.1583563868187419E-4</v>
      </c>
      <c r="Y89" s="431">
        <v>6.7847544179361829E-4</v>
      </c>
      <c r="Z89" s="431">
        <v>5.806255598726582E-4</v>
      </c>
      <c r="AA89" s="431">
        <v>8.1844259999878423E-4</v>
      </c>
      <c r="AB89" s="431">
        <v>1.0226469913871691E-3</v>
      </c>
      <c r="AC89" s="431">
        <v>9.9363399713442457E-4</v>
      </c>
      <c r="AD89" s="431">
        <v>1.4173492310196151E-4</v>
      </c>
      <c r="AE89" s="431">
        <v>4.0596167685000214E-4</v>
      </c>
      <c r="AF89" s="431">
        <v>7.9812735456670167E-4</v>
      </c>
      <c r="AG89" s="431">
        <v>7.29254850219611E-4</v>
      </c>
      <c r="AH89" s="431">
        <v>7.2959666162404299E-4</v>
      </c>
      <c r="AI89" s="431">
        <v>8.2576380312516184E-4</v>
      </c>
      <c r="AJ89" s="431">
        <v>9.0837641771262373E-4</v>
      </c>
      <c r="AK89" s="431">
        <v>8.5889531464444302E-4</v>
      </c>
      <c r="AL89" s="431">
        <v>8.972712633716841E-4</v>
      </c>
      <c r="AM89" s="431">
        <v>5.6892731332873752E-4</v>
      </c>
      <c r="AN89" s="431">
        <v>6.7362165612813924E-4</v>
      </c>
      <c r="AO89" s="431">
        <v>8.6628591118751992E-4</v>
      </c>
      <c r="AP89" s="431">
        <v>6.9197320152999638E-4</v>
      </c>
      <c r="AQ89" s="431">
        <v>5.4457670198293897E-4</v>
      </c>
      <c r="AR89" s="431">
        <v>5.9352562477388694E-4</v>
      </c>
      <c r="AS89" s="431">
        <v>7.3740007887512175E-4</v>
      </c>
      <c r="AT89" s="431">
        <v>7.5326059707517853E-4</v>
      </c>
      <c r="AU89" s="431">
        <v>7.5090575557916538E-4</v>
      </c>
      <c r="AV89" s="431">
        <v>7.6306030123535326E-4</v>
      </c>
      <c r="AW89" s="431">
        <v>8.7924023258619389E-4</v>
      </c>
      <c r="AX89" s="431">
        <v>6.7413047920470825E-4</v>
      </c>
      <c r="AY89" s="431">
        <v>7.3122931802557139E-4</v>
      </c>
      <c r="AZ89" s="431">
        <v>7.9905808946671058E-4</v>
      </c>
      <c r="BA89" s="431">
        <v>8.9431202548512169E-4</v>
      </c>
      <c r="BB89" s="431">
        <v>6.2325230300186419E-4</v>
      </c>
      <c r="BC89" s="431">
        <v>6.7455313093693126E-4</v>
      </c>
      <c r="BD89" s="431">
        <v>7.8631936988949756E-4</v>
      </c>
      <c r="BE89" s="431">
        <v>6.4660158168829466E-4</v>
      </c>
      <c r="BF89" s="431">
        <v>8.3219963677716772E-4</v>
      </c>
      <c r="BG89" s="431">
        <v>7.4400101640287688E-4</v>
      </c>
      <c r="BH89" s="431">
        <v>8.0048434110264468E-4</v>
      </c>
      <c r="BI89" s="431">
        <v>8.5219558648783771E-4</v>
      </c>
      <c r="BJ89" s="431">
        <v>1.1258424728575207E-3</v>
      </c>
      <c r="BK89" s="431">
        <v>1.1037551765692519E-3</v>
      </c>
      <c r="BL89" s="431">
        <v>1.9315291661845574E-3</v>
      </c>
      <c r="BM89" s="431">
        <v>9.9369997218061532E-4</v>
      </c>
      <c r="BN89" s="431">
        <v>1.5696586708912092E-3</v>
      </c>
      <c r="BO89" s="431">
        <v>1.2983591037076391E-3</v>
      </c>
      <c r="BP89" s="431">
        <v>1.2310371293596236E-3</v>
      </c>
      <c r="BQ89" s="431">
        <v>1.9560825963582983E-3</v>
      </c>
      <c r="BR89" s="431">
        <v>4.5253850597293654E-3</v>
      </c>
      <c r="BS89" s="431">
        <v>1.7202829666398869E-3</v>
      </c>
      <c r="BT89" s="431">
        <v>2.3491772008120324E-3</v>
      </c>
      <c r="BU89" s="431">
        <v>2.0775608476114398E-3</v>
      </c>
      <c r="BV89" s="431">
        <v>8.9382676696057907E-3</v>
      </c>
      <c r="BW89" s="431">
        <v>1.6084104557830825E-3</v>
      </c>
      <c r="BX89" s="431">
        <v>1.5273999912130208E-3</v>
      </c>
      <c r="BY89" s="431">
        <v>6.5060307147248627E-4</v>
      </c>
      <c r="BZ89" s="431">
        <v>1.9382716172735694E-3</v>
      </c>
      <c r="CA89" s="431">
        <v>7.869593747180842E-4</v>
      </c>
      <c r="CB89" s="431">
        <v>1.7963257540938361E-3</v>
      </c>
      <c r="CC89" s="431">
        <v>2.0087005332027189E-3</v>
      </c>
      <c r="CD89" s="431">
        <v>1.7359142066438993E-3</v>
      </c>
      <c r="CE89" s="431">
        <v>3.7723109029073739E-3</v>
      </c>
      <c r="CF89" s="431">
        <v>1.6479927012531157E-3</v>
      </c>
      <c r="CG89" s="431">
        <v>1.7526201578917302E-3</v>
      </c>
      <c r="CH89" s="431">
        <v>1.0170734735852909</v>
      </c>
      <c r="CI89" s="431">
        <v>4.6713018396880154E-3</v>
      </c>
      <c r="CJ89" s="431">
        <v>3.6575080470188613E-3</v>
      </c>
      <c r="CK89" s="431">
        <v>1.6909654707109364E-3</v>
      </c>
      <c r="CL89" s="431">
        <v>3.4287187779330911E-3</v>
      </c>
      <c r="CM89" s="431">
        <v>3.4011361289403848E-3</v>
      </c>
      <c r="CN89" s="431">
        <v>4.8789798291309543E-3</v>
      </c>
      <c r="CO89" s="431">
        <v>1.7387828498861984E-3</v>
      </c>
      <c r="CP89" s="431">
        <v>7.906162194876408E-3</v>
      </c>
      <c r="CQ89" s="431">
        <v>1.0326241549958716E-3</v>
      </c>
      <c r="CR89" s="431">
        <v>6.4447282496983838E-3</v>
      </c>
      <c r="CS89" s="431">
        <v>6.2663219951809672E-3</v>
      </c>
      <c r="CT89" s="431">
        <v>2.1478077118671202E-3</v>
      </c>
      <c r="CU89" s="431">
        <v>6.5622275675961076E-3</v>
      </c>
      <c r="CV89" s="431">
        <v>2.804332710511807E-3</v>
      </c>
      <c r="CW89" s="431">
        <v>2.835108145041869E-3</v>
      </c>
      <c r="CX89" s="431">
        <v>1.8008152604896068E-3</v>
      </c>
      <c r="CY89" s="431">
        <v>1.8938636994808376E-3</v>
      </c>
      <c r="CZ89" s="431">
        <v>2.6558282873499011E-3</v>
      </c>
      <c r="DA89" s="431">
        <v>1.585572445646805E-3</v>
      </c>
      <c r="DB89" s="431">
        <v>2.5789453727983786E-3</v>
      </c>
      <c r="DC89" s="431">
        <v>1.3172326947625307E-3</v>
      </c>
      <c r="DD89" s="431">
        <v>2.4041825311577067E-3</v>
      </c>
      <c r="DE89" s="431">
        <v>2.7744212418302195E-3</v>
      </c>
      <c r="DF89" s="431">
        <v>1.1361855919064044E-3</v>
      </c>
      <c r="DG89" s="432">
        <v>1.4146586830042006E-3</v>
      </c>
      <c r="DI89" s="429"/>
      <c r="DK89" s="402">
        <v>3694534.4822718771</v>
      </c>
      <c r="DL89" s="402">
        <v>3587601.3716801074</v>
      </c>
    </row>
    <row r="90" spans="1:116" ht="15.5" customHeight="1">
      <c r="A90" s="401">
        <v>84</v>
      </c>
      <c r="B90" s="188" t="s">
        <v>287</v>
      </c>
      <c r="C90" s="425" t="s">
        <v>288</v>
      </c>
      <c r="D90" s="430">
        <v>3.7920863501160482E-3</v>
      </c>
      <c r="E90" s="431">
        <v>4.0583567824588208E-3</v>
      </c>
      <c r="F90" s="431">
        <v>4.357265731282694E-3</v>
      </c>
      <c r="G90" s="431">
        <v>4.8612928961062991E-3</v>
      </c>
      <c r="H90" s="431">
        <v>7.2559082680563212E-3</v>
      </c>
      <c r="I90" s="431">
        <v>2.084668135187713E-2</v>
      </c>
      <c r="J90" s="431">
        <v>6.93993501033713E-3</v>
      </c>
      <c r="K90" s="431">
        <v>5.6902339540206744E-3</v>
      </c>
      <c r="L90" s="431">
        <v>5.2687198707939802E-3</v>
      </c>
      <c r="M90" s="431">
        <v>4.5165797898477286E-3</v>
      </c>
      <c r="N90" s="431">
        <v>2.0370664086188485E-3</v>
      </c>
      <c r="O90" s="431">
        <v>4.6037197190476288E-3</v>
      </c>
      <c r="P90" s="431">
        <v>6.0053831777711845E-3</v>
      </c>
      <c r="Q90" s="431">
        <v>4.6298412232875612E-3</v>
      </c>
      <c r="R90" s="431">
        <v>5.8529482996786762E-3</v>
      </c>
      <c r="S90" s="431">
        <v>5.4187086914674713E-3</v>
      </c>
      <c r="T90" s="431">
        <v>5.2485740248256483E-3</v>
      </c>
      <c r="U90" s="431">
        <v>5.2270044244371438E-3</v>
      </c>
      <c r="V90" s="431">
        <v>3.5006381076254285E-3</v>
      </c>
      <c r="W90" s="431">
        <v>3.2089562852490442E-3</v>
      </c>
      <c r="X90" s="431">
        <v>1.4052984951374091E-3</v>
      </c>
      <c r="Y90" s="431">
        <v>3.2844281058890925E-3</v>
      </c>
      <c r="Z90" s="431">
        <v>2.9458986568874465E-3</v>
      </c>
      <c r="AA90" s="431">
        <v>4.1887354370207927E-3</v>
      </c>
      <c r="AB90" s="431">
        <v>1.5250225768809893E-2</v>
      </c>
      <c r="AC90" s="431">
        <v>6.5089360590716077E-3</v>
      </c>
      <c r="AD90" s="431">
        <v>6.6521813262116402E-4</v>
      </c>
      <c r="AE90" s="431">
        <v>2.2207299777824655E-3</v>
      </c>
      <c r="AF90" s="431">
        <v>4.5749157529211557E-3</v>
      </c>
      <c r="AG90" s="431">
        <v>4.2488235202497761E-3</v>
      </c>
      <c r="AH90" s="431">
        <v>4.6487704239737354E-3</v>
      </c>
      <c r="AI90" s="431">
        <v>5.0696847889744609E-3</v>
      </c>
      <c r="AJ90" s="431">
        <v>4.979419645819729E-3</v>
      </c>
      <c r="AK90" s="431">
        <v>4.1411264020807586E-3</v>
      </c>
      <c r="AL90" s="431">
        <v>4.5344550388379612E-3</v>
      </c>
      <c r="AM90" s="431">
        <v>2.3046599505234843E-3</v>
      </c>
      <c r="AN90" s="431">
        <v>2.8862914380598176E-3</v>
      </c>
      <c r="AO90" s="431">
        <v>3.5631321189904994E-3</v>
      </c>
      <c r="AP90" s="431">
        <v>3.6346403492022172E-3</v>
      </c>
      <c r="AQ90" s="431">
        <v>1.9991283385364556E-3</v>
      </c>
      <c r="AR90" s="431">
        <v>3.1005956510927069E-3</v>
      </c>
      <c r="AS90" s="431">
        <v>3.9000124375694581E-3</v>
      </c>
      <c r="AT90" s="431">
        <v>4.0350165126023041E-3</v>
      </c>
      <c r="AU90" s="431">
        <v>4.4618623042397909E-3</v>
      </c>
      <c r="AV90" s="431">
        <v>4.4754442277486414E-3</v>
      </c>
      <c r="AW90" s="431">
        <v>4.8882136672881785E-3</v>
      </c>
      <c r="AX90" s="431">
        <v>3.6490707087180039E-3</v>
      </c>
      <c r="AY90" s="431">
        <v>3.9656717884858396E-3</v>
      </c>
      <c r="AZ90" s="431">
        <v>4.8799497983545359E-3</v>
      </c>
      <c r="BA90" s="431">
        <v>5.1534098637364282E-3</v>
      </c>
      <c r="BB90" s="431">
        <v>3.6733343319731836E-3</v>
      </c>
      <c r="BC90" s="431">
        <v>3.8642325888023441E-3</v>
      </c>
      <c r="BD90" s="431">
        <v>4.7592352495668504E-3</v>
      </c>
      <c r="BE90" s="431">
        <v>4.1417111797513425E-3</v>
      </c>
      <c r="BF90" s="431">
        <v>5.0830869958610678E-3</v>
      </c>
      <c r="BG90" s="431">
        <v>4.6002057665038357E-3</v>
      </c>
      <c r="BH90" s="431">
        <v>4.8481604359684339E-3</v>
      </c>
      <c r="BI90" s="431">
        <v>4.5720848865257162E-3</v>
      </c>
      <c r="BJ90" s="431">
        <v>4.1502505860516146E-3</v>
      </c>
      <c r="BK90" s="431">
        <v>6.2185136581144104E-3</v>
      </c>
      <c r="BL90" s="431">
        <v>5.1816847429351515E-3</v>
      </c>
      <c r="BM90" s="431">
        <v>1.0113952910042044E-2</v>
      </c>
      <c r="BN90" s="431">
        <v>9.9618006892035066E-3</v>
      </c>
      <c r="BO90" s="431">
        <v>9.4946233823601286E-3</v>
      </c>
      <c r="BP90" s="431">
        <v>9.7070111169870795E-3</v>
      </c>
      <c r="BQ90" s="431">
        <v>3.0183480563833482E-3</v>
      </c>
      <c r="BR90" s="431">
        <v>4.3347013880430055E-3</v>
      </c>
      <c r="BS90" s="431">
        <v>6.0002912427150855E-3</v>
      </c>
      <c r="BT90" s="431">
        <v>9.4923014243810389E-3</v>
      </c>
      <c r="BU90" s="431">
        <v>1.8278814623901539E-2</v>
      </c>
      <c r="BV90" s="431">
        <v>2.0199808983074215E-2</v>
      </c>
      <c r="BW90" s="431">
        <v>9.2079054311943569E-3</v>
      </c>
      <c r="BX90" s="431">
        <v>7.673922631293113E-3</v>
      </c>
      <c r="BY90" s="431">
        <v>1.6935184016675139E-3</v>
      </c>
      <c r="BZ90" s="431">
        <v>7.9126854916799095E-3</v>
      </c>
      <c r="CA90" s="431">
        <v>5.1226485884117564E-3</v>
      </c>
      <c r="CB90" s="431">
        <v>7.1882472445949476E-3</v>
      </c>
      <c r="CC90" s="431">
        <v>1.3017008654868887E-2</v>
      </c>
      <c r="CD90" s="431">
        <v>7.7038382798944637E-3</v>
      </c>
      <c r="CE90" s="431">
        <v>9.9223008130132594E-3</v>
      </c>
      <c r="CF90" s="431">
        <v>5.319026240470379E-3</v>
      </c>
      <c r="CG90" s="431">
        <v>6.4897655218632659E-3</v>
      </c>
      <c r="CH90" s="431">
        <v>5.0547136900979117E-3</v>
      </c>
      <c r="CI90" s="431">
        <v>1.3142478481280124</v>
      </c>
      <c r="CJ90" s="431">
        <v>6.0997421978136651E-2</v>
      </c>
      <c r="CK90" s="431">
        <v>2.291126727284153E-2</v>
      </c>
      <c r="CL90" s="431">
        <v>5.2094721736551143E-2</v>
      </c>
      <c r="CM90" s="431">
        <v>1.3861272058358966E-2</v>
      </c>
      <c r="CN90" s="431">
        <v>1.1444226836473113E-2</v>
      </c>
      <c r="CO90" s="431">
        <v>2.8567932359336227E-3</v>
      </c>
      <c r="CP90" s="431">
        <v>2.3060518590136869E-2</v>
      </c>
      <c r="CQ90" s="431">
        <v>7.5579788543028818E-3</v>
      </c>
      <c r="CR90" s="431">
        <v>1.2154390512264102E-2</v>
      </c>
      <c r="CS90" s="431">
        <v>1.7044419150648901E-2</v>
      </c>
      <c r="CT90" s="431">
        <v>5.4648542843394616E-3</v>
      </c>
      <c r="CU90" s="431">
        <v>1.9007865709493602E-2</v>
      </c>
      <c r="CV90" s="431">
        <v>9.506439024376416E-3</v>
      </c>
      <c r="CW90" s="431">
        <v>3.7672259180927682E-2</v>
      </c>
      <c r="CX90" s="431">
        <v>7.5305218028159605E-3</v>
      </c>
      <c r="CY90" s="431">
        <v>7.4693858716947167E-3</v>
      </c>
      <c r="CZ90" s="431">
        <v>1.3308475248669644E-2</v>
      </c>
      <c r="DA90" s="431">
        <v>1.285769511850492E-2</v>
      </c>
      <c r="DB90" s="431">
        <v>1.4237892246832544E-2</v>
      </c>
      <c r="DC90" s="431">
        <v>5.7208229020643984E-3</v>
      </c>
      <c r="DD90" s="431">
        <v>1.0745238236109091E-2</v>
      </c>
      <c r="DE90" s="431">
        <v>7.8373700515542745E-3</v>
      </c>
      <c r="DF90" s="431">
        <v>7.8611936269526589E-3</v>
      </c>
      <c r="DG90" s="432">
        <v>2.187863970124846E-2</v>
      </c>
      <c r="DI90" s="429"/>
      <c r="DK90" s="402">
        <v>33692391.685888298</v>
      </c>
      <c r="DL90" s="402">
        <v>32930592.080259178</v>
      </c>
    </row>
    <row r="91" spans="1:116" ht="15.5" customHeight="1">
      <c r="A91" s="401">
        <v>85</v>
      </c>
      <c r="B91" s="188" t="s">
        <v>289</v>
      </c>
      <c r="C91" s="425" t="s">
        <v>290</v>
      </c>
      <c r="D91" s="430">
        <v>1.6519780149029243E-3</v>
      </c>
      <c r="E91" s="431">
        <v>1.4506735680202259E-3</v>
      </c>
      <c r="F91" s="431">
        <v>1.2173477802576978E-3</v>
      </c>
      <c r="G91" s="431">
        <v>1.5337931453055667E-3</v>
      </c>
      <c r="H91" s="431">
        <v>1.6523180102595131E-3</v>
      </c>
      <c r="I91" s="431">
        <v>2.371585974398082E-3</v>
      </c>
      <c r="J91" s="431">
        <v>2.1271966395269193E-3</v>
      </c>
      <c r="K91" s="431">
        <v>3.2368997388084681E-3</v>
      </c>
      <c r="L91" s="431">
        <v>1.3994835364008426E-2</v>
      </c>
      <c r="M91" s="431">
        <v>1.6932488730622617E-3</v>
      </c>
      <c r="N91" s="431">
        <v>5.063516007737516E-3</v>
      </c>
      <c r="O91" s="431">
        <v>1.6544228376695093E-3</v>
      </c>
      <c r="P91" s="431">
        <v>3.0200710481786291E-3</v>
      </c>
      <c r="Q91" s="431">
        <v>1.9311215979584729E-3</v>
      </c>
      <c r="R91" s="431">
        <v>3.2537023284749927E-3</v>
      </c>
      <c r="S91" s="431">
        <v>2.504272438114854E-3</v>
      </c>
      <c r="T91" s="431">
        <v>2.3941280413646827E-3</v>
      </c>
      <c r="U91" s="431">
        <v>1.7715800341485852E-3</v>
      </c>
      <c r="V91" s="431">
        <v>2.1134208371667413E-3</v>
      </c>
      <c r="W91" s="431">
        <v>2.0485374138924754E-3</v>
      </c>
      <c r="X91" s="431">
        <v>6.0551456840831936E-4</v>
      </c>
      <c r="Y91" s="431">
        <v>1.4790996293583181E-3</v>
      </c>
      <c r="Z91" s="431">
        <v>1.2373743727676664E-3</v>
      </c>
      <c r="AA91" s="431">
        <v>2.1297831948001015E-3</v>
      </c>
      <c r="AB91" s="431">
        <v>1.7511144099133368E-2</v>
      </c>
      <c r="AC91" s="431">
        <v>1.2443499796866937E-2</v>
      </c>
      <c r="AD91" s="431">
        <v>2.3022814916754826E-4</v>
      </c>
      <c r="AE91" s="431">
        <v>5.8593596105561605E-4</v>
      </c>
      <c r="AF91" s="431">
        <v>2.8440318115123707E-3</v>
      </c>
      <c r="AG91" s="431">
        <v>2.6971671662567639E-3</v>
      </c>
      <c r="AH91" s="431">
        <v>2.1541057449710813E-3</v>
      </c>
      <c r="AI91" s="431">
        <v>1.7644509760690664E-3</v>
      </c>
      <c r="AJ91" s="431">
        <v>1.4040007458602996E-3</v>
      </c>
      <c r="AK91" s="431">
        <v>2.9647260810229366E-3</v>
      </c>
      <c r="AL91" s="431">
        <v>1.9761057053323755E-3</v>
      </c>
      <c r="AM91" s="431">
        <v>8.5730285251587734E-4</v>
      </c>
      <c r="AN91" s="431">
        <v>1.1168702715032141E-3</v>
      </c>
      <c r="AO91" s="431">
        <v>1.3481665228499465E-3</v>
      </c>
      <c r="AP91" s="431">
        <v>1.136311972282365E-3</v>
      </c>
      <c r="AQ91" s="431">
        <v>8.4492710469153082E-4</v>
      </c>
      <c r="AR91" s="431">
        <v>1.1424747391544201E-3</v>
      </c>
      <c r="AS91" s="431">
        <v>1.5147761848818579E-3</v>
      </c>
      <c r="AT91" s="431">
        <v>1.4879181490375919E-3</v>
      </c>
      <c r="AU91" s="431">
        <v>2.2670959437777333E-3</v>
      </c>
      <c r="AV91" s="431">
        <v>1.9483799058263925E-3</v>
      </c>
      <c r="AW91" s="431">
        <v>2.6507721026885591E-3</v>
      </c>
      <c r="AX91" s="431">
        <v>2.4727321819297677E-3</v>
      </c>
      <c r="AY91" s="431">
        <v>1.9099847580509876E-3</v>
      </c>
      <c r="AZ91" s="431">
        <v>2.4061874915397509E-3</v>
      </c>
      <c r="BA91" s="431">
        <v>3.9916000928799395E-3</v>
      </c>
      <c r="BB91" s="431">
        <v>2.034317039042582E-3</v>
      </c>
      <c r="BC91" s="431">
        <v>2.5124839646175636E-3</v>
      </c>
      <c r="BD91" s="431">
        <v>2.7683769261800323E-3</v>
      </c>
      <c r="BE91" s="431">
        <v>2.6890387643434092E-3</v>
      </c>
      <c r="BF91" s="431">
        <v>4.2452644496660504E-3</v>
      </c>
      <c r="BG91" s="431">
        <v>4.1284915964957449E-3</v>
      </c>
      <c r="BH91" s="431">
        <v>3.1279593563921389E-3</v>
      </c>
      <c r="BI91" s="431">
        <v>1.9678405195443509E-3</v>
      </c>
      <c r="BJ91" s="431">
        <v>2.0923306118879477E-3</v>
      </c>
      <c r="BK91" s="431">
        <v>4.392330760515384E-3</v>
      </c>
      <c r="BL91" s="431">
        <v>1.8896903784565448E-3</v>
      </c>
      <c r="BM91" s="431">
        <v>2.3375988989320761E-3</v>
      </c>
      <c r="BN91" s="431">
        <v>1.5578302869868697E-3</v>
      </c>
      <c r="BO91" s="431">
        <v>1.949066052548822E-3</v>
      </c>
      <c r="BP91" s="431">
        <v>1.8040287285756189E-3</v>
      </c>
      <c r="BQ91" s="431">
        <v>1.8037683728519024E-3</v>
      </c>
      <c r="BR91" s="431">
        <v>4.4253293841534065E-3</v>
      </c>
      <c r="BS91" s="431">
        <v>3.933163118407061E-3</v>
      </c>
      <c r="BT91" s="431">
        <v>1.7903566574102303E-3</v>
      </c>
      <c r="BU91" s="431">
        <v>4.184300939316433E-3</v>
      </c>
      <c r="BV91" s="431">
        <v>1.0403419378351406E-2</v>
      </c>
      <c r="BW91" s="431">
        <v>7.2137779962610747E-3</v>
      </c>
      <c r="BX91" s="431">
        <v>6.7026463949540855E-3</v>
      </c>
      <c r="BY91" s="431">
        <v>8.586668504480128E-4</v>
      </c>
      <c r="BZ91" s="431">
        <v>2.8774596549384413E-3</v>
      </c>
      <c r="CA91" s="431">
        <v>1.7240124431466882E-3</v>
      </c>
      <c r="CB91" s="431">
        <v>3.3837390607570853E-3</v>
      </c>
      <c r="CC91" s="431">
        <v>2.2557744785879816E-3</v>
      </c>
      <c r="CD91" s="431">
        <v>5.1976326272913506E-3</v>
      </c>
      <c r="CE91" s="431">
        <v>2.518823784404814E-3</v>
      </c>
      <c r="CF91" s="431">
        <v>2.0824355285476693E-3</v>
      </c>
      <c r="CG91" s="431">
        <v>4.7756930922960286E-3</v>
      </c>
      <c r="CH91" s="431">
        <v>9.8933170909706338E-4</v>
      </c>
      <c r="CI91" s="431">
        <v>9.6258614148761693E-3</v>
      </c>
      <c r="CJ91" s="431">
        <v>1.0470732797799047</v>
      </c>
      <c r="CK91" s="431">
        <v>5.5400956346469193E-3</v>
      </c>
      <c r="CL91" s="431">
        <v>1.1711774064230598E-2</v>
      </c>
      <c r="CM91" s="431">
        <v>1.1481396013172232E-2</v>
      </c>
      <c r="CN91" s="431">
        <v>1.5702180390403597E-3</v>
      </c>
      <c r="CO91" s="431">
        <v>2.1418932015422466E-3</v>
      </c>
      <c r="CP91" s="431">
        <v>2.6521387315678918E-3</v>
      </c>
      <c r="CQ91" s="431">
        <v>4.3397125959698862E-3</v>
      </c>
      <c r="CR91" s="431">
        <v>3.2337091669498051E-3</v>
      </c>
      <c r="CS91" s="431">
        <v>1.8777931499535667E-3</v>
      </c>
      <c r="CT91" s="431">
        <v>1.6302154924518488E-3</v>
      </c>
      <c r="CU91" s="431">
        <v>3.2603373736217948E-3</v>
      </c>
      <c r="CV91" s="431">
        <v>6.4108806533899167E-3</v>
      </c>
      <c r="CW91" s="431">
        <v>0.29299572415329217</v>
      </c>
      <c r="CX91" s="431">
        <v>2.3854720758274672E-3</v>
      </c>
      <c r="CY91" s="431">
        <v>5.4359482934322138E-3</v>
      </c>
      <c r="CZ91" s="431">
        <v>7.321864296708655E-3</v>
      </c>
      <c r="DA91" s="431">
        <v>8.2272783619695006E-3</v>
      </c>
      <c r="DB91" s="431">
        <v>1.0240362368811318E-2</v>
      </c>
      <c r="DC91" s="431">
        <v>5.0163300188233954E-3</v>
      </c>
      <c r="DD91" s="431">
        <v>3.2759673866957183E-3</v>
      </c>
      <c r="DE91" s="431">
        <v>3.793476261890636E-3</v>
      </c>
      <c r="DF91" s="431">
        <v>2.7863589654887077E-3</v>
      </c>
      <c r="DG91" s="432">
        <v>7.9120057169060672E-3</v>
      </c>
      <c r="DI91" s="429"/>
      <c r="DK91" s="402">
        <v>11069912.979174407</v>
      </c>
      <c r="DL91" s="402">
        <v>10339023.849137697</v>
      </c>
    </row>
    <row r="92" spans="1:116" ht="15.5" customHeight="1">
      <c r="A92" s="401">
        <v>86</v>
      </c>
      <c r="B92" s="188" t="s">
        <v>291</v>
      </c>
      <c r="C92" s="425" t="s">
        <v>292</v>
      </c>
      <c r="D92" s="430">
        <v>7.5602764182368968E-3</v>
      </c>
      <c r="E92" s="431">
        <v>7.8091218698438363E-3</v>
      </c>
      <c r="F92" s="431">
        <v>1.1362753526634068E-2</v>
      </c>
      <c r="G92" s="431">
        <v>3.0411957740980352E-3</v>
      </c>
      <c r="H92" s="431">
        <v>5.2389997881965474E-3</v>
      </c>
      <c r="I92" s="431">
        <v>8.9753982989579026E-3</v>
      </c>
      <c r="J92" s="431">
        <v>8.6028960846665069E-3</v>
      </c>
      <c r="K92" s="431">
        <v>8.1360254378782214E-3</v>
      </c>
      <c r="L92" s="431">
        <v>9.2617164646706211E-3</v>
      </c>
      <c r="M92" s="431">
        <v>6.6176913273245045E-3</v>
      </c>
      <c r="N92" s="431">
        <v>2.6744185092881976E-3</v>
      </c>
      <c r="O92" s="431">
        <v>6.3586441213623508E-3</v>
      </c>
      <c r="P92" s="431">
        <v>6.8063772609068774E-3</v>
      </c>
      <c r="Q92" s="431">
        <v>5.7608033188629509E-3</v>
      </c>
      <c r="R92" s="431">
        <v>6.507607803293099E-3</v>
      </c>
      <c r="S92" s="431">
        <v>1.2126791607485643E-2</v>
      </c>
      <c r="T92" s="431">
        <v>7.6944132047638992E-3</v>
      </c>
      <c r="U92" s="431">
        <v>6.3503373474656068E-3</v>
      </c>
      <c r="V92" s="431">
        <v>9.2210170407143362E-3</v>
      </c>
      <c r="W92" s="431">
        <v>8.0855029774927253E-3</v>
      </c>
      <c r="X92" s="431">
        <v>3.1428606616480731E-3</v>
      </c>
      <c r="Y92" s="431">
        <v>9.9206582055283831E-3</v>
      </c>
      <c r="Z92" s="431">
        <v>7.932840214204543E-3</v>
      </c>
      <c r="AA92" s="431">
        <v>6.0164001890864348E-3</v>
      </c>
      <c r="AB92" s="431">
        <v>1.4741808183964904E-2</v>
      </c>
      <c r="AC92" s="431">
        <v>1.0392819481369785E-2</v>
      </c>
      <c r="AD92" s="431">
        <v>1.1081814099436083E-3</v>
      </c>
      <c r="AE92" s="431">
        <v>2.1270198669906494E-3</v>
      </c>
      <c r="AF92" s="431">
        <v>6.9372023759435983E-3</v>
      </c>
      <c r="AG92" s="431">
        <v>5.4144892160741028E-3</v>
      </c>
      <c r="AH92" s="431">
        <v>1.4032318903617155E-2</v>
      </c>
      <c r="AI92" s="431">
        <v>7.5716778544950231E-3</v>
      </c>
      <c r="AJ92" s="431">
        <v>6.863085002284372E-3</v>
      </c>
      <c r="AK92" s="431">
        <v>1.0635690863311134E-2</v>
      </c>
      <c r="AL92" s="431">
        <v>8.5085132428740461E-3</v>
      </c>
      <c r="AM92" s="431">
        <v>5.0207919417876272E-3</v>
      </c>
      <c r="AN92" s="431">
        <v>6.2405338779291291E-3</v>
      </c>
      <c r="AO92" s="431">
        <v>8.7632981257049925E-3</v>
      </c>
      <c r="AP92" s="431">
        <v>7.6842002480466444E-3</v>
      </c>
      <c r="AQ92" s="431">
        <v>3.7397472095542028E-3</v>
      </c>
      <c r="AR92" s="431">
        <v>4.9401007848126535E-3</v>
      </c>
      <c r="AS92" s="431">
        <v>1.297677838089697E-2</v>
      </c>
      <c r="AT92" s="431">
        <v>6.5009125466799133E-3</v>
      </c>
      <c r="AU92" s="431">
        <v>8.8494826802155875E-3</v>
      </c>
      <c r="AV92" s="431">
        <v>1.0815104494288349E-2</v>
      </c>
      <c r="AW92" s="431">
        <v>8.5140642694765019E-3</v>
      </c>
      <c r="AX92" s="431">
        <v>8.9596555387365141E-3</v>
      </c>
      <c r="AY92" s="431">
        <v>9.3299069667801601E-3</v>
      </c>
      <c r="AZ92" s="431">
        <v>1.477843445155989E-2</v>
      </c>
      <c r="BA92" s="431">
        <v>6.6305545573946828E-3</v>
      </c>
      <c r="BB92" s="431">
        <v>1.5421964834544803E-2</v>
      </c>
      <c r="BC92" s="431">
        <v>8.0702299403773992E-3</v>
      </c>
      <c r="BD92" s="431">
        <v>1.0876752586583386E-2</v>
      </c>
      <c r="BE92" s="431">
        <v>4.3065702134149716E-2</v>
      </c>
      <c r="BF92" s="431">
        <v>8.1477680847929397E-3</v>
      </c>
      <c r="BG92" s="431">
        <v>7.2243152717078613E-3</v>
      </c>
      <c r="BH92" s="431">
        <v>7.7063866108577515E-3</v>
      </c>
      <c r="BI92" s="431">
        <v>8.6752603799761397E-3</v>
      </c>
      <c r="BJ92" s="431">
        <v>7.6061210508527764E-3</v>
      </c>
      <c r="BK92" s="431">
        <v>8.8128445063252493E-3</v>
      </c>
      <c r="BL92" s="431">
        <v>6.336516432482139E-3</v>
      </c>
      <c r="BM92" s="431">
        <v>7.5381495888542215E-3</v>
      </c>
      <c r="BN92" s="431">
        <v>7.3466426795388926E-3</v>
      </c>
      <c r="BO92" s="431">
        <v>7.9311650655082382E-3</v>
      </c>
      <c r="BP92" s="431">
        <v>8.2138834532171547E-3</v>
      </c>
      <c r="BQ92" s="431">
        <v>1.4764344034199635E-2</v>
      </c>
      <c r="BR92" s="431">
        <v>1.5420830054674114E-2</v>
      </c>
      <c r="BS92" s="431">
        <v>3.7248310611538264E-2</v>
      </c>
      <c r="BT92" s="431">
        <v>7.4156893516434614E-3</v>
      </c>
      <c r="BU92" s="431">
        <v>1.7750539184563343E-2</v>
      </c>
      <c r="BV92" s="431">
        <v>4.1573058448258586E-2</v>
      </c>
      <c r="BW92" s="431">
        <v>9.6268841598497398E-3</v>
      </c>
      <c r="BX92" s="431">
        <v>8.877954677143628E-3</v>
      </c>
      <c r="BY92" s="431">
        <v>3.0861174520160073E-3</v>
      </c>
      <c r="BZ92" s="431">
        <v>6.098903798558597E-3</v>
      </c>
      <c r="CA92" s="431">
        <v>5.4278876282555276E-3</v>
      </c>
      <c r="CB92" s="431">
        <v>1.2544672900056033E-2</v>
      </c>
      <c r="CC92" s="431">
        <v>8.5367043162418669E-3</v>
      </c>
      <c r="CD92" s="431">
        <v>1.461244771161167E-2</v>
      </c>
      <c r="CE92" s="431">
        <v>8.0583357142757182E-3</v>
      </c>
      <c r="CF92" s="431">
        <v>1.4229650036322729E-2</v>
      </c>
      <c r="CG92" s="431">
        <v>2.3795694102848469E-2</v>
      </c>
      <c r="CH92" s="431">
        <v>4.0259009282535277E-3</v>
      </c>
      <c r="CI92" s="431">
        <v>3.2492576668978333E-2</v>
      </c>
      <c r="CJ92" s="431">
        <v>1.4574405514765581E-2</v>
      </c>
      <c r="CK92" s="431">
        <v>1.0315559348519403</v>
      </c>
      <c r="CL92" s="431">
        <v>6.4158653285947762E-2</v>
      </c>
      <c r="CM92" s="431">
        <v>1.9442765293128023E-2</v>
      </c>
      <c r="CN92" s="431">
        <v>1.7044146230174497E-2</v>
      </c>
      <c r="CO92" s="431">
        <v>7.5011899853052429E-3</v>
      </c>
      <c r="CP92" s="431">
        <v>3.3790373572117095E-2</v>
      </c>
      <c r="CQ92" s="431">
        <v>1.1054029291933044E-2</v>
      </c>
      <c r="CR92" s="431">
        <v>1.723547408582201E-2</v>
      </c>
      <c r="CS92" s="431">
        <v>1.3416216237124365E-2</v>
      </c>
      <c r="CT92" s="431">
        <v>3.9759763523230284E-3</v>
      </c>
      <c r="CU92" s="431">
        <v>3.2310496824753336E-2</v>
      </c>
      <c r="CV92" s="431">
        <v>1.9129959612644087E-2</v>
      </c>
      <c r="CW92" s="431">
        <v>2.6975850224867284E-2</v>
      </c>
      <c r="CX92" s="431">
        <v>8.0265976183020137E-3</v>
      </c>
      <c r="CY92" s="431">
        <v>1.6971403232024375E-2</v>
      </c>
      <c r="CZ92" s="431">
        <v>2.1303430964204888E-2</v>
      </c>
      <c r="DA92" s="431">
        <v>7.9179832567981192E-3</v>
      </c>
      <c r="DB92" s="431">
        <v>5.2856853991108017E-3</v>
      </c>
      <c r="DC92" s="431">
        <v>2.0403458591877935E-2</v>
      </c>
      <c r="DD92" s="431">
        <v>4.9178894311139492E-3</v>
      </c>
      <c r="DE92" s="431">
        <v>8.3156708242273416E-3</v>
      </c>
      <c r="DF92" s="431">
        <v>9.84570250430092E-3</v>
      </c>
      <c r="DG92" s="432">
        <v>9.4517073254233759E-3</v>
      </c>
      <c r="DI92" s="429"/>
      <c r="DK92" s="402">
        <v>41649277.392864242</v>
      </c>
      <c r="DL92" s="402">
        <v>37695747.409075953</v>
      </c>
    </row>
    <row r="93" spans="1:116" ht="15.5" customHeight="1">
      <c r="A93" s="401">
        <v>87</v>
      </c>
      <c r="B93" s="188" t="s">
        <v>293</v>
      </c>
      <c r="C93" s="425" t="s">
        <v>294</v>
      </c>
      <c r="D93" s="430">
        <v>4.1295235044022322E-3</v>
      </c>
      <c r="E93" s="431">
        <v>3.9821220578683848E-3</v>
      </c>
      <c r="F93" s="431">
        <v>3.6602153468072562E-3</v>
      </c>
      <c r="G93" s="431">
        <v>2.886891435347933E-3</v>
      </c>
      <c r="H93" s="431">
        <v>4.0187147771274592E-3</v>
      </c>
      <c r="I93" s="431">
        <v>5.7304807843964207E-3</v>
      </c>
      <c r="J93" s="431">
        <v>4.5646923558954142E-3</v>
      </c>
      <c r="K93" s="431">
        <v>7.2273860264880259E-3</v>
      </c>
      <c r="L93" s="431">
        <v>1.5610204989315949E-2</v>
      </c>
      <c r="M93" s="431">
        <v>4.7195969464631851E-3</v>
      </c>
      <c r="N93" s="431">
        <v>5.7818631007332229E-3</v>
      </c>
      <c r="O93" s="431">
        <v>3.9117672655676842E-3</v>
      </c>
      <c r="P93" s="431">
        <v>5.9097074473760235E-3</v>
      </c>
      <c r="Q93" s="431">
        <v>4.5746463959996366E-3</v>
      </c>
      <c r="R93" s="431">
        <v>6.1309160932963881E-3</v>
      </c>
      <c r="S93" s="431">
        <v>7.22739397043402E-3</v>
      </c>
      <c r="T93" s="431">
        <v>5.6994551815465781E-3</v>
      </c>
      <c r="U93" s="431">
        <v>4.481026514558663E-3</v>
      </c>
      <c r="V93" s="431">
        <v>4.226867254363143E-3</v>
      </c>
      <c r="W93" s="431">
        <v>4.1117102280005856E-3</v>
      </c>
      <c r="X93" s="431">
        <v>1.7149181754078709E-3</v>
      </c>
      <c r="Y93" s="431">
        <v>4.3714454643962357E-3</v>
      </c>
      <c r="Z93" s="431">
        <v>4.0841303306676426E-3</v>
      </c>
      <c r="AA93" s="431">
        <v>4.4818635087197339E-3</v>
      </c>
      <c r="AB93" s="431">
        <v>2.2148655389437038E-2</v>
      </c>
      <c r="AC93" s="431">
        <v>1.4811806700376458E-2</v>
      </c>
      <c r="AD93" s="431">
        <v>6.4403591547319979E-4</v>
      </c>
      <c r="AE93" s="431">
        <v>1.5614872379361021E-3</v>
      </c>
      <c r="AF93" s="431">
        <v>5.7505428866000399E-3</v>
      </c>
      <c r="AG93" s="431">
        <v>5.1468461209969235E-3</v>
      </c>
      <c r="AH93" s="431">
        <v>4.9088252977465422E-3</v>
      </c>
      <c r="AI93" s="431">
        <v>4.5088410634309276E-3</v>
      </c>
      <c r="AJ93" s="431">
        <v>4.0863077938717357E-3</v>
      </c>
      <c r="AK93" s="431">
        <v>7.4379629848545341E-3</v>
      </c>
      <c r="AL93" s="431">
        <v>4.9608665505525996E-3</v>
      </c>
      <c r="AM93" s="431">
        <v>2.1591194565359728E-3</v>
      </c>
      <c r="AN93" s="431">
        <v>2.7143647188554603E-3</v>
      </c>
      <c r="AO93" s="431">
        <v>3.4872879270000001E-3</v>
      </c>
      <c r="AP93" s="431">
        <v>3.1335853377899895E-3</v>
      </c>
      <c r="AQ93" s="431">
        <v>1.786801036799298E-3</v>
      </c>
      <c r="AR93" s="431">
        <v>2.7292474736976061E-3</v>
      </c>
      <c r="AS93" s="431">
        <v>3.5921483582386027E-3</v>
      </c>
      <c r="AT93" s="431">
        <v>3.4499209791484277E-3</v>
      </c>
      <c r="AU93" s="431">
        <v>6.3377818960236882E-3</v>
      </c>
      <c r="AV93" s="431">
        <v>4.8007069037602898E-3</v>
      </c>
      <c r="AW93" s="431">
        <v>5.1187735758030824E-3</v>
      </c>
      <c r="AX93" s="431">
        <v>5.0213076255952935E-3</v>
      </c>
      <c r="AY93" s="431">
        <v>4.6558185675150566E-3</v>
      </c>
      <c r="AZ93" s="431">
        <v>5.2450740723399619E-3</v>
      </c>
      <c r="BA93" s="431">
        <v>6.8524590116756569E-3</v>
      </c>
      <c r="BB93" s="431">
        <v>4.4684619158035831E-3</v>
      </c>
      <c r="BC93" s="431">
        <v>4.9166516923980696E-3</v>
      </c>
      <c r="BD93" s="431">
        <v>5.7743975002492037E-3</v>
      </c>
      <c r="BE93" s="431">
        <v>5.7724944238503363E-3</v>
      </c>
      <c r="BF93" s="431">
        <v>6.8549325315605961E-3</v>
      </c>
      <c r="BG93" s="431">
        <v>6.8242302148308412E-3</v>
      </c>
      <c r="BH93" s="431">
        <v>5.8781861776544628E-3</v>
      </c>
      <c r="BI93" s="431">
        <v>5.6461356761441329E-3</v>
      </c>
      <c r="BJ93" s="431">
        <v>4.888078641240517E-3</v>
      </c>
      <c r="BK93" s="431">
        <v>7.7851528852116714E-3</v>
      </c>
      <c r="BL93" s="431">
        <v>4.4596190802249904E-3</v>
      </c>
      <c r="BM93" s="431">
        <v>5.7751076034518031E-3</v>
      </c>
      <c r="BN93" s="431">
        <v>4.608454463867236E-3</v>
      </c>
      <c r="BO93" s="431">
        <v>5.7773585969160355E-3</v>
      </c>
      <c r="BP93" s="431">
        <v>4.8168379219954644E-3</v>
      </c>
      <c r="BQ93" s="431">
        <v>3.6283459187713796E-3</v>
      </c>
      <c r="BR93" s="431">
        <v>5.9159172901482922E-3</v>
      </c>
      <c r="BS93" s="431">
        <v>7.9726334098917436E-3</v>
      </c>
      <c r="BT93" s="431">
        <v>4.1760292260470556E-3</v>
      </c>
      <c r="BU93" s="431">
        <v>1.9633730192467329E-2</v>
      </c>
      <c r="BV93" s="431">
        <v>1.6908181791096481E-2</v>
      </c>
      <c r="BW93" s="431">
        <v>8.8046416934794668E-3</v>
      </c>
      <c r="BX93" s="431">
        <v>8.8289245472696187E-3</v>
      </c>
      <c r="BY93" s="431">
        <v>1.4024598316273594E-3</v>
      </c>
      <c r="BZ93" s="431">
        <v>5.8757803309081235E-3</v>
      </c>
      <c r="CA93" s="431">
        <v>3.9674329746589273E-3</v>
      </c>
      <c r="CB93" s="431">
        <v>8.4878406818715973E-3</v>
      </c>
      <c r="CC93" s="431">
        <v>4.3782655710319944E-3</v>
      </c>
      <c r="CD93" s="431">
        <v>7.9513001870308835E-3</v>
      </c>
      <c r="CE93" s="431">
        <v>7.3199974124590226E-3</v>
      </c>
      <c r="CF93" s="431">
        <v>5.802591118004706E-3</v>
      </c>
      <c r="CG93" s="431">
        <v>8.5370100474500294E-3</v>
      </c>
      <c r="CH93" s="431">
        <v>4.0699366770921607E-3</v>
      </c>
      <c r="CI93" s="431">
        <v>4.7415271488463938E-2</v>
      </c>
      <c r="CJ93" s="431">
        <v>3.0262441480950315E-2</v>
      </c>
      <c r="CK93" s="431">
        <v>3.1348678976430344E-2</v>
      </c>
      <c r="CL93" s="431">
        <v>1.1530504181873407</v>
      </c>
      <c r="CM93" s="431">
        <v>2.4506588366685778E-2</v>
      </c>
      <c r="CN93" s="431">
        <v>7.4904200364988857E-3</v>
      </c>
      <c r="CO93" s="431">
        <v>3.7618504881560093E-3</v>
      </c>
      <c r="CP93" s="431">
        <v>8.5904653464684375E-3</v>
      </c>
      <c r="CQ93" s="431">
        <v>7.0911919263897151E-3</v>
      </c>
      <c r="CR93" s="431">
        <v>7.5034987107357749E-3</v>
      </c>
      <c r="CS93" s="431">
        <v>5.7558176445624484E-3</v>
      </c>
      <c r="CT93" s="431">
        <v>3.2341311861623983E-3</v>
      </c>
      <c r="CU93" s="431">
        <v>7.0914137784737936E-3</v>
      </c>
      <c r="CV93" s="431">
        <v>1.5482193523194019E-2</v>
      </c>
      <c r="CW93" s="431">
        <v>0.27333943494568319</v>
      </c>
      <c r="CX93" s="431">
        <v>8.1021968510263873E-3</v>
      </c>
      <c r="CY93" s="431">
        <v>2.0213940660503835E-2</v>
      </c>
      <c r="CZ93" s="431">
        <v>1.4401538827506609E-2</v>
      </c>
      <c r="DA93" s="431">
        <v>1.8035034437238223E-2</v>
      </c>
      <c r="DB93" s="431">
        <v>1.340687318857017E-2</v>
      </c>
      <c r="DC93" s="431">
        <v>7.1273868362352983E-3</v>
      </c>
      <c r="DD93" s="431">
        <v>9.0743698139921572E-3</v>
      </c>
      <c r="DE93" s="431">
        <v>6.1966648797654551E-3</v>
      </c>
      <c r="DF93" s="431">
        <v>8.7032507861273395E-3</v>
      </c>
      <c r="DG93" s="432">
        <v>2.9203372715149594E-2</v>
      </c>
      <c r="DI93" s="429"/>
      <c r="DK93" s="402">
        <v>22546192.989213847</v>
      </c>
      <c r="DL93" s="402">
        <v>21419867.726261694</v>
      </c>
    </row>
    <row r="94" spans="1:116" ht="15.5" customHeight="1">
      <c r="A94" s="401">
        <v>88</v>
      </c>
      <c r="B94" s="188" t="s">
        <v>295</v>
      </c>
      <c r="C94" s="425" t="s">
        <v>296</v>
      </c>
      <c r="D94" s="430">
        <v>3.1925772242677201E-3</v>
      </c>
      <c r="E94" s="431">
        <v>3.1377532750392493E-3</v>
      </c>
      <c r="F94" s="431">
        <v>4.2553528580988988E-3</v>
      </c>
      <c r="G94" s="431">
        <v>2.8270065566177206E-3</v>
      </c>
      <c r="H94" s="431">
        <v>3.273945990727398E-3</v>
      </c>
      <c r="I94" s="431">
        <v>3.4623986309188504E-3</v>
      </c>
      <c r="J94" s="431">
        <v>4.1051655170349236E-3</v>
      </c>
      <c r="K94" s="431">
        <v>5.1366735857262327E-3</v>
      </c>
      <c r="L94" s="431">
        <v>1.3976621927236067E-2</v>
      </c>
      <c r="M94" s="431">
        <v>3.221870557757322E-3</v>
      </c>
      <c r="N94" s="431">
        <v>5.0000877552396697E-3</v>
      </c>
      <c r="O94" s="431">
        <v>3.5735140965086304E-3</v>
      </c>
      <c r="P94" s="431">
        <v>5.7120661153582594E-3</v>
      </c>
      <c r="Q94" s="431">
        <v>3.5581812011382208E-3</v>
      </c>
      <c r="R94" s="431">
        <v>5.0486493815032982E-3</v>
      </c>
      <c r="S94" s="431">
        <v>3.8956975292472871E-3</v>
      </c>
      <c r="T94" s="431">
        <v>4.0507157383746295E-3</v>
      </c>
      <c r="U94" s="431">
        <v>3.9750627347285884E-3</v>
      </c>
      <c r="V94" s="431">
        <v>8.5475909183441254E-3</v>
      </c>
      <c r="W94" s="431">
        <v>3.5822767018889182E-3</v>
      </c>
      <c r="X94" s="431">
        <v>1.0903367493234211E-3</v>
      </c>
      <c r="Y94" s="431">
        <v>2.6740613529801002E-3</v>
      </c>
      <c r="Z94" s="431">
        <v>2.0978576614408806E-3</v>
      </c>
      <c r="AA94" s="431">
        <v>3.3216058821586535E-3</v>
      </c>
      <c r="AB94" s="431">
        <v>1.8444603164266781E-2</v>
      </c>
      <c r="AC94" s="431">
        <v>1.2998607166240871E-2</v>
      </c>
      <c r="AD94" s="431">
        <v>4.5026242534547628E-4</v>
      </c>
      <c r="AE94" s="431">
        <v>1.1896031302825307E-3</v>
      </c>
      <c r="AF94" s="431">
        <v>3.7295936258125773E-3</v>
      </c>
      <c r="AG94" s="431">
        <v>4.2535783230115481E-3</v>
      </c>
      <c r="AH94" s="431">
        <v>4.1892401731384761E-3</v>
      </c>
      <c r="AI94" s="431">
        <v>2.7317104928561483E-3</v>
      </c>
      <c r="AJ94" s="431">
        <v>2.5583875384478571E-3</v>
      </c>
      <c r="AK94" s="431">
        <v>5.0830919590456203E-3</v>
      </c>
      <c r="AL94" s="431">
        <v>3.3404562708322411E-3</v>
      </c>
      <c r="AM94" s="431">
        <v>1.7878496427001832E-3</v>
      </c>
      <c r="AN94" s="431">
        <v>1.9153109300748727E-3</v>
      </c>
      <c r="AO94" s="431">
        <v>2.2349110499706687E-3</v>
      </c>
      <c r="AP94" s="431">
        <v>2.1248687338940057E-3</v>
      </c>
      <c r="AQ94" s="431">
        <v>1.5780632081257304E-3</v>
      </c>
      <c r="AR94" s="431">
        <v>2.1535439721165842E-3</v>
      </c>
      <c r="AS94" s="431">
        <v>2.7153898893688836E-3</v>
      </c>
      <c r="AT94" s="431">
        <v>2.6392037239941538E-3</v>
      </c>
      <c r="AU94" s="431">
        <v>3.5377067970211208E-3</v>
      </c>
      <c r="AV94" s="431">
        <v>3.2022074777900956E-3</v>
      </c>
      <c r="AW94" s="431">
        <v>4.2048857382043121E-3</v>
      </c>
      <c r="AX94" s="431">
        <v>3.8549853722085123E-3</v>
      </c>
      <c r="AY94" s="431">
        <v>3.8603200647424887E-3</v>
      </c>
      <c r="AZ94" s="431">
        <v>4.2294935244353259E-3</v>
      </c>
      <c r="BA94" s="431">
        <v>5.3204047429196606E-3</v>
      </c>
      <c r="BB94" s="431">
        <v>3.9341451062111813E-3</v>
      </c>
      <c r="BC94" s="431">
        <v>3.9129028238240439E-3</v>
      </c>
      <c r="BD94" s="431">
        <v>4.7097548282179274E-3</v>
      </c>
      <c r="BE94" s="431">
        <v>5.3581538769328033E-3</v>
      </c>
      <c r="BF94" s="431">
        <v>5.1496279064401776E-3</v>
      </c>
      <c r="BG94" s="431">
        <v>4.9705726292319672E-3</v>
      </c>
      <c r="BH94" s="431">
        <v>4.1048389777112474E-3</v>
      </c>
      <c r="BI94" s="431">
        <v>3.6561042770687112E-3</v>
      </c>
      <c r="BJ94" s="431">
        <v>4.0921238133232538E-3</v>
      </c>
      <c r="BK94" s="431">
        <v>6.6002999694733423E-3</v>
      </c>
      <c r="BL94" s="431">
        <v>4.6500061141027524E-3</v>
      </c>
      <c r="BM94" s="431">
        <v>4.7303145806228452E-3</v>
      </c>
      <c r="BN94" s="431">
        <v>3.7256939747169694E-3</v>
      </c>
      <c r="BO94" s="431">
        <v>4.4215711965616567E-3</v>
      </c>
      <c r="BP94" s="431">
        <v>3.7639418117327672E-3</v>
      </c>
      <c r="BQ94" s="431">
        <v>2.6498749307293694E-3</v>
      </c>
      <c r="BR94" s="431">
        <v>5.0778267497275428E-3</v>
      </c>
      <c r="BS94" s="431">
        <v>6.493817882642269E-3</v>
      </c>
      <c r="BT94" s="431">
        <v>3.4222763833808949E-3</v>
      </c>
      <c r="BU94" s="431">
        <v>6.7606914944601058E-3</v>
      </c>
      <c r="BV94" s="431">
        <v>1.3304233754957213E-2</v>
      </c>
      <c r="BW94" s="431">
        <v>8.1654996404617285E-3</v>
      </c>
      <c r="BX94" s="431">
        <v>7.4615433129719471E-3</v>
      </c>
      <c r="BY94" s="431">
        <v>1.1117662202840368E-3</v>
      </c>
      <c r="BZ94" s="431">
        <v>5.4436651296129786E-3</v>
      </c>
      <c r="CA94" s="431">
        <v>3.3646550048812836E-3</v>
      </c>
      <c r="CB94" s="431">
        <v>4.6111117816314325E-3</v>
      </c>
      <c r="CC94" s="431">
        <v>3.3997437550855017E-3</v>
      </c>
      <c r="CD94" s="431">
        <v>7.5330482770573108E-3</v>
      </c>
      <c r="CE94" s="431">
        <v>6.2263624020691081E-3</v>
      </c>
      <c r="CF94" s="431">
        <v>5.5288303649371007E-3</v>
      </c>
      <c r="CG94" s="431">
        <v>6.3399384216979325E-3</v>
      </c>
      <c r="CH94" s="431">
        <v>4.4826902038819462E-3</v>
      </c>
      <c r="CI94" s="431">
        <v>1.522268405959187E-2</v>
      </c>
      <c r="CJ94" s="431">
        <v>0.21380870462592699</v>
      </c>
      <c r="CK94" s="431">
        <v>1.1548668923109162E-2</v>
      </c>
      <c r="CL94" s="431">
        <v>1.9668571106472937E-2</v>
      </c>
      <c r="CM94" s="431">
        <v>1.0837852272526121</v>
      </c>
      <c r="CN94" s="431">
        <v>7.6042987486366507E-3</v>
      </c>
      <c r="CO94" s="431">
        <v>5.856507823597327E-3</v>
      </c>
      <c r="CP94" s="431">
        <v>1.8952401558791365E-2</v>
      </c>
      <c r="CQ94" s="431">
        <v>7.8416636483324056E-3</v>
      </c>
      <c r="CR94" s="431">
        <v>8.7157370513623721E-3</v>
      </c>
      <c r="CS94" s="431">
        <v>1.1892024325001053E-2</v>
      </c>
      <c r="CT94" s="431">
        <v>3.7596428477617945E-3</v>
      </c>
      <c r="CU94" s="431">
        <v>2.5485258254117894E-2</v>
      </c>
      <c r="CV94" s="431">
        <v>7.7332897071304254E-3</v>
      </c>
      <c r="CW94" s="431">
        <v>0.26150715488881726</v>
      </c>
      <c r="CX94" s="431">
        <v>3.7725520175219364E-3</v>
      </c>
      <c r="CY94" s="431">
        <v>9.7995164656630596E-3</v>
      </c>
      <c r="CZ94" s="431">
        <v>9.4601583559737953E-3</v>
      </c>
      <c r="DA94" s="431">
        <v>8.7915643310745341E-3</v>
      </c>
      <c r="DB94" s="431">
        <v>1.2405699787370163E-2</v>
      </c>
      <c r="DC94" s="431">
        <v>2.1829894149968498E-2</v>
      </c>
      <c r="DD94" s="431">
        <v>6.8588988811360873E-3</v>
      </c>
      <c r="DE94" s="431">
        <v>6.3031412981611147E-3</v>
      </c>
      <c r="DF94" s="431">
        <v>4.4942191723381644E-3</v>
      </c>
      <c r="DG94" s="432">
        <v>4.8141120408119195E-3</v>
      </c>
      <c r="DI94" s="429"/>
      <c r="DK94" s="402">
        <v>17490043.387318391</v>
      </c>
      <c r="DL94" s="402">
        <v>16381723.943469064</v>
      </c>
    </row>
    <row r="95" spans="1:116" ht="15.5" customHeight="1">
      <c r="A95" s="401">
        <v>89</v>
      </c>
      <c r="B95" s="188" t="s">
        <v>297</v>
      </c>
      <c r="C95" s="425" t="s">
        <v>7</v>
      </c>
      <c r="D95" s="430">
        <v>8.6132737494552846E-4</v>
      </c>
      <c r="E95" s="431">
        <v>3.6198933947699703E-4</v>
      </c>
      <c r="F95" s="431">
        <v>2.7883403651269239E-4</v>
      </c>
      <c r="G95" s="431">
        <v>1.9045643893465187E-4</v>
      </c>
      <c r="H95" s="431">
        <v>9.1089592192747089E-4</v>
      </c>
      <c r="I95" s="431">
        <v>1.1325555628521442E-3</v>
      </c>
      <c r="J95" s="431">
        <v>8.2591263514466607E-4</v>
      </c>
      <c r="K95" s="431">
        <v>6.8936957867966246E-4</v>
      </c>
      <c r="L95" s="431">
        <v>7.5346768216196988E-4</v>
      </c>
      <c r="M95" s="431">
        <v>6.0363798902975823E-4</v>
      </c>
      <c r="N95" s="431">
        <v>4.2630255985499742E-4</v>
      </c>
      <c r="O95" s="431">
        <v>3.9156677222404126E-4</v>
      </c>
      <c r="P95" s="431">
        <v>4.7624139295804053E-4</v>
      </c>
      <c r="Q95" s="431">
        <v>9.1052312407335011E-4</v>
      </c>
      <c r="R95" s="431">
        <v>4.4664098239051989E-4</v>
      </c>
      <c r="S95" s="431">
        <v>4.762485209684913E-4</v>
      </c>
      <c r="T95" s="431">
        <v>4.0288367738555947E-4</v>
      </c>
      <c r="U95" s="431">
        <v>3.2520083903841306E-4</v>
      </c>
      <c r="V95" s="431">
        <v>1.9681879326366932E-4</v>
      </c>
      <c r="W95" s="431">
        <v>3.3296211698286948E-4</v>
      </c>
      <c r="X95" s="431">
        <v>9.450802839412132E-5</v>
      </c>
      <c r="Y95" s="431">
        <v>1.9019814547916762E-4</v>
      </c>
      <c r="Z95" s="431">
        <v>2.1689760804548695E-4</v>
      </c>
      <c r="AA95" s="431">
        <v>7.5088031988892036E-4</v>
      </c>
      <c r="AB95" s="431">
        <v>2.6571922478145976E-4</v>
      </c>
      <c r="AC95" s="431">
        <v>2.912392563375155E-4</v>
      </c>
      <c r="AD95" s="431">
        <v>5.0415989555186014E-5</v>
      </c>
      <c r="AE95" s="431">
        <v>5.6895970566701469E-4</v>
      </c>
      <c r="AF95" s="431">
        <v>2.887882463555539E-4</v>
      </c>
      <c r="AG95" s="431">
        <v>5.8697840624752384E-4</v>
      </c>
      <c r="AH95" s="431">
        <v>5.1353500786889723E-4</v>
      </c>
      <c r="AI95" s="431">
        <v>1.1708181930560147E-3</v>
      </c>
      <c r="AJ95" s="431">
        <v>9.5882085400524801E-4</v>
      </c>
      <c r="AK95" s="431">
        <v>3.071293634578E-4</v>
      </c>
      <c r="AL95" s="431">
        <v>1.1126403191150326E-3</v>
      </c>
      <c r="AM95" s="431">
        <v>7.3248211197460809E-4</v>
      </c>
      <c r="AN95" s="431">
        <v>8.3217149416142558E-4</v>
      </c>
      <c r="AO95" s="431">
        <v>1.466860836197901E-3</v>
      </c>
      <c r="AP95" s="431">
        <v>1.0394307643375911E-3</v>
      </c>
      <c r="AQ95" s="431">
        <v>4.523036210289818E-4</v>
      </c>
      <c r="AR95" s="431">
        <v>6.6458999134489706E-4</v>
      </c>
      <c r="AS95" s="431">
        <v>6.1104806577361604E-4</v>
      </c>
      <c r="AT95" s="431">
        <v>7.6511537110300414E-4</v>
      </c>
      <c r="AU95" s="431">
        <v>9.013556760236798E-4</v>
      </c>
      <c r="AV95" s="431">
        <v>7.2675297638839982E-4</v>
      </c>
      <c r="AW95" s="431">
        <v>4.11341591527091E-4</v>
      </c>
      <c r="AX95" s="431">
        <v>2.5978777990692066E-4</v>
      </c>
      <c r="AY95" s="431">
        <v>2.721774269443241E-4</v>
      </c>
      <c r="AZ95" s="431">
        <v>5.2444701367905088E-4</v>
      </c>
      <c r="BA95" s="431">
        <v>3.2371159339721821E-4</v>
      </c>
      <c r="BB95" s="431">
        <v>2.3956239217355334E-4</v>
      </c>
      <c r="BC95" s="431">
        <v>6.0554041945352867E-4</v>
      </c>
      <c r="BD95" s="431">
        <v>4.7128820319436671E-4</v>
      </c>
      <c r="BE95" s="431">
        <v>3.1154896383877749E-4</v>
      </c>
      <c r="BF95" s="431">
        <v>3.4533761489462993E-4</v>
      </c>
      <c r="BG95" s="431">
        <v>3.6102417181986844E-4</v>
      </c>
      <c r="BH95" s="431">
        <v>3.3904615124119737E-4</v>
      </c>
      <c r="BI95" s="431">
        <v>7.1130371423681481E-4</v>
      </c>
      <c r="BJ95" s="431">
        <v>9.9297895245389076E-4</v>
      </c>
      <c r="BK95" s="431">
        <v>3.8491749711232047E-4</v>
      </c>
      <c r="BL95" s="431">
        <v>4.5159701300266392E-4</v>
      </c>
      <c r="BM95" s="431">
        <v>1.3575183570264215E-3</v>
      </c>
      <c r="BN95" s="431">
        <v>1.5897845290660597E-3</v>
      </c>
      <c r="BO95" s="431">
        <v>1.1591589680064595E-3</v>
      </c>
      <c r="BP95" s="431">
        <v>1.3289978387842584E-3</v>
      </c>
      <c r="BQ95" s="431">
        <v>4.4895092936568433E-4</v>
      </c>
      <c r="BR95" s="431">
        <v>4.0462629276897567E-4</v>
      </c>
      <c r="BS95" s="431">
        <v>8.3123866087623306E-4</v>
      </c>
      <c r="BT95" s="431">
        <v>7.2752837905762477E-4</v>
      </c>
      <c r="BU95" s="431">
        <v>5.0187703537306772E-4</v>
      </c>
      <c r="BV95" s="431">
        <v>9.1571145307700857E-4</v>
      </c>
      <c r="BW95" s="431">
        <v>9.4849893271325319E-4</v>
      </c>
      <c r="BX95" s="431">
        <v>7.9440934708931122E-4</v>
      </c>
      <c r="BY95" s="431">
        <v>1.1088279653950264E-4</v>
      </c>
      <c r="BZ95" s="431">
        <v>6.7180749836427711E-4</v>
      </c>
      <c r="CA95" s="431">
        <v>2.4926221547434565E-4</v>
      </c>
      <c r="CB95" s="431">
        <v>4.6005402721674985E-4</v>
      </c>
      <c r="CC95" s="431">
        <v>1.2311036078324015E-3</v>
      </c>
      <c r="CD95" s="431">
        <v>5.8127386859110528E-4</v>
      </c>
      <c r="CE95" s="431">
        <v>6.3921203818806535E-4</v>
      </c>
      <c r="CF95" s="431">
        <v>4.3021332739100383E-4</v>
      </c>
      <c r="CG95" s="431">
        <v>5.1530349570388251E-4</v>
      </c>
      <c r="CH95" s="431">
        <v>1.6455745301618816E-4</v>
      </c>
      <c r="CI95" s="431">
        <v>8.483491540299099E-4</v>
      </c>
      <c r="CJ95" s="431">
        <v>6.5592775801106933E-4</v>
      </c>
      <c r="CK95" s="431">
        <v>2.5266052567120289E-4</v>
      </c>
      <c r="CL95" s="431">
        <v>1.23282562159335E-3</v>
      </c>
      <c r="CM95" s="431">
        <v>5.1042181693369772E-4</v>
      </c>
      <c r="CN95" s="431">
        <v>1.0001793785363013</v>
      </c>
      <c r="CO95" s="431">
        <v>7.6116019987160482E-4</v>
      </c>
      <c r="CP95" s="431">
        <v>2.8376933737647448E-4</v>
      </c>
      <c r="CQ95" s="431">
        <v>2.8406186200791026E-4</v>
      </c>
      <c r="CR95" s="431">
        <v>1.5874850009098389E-3</v>
      </c>
      <c r="CS95" s="431">
        <v>6.3747721807901774E-4</v>
      </c>
      <c r="CT95" s="431">
        <v>3.5838844911601056E-4</v>
      </c>
      <c r="CU95" s="431">
        <v>1.110050489985352E-3</v>
      </c>
      <c r="CV95" s="431">
        <v>5.2221376050658175E-4</v>
      </c>
      <c r="CW95" s="431">
        <v>6.1818307672343816E-4</v>
      </c>
      <c r="CX95" s="431">
        <v>6.8321749034871092E-4</v>
      </c>
      <c r="CY95" s="431">
        <v>3.8480546506290751E-4</v>
      </c>
      <c r="CZ95" s="431">
        <v>1.7800117856400263E-3</v>
      </c>
      <c r="DA95" s="431">
        <v>4.6450125864859693E-4</v>
      </c>
      <c r="DB95" s="431">
        <v>8.5429415119465198E-4</v>
      </c>
      <c r="DC95" s="431">
        <v>2.4277790777148335E-4</v>
      </c>
      <c r="DD95" s="431">
        <v>2.5143640609037791E-4</v>
      </c>
      <c r="DE95" s="431">
        <v>5.390309272168799E-4</v>
      </c>
      <c r="DF95" s="431">
        <v>4.194615863929394E-4</v>
      </c>
      <c r="DG95" s="432">
        <v>0.10168356448744134</v>
      </c>
      <c r="DI95" s="429"/>
      <c r="DK95" s="402">
        <v>43991698.294815347</v>
      </c>
      <c r="DL95" s="402">
        <v>43742689.648363322</v>
      </c>
    </row>
    <row r="96" spans="1:116" ht="15.5" customHeight="1">
      <c r="A96" s="401">
        <v>90</v>
      </c>
      <c r="B96" s="188" t="s">
        <v>298</v>
      </c>
      <c r="C96" s="425" t="s">
        <v>299</v>
      </c>
      <c r="D96" s="430">
        <v>3.2849378767094758E-4</v>
      </c>
      <c r="E96" s="431">
        <v>4.166857181345357E-4</v>
      </c>
      <c r="F96" s="431">
        <v>3.2362038509062263E-4</v>
      </c>
      <c r="G96" s="431">
        <v>8.4026962849652689E-4</v>
      </c>
      <c r="H96" s="431">
        <v>3.3463658432821095E-4</v>
      </c>
      <c r="I96" s="431">
        <v>5.611810685910352E-4</v>
      </c>
      <c r="J96" s="431">
        <v>1.0954452481188048E-3</v>
      </c>
      <c r="K96" s="431">
        <v>6.7869270877784083E-4</v>
      </c>
      <c r="L96" s="431">
        <v>5.3676655690606254E-4</v>
      </c>
      <c r="M96" s="431">
        <v>7.3312299108756098E-4</v>
      </c>
      <c r="N96" s="431">
        <v>1.4426084402900042E-4</v>
      </c>
      <c r="O96" s="431">
        <v>3.3971046918291985E-4</v>
      </c>
      <c r="P96" s="431">
        <v>3.855937185991981E-4</v>
      </c>
      <c r="Q96" s="431">
        <v>4.9095823221196005E-4</v>
      </c>
      <c r="R96" s="431">
        <v>6.580629439714938E-4</v>
      </c>
      <c r="S96" s="431">
        <v>7.6010054810416285E-4</v>
      </c>
      <c r="T96" s="431">
        <v>5.6013499109938822E-4</v>
      </c>
      <c r="U96" s="431">
        <v>3.5109994235256025E-4</v>
      </c>
      <c r="V96" s="431">
        <v>4.5050889164443831E-4</v>
      </c>
      <c r="W96" s="431">
        <v>5.8420455235324545E-4</v>
      </c>
      <c r="X96" s="431">
        <v>2.3618667009275219E-4</v>
      </c>
      <c r="Y96" s="431">
        <v>5.5100789221169629E-4</v>
      </c>
      <c r="Z96" s="431">
        <v>6.35862392357592E-4</v>
      </c>
      <c r="AA96" s="431">
        <v>7.4424312325635338E-4</v>
      </c>
      <c r="AB96" s="431">
        <v>8.854758326406481E-4</v>
      </c>
      <c r="AC96" s="431">
        <v>1.1784417292288051E-3</v>
      </c>
      <c r="AD96" s="431">
        <v>4.9995435109341133E-5</v>
      </c>
      <c r="AE96" s="431">
        <v>1.8061640119443789E-4</v>
      </c>
      <c r="AF96" s="431">
        <v>5.6573799863025528E-4</v>
      </c>
      <c r="AG96" s="431">
        <v>3.6216199839369449E-4</v>
      </c>
      <c r="AH96" s="431">
        <v>3.3745664915292703E-4</v>
      </c>
      <c r="AI96" s="431">
        <v>3.7306810064232059E-4</v>
      </c>
      <c r="AJ96" s="431">
        <v>7.9256486762751134E-4</v>
      </c>
      <c r="AK96" s="431">
        <v>2.1012357591029566E-3</v>
      </c>
      <c r="AL96" s="431">
        <v>6.4894503658873264E-4</v>
      </c>
      <c r="AM96" s="431">
        <v>2.6824214384839405E-4</v>
      </c>
      <c r="AN96" s="431">
        <v>3.6124945892396573E-4</v>
      </c>
      <c r="AO96" s="431">
        <v>8.8916184138616166E-4</v>
      </c>
      <c r="AP96" s="431">
        <v>2.9198590442329513E-4</v>
      </c>
      <c r="AQ96" s="431">
        <v>2.1951656406880813E-4</v>
      </c>
      <c r="AR96" s="431">
        <v>2.6506870390544064E-4</v>
      </c>
      <c r="AS96" s="431">
        <v>1.1053678631880175E-3</v>
      </c>
      <c r="AT96" s="431">
        <v>5.4647567803277645E-4</v>
      </c>
      <c r="AU96" s="431">
        <v>1.1864145016063667E-3</v>
      </c>
      <c r="AV96" s="431">
        <v>8.6156672636920212E-4</v>
      </c>
      <c r="AW96" s="431">
        <v>8.5080640187797476E-4</v>
      </c>
      <c r="AX96" s="431">
        <v>1.5312325416089825E-3</v>
      </c>
      <c r="AY96" s="431">
        <v>2.5861695367598494E-3</v>
      </c>
      <c r="AZ96" s="431">
        <v>1.795379324805771E-3</v>
      </c>
      <c r="BA96" s="431">
        <v>2.8845046252369663E-3</v>
      </c>
      <c r="BB96" s="431">
        <v>1.731557092545003E-3</v>
      </c>
      <c r="BC96" s="431">
        <v>1.2368071371343841E-3</v>
      </c>
      <c r="BD96" s="431">
        <v>3.700229815973718E-3</v>
      </c>
      <c r="BE96" s="431">
        <v>1.1320174751842996E-3</v>
      </c>
      <c r="BF96" s="431">
        <v>8.2417165664727123E-4</v>
      </c>
      <c r="BG96" s="431">
        <v>8.1402956089003339E-4</v>
      </c>
      <c r="BH96" s="431">
        <v>8.5670431437909612E-4</v>
      </c>
      <c r="BI96" s="431">
        <v>1.2185644951546335E-3</v>
      </c>
      <c r="BJ96" s="431">
        <v>4.6147630023039724E-4</v>
      </c>
      <c r="BK96" s="431">
        <v>5.2265874127359628E-4</v>
      </c>
      <c r="BL96" s="431">
        <v>4.8673715683419347E-4</v>
      </c>
      <c r="BM96" s="431">
        <v>7.5142661181901908E-4</v>
      </c>
      <c r="BN96" s="431">
        <v>5.053183561388409E-4</v>
      </c>
      <c r="BO96" s="431">
        <v>6.135246028075226E-4</v>
      </c>
      <c r="BP96" s="431">
        <v>6.4118523272266499E-4</v>
      </c>
      <c r="BQ96" s="431">
        <v>1.0483256872397119E-3</v>
      </c>
      <c r="BR96" s="431">
        <v>9.8865254343851556E-4</v>
      </c>
      <c r="BS96" s="431">
        <v>7.0790068643785742E-4</v>
      </c>
      <c r="BT96" s="431">
        <v>6.6988807991525757E-4</v>
      </c>
      <c r="BU96" s="431">
        <v>7.8757131677557022E-4</v>
      </c>
      <c r="BV96" s="431">
        <v>9.3475543720372483E-4</v>
      </c>
      <c r="BW96" s="431">
        <v>3.4773617234192829E-4</v>
      </c>
      <c r="BX96" s="431">
        <v>3.0826819433670395E-4</v>
      </c>
      <c r="BY96" s="431">
        <v>7.9880508713709776E-5</v>
      </c>
      <c r="BZ96" s="431">
        <v>6.7633276011269472E-3</v>
      </c>
      <c r="CA96" s="431">
        <v>4.1892513164781424E-4</v>
      </c>
      <c r="CB96" s="431">
        <v>1.1036319877179852E-3</v>
      </c>
      <c r="CC96" s="431">
        <v>4.5326147317970228E-4</v>
      </c>
      <c r="CD96" s="431">
        <v>5.7403383775641431E-4</v>
      </c>
      <c r="CE96" s="431">
        <v>9.4945286865836555E-4</v>
      </c>
      <c r="CF96" s="431">
        <v>7.3561367091647654E-4</v>
      </c>
      <c r="CG96" s="431">
        <v>8.2645824833875274E-4</v>
      </c>
      <c r="CH96" s="431">
        <v>4.5459332452701988E-4</v>
      </c>
      <c r="CI96" s="431">
        <v>9.46984552114063E-3</v>
      </c>
      <c r="CJ96" s="431">
        <v>2.2136251961482525E-3</v>
      </c>
      <c r="CK96" s="431">
        <v>5.3670614181855073E-3</v>
      </c>
      <c r="CL96" s="431">
        <v>1.0470619850135848E-2</v>
      </c>
      <c r="CM96" s="431">
        <v>2.2416847179191298E-3</v>
      </c>
      <c r="CN96" s="431">
        <v>5.8719923822789341E-4</v>
      </c>
      <c r="CO96" s="431">
        <v>1.0002504782718731</v>
      </c>
      <c r="CP96" s="431">
        <v>6.8511909438330964E-4</v>
      </c>
      <c r="CQ96" s="431">
        <v>5.2008146444848578E-4</v>
      </c>
      <c r="CR96" s="431">
        <v>5.1864238719545065E-4</v>
      </c>
      <c r="CS96" s="431">
        <v>5.3809994683405268E-4</v>
      </c>
      <c r="CT96" s="431">
        <v>2.5483565924947735E-4</v>
      </c>
      <c r="CU96" s="431">
        <v>5.7499268618730823E-4</v>
      </c>
      <c r="CV96" s="431">
        <v>1.3251818113323604E-3</v>
      </c>
      <c r="CW96" s="431">
        <v>3.6689760727321658E-3</v>
      </c>
      <c r="CX96" s="431">
        <v>6.6100582741361266E-4</v>
      </c>
      <c r="CY96" s="431">
        <v>1.1475444591443789E-3</v>
      </c>
      <c r="CZ96" s="431">
        <v>9.2347395691154562E-4</v>
      </c>
      <c r="DA96" s="431">
        <v>1.1790903779630888E-3</v>
      </c>
      <c r="DB96" s="431">
        <v>1.6389503651860809E-3</v>
      </c>
      <c r="DC96" s="431">
        <v>5.4326049714955313E-4</v>
      </c>
      <c r="DD96" s="431">
        <v>1.0606776347089769E-3</v>
      </c>
      <c r="DE96" s="431">
        <v>7.6205035843907964E-4</v>
      </c>
      <c r="DF96" s="431">
        <v>6.3548253823930169E-4</v>
      </c>
      <c r="DG96" s="432">
        <v>3.0394328465155754E-3</v>
      </c>
      <c r="DI96" s="429"/>
      <c r="DK96" s="402">
        <v>26897033.320891596</v>
      </c>
      <c r="DL96" s="402">
        <v>26783235.664200593</v>
      </c>
    </row>
    <row r="97" spans="1:116" ht="15.5" customHeight="1">
      <c r="A97" s="401">
        <v>91</v>
      </c>
      <c r="B97" s="188" t="s">
        <v>300</v>
      </c>
      <c r="C97" s="425" t="s">
        <v>301</v>
      </c>
      <c r="D97" s="430">
        <v>0</v>
      </c>
      <c r="E97" s="431">
        <v>0</v>
      </c>
      <c r="F97" s="431">
        <v>0</v>
      </c>
      <c r="G97" s="431">
        <v>0</v>
      </c>
      <c r="H97" s="431">
        <v>0</v>
      </c>
      <c r="I97" s="431">
        <v>0</v>
      </c>
      <c r="J97" s="431">
        <v>0</v>
      </c>
      <c r="K97" s="431">
        <v>0</v>
      </c>
      <c r="L97" s="431">
        <v>0</v>
      </c>
      <c r="M97" s="431">
        <v>0</v>
      </c>
      <c r="N97" s="431">
        <v>0</v>
      </c>
      <c r="O97" s="431">
        <v>0</v>
      </c>
      <c r="P97" s="431">
        <v>0</v>
      </c>
      <c r="Q97" s="431">
        <v>0</v>
      </c>
      <c r="R97" s="431">
        <v>0</v>
      </c>
      <c r="S97" s="431">
        <v>0</v>
      </c>
      <c r="T97" s="431">
        <v>0</v>
      </c>
      <c r="U97" s="431">
        <v>0</v>
      </c>
      <c r="V97" s="431">
        <v>0</v>
      </c>
      <c r="W97" s="431">
        <v>0</v>
      </c>
      <c r="X97" s="431">
        <v>0</v>
      </c>
      <c r="Y97" s="431">
        <v>0</v>
      </c>
      <c r="Z97" s="431">
        <v>0</v>
      </c>
      <c r="AA97" s="431">
        <v>0</v>
      </c>
      <c r="AB97" s="431">
        <v>0</v>
      </c>
      <c r="AC97" s="431">
        <v>0</v>
      </c>
      <c r="AD97" s="431">
        <v>0</v>
      </c>
      <c r="AE97" s="431">
        <v>0</v>
      </c>
      <c r="AF97" s="431">
        <v>0</v>
      </c>
      <c r="AG97" s="431">
        <v>0</v>
      </c>
      <c r="AH97" s="431">
        <v>0</v>
      </c>
      <c r="AI97" s="431">
        <v>0</v>
      </c>
      <c r="AJ97" s="431">
        <v>0</v>
      </c>
      <c r="AK97" s="431">
        <v>0</v>
      </c>
      <c r="AL97" s="431">
        <v>0</v>
      </c>
      <c r="AM97" s="431">
        <v>0</v>
      </c>
      <c r="AN97" s="431">
        <v>0</v>
      </c>
      <c r="AO97" s="431">
        <v>0</v>
      </c>
      <c r="AP97" s="431">
        <v>0</v>
      </c>
      <c r="AQ97" s="431">
        <v>0</v>
      </c>
      <c r="AR97" s="431">
        <v>0</v>
      </c>
      <c r="AS97" s="431">
        <v>0</v>
      </c>
      <c r="AT97" s="431">
        <v>0</v>
      </c>
      <c r="AU97" s="431">
        <v>0</v>
      </c>
      <c r="AV97" s="431">
        <v>0</v>
      </c>
      <c r="AW97" s="431">
        <v>0</v>
      </c>
      <c r="AX97" s="431">
        <v>0</v>
      </c>
      <c r="AY97" s="431">
        <v>0</v>
      </c>
      <c r="AZ97" s="431">
        <v>0</v>
      </c>
      <c r="BA97" s="431">
        <v>0</v>
      </c>
      <c r="BB97" s="431">
        <v>0</v>
      </c>
      <c r="BC97" s="431">
        <v>0</v>
      </c>
      <c r="BD97" s="431">
        <v>0</v>
      </c>
      <c r="BE97" s="431">
        <v>0</v>
      </c>
      <c r="BF97" s="431">
        <v>0</v>
      </c>
      <c r="BG97" s="431">
        <v>0</v>
      </c>
      <c r="BH97" s="431">
        <v>0</v>
      </c>
      <c r="BI97" s="431">
        <v>0</v>
      </c>
      <c r="BJ97" s="431">
        <v>0</v>
      </c>
      <c r="BK97" s="431">
        <v>0</v>
      </c>
      <c r="BL97" s="431">
        <v>0</v>
      </c>
      <c r="BM97" s="431">
        <v>0</v>
      </c>
      <c r="BN97" s="431">
        <v>0</v>
      </c>
      <c r="BO97" s="431">
        <v>0</v>
      </c>
      <c r="BP97" s="431">
        <v>0</v>
      </c>
      <c r="BQ97" s="431">
        <v>0</v>
      </c>
      <c r="BR97" s="431">
        <v>0</v>
      </c>
      <c r="BS97" s="431">
        <v>0</v>
      </c>
      <c r="BT97" s="431">
        <v>0</v>
      </c>
      <c r="BU97" s="431">
        <v>0</v>
      </c>
      <c r="BV97" s="431">
        <v>0</v>
      </c>
      <c r="BW97" s="431">
        <v>0</v>
      </c>
      <c r="BX97" s="431">
        <v>0</v>
      </c>
      <c r="BY97" s="431">
        <v>0</v>
      </c>
      <c r="BZ97" s="431">
        <v>0</v>
      </c>
      <c r="CA97" s="431">
        <v>0</v>
      </c>
      <c r="CB97" s="431">
        <v>0</v>
      </c>
      <c r="CC97" s="431">
        <v>0</v>
      </c>
      <c r="CD97" s="431">
        <v>0</v>
      </c>
      <c r="CE97" s="431">
        <v>0</v>
      </c>
      <c r="CF97" s="431">
        <v>0</v>
      </c>
      <c r="CG97" s="431">
        <v>0</v>
      </c>
      <c r="CH97" s="431">
        <v>0</v>
      </c>
      <c r="CI97" s="431">
        <v>0</v>
      </c>
      <c r="CJ97" s="431">
        <v>0</v>
      </c>
      <c r="CK97" s="431">
        <v>0</v>
      </c>
      <c r="CL97" s="431">
        <v>0</v>
      </c>
      <c r="CM97" s="431">
        <v>0</v>
      </c>
      <c r="CN97" s="431">
        <v>0</v>
      </c>
      <c r="CO97" s="431">
        <v>0</v>
      </c>
      <c r="CP97" s="431">
        <v>1</v>
      </c>
      <c r="CQ97" s="431">
        <v>0</v>
      </c>
      <c r="CR97" s="431">
        <v>0</v>
      </c>
      <c r="CS97" s="431">
        <v>0</v>
      </c>
      <c r="CT97" s="431">
        <v>0</v>
      </c>
      <c r="CU97" s="431">
        <v>0</v>
      </c>
      <c r="CV97" s="431">
        <v>0</v>
      </c>
      <c r="CW97" s="431">
        <v>0</v>
      </c>
      <c r="CX97" s="431">
        <v>0</v>
      </c>
      <c r="CY97" s="431">
        <v>0</v>
      </c>
      <c r="CZ97" s="431">
        <v>0</v>
      </c>
      <c r="DA97" s="431">
        <v>0</v>
      </c>
      <c r="DB97" s="431">
        <v>0</v>
      </c>
      <c r="DC97" s="431">
        <v>0</v>
      </c>
      <c r="DD97" s="431">
        <v>0</v>
      </c>
      <c r="DE97" s="431">
        <v>0</v>
      </c>
      <c r="DF97" s="431">
        <v>0</v>
      </c>
      <c r="DG97" s="432">
        <v>0</v>
      </c>
      <c r="DI97" s="429"/>
      <c r="DK97" s="402">
        <v>20177411</v>
      </c>
      <c r="DL97" s="402">
        <v>18282576.513646785</v>
      </c>
    </row>
    <row r="98" spans="1:116" ht="15.5" customHeight="1">
      <c r="A98" s="401">
        <v>92</v>
      </c>
      <c r="B98" s="188" t="s">
        <v>302</v>
      </c>
      <c r="C98" s="425" t="s">
        <v>303</v>
      </c>
      <c r="D98" s="430">
        <v>0</v>
      </c>
      <c r="E98" s="431">
        <v>0</v>
      </c>
      <c r="F98" s="431">
        <v>0</v>
      </c>
      <c r="G98" s="431">
        <v>0</v>
      </c>
      <c r="H98" s="431">
        <v>0</v>
      </c>
      <c r="I98" s="431">
        <v>0</v>
      </c>
      <c r="J98" s="431">
        <v>0</v>
      </c>
      <c r="K98" s="431">
        <v>0</v>
      </c>
      <c r="L98" s="431">
        <v>0</v>
      </c>
      <c r="M98" s="431">
        <v>0</v>
      </c>
      <c r="N98" s="431">
        <v>0</v>
      </c>
      <c r="O98" s="431">
        <v>0</v>
      </c>
      <c r="P98" s="431">
        <v>0</v>
      </c>
      <c r="Q98" s="431">
        <v>0</v>
      </c>
      <c r="R98" s="431">
        <v>0</v>
      </c>
      <c r="S98" s="431">
        <v>0</v>
      </c>
      <c r="T98" s="431">
        <v>0</v>
      </c>
      <c r="U98" s="431">
        <v>0</v>
      </c>
      <c r="V98" s="431">
        <v>0</v>
      </c>
      <c r="W98" s="431">
        <v>0</v>
      </c>
      <c r="X98" s="431">
        <v>0</v>
      </c>
      <c r="Y98" s="431">
        <v>0</v>
      </c>
      <c r="Z98" s="431">
        <v>0</v>
      </c>
      <c r="AA98" s="431">
        <v>0</v>
      </c>
      <c r="AB98" s="431">
        <v>0</v>
      </c>
      <c r="AC98" s="431">
        <v>0</v>
      </c>
      <c r="AD98" s="431">
        <v>0</v>
      </c>
      <c r="AE98" s="431">
        <v>0</v>
      </c>
      <c r="AF98" s="431">
        <v>0</v>
      </c>
      <c r="AG98" s="431">
        <v>0</v>
      </c>
      <c r="AH98" s="431">
        <v>0</v>
      </c>
      <c r="AI98" s="431">
        <v>0</v>
      </c>
      <c r="AJ98" s="431">
        <v>0</v>
      </c>
      <c r="AK98" s="431">
        <v>0</v>
      </c>
      <c r="AL98" s="431">
        <v>0</v>
      </c>
      <c r="AM98" s="431">
        <v>0</v>
      </c>
      <c r="AN98" s="431">
        <v>0</v>
      </c>
      <c r="AO98" s="431">
        <v>0</v>
      </c>
      <c r="AP98" s="431">
        <v>0</v>
      </c>
      <c r="AQ98" s="431">
        <v>0</v>
      </c>
      <c r="AR98" s="431">
        <v>0</v>
      </c>
      <c r="AS98" s="431">
        <v>0</v>
      </c>
      <c r="AT98" s="431">
        <v>0</v>
      </c>
      <c r="AU98" s="431">
        <v>0</v>
      </c>
      <c r="AV98" s="431">
        <v>0</v>
      </c>
      <c r="AW98" s="431">
        <v>0</v>
      </c>
      <c r="AX98" s="431">
        <v>0</v>
      </c>
      <c r="AY98" s="431">
        <v>0</v>
      </c>
      <c r="AZ98" s="431">
        <v>0</v>
      </c>
      <c r="BA98" s="431">
        <v>0</v>
      </c>
      <c r="BB98" s="431">
        <v>0</v>
      </c>
      <c r="BC98" s="431">
        <v>0</v>
      </c>
      <c r="BD98" s="431">
        <v>0</v>
      </c>
      <c r="BE98" s="431">
        <v>0</v>
      </c>
      <c r="BF98" s="431">
        <v>0</v>
      </c>
      <c r="BG98" s="431">
        <v>0</v>
      </c>
      <c r="BH98" s="431">
        <v>0</v>
      </c>
      <c r="BI98" s="431">
        <v>0</v>
      </c>
      <c r="BJ98" s="431">
        <v>0</v>
      </c>
      <c r="BK98" s="431">
        <v>0</v>
      </c>
      <c r="BL98" s="431">
        <v>0</v>
      </c>
      <c r="BM98" s="431">
        <v>0</v>
      </c>
      <c r="BN98" s="431">
        <v>0</v>
      </c>
      <c r="BO98" s="431">
        <v>0</v>
      </c>
      <c r="BP98" s="431">
        <v>0</v>
      </c>
      <c r="BQ98" s="431">
        <v>0</v>
      </c>
      <c r="BR98" s="431">
        <v>0</v>
      </c>
      <c r="BS98" s="431">
        <v>0</v>
      </c>
      <c r="BT98" s="431">
        <v>0</v>
      </c>
      <c r="BU98" s="431">
        <v>0</v>
      </c>
      <c r="BV98" s="431">
        <v>0</v>
      </c>
      <c r="BW98" s="431">
        <v>0</v>
      </c>
      <c r="BX98" s="431">
        <v>0</v>
      </c>
      <c r="BY98" s="431">
        <v>0</v>
      </c>
      <c r="BZ98" s="431">
        <v>0</v>
      </c>
      <c r="CA98" s="431">
        <v>0</v>
      </c>
      <c r="CB98" s="431">
        <v>0</v>
      </c>
      <c r="CC98" s="431">
        <v>0</v>
      </c>
      <c r="CD98" s="431">
        <v>0</v>
      </c>
      <c r="CE98" s="431">
        <v>0</v>
      </c>
      <c r="CF98" s="431">
        <v>0</v>
      </c>
      <c r="CG98" s="431">
        <v>0</v>
      </c>
      <c r="CH98" s="431">
        <v>0</v>
      </c>
      <c r="CI98" s="431">
        <v>0</v>
      </c>
      <c r="CJ98" s="431">
        <v>0</v>
      </c>
      <c r="CK98" s="431">
        <v>0</v>
      </c>
      <c r="CL98" s="431">
        <v>0</v>
      </c>
      <c r="CM98" s="431">
        <v>0</v>
      </c>
      <c r="CN98" s="431">
        <v>0</v>
      </c>
      <c r="CO98" s="431">
        <v>0</v>
      </c>
      <c r="CP98" s="431">
        <v>0</v>
      </c>
      <c r="CQ98" s="431">
        <v>1.010707241482685</v>
      </c>
      <c r="CR98" s="431">
        <v>0</v>
      </c>
      <c r="CS98" s="431">
        <v>0</v>
      </c>
      <c r="CT98" s="431">
        <v>5.1221795808482548E-4</v>
      </c>
      <c r="CU98" s="431">
        <v>0</v>
      </c>
      <c r="CV98" s="431">
        <v>0</v>
      </c>
      <c r="CW98" s="431">
        <v>0</v>
      </c>
      <c r="CX98" s="431">
        <v>0</v>
      </c>
      <c r="CY98" s="431">
        <v>0</v>
      </c>
      <c r="CZ98" s="431">
        <v>0</v>
      </c>
      <c r="DA98" s="431">
        <v>0</v>
      </c>
      <c r="DB98" s="431">
        <v>0</v>
      </c>
      <c r="DC98" s="431">
        <v>0</v>
      </c>
      <c r="DD98" s="431">
        <v>0</v>
      </c>
      <c r="DE98" s="431">
        <v>0</v>
      </c>
      <c r="DF98" s="431">
        <v>0</v>
      </c>
      <c r="DG98" s="432">
        <v>0</v>
      </c>
      <c r="DI98" s="429"/>
      <c r="DK98" s="402">
        <v>46998295.428974546</v>
      </c>
      <c r="DL98" s="402">
        <v>46993261.529495843</v>
      </c>
    </row>
    <row r="99" spans="1:116" ht="15.5" customHeight="1">
      <c r="A99" s="401">
        <v>93</v>
      </c>
      <c r="B99" s="188" t="s">
        <v>304</v>
      </c>
      <c r="C99" s="425" t="s">
        <v>305</v>
      </c>
      <c r="D99" s="430">
        <v>9.0480097377100701E-5</v>
      </c>
      <c r="E99" s="431">
        <v>3.0976112251169017E-4</v>
      </c>
      <c r="F99" s="431">
        <v>7.991409671234677E-5</v>
      </c>
      <c r="G99" s="431">
        <v>4.8384179273432094E-5</v>
      </c>
      <c r="H99" s="431">
        <v>1.2520480292536475E-4</v>
      </c>
      <c r="I99" s="431">
        <v>7.0363217709973913E-5</v>
      </c>
      <c r="J99" s="431">
        <v>8.3252399914037997E-5</v>
      </c>
      <c r="K99" s="431">
        <v>2.1242320136494341E-4</v>
      </c>
      <c r="L99" s="431">
        <v>1.1137546813475229E-4</v>
      </c>
      <c r="M99" s="431">
        <v>5.5077452810871059E-4</v>
      </c>
      <c r="N99" s="431">
        <v>3.5538100862961962E-5</v>
      </c>
      <c r="O99" s="431">
        <v>8.7422812532124514E-5</v>
      </c>
      <c r="P99" s="431">
        <v>8.2544901275452749E-5</v>
      </c>
      <c r="Q99" s="431">
        <v>9.1074771758574788E-5</v>
      </c>
      <c r="R99" s="431">
        <v>8.8995875366837499E-5</v>
      </c>
      <c r="S99" s="431">
        <v>2.08989695184509E-4</v>
      </c>
      <c r="T99" s="431">
        <v>1.4626113643519112E-4</v>
      </c>
      <c r="U99" s="431">
        <v>9.8204682183361311E-5</v>
      </c>
      <c r="V99" s="431">
        <v>1.4606094337579338E-4</v>
      </c>
      <c r="W99" s="431">
        <v>9.9954733776600203E-5</v>
      </c>
      <c r="X99" s="431">
        <v>1.1140671894196431E-4</v>
      </c>
      <c r="Y99" s="431">
        <v>9.1231145468470136E-5</v>
      </c>
      <c r="Z99" s="431">
        <v>9.6320724959112557E-5</v>
      </c>
      <c r="AA99" s="431">
        <v>1.2292520166149462E-4</v>
      </c>
      <c r="AB99" s="431">
        <v>1.176450671425812E-4</v>
      </c>
      <c r="AC99" s="431">
        <v>1.0375029328399396E-4</v>
      </c>
      <c r="AD99" s="431">
        <v>1.1842449545948384E-4</v>
      </c>
      <c r="AE99" s="431">
        <v>7.8509480800596185E-5</v>
      </c>
      <c r="AF99" s="431">
        <v>8.5711605228438174E-5</v>
      </c>
      <c r="AG99" s="431">
        <v>6.4885532141315414E-5</v>
      </c>
      <c r="AH99" s="431">
        <v>9.9741005831163263E-5</v>
      </c>
      <c r="AI99" s="431">
        <v>1.439107501622855E-4</v>
      </c>
      <c r="AJ99" s="431">
        <v>1.2538960418863749E-4</v>
      </c>
      <c r="AK99" s="431">
        <v>1.5067827563302729E-4</v>
      </c>
      <c r="AL99" s="431">
        <v>1.32318689587685E-4</v>
      </c>
      <c r="AM99" s="431">
        <v>8.3343059890252457E-5</v>
      </c>
      <c r="AN99" s="431">
        <v>9.3873951785654428E-5</v>
      </c>
      <c r="AO99" s="431">
        <v>1.3312144048839604E-4</v>
      </c>
      <c r="AP99" s="431">
        <v>9.8469614270547888E-5</v>
      </c>
      <c r="AQ99" s="431">
        <v>1.4966226694944094E-4</v>
      </c>
      <c r="AR99" s="431">
        <v>1.5996089724263607E-4</v>
      </c>
      <c r="AS99" s="431">
        <v>8.0294249146526219E-5</v>
      </c>
      <c r="AT99" s="431">
        <v>8.2553194433645867E-5</v>
      </c>
      <c r="AU99" s="431">
        <v>7.2326151790175967E-5</v>
      </c>
      <c r="AV99" s="431">
        <v>6.1495596978963625E-5</v>
      </c>
      <c r="AW99" s="431">
        <v>7.7351253446839537E-5</v>
      </c>
      <c r="AX99" s="431">
        <v>6.8623457021403805E-5</v>
      </c>
      <c r="AY99" s="431">
        <v>7.4502015587395645E-5</v>
      </c>
      <c r="AZ99" s="431">
        <v>8.7738209820042314E-5</v>
      </c>
      <c r="BA99" s="431">
        <v>7.5978507289704082E-5</v>
      </c>
      <c r="BB99" s="431">
        <v>6.2434900893001535E-5</v>
      </c>
      <c r="BC99" s="431">
        <v>1.0122349820623815E-4</v>
      </c>
      <c r="BD99" s="431">
        <v>7.2321252759396205E-5</v>
      </c>
      <c r="BE99" s="431">
        <v>7.1963719625335194E-5</v>
      </c>
      <c r="BF99" s="431">
        <v>9.9817538908430749E-5</v>
      </c>
      <c r="BG99" s="431">
        <v>9.4932990699804628E-5</v>
      </c>
      <c r="BH99" s="431">
        <v>8.5495657700297524E-5</v>
      </c>
      <c r="BI99" s="431">
        <v>9.4348165119786522E-5</v>
      </c>
      <c r="BJ99" s="431">
        <v>6.9936070745206625E-5</v>
      </c>
      <c r="BK99" s="431">
        <v>9.4184932629181014E-5</v>
      </c>
      <c r="BL99" s="431">
        <v>3.732495589991132E-4</v>
      </c>
      <c r="BM99" s="431">
        <v>7.605021758858092E-5</v>
      </c>
      <c r="BN99" s="431">
        <v>7.993271766453272E-5</v>
      </c>
      <c r="BO99" s="431">
        <v>7.70825627845134E-5</v>
      </c>
      <c r="BP99" s="431">
        <v>7.7762275806712408E-5</v>
      </c>
      <c r="BQ99" s="431">
        <v>1.5455117431706803E-4</v>
      </c>
      <c r="BR99" s="431">
        <v>3.3593776640220843E-4</v>
      </c>
      <c r="BS99" s="431">
        <v>2.0031001514718652E-4</v>
      </c>
      <c r="BT99" s="431">
        <v>5.1487150197566993E-5</v>
      </c>
      <c r="BU99" s="431">
        <v>7.766212931087485E-5</v>
      </c>
      <c r="BV99" s="431">
        <v>1.7719779429218476E-4</v>
      </c>
      <c r="BW99" s="431">
        <v>7.4118008683268999E-5</v>
      </c>
      <c r="BX99" s="431">
        <v>7.4815155800611122E-5</v>
      </c>
      <c r="BY99" s="431">
        <v>1.4875001080928142E-5</v>
      </c>
      <c r="BZ99" s="431">
        <v>8.9410387209020855E-5</v>
      </c>
      <c r="CA99" s="431">
        <v>4.9324430134573139E-5</v>
      </c>
      <c r="CB99" s="431">
        <v>2.0127617746158526E-4</v>
      </c>
      <c r="CC99" s="431">
        <v>2.4951213010422136E-4</v>
      </c>
      <c r="CD99" s="431">
        <v>3.168840603152146E-4</v>
      </c>
      <c r="CE99" s="431">
        <v>7.7017785060949501E-5</v>
      </c>
      <c r="CF99" s="431">
        <v>1.1407026606707964E-2</v>
      </c>
      <c r="CG99" s="431">
        <v>9.1670512486030946E-4</v>
      </c>
      <c r="CH99" s="431">
        <v>7.205260552197438E-5</v>
      </c>
      <c r="CI99" s="431">
        <v>9.0531507539791238E-4</v>
      </c>
      <c r="CJ99" s="431">
        <v>4.788341444268666E-4</v>
      </c>
      <c r="CK99" s="431">
        <v>1.7094451135064558E-4</v>
      </c>
      <c r="CL99" s="431">
        <v>3.1301059135974515E-4</v>
      </c>
      <c r="CM99" s="431">
        <v>2.47963114221297E-4</v>
      </c>
      <c r="CN99" s="431">
        <v>1.0088551725778255E-4</v>
      </c>
      <c r="CO99" s="431">
        <v>4.7368215803776634E-5</v>
      </c>
      <c r="CP99" s="431">
        <v>9.1342700435432413E-5</v>
      </c>
      <c r="CQ99" s="431">
        <v>9.5096268302633496E-3</v>
      </c>
      <c r="CR99" s="431">
        <v>1.048624896511225</v>
      </c>
      <c r="CS99" s="431">
        <v>1.8876173247263676E-3</v>
      </c>
      <c r="CT99" s="431">
        <v>1.0403182376995234E-3</v>
      </c>
      <c r="CU99" s="431">
        <v>7.6430066548735908E-5</v>
      </c>
      <c r="CV99" s="431">
        <v>5.2776153285169271E-5</v>
      </c>
      <c r="CW99" s="431">
        <v>2.8434566388856687E-4</v>
      </c>
      <c r="CX99" s="431">
        <v>6.8963945973567339E-5</v>
      </c>
      <c r="CY99" s="431">
        <v>7.255341964448902E-5</v>
      </c>
      <c r="CZ99" s="431">
        <v>1.3123420931207582E-4</v>
      </c>
      <c r="DA99" s="431">
        <v>5.780551264162856E-4</v>
      </c>
      <c r="DB99" s="431">
        <v>5.7192667032890833E-5</v>
      </c>
      <c r="DC99" s="431">
        <v>1.437192307359863E-4</v>
      </c>
      <c r="DD99" s="431">
        <v>3.7953236686773003E-3</v>
      </c>
      <c r="DE99" s="431">
        <v>1.367751505154508E-4</v>
      </c>
      <c r="DF99" s="431">
        <v>1.9120622445213567E-4</v>
      </c>
      <c r="DG99" s="432">
        <v>2.0220899414767038E-4</v>
      </c>
      <c r="DI99" s="429"/>
      <c r="DK99" s="402">
        <v>2728694.994186251</v>
      </c>
      <c r="DL99" s="402">
        <v>2719720.0160077447</v>
      </c>
    </row>
    <row r="100" spans="1:116" ht="15.5" customHeight="1">
      <c r="A100" s="401">
        <v>94</v>
      </c>
      <c r="B100" s="188" t="s">
        <v>306</v>
      </c>
      <c r="C100" s="425" t="s">
        <v>307</v>
      </c>
      <c r="D100" s="430">
        <v>0</v>
      </c>
      <c r="E100" s="431">
        <v>0</v>
      </c>
      <c r="F100" s="431">
        <v>0</v>
      </c>
      <c r="G100" s="431">
        <v>0</v>
      </c>
      <c r="H100" s="431">
        <v>0</v>
      </c>
      <c r="I100" s="431">
        <v>0</v>
      </c>
      <c r="J100" s="431">
        <v>0</v>
      </c>
      <c r="K100" s="431">
        <v>0</v>
      </c>
      <c r="L100" s="431">
        <v>0</v>
      </c>
      <c r="M100" s="431">
        <v>0</v>
      </c>
      <c r="N100" s="431">
        <v>0</v>
      </c>
      <c r="O100" s="431">
        <v>0</v>
      </c>
      <c r="P100" s="431">
        <v>0</v>
      </c>
      <c r="Q100" s="431">
        <v>0</v>
      </c>
      <c r="R100" s="431">
        <v>0</v>
      </c>
      <c r="S100" s="431">
        <v>0</v>
      </c>
      <c r="T100" s="431">
        <v>0</v>
      </c>
      <c r="U100" s="431">
        <v>0</v>
      </c>
      <c r="V100" s="431">
        <v>0</v>
      </c>
      <c r="W100" s="431">
        <v>0</v>
      </c>
      <c r="X100" s="431">
        <v>0</v>
      </c>
      <c r="Y100" s="431">
        <v>0</v>
      </c>
      <c r="Z100" s="431">
        <v>0</v>
      </c>
      <c r="AA100" s="431">
        <v>0</v>
      </c>
      <c r="AB100" s="431">
        <v>0</v>
      </c>
      <c r="AC100" s="431">
        <v>0</v>
      </c>
      <c r="AD100" s="431">
        <v>0</v>
      </c>
      <c r="AE100" s="431">
        <v>0</v>
      </c>
      <c r="AF100" s="431">
        <v>0</v>
      </c>
      <c r="AG100" s="431">
        <v>0</v>
      </c>
      <c r="AH100" s="431">
        <v>0</v>
      </c>
      <c r="AI100" s="431">
        <v>0</v>
      </c>
      <c r="AJ100" s="431">
        <v>0</v>
      </c>
      <c r="AK100" s="431">
        <v>0</v>
      </c>
      <c r="AL100" s="431">
        <v>0</v>
      </c>
      <c r="AM100" s="431">
        <v>0</v>
      </c>
      <c r="AN100" s="431">
        <v>0</v>
      </c>
      <c r="AO100" s="431">
        <v>0</v>
      </c>
      <c r="AP100" s="431">
        <v>0</v>
      </c>
      <c r="AQ100" s="431">
        <v>0</v>
      </c>
      <c r="AR100" s="431">
        <v>0</v>
      </c>
      <c r="AS100" s="431">
        <v>0</v>
      </c>
      <c r="AT100" s="431">
        <v>0</v>
      </c>
      <c r="AU100" s="431">
        <v>0</v>
      </c>
      <c r="AV100" s="431">
        <v>0</v>
      </c>
      <c r="AW100" s="431">
        <v>0</v>
      </c>
      <c r="AX100" s="431">
        <v>0</v>
      </c>
      <c r="AY100" s="431">
        <v>0</v>
      </c>
      <c r="AZ100" s="431">
        <v>0</v>
      </c>
      <c r="BA100" s="431">
        <v>0</v>
      </c>
      <c r="BB100" s="431">
        <v>0</v>
      </c>
      <c r="BC100" s="431">
        <v>0</v>
      </c>
      <c r="BD100" s="431">
        <v>0</v>
      </c>
      <c r="BE100" s="431">
        <v>0</v>
      </c>
      <c r="BF100" s="431">
        <v>0</v>
      </c>
      <c r="BG100" s="431">
        <v>0</v>
      </c>
      <c r="BH100" s="431">
        <v>0</v>
      </c>
      <c r="BI100" s="431">
        <v>0</v>
      </c>
      <c r="BJ100" s="431">
        <v>0</v>
      </c>
      <c r="BK100" s="431">
        <v>0</v>
      </c>
      <c r="BL100" s="431">
        <v>0</v>
      </c>
      <c r="BM100" s="431">
        <v>0</v>
      </c>
      <c r="BN100" s="431">
        <v>0</v>
      </c>
      <c r="BO100" s="431">
        <v>0</v>
      </c>
      <c r="BP100" s="431">
        <v>0</v>
      </c>
      <c r="BQ100" s="431">
        <v>0</v>
      </c>
      <c r="BR100" s="431">
        <v>0</v>
      </c>
      <c r="BS100" s="431">
        <v>0</v>
      </c>
      <c r="BT100" s="431">
        <v>0</v>
      </c>
      <c r="BU100" s="431">
        <v>0</v>
      </c>
      <c r="BV100" s="431">
        <v>0</v>
      </c>
      <c r="BW100" s="431">
        <v>0</v>
      </c>
      <c r="BX100" s="431">
        <v>0</v>
      </c>
      <c r="BY100" s="431">
        <v>0</v>
      </c>
      <c r="BZ100" s="431">
        <v>0</v>
      </c>
      <c r="CA100" s="431">
        <v>0</v>
      </c>
      <c r="CB100" s="431">
        <v>0</v>
      </c>
      <c r="CC100" s="431">
        <v>0</v>
      </c>
      <c r="CD100" s="431">
        <v>0</v>
      </c>
      <c r="CE100" s="431">
        <v>0</v>
      </c>
      <c r="CF100" s="431">
        <v>0</v>
      </c>
      <c r="CG100" s="431">
        <v>0</v>
      </c>
      <c r="CH100" s="431">
        <v>0</v>
      </c>
      <c r="CI100" s="431">
        <v>0</v>
      </c>
      <c r="CJ100" s="431">
        <v>0</v>
      </c>
      <c r="CK100" s="431">
        <v>0</v>
      </c>
      <c r="CL100" s="431">
        <v>0</v>
      </c>
      <c r="CM100" s="431">
        <v>0</v>
      </c>
      <c r="CN100" s="431">
        <v>0</v>
      </c>
      <c r="CO100" s="431">
        <v>0</v>
      </c>
      <c r="CP100" s="431">
        <v>0</v>
      </c>
      <c r="CQ100" s="431">
        <v>0</v>
      </c>
      <c r="CR100" s="431">
        <v>0</v>
      </c>
      <c r="CS100" s="431">
        <v>1</v>
      </c>
      <c r="CT100" s="431">
        <v>0</v>
      </c>
      <c r="CU100" s="431">
        <v>0</v>
      </c>
      <c r="CV100" s="431">
        <v>0</v>
      </c>
      <c r="CW100" s="431">
        <v>0</v>
      </c>
      <c r="CX100" s="431">
        <v>0</v>
      </c>
      <c r="CY100" s="431">
        <v>0</v>
      </c>
      <c r="CZ100" s="431">
        <v>0</v>
      </c>
      <c r="DA100" s="431">
        <v>0</v>
      </c>
      <c r="DB100" s="431">
        <v>0</v>
      </c>
      <c r="DC100" s="431">
        <v>0</v>
      </c>
      <c r="DD100" s="431">
        <v>0</v>
      </c>
      <c r="DE100" s="431">
        <v>0</v>
      </c>
      <c r="DF100" s="431">
        <v>0</v>
      </c>
      <c r="DG100" s="432">
        <v>0</v>
      </c>
      <c r="DI100" s="429"/>
      <c r="DK100" s="402">
        <v>11875480</v>
      </c>
      <c r="DL100" s="402">
        <v>11875480</v>
      </c>
    </row>
    <row r="101" spans="1:116">
      <c r="A101" s="401">
        <v>95</v>
      </c>
      <c r="B101" s="188" t="s">
        <v>308</v>
      </c>
      <c r="C101" s="425" t="s">
        <v>309</v>
      </c>
      <c r="D101" s="430">
        <v>0</v>
      </c>
      <c r="E101" s="431">
        <v>0</v>
      </c>
      <c r="F101" s="431">
        <v>0</v>
      </c>
      <c r="G101" s="431">
        <v>0</v>
      </c>
      <c r="H101" s="431">
        <v>0</v>
      </c>
      <c r="I101" s="431">
        <v>0</v>
      </c>
      <c r="J101" s="431">
        <v>0</v>
      </c>
      <c r="K101" s="431">
        <v>0</v>
      </c>
      <c r="L101" s="431">
        <v>0</v>
      </c>
      <c r="M101" s="431">
        <v>0</v>
      </c>
      <c r="N101" s="431">
        <v>0</v>
      </c>
      <c r="O101" s="431">
        <v>0</v>
      </c>
      <c r="P101" s="431">
        <v>0</v>
      </c>
      <c r="Q101" s="431">
        <v>0</v>
      </c>
      <c r="R101" s="431">
        <v>0</v>
      </c>
      <c r="S101" s="431">
        <v>0</v>
      </c>
      <c r="T101" s="431">
        <v>0</v>
      </c>
      <c r="U101" s="431">
        <v>0</v>
      </c>
      <c r="V101" s="431">
        <v>0</v>
      </c>
      <c r="W101" s="431">
        <v>0</v>
      </c>
      <c r="X101" s="431">
        <v>0</v>
      </c>
      <c r="Y101" s="431">
        <v>0</v>
      </c>
      <c r="Z101" s="431">
        <v>0</v>
      </c>
      <c r="AA101" s="431">
        <v>0</v>
      </c>
      <c r="AB101" s="431">
        <v>0</v>
      </c>
      <c r="AC101" s="431">
        <v>0</v>
      </c>
      <c r="AD101" s="431">
        <v>0</v>
      </c>
      <c r="AE101" s="431">
        <v>0</v>
      </c>
      <c r="AF101" s="431">
        <v>0</v>
      </c>
      <c r="AG101" s="431">
        <v>0</v>
      </c>
      <c r="AH101" s="431">
        <v>0</v>
      </c>
      <c r="AI101" s="431">
        <v>0</v>
      </c>
      <c r="AJ101" s="431">
        <v>0</v>
      </c>
      <c r="AK101" s="431">
        <v>0</v>
      </c>
      <c r="AL101" s="431">
        <v>0</v>
      </c>
      <c r="AM101" s="431">
        <v>0</v>
      </c>
      <c r="AN101" s="431">
        <v>0</v>
      </c>
      <c r="AO101" s="431">
        <v>0</v>
      </c>
      <c r="AP101" s="431">
        <v>0</v>
      </c>
      <c r="AQ101" s="431">
        <v>0</v>
      </c>
      <c r="AR101" s="431">
        <v>0</v>
      </c>
      <c r="AS101" s="431">
        <v>0</v>
      </c>
      <c r="AT101" s="431">
        <v>0</v>
      </c>
      <c r="AU101" s="431">
        <v>0</v>
      </c>
      <c r="AV101" s="431">
        <v>0</v>
      </c>
      <c r="AW101" s="431">
        <v>0</v>
      </c>
      <c r="AX101" s="431">
        <v>0</v>
      </c>
      <c r="AY101" s="431">
        <v>0</v>
      </c>
      <c r="AZ101" s="431">
        <v>0</v>
      </c>
      <c r="BA101" s="431">
        <v>0</v>
      </c>
      <c r="BB101" s="431">
        <v>0</v>
      </c>
      <c r="BC101" s="431">
        <v>0</v>
      </c>
      <c r="BD101" s="431">
        <v>0</v>
      </c>
      <c r="BE101" s="431">
        <v>0</v>
      </c>
      <c r="BF101" s="431">
        <v>0</v>
      </c>
      <c r="BG101" s="431">
        <v>0</v>
      </c>
      <c r="BH101" s="431">
        <v>0</v>
      </c>
      <c r="BI101" s="431">
        <v>0</v>
      </c>
      <c r="BJ101" s="431">
        <v>0</v>
      </c>
      <c r="BK101" s="431">
        <v>0</v>
      </c>
      <c r="BL101" s="431">
        <v>0</v>
      </c>
      <c r="BM101" s="431">
        <v>0</v>
      </c>
      <c r="BN101" s="431">
        <v>0</v>
      </c>
      <c r="BO101" s="431">
        <v>0</v>
      </c>
      <c r="BP101" s="431">
        <v>0</v>
      </c>
      <c r="BQ101" s="431">
        <v>0</v>
      </c>
      <c r="BR101" s="431">
        <v>0</v>
      </c>
      <c r="BS101" s="431">
        <v>0</v>
      </c>
      <c r="BT101" s="431">
        <v>0</v>
      </c>
      <c r="BU101" s="431">
        <v>0</v>
      </c>
      <c r="BV101" s="431">
        <v>0</v>
      </c>
      <c r="BW101" s="431">
        <v>0</v>
      </c>
      <c r="BX101" s="431">
        <v>0</v>
      </c>
      <c r="BY101" s="431">
        <v>0</v>
      </c>
      <c r="BZ101" s="431">
        <v>0</v>
      </c>
      <c r="CA101" s="431">
        <v>0</v>
      </c>
      <c r="CB101" s="431">
        <v>0</v>
      </c>
      <c r="CC101" s="431">
        <v>0</v>
      </c>
      <c r="CD101" s="431">
        <v>0</v>
      </c>
      <c r="CE101" s="431">
        <v>0</v>
      </c>
      <c r="CF101" s="431">
        <v>0</v>
      </c>
      <c r="CG101" s="431">
        <v>0</v>
      </c>
      <c r="CH101" s="431">
        <v>0</v>
      </c>
      <c r="CI101" s="431">
        <v>0</v>
      </c>
      <c r="CJ101" s="431">
        <v>0</v>
      </c>
      <c r="CK101" s="431">
        <v>0</v>
      </c>
      <c r="CL101" s="431">
        <v>0</v>
      </c>
      <c r="CM101" s="431">
        <v>0</v>
      </c>
      <c r="CN101" s="431">
        <v>0</v>
      </c>
      <c r="CO101" s="431">
        <v>0</v>
      </c>
      <c r="CP101" s="431">
        <v>0</v>
      </c>
      <c r="CQ101" s="431">
        <v>0</v>
      </c>
      <c r="CR101" s="431">
        <v>0</v>
      </c>
      <c r="CS101" s="431">
        <v>0</v>
      </c>
      <c r="CT101" s="431">
        <v>1</v>
      </c>
      <c r="CU101" s="431">
        <v>0</v>
      </c>
      <c r="CV101" s="431">
        <v>0</v>
      </c>
      <c r="CW101" s="431">
        <v>0</v>
      </c>
      <c r="CX101" s="431">
        <v>0</v>
      </c>
      <c r="CY101" s="431">
        <v>0</v>
      </c>
      <c r="CZ101" s="431">
        <v>0</v>
      </c>
      <c r="DA101" s="431">
        <v>0</v>
      </c>
      <c r="DB101" s="431">
        <v>0</v>
      </c>
      <c r="DC101" s="431">
        <v>0</v>
      </c>
      <c r="DD101" s="431">
        <v>0</v>
      </c>
      <c r="DE101" s="431">
        <v>0</v>
      </c>
      <c r="DF101" s="431">
        <v>0</v>
      </c>
      <c r="DG101" s="432">
        <v>0</v>
      </c>
      <c r="DI101" s="429"/>
      <c r="DK101" s="402">
        <v>11597213</v>
      </c>
      <c r="DL101" s="402">
        <v>11597213</v>
      </c>
    </row>
    <row r="102" spans="1:116">
      <c r="A102" s="401">
        <v>96</v>
      </c>
      <c r="B102" s="188" t="s">
        <v>310</v>
      </c>
      <c r="C102" s="425" t="s">
        <v>43</v>
      </c>
      <c r="D102" s="430">
        <v>3.197085383611882E-3</v>
      </c>
      <c r="E102" s="431">
        <v>3.5198734202518973E-3</v>
      </c>
      <c r="F102" s="431">
        <v>9.7689689063647916E-4</v>
      </c>
      <c r="G102" s="431">
        <v>2.0339398158519431E-3</v>
      </c>
      <c r="H102" s="431">
        <v>1.2697141440124505E-2</v>
      </c>
      <c r="I102" s="431">
        <v>6.4313997188025496E-3</v>
      </c>
      <c r="J102" s="431">
        <v>3.0470854794149064E-3</v>
      </c>
      <c r="K102" s="431">
        <v>3.1422558006542131E-3</v>
      </c>
      <c r="L102" s="431">
        <v>2.0566155749911197E-3</v>
      </c>
      <c r="M102" s="431">
        <v>2.6618850094794117E-3</v>
      </c>
      <c r="N102" s="431">
        <v>2.4295983595015382E-3</v>
      </c>
      <c r="O102" s="431">
        <v>1.215913230594248E-3</v>
      </c>
      <c r="P102" s="431">
        <v>2.2536310531300254E-3</v>
      </c>
      <c r="Q102" s="431">
        <v>2.1344995086496682E-3</v>
      </c>
      <c r="R102" s="431">
        <v>1.4146332512232841E-3</v>
      </c>
      <c r="S102" s="431">
        <v>1.9601124855692098E-3</v>
      </c>
      <c r="T102" s="431">
        <v>1.2265778915917802E-3</v>
      </c>
      <c r="U102" s="431">
        <v>1.2414253218132119E-3</v>
      </c>
      <c r="V102" s="431">
        <v>2.2202895956815625E-3</v>
      </c>
      <c r="W102" s="431">
        <v>3.5214174288504957E-3</v>
      </c>
      <c r="X102" s="431">
        <v>1.0802305274340738E-3</v>
      </c>
      <c r="Y102" s="431">
        <v>1.5445820951059536E-3</v>
      </c>
      <c r="Z102" s="431">
        <v>1.4610914768583524E-3</v>
      </c>
      <c r="AA102" s="431">
        <v>1.6930288131357628E-3</v>
      </c>
      <c r="AB102" s="431">
        <v>2.6805530303661623E-3</v>
      </c>
      <c r="AC102" s="431">
        <v>1.4004443934785365E-3</v>
      </c>
      <c r="AD102" s="431">
        <v>3.2318906299135723E-4</v>
      </c>
      <c r="AE102" s="431">
        <v>7.0569244179900196E-4</v>
      </c>
      <c r="AF102" s="431">
        <v>1.217626221822589E-3</v>
      </c>
      <c r="AG102" s="431">
        <v>1.2623030958519381E-3</v>
      </c>
      <c r="AH102" s="431">
        <v>7.2840115164954161E-4</v>
      </c>
      <c r="AI102" s="431">
        <v>1.0190400389969358E-3</v>
      </c>
      <c r="AJ102" s="431">
        <v>2.3014803948239303E-3</v>
      </c>
      <c r="AK102" s="431">
        <v>1.2421496816069229E-3</v>
      </c>
      <c r="AL102" s="431">
        <v>1.3503573311658577E-3</v>
      </c>
      <c r="AM102" s="431">
        <v>1.8412554389006814E-3</v>
      </c>
      <c r="AN102" s="431">
        <v>2.0204824560145873E-3</v>
      </c>
      <c r="AO102" s="431">
        <v>1.3619970531866526E-3</v>
      </c>
      <c r="AP102" s="431">
        <v>1.7036743854557373E-3</v>
      </c>
      <c r="AQ102" s="431">
        <v>1.2435837442337822E-3</v>
      </c>
      <c r="AR102" s="431">
        <v>2.232388520111771E-3</v>
      </c>
      <c r="AS102" s="431">
        <v>1.1771892436171908E-3</v>
      </c>
      <c r="AT102" s="431">
        <v>9.819471340649056E-4</v>
      </c>
      <c r="AU102" s="431">
        <v>2.9456574751209842E-3</v>
      </c>
      <c r="AV102" s="431">
        <v>1.2245375432999631E-3</v>
      </c>
      <c r="AW102" s="431">
        <v>1.2699000112543035E-3</v>
      </c>
      <c r="AX102" s="431">
        <v>1.1033979867591179E-3</v>
      </c>
      <c r="AY102" s="431">
        <v>1.1578192535503457E-3</v>
      </c>
      <c r="AZ102" s="431">
        <v>1.2014983945177035E-3</v>
      </c>
      <c r="BA102" s="431">
        <v>9.363921860986123E-4</v>
      </c>
      <c r="BB102" s="431">
        <v>1.1690674895332577E-3</v>
      </c>
      <c r="BC102" s="431">
        <v>1.1481805970814012E-3</v>
      </c>
      <c r="BD102" s="431">
        <v>9.1386807220713445E-4</v>
      </c>
      <c r="BE102" s="431">
        <v>1.0755150025587457E-3</v>
      </c>
      <c r="BF102" s="431">
        <v>9.4038150314733945E-4</v>
      </c>
      <c r="BG102" s="431">
        <v>1.0182263824006124E-3</v>
      </c>
      <c r="BH102" s="431">
        <v>9.3250384510158268E-4</v>
      </c>
      <c r="BI102" s="431">
        <v>1.6996049381263962E-3</v>
      </c>
      <c r="BJ102" s="431">
        <v>1.0985240040259489E-3</v>
      </c>
      <c r="BK102" s="431">
        <v>1.7550642641150876E-3</v>
      </c>
      <c r="BL102" s="431">
        <v>3.5078860635904241E-3</v>
      </c>
      <c r="BM102" s="431">
        <v>1.6156902436879111E-3</v>
      </c>
      <c r="BN102" s="431">
        <v>2.2423170208152035E-3</v>
      </c>
      <c r="BO102" s="431">
        <v>1.71439964700863E-3</v>
      </c>
      <c r="BP102" s="431">
        <v>1.742363459000794E-3</v>
      </c>
      <c r="BQ102" s="431">
        <v>2.0030533990200525E-3</v>
      </c>
      <c r="BR102" s="431">
        <v>6.2862563377821066E-3</v>
      </c>
      <c r="BS102" s="431">
        <v>1.0113541332344569E-2</v>
      </c>
      <c r="BT102" s="431">
        <v>2.5988852374003442E-3</v>
      </c>
      <c r="BU102" s="431">
        <v>1.1655105884459088E-3</v>
      </c>
      <c r="BV102" s="431">
        <v>3.7953943234916823E-3</v>
      </c>
      <c r="BW102" s="431">
        <v>1.2476428044354494E-3</v>
      </c>
      <c r="BX102" s="431">
        <v>1.3152086550274717E-3</v>
      </c>
      <c r="BY102" s="431">
        <v>3.1672394523503714E-4</v>
      </c>
      <c r="BZ102" s="431">
        <v>1.4237024536100558E-3</v>
      </c>
      <c r="CA102" s="431">
        <v>1.97422742112882E-3</v>
      </c>
      <c r="CB102" s="431">
        <v>1.9311566644881471E-3</v>
      </c>
      <c r="CC102" s="431">
        <v>2.0808610372913972E-3</v>
      </c>
      <c r="CD102" s="431">
        <v>1.6192284427746866E-3</v>
      </c>
      <c r="CE102" s="431">
        <v>1.4233155210869469E-3</v>
      </c>
      <c r="CF102" s="431">
        <v>4.2543389224517598E-3</v>
      </c>
      <c r="CG102" s="431">
        <v>3.5204597236465967E-3</v>
      </c>
      <c r="CH102" s="431">
        <v>4.514335399887879E-4</v>
      </c>
      <c r="CI102" s="431">
        <v>2.312657105634761E-3</v>
      </c>
      <c r="CJ102" s="431">
        <v>4.6897267413365286E-3</v>
      </c>
      <c r="CK102" s="431">
        <v>9.39424517474706E-4</v>
      </c>
      <c r="CL102" s="431">
        <v>1.786237436049391E-3</v>
      </c>
      <c r="CM102" s="431">
        <v>3.3558522240105526E-3</v>
      </c>
      <c r="CN102" s="431">
        <v>6.3585704357144515E-4</v>
      </c>
      <c r="CO102" s="431">
        <v>9.8255954832078053E-4</v>
      </c>
      <c r="CP102" s="431">
        <v>5.7808410657013325E-3</v>
      </c>
      <c r="CQ102" s="431">
        <v>2.3902745430754886E-3</v>
      </c>
      <c r="CR102" s="431">
        <v>1.2293300388910148E-3</v>
      </c>
      <c r="CS102" s="431">
        <v>7.0369519869951708E-4</v>
      </c>
      <c r="CT102" s="431">
        <v>8.745717568425875E-4</v>
      </c>
      <c r="CU102" s="431">
        <v>1.0006962631753726</v>
      </c>
      <c r="CV102" s="431">
        <v>2.4447226851802813E-3</v>
      </c>
      <c r="CW102" s="431">
        <v>2.9206824619907598E-3</v>
      </c>
      <c r="CX102" s="431">
        <v>2.4955447016859265E-3</v>
      </c>
      <c r="CY102" s="431">
        <v>2.6670719112097162E-3</v>
      </c>
      <c r="CZ102" s="431">
        <v>2.739956845010127E-3</v>
      </c>
      <c r="DA102" s="431">
        <v>2.4057365208569434E-3</v>
      </c>
      <c r="DB102" s="431">
        <v>2.1006711335644318E-3</v>
      </c>
      <c r="DC102" s="431">
        <v>9.3133256241061026E-3</v>
      </c>
      <c r="DD102" s="431">
        <v>2.9177384877253783E-3</v>
      </c>
      <c r="DE102" s="431">
        <v>2.9622298565402361E-3</v>
      </c>
      <c r="DF102" s="431">
        <v>1.2725570148377874E-3</v>
      </c>
      <c r="DG102" s="432">
        <v>8.61928608618423E-4</v>
      </c>
      <c r="DI102" s="429"/>
      <c r="DK102" s="402">
        <v>6764569.4299444072</v>
      </c>
      <c r="DL102" s="402">
        <v>6525902.4751827382</v>
      </c>
    </row>
    <row r="103" spans="1:116">
      <c r="A103" s="401">
        <v>97</v>
      </c>
      <c r="B103" s="188" t="s">
        <v>311</v>
      </c>
      <c r="C103" s="425" t="s">
        <v>312</v>
      </c>
      <c r="D103" s="430">
        <v>1.5587758194726225E-2</v>
      </c>
      <c r="E103" s="431">
        <v>1.2018147645695807E-2</v>
      </c>
      <c r="F103" s="431">
        <v>7.7331449736116661E-3</v>
      </c>
      <c r="G103" s="431">
        <v>1.6429289000204926E-2</v>
      </c>
      <c r="H103" s="431">
        <v>8.4169288537700015E-3</v>
      </c>
      <c r="I103" s="431">
        <v>4.5915261052053499E-2</v>
      </c>
      <c r="J103" s="431">
        <v>4.5076521763679968E-2</v>
      </c>
      <c r="K103" s="431">
        <v>9.4455427904312512E-3</v>
      </c>
      <c r="L103" s="431">
        <v>8.69686207176118E-3</v>
      </c>
      <c r="M103" s="431">
        <v>8.3162498098452425E-3</v>
      </c>
      <c r="N103" s="431">
        <v>2.1363602461267582E-3</v>
      </c>
      <c r="O103" s="431">
        <v>8.0657619576461042E-3</v>
      </c>
      <c r="P103" s="431">
        <v>7.3692892346222845E-3</v>
      </c>
      <c r="Q103" s="431">
        <v>1.4319617710568491E-2</v>
      </c>
      <c r="R103" s="431">
        <v>9.4448755678602399E-3</v>
      </c>
      <c r="S103" s="431">
        <v>9.4723663035183314E-3</v>
      </c>
      <c r="T103" s="431">
        <v>6.9105529272930656E-3</v>
      </c>
      <c r="U103" s="431">
        <v>1.1456150542558018E-2</v>
      </c>
      <c r="V103" s="431">
        <v>6.0455003264458388E-3</v>
      </c>
      <c r="W103" s="431">
        <v>8.0645372468940626E-3</v>
      </c>
      <c r="X103" s="431">
        <v>3.007929278832078E-3</v>
      </c>
      <c r="Y103" s="431">
        <v>5.1361322463397219E-3</v>
      </c>
      <c r="Z103" s="431">
        <v>3.8835423307991392E-3</v>
      </c>
      <c r="AA103" s="431">
        <v>6.2260012642398948E-3</v>
      </c>
      <c r="AB103" s="431">
        <v>5.8073291792886724E-3</v>
      </c>
      <c r="AC103" s="431">
        <v>6.1565515458048871E-3</v>
      </c>
      <c r="AD103" s="431">
        <v>7.9139779080808243E-4</v>
      </c>
      <c r="AE103" s="431">
        <v>6.9091347221219854E-3</v>
      </c>
      <c r="AF103" s="431">
        <v>6.1285924099544536E-3</v>
      </c>
      <c r="AG103" s="431">
        <v>7.0020567394715036E-3</v>
      </c>
      <c r="AH103" s="431">
        <v>7.3973001370376034E-3</v>
      </c>
      <c r="AI103" s="431">
        <v>7.1175254895763608E-3</v>
      </c>
      <c r="AJ103" s="431">
        <v>1.2575027445326554E-2</v>
      </c>
      <c r="AK103" s="431">
        <v>6.0851270895710798E-3</v>
      </c>
      <c r="AL103" s="431">
        <v>1.6046808774023338E-2</v>
      </c>
      <c r="AM103" s="431">
        <v>7.1623287533669963E-3</v>
      </c>
      <c r="AN103" s="431">
        <v>7.2442551438628789E-3</v>
      </c>
      <c r="AO103" s="431">
        <v>8.5906249150061523E-3</v>
      </c>
      <c r="AP103" s="431">
        <v>7.38988647233863E-3</v>
      </c>
      <c r="AQ103" s="431">
        <v>7.7265715175753799E-3</v>
      </c>
      <c r="AR103" s="431">
        <v>7.7202507387338195E-3</v>
      </c>
      <c r="AS103" s="431">
        <v>6.6882249234696926E-3</v>
      </c>
      <c r="AT103" s="431">
        <v>7.5020467119093553E-3</v>
      </c>
      <c r="AU103" s="431">
        <v>9.4231202284633872E-3</v>
      </c>
      <c r="AV103" s="431">
        <v>1.1079118830793757E-2</v>
      </c>
      <c r="AW103" s="431">
        <v>7.2427987330235498E-3</v>
      </c>
      <c r="AX103" s="431">
        <v>1.0826971760577019E-2</v>
      </c>
      <c r="AY103" s="431">
        <v>7.4578287437473672E-3</v>
      </c>
      <c r="AZ103" s="431">
        <v>1.3600366763503801E-2</v>
      </c>
      <c r="BA103" s="431">
        <v>7.8731576742186431E-3</v>
      </c>
      <c r="BB103" s="431">
        <v>6.9238538380416333E-3</v>
      </c>
      <c r="BC103" s="431">
        <v>1.1776378220527949E-2</v>
      </c>
      <c r="BD103" s="431">
        <v>7.0854295569907719E-3</v>
      </c>
      <c r="BE103" s="431">
        <v>5.9973811769659779E-3</v>
      </c>
      <c r="BF103" s="431">
        <v>8.8398671516304074E-3</v>
      </c>
      <c r="BG103" s="431">
        <v>8.0917570173170191E-3</v>
      </c>
      <c r="BH103" s="431">
        <v>8.1356018581162266E-3</v>
      </c>
      <c r="BI103" s="431">
        <v>1.5164233028635685E-2</v>
      </c>
      <c r="BJ103" s="431">
        <v>1.7352781045602065E-2</v>
      </c>
      <c r="BK103" s="431">
        <v>1.3865281641772866E-2</v>
      </c>
      <c r="BL103" s="431">
        <v>6.2157327740910331E-2</v>
      </c>
      <c r="BM103" s="431">
        <v>2.9131716883699442E-2</v>
      </c>
      <c r="BN103" s="431">
        <v>1.9655855666174081E-2</v>
      </c>
      <c r="BO103" s="431">
        <v>4.3815627814381683E-2</v>
      </c>
      <c r="BP103" s="431">
        <v>5.7871057645063603E-2</v>
      </c>
      <c r="BQ103" s="431">
        <v>6.4141691408269022E-3</v>
      </c>
      <c r="BR103" s="431">
        <v>8.0287018564756066E-3</v>
      </c>
      <c r="BS103" s="431">
        <v>6.9636854340424199E-3</v>
      </c>
      <c r="BT103" s="431">
        <v>9.4523306732721638E-3</v>
      </c>
      <c r="BU103" s="431">
        <v>1.3456917121005553E-2</v>
      </c>
      <c r="BV103" s="431">
        <v>7.6878584238975521E-3</v>
      </c>
      <c r="BW103" s="431">
        <v>4.0257453654080127E-3</v>
      </c>
      <c r="BX103" s="431">
        <v>3.5220119387772363E-3</v>
      </c>
      <c r="BY103" s="431">
        <v>1.0581004605108094E-3</v>
      </c>
      <c r="BZ103" s="431">
        <v>5.2791238855112478E-3</v>
      </c>
      <c r="CA103" s="431">
        <v>6.6974787249072902E-3</v>
      </c>
      <c r="CB103" s="431">
        <v>0.18734869837215337</v>
      </c>
      <c r="CC103" s="431">
        <v>5.3921227572017406E-3</v>
      </c>
      <c r="CD103" s="431">
        <v>6.7119763299516827E-2</v>
      </c>
      <c r="CE103" s="431">
        <v>8.740131622328496E-3</v>
      </c>
      <c r="CF103" s="431">
        <v>8.5048731276225961E-3</v>
      </c>
      <c r="CG103" s="431">
        <v>8.4243947617716752E-3</v>
      </c>
      <c r="CH103" s="431">
        <v>4.3576304312377559E-3</v>
      </c>
      <c r="CI103" s="431">
        <v>1.4071184345520271E-2</v>
      </c>
      <c r="CJ103" s="431">
        <v>1.7158681737879784E-2</v>
      </c>
      <c r="CK103" s="431">
        <v>9.3208058815897488E-3</v>
      </c>
      <c r="CL103" s="431">
        <v>4.36052704284733E-2</v>
      </c>
      <c r="CM103" s="431">
        <v>1.0786819887059582E-2</v>
      </c>
      <c r="CN103" s="431">
        <v>9.7059982676517796E-3</v>
      </c>
      <c r="CO103" s="431">
        <v>4.9608995980908992E-3</v>
      </c>
      <c r="CP103" s="431">
        <v>6.8718557215711757E-3</v>
      </c>
      <c r="CQ103" s="431">
        <v>1.0969473174388388E-2</v>
      </c>
      <c r="CR103" s="431">
        <v>1.4109675262633839E-2</v>
      </c>
      <c r="CS103" s="431">
        <v>8.1235708461580621E-3</v>
      </c>
      <c r="CT103" s="431">
        <v>1.4437545192558214E-2</v>
      </c>
      <c r="CU103" s="431">
        <v>7.3133777458960865E-3</v>
      </c>
      <c r="CV103" s="431">
        <v>1.0086185169165198</v>
      </c>
      <c r="CW103" s="431">
        <v>2.0081465167003331E-2</v>
      </c>
      <c r="CX103" s="431">
        <v>1.0233615016748052E-2</v>
      </c>
      <c r="CY103" s="431">
        <v>9.7941463895528259E-3</v>
      </c>
      <c r="CZ103" s="431">
        <v>2.2818317124791054E-2</v>
      </c>
      <c r="DA103" s="431">
        <v>7.5861942814263407E-3</v>
      </c>
      <c r="DB103" s="431">
        <v>8.8804928303457577E-3</v>
      </c>
      <c r="DC103" s="431">
        <v>1.0016603812775507E-2</v>
      </c>
      <c r="DD103" s="431">
        <v>5.7408110809691482E-3</v>
      </c>
      <c r="DE103" s="431">
        <v>8.9346623658668935E-3</v>
      </c>
      <c r="DF103" s="431">
        <v>8.6551617862175995E-3</v>
      </c>
      <c r="DG103" s="432">
        <v>5.6358857156368642E-3</v>
      </c>
      <c r="DI103" s="429"/>
      <c r="DK103" s="402">
        <v>21834454.599154837</v>
      </c>
      <c r="DL103" s="402">
        <v>21077307.782701582</v>
      </c>
    </row>
    <row r="104" spans="1:116">
      <c r="A104" s="401">
        <v>98</v>
      </c>
      <c r="B104" s="188" t="s">
        <v>313</v>
      </c>
      <c r="C104" s="425" t="s">
        <v>314</v>
      </c>
      <c r="D104" s="430">
        <v>5.3290904492357925E-3</v>
      </c>
      <c r="E104" s="431">
        <v>4.7929470307245727E-3</v>
      </c>
      <c r="F104" s="431">
        <v>4.075526409736482E-3</v>
      </c>
      <c r="G104" s="431">
        <v>5.0600182059775175E-3</v>
      </c>
      <c r="H104" s="431">
        <v>5.4814906869161831E-3</v>
      </c>
      <c r="I104" s="431">
        <v>7.408236427119773E-3</v>
      </c>
      <c r="J104" s="431">
        <v>6.6991747677252987E-3</v>
      </c>
      <c r="K104" s="431">
        <v>1.1018085864118451E-2</v>
      </c>
      <c r="L104" s="431">
        <v>4.879486081918049E-2</v>
      </c>
      <c r="M104" s="431">
        <v>5.6439953013138148E-3</v>
      </c>
      <c r="N104" s="431">
        <v>1.7624878257630403E-2</v>
      </c>
      <c r="O104" s="431">
        <v>5.4836561924668575E-3</v>
      </c>
      <c r="P104" s="431">
        <v>1.0243377063199884E-2</v>
      </c>
      <c r="Q104" s="431">
        <v>6.3869837890652278E-3</v>
      </c>
      <c r="R104" s="431">
        <v>1.1115479314000537E-2</v>
      </c>
      <c r="S104" s="431">
        <v>8.466782173296274E-3</v>
      </c>
      <c r="T104" s="431">
        <v>8.1386112861712868E-3</v>
      </c>
      <c r="U104" s="431">
        <v>5.9265219853033941E-3</v>
      </c>
      <c r="V104" s="431">
        <v>7.2256616828490772E-3</v>
      </c>
      <c r="W104" s="431">
        <v>6.9859529896451776E-3</v>
      </c>
      <c r="X104" s="431">
        <v>2.0272991623457135E-3</v>
      </c>
      <c r="Y104" s="431">
        <v>5.023777564918697E-3</v>
      </c>
      <c r="Z104" s="431">
        <v>4.1850916648288614E-3</v>
      </c>
      <c r="AA104" s="431">
        <v>7.1112230689021052E-3</v>
      </c>
      <c r="AB104" s="431">
        <v>6.1232376740393807E-2</v>
      </c>
      <c r="AC104" s="431">
        <v>4.3451811158849066E-2</v>
      </c>
      <c r="AD104" s="431">
        <v>7.7356869669534581E-4</v>
      </c>
      <c r="AE104" s="431">
        <v>1.8452051124347446E-3</v>
      </c>
      <c r="AF104" s="431">
        <v>9.7447932361328891E-3</v>
      </c>
      <c r="AG104" s="431">
        <v>9.1806718351265595E-3</v>
      </c>
      <c r="AH104" s="431">
        <v>7.2341578274789306E-3</v>
      </c>
      <c r="AI104" s="431">
        <v>5.8138746533406812E-3</v>
      </c>
      <c r="AJ104" s="431">
        <v>4.5411547549911637E-3</v>
      </c>
      <c r="AK104" s="431">
        <v>1.0154228702402731E-2</v>
      </c>
      <c r="AL104" s="431">
        <v>6.5189542924011905E-3</v>
      </c>
      <c r="AM104" s="431">
        <v>2.743431288425695E-3</v>
      </c>
      <c r="AN104" s="431">
        <v>3.6192480750176369E-3</v>
      </c>
      <c r="AO104" s="431">
        <v>4.3129833362364409E-3</v>
      </c>
      <c r="AP104" s="431">
        <v>3.6562264839288222E-3</v>
      </c>
      <c r="AQ104" s="431">
        <v>2.7369230736922906E-3</v>
      </c>
      <c r="AR104" s="431">
        <v>3.7395120071534479E-3</v>
      </c>
      <c r="AS104" s="431">
        <v>5.0160209461803974E-3</v>
      </c>
      <c r="AT104" s="431">
        <v>4.900316804124576E-3</v>
      </c>
      <c r="AU104" s="431">
        <v>7.6155290291049366E-3</v>
      </c>
      <c r="AV104" s="431">
        <v>6.527167839283309E-3</v>
      </c>
      <c r="AW104" s="431">
        <v>9.0737774385160359E-3</v>
      </c>
      <c r="AX104" s="431">
        <v>8.4457533615698663E-3</v>
      </c>
      <c r="AY104" s="431">
        <v>6.5237341067784652E-3</v>
      </c>
      <c r="AZ104" s="431">
        <v>8.1819716831406496E-3</v>
      </c>
      <c r="BA104" s="431">
        <v>1.3730570501123687E-2</v>
      </c>
      <c r="BB104" s="431">
        <v>6.9786152071301009E-3</v>
      </c>
      <c r="BC104" s="431">
        <v>8.5144737144279697E-3</v>
      </c>
      <c r="BD104" s="431">
        <v>9.4803152160661142E-3</v>
      </c>
      <c r="BE104" s="431">
        <v>9.113102372343836E-3</v>
      </c>
      <c r="BF104" s="431">
        <v>1.4683585635217031E-2</v>
      </c>
      <c r="BG104" s="431">
        <v>1.4251385056355093E-2</v>
      </c>
      <c r="BH104" s="431">
        <v>1.0775962081573416E-2</v>
      </c>
      <c r="BI104" s="431">
        <v>6.5482389628823004E-3</v>
      </c>
      <c r="BJ104" s="431">
        <v>6.9497320002545023E-3</v>
      </c>
      <c r="BK104" s="431">
        <v>1.5057576265052075E-2</v>
      </c>
      <c r="BL104" s="431">
        <v>5.9686665646399174E-3</v>
      </c>
      <c r="BM104" s="431">
        <v>7.7046094100072429E-3</v>
      </c>
      <c r="BN104" s="431">
        <v>4.9599236953760673E-3</v>
      </c>
      <c r="BO104" s="431">
        <v>6.3320536804843987E-3</v>
      </c>
      <c r="BP104" s="431">
        <v>5.6137803056184703E-3</v>
      </c>
      <c r="BQ104" s="431">
        <v>6.1178438615701472E-3</v>
      </c>
      <c r="BR104" s="431">
        <v>1.5331380041853547E-2</v>
      </c>
      <c r="BS104" s="431">
        <v>1.349071051834911E-2</v>
      </c>
      <c r="BT104" s="431">
        <v>5.2636508093988309E-3</v>
      </c>
      <c r="BU104" s="431">
        <v>1.4135059021977672E-2</v>
      </c>
      <c r="BV104" s="431">
        <v>3.5050186486892551E-2</v>
      </c>
      <c r="BW104" s="431">
        <v>2.4753565058753403E-2</v>
      </c>
      <c r="BX104" s="431">
        <v>2.316851513949442E-2</v>
      </c>
      <c r="BY104" s="431">
        <v>2.8955578194621743E-3</v>
      </c>
      <c r="BZ104" s="431">
        <v>8.5213364943540603E-3</v>
      </c>
      <c r="CA104" s="431">
        <v>5.8041629706978163E-3</v>
      </c>
      <c r="CB104" s="431">
        <v>1.0710252580638041E-2</v>
      </c>
      <c r="CC104" s="431">
        <v>7.004029788481133E-3</v>
      </c>
      <c r="CD104" s="431">
        <v>1.7192354373265523E-2</v>
      </c>
      <c r="CE104" s="431">
        <v>8.3466384572915813E-3</v>
      </c>
      <c r="CF104" s="431">
        <v>6.9897443073584278E-3</v>
      </c>
      <c r="CG104" s="431">
        <v>1.4553395145185026E-2</v>
      </c>
      <c r="CH104" s="431">
        <v>3.0924577503180627E-3</v>
      </c>
      <c r="CI104" s="431">
        <v>3.3430534142239232E-2</v>
      </c>
      <c r="CJ104" s="431">
        <v>3.1093709750838583E-2</v>
      </c>
      <c r="CK104" s="431">
        <v>1.9214414856348231E-2</v>
      </c>
      <c r="CL104" s="431">
        <v>4.0545854080619441E-2</v>
      </c>
      <c r="CM104" s="431">
        <v>3.9743621232065048E-2</v>
      </c>
      <c r="CN104" s="431">
        <v>5.3173379794967017E-3</v>
      </c>
      <c r="CO104" s="431">
        <v>6.8077994453249408E-3</v>
      </c>
      <c r="CP104" s="431">
        <v>8.940149229086862E-3</v>
      </c>
      <c r="CQ104" s="431">
        <v>1.4686305182524043E-2</v>
      </c>
      <c r="CR104" s="431">
        <v>1.0605511334015943E-2</v>
      </c>
      <c r="CS104" s="431">
        <v>5.8271551344072367E-3</v>
      </c>
      <c r="CT104" s="431">
        <v>4.8266577266300077E-3</v>
      </c>
      <c r="CU104" s="431">
        <v>9.903194462189617E-3</v>
      </c>
      <c r="CV104" s="431">
        <v>1.8847658382448791E-2</v>
      </c>
      <c r="CW104" s="431">
        <v>1.0275571516670838</v>
      </c>
      <c r="CX104" s="431">
        <v>7.9789850583781123E-3</v>
      </c>
      <c r="CY104" s="431">
        <v>1.8798761841558275E-2</v>
      </c>
      <c r="CZ104" s="431">
        <v>1.1304383865562852E-2</v>
      </c>
      <c r="DA104" s="431">
        <v>1.7983986875235721E-2</v>
      </c>
      <c r="DB104" s="431">
        <v>1.9827631853262202E-2</v>
      </c>
      <c r="DC104" s="431">
        <v>1.2928407704591355E-2</v>
      </c>
      <c r="DD104" s="431">
        <v>1.0747593381480187E-2</v>
      </c>
      <c r="DE104" s="431">
        <v>1.2586699470197141E-2</v>
      </c>
      <c r="DF104" s="431">
        <v>9.453513217395652E-3</v>
      </c>
      <c r="DG104" s="432">
        <v>8.0643684079054877E-3</v>
      </c>
      <c r="DI104" s="429"/>
      <c r="DK104" s="402">
        <v>21865917.74441088</v>
      </c>
      <c r="DL104" s="402">
        <v>19371404.167655531</v>
      </c>
    </row>
    <row r="105" spans="1:116">
      <c r="A105" s="401">
        <v>99</v>
      </c>
      <c r="B105" s="188" t="s">
        <v>315</v>
      </c>
      <c r="C105" s="425" t="s">
        <v>316</v>
      </c>
      <c r="D105" s="430">
        <v>5.5783270427055109E-2</v>
      </c>
      <c r="E105" s="431">
        <v>3.0454159193333642E-2</v>
      </c>
      <c r="F105" s="431">
        <v>8.3093688011981984E-2</v>
      </c>
      <c r="G105" s="431">
        <v>2.4762234915159175E-2</v>
      </c>
      <c r="H105" s="431">
        <v>1.402603321233065E-2</v>
      </c>
      <c r="I105" s="431">
        <v>4.3629111027360695E-2</v>
      </c>
      <c r="J105" s="431">
        <v>6.9528543257938419E-2</v>
      </c>
      <c r="K105" s="431">
        <v>2.2729271410890043E-2</v>
      </c>
      <c r="L105" s="431">
        <v>2.0111332121013719E-2</v>
      </c>
      <c r="M105" s="431">
        <v>2.297095837921034E-2</v>
      </c>
      <c r="N105" s="431">
        <v>5.2874288183904269E-3</v>
      </c>
      <c r="O105" s="431">
        <v>2.2088151524560569E-2</v>
      </c>
      <c r="P105" s="431">
        <v>1.5593881042090977E-2</v>
      </c>
      <c r="Q105" s="431">
        <v>2.6331411314845905E-2</v>
      </c>
      <c r="R105" s="431">
        <v>1.4576285537654552E-2</v>
      </c>
      <c r="S105" s="431">
        <v>2.4494073644525414E-2</v>
      </c>
      <c r="T105" s="431">
        <v>1.5617071796817796E-2</v>
      </c>
      <c r="U105" s="431">
        <v>1.3523608859300136E-2</v>
      </c>
      <c r="V105" s="431">
        <v>2.5765428866935336E-2</v>
      </c>
      <c r="W105" s="431">
        <v>3.3565674635388114E-2</v>
      </c>
      <c r="X105" s="431">
        <v>1.1581717736605079E-2</v>
      </c>
      <c r="Y105" s="431">
        <v>3.236123790745625E-2</v>
      </c>
      <c r="Z105" s="431">
        <v>1.9049999248842788E-2</v>
      </c>
      <c r="AA105" s="431">
        <v>1.9372712935070546E-2</v>
      </c>
      <c r="AB105" s="431">
        <v>1.9010730528672238E-2</v>
      </c>
      <c r="AC105" s="431">
        <v>1.623958239990626E-2</v>
      </c>
      <c r="AD105" s="431">
        <v>3.5446807837995176E-3</v>
      </c>
      <c r="AE105" s="431">
        <v>1.281104921349812E-2</v>
      </c>
      <c r="AF105" s="431">
        <v>1.8940976983466848E-2</v>
      </c>
      <c r="AG105" s="431">
        <v>2.9036374046388161E-2</v>
      </c>
      <c r="AH105" s="431">
        <v>1.7047181684154877E-2</v>
      </c>
      <c r="AI105" s="431">
        <v>1.8572930544457616E-2</v>
      </c>
      <c r="AJ105" s="431">
        <v>3.1590913162969497E-2</v>
      </c>
      <c r="AK105" s="431">
        <v>2.1789240999093424E-2</v>
      </c>
      <c r="AL105" s="431">
        <v>3.4552061106973994E-2</v>
      </c>
      <c r="AM105" s="431">
        <v>2.0527207539806077E-2</v>
      </c>
      <c r="AN105" s="431">
        <v>2.1807712839219322E-2</v>
      </c>
      <c r="AO105" s="431">
        <v>2.5642673081163025E-2</v>
      </c>
      <c r="AP105" s="431">
        <v>1.5151987364269596E-2</v>
      </c>
      <c r="AQ105" s="431">
        <v>1.6233151532593887E-2</v>
      </c>
      <c r="AR105" s="431">
        <v>1.8045872889853706E-2</v>
      </c>
      <c r="AS105" s="431">
        <v>2.012319933101725E-2</v>
      </c>
      <c r="AT105" s="431">
        <v>1.8305995205129742E-2</v>
      </c>
      <c r="AU105" s="431">
        <v>1.9142471155000982E-2</v>
      </c>
      <c r="AV105" s="431">
        <v>1.6900379859427498E-2</v>
      </c>
      <c r="AW105" s="431">
        <v>1.7372405482366692E-2</v>
      </c>
      <c r="AX105" s="431">
        <v>2.2007459224465585E-2</v>
      </c>
      <c r="AY105" s="431">
        <v>2.3071340517809187E-2</v>
      </c>
      <c r="AZ105" s="431">
        <v>1.7981073104237646E-2</v>
      </c>
      <c r="BA105" s="431">
        <v>1.5561971780689802E-2</v>
      </c>
      <c r="BB105" s="431">
        <v>1.6602341177582344E-2</v>
      </c>
      <c r="BC105" s="431">
        <v>1.5004454773515927E-2</v>
      </c>
      <c r="BD105" s="431">
        <v>1.4143162635649584E-2</v>
      </c>
      <c r="BE105" s="431">
        <v>1.4509906551268837E-2</v>
      </c>
      <c r="BF105" s="431">
        <v>1.8011472597119563E-2</v>
      </c>
      <c r="BG105" s="431">
        <v>1.7671050504016149E-2</v>
      </c>
      <c r="BH105" s="431">
        <v>1.8391805313546943E-2</v>
      </c>
      <c r="BI105" s="431">
        <v>1.5387548326971767E-2</v>
      </c>
      <c r="BJ105" s="431">
        <v>1.4122760067640426E-2</v>
      </c>
      <c r="BK105" s="431">
        <v>2.0068449900854528E-2</v>
      </c>
      <c r="BL105" s="431">
        <v>3.6100119639131727E-2</v>
      </c>
      <c r="BM105" s="431">
        <v>1.8832851107766654E-2</v>
      </c>
      <c r="BN105" s="431">
        <v>2.2989770447280556E-2</v>
      </c>
      <c r="BO105" s="431">
        <v>2.5354548563662475E-2</v>
      </c>
      <c r="BP105" s="431">
        <v>2.3247858239700294E-2</v>
      </c>
      <c r="BQ105" s="431">
        <v>4.8477922040934512E-2</v>
      </c>
      <c r="BR105" s="431">
        <v>1.2406128301906395E-2</v>
      </c>
      <c r="BS105" s="431">
        <v>3.903130269661266E-2</v>
      </c>
      <c r="BT105" s="431">
        <v>3.0667981063924276E-2</v>
      </c>
      <c r="BU105" s="431">
        <v>1.3190724902088079E-2</v>
      </c>
      <c r="BV105" s="431">
        <v>1.0777461646199134E-2</v>
      </c>
      <c r="BW105" s="431">
        <v>6.9117213156068497E-3</v>
      </c>
      <c r="BX105" s="431">
        <v>5.8286933285184497E-3</v>
      </c>
      <c r="BY105" s="431">
        <v>1.4175282140005288E-3</v>
      </c>
      <c r="BZ105" s="431">
        <v>9.6983960527811455E-3</v>
      </c>
      <c r="CA105" s="431">
        <v>3.6683343981087961E-2</v>
      </c>
      <c r="CB105" s="431">
        <v>0.23630263799044257</v>
      </c>
      <c r="CC105" s="431">
        <v>6.6891588557862446E-3</v>
      </c>
      <c r="CD105" s="431">
        <v>2.5531293077024144E-2</v>
      </c>
      <c r="CE105" s="431">
        <v>1.5205953573303604E-2</v>
      </c>
      <c r="CF105" s="431">
        <v>1.6063102791679225E-2</v>
      </c>
      <c r="CG105" s="431">
        <v>1.8206054987897267E-2</v>
      </c>
      <c r="CH105" s="431">
        <v>9.6264087734757899E-3</v>
      </c>
      <c r="CI105" s="431">
        <v>2.1642581100111809E-2</v>
      </c>
      <c r="CJ105" s="431">
        <v>1.99132713372841E-2</v>
      </c>
      <c r="CK105" s="431">
        <v>2.6449899439181475E-2</v>
      </c>
      <c r="CL105" s="431">
        <v>1.8676879819892512E-2</v>
      </c>
      <c r="CM105" s="431">
        <v>1.3825755577941417E-2</v>
      </c>
      <c r="CN105" s="431">
        <v>2.0776663933571464E-2</v>
      </c>
      <c r="CO105" s="431">
        <v>1.0196129871701258E-2</v>
      </c>
      <c r="CP105" s="431">
        <v>2.4837680605890675E-2</v>
      </c>
      <c r="CQ105" s="431">
        <v>1.1290433508063457E-2</v>
      </c>
      <c r="CR105" s="431">
        <v>2.4605699487984242E-2</v>
      </c>
      <c r="CS105" s="431">
        <v>1.5653212781324158E-2</v>
      </c>
      <c r="CT105" s="431">
        <v>9.5532301256061585E-3</v>
      </c>
      <c r="CU105" s="431">
        <v>1.5698077833469999E-2</v>
      </c>
      <c r="CV105" s="431">
        <v>0.14322255920965016</v>
      </c>
      <c r="CW105" s="431">
        <v>1.8075312509285967E-2</v>
      </c>
      <c r="CX105" s="431">
        <v>1.0528659602138177</v>
      </c>
      <c r="CY105" s="431">
        <v>9.9058194544256097E-3</v>
      </c>
      <c r="CZ105" s="431">
        <v>2.7255552380888122E-2</v>
      </c>
      <c r="DA105" s="431">
        <v>1.4187116529725784E-2</v>
      </c>
      <c r="DB105" s="431">
        <v>1.7347931122344461E-2</v>
      </c>
      <c r="DC105" s="431">
        <v>1.8197668273697769E-2</v>
      </c>
      <c r="DD105" s="431">
        <v>9.1260242644956805E-3</v>
      </c>
      <c r="DE105" s="431">
        <v>1.2881715326263771E-2</v>
      </c>
      <c r="DF105" s="431">
        <v>1.6329693741149932E-2</v>
      </c>
      <c r="DG105" s="432">
        <v>9.0413522669134695E-3</v>
      </c>
      <c r="DI105" s="429"/>
      <c r="DK105" s="402">
        <v>34321428.488123484</v>
      </c>
      <c r="DL105" s="402">
        <v>32942389.194211248</v>
      </c>
    </row>
    <row r="106" spans="1:116">
      <c r="A106" s="401">
        <v>100</v>
      </c>
      <c r="B106" s="188" t="s">
        <v>317</v>
      </c>
      <c r="C106" s="425" t="s">
        <v>318</v>
      </c>
      <c r="D106" s="430">
        <v>2.7337386020361128E-2</v>
      </c>
      <c r="E106" s="431">
        <v>3.0715372115757571E-2</v>
      </c>
      <c r="F106" s="431">
        <v>4.4543993825018391E-2</v>
      </c>
      <c r="G106" s="431">
        <v>2.112555961231645E-2</v>
      </c>
      <c r="H106" s="431">
        <v>3.2024818236012387E-2</v>
      </c>
      <c r="I106" s="431">
        <v>7.6326465816427894E-2</v>
      </c>
      <c r="J106" s="431">
        <v>4.768744182690212E-2</v>
      </c>
      <c r="K106" s="431">
        <v>6.0177097693750764E-2</v>
      </c>
      <c r="L106" s="431">
        <v>4.8946652737488626E-2</v>
      </c>
      <c r="M106" s="431">
        <v>3.9164724351711103E-2</v>
      </c>
      <c r="N106" s="431">
        <v>2.2373465895179086E-2</v>
      </c>
      <c r="O106" s="431">
        <v>3.5340495591910132E-2</v>
      </c>
      <c r="P106" s="431">
        <v>6.3250903361158517E-2</v>
      </c>
      <c r="Q106" s="431">
        <v>3.8008192480649863E-2</v>
      </c>
      <c r="R106" s="431">
        <v>6.2722385269743233E-2</v>
      </c>
      <c r="S106" s="431">
        <v>5.2852486960141477E-2</v>
      </c>
      <c r="T106" s="431">
        <v>4.2760829548707746E-2</v>
      </c>
      <c r="U106" s="431">
        <v>5.8292473609550796E-2</v>
      </c>
      <c r="V106" s="431">
        <v>4.0103936837285963E-2</v>
      </c>
      <c r="W106" s="431">
        <v>4.7957951890398837E-2</v>
      </c>
      <c r="X106" s="431">
        <v>1.582729010397536E-2</v>
      </c>
      <c r="Y106" s="431">
        <v>3.8109773641041192E-2</v>
      </c>
      <c r="Z106" s="431">
        <v>3.1869013267902799E-2</v>
      </c>
      <c r="AA106" s="431">
        <v>4.029790914318785E-2</v>
      </c>
      <c r="AB106" s="431">
        <v>5.7630744586122627E-2</v>
      </c>
      <c r="AC106" s="431">
        <v>5.2640553667944651E-2</v>
      </c>
      <c r="AD106" s="431">
        <v>7.088096943326249E-3</v>
      </c>
      <c r="AE106" s="431">
        <v>1.5783031247726988E-2</v>
      </c>
      <c r="AF106" s="431">
        <v>5.9148228585553152E-2</v>
      </c>
      <c r="AG106" s="431">
        <v>4.5547581062117863E-2</v>
      </c>
      <c r="AH106" s="431">
        <v>4.6477611112930028E-2</v>
      </c>
      <c r="AI106" s="431">
        <v>7.447399584213743E-2</v>
      </c>
      <c r="AJ106" s="431">
        <v>8.198179396980157E-2</v>
      </c>
      <c r="AK106" s="431">
        <v>4.3683958552715084E-2</v>
      </c>
      <c r="AL106" s="431">
        <v>6.859873650456641E-2</v>
      </c>
      <c r="AM106" s="431">
        <v>2.379205728007083E-2</v>
      </c>
      <c r="AN106" s="431">
        <v>2.7895583932241362E-2</v>
      </c>
      <c r="AO106" s="431">
        <v>4.7596271029283849E-2</v>
      </c>
      <c r="AP106" s="431">
        <v>3.1964543612602203E-2</v>
      </c>
      <c r="AQ106" s="431">
        <v>2.1931010174444796E-2</v>
      </c>
      <c r="AR106" s="431">
        <v>3.4377565595565415E-2</v>
      </c>
      <c r="AS106" s="431">
        <v>3.8632330672802362E-2</v>
      </c>
      <c r="AT106" s="431">
        <v>4.6466092584594471E-2</v>
      </c>
      <c r="AU106" s="431">
        <v>5.7373397662712211E-2</v>
      </c>
      <c r="AV106" s="431">
        <v>5.1481412864039934E-2</v>
      </c>
      <c r="AW106" s="431">
        <v>5.6085349665788604E-2</v>
      </c>
      <c r="AX106" s="431">
        <v>6.498340636057523E-2</v>
      </c>
      <c r="AY106" s="431">
        <v>6.8744882915956249E-2</v>
      </c>
      <c r="AZ106" s="431">
        <v>6.264667505308201E-2</v>
      </c>
      <c r="BA106" s="431">
        <v>5.5880619426757136E-2</v>
      </c>
      <c r="BB106" s="431">
        <v>5.925302756253599E-2</v>
      </c>
      <c r="BC106" s="431">
        <v>5.1156617997870774E-2</v>
      </c>
      <c r="BD106" s="431">
        <v>6.5130775071409491E-2</v>
      </c>
      <c r="BE106" s="431">
        <v>6.5625651732909129E-2</v>
      </c>
      <c r="BF106" s="431">
        <v>6.4721151343103439E-2</v>
      </c>
      <c r="BG106" s="431">
        <v>6.0761128161646666E-2</v>
      </c>
      <c r="BH106" s="431">
        <v>6.2596612316955139E-2</v>
      </c>
      <c r="BI106" s="431">
        <v>4.5877940637023766E-2</v>
      </c>
      <c r="BJ106" s="431">
        <v>5.7861814115507469E-2</v>
      </c>
      <c r="BK106" s="431">
        <v>4.8415421736171645E-2</v>
      </c>
      <c r="BL106" s="431">
        <v>6.5153180690686124E-2</v>
      </c>
      <c r="BM106" s="431">
        <v>0.10668616609954047</v>
      </c>
      <c r="BN106" s="431">
        <v>6.2348773086482595E-2</v>
      </c>
      <c r="BO106" s="431">
        <v>0.15616639625619452</v>
      </c>
      <c r="BP106" s="431">
        <v>8.5281499804722716E-2</v>
      </c>
      <c r="BQ106" s="431">
        <v>7.3894119497894234E-2</v>
      </c>
      <c r="BR106" s="431">
        <v>6.0402337776969496E-2</v>
      </c>
      <c r="BS106" s="431">
        <v>0.16455024091632969</v>
      </c>
      <c r="BT106" s="431">
        <v>6.8170994259132825E-2</v>
      </c>
      <c r="BU106" s="431">
        <v>9.0463254190262715E-2</v>
      </c>
      <c r="BV106" s="431">
        <v>0.12102218833860182</v>
      </c>
      <c r="BW106" s="431">
        <v>7.387148425626372E-2</v>
      </c>
      <c r="BX106" s="431">
        <v>6.7765500865518621E-2</v>
      </c>
      <c r="BY106" s="431">
        <v>1.1982857060491677E-2</v>
      </c>
      <c r="BZ106" s="431">
        <v>5.5683005212751567E-2</v>
      </c>
      <c r="CA106" s="431">
        <v>3.7312760162200163E-2</v>
      </c>
      <c r="CB106" s="431">
        <v>8.2499789602464887E-2</v>
      </c>
      <c r="CC106" s="431">
        <v>4.1122057269366373E-2</v>
      </c>
      <c r="CD106" s="431">
        <v>8.6601032137119241E-2</v>
      </c>
      <c r="CE106" s="431">
        <v>9.1446312633005872E-2</v>
      </c>
      <c r="CF106" s="431">
        <v>0.16547178142668079</v>
      </c>
      <c r="CG106" s="431">
        <v>0.17928407704295091</v>
      </c>
      <c r="CH106" s="431">
        <v>2.7914478681818879E-2</v>
      </c>
      <c r="CI106" s="431">
        <v>0.19546801321464791</v>
      </c>
      <c r="CJ106" s="431">
        <v>0.15174204775580488</v>
      </c>
      <c r="CK106" s="431">
        <v>0.17625325551819351</v>
      </c>
      <c r="CL106" s="431">
        <v>0.24692164941164796</v>
      </c>
      <c r="CM106" s="431">
        <v>8.3073347220781316E-2</v>
      </c>
      <c r="CN106" s="431">
        <v>9.9709303349793138E-2</v>
      </c>
      <c r="CO106" s="431">
        <v>6.4994762096134098E-2</v>
      </c>
      <c r="CP106" s="431">
        <v>0.17138919031005526</v>
      </c>
      <c r="CQ106" s="431">
        <v>5.9874670149862474E-2</v>
      </c>
      <c r="CR106" s="431">
        <v>0.10997026547666058</v>
      </c>
      <c r="CS106" s="431">
        <v>8.3519950393755954E-2</v>
      </c>
      <c r="CT106" s="431">
        <v>4.4525168031243532E-2</v>
      </c>
      <c r="CU106" s="431">
        <v>9.5271237356751415E-2</v>
      </c>
      <c r="CV106" s="431">
        <v>0.13233603467456342</v>
      </c>
      <c r="CW106" s="431">
        <v>0.17130094015387501</v>
      </c>
      <c r="CX106" s="431">
        <v>7.7251772437631289E-2</v>
      </c>
      <c r="CY106" s="431">
        <v>1.1731992003075622</v>
      </c>
      <c r="CZ106" s="431">
        <v>7.736837213305027E-2</v>
      </c>
      <c r="DA106" s="431">
        <v>5.5580065346081148E-2</v>
      </c>
      <c r="DB106" s="431">
        <v>6.6449899268856583E-2</v>
      </c>
      <c r="DC106" s="431">
        <v>5.7775001016336258E-2</v>
      </c>
      <c r="DD106" s="431">
        <v>3.8226382239717895E-2</v>
      </c>
      <c r="DE106" s="431">
        <v>4.1485777637233885E-2</v>
      </c>
      <c r="DF106" s="431">
        <v>5.3662388786243617E-2</v>
      </c>
      <c r="DG106" s="432">
        <v>5.9868552381907032E-2</v>
      </c>
      <c r="DI106" s="429"/>
      <c r="DK106" s="402">
        <v>140733072.33411691</v>
      </c>
      <c r="DL106" s="402">
        <v>133442818.99159108</v>
      </c>
    </row>
    <row r="107" spans="1:116">
      <c r="A107" s="401">
        <v>101</v>
      </c>
      <c r="B107" s="188" t="s">
        <v>319</v>
      </c>
      <c r="C107" s="425" t="s">
        <v>320</v>
      </c>
      <c r="D107" s="430">
        <v>0</v>
      </c>
      <c r="E107" s="431">
        <v>0</v>
      </c>
      <c r="F107" s="431">
        <v>0</v>
      </c>
      <c r="G107" s="431">
        <v>0</v>
      </c>
      <c r="H107" s="431">
        <v>0</v>
      </c>
      <c r="I107" s="431">
        <v>0</v>
      </c>
      <c r="J107" s="431">
        <v>0</v>
      </c>
      <c r="K107" s="431">
        <v>0</v>
      </c>
      <c r="L107" s="431">
        <v>0</v>
      </c>
      <c r="M107" s="431">
        <v>0</v>
      </c>
      <c r="N107" s="431">
        <v>0</v>
      </c>
      <c r="O107" s="431">
        <v>0</v>
      </c>
      <c r="P107" s="431">
        <v>0</v>
      </c>
      <c r="Q107" s="431">
        <v>0</v>
      </c>
      <c r="R107" s="431">
        <v>0</v>
      </c>
      <c r="S107" s="431">
        <v>0</v>
      </c>
      <c r="T107" s="431">
        <v>0</v>
      </c>
      <c r="U107" s="431">
        <v>0</v>
      </c>
      <c r="V107" s="431">
        <v>0</v>
      </c>
      <c r="W107" s="431">
        <v>0</v>
      </c>
      <c r="X107" s="431">
        <v>0</v>
      </c>
      <c r="Y107" s="431">
        <v>0</v>
      </c>
      <c r="Z107" s="431">
        <v>0</v>
      </c>
      <c r="AA107" s="431">
        <v>0</v>
      </c>
      <c r="AB107" s="431">
        <v>0</v>
      </c>
      <c r="AC107" s="431">
        <v>0</v>
      </c>
      <c r="AD107" s="431">
        <v>0</v>
      </c>
      <c r="AE107" s="431">
        <v>0</v>
      </c>
      <c r="AF107" s="431">
        <v>0</v>
      </c>
      <c r="AG107" s="431">
        <v>0</v>
      </c>
      <c r="AH107" s="431">
        <v>0</v>
      </c>
      <c r="AI107" s="431">
        <v>0</v>
      </c>
      <c r="AJ107" s="431">
        <v>0</v>
      </c>
      <c r="AK107" s="431">
        <v>0</v>
      </c>
      <c r="AL107" s="431">
        <v>0</v>
      </c>
      <c r="AM107" s="431">
        <v>0</v>
      </c>
      <c r="AN107" s="431">
        <v>0</v>
      </c>
      <c r="AO107" s="431">
        <v>0</v>
      </c>
      <c r="AP107" s="431">
        <v>0</v>
      </c>
      <c r="AQ107" s="431">
        <v>0</v>
      </c>
      <c r="AR107" s="431">
        <v>0</v>
      </c>
      <c r="AS107" s="431">
        <v>0</v>
      </c>
      <c r="AT107" s="431">
        <v>0</v>
      </c>
      <c r="AU107" s="431">
        <v>0</v>
      </c>
      <c r="AV107" s="431">
        <v>0</v>
      </c>
      <c r="AW107" s="431">
        <v>0</v>
      </c>
      <c r="AX107" s="431">
        <v>0</v>
      </c>
      <c r="AY107" s="431">
        <v>0</v>
      </c>
      <c r="AZ107" s="431">
        <v>0</v>
      </c>
      <c r="BA107" s="431">
        <v>0</v>
      </c>
      <c r="BB107" s="431">
        <v>0</v>
      </c>
      <c r="BC107" s="431">
        <v>0</v>
      </c>
      <c r="BD107" s="431">
        <v>0</v>
      </c>
      <c r="BE107" s="431">
        <v>0</v>
      </c>
      <c r="BF107" s="431">
        <v>0</v>
      </c>
      <c r="BG107" s="431">
        <v>0</v>
      </c>
      <c r="BH107" s="431">
        <v>0</v>
      </c>
      <c r="BI107" s="431">
        <v>0</v>
      </c>
      <c r="BJ107" s="431">
        <v>0</v>
      </c>
      <c r="BK107" s="431">
        <v>0</v>
      </c>
      <c r="BL107" s="431">
        <v>0</v>
      </c>
      <c r="BM107" s="431">
        <v>0</v>
      </c>
      <c r="BN107" s="431">
        <v>0</v>
      </c>
      <c r="BO107" s="431">
        <v>0</v>
      </c>
      <c r="BP107" s="431">
        <v>0</v>
      </c>
      <c r="BQ107" s="431">
        <v>0</v>
      </c>
      <c r="BR107" s="431">
        <v>0</v>
      </c>
      <c r="BS107" s="431">
        <v>0</v>
      </c>
      <c r="BT107" s="431">
        <v>0</v>
      </c>
      <c r="BU107" s="431">
        <v>0</v>
      </c>
      <c r="BV107" s="431">
        <v>0</v>
      </c>
      <c r="BW107" s="431">
        <v>0</v>
      </c>
      <c r="BX107" s="431">
        <v>0</v>
      </c>
      <c r="BY107" s="431">
        <v>0</v>
      </c>
      <c r="BZ107" s="431">
        <v>0</v>
      </c>
      <c r="CA107" s="431">
        <v>0</v>
      </c>
      <c r="CB107" s="431">
        <v>0</v>
      </c>
      <c r="CC107" s="431">
        <v>0</v>
      </c>
      <c r="CD107" s="431">
        <v>0</v>
      </c>
      <c r="CE107" s="431">
        <v>0</v>
      </c>
      <c r="CF107" s="431">
        <v>0</v>
      </c>
      <c r="CG107" s="431">
        <v>0</v>
      </c>
      <c r="CH107" s="431">
        <v>0</v>
      </c>
      <c r="CI107" s="431">
        <v>0</v>
      </c>
      <c r="CJ107" s="431">
        <v>0</v>
      </c>
      <c r="CK107" s="431">
        <v>0</v>
      </c>
      <c r="CL107" s="431">
        <v>0</v>
      </c>
      <c r="CM107" s="431">
        <v>0</v>
      </c>
      <c r="CN107" s="431">
        <v>0</v>
      </c>
      <c r="CO107" s="431">
        <v>0</v>
      </c>
      <c r="CP107" s="431">
        <v>0</v>
      </c>
      <c r="CQ107" s="431">
        <v>0</v>
      </c>
      <c r="CR107" s="431">
        <v>0</v>
      </c>
      <c r="CS107" s="431">
        <v>0</v>
      </c>
      <c r="CT107" s="431">
        <v>0</v>
      </c>
      <c r="CU107" s="431">
        <v>0</v>
      </c>
      <c r="CV107" s="431">
        <v>0</v>
      </c>
      <c r="CW107" s="431">
        <v>0</v>
      </c>
      <c r="CX107" s="431">
        <v>0</v>
      </c>
      <c r="CY107" s="431">
        <v>0</v>
      </c>
      <c r="CZ107" s="431">
        <v>1.001165344549209</v>
      </c>
      <c r="DA107" s="431">
        <v>0</v>
      </c>
      <c r="DB107" s="431">
        <v>0</v>
      </c>
      <c r="DC107" s="431">
        <v>0</v>
      </c>
      <c r="DD107" s="431">
        <v>0</v>
      </c>
      <c r="DE107" s="431">
        <v>0</v>
      </c>
      <c r="DF107" s="431">
        <v>0</v>
      </c>
      <c r="DG107" s="432">
        <v>0</v>
      </c>
      <c r="DI107" s="429"/>
      <c r="DK107" s="402">
        <v>3235682.2956941016</v>
      </c>
      <c r="DL107" s="402">
        <v>3066855.9623321015</v>
      </c>
    </row>
    <row r="108" spans="1:116">
      <c r="A108" s="401">
        <v>102</v>
      </c>
      <c r="B108" s="188" t="s">
        <v>321</v>
      </c>
      <c r="C108" s="425" t="s">
        <v>322</v>
      </c>
      <c r="D108" s="430">
        <v>3.2549658900041499E-6</v>
      </c>
      <c r="E108" s="431">
        <v>4.1288385055805102E-6</v>
      </c>
      <c r="F108" s="431">
        <v>3.2066765166199994E-6</v>
      </c>
      <c r="G108" s="431">
        <v>8.3260295378929746E-6</v>
      </c>
      <c r="H108" s="431">
        <v>3.3158333838170088E-6</v>
      </c>
      <c r="I108" s="431">
        <v>5.5606081604490788E-6</v>
      </c>
      <c r="J108" s="431">
        <v>1.0854503344719388E-5</v>
      </c>
      <c r="K108" s="431">
        <v>6.7250027238849044E-6</v>
      </c>
      <c r="L108" s="431">
        <v>5.3186906395147182E-6</v>
      </c>
      <c r="M108" s="431">
        <v>7.2643392926449341E-6</v>
      </c>
      <c r="N108" s="431">
        <v>1.4294459871124494E-6</v>
      </c>
      <c r="O108" s="431">
        <v>3.3661092878119698E-6</v>
      </c>
      <c r="P108" s="431">
        <v>3.8207553644742802E-6</v>
      </c>
      <c r="Q108" s="431">
        <v>4.8647869738938125E-6</v>
      </c>
      <c r="R108" s="431">
        <v>6.5205873489715402E-6</v>
      </c>
      <c r="S108" s="431">
        <v>7.5316534129735706E-6</v>
      </c>
      <c r="T108" s="431">
        <v>5.5502428303228902E-6</v>
      </c>
      <c r="U108" s="431">
        <v>3.4789648365733134E-6</v>
      </c>
      <c r="V108" s="431">
        <v>4.4639841923437143E-6</v>
      </c>
      <c r="W108" s="431">
        <v>5.7887423204476429E-6</v>
      </c>
      <c r="X108" s="431">
        <v>2.3403168756288883E-6</v>
      </c>
      <c r="Y108" s="431">
        <v>5.4598046038810215E-6</v>
      </c>
      <c r="Z108" s="431">
        <v>6.3006074255919477E-6</v>
      </c>
      <c r="AA108" s="431">
        <v>7.3745260062457844E-6</v>
      </c>
      <c r="AB108" s="431">
        <v>8.7739669358844246E-6</v>
      </c>
      <c r="AC108" s="431">
        <v>1.1676895502935893E-5</v>
      </c>
      <c r="AD108" s="431">
        <v>4.9539273509741828E-7</v>
      </c>
      <c r="AE108" s="431">
        <v>1.7896844541002406E-6</v>
      </c>
      <c r="AF108" s="431">
        <v>5.6057616835825331E-6</v>
      </c>
      <c r="AG108" s="431">
        <v>3.5885760878012174E-6</v>
      </c>
      <c r="AH108" s="431">
        <v>3.3437767275165432E-6</v>
      </c>
      <c r="AI108" s="431">
        <v>3.6966420304294399E-6</v>
      </c>
      <c r="AJ108" s="431">
        <v>7.853334542592209E-6</v>
      </c>
      <c r="AK108" s="431">
        <v>2.0820639474583241E-5</v>
      </c>
      <c r="AL108" s="431">
        <v>6.4302401989400933E-6</v>
      </c>
      <c r="AM108" s="431">
        <v>2.657946850924051E-6</v>
      </c>
      <c r="AN108" s="431">
        <v>3.5795339537982909E-6</v>
      </c>
      <c r="AO108" s="431">
        <v>8.8104907095057429E-6</v>
      </c>
      <c r="AP108" s="431">
        <v>2.8932180605249609E-6</v>
      </c>
      <c r="AQ108" s="431">
        <v>2.1751368066985024E-6</v>
      </c>
      <c r="AR108" s="431">
        <v>2.626501998217621E-6</v>
      </c>
      <c r="AS108" s="431">
        <v>1.0952824149562983E-5</v>
      </c>
      <c r="AT108" s="431">
        <v>5.4148959842594092E-6</v>
      </c>
      <c r="AU108" s="431">
        <v>1.1755895785777549E-5</v>
      </c>
      <c r="AV108" s="431">
        <v>8.5370573555668899E-6</v>
      </c>
      <c r="AW108" s="431">
        <v>8.4304358896553137E-6</v>
      </c>
      <c r="AX108" s="431">
        <v>1.5172614763705008E-5</v>
      </c>
      <c r="AY108" s="431">
        <v>2.5625731578075855E-5</v>
      </c>
      <c r="AZ108" s="431">
        <v>1.7789981671480807E-5</v>
      </c>
      <c r="BA108" s="431">
        <v>2.8581862175459027E-5</v>
      </c>
      <c r="BB108" s="431">
        <v>1.7157582530828515E-5</v>
      </c>
      <c r="BC108" s="431">
        <v>1.2255224284237352E-5</v>
      </c>
      <c r="BD108" s="431">
        <v>3.6664686786209141E-5</v>
      </c>
      <c r="BE108" s="431">
        <v>1.1216888741605238E-5</v>
      </c>
      <c r="BF108" s="431">
        <v>8.1665186088154931E-6</v>
      </c>
      <c r="BG108" s="431">
        <v>8.0660230226522851E-6</v>
      </c>
      <c r="BH108" s="431">
        <v>8.4888768852963328E-6</v>
      </c>
      <c r="BI108" s="431">
        <v>1.2074462334951646E-5</v>
      </c>
      <c r="BJ108" s="431">
        <v>4.5726576047151959E-6</v>
      </c>
      <c r="BK108" s="431">
        <v>5.1788996894583275E-6</v>
      </c>
      <c r="BL108" s="431">
        <v>4.8229613537772799E-6</v>
      </c>
      <c r="BM108" s="431">
        <v>7.4457054657067765E-6</v>
      </c>
      <c r="BN108" s="431">
        <v>5.0070779861215749E-6</v>
      </c>
      <c r="BO108" s="431">
        <v>6.0792676445291808E-6</v>
      </c>
      <c r="BP108" s="431">
        <v>6.3533501698279671E-6</v>
      </c>
      <c r="BQ108" s="431">
        <v>1.0387606955290389E-5</v>
      </c>
      <c r="BR108" s="431">
        <v>9.796320133705895E-6</v>
      </c>
      <c r="BS108" s="431">
        <v>7.0144175456184261E-6</v>
      </c>
      <c r="BT108" s="431">
        <v>6.6377597753194293E-6</v>
      </c>
      <c r="BU108" s="431">
        <v>7.8038546488982943E-6</v>
      </c>
      <c r="BV108" s="431">
        <v>9.2622666783635235E-6</v>
      </c>
      <c r="BW108" s="431">
        <v>3.4456340490291856E-6</v>
      </c>
      <c r="BX108" s="431">
        <v>3.0545553529439968E-6</v>
      </c>
      <c r="BY108" s="431">
        <v>7.9151673760039305E-7</v>
      </c>
      <c r="BZ108" s="431">
        <v>6.7016185604835954E-5</v>
      </c>
      <c r="CA108" s="431">
        <v>4.1510283151687451E-6</v>
      </c>
      <c r="CB108" s="431">
        <v>1.0935623777268854E-5</v>
      </c>
      <c r="CC108" s="431">
        <v>4.4912588603679197E-6</v>
      </c>
      <c r="CD108" s="431">
        <v>5.6879631570900291E-6</v>
      </c>
      <c r="CE108" s="431">
        <v>9.4078999897108013E-6</v>
      </c>
      <c r="CF108" s="431">
        <v>7.2890188396875784E-6</v>
      </c>
      <c r="CG108" s="431">
        <v>8.1891758956181145E-6</v>
      </c>
      <c r="CH108" s="431">
        <v>4.5044558548584738E-6</v>
      </c>
      <c r="CI108" s="431">
        <v>9.3834420350736583E-5</v>
      </c>
      <c r="CJ108" s="431">
        <v>2.1934279359748015E-5</v>
      </c>
      <c r="CK108" s="431">
        <v>5.3180920009514551E-5</v>
      </c>
      <c r="CL108" s="431">
        <v>1.0375085234041628E-4</v>
      </c>
      <c r="CM108" s="431">
        <v>2.2212314408451944E-5</v>
      </c>
      <c r="CN108" s="431">
        <v>5.8184159421084012E-6</v>
      </c>
      <c r="CO108" s="431">
        <v>9.9112412789267215E-3</v>
      </c>
      <c r="CP108" s="431">
        <v>6.788680232339851E-6</v>
      </c>
      <c r="CQ108" s="431">
        <v>7.9649213989865728E-3</v>
      </c>
      <c r="CR108" s="431">
        <v>5.1391026034335554E-6</v>
      </c>
      <c r="CS108" s="431">
        <v>1.3380464083253269E-2</v>
      </c>
      <c r="CT108" s="431">
        <v>2.7429490702917603E-2</v>
      </c>
      <c r="CU108" s="431">
        <v>5.6974641554448911E-6</v>
      </c>
      <c r="CV108" s="431">
        <v>1.3130907663500485E-5</v>
      </c>
      <c r="CW108" s="431">
        <v>3.6355000965641643E-5</v>
      </c>
      <c r="CX108" s="431">
        <v>6.5497476727946188E-6</v>
      </c>
      <c r="CY108" s="431">
        <v>1.1370741889097105E-5</v>
      </c>
      <c r="CZ108" s="431">
        <v>2.1962081768988166E-3</v>
      </c>
      <c r="DA108" s="431">
        <v>1.0054419812177726</v>
      </c>
      <c r="DB108" s="431">
        <v>1.6239964755237129E-5</v>
      </c>
      <c r="DC108" s="431">
        <v>5.3830375306208027E-6</v>
      </c>
      <c r="DD108" s="431">
        <v>1.0509999430267282E-5</v>
      </c>
      <c r="DE108" s="431">
        <v>7.5509736143604197E-6</v>
      </c>
      <c r="DF108" s="431">
        <v>6.2968435425456986E-6</v>
      </c>
      <c r="DG108" s="432">
        <v>3.0117008636633604E-5</v>
      </c>
      <c r="DI108" s="429"/>
      <c r="DK108" s="402">
        <v>17899456.923463289</v>
      </c>
      <c r="DL108" s="402">
        <v>17777001.825551014</v>
      </c>
    </row>
    <row r="109" spans="1:116">
      <c r="A109" s="401">
        <v>103</v>
      </c>
      <c r="B109" s="188" t="s">
        <v>323</v>
      </c>
      <c r="C109" s="425" t="s">
        <v>324</v>
      </c>
      <c r="D109" s="430">
        <v>8.8615082374683237E-5</v>
      </c>
      <c r="E109" s="431">
        <v>1.0145234208540407E-4</v>
      </c>
      <c r="F109" s="431">
        <v>9.4444319619825106E-5</v>
      </c>
      <c r="G109" s="431">
        <v>6.5213472424294184E-5</v>
      </c>
      <c r="H109" s="431">
        <v>1.4094279945598936E-4</v>
      </c>
      <c r="I109" s="431">
        <v>2.2335106059887821E-4</v>
      </c>
      <c r="J109" s="431">
        <v>1.5685879804083779E-4</v>
      </c>
      <c r="K109" s="431">
        <v>2.691006809379275E-4</v>
      </c>
      <c r="L109" s="431">
        <v>3.1175162463999932E-4</v>
      </c>
      <c r="M109" s="431">
        <v>1.4983839515422074E-4</v>
      </c>
      <c r="N109" s="431">
        <v>1.1512202566870036E-4</v>
      </c>
      <c r="O109" s="431">
        <v>1.8798910187569555E-4</v>
      </c>
      <c r="P109" s="431">
        <v>2.3142130050313433E-4</v>
      </c>
      <c r="Q109" s="431">
        <v>1.8760151583792922E-4</v>
      </c>
      <c r="R109" s="431">
        <v>1.6890673808926527E-4</v>
      </c>
      <c r="S109" s="431">
        <v>2.1808991971825094E-4</v>
      </c>
      <c r="T109" s="431">
        <v>1.7796885005060898E-4</v>
      </c>
      <c r="U109" s="431">
        <v>1.6231236081753307E-4</v>
      </c>
      <c r="V109" s="431">
        <v>1.3767658481822148E-4</v>
      </c>
      <c r="W109" s="431">
        <v>2.1914788932185397E-4</v>
      </c>
      <c r="X109" s="431">
        <v>3.9603155247854428E-5</v>
      </c>
      <c r="Y109" s="431">
        <v>9.9322161747208247E-5</v>
      </c>
      <c r="Z109" s="431">
        <v>8.4168214076445371E-5</v>
      </c>
      <c r="AA109" s="431">
        <v>1.6909223485771319E-4</v>
      </c>
      <c r="AB109" s="431">
        <v>2.9896531124925493E-4</v>
      </c>
      <c r="AC109" s="431">
        <v>1.7198504963183739E-4</v>
      </c>
      <c r="AD109" s="431">
        <v>1.9867430563012088E-5</v>
      </c>
      <c r="AE109" s="431">
        <v>5.7765604404109809E-5</v>
      </c>
      <c r="AF109" s="431">
        <v>1.694143746044581E-4</v>
      </c>
      <c r="AG109" s="431">
        <v>1.4698101945140215E-4</v>
      </c>
      <c r="AH109" s="431">
        <v>1.5502433932772344E-4</v>
      </c>
      <c r="AI109" s="431">
        <v>1.3411688796557676E-4</v>
      </c>
      <c r="AJ109" s="431">
        <v>1.3279987824853183E-4</v>
      </c>
      <c r="AK109" s="431">
        <v>1.06768717394971E-4</v>
      </c>
      <c r="AL109" s="431">
        <v>1.4234184237048257E-4</v>
      </c>
      <c r="AM109" s="431">
        <v>1.007597059799401E-4</v>
      </c>
      <c r="AN109" s="431">
        <v>1.1616579380124099E-4</v>
      </c>
      <c r="AO109" s="431">
        <v>1.2893592946667715E-4</v>
      </c>
      <c r="AP109" s="431">
        <v>1.3241422923132736E-4</v>
      </c>
      <c r="AQ109" s="431">
        <v>8.3358023882744276E-5</v>
      </c>
      <c r="AR109" s="431">
        <v>1.0101386133830422E-4</v>
      </c>
      <c r="AS109" s="431">
        <v>1.2944050748524535E-4</v>
      </c>
      <c r="AT109" s="431">
        <v>1.3917690036035346E-4</v>
      </c>
      <c r="AU109" s="431">
        <v>1.6076913853001394E-4</v>
      </c>
      <c r="AV109" s="431">
        <v>1.2221559638630537E-4</v>
      </c>
      <c r="AW109" s="431">
        <v>1.3808199411829077E-4</v>
      </c>
      <c r="AX109" s="431">
        <v>2.5371922354641593E-4</v>
      </c>
      <c r="AY109" s="431">
        <v>2.3445498260075517E-4</v>
      </c>
      <c r="AZ109" s="431">
        <v>1.3588050312157888E-4</v>
      </c>
      <c r="BA109" s="431">
        <v>1.784797325243959E-4</v>
      </c>
      <c r="BB109" s="431">
        <v>1.6004127224859556E-4</v>
      </c>
      <c r="BC109" s="431">
        <v>1.5810068638566236E-4</v>
      </c>
      <c r="BD109" s="431">
        <v>1.6898211532354591E-4</v>
      </c>
      <c r="BE109" s="431">
        <v>2.5562792757964457E-4</v>
      </c>
      <c r="BF109" s="431">
        <v>2.0294733680088347E-4</v>
      </c>
      <c r="BG109" s="431">
        <v>1.6379738658242046E-4</v>
      </c>
      <c r="BH109" s="431">
        <v>1.9107410908825937E-4</v>
      </c>
      <c r="BI109" s="431">
        <v>2.4105793167569737E-4</v>
      </c>
      <c r="BJ109" s="431">
        <v>2.2123749760195944E-4</v>
      </c>
      <c r="BK109" s="431">
        <v>1.9132083399719246E-4</v>
      </c>
      <c r="BL109" s="431">
        <v>1.7226389466040007E-4</v>
      </c>
      <c r="BM109" s="431">
        <v>1.8543596372248771E-4</v>
      </c>
      <c r="BN109" s="431">
        <v>1.5614279482092949E-4</v>
      </c>
      <c r="BO109" s="431">
        <v>2.7913840356291373E-4</v>
      </c>
      <c r="BP109" s="431">
        <v>1.7829874394052587E-4</v>
      </c>
      <c r="BQ109" s="431">
        <v>1.7555263874265216E-4</v>
      </c>
      <c r="BR109" s="431">
        <v>1.2544342656710533E-4</v>
      </c>
      <c r="BS109" s="431">
        <v>2.6769586862502779E-4</v>
      </c>
      <c r="BT109" s="431">
        <v>2.1353653635541788E-4</v>
      </c>
      <c r="BU109" s="431">
        <v>2.3055223815397505E-4</v>
      </c>
      <c r="BV109" s="431">
        <v>3.0247374700102369E-4</v>
      </c>
      <c r="BW109" s="431">
        <v>2.0688040284074367E-4</v>
      </c>
      <c r="BX109" s="431">
        <v>1.7775399621686394E-4</v>
      </c>
      <c r="BY109" s="431">
        <v>2.9365747858190178E-5</v>
      </c>
      <c r="BZ109" s="431">
        <v>2.3495339654545609E-3</v>
      </c>
      <c r="CA109" s="431">
        <v>1.6141316791433845E-4</v>
      </c>
      <c r="CB109" s="431">
        <v>1.9087844281581357E-4</v>
      </c>
      <c r="CC109" s="431">
        <v>2.016459660399559E-4</v>
      </c>
      <c r="CD109" s="431">
        <v>4.2186335868410555E-4</v>
      </c>
      <c r="CE109" s="431">
        <v>2.0514264189042724E-4</v>
      </c>
      <c r="CF109" s="431">
        <v>3.3740182818202586E-4</v>
      </c>
      <c r="CG109" s="431">
        <v>2.8472333064357813E-4</v>
      </c>
      <c r="CH109" s="431">
        <v>4.078696075716423E-4</v>
      </c>
      <c r="CI109" s="431">
        <v>9.7195707971830039E-4</v>
      </c>
      <c r="CJ109" s="431">
        <v>1.4554838946667808E-3</v>
      </c>
      <c r="CK109" s="431">
        <v>2.851110190672847E-4</v>
      </c>
      <c r="CL109" s="431">
        <v>9.8212324774849566E-4</v>
      </c>
      <c r="CM109" s="431">
        <v>1.9077918773108093E-3</v>
      </c>
      <c r="CN109" s="431">
        <v>2.7624130097118991E-4</v>
      </c>
      <c r="CO109" s="431">
        <v>3.7461474513763877E-4</v>
      </c>
      <c r="CP109" s="431">
        <v>3.5540384565985444E-4</v>
      </c>
      <c r="CQ109" s="431">
        <v>1.1688788846157259E-2</v>
      </c>
      <c r="CR109" s="431">
        <v>9.7259894866997907E-3</v>
      </c>
      <c r="CS109" s="431">
        <v>1.2911796685982708E-2</v>
      </c>
      <c r="CT109" s="431">
        <v>1.0371522209605867E-2</v>
      </c>
      <c r="CU109" s="431">
        <v>2.7854612693277144E-4</v>
      </c>
      <c r="CV109" s="431">
        <v>3.0452050754589736E-4</v>
      </c>
      <c r="CW109" s="431">
        <v>1.6831281756725426E-3</v>
      </c>
      <c r="CX109" s="431">
        <v>1.7157581302393294E-4</v>
      </c>
      <c r="CY109" s="431">
        <v>1.0360335172692784E-3</v>
      </c>
      <c r="CZ109" s="431">
        <v>1.1345267921238245E-2</v>
      </c>
      <c r="DA109" s="431">
        <v>2.1353891051084156E-3</v>
      </c>
      <c r="DB109" s="431">
        <v>1.0191126003144266</v>
      </c>
      <c r="DC109" s="431">
        <v>3.3209846391371361E-4</v>
      </c>
      <c r="DD109" s="431">
        <v>5.1622939496411349E-4</v>
      </c>
      <c r="DE109" s="431">
        <v>3.0655193934623374E-3</v>
      </c>
      <c r="DF109" s="431">
        <v>1.802753158489616E-4</v>
      </c>
      <c r="DG109" s="432">
        <v>1.7747097884562863E-3</v>
      </c>
      <c r="DI109" s="429"/>
      <c r="DK109" s="402">
        <v>5676812.1618875517</v>
      </c>
      <c r="DL109" s="402">
        <v>5651130.6678850362</v>
      </c>
    </row>
    <row r="110" spans="1:116">
      <c r="A110" s="401">
        <v>104</v>
      </c>
      <c r="B110" s="188" t="s">
        <v>325</v>
      </c>
      <c r="C110" s="425" t="s">
        <v>326</v>
      </c>
      <c r="D110" s="430">
        <v>3.1611046503688252E-4</v>
      </c>
      <c r="E110" s="431">
        <v>2.9504429797623565E-4</v>
      </c>
      <c r="F110" s="431">
        <v>3.326669041292242E-4</v>
      </c>
      <c r="G110" s="431">
        <v>2.8569337562967163E-4</v>
      </c>
      <c r="H110" s="431">
        <v>3.3231018631329459E-4</v>
      </c>
      <c r="I110" s="431">
        <v>3.9376476815906804E-4</v>
      </c>
      <c r="J110" s="431">
        <v>4.0398167858945381E-4</v>
      </c>
      <c r="K110" s="431">
        <v>5.66070443204062E-4</v>
      </c>
      <c r="L110" s="431">
        <v>2.0213461338464966E-3</v>
      </c>
      <c r="M110" s="431">
        <v>3.2364587911771928E-4</v>
      </c>
      <c r="N110" s="431">
        <v>7.2761774022655676E-4</v>
      </c>
      <c r="O110" s="431">
        <v>3.3754099754515628E-4</v>
      </c>
      <c r="P110" s="431">
        <v>6.0093533780576451E-4</v>
      </c>
      <c r="Q110" s="431">
        <v>3.6474812982576003E-4</v>
      </c>
      <c r="R110" s="431">
        <v>5.7268554193227767E-4</v>
      </c>
      <c r="S110" s="431">
        <v>4.349783609987297E-4</v>
      </c>
      <c r="T110" s="431">
        <v>4.3145052077243196E-4</v>
      </c>
      <c r="U110" s="431">
        <v>3.6690165041250032E-4</v>
      </c>
      <c r="V110" s="431">
        <v>6.2890732221378999E-4</v>
      </c>
      <c r="W110" s="431">
        <v>3.738011071618188E-4</v>
      </c>
      <c r="X110" s="431">
        <v>1.118266181632121E-4</v>
      </c>
      <c r="Y110" s="431">
        <v>2.7581143139557372E-4</v>
      </c>
      <c r="Z110" s="431">
        <v>2.232957480159909E-4</v>
      </c>
      <c r="AA110" s="431">
        <v>3.69609229347222E-4</v>
      </c>
      <c r="AB110" s="431">
        <v>2.5760849825316179E-3</v>
      </c>
      <c r="AC110" s="431">
        <v>1.8257911177355522E-3</v>
      </c>
      <c r="AD110" s="431">
        <v>4.4420447735647973E-5</v>
      </c>
      <c r="AE110" s="431">
        <v>1.1519505975831399E-4</v>
      </c>
      <c r="AF110" s="431">
        <v>4.5643042978207285E-4</v>
      </c>
      <c r="AG110" s="431">
        <v>4.6894379663810925E-4</v>
      </c>
      <c r="AH110" s="431">
        <v>4.1677606592695589E-4</v>
      </c>
      <c r="AI110" s="431">
        <v>3.0985925404176343E-4</v>
      </c>
      <c r="AJ110" s="431">
        <v>2.6195078536917941E-4</v>
      </c>
      <c r="AK110" s="431">
        <v>5.4424042726729585E-4</v>
      </c>
      <c r="AL110" s="431">
        <v>3.582923795993833E-4</v>
      </c>
      <c r="AM110" s="431">
        <v>1.7102318601570679E-4</v>
      </c>
      <c r="AN110" s="431">
        <v>2.0469643022049902E-4</v>
      </c>
      <c r="AO110" s="431">
        <v>2.4519105221413234E-4</v>
      </c>
      <c r="AP110" s="431">
        <v>2.1642816166903104E-4</v>
      </c>
      <c r="AQ110" s="431">
        <v>1.5850625678084582E-4</v>
      </c>
      <c r="AR110" s="431">
        <v>2.1797636419120664E-4</v>
      </c>
      <c r="AS110" s="431">
        <v>2.8021791854770489E-4</v>
      </c>
      <c r="AT110" s="431">
        <v>2.7369414320952096E-4</v>
      </c>
      <c r="AU110" s="431">
        <v>3.9355850705489212E-4</v>
      </c>
      <c r="AV110" s="431">
        <v>3.4819454760133685E-4</v>
      </c>
      <c r="AW110" s="431">
        <v>4.6523880496409704E-4</v>
      </c>
      <c r="AX110" s="431">
        <v>4.2863726357699426E-4</v>
      </c>
      <c r="AY110" s="431">
        <v>3.7868045031763583E-4</v>
      </c>
      <c r="AZ110" s="431">
        <v>4.4512279369490792E-4</v>
      </c>
      <c r="BA110" s="431">
        <v>6.4457429054064132E-4</v>
      </c>
      <c r="BB110" s="431">
        <v>3.9658947879804161E-4</v>
      </c>
      <c r="BC110" s="431">
        <v>4.3548152920577164E-4</v>
      </c>
      <c r="BD110" s="431">
        <v>5.0283365388295283E-4</v>
      </c>
      <c r="BE110" s="431">
        <v>5.242844805879082E-4</v>
      </c>
      <c r="BF110" s="431">
        <v>6.6158953111946012E-4</v>
      </c>
      <c r="BG110" s="431">
        <v>6.4099509381915719E-4</v>
      </c>
      <c r="BH110" s="431">
        <v>5.0411939205510954E-4</v>
      </c>
      <c r="BI110" s="431">
        <v>3.7251773806967758E-4</v>
      </c>
      <c r="BJ110" s="431">
        <v>4.0432438109808024E-4</v>
      </c>
      <c r="BK110" s="431">
        <v>3.0748995022896923E-3</v>
      </c>
      <c r="BL110" s="431">
        <v>4.0715364719905341E-4</v>
      </c>
      <c r="BM110" s="431">
        <v>4.6188528356091009E-4</v>
      </c>
      <c r="BN110" s="431">
        <v>3.4291299242841778E-4</v>
      </c>
      <c r="BO110" s="431">
        <v>4.113837330200633E-4</v>
      </c>
      <c r="BP110" s="431">
        <v>3.6226214354192528E-4</v>
      </c>
      <c r="BQ110" s="431">
        <v>3.0355115976074076E-4</v>
      </c>
      <c r="BR110" s="431">
        <v>6.7236123425706005E-4</v>
      </c>
      <c r="BS110" s="431">
        <v>7.0071402033763464E-4</v>
      </c>
      <c r="BT110" s="431">
        <v>3.31826046687604E-4</v>
      </c>
      <c r="BU110" s="431">
        <v>7.5221756147026547E-4</v>
      </c>
      <c r="BV110" s="431">
        <v>1.6343634618814773E-3</v>
      </c>
      <c r="BW110" s="431">
        <v>1.0874093601431589E-3</v>
      </c>
      <c r="BX110" s="431">
        <v>1.0061922733552772E-3</v>
      </c>
      <c r="BY110" s="431">
        <v>1.3642330984999973E-4</v>
      </c>
      <c r="BZ110" s="431">
        <v>5.2733666481963575E-4</v>
      </c>
      <c r="CA110" s="431">
        <v>3.3151104385891096E-4</v>
      </c>
      <c r="CB110" s="431">
        <v>5.4363514562959377E-4</v>
      </c>
      <c r="CC110" s="431">
        <v>3.7732700513792004E-4</v>
      </c>
      <c r="CD110" s="431">
        <v>8.5840359967861383E-4</v>
      </c>
      <c r="CE110" s="431">
        <v>5.4910222715698982E-4</v>
      </c>
      <c r="CF110" s="431">
        <v>4.7465284837383472E-4</v>
      </c>
      <c r="CG110" s="431">
        <v>7.4240486525483144E-4</v>
      </c>
      <c r="CH110" s="431">
        <v>3.1609864937242287E-4</v>
      </c>
      <c r="CI110" s="431">
        <v>1.7185416876998858E-3</v>
      </c>
      <c r="CJ110" s="431">
        <v>5.5489342665787429E-2</v>
      </c>
      <c r="CK110" s="431">
        <v>1.131228790597946E-3</v>
      </c>
      <c r="CL110" s="431">
        <v>2.4396643834730704E-3</v>
      </c>
      <c r="CM110" s="431">
        <v>5.5479738135963137E-2</v>
      </c>
      <c r="CN110" s="431">
        <v>5.338110338967627E-4</v>
      </c>
      <c r="CO110" s="431">
        <v>6.1936853981614558E-4</v>
      </c>
      <c r="CP110" s="431">
        <v>1.2264587837243811E-3</v>
      </c>
      <c r="CQ110" s="431">
        <v>8.007903610085462E-4</v>
      </c>
      <c r="CR110" s="431">
        <v>7.4222246801668732E-4</v>
      </c>
      <c r="CS110" s="431">
        <v>7.7588924322590479E-4</v>
      </c>
      <c r="CT110" s="431">
        <v>3.4025894517266905E-4</v>
      </c>
      <c r="CU110" s="431">
        <v>1.5822517624787629E-3</v>
      </c>
      <c r="CV110" s="431">
        <v>9.610168472901961E-4</v>
      </c>
      <c r="CW110" s="431">
        <v>4.0680010023002908E-2</v>
      </c>
      <c r="CX110" s="431">
        <v>4.1819304214019159E-4</v>
      </c>
      <c r="CY110" s="431">
        <v>1.0114337390702095E-3</v>
      </c>
      <c r="CZ110" s="431">
        <v>2.6832596103971967E-3</v>
      </c>
      <c r="DA110" s="431">
        <v>1.2195128891793194E-3</v>
      </c>
      <c r="DB110" s="431">
        <v>1.3652811376510747E-3</v>
      </c>
      <c r="DC110" s="431">
        <v>1.0414835985539606</v>
      </c>
      <c r="DD110" s="431">
        <v>6.4837583994448514E-4</v>
      </c>
      <c r="DE110" s="431">
        <v>1.8032562471997568E-3</v>
      </c>
      <c r="DF110" s="431">
        <v>6.8555590197125378E-4</v>
      </c>
      <c r="DG110" s="432">
        <v>1.0653222339794359E-3</v>
      </c>
      <c r="DI110" s="429"/>
      <c r="DK110" s="402">
        <v>10526758.875305938</v>
      </c>
      <c r="DL110" s="402">
        <v>10290890.842878692</v>
      </c>
    </row>
    <row r="111" spans="1:116">
      <c r="A111" s="401">
        <v>105</v>
      </c>
      <c r="B111" s="188" t="s">
        <v>327</v>
      </c>
      <c r="C111" s="425" t="s">
        <v>328</v>
      </c>
      <c r="D111" s="430">
        <v>6.2358418066020267E-5</v>
      </c>
      <c r="E111" s="431">
        <v>6.6494376764731295E-3</v>
      </c>
      <c r="F111" s="431">
        <v>2.3102603644374419E-4</v>
      </c>
      <c r="G111" s="431">
        <v>1.8689065147195025E-5</v>
      </c>
      <c r="H111" s="431">
        <v>4.0886509359162881E-5</v>
      </c>
      <c r="I111" s="431">
        <v>1.1342059212209236E-6</v>
      </c>
      <c r="J111" s="431">
        <v>1.4332418673991925E-6</v>
      </c>
      <c r="K111" s="431">
        <v>7.656110141087255E-4</v>
      </c>
      <c r="L111" s="431">
        <v>5.9018649810312753E-5</v>
      </c>
      <c r="M111" s="431">
        <v>2.0959815127047786E-4</v>
      </c>
      <c r="N111" s="431">
        <v>3.4427965014072702E-6</v>
      </c>
      <c r="O111" s="431">
        <v>7.4947318519810166E-6</v>
      </c>
      <c r="P111" s="431">
        <v>6.2832390894696722E-6</v>
      </c>
      <c r="Q111" s="431">
        <v>4.4798965414454065E-6</v>
      </c>
      <c r="R111" s="431">
        <v>2.1956254969618194E-6</v>
      </c>
      <c r="S111" s="431">
        <v>5.3109442226004582E-6</v>
      </c>
      <c r="T111" s="431">
        <v>2.5316308126441016E-6</v>
      </c>
      <c r="U111" s="431">
        <v>1.6873028542798018E-6</v>
      </c>
      <c r="V111" s="431">
        <v>6.4546782397509919E-6</v>
      </c>
      <c r="W111" s="431">
        <v>1.3986614543998487E-6</v>
      </c>
      <c r="X111" s="431">
        <v>4.9420887380507122E-7</v>
      </c>
      <c r="Y111" s="431">
        <v>4.4963883417449094E-6</v>
      </c>
      <c r="Z111" s="431">
        <v>1.7287051941687163E-6</v>
      </c>
      <c r="AA111" s="431">
        <v>1.9332404416876036E-6</v>
      </c>
      <c r="AB111" s="431">
        <v>1.5038901785387294E-5</v>
      </c>
      <c r="AC111" s="431">
        <v>1.6860608545737095E-5</v>
      </c>
      <c r="AD111" s="431">
        <v>1.3359538119420179E-7</v>
      </c>
      <c r="AE111" s="431">
        <v>4.3902955773639087E-7</v>
      </c>
      <c r="AF111" s="431">
        <v>1.5055645695994269E-6</v>
      </c>
      <c r="AG111" s="431">
        <v>3.462543612222846E-6</v>
      </c>
      <c r="AH111" s="431">
        <v>1.2363570512698117E-4</v>
      </c>
      <c r="AI111" s="431">
        <v>1.0912172786225265E-6</v>
      </c>
      <c r="AJ111" s="431">
        <v>9.9066981677574674E-7</v>
      </c>
      <c r="AK111" s="431">
        <v>2.6865926124657531E-6</v>
      </c>
      <c r="AL111" s="431">
        <v>2.1675144378415901E-6</v>
      </c>
      <c r="AM111" s="431">
        <v>5.0437115225133157E-7</v>
      </c>
      <c r="AN111" s="431">
        <v>6.2546823709088067E-7</v>
      </c>
      <c r="AO111" s="431">
        <v>9.5284769009604115E-7</v>
      </c>
      <c r="AP111" s="431">
        <v>6.1072163237496205E-7</v>
      </c>
      <c r="AQ111" s="431">
        <v>4.5766477206070715E-7</v>
      </c>
      <c r="AR111" s="431">
        <v>6.4953747569156352E-7</v>
      </c>
      <c r="AS111" s="431">
        <v>1.0972892896321867E-6</v>
      </c>
      <c r="AT111" s="431">
        <v>8.8757676433402477E-7</v>
      </c>
      <c r="AU111" s="431">
        <v>1.3348597307228913E-6</v>
      </c>
      <c r="AV111" s="431">
        <v>1.158098465389603E-6</v>
      </c>
      <c r="AW111" s="431">
        <v>1.5354258199956187E-6</v>
      </c>
      <c r="AX111" s="431">
        <v>1.5710729431765071E-6</v>
      </c>
      <c r="AY111" s="431">
        <v>1.824510131060348E-6</v>
      </c>
      <c r="AZ111" s="431">
        <v>1.7032700316479356E-6</v>
      </c>
      <c r="BA111" s="431">
        <v>2.4763895115849274E-6</v>
      </c>
      <c r="BB111" s="431">
        <v>1.5239626945825936E-6</v>
      </c>
      <c r="BC111" s="431">
        <v>1.5115088729958641E-6</v>
      </c>
      <c r="BD111" s="431">
        <v>2.4459707992986041E-6</v>
      </c>
      <c r="BE111" s="431">
        <v>1.6587382565087587E-6</v>
      </c>
      <c r="BF111" s="431">
        <v>1.9905488571502386E-6</v>
      </c>
      <c r="BG111" s="431">
        <v>1.9594256746318006E-6</v>
      </c>
      <c r="BH111" s="431">
        <v>1.6920915616651295E-6</v>
      </c>
      <c r="BI111" s="431">
        <v>1.5156631236281955E-6</v>
      </c>
      <c r="BJ111" s="431">
        <v>1.1664531790941755E-6</v>
      </c>
      <c r="BK111" s="431">
        <v>1.0501690011241507E-5</v>
      </c>
      <c r="BL111" s="431">
        <v>1.1160908628785566E-6</v>
      </c>
      <c r="BM111" s="431">
        <v>1.5635870759701312E-6</v>
      </c>
      <c r="BN111" s="431">
        <v>1.1357196588659306E-6</v>
      </c>
      <c r="BO111" s="431">
        <v>1.3092268101147651E-6</v>
      </c>
      <c r="BP111" s="431">
        <v>1.1854260053226227E-6</v>
      </c>
      <c r="BQ111" s="431">
        <v>1.0484408051471918E-6</v>
      </c>
      <c r="BR111" s="431">
        <v>2.0266108691837474E-6</v>
      </c>
      <c r="BS111" s="431">
        <v>1.8542701355047024E-6</v>
      </c>
      <c r="BT111" s="431">
        <v>1.0927990504886365E-6</v>
      </c>
      <c r="BU111" s="431">
        <v>1.9604710747275488E-6</v>
      </c>
      <c r="BV111" s="431">
        <v>3.9041546659360748E-6</v>
      </c>
      <c r="BW111" s="431">
        <v>2.5001639061321866E-6</v>
      </c>
      <c r="BX111" s="431">
        <v>2.3100175829099513E-6</v>
      </c>
      <c r="BY111" s="431">
        <v>3.3308972219880755E-7</v>
      </c>
      <c r="BZ111" s="431">
        <v>3.3607520894007912E-6</v>
      </c>
      <c r="CA111" s="431">
        <v>9.0371274366520026E-7</v>
      </c>
      <c r="CB111" s="431">
        <v>1.707430694149821E-6</v>
      </c>
      <c r="CC111" s="431">
        <v>1.0652330788311637E-6</v>
      </c>
      <c r="CD111" s="431">
        <v>2.2511573414319604E-6</v>
      </c>
      <c r="CE111" s="431">
        <v>1.5612352041293269E-6</v>
      </c>
      <c r="CF111" s="431">
        <v>1.348489788197913E-6</v>
      </c>
      <c r="CG111" s="431">
        <v>2.4470089294708594E-6</v>
      </c>
      <c r="CH111" s="431">
        <v>8.7843479187975883E-7</v>
      </c>
      <c r="CI111" s="431">
        <v>6.8325747311468242E-6</v>
      </c>
      <c r="CJ111" s="431">
        <v>1.2103163968555687E-4</v>
      </c>
      <c r="CK111" s="431">
        <v>4.2765924518805734E-6</v>
      </c>
      <c r="CL111" s="431">
        <v>8.7090741283712515E-6</v>
      </c>
      <c r="CM111" s="431">
        <v>1.2120185525558411E-4</v>
      </c>
      <c r="CN111" s="431">
        <v>1.8454352502189933E-6</v>
      </c>
      <c r="CO111" s="431">
        <v>3.2128621796621918E-4</v>
      </c>
      <c r="CP111" s="431">
        <v>1.1365344836384264E-5</v>
      </c>
      <c r="CQ111" s="431">
        <v>6.811160395736378E-6</v>
      </c>
      <c r="CR111" s="431">
        <v>2.1795533509472867E-6</v>
      </c>
      <c r="CS111" s="431">
        <v>1.302853629283882E-5</v>
      </c>
      <c r="CT111" s="431">
        <v>2.1183953892133752E-5</v>
      </c>
      <c r="CU111" s="431">
        <v>4.979046626671557E-6</v>
      </c>
      <c r="CV111" s="431">
        <v>2.6431488426635128E-6</v>
      </c>
      <c r="CW111" s="431">
        <v>8.9481629222843635E-5</v>
      </c>
      <c r="CX111" s="431">
        <v>1.3343957263748767E-6</v>
      </c>
      <c r="CY111" s="431">
        <v>2.6584165149808364E-6</v>
      </c>
      <c r="CZ111" s="431">
        <v>6.8371258571882072E-5</v>
      </c>
      <c r="DA111" s="431">
        <v>1.3675976669802315E-4</v>
      </c>
      <c r="DB111" s="431">
        <v>3.8861229162224449E-6</v>
      </c>
      <c r="DC111" s="431">
        <v>2.2563237814815116E-3</v>
      </c>
      <c r="DD111" s="431">
        <v>1.0023273893159872</v>
      </c>
      <c r="DE111" s="431">
        <v>8.5071052765530629E-6</v>
      </c>
      <c r="DF111" s="431">
        <v>3.1064944198209617E-6</v>
      </c>
      <c r="DG111" s="432">
        <v>3.5929718564660639E-6</v>
      </c>
      <c r="DI111" s="429"/>
      <c r="DK111" s="402">
        <v>621273.69424413575</v>
      </c>
      <c r="DL111" s="402">
        <v>616579.74962005077</v>
      </c>
    </row>
    <row r="112" spans="1:116">
      <c r="A112" s="401">
        <v>106</v>
      </c>
      <c r="B112" s="188" t="s">
        <v>329</v>
      </c>
      <c r="C112" s="425" t="s">
        <v>330</v>
      </c>
      <c r="D112" s="430">
        <v>4.0848235366857993E-4</v>
      </c>
      <c r="E112" s="431">
        <v>3.9755903573962829E-4</v>
      </c>
      <c r="F112" s="431">
        <v>2.6802716670419591E-3</v>
      </c>
      <c r="G112" s="431">
        <v>2.5311821419488225E-4</v>
      </c>
      <c r="H112" s="431">
        <v>1.3460793002779985E-3</v>
      </c>
      <c r="I112" s="431">
        <v>4.154374170278684E-4</v>
      </c>
      <c r="J112" s="431">
        <v>4.8133551181873182E-4</v>
      </c>
      <c r="K112" s="431">
        <v>6.094934091183475E-4</v>
      </c>
      <c r="L112" s="431">
        <v>4.507522823594473E-4</v>
      </c>
      <c r="M112" s="431">
        <v>4.1396770232272651E-4</v>
      </c>
      <c r="N112" s="431">
        <v>1.6516667453405043E-4</v>
      </c>
      <c r="O112" s="431">
        <v>3.0542745156977765E-4</v>
      </c>
      <c r="P112" s="431">
        <v>3.9159666327173454E-4</v>
      </c>
      <c r="Q112" s="431">
        <v>3.3149509049612655E-4</v>
      </c>
      <c r="R112" s="431">
        <v>3.979006003198815E-4</v>
      </c>
      <c r="S112" s="431">
        <v>3.454965653810775E-4</v>
      </c>
      <c r="T112" s="431">
        <v>2.9895410215117493E-4</v>
      </c>
      <c r="U112" s="431">
        <v>3.3009529439932889E-4</v>
      </c>
      <c r="V112" s="431">
        <v>5.814668270407023E-4</v>
      </c>
      <c r="W112" s="431">
        <v>4.9859127179426347E-4</v>
      </c>
      <c r="X112" s="431">
        <v>1.3439603187949606E-4</v>
      </c>
      <c r="Y112" s="431">
        <v>2.735853878739945E-4</v>
      </c>
      <c r="Z112" s="431">
        <v>2.4110188349839943E-4</v>
      </c>
      <c r="AA112" s="431">
        <v>4.1336166721753475E-4</v>
      </c>
      <c r="AB112" s="431">
        <v>4.8592697017886842E-4</v>
      </c>
      <c r="AC112" s="431">
        <v>7.6834712902276237E-4</v>
      </c>
      <c r="AD112" s="431">
        <v>7.7296014097067846E-5</v>
      </c>
      <c r="AE112" s="431">
        <v>1.4470060610378361E-4</v>
      </c>
      <c r="AF112" s="431">
        <v>2.7657878846981091E-4</v>
      </c>
      <c r="AG112" s="431">
        <v>2.8280662166819997E-4</v>
      </c>
      <c r="AH112" s="431">
        <v>2.8965180017623108E-4</v>
      </c>
      <c r="AI112" s="431">
        <v>4.4921563808604319E-4</v>
      </c>
      <c r="AJ112" s="431">
        <v>3.8562495450032285E-4</v>
      </c>
      <c r="AK112" s="431">
        <v>2.1215987155998577E-3</v>
      </c>
      <c r="AL112" s="431">
        <v>5.0177171456256562E-4</v>
      </c>
      <c r="AM112" s="431">
        <v>2.0977731057114323E-4</v>
      </c>
      <c r="AN112" s="431">
        <v>2.3042494984084485E-4</v>
      </c>
      <c r="AO112" s="431">
        <v>3.2845761183498436E-4</v>
      </c>
      <c r="AP112" s="431">
        <v>2.396829012576409E-4</v>
      </c>
      <c r="AQ112" s="431">
        <v>1.7317527715457516E-4</v>
      </c>
      <c r="AR112" s="431">
        <v>2.1707765092443638E-4</v>
      </c>
      <c r="AS112" s="431">
        <v>2.6221658259098198E-4</v>
      </c>
      <c r="AT112" s="431">
        <v>2.4651342239346587E-4</v>
      </c>
      <c r="AU112" s="431">
        <v>3.4231310488671619E-4</v>
      </c>
      <c r="AV112" s="431">
        <v>3.4882032679962833E-4</v>
      </c>
      <c r="AW112" s="431">
        <v>3.6409587329344672E-4</v>
      </c>
      <c r="AX112" s="431">
        <v>3.8138033346091774E-4</v>
      </c>
      <c r="AY112" s="431">
        <v>6.2115766033426893E-4</v>
      </c>
      <c r="AZ112" s="431">
        <v>3.9594089698557605E-4</v>
      </c>
      <c r="BA112" s="431">
        <v>4.5925474230216882E-4</v>
      </c>
      <c r="BB112" s="431">
        <v>3.3044363183842981E-4</v>
      </c>
      <c r="BC112" s="431">
        <v>3.8957577824003174E-4</v>
      </c>
      <c r="BD112" s="431">
        <v>4.7437750824219399E-4</v>
      </c>
      <c r="BE112" s="431">
        <v>3.6504061090900667E-4</v>
      </c>
      <c r="BF112" s="431">
        <v>3.6230114723163372E-4</v>
      </c>
      <c r="BG112" s="431">
        <v>3.8266916475712264E-4</v>
      </c>
      <c r="BH112" s="431">
        <v>3.3683658006535959E-4</v>
      </c>
      <c r="BI112" s="431">
        <v>5.9763031321172938E-4</v>
      </c>
      <c r="BJ112" s="431">
        <v>3.0334846335340789E-4</v>
      </c>
      <c r="BK112" s="431">
        <v>5.0123310224118971E-4</v>
      </c>
      <c r="BL112" s="431">
        <v>5.9359219735465615E-4</v>
      </c>
      <c r="BM112" s="431">
        <v>5.7113728683141451E-4</v>
      </c>
      <c r="BN112" s="431">
        <v>3.9918164648678189E-4</v>
      </c>
      <c r="BO112" s="431">
        <v>7.6116950917849268E-4</v>
      </c>
      <c r="BP112" s="431">
        <v>7.3398510403935486E-4</v>
      </c>
      <c r="BQ112" s="431">
        <v>2.4310572827249583E-4</v>
      </c>
      <c r="BR112" s="431">
        <v>3.3984478753022978E-4</v>
      </c>
      <c r="BS112" s="431">
        <v>7.1302586917225571E-4</v>
      </c>
      <c r="BT112" s="431">
        <v>2.0933968763275348E-4</v>
      </c>
      <c r="BU112" s="431">
        <v>8.688933099236882E-4</v>
      </c>
      <c r="BV112" s="431">
        <v>5.7202776734221355E-4</v>
      </c>
      <c r="BW112" s="431">
        <v>1.7792259872462276E-3</v>
      </c>
      <c r="BX112" s="431">
        <v>1.4027597721823117E-3</v>
      </c>
      <c r="BY112" s="431">
        <v>5.10212231943393E-4</v>
      </c>
      <c r="BZ112" s="431">
        <v>4.3325503236742017E-4</v>
      </c>
      <c r="CA112" s="431">
        <v>6.1549082140475574E-4</v>
      </c>
      <c r="CB112" s="431">
        <v>6.8190917969153701E-4</v>
      </c>
      <c r="CC112" s="431">
        <v>5.5060652604317932E-4</v>
      </c>
      <c r="CD112" s="431">
        <v>5.8168670803237501E-4</v>
      </c>
      <c r="CE112" s="431">
        <v>5.3611358960529987E-4</v>
      </c>
      <c r="CF112" s="431">
        <v>6.5726384509535746E-4</v>
      </c>
      <c r="CG112" s="431">
        <v>9.189645251660017E-4</v>
      </c>
      <c r="CH112" s="431">
        <v>4.9007439334830972E-4</v>
      </c>
      <c r="CI112" s="431">
        <v>9.5675190063637683E-4</v>
      </c>
      <c r="CJ112" s="431">
        <v>2.3568553068190569E-3</v>
      </c>
      <c r="CK112" s="431">
        <v>1.3226924037306968E-3</v>
      </c>
      <c r="CL112" s="431">
        <v>7.9113067630783333E-4</v>
      </c>
      <c r="CM112" s="431">
        <v>3.6093266285297573E-3</v>
      </c>
      <c r="CN112" s="431">
        <v>5.4027889253672502E-4</v>
      </c>
      <c r="CO112" s="431">
        <v>3.9023041115265576E-3</v>
      </c>
      <c r="CP112" s="431">
        <v>3.2109949469518412E-3</v>
      </c>
      <c r="CQ112" s="431">
        <v>5.7115924249852561E-4</v>
      </c>
      <c r="CR112" s="431">
        <v>5.6329808847112306E-4</v>
      </c>
      <c r="CS112" s="431">
        <v>4.5847206053468937E-4</v>
      </c>
      <c r="CT112" s="431">
        <v>4.360587689178895E-4</v>
      </c>
      <c r="CU112" s="431">
        <v>2.6415454538079378E-3</v>
      </c>
      <c r="CV112" s="431">
        <v>1.2527070972279224E-3</v>
      </c>
      <c r="CW112" s="431">
        <v>3.1084715595052093E-3</v>
      </c>
      <c r="CX112" s="431">
        <v>7.982802639375302E-4</v>
      </c>
      <c r="CY112" s="431">
        <v>1.0594384215291657E-3</v>
      </c>
      <c r="CZ112" s="431">
        <v>2.1536683668975164E-3</v>
      </c>
      <c r="DA112" s="431">
        <v>9.1052601297548759E-4</v>
      </c>
      <c r="DB112" s="431">
        <v>1.9156765021177537E-3</v>
      </c>
      <c r="DC112" s="431">
        <v>2.5980839916128085E-3</v>
      </c>
      <c r="DD112" s="431">
        <v>1.6371863879458253E-3</v>
      </c>
      <c r="DE112" s="431">
        <v>1.0036252819455522</v>
      </c>
      <c r="DF112" s="431">
        <v>4.5793134316009048E-4</v>
      </c>
      <c r="DG112" s="432">
        <v>1.7185971948520408E-3</v>
      </c>
      <c r="DI112" s="429"/>
      <c r="DK112" s="402">
        <v>7205713.9158792989</v>
      </c>
      <c r="DL112" s="402">
        <v>7107069.5983120129</v>
      </c>
    </row>
    <row r="113" spans="1:116">
      <c r="A113" s="401">
        <v>107</v>
      </c>
      <c r="B113" s="188" t="s">
        <v>331</v>
      </c>
      <c r="C113" s="425" t="s">
        <v>332</v>
      </c>
      <c r="D113" s="430">
        <v>1.1857790211519186E-3</v>
      </c>
      <c r="E113" s="431">
        <v>1.282110285255993E-3</v>
      </c>
      <c r="F113" s="431">
        <v>1.5135334003851593E-3</v>
      </c>
      <c r="G113" s="431">
        <v>4.7160036632900694E-3</v>
      </c>
      <c r="H113" s="431">
        <v>1.737767056263059E-3</v>
      </c>
      <c r="I113" s="431">
        <v>1.3966711327253276E-3</v>
      </c>
      <c r="J113" s="431">
        <v>2.3017594959548037E-3</v>
      </c>
      <c r="K113" s="431">
        <v>2.0362907707161073E-3</v>
      </c>
      <c r="L113" s="431">
        <v>1.2267966434480716E-3</v>
      </c>
      <c r="M113" s="431">
        <v>1.2269278025332697E-3</v>
      </c>
      <c r="N113" s="431">
        <v>2.4645716747846632E-4</v>
      </c>
      <c r="O113" s="431">
        <v>1.7258296360071598E-3</v>
      </c>
      <c r="P113" s="431">
        <v>2.2258159057151525E-3</v>
      </c>
      <c r="Q113" s="431">
        <v>2.1895101129929132E-3</v>
      </c>
      <c r="R113" s="431">
        <v>2.0694649701937409E-3</v>
      </c>
      <c r="S113" s="431">
        <v>1.7554597118891186E-3</v>
      </c>
      <c r="T113" s="431">
        <v>1.5822620079533236E-3</v>
      </c>
      <c r="U113" s="431">
        <v>1.6169857098099301E-3</v>
      </c>
      <c r="V113" s="431">
        <v>1.797991812385365E-3</v>
      </c>
      <c r="W113" s="431">
        <v>1.4937776280664133E-3</v>
      </c>
      <c r="X113" s="431">
        <v>4.3440868448763672E-4</v>
      </c>
      <c r="Y113" s="431">
        <v>8.6371146616092808E-4</v>
      </c>
      <c r="Z113" s="431">
        <v>9.8333594997077793E-4</v>
      </c>
      <c r="AA113" s="431">
        <v>1.2768071912860166E-3</v>
      </c>
      <c r="AB113" s="431">
        <v>1.8325559084905912E-3</v>
      </c>
      <c r="AC113" s="431">
        <v>1.578728421116759E-3</v>
      </c>
      <c r="AD113" s="431">
        <v>1.4042164666250976E-4</v>
      </c>
      <c r="AE113" s="431">
        <v>4.1903157466471826E-4</v>
      </c>
      <c r="AF113" s="431">
        <v>8.128582839266725E-4</v>
      </c>
      <c r="AG113" s="431">
        <v>9.1856438403286114E-4</v>
      </c>
      <c r="AH113" s="431">
        <v>2.1675481372540181E-3</v>
      </c>
      <c r="AI113" s="431">
        <v>2.313036674407219E-3</v>
      </c>
      <c r="AJ113" s="431">
        <v>1.5445470636382089E-3</v>
      </c>
      <c r="AK113" s="431">
        <v>2.0055169548912574E-3</v>
      </c>
      <c r="AL113" s="431">
        <v>1.8190398329427379E-3</v>
      </c>
      <c r="AM113" s="431">
        <v>6.3489300542070163E-4</v>
      </c>
      <c r="AN113" s="431">
        <v>6.7880053502691277E-4</v>
      </c>
      <c r="AO113" s="431">
        <v>8.9451494946303446E-4</v>
      </c>
      <c r="AP113" s="431">
        <v>1.2028869925987918E-3</v>
      </c>
      <c r="AQ113" s="431">
        <v>6.9068817158309936E-4</v>
      </c>
      <c r="AR113" s="431">
        <v>1.0633495710329875E-3</v>
      </c>
      <c r="AS113" s="431">
        <v>1.5111972856637294E-3</v>
      </c>
      <c r="AT113" s="431">
        <v>1.0125415580390347E-3</v>
      </c>
      <c r="AU113" s="431">
        <v>1.5824030238201165E-3</v>
      </c>
      <c r="AV113" s="431">
        <v>1.7039206609699693E-3</v>
      </c>
      <c r="AW113" s="431">
        <v>1.7526880985699574E-3</v>
      </c>
      <c r="AX113" s="431">
        <v>1.8119548387233362E-3</v>
      </c>
      <c r="AY113" s="431">
        <v>2.7641670236098997E-3</v>
      </c>
      <c r="AZ113" s="431">
        <v>1.9200118558395727E-3</v>
      </c>
      <c r="BA113" s="431">
        <v>1.6006127208903792E-3</v>
      </c>
      <c r="BB113" s="431">
        <v>1.4764266800580746E-3</v>
      </c>
      <c r="BC113" s="431">
        <v>1.6877898919320144E-3</v>
      </c>
      <c r="BD113" s="431">
        <v>1.9554008419937333E-3</v>
      </c>
      <c r="BE113" s="431">
        <v>1.7426082927680553E-3</v>
      </c>
      <c r="BF113" s="431">
        <v>1.2571001164787042E-3</v>
      </c>
      <c r="BG113" s="431">
        <v>1.1471231654244533E-3</v>
      </c>
      <c r="BH113" s="431">
        <v>1.3372129948982232E-3</v>
      </c>
      <c r="BI113" s="431">
        <v>1.5613225935727261E-3</v>
      </c>
      <c r="BJ113" s="431">
        <v>2.1580586140890561E-3</v>
      </c>
      <c r="BK113" s="431">
        <v>2.5852457372684168E-3</v>
      </c>
      <c r="BL113" s="431">
        <v>2.0514021619654345E-3</v>
      </c>
      <c r="BM113" s="431">
        <v>1.5391632009841743E-3</v>
      </c>
      <c r="BN113" s="431">
        <v>9.085346463745908E-4</v>
      </c>
      <c r="BO113" s="431">
        <v>3.0790523356996114E-3</v>
      </c>
      <c r="BP113" s="431">
        <v>1.2514519435711706E-3</v>
      </c>
      <c r="BQ113" s="431">
        <v>6.4498748001543536E-4</v>
      </c>
      <c r="BR113" s="431">
        <v>7.7088020995762577E-4</v>
      </c>
      <c r="BS113" s="431">
        <v>1.8111024393552807E-3</v>
      </c>
      <c r="BT113" s="431">
        <v>3.5549654692426155E-3</v>
      </c>
      <c r="BU113" s="431">
        <v>2.6328816162934903E-3</v>
      </c>
      <c r="BV113" s="431">
        <v>4.3990363043128625E-3</v>
      </c>
      <c r="BW113" s="431">
        <v>1.9220204508961568E-3</v>
      </c>
      <c r="BX113" s="431">
        <v>1.3480756462129562E-3</v>
      </c>
      <c r="BY113" s="431">
        <v>3.4885927134625523E-4</v>
      </c>
      <c r="BZ113" s="431">
        <v>3.709614713212767E-3</v>
      </c>
      <c r="CA113" s="431">
        <v>2.2730695533455707E-3</v>
      </c>
      <c r="CB113" s="431">
        <v>2.9462101031235365E-3</v>
      </c>
      <c r="CC113" s="431">
        <v>2.9587801464100588E-3</v>
      </c>
      <c r="CD113" s="431">
        <v>3.2172304896070981E-3</v>
      </c>
      <c r="CE113" s="431">
        <v>5.6142089132641274E-3</v>
      </c>
      <c r="CF113" s="431">
        <v>4.0307777211774564E-3</v>
      </c>
      <c r="CG113" s="431">
        <v>4.1968307536266753E-3</v>
      </c>
      <c r="CH113" s="431">
        <v>3.8294717778314205E-3</v>
      </c>
      <c r="CI113" s="431">
        <v>4.5157217612858342E-3</v>
      </c>
      <c r="CJ113" s="431">
        <v>3.6154936532634685E-3</v>
      </c>
      <c r="CK113" s="431">
        <v>1.4480020152799126E-3</v>
      </c>
      <c r="CL113" s="431">
        <v>3.2728078282048224E-3</v>
      </c>
      <c r="CM113" s="431">
        <v>3.3958165476631031E-3</v>
      </c>
      <c r="CN113" s="431">
        <v>3.2813320918204073E-3</v>
      </c>
      <c r="CO113" s="431">
        <v>2.2221374293432583E-3</v>
      </c>
      <c r="CP113" s="431">
        <v>7.7540944682293125E-3</v>
      </c>
      <c r="CQ113" s="431">
        <v>2.153916157097425E-3</v>
      </c>
      <c r="CR113" s="431">
        <v>6.1366107506246239E-3</v>
      </c>
      <c r="CS113" s="431">
        <v>4.7519655993324573E-3</v>
      </c>
      <c r="CT113" s="431">
        <v>5.3955316272746613E-3</v>
      </c>
      <c r="CU113" s="431">
        <v>5.3552850805483427E-3</v>
      </c>
      <c r="CV113" s="431">
        <v>2.5305385304907964E-3</v>
      </c>
      <c r="CW113" s="431">
        <v>3.7481371833986846E-3</v>
      </c>
      <c r="CX113" s="431">
        <v>2.355406850633917E-3</v>
      </c>
      <c r="CY113" s="431">
        <v>2.2414076048519246E-3</v>
      </c>
      <c r="CZ113" s="431">
        <v>3.6467347179843439E-3</v>
      </c>
      <c r="DA113" s="431">
        <v>1.8171687324243936E-3</v>
      </c>
      <c r="DB113" s="431">
        <v>4.708161584004107E-3</v>
      </c>
      <c r="DC113" s="431">
        <v>2.7086161613967619E-3</v>
      </c>
      <c r="DD113" s="431">
        <v>3.5751359563736661E-3</v>
      </c>
      <c r="DE113" s="431">
        <v>3.2044916650881337E-3</v>
      </c>
      <c r="DF113" s="431">
        <v>1.0018424737629457</v>
      </c>
      <c r="DG113" s="432">
        <v>1.111561577126327E-3</v>
      </c>
      <c r="DI113" s="429"/>
      <c r="DK113" s="402">
        <v>3829973.3505020621</v>
      </c>
      <c r="DL113" s="402">
        <v>3688906.3609667397</v>
      </c>
    </row>
    <row r="114" spans="1:116" ht="12.5" thickBot="1">
      <c r="A114" s="401">
        <v>108</v>
      </c>
      <c r="B114" s="188" t="s">
        <v>333</v>
      </c>
      <c r="C114" s="425" t="s">
        <v>334</v>
      </c>
      <c r="D114" s="433">
        <v>8.4865948903973202E-3</v>
      </c>
      <c r="E114" s="434">
        <v>3.5666541760362202E-3</v>
      </c>
      <c r="F114" s="434">
        <v>2.747331129104223E-3</v>
      </c>
      <c r="G114" s="434">
        <v>1.876553199772972E-3</v>
      </c>
      <c r="H114" s="434">
        <v>8.9749901159269577E-3</v>
      </c>
      <c r="I114" s="434">
        <v>1.1158986155989661E-2</v>
      </c>
      <c r="J114" s="434">
        <v>8.1376560796951099E-3</v>
      </c>
      <c r="K114" s="434">
        <v>6.7923074480108854E-3</v>
      </c>
      <c r="L114" s="434">
        <v>7.4238613186068479E-3</v>
      </c>
      <c r="M114" s="434">
        <v>5.9476004390010655E-3</v>
      </c>
      <c r="N114" s="434">
        <v>4.2003275774876161E-3</v>
      </c>
      <c r="O114" s="434">
        <v>3.8580784322756207E-3</v>
      </c>
      <c r="P114" s="434">
        <v>4.6923712047686975E-3</v>
      </c>
      <c r="Q114" s="434">
        <v>8.971316966255926E-3</v>
      </c>
      <c r="R114" s="434">
        <v>4.400720549764414E-3</v>
      </c>
      <c r="S114" s="434">
        <v>4.6924414365282236E-3</v>
      </c>
      <c r="T114" s="434">
        <v>3.969583061424236E-3</v>
      </c>
      <c r="U114" s="434">
        <v>3.2041798034235873E-3</v>
      </c>
      <c r="V114" s="434">
        <v>1.9392410061868242E-3</v>
      </c>
      <c r="W114" s="434">
        <v>3.2806511007053467E-3</v>
      </c>
      <c r="X114" s="434">
        <v>9.3118061053359383E-4</v>
      </c>
      <c r="Y114" s="434">
        <v>1.8740082534688164E-3</v>
      </c>
      <c r="Z114" s="434">
        <v>2.1370760824763525E-3</v>
      </c>
      <c r="AA114" s="434">
        <v>7.398368229585432E-3</v>
      </c>
      <c r="AB114" s="434">
        <v>2.618111859562441E-3</v>
      </c>
      <c r="AC114" s="434">
        <v>2.869558842099247E-3</v>
      </c>
      <c r="AD114" s="434">
        <v>4.9674501449628811E-4</v>
      </c>
      <c r="AE114" s="434">
        <v>5.6059178790886718E-3</v>
      </c>
      <c r="AF114" s="434">
        <v>2.8454092221123707E-3</v>
      </c>
      <c r="AG114" s="434">
        <v>5.7834548025933021E-3</v>
      </c>
      <c r="AH114" s="434">
        <v>5.0598224329000893E-3</v>
      </c>
      <c r="AI114" s="434">
        <v>1.1535985020099681E-2</v>
      </c>
      <c r="AJ114" s="434">
        <v>9.4471909254270903E-3</v>
      </c>
      <c r="AK114" s="434">
        <v>3.0261228917480816E-3</v>
      </c>
      <c r="AL114" s="434">
        <v>1.0962762733099988E-2</v>
      </c>
      <c r="AM114" s="434">
        <v>7.2170920484029349E-3</v>
      </c>
      <c r="AN114" s="434">
        <v>8.199324154455543E-3</v>
      </c>
      <c r="AO114" s="434">
        <v>1.4452871276950089E-2</v>
      </c>
      <c r="AP114" s="434">
        <v>1.0241434407105716E-2</v>
      </c>
      <c r="AQ114" s="434">
        <v>4.4565141092555152E-3</v>
      </c>
      <c r="AR114" s="434">
        <v>6.5481560075964038E-3</v>
      </c>
      <c r="AS114" s="434">
        <v>6.0206113768408766E-3</v>
      </c>
      <c r="AT114" s="434">
        <v>7.538625135858297E-3</v>
      </c>
      <c r="AU114" s="434">
        <v>8.8809907789787184E-3</v>
      </c>
      <c r="AV114" s="434">
        <v>7.1606432994062094E-3</v>
      </c>
      <c r="AW114" s="434">
        <v>4.0529182636073547E-3</v>
      </c>
      <c r="AX114" s="434">
        <v>2.5596697721179079E-3</v>
      </c>
      <c r="AY114" s="434">
        <v>2.6817440475908126E-3</v>
      </c>
      <c r="AZ114" s="434">
        <v>5.1673376187007175E-3</v>
      </c>
      <c r="BA114" s="434">
        <v>3.1895063763193923E-3</v>
      </c>
      <c r="BB114" s="434">
        <v>2.3603905233825998E-3</v>
      </c>
      <c r="BC114" s="434">
        <v>5.9663449451938791E-3</v>
      </c>
      <c r="BD114" s="434">
        <v>4.6435677925443725E-3</v>
      </c>
      <c r="BE114" s="434">
        <v>3.0696688872682795E-3</v>
      </c>
      <c r="BF114" s="434">
        <v>3.4025859658902728E-3</v>
      </c>
      <c r="BG114" s="434">
        <v>3.5571444505292575E-3</v>
      </c>
      <c r="BH114" s="434">
        <v>3.3405966400573187E-3</v>
      </c>
      <c r="BI114" s="434">
        <v>7.0084228626131244E-3</v>
      </c>
      <c r="BJ114" s="434">
        <v>9.7837481418725468E-3</v>
      </c>
      <c r="BK114" s="434">
        <v>3.7925636166208361E-3</v>
      </c>
      <c r="BL114" s="434">
        <v>4.4495519526585045E-3</v>
      </c>
      <c r="BM114" s="434">
        <v>1.3375527920599969E-2</v>
      </c>
      <c r="BN114" s="434">
        <v>1.5664029326895569E-2</v>
      </c>
      <c r="BO114" s="434">
        <v>1.1421107538424603E-2</v>
      </c>
      <c r="BP114" s="434">
        <v>1.309451736476952E-2</v>
      </c>
      <c r="BQ114" s="434">
        <v>4.4234802863834426E-3</v>
      </c>
      <c r="BR114" s="434">
        <v>3.9867529218501428E-3</v>
      </c>
      <c r="BS114" s="434">
        <v>8.1901330171226475E-3</v>
      </c>
      <c r="BT114" s="434">
        <v>7.1682832845292423E-3</v>
      </c>
      <c r="BU114" s="434">
        <v>4.9449572925441866E-3</v>
      </c>
      <c r="BV114" s="434">
        <v>9.0224371880124124E-3</v>
      </c>
      <c r="BW114" s="434">
        <v>9.3454897987198769E-3</v>
      </c>
      <c r="BX114" s="434">
        <v>7.8272565136088736E-3</v>
      </c>
      <c r="BY114" s="434">
        <v>1.0925199893996403E-3</v>
      </c>
      <c r="BZ114" s="434">
        <v>6.6192695701903616E-3</v>
      </c>
      <c r="CA114" s="434">
        <v>2.4559621646153738E-3</v>
      </c>
      <c r="CB114" s="434">
        <v>4.5328782879230931E-3</v>
      </c>
      <c r="CC114" s="434">
        <v>1.2129972751000632E-2</v>
      </c>
      <c r="CD114" s="434">
        <v>5.7272484151786414E-3</v>
      </c>
      <c r="CE114" s="434">
        <v>6.298108913013893E-3</v>
      </c>
      <c r="CF114" s="434">
        <v>4.2388600806380038E-3</v>
      </c>
      <c r="CG114" s="434">
        <v>5.0772472126768432E-3</v>
      </c>
      <c r="CH114" s="434">
        <v>1.6213724079445382E-3</v>
      </c>
      <c r="CI114" s="434">
        <v>8.3587214400545843E-3</v>
      </c>
      <c r="CJ114" s="434">
        <v>6.4628076635304321E-3</v>
      </c>
      <c r="CK114" s="434">
        <v>2.4894454635230132E-3</v>
      </c>
      <c r="CL114" s="434">
        <v>1.2146939625164808E-2</v>
      </c>
      <c r="CM114" s="434">
        <v>5.0291483929798247E-3</v>
      </c>
      <c r="CN114" s="434">
        <v>1.7674034448487183E-3</v>
      </c>
      <c r="CO114" s="434">
        <v>7.4996551263829068E-3</v>
      </c>
      <c r="CP114" s="434">
        <v>2.7959582833216251E-3</v>
      </c>
      <c r="CQ114" s="434">
        <v>2.7988405068694548E-3</v>
      </c>
      <c r="CR114" s="434">
        <v>1.5641372246128639E-2</v>
      </c>
      <c r="CS114" s="434">
        <v>6.2810158588495193E-3</v>
      </c>
      <c r="CT114" s="434">
        <v>3.5311748697615746E-3</v>
      </c>
      <c r="CU114" s="434">
        <v>1.0937245338322724E-2</v>
      </c>
      <c r="CV114" s="434">
        <v>5.1453335404445973E-3</v>
      </c>
      <c r="CW114" s="434">
        <v>6.0909121117658739E-3</v>
      </c>
      <c r="CX114" s="434">
        <v>6.7316913769170945E-3</v>
      </c>
      <c r="CY114" s="434">
        <v>3.7914597731279146E-3</v>
      </c>
      <c r="CZ114" s="434">
        <v>1.7538324409827329E-2</v>
      </c>
      <c r="DA114" s="434">
        <v>4.5766965301429164E-3</v>
      </c>
      <c r="DB114" s="434">
        <v>8.4172970572116701E-3</v>
      </c>
      <c r="DC114" s="434">
        <v>2.3920727606331128E-3</v>
      </c>
      <c r="DD114" s="434">
        <v>2.4773843038733258E-3</v>
      </c>
      <c r="DE114" s="434">
        <v>5.3110318396349622E-3</v>
      </c>
      <c r="DF114" s="434">
        <v>4.1329239721719056E-3</v>
      </c>
      <c r="DG114" s="435">
        <v>1.0018806366987698</v>
      </c>
      <c r="DI114" s="429"/>
      <c r="DK114" s="402">
        <v>13448222.195694944</v>
      </c>
      <c r="DL114" s="402">
        <v>10994758.427893344</v>
      </c>
    </row>
    <row r="115" spans="1:116">
      <c r="B115" s="436"/>
      <c r="C115" s="437" t="s">
        <v>55</v>
      </c>
      <c r="D115" s="895">
        <f>SUM(D7:D114)</f>
        <v>1.79283168939638</v>
      </c>
      <c r="E115" s="895">
        <f t="shared" ref="E115:BP115" si="0">SUM(E7:E114)</f>
        <v>2.2870600553987681</v>
      </c>
      <c r="F115" s="895">
        <f t="shared" si="0"/>
        <v>1.6870436023011219</v>
      </c>
      <c r="G115" s="895">
        <f t="shared" si="0"/>
        <v>1.6648012248914639</v>
      </c>
      <c r="H115" s="895">
        <f t="shared" si="0"/>
        <v>1.7357402367080577</v>
      </c>
      <c r="I115" s="895">
        <f t="shared" si="0"/>
        <v>1.7028298841365908</v>
      </c>
      <c r="J115" s="895">
        <f t="shared" si="0"/>
        <v>1.8558536801486269</v>
      </c>
      <c r="K115" s="895">
        <f t="shared" si="0"/>
        <v>2.180275096432192</v>
      </c>
      <c r="L115" s="895">
        <f t="shared" si="0"/>
        <v>1.8408879790064685</v>
      </c>
      <c r="M115" s="895">
        <f t="shared" si="0"/>
        <v>2.1822686766946022</v>
      </c>
      <c r="N115" s="895">
        <f t="shared" si="0"/>
        <v>1.2174219059597449</v>
      </c>
      <c r="O115" s="895">
        <f t="shared" si="0"/>
        <v>1.7796151157600251</v>
      </c>
      <c r="P115" s="895">
        <f t="shared" si="0"/>
        <v>1.7622801622050692</v>
      </c>
      <c r="Q115" s="895">
        <f t="shared" si="0"/>
        <v>1.8213933520993968</v>
      </c>
      <c r="R115" s="895">
        <f t="shared" si="0"/>
        <v>1.903159201279754</v>
      </c>
      <c r="S115" s="895">
        <f t="shared" si="0"/>
        <v>2.3255650359592379</v>
      </c>
      <c r="T115" s="895">
        <f t="shared" si="0"/>
        <v>2.0071681972114499</v>
      </c>
      <c r="U115" s="895">
        <f t="shared" si="0"/>
        <v>1.6790848568582828</v>
      </c>
      <c r="V115" s="895">
        <f t="shared" si="0"/>
        <v>1.8238736697346425</v>
      </c>
      <c r="W115" s="895">
        <f t="shared" si="0"/>
        <v>1.7477880410933337</v>
      </c>
      <c r="X115" s="895">
        <f t="shared" si="0"/>
        <v>2.0458472794907365</v>
      </c>
      <c r="Y115" s="895">
        <f t="shared" si="0"/>
        <v>2.1358550102067948</v>
      </c>
      <c r="Z115" s="895">
        <f t="shared" si="0"/>
        <v>2.1121530341946717</v>
      </c>
      <c r="AA115" s="895">
        <f t="shared" si="0"/>
        <v>1.8511681787568397</v>
      </c>
      <c r="AB115" s="895">
        <f t="shared" si="0"/>
        <v>1.9223396638827186</v>
      </c>
      <c r="AC115" s="895">
        <f t="shared" si="0"/>
        <v>1.9720150275076929</v>
      </c>
      <c r="AD115" s="895">
        <f t="shared" si="0"/>
        <v>1.1299550899096946</v>
      </c>
      <c r="AE115" s="895">
        <f t="shared" si="0"/>
        <v>1.3393958047830599</v>
      </c>
      <c r="AF115" s="895">
        <f t="shared" si="0"/>
        <v>1.9136629433824452</v>
      </c>
      <c r="AG115" s="895">
        <f t="shared" si="0"/>
        <v>1.6827446951149314</v>
      </c>
      <c r="AH115" s="895">
        <f t="shared" si="0"/>
        <v>1.7061138226516026</v>
      </c>
      <c r="AI115" s="895">
        <f t="shared" si="0"/>
        <v>1.6857997958316329</v>
      </c>
      <c r="AJ115" s="895">
        <f t="shared" si="0"/>
        <v>1.7398608062476497</v>
      </c>
      <c r="AK115" s="895">
        <f t="shared" si="0"/>
        <v>1.6686559788629647</v>
      </c>
      <c r="AL115" s="895">
        <f t="shared" si="0"/>
        <v>1.7235480283802935</v>
      </c>
      <c r="AM115" s="895">
        <f t="shared" si="0"/>
        <v>2.0883276017693984</v>
      </c>
      <c r="AN115" s="895">
        <f t="shared" si="0"/>
        <v>2.5448041075946284</v>
      </c>
      <c r="AO115" s="895">
        <f t="shared" si="0"/>
        <v>2.0040775518061236</v>
      </c>
      <c r="AP115" s="895">
        <f t="shared" si="0"/>
        <v>2.3009220781119422</v>
      </c>
      <c r="AQ115" s="895">
        <f t="shared" si="0"/>
        <v>1.5567623457324933</v>
      </c>
      <c r="AR115" s="895">
        <f t="shared" si="0"/>
        <v>1.743246080907799</v>
      </c>
      <c r="AS115" s="895">
        <f t="shared" si="0"/>
        <v>1.9665702165425856</v>
      </c>
      <c r="AT115" s="895">
        <f t="shared" si="0"/>
        <v>1.8553159188807062</v>
      </c>
      <c r="AU115" s="895">
        <f t="shared" si="0"/>
        <v>1.8880488227448238</v>
      </c>
      <c r="AV115" s="895">
        <f t="shared" si="0"/>
        <v>1.8294150890892567</v>
      </c>
      <c r="AW115" s="895">
        <f t="shared" si="0"/>
        <v>1.7976445039988274</v>
      </c>
      <c r="AX115" s="895">
        <f t="shared" si="0"/>
        <v>1.7912976672804897</v>
      </c>
      <c r="AY115" s="895">
        <f t="shared" si="0"/>
        <v>1.9708692452688537</v>
      </c>
      <c r="AZ115" s="895">
        <f t="shared" si="0"/>
        <v>1.9751798090153125</v>
      </c>
      <c r="BA115" s="895">
        <f t="shared" si="0"/>
        <v>1.9066961736318879</v>
      </c>
      <c r="BB115" s="895">
        <f t="shared" si="0"/>
        <v>1.773079215682531</v>
      </c>
      <c r="BC115" s="895">
        <f t="shared" si="0"/>
        <v>1.8234670369282568</v>
      </c>
      <c r="BD115" s="895">
        <f t="shared" si="0"/>
        <v>1.8681243100389642</v>
      </c>
      <c r="BE115" s="895">
        <f t="shared" si="0"/>
        <v>1.8431950056959621</v>
      </c>
      <c r="BF115" s="895">
        <f t="shared" si="0"/>
        <v>2.7454843347706235</v>
      </c>
      <c r="BG115" s="895">
        <f t="shared" si="0"/>
        <v>2.6669943528208622</v>
      </c>
      <c r="BH115" s="895">
        <f t="shared" si="0"/>
        <v>2.4186486505608671</v>
      </c>
      <c r="BI115" s="895">
        <f t="shared" si="0"/>
        <v>2.2704193421195269</v>
      </c>
      <c r="BJ115" s="895">
        <f t="shared" si="0"/>
        <v>2.0032551061318187</v>
      </c>
      <c r="BK115" s="895">
        <f t="shared" si="0"/>
        <v>1.8669807396931202</v>
      </c>
      <c r="BL115" s="895">
        <f t="shared" si="0"/>
        <v>2.1047447451111285</v>
      </c>
      <c r="BM115" s="895">
        <f t="shared" si="0"/>
        <v>1.8280596574062993</v>
      </c>
      <c r="BN115" s="895">
        <f t="shared" si="0"/>
        <v>1.8441046675104227</v>
      </c>
      <c r="BO115" s="895">
        <f t="shared" si="0"/>
        <v>1.7833591660888672</v>
      </c>
      <c r="BP115" s="895">
        <f t="shared" si="0"/>
        <v>1.7509967240524555</v>
      </c>
      <c r="BQ115" s="895">
        <f t="shared" ref="BQ115:DG115" si="1">SUM(BQ7:BQ114)</f>
        <v>1.5587641539041379</v>
      </c>
      <c r="BR115" s="895">
        <f t="shared" si="1"/>
        <v>1.5008147076625311</v>
      </c>
      <c r="BS115" s="895">
        <f t="shared" si="1"/>
        <v>1.835005821402157</v>
      </c>
      <c r="BT115" s="895">
        <f t="shared" si="1"/>
        <v>1.5374724459839504</v>
      </c>
      <c r="BU115" s="895">
        <f t="shared" si="1"/>
        <v>1.4820552506262676</v>
      </c>
      <c r="BV115" s="895">
        <f t="shared" si="1"/>
        <v>1.566151097387533</v>
      </c>
      <c r="BW115" s="895">
        <f t="shared" si="1"/>
        <v>1.4233469326535675</v>
      </c>
      <c r="BX115" s="895">
        <f t="shared" si="1"/>
        <v>1.5314337929010688</v>
      </c>
      <c r="BY115" s="895">
        <f t="shared" si="1"/>
        <v>1.1656006804327101</v>
      </c>
      <c r="BZ115" s="895">
        <f t="shared" si="1"/>
        <v>1.5262868844781299</v>
      </c>
      <c r="CA115" s="895">
        <f t="shared" si="1"/>
        <v>1.3229531301915245</v>
      </c>
      <c r="CB115" s="895">
        <f t="shared" si="1"/>
        <v>2.496590246220137</v>
      </c>
      <c r="CC115" s="895">
        <f t="shared" si="1"/>
        <v>1.8185720436096224</v>
      </c>
      <c r="CD115" s="895">
        <f t="shared" si="1"/>
        <v>2.0843697671581749</v>
      </c>
      <c r="CE115" s="895">
        <f t="shared" si="1"/>
        <v>1.4728659992405</v>
      </c>
      <c r="CF115" s="895">
        <f t="shared" si="1"/>
        <v>1.5994660015779523</v>
      </c>
      <c r="CG115" s="895">
        <f t="shared" si="1"/>
        <v>1.6181797758921896</v>
      </c>
      <c r="CH115" s="895">
        <f t="shared" si="1"/>
        <v>1.3256062688529715</v>
      </c>
      <c r="CI115" s="895">
        <f t="shared" si="1"/>
        <v>1.9438020749485894</v>
      </c>
      <c r="CJ115" s="895">
        <f t="shared" si="1"/>
        <v>1.9056746773191773</v>
      </c>
      <c r="CK115" s="895">
        <f t="shared" si="1"/>
        <v>1.5643900912966813</v>
      </c>
      <c r="CL115" s="895">
        <f t="shared" si="1"/>
        <v>1.9460499800491728</v>
      </c>
      <c r="CM115" s="895">
        <f t="shared" si="1"/>
        <v>1.797332476439307</v>
      </c>
      <c r="CN115" s="895">
        <f t="shared" si="1"/>
        <v>1.4426868527928114</v>
      </c>
      <c r="CO115" s="895">
        <f t="shared" si="1"/>
        <v>1.327818563660232</v>
      </c>
      <c r="CP115" s="895">
        <f t="shared" si="1"/>
        <v>1.6772371927195486</v>
      </c>
      <c r="CQ115" s="895">
        <f t="shared" si="1"/>
        <v>1.6827114757601533</v>
      </c>
      <c r="CR115" s="895">
        <f t="shared" si="1"/>
        <v>1.6700100625836853</v>
      </c>
      <c r="CS115" s="895">
        <f t="shared" si="1"/>
        <v>1.4801850501497635</v>
      </c>
      <c r="CT115" s="895">
        <f t="shared" si="1"/>
        <v>1.3796644393321575</v>
      </c>
      <c r="CU115" s="895">
        <f t="shared" si="1"/>
        <v>1.5650449637143684</v>
      </c>
      <c r="CV115" s="895">
        <f t="shared" si="1"/>
        <v>1.7176166841609335</v>
      </c>
      <c r="CW115" s="895">
        <f t="shared" si="1"/>
        <v>2.5074161012628013</v>
      </c>
      <c r="CX115" s="895">
        <f t="shared" si="1"/>
        <v>2.0742401982117573</v>
      </c>
      <c r="CY115" s="895">
        <f t="shared" si="1"/>
        <v>1.4146069772498402</v>
      </c>
      <c r="CZ115" s="895">
        <f t="shared" si="1"/>
        <v>1.9558812036315611</v>
      </c>
      <c r="DA115" s="895">
        <f t="shared" si="1"/>
        <v>1.9606426508816377</v>
      </c>
      <c r="DB115" s="895">
        <f t="shared" si="1"/>
        <v>1.5465375554626002</v>
      </c>
      <c r="DC115" s="895">
        <f t="shared" si="1"/>
        <v>1.515412267770383</v>
      </c>
      <c r="DD115" s="895">
        <f t="shared" si="1"/>
        <v>1.4502398789081681</v>
      </c>
      <c r="DE115" s="895">
        <f t="shared" si="1"/>
        <v>1.4190453695703362</v>
      </c>
      <c r="DF115" s="895">
        <f t="shared" si="1"/>
        <v>2.6430483954071438</v>
      </c>
      <c r="DG115" s="895">
        <f t="shared" si="1"/>
        <v>1.5381144665966737</v>
      </c>
      <c r="DI115" s="429"/>
    </row>
    <row r="116" spans="1:116" ht="12.5" thickBot="1">
      <c r="B116" s="438"/>
      <c r="C116" s="439"/>
      <c r="D116" s="440"/>
      <c r="E116" s="440"/>
      <c r="F116" s="440"/>
      <c r="G116" s="440"/>
      <c r="H116" s="440"/>
      <c r="I116" s="440"/>
      <c r="J116" s="440"/>
      <c r="K116" s="440"/>
      <c r="L116" s="440"/>
      <c r="M116" s="440"/>
      <c r="N116" s="440"/>
      <c r="O116" s="440"/>
      <c r="P116" s="440"/>
      <c r="Q116" s="440"/>
      <c r="R116" s="440"/>
      <c r="S116" s="440"/>
      <c r="T116" s="440"/>
      <c r="U116" s="440"/>
      <c r="V116" s="440"/>
      <c r="W116" s="440"/>
      <c r="X116" s="440"/>
      <c r="Y116" s="440"/>
      <c r="Z116" s="440"/>
      <c r="AA116" s="440"/>
      <c r="AB116" s="440"/>
      <c r="AC116" s="440"/>
      <c r="AD116" s="440"/>
      <c r="AE116" s="440"/>
      <c r="AF116" s="440"/>
      <c r="AG116" s="440"/>
      <c r="AH116" s="440"/>
      <c r="AI116" s="440"/>
      <c r="AJ116" s="440"/>
      <c r="AK116" s="440"/>
      <c r="AL116" s="440"/>
      <c r="AM116" s="440"/>
      <c r="AN116" s="440"/>
      <c r="AO116" s="440"/>
      <c r="AP116" s="440"/>
      <c r="AQ116" s="440"/>
      <c r="AR116" s="440"/>
      <c r="AS116" s="440"/>
      <c r="AT116" s="440"/>
      <c r="AU116" s="440"/>
      <c r="AV116" s="440"/>
      <c r="AW116" s="440"/>
      <c r="AX116" s="440"/>
      <c r="AY116" s="440"/>
      <c r="AZ116" s="440"/>
      <c r="BA116" s="440"/>
      <c r="BB116" s="440"/>
      <c r="BC116" s="440"/>
      <c r="BD116" s="440"/>
      <c r="BE116" s="440"/>
      <c r="BF116" s="440"/>
      <c r="BG116" s="440"/>
      <c r="BH116" s="440"/>
      <c r="BI116" s="440"/>
      <c r="BJ116" s="440"/>
      <c r="BK116" s="440"/>
      <c r="BL116" s="440"/>
      <c r="BM116" s="440"/>
      <c r="BN116" s="440"/>
      <c r="BO116" s="440"/>
      <c r="BP116" s="440"/>
      <c r="BQ116" s="440"/>
      <c r="BR116" s="440"/>
      <c r="BS116" s="440"/>
      <c r="BT116" s="440"/>
      <c r="BU116" s="440"/>
      <c r="BV116" s="440"/>
      <c r="BW116" s="440"/>
      <c r="BX116" s="440"/>
      <c r="BY116" s="440"/>
      <c r="BZ116" s="440"/>
      <c r="CA116" s="440"/>
      <c r="CB116" s="440"/>
      <c r="CC116" s="440"/>
      <c r="CD116" s="440"/>
      <c r="CE116" s="440"/>
      <c r="CF116" s="440"/>
      <c r="CG116" s="440"/>
      <c r="CH116" s="440"/>
      <c r="CI116" s="440"/>
      <c r="CJ116" s="440"/>
      <c r="CK116" s="440"/>
      <c r="CL116" s="440"/>
      <c r="CM116" s="440"/>
      <c r="CN116" s="440"/>
      <c r="CO116" s="440"/>
      <c r="CP116" s="440"/>
      <c r="CQ116" s="440"/>
      <c r="CR116" s="440"/>
      <c r="CS116" s="440"/>
      <c r="CT116" s="440"/>
      <c r="CU116" s="440"/>
      <c r="CV116" s="440"/>
      <c r="CW116" s="440"/>
      <c r="CX116" s="440"/>
      <c r="CY116" s="440"/>
      <c r="CZ116" s="440"/>
      <c r="DA116" s="440"/>
      <c r="DB116" s="440"/>
      <c r="DC116" s="440"/>
      <c r="DD116" s="440"/>
      <c r="DE116" s="440"/>
      <c r="DF116" s="440"/>
      <c r="DG116" s="441"/>
      <c r="DH116" s="440"/>
      <c r="DI116" s="441"/>
    </row>
    <row r="117" spans="1:116">
      <c r="B117" s="442"/>
    </row>
    <row r="118" spans="1:116">
      <c r="B118" s="442"/>
    </row>
    <row r="119" spans="1:116">
      <c r="B119" s="442"/>
      <c r="C119" s="408"/>
    </row>
    <row r="120" spans="1:116" ht="12.5" thickBot="1">
      <c r="B120" s="443"/>
      <c r="C120" s="412"/>
    </row>
    <row r="121" spans="1:116" ht="31.25" customHeight="1">
      <c r="B121" s="1037" t="s">
        <v>1913</v>
      </c>
      <c r="C121" s="1038"/>
      <c r="D121" s="344" t="s">
        <v>133</v>
      </c>
      <c r="E121" s="344" t="s">
        <v>135</v>
      </c>
      <c r="F121" s="344" t="s">
        <v>137</v>
      </c>
      <c r="G121" s="344" t="s">
        <v>139</v>
      </c>
      <c r="H121" s="344" t="s">
        <v>141</v>
      </c>
      <c r="I121" s="344" t="s">
        <v>143</v>
      </c>
      <c r="J121" s="344" t="s">
        <v>145</v>
      </c>
      <c r="K121" s="344" t="s">
        <v>147</v>
      </c>
      <c r="L121" s="344" t="s">
        <v>149</v>
      </c>
      <c r="M121" s="344" t="s">
        <v>151</v>
      </c>
      <c r="N121" s="344" t="s">
        <v>153</v>
      </c>
      <c r="O121" s="344" t="s">
        <v>155</v>
      </c>
      <c r="P121" s="344" t="s">
        <v>157</v>
      </c>
      <c r="Q121" s="344" t="s">
        <v>159</v>
      </c>
      <c r="R121" s="344" t="s">
        <v>161</v>
      </c>
      <c r="S121" s="344" t="s">
        <v>163</v>
      </c>
      <c r="T121" s="344" t="s">
        <v>165</v>
      </c>
      <c r="U121" s="344" t="s">
        <v>167</v>
      </c>
      <c r="V121" s="344" t="s">
        <v>169</v>
      </c>
      <c r="W121" s="344" t="s">
        <v>171</v>
      </c>
      <c r="X121" s="344" t="s">
        <v>173</v>
      </c>
      <c r="Y121" s="344" t="s">
        <v>175</v>
      </c>
      <c r="Z121" s="344" t="s">
        <v>177</v>
      </c>
      <c r="AA121" s="344" t="s">
        <v>179</v>
      </c>
      <c r="AB121" s="344" t="s">
        <v>181</v>
      </c>
      <c r="AC121" s="344" t="s">
        <v>183</v>
      </c>
      <c r="AD121" s="344" t="s">
        <v>185</v>
      </c>
      <c r="AE121" s="344" t="s">
        <v>187</v>
      </c>
      <c r="AF121" s="344" t="s">
        <v>189</v>
      </c>
      <c r="AG121" s="344" t="s">
        <v>190</v>
      </c>
      <c r="AH121" s="344" t="s">
        <v>191</v>
      </c>
      <c r="AI121" s="344" t="s">
        <v>193</v>
      </c>
      <c r="AJ121" s="344" t="s">
        <v>195</v>
      </c>
      <c r="AK121" s="344" t="s">
        <v>197</v>
      </c>
      <c r="AL121" s="344" t="s">
        <v>198</v>
      </c>
      <c r="AM121" s="344" t="s">
        <v>199</v>
      </c>
      <c r="AN121" s="344" t="s">
        <v>201</v>
      </c>
      <c r="AO121" s="344" t="s">
        <v>203</v>
      </c>
      <c r="AP121" s="344" t="s">
        <v>205</v>
      </c>
      <c r="AQ121" s="344" t="s">
        <v>207</v>
      </c>
      <c r="AR121" s="344" t="s">
        <v>209</v>
      </c>
      <c r="AS121" s="344" t="s">
        <v>211</v>
      </c>
      <c r="AT121" s="344" t="s">
        <v>213</v>
      </c>
      <c r="AU121" s="344" t="s">
        <v>215</v>
      </c>
      <c r="AV121" s="344" t="s">
        <v>216</v>
      </c>
      <c r="AW121" s="344" t="s">
        <v>217</v>
      </c>
      <c r="AX121" s="344" t="s">
        <v>218</v>
      </c>
      <c r="AY121" s="344" t="s">
        <v>220</v>
      </c>
      <c r="AZ121" s="344" t="s">
        <v>222</v>
      </c>
      <c r="BA121" s="344" t="s">
        <v>224</v>
      </c>
      <c r="BB121" s="344" t="s">
        <v>226</v>
      </c>
      <c r="BC121" s="344" t="s">
        <v>228</v>
      </c>
      <c r="BD121" s="344" t="s">
        <v>230</v>
      </c>
      <c r="BE121" s="344" t="s">
        <v>232</v>
      </c>
      <c r="BF121" s="344" t="s">
        <v>234</v>
      </c>
      <c r="BG121" s="344" t="s">
        <v>236</v>
      </c>
      <c r="BH121" s="344" t="s">
        <v>238</v>
      </c>
      <c r="BI121" s="344" t="s">
        <v>240</v>
      </c>
      <c r="BJ121" s="344" t="s">
        <v>242</v>
      </c>
      <c r="BK121" s="344" t="s">
        <v>244</v>
      </c>
      <c r="BL121" s="344" t="s">
        <v>245</v>
      </c>
      <c r="BM121" s="344" t="s">
        <v>247</v>
      </c>
      <c r="BN121" s="344" t="s">
        <v>249</v>
      </c>
      <c r="BO121" s="344" t="s">
        <v>251</v>
      </c>
      <c r="BP121" s="344" t="s">
        <v>253</v>
      </c>
      <c r="BQ121" s="344" t="s">
        <v>255</v>
      </c>
      <c r="BR121" s="344" t="s">
        <v>257</v>
      </c>
      <c r="BS121" s="344" t="s">
        <v>259</v>
      </c>
      <c r="BT121" s="344" t="s">
        <v>260</v>
      </c>
      <c r="BU121" s="344" t="s">
        <v>261</v>
      </c>
      <c r="BV121" s="344" t="s">
        <v>262</v>
      </c>
      <c r="BW121" s="344" t="s">
        <v>263</v>
      </c>
      <c r="BX121" s="344" t="s">
        <v>265</v>
      </c>
      <c r="BY121" s="344" t="s">
        <v>267</v>
      </c>
      <c r="BZ121" s="344" t="s">
        <v>269</v>
      </c>
      <c r="CA121" s="344" t="s">
        <v>271</v>
      </c>
      <c r="CB121" s="344" t="s">
        <v>273</v>
      </c>
      <c r="CC121" s="344" t="s">
        <v>275</v>
      </c>
      <c r="CD121" s="344" t="s">
        <v>277</v>
      </c>
      <c r="CE121" s="344" t="s">
        <v>279</v>
      </c>
      <c r="CF121" s="344" t="s">
        <v>281</v>
      </c>
      <c r="CG121" s="344" t="s">
        <v>283</v>
      </c>
      <c r="CH121" s="344" t="s">
        <v>285</v>
      </c>
      <c r="CI121" s="344" t="s">
        <v>287</v>
      </c>
      <c r="CJ121" s="344" t="s">
        <v>289</v>
      </c>
      <c r="CK121" s="344" t="s">
        <v>291</v>
      </c>
      <c r="CL121" s="344" t="s">
        <v>293</v>
      </c>
      <c r="CM121" s="344" t="s">
        <v>295</v>
      </c>
      <c r="CN121" s="344" t="s">
        <v>297</v>
      </c>
      <c r="CO121" s="344" t="s">
        <v>298</v>
      </c>
      <c r="CP121" s="344" t="s">
        <v>300</v>
      </c>
      <c r="CQ121" s="344" t="s">
        <v>302</v>
      </c>
      <c r="CR121" s="344" t="s">
        <v>304</v>
      </c>
      <c r="CS121" s="344" t="s">
        <v>306</v>
      </c>
      <c r="CT121" s="344" t="s">
        <v>308</v>
      </c>
      <c r="CU121" s="344" t="s">
        <v>310</v>
      </c>
      <c r="CV121" s="344" t="s">
        <v>311</v>
      </c>
      <c r="CW121" s="344" t="s">
        <v>313</v>
      </c>
      <c r="CX121" s="344" t="s">
        <v>315</v>
      </c>
      <c r="CY121" s="344" t="s">
        <v>317</v>
      </c>
      <c r="CZ121" s="344" t="s">
        <v>319</v>
      </c>
      <c r="DA121" s="344" t="s">
        <v>321</v>
      </c>
      <c r="DB121" s="344" t="s">
        <v>323</v>
      </c>
      <c r="DC121" s="344" t="s">
        <v>325</v>
      </c>
      <c r="DD121" s="344" t="s">
        <v>327</v>
      </c>
      <c r="DE121" s="344" t="s">
        <v>329</v>
      </c>
      <c r="DF121" s="344" t="s">
        <v>331</v>
      </c>
      <c r="DG121" s="414" t="s">
        <v>333</v>
      </c>
    </row>
    <row r="122" spans="1:116" ht="39" customHeight="1" thickBot="1">
      <c r="B122" s="1041"/>
      <c r="C122" s="1042"/>
      <c r="D122" s="351" t="s">
        <v>134</v>
      </c>
      <c r="E122" s="351" t="s">
        <v>136</v>
      </c>
      <c r="F122" s="351" t="s">
        <v>138</v>
      </c>
      <c r="G122" s="351" t="s">
        <v>140</v>
      </c>
      <c r="H122" s="351" t="s">
        <v>142</v>
      </c>
      <c r="I122" s="351" t="s">
        <v>144</v>
      </c>
      <c r="J122" s="351" t="s">
        <v>146</v>
      </c>
      <c r="K122" s="351" t="s">
        <v>148</v>
      </c>
      <c r="L122" s="351" t="s">
        <v>150</v>
      </c>
      <c r="M122" s="351" t="s">
        <v>152</v>
      </c>
      <c r="N122" s="351" t="s">
        <v>154</v>
      </c>
      <c r="O122" s="351" t="s">
        <v>156</v>
      </c>
      <c r="P122" s="351" t="s">
        <v>158</v>
      </c>
      <c r="Q122" s="351" t="s">
        <v>160</v>
      </c>
      <c r="R122" s="351" t="s">
        <v>162</v>
      </c>
      <c r="S122" s="351" t="s">
        <v>164</v>
      </c>
      <c r="T122" s="351" t="s">
        <v>166</v>
      </c>
      <c r="U122" s="351" t="s">
        <v>168</v>
      </c>
      <c r="V122" s="351" t="s">
        <v>170</v>
      </c>
      <c r="W122" s="351" t="s">
        <v>172</v>
      </c>
      <c r="X122" s="351" t="s">
        <v>174</v>
      </c>
      <c r="Y122" s="351" t="s">
        <v>176</v>
      </c>
      <c r="Z122" s="351" t="s">
        <v>178</v>
      </c>
      <c r="AA122" s="351" t="s">
        <v>180</v>
      </c>
      <c r="AB122" s="351" t="s">
        <v>182</v>
      </c>
      <c r="AC122" s="351" t="s">
        <v>184</v>
      </c>
      <c r="AD122" s="351" t="s">
        <v>186</v>
      </c>
      <c r="AE122" s="351" t="s">
        <v>188</v>
      </c>
      <c r="AF122" s="351" t="s">
        <v>93</v>
      </c>
      <c r="AG122" s="351" t="s">
        <v>94</v>
      </c>
      <c r="AH122" s="351" t="s">
        <v>192</v>
      </c>
      <c r="AI122" s="351" t="s">
        <v>194</v>
      </c>
      <c r="AJ122" s="351" t="s">
        <v>196</v>
      </c>
      <c r="AK122" s="351" t="s">
        <v>95</v>
      </c>
      <c r="AL122" s="351" t="s">
        <v>96</v>
      </c>
      <c r="AM122" s="351" t="s">
        <v>200</v>
      </c>
      <c r="AN122" s="351" t="s">
        <v>202</v>
      </c>
      <c r="AO122" s="351" t="s">
        <v>204</v>
      </c>
      <c r="AP122" s="351" t="s">
        <v>206</v>
      </c>
      <c r="AQ122" s="351" t="s">
        <v>208</v>
      </c>
      <c r="AR122" s="351" t="s">
        <v>210</v>
      </c>
      <c r="AS122" s="351" t="s">
        <v>212</v>
      </c>
      <c r="AT122" s="351" t="s">
        <v>214</v>
      </c>
      <c r="AU122" s="351" t="s">
        <v>0</v>
      </c>
      <c r="AV122" s="351" t="s">
        <v>1</v>
      </c>
      <c r="AW122" s="351" t="s">
        <v>2</v>
      </c>
      <c r="AX122" s="351" t="s">
        <v>219</v>
      </c>
      <c r="AY122" s="351" t="s">
        <v>221</v>
      </c>
      <c r="AZ122" s="351" t="s">
        <v>223</v>
      </c>
      <c r="BA122" s="351" t="s">
        <v>225</v>
      </c>
      <c r="BB122" s="351" t="s">
        <v>227</v>
      </c>
      <c r="BC122" s="351" t="s">
        <v>229</v>
      </c>
      <c r="BD122" s="351" t="s">
        <v>231</v>
      </c>
      <c r="BE122" s="351" t="s">
        <v>233</v>
      </c>
      <c r="BF122" s="351" t="s">
        <v>235</v>
      </c>
      <c r="BG122" s="351" t="s">
        <v>237</v>
      </c>
      <c r="BH122" s="351" t="s">
        <v>239</v>
      </c>
      <c r="BI122" s="351" t="s">
        <v>241</v>
      </c>
      <c r="BJ122" s="351" t="s">
        <v>243</v>
      </c>
      <c r="BK122" s="351" t="s">
        <v>3</v>
      </c>
      <c r="BL122" s="351" t="s">
        <v>246</v>
      </c>
      <c r="BM122" s="351" t="s">
        <v>248</v>
      </c>
      <c r="BN122" s="351" t="s">
        <v>250</v>
      </c>
      <c r="BO122" s="351" t="s">
        <v>252</v>
      </c>
      <c r="BP122" s="351" t="s">
        <v>254</v>
      </c>
      <c r="BQ122" s="351" t="s">
        <v>256</v>
      </c>
      <c r="BR122" s="351" t="s">
        <v>258</v>
      </c>
      <c r="BS122" s="351" t="s">
        <v>4</v>
      </c>
      <c r="BT122" s="351" t="s">
        <v>5</v>
      </c>
      <c r="BU122" s="351" t="s">
        <v>36</v>
      </c>
      <c r="BV122" s="351" t="s">
        <v>6</v>
      </c>
      <c r="BW122" s="351" t="s">
        <v>264</v>
      </c>
      <c r="BX122" s="351" t="s">
        <v>266</v>
      </c>
      <c r="BY122" s="351" t="s">
        <v>268</v>
      </c>
      <c r="BZ122" s="351" t="s">
        <v>270</v>
      </c>
      <c r="CA122" s="351" t="s">
        <v>272</v>
      </c>
      <c r="CB122" s="351" t="s">
        <v>274</v>
      </c>
      <c r="CC122" s="351" t="s">
        <v>276</v>
      </c>
      <c r="CD122" s="351" t="s">
        <v>278</v>
      </c>
      <c r="CE122" s="351" t="s">
        <v>280</v>
      </c>
      <c r="CF122" s="351" t="s">
        <v>282</v>
      </c>
      <c r="CG122" s="351" t="s">
        <v>284</v>
      </c>
      <c r="CH122" s="351" t="s">
        <v>286</v>
      </c>
      <c r="CI122" s="351" t="s">
        <v>288</v>
      </c>
      <c r="CJ122" s="351" t="s">
        <v>290</v>
      </c>
      <c r="CK122" s="351" t="s">
        <v>292</v>
      </c>
      <c r="CL122" s="351" t="s">
        <v>294</v>
      </c>
      <c r="CM122" s="351" t="s">
        <v>296</v>
      </c>
      <c r="CN122" s="351" t="s">
        <v>7</v>
      </c>
      <c r="CO122" s="351" t="s">
        <v>299</v>
      </c>
      <c r="CP122" s="351" t="s">
        <v>301</v>
      </c>
      <c r="CQ122" s="351" t="s">
        <v>303</v>
      </c>
      <c r="CR122" s="351" t="s">
        <v>305</v>
      </c>
      <c r="CS122" s="351" t="s">
        <v>307</v>
      </c>
      <c r="CT122" s="351" t="s">
        <v>309</v>
      </c>
      <c r="CU122" s="351" t="s">
        <v>43</v>
      </c>
      <c r="CV122" s="351" t="s">
        <v>312</v>
      </c>
      <c r="CW122" s="351" t="s">
        <v>314</v>
      </c>
      <c r="CX122" s="351" t="s">
        <v>316</v>
      </c>
      <c r="CY122" s="351" t="s">
        <v>318</v>
      </c>
      <c r="CZ122" s="351" t="s">
        <v>320</v>
      </c>
      <c r="DA122" s="351" t="s">
        <v>322</v>
      </c>
      <c r="DB122" s="351" t="s">
        <v>324</v>
      </c>
      <c r="DC122" s="351" t="s">
        <v>326</v>
      </c>
      <c r="DD122" s="351" t="s">
        <v>328</v>
      </c>
      <c r="DE122" s="351" t="s">
        <v>330</v>
      </c>
      <c r="DF122" s="351" t="s">
        <v>332</v>
      </c>
      <c r="DG122" s="419" t="s">
        <v>334</v>
      </c>
    </row>
    <row r="123" spans="1:116">
      <c r="B123" s="184" t="s">
        <v>339</v>
      </c>
      <c r="C123" s="185" t="s">
        <v>134</v>
      </c>
      <c r="D123" s="427">
        <f t="array" ref="D123:DG230">MMULT(D7:DG114,I!D7:DG114-Ḿ!D7:DG114)</f>
        <v>0.77726290467703729</v>
      </c>
      <c r="E123" s="427">
        <v>0.13778286968784204</v>
      </c>
      <c r="F123" s="427">
        <v>1.8052645797753567E-2</v>
      </c>
      <c r="G123" s="427">
        <v>4.0324203957783408E-3</v>
      </c>
      <c r="H123" s="427">
        <v>1.5096642713053826E-2</v>
      </c>
      <c r="I123" s="427">
        <v>3.0731755321854526E-6</v>
      </c>
      <c r="J123" s="427">
        <v>2.9800538207255472E-5</v>
      </c>
      <c r="K123" s="427">
        <v>9.4942681104552007E-2</v>
      </c>
      <c r="L123" s="427">
        <v>3.7645654549579931E-2</v>
      </c>
      <c r="M123" s="427">
        <v>0.20305997697771411</v>
      </c>
      <c r="N123" s="427">
        <v>1.3539052267574523E-2</v>
      </c>
      <c r="O123" s="427">
        <v>7.1149240208470792E-3</v>
      </c>
      <c r="P123" s="427">
        <v>9.3821942524027681E-4</v>
      </c>
      <c r="Q123" s="427">
        <v>6.4209005105285097E-4</v>
      </c>
      <c r="R123" s="427">
        <v>2.1410637662316751E-4</v>
      </c>
      <c r="S123" s="427">
        <v>6.1697618812279987E-3</v>
      </c>
      <c r="T123" s="427">
        <v>1.7497081592769599E-3</v>
      </c>
      <c r="U123" s="427">
        <v>7.4643343177437224E-4</v>
      </c>
      <c r="V123" s="427">
        <v>2.9268797351185525E-4</v>
      </c>
      <c r="W123" s="427">
        <v>1.11476374449342E-4</v>
      </c>
      <c r="X123" s="427">
        <v>7.1664165148809447E-5</v>
      </c>
      <c r="Y123" s="427">
        <v>4.4535745955219324E-4</v>
      </c>
      <c r="Z123" s="427">
        <v>1.6001727594021123E-4</v>
      </c>
      <c r="AA123" s="427">
        <v>1.0232236757804903E-3</v>
      </c>
      <c r="AB123" s="427">
        <v>2.8461816725109446E-3</v>
      </c>
      <c r="AC123" s="427">
        <v>1.9121989097168948E-3</v>
      </c>
      <c r="AD123" s="427">
        <v>1.035486138436052E-5</v>
      </c>
      <c r="AE123" s="427">
        <v>6.0509733424625177E-5</v>
      </c>
      <c r="AF123" s="427">
        <v>1.3727170141387434E-4</v>
      </c>
      <c r="AG123" s="427">
        <v>2.2931218409921211E-2</v>
      </c>
      <c r="AH123" s="427">
        <v>1.1738455941554377E-3</v>
      </c>
      <c r="AI123" s="427">
        <v>1.8701631812263419E-4</v>
      </c>
      <c r="AJ123" s="427">
        <v>1.5977888397704064E-4</v>
      </c>
      <c r="AK123" s="427">
        <v>2.7857920052973257E-4</v>
      </c>
      <c r="AL123" s="427">
        <v>6.1057073770239174E-4</v>
      </c>
      <c r="AM123" s="427">
        <v>7.7090479416485171E-5</v>
      </c>
      <c r="AN123" s="427">
        <v>9.5307342357649623E-5</v>
      </c>
      <c r="AO123" s="427">
        <v>1.173083662853323E-4</v>
      </c>
      <c r="AP123" s="427">
        <v>6.8525907302685116E-5</v>
      </c>
      <c r="AQ123" s="427">
        <v>2.5575503375486576E-5</v>
      </c>
      <c r="AR123" s="427">
        <v>6.7187373924956041E-5</v>
      </c>
      <c r="AS123" s="427">
        <v>1.4245468878204323E-4</v>
      </c>
      <c r="AT123" s="427">
        <v>9.1797665132895364E-5</v>
      </c>
      <c r="AU123" s="427">
        <v>2.4428481757837484E-4</v>
      </c>
      <c r="AV123" s="427">
        <v>3.5869316635230464E-4</v>
      </c>
      <c r="AW123" s="427">
        <v>2.392982171507838E-4</v>
      </c>
      <c r="AX123" s="427">
        <v>7.1041435018613728E-5</v>
      </c>
      <c r="AY123" s="427">
        <v>1.1242527905137076E-4</v>
      </c>
      <c r="AZ123" s="427">
        <v>3.0113042952646977E-4</v>
      </c>
      <c r="BA123" s="427">
        <v>2.2657067401227424E-4</v>
      </c>
      <c r="BB123" s="427">
        <v>3.7762847420209846E-5</v>
      </c>
      <c r="BC123" s="427">
        <v>1.1860849262122684E-4</v>
      </c>
      <c r="BD123" s="427">
        <v>1.1950409511987072E-4</v>
      </c>
      <c r="BE123" s="427">
        <v>3.943033627598411E-5</v>
      </c>
      <c r="BF123" s="427">
        <v>6.1249664595424802E-4</v>
      </c>
      <c r="BG123" s="427">
        <v>8.4776918810086372E-4</v>
      </c>
      <c r="BH123" s="427">
        <v>6.5067562812341079E-4</v>
      </c>
      <c r="BI123" s="427">
        <v>4.4452420106368996E-4</v>
      </c>
      <c r="BJ123" s="427">
        <v>2.7452412230065751E-4</v>
      </c>
      <c r="BK123" s="427">
        <v>2.2797060048361188E-3</v>
      </c>
      <c r="BL123" s="427">
        <v>2.4283559157566983E-4</v>
      </c>
      <c r="BM123" s="427">
        <v>7.1571914090991066E-4</v>
      </c>
      <c r="BN123" s="427">
        <v>1.939715921741442E-4</v>
      </c>
      <c r="BO123" s="427">
        <v>1.557983798801189E-3</v>
      </c>
      <c r="BP123" s="427">
        <v>1.5373128698639757E-3</v>
      </c>
      <c r="BQ123" s="427">
        <v>8.8055741807150804E-5</v>
      </c>
      <c r="BR123" s="427">
        <v>8.0864054799032855E-5</v>
      </c>
      <c r="BS123" s="427">
        <v>1.5429699619891511E-4</v>
      </c>
      <c r="BT123" s="427">
        <v>5.1731396928409031E-4</v>
      </c>
      <c r="BU123" s="427">
        <v>1.8514032244965037E-4</v>
      </c>
      <c r="BV123" s="427">
        <v>7.8049720014427228E-5</v>
      </c>
      <c r="BW123" s="427">
        <v>4.224723449917716E-5</v>
      </c>
      <c r="BX123" s="427">
        <v>3.8548318065476393E-5</v>
      </c>
      <c r="BY123" s="427">
        <v>1.7689182268263091E-5</v>
      </c>
      <c r="BZ123" s="427">
        <v>1.0397879035573992E-4</v>
      </c>
      <c r="CA123" s="427">
        <v>1.1651880166238746E-4</v>
      </c>
      <c r="CB123" s="427">
        <v>5.1888637339805583E-4</v>
      </c>
      <c r="CC123" s="427">
        <v>8.500537023109878E-5</v>
      </c>
      <c r="CD123" s="427">
        <v>1.848529639845915E-4</v>
      </c>
      <c r="CE123" s="427">
        <v>1.0220856697463293E-4</v>
      </c>
      <c r="CF123" s="427">
        <v>1.190635097146852E-4</v>
      </c>
      <c r="CG123" s="427">
        <v>4.4578399258185617E-4</v>
      </c>
      <c r="CH123" s="427">
        <v>5.4208861805902974E-5</v>
      </c>
      <c r="CI123" s="427">
        <v>1.1538131575432371E-4</v>
      </c>
      <c r="CJ123" s="427">
        <v>4.0245643002315986E-4</v>
      </c>
      <c r="CK123" s="427">
        <v>1.3003329366806168E-4</v>
      </c>
      <c r="CL123" s="427">
        <v>1.1764241851879026E-4</v>
      </c>
      <c r="CM123" s="427">
        <v>6.0217413625589884E-4</v>
      </c>
      <c r="CN123" s="427">
        <v>1.872865072168316E-4</v>
      </c>
      <c r="CO123" s="427">
        <v>1.7801287630540791E-3</v>
      </c>
      <c r="CP123" s="427">
        <v>1.2925201197622319E-3</v>
      </c>
      <c r="CQ123" s="427">
        <v>1.7709778601518083E-3</v>
      </c>
      <c r="CR123" s="427">
        <v>2.6094342537167123E-4</v>
      </c>
      <c r="CS123" s="427">
        <v>3.3554053136196872E-3</v>
      </c>
      <c r="CT123" s="427">
        <v>5.7526561004004129E-3</v>
      </c>
      <c r="CU123" s="427">
        <v>2.0997351304914004E-3</v>
      </c>
      <c r="CV123" s="427">
        <v>2.7310021133733925E-4</v>
      </c>
      <c r="CW123" s="427">
        <v>3.0661716521027013E-4</v>
      </c>
      <c r="CX123" s="427">
        <v>1.0572487578202415E-3</v>
      </c>
      <c r="CY123" s="427">
        <v>8.495552075518263E-5</v>
      </c>
      <c r="CZ123" s="427">
        <v>2.0046153992733216E-2</v>
      </c>
      <c r="DA123" s="427">
        <v>3.1017899766154398E-2</v>
      </c>
      <c r="DB123" s="427">
        <v>3.0450176397668643E-4</v>
      </c>
      <c r="DC123" s="427">
        <v>4.9189089325567155E-3</v>
      </c>
      <c r="DD123" s="427">
        <v>4.3622831914339917E-3</v>
      </c>
      <c r="DE123" s="427">
        <v>3.4882788715695336E-3</v>
      </c>
      <c r="DF123" s="427">
        <v>2.0265247314033047E-3</v>
      </c>
      <c r="DG123" s="428">
        <v>1.6759496170600999E-4</v>
      </c>
    </row>
    <row r="124" spans="1:116">
      <c r="B124" s="188" t="s">
        <v>135</v>
      </c>
      <c r="C124" s="185" t="s">
        <v>136</v>
      </c>
      <c r="D124" s="431">
        <v>7.8631175502946633E-3</v>
      </c>
      <c r="E124" s="431">
        <v>1.1065983737481389</v>
      </c>
      <c r="F124" s="431">
        <v>3.8955944930068237E-2</v>
      </c>
      <c r="G124" s="431">
        <v>2.65553149343461E-3</v>
      </c>
      <c r="H124" s="431">
        <v>5.917825168520228E-3</v>
      </c>
      <c r="I124" s="431">
        <v>2.1109891087645535E-7</v>
      </c>
      <c r="J124" s="431">
        <v>4.2120348354874411E-6</v>
      </c>
      <c r="K124" s="431">
        <v>0.10937417380429489</v>
      </c>
      <c r="L124" s="431">
        <v>8.4682150295221376E-3</v>
      </c>
      <c r="M124" s="431">
        <v>3.1509585471199419E-2</v>
      </c>
      <c r="N124" s="431">
        <v>1.4746511547469654E-4</v>
      </c>
      <c r="O124" s="431">
        <v>7.2279166304404997E-4</v>
      </c>
      <c r="P124" s="431">
        <v>2.3887906853385399E-4</v>
      </c>
      <c r="Q124" s="431">
        <v>4.2230623523680432E-4</v>
      </c>
      <c r="R124" s="431">
        <v>8.8516968778997932E-5</v>
      </c>
      <c r="S124" s="431">
        <v>6.4524162459402078E-4</v>
      </c>
      <c r="T124" s="431">
        <v>2.2892726979486578E-4</v>
      </c>
      <c r="U124" s="431">
        <v>1.2969372666278117E-4</v>
      </c>
      <c r="V124" s="431">
        <v>6.5072532281408612E-4</v>
      </c>
      <c r="W124" s="431">
        <v>5.0345234599345877E-5</v>
      </c>
      <c r="X124" s="431">
        <v>2.9694032372258317E-5</v>
      </c>
      <c r="Y124" s="431">
        <v>3.9651079574547357E-4</v>
      </c>
      <c r="Z124" s="431">
        <v>1.1481507302375174E-4</v>
      </c>
      <c r="AA124" s="431">
        <v>1.1551963337140863E-4</v>
      </c>
      <c r="AB124" s="431">
        <v>1.1080773197246446E-3</v>
      </c>
      <c r="AC124" s="431">
        <v>1.6892430830670842E-3</v>
      </c>
      <c r="AD124" s="431">
        <v>3.0326867239357863E-6</v>
      </c>
      <c r="AE124" s="431">
        <v>2.2143690187730621E-5</v>
      </c>
      <c r="AF124" s="431">
        <v>5.1142552198150459E-5</v>
      </c>
      <c r="AG124" s="431">
        <v>2.8948799073488329E-4</v>
      </c>
      <c r="AH124" s="431">
        <v>4.7427512235489761E-3</v>
      </c>
      <c r="AI124" s="431">
        <v>4.1306198299681838E-5</v>
      </c>
      <c r="AJ124" s="431">
        <v>2.9366701831216258E-5</v>
      </c>
      <c r="AK124" s="431">
        <v>1.1410639048140315E-4</v>
      </c>
      <c r="AL124" s="431">
        <v>1.7494162124690645E-4</v>
      </c>
      <c r="AM124" s="431">
        <v>8.1399447330239695E-6</v>
      </c>
      <c r="AN124" s="431">
        <v>1.1006771827203574E-5</v>
      </c>
      <c r="AO124" s="431">
        <v>2.3743729521765892E-5</v>
      </c>
      <c r="AP124" s="431">
        <v>7.8731280703034678E-6</v>
      </c>
      <c r="AQ124" s="431">
        <v>3.3569916380001306E-6</v>
      </c>
      <c r="AR124" s="431">
        <v>1.1433983616583435E-5</v>
      </c>
      <c r="AS124" s="431">
        <v>2.261839367249136E-5</v>
      </c>
      <c r="AT124" s="431">
        <v>1.8607034945801451E-5</v>
      </c>
      <c r="AU124" s="431">
        <v>1.554185241952869E-5</v>
      </c>
      <c r="AV124" s="431">
        <v>1.873305349587261E-5</v>
      </c>
      <c r="AW124" s="431">
        <v>2.7522467063501897E-5</v>
      </c>
      <c r="AX124" s="431">
        <v>1.0398594920992753E-5</v>
      </c>
      <c r="AY124" s="431">
        <v>2.7183985586200588E-5</v>
      </c>
      <c r="AZ124" s="431">
        <v>2.388351287978217E-5</v>
      </c>
      <c r="BA124" s="431">
        <v>2.1177003865754505E-5</v>
      </c>
      <c r="BB124" s="431">
        <v>7.6117759241485959E-6</v>
      </c>
      <c r="BC124" s="431">
        <v>1.794144459151085E-5</v>
      </c>
      <c r="BD124" s="431">
        <v>1.2897906812387421E-5</v>
      </c>
      <c r="BE124" s="431">
        <v>7.9395892460916578E-6</v>
      </c>
      <c r="BF124" s="431">
        <v>4.2923964270944555E-5</v>
      </c>
      <c r="BG124" s="431">
        <v>4.9542099201823E-5</v>
      </c>
      <c r="BH124" s="431">
        <v>5.3011394058844601E-5</v>
      </c>
      <c r="BI124" s="431">
        <v>5.0764467065515432E-5</v>
      </c>
      <c r="BJ124" s="431">
        <v>1.7322998100830427E-5</v>
      </c>
      <c r="BK124" s="431">
        <v>3.9686190644501441E-4</v>
      </c>
      <c r="BL124" s="431">
        <v>1.3783975261699542E-5</v>
      </c>
      <c r="BM124" s="431">
        <v>5.5380715839580701E-5</v>
      </c>
      <c r="BN124" s="431">
        <v>3.965936065368472E-5</v>
      </c>
      <c r="BO124" s="431">
        <v>3.817585291847295E-5</v>
      </c>
      <c r="BP124" s="431">
        <v>3.3756279769322306E-5</v>
      </c>
      <c r="BQ124" s="431">
        <v>1.0441576256733373E-5</v>
      </c>
      <c r="BR124" s="431">
        <v>4.3986821627016798E-5</v>
      </c>
      <c r="BS124" s="431">
        <v>1.9360296028704396E-5</v>
      </c>
      <c r="BT124" s="431">
        <v>2.7707652734441707E-5</v>
      </c>
      <c r="BU124" s="431">
        <v>1.420646749969848E-5</v>
      </c>
      <c r="BV124" s="431">
        <v>1.1251602019435211E-5</v>
      </c>
      <c r="BW124" s="431">
        <v>6.105412583650703E-6</v>
      </c>
      <c r="BX124" s="431">
        <v>5.7889126817605707E-6</v>
      </c>
      <c r="BY124" s="431">
        <v>2.1257362106727306E-6</v>
      </c>
      <c r="BZ124" s="431">
        <v>1.5845389560033227E-5</v>
      </c>
      <c r="CA124" s="431">
        <v>9.1564811213349667E-6</v>
      </c>
      <c r="CB124" s="431">
        <v>3.1038043157924977E-5</v>
      </c>
      <c r="CC124" s="431">
        <v>9.7648770967023506E-6</v>
      </c>
      <c r="CD124" s="431">
        <v>3.0489491550800852E-5</v>
      </c>
      <c r="CE124" s="431">
        <v>1.2492349696489803E-5</v>
      </c>
      <c r="CF124" s="431">
        <v>1.5143119968758779E-5</v>
      </c>
      <c r="CG124" s="431">
        <v>9.606078952212888E-5</v>
      </c>
      <c r="CH124" s="431">
        <v>8.6362169867005344E-6</v>
      </c>
      <c r="CI124" s="431">
        <v>2.2799765116396509E-5</v>
      </c>
      <c r="CJ124" s="431">
        <v>2.9058709518950098E-5</v>
      </c>
      <c r="CK124" s="431">
        <v>2.1148981581730934E-5</v>
      </c>
      <c r="CL124" s="431">
        <v>2.2857861049719584E-5</v>
      </c>
      <c r="CM124" s="431">
        <v>5.7633125941630201E-5</v>
      </c>
      <c r="CN124" s="431">
        <v>8.5449887981459984E-5</v>
      </c>
      <c r="CO124" s="431">
        <v>9.5935281533184437E-4</v>
      </c>
      <c r="CP124" s="431">
        <v>1.3024237994561387E-3</v>
      </c>
      <c r="CQ124" s="431">
        <v>8.3140993431196587E-4</v>
      </c>
      <c r="CR124" s="431">
        <v>6.926106341038961E-5</v>
      </c>
      <c r="CS124" s="431">
        <v>1.8917930808967313E-3</v>
      </c>
      <c r="CT124" s="431">
        <v>3.4465844502938386E-3</v>
      </c>
      <c r="CU124" s="431">
        <v>2.2728967760907094E-4</v>
      </c>
      <c r="CV124" s="431">
        <v>2.4380121581155409E-5</v>
      </c>
      <c r="CW124" s="431">
        <v>3.2366394184008468E-5</v>
      </c>
      <c r="CX124" s="431">
        <v>3.7411606457583511E-5</v>
      </c>
      <c r="CY124" s="431">
        <v>1.7436293921757576E-5</v>
      </c>
      <c r="CZ124" s="431">
        <v>9.9878071521735928E-3</v>
      </c>
      <c r="DA124" s="431">
        <v>2.2470277442092786E-2</v>
      </c>
      <c r="DB124" s="431">
        <v>7.0140757024081106E-5</v>
      </c>
      <c r="DC124" s="431">
        <v>1.3007836334325779E-4</v>
      </c>
      <c r="DD124" s="431">
        <v>3.9854445128188575E-4</v>
      </c>
      <c r="DE124" s="431">
        <v>7.3230261050914551E-4</v>
      </c>
      <c r="DF124" s="431">
        <v>2.4067520311724395E-4</v>
      </c>
      <c r="DG124" s="432">
        <v>4.0864102180499495E-5</v>
      </c>
    </row>
    <row r="125" spans="1:116">
      <c r="B125" s="188" t="s">
        <v>137</v>
      </c>
      <c r="C125" s="185" t="s">
        <v>138</v>
      </c>
      <c r="D125" s="431">
        <v>3.9590031293668212E-2</v>
      </c>
      <c r="E125" s="431">
        <v>4.5662491106582562E-2</v>
      </c>
      <c r="F125" s="431">
        <v>1.0022752623399089</v>
      </c>
      <c r="G125" s="431">
        <v>3.1253583662557336E-4</v>
      </c>
      <c r="H125" s="431">
        <v>9.7053992101618961E-4</v>
      </c>
      <c r="I125" s="431">
        <v>1.6290374060158384E-7</v>
      </c>
      <c r="J125" s="431">
        <v>1.6549480959362049E-6</v>
      </c>
      <c r="K125" s="431">
        <v>8.626721288013001E-3</v>
      </c>
      <c r="L125" s="431">
        <v>2.2002741419941399E-3</v>
      </c>
      <c r="M125" s="431">
        <v>1.1372841015516959E-2</v>
      </c>
      <c r="N125" s="431">
        <v>6.8998157033772875E-4</v>
      </c>
      <c r="O125" s="431">
        <v>3.8515808202593181E-4</v>
      </c>
      <c r="P125" s="431">
        <v>5.5809923885338466E-5</v>
      </c>
      <c r="Q125" s="431">
        <v>4.8663421384811049E-5</v>
      </c>
      <c r="R125" s="431">
        <v>1.4041345507497526E-5</v>
      </c>
      <c r="S125" s="431">
        <v>3.34748312690872E-4</v>
      </c>
      <c r="T125" s="431">
        <v>9.6540253739128552E-5</v>
      </c>
      <c r="U125" s="431">
        <v>4.2303200067051974E-5</v>
      </c>
      <c r="V125" s="431">
        <v>3.7559378163710799E-5</v>
      </c>
      <c r="W125" s="431">
        <v>7.4035004935051979E-6</v>
      </c>
      <c r="X125" s="431">
        <v>4.6637915040897887E-6</v>
      </c>
      <c r="Y125" s="431">
        <v>3.6392264102087042E-5</v>
      </c>
      <c r="Z125" s="431">
        <v>1.2109452336569892E-5</v>
      </c>
      <c r="AA125" s="431">
        <v>5.5799203962695853E-5</v>
      </c>
      <c r="AB125" s="431">
        <v>1.8271136029182993E-4</v>
      </c>
      <c r="AC125" s="431">
        <v>1.558013210107143E-4</v>
      </c>
      <c r="AD125" s="431">
        <v>6.2995695356328614E-7</v>
      </c>
      <c r="AE125" s="431">
        <v>3.8355548185115448E-6</v>
      </c>
      <c r="AF125" s="431">
        <v>8.7335411657825852E-6</v>
      </c>
      <c r="AG125" s="431">
        <v>1.1700179844327779E-3</v>
      </c>
      <c r="AH125" s="431">
        <v>2.2521320037389704E-4</v>
      </c>
      <c r="AI125" s="431">
        <v>1.0913467620175989E-5</v>
      </c>
      <c r="AJ125" s="431">
        <v>9.1102901726413651E-6</v>
      </c>
      <c r="AK125" s="431">
        <v>1.81083095230865E-5</v>
      </c>
      <c r="AL125" s="431">
        <v>3.7004365097109561E-5</v>
      </c>
      <c r="AM125" s="431">
        <v>4.1850641008663459E-6</v>
      </c>
      <c r="AN125" s="431">
        <v>5.2069862700656923E-6</v>
      </c>
      <c r="AO125" s="431">
        <v>6.7661068514864763E-6</v>
      </c>
      <c r="AP125" s="431">
        <v>3.7424296550484804E-6</v>
      </c>
      <c r="AQ125" s="431">
        <v>1.4114408158384477E-6</v>
      </c>
      <c r="AR125" s="431">
        <v>3.8009142629612572E-6</v>
      </c>
      <c r="AS125" s="431">
        <v>8.0006499457351047E-6</v>
      </c>
      <c r="AT125" s="431">
        <v>5.2956652560098511E-6</v>
      </c>
      <c r="AU125" s="431">
        <v>1.2900860264718419E-5</v>
      </c>
      <c r="AV125" s="431">
        <v>1.8799263535902804E-5</v>
      </c>
      <c r="AW125" s="431">
        <v>1.3068116447610165E-5</v>
      </c>
      <c r="AX125" s="431">
        <v>3.9576978503352733E-6</v>
      </c>
      <c r="AY125" s="431">
        <v>6.6400401330721619E-6</v>
      </c>
      <c r="AZ125" s="431">
        <v>1.6068568958610124E-5</v>
      </c>
      <c r="BA125" s="431">
        <v>1.220237810780993E-5</v>
      </c>
      <c r="BB125" s="431">
        <v>2.1767887164786501E-6</v>
      </c>
      <c r="BC125" s="431">
        <v>6.6281322536099706E-6</v>
      </c>
      <c r="BD125" s="431">
        <v>6.4965296079696349E-6</v>
      </c>
      <c r="BE125" s="431">
        <v>2.2725836473755521E-6</v>
      </c>
      <c r="BF125" s="431">
        <v>3.248344067237385E-5</v>
      </c>
      <c r="BG125" s="431">
        <v>4.4615490671651536E-5</v>
      </c>
      <c r="BH125" s="431">
        <v>3.4767586834466255E-5</v>
      </c>
      <c r="BI125" s="431">
        <v>2.4265813558523025E-5</v>
      </c>
      <c r="BJ125" s="431">
        <v>1.449347831312439E-5</v>
      </c>
      <c r="BK125" s="431">
        <v>1.2921965636106733E-4</v>
      </c>
      <c r="BL125" s="431">
        <v>1.27661992198204E-5</v>
      </c>
      <c r="BM125" s="431">
        <v>3.8219736205819656E-5</v>
      </c>
      <c r="BN125" s="431">
        <v>1.1224797966277971E-5</v>
      </c>
      <c r="BO125" s="431">
        <v>8.0144740496406594E-5</v>
      </c>
      <c r="BP125" s="431">
        <v>7.8945884050274077E-5</v>
      </c>
      <c r="BQ125" s="431">
        <v>4.8260670192988681E-6</v>
      </c>
      <c r="BR125" s="431">
        <v>5.6304829596950518E-6</v>
      </c>
      <c r="BS125" s="431">
        <v>8.4844727786014721E-6</v>
      </c>
      <c r="BT125" s="431">
        <v>2.7136963300951389E-5</v>
      </c>
      <c r="BU125" s="431">
        <v>9.8635713572233711E-6</v>
      </c>
      <c r="BV125" s="431">
        <v>4.3426836532833434E-6</v>
      </c>
      <c r="BW125" s="431">
        <v>2.351127321656039E-6</v>
      </c>
      <c r="BX125" s="431">
        <v>2.1533341255358837E-6</v>
      </c>
      <c r="BY125" s="431">
        <v>9.696469727918131E-7</v>
      </c>
      <c r="BZ125" s="431">
        <v>5.8149614292899402E-6</v>
      </c>
      <c r="CA125" s="431">
        <v>6.2147071004249504E-6</v>
      </c>
      <c r="CB125" s="431">
        <v>2.7334769395244255E-5</v>
      </c>
      <c r="CC125" s="431">
        <v>4.6424262046931071E-6</v>
      </c>
      <c r="CD125" s="431">
        <v>1.0420765190311918E-5</v>
      </c>
      <c r="CE125" s="431">
        <v>5.60821631886684E-6</v>
      </c>
      <c r="CF125" s="431">
        <v>6.5551613720104164E-6</v>
      </c>
      <c r="CG125" s="431">
        <v>2.5923119899234257E-5</v>
      </c>
      <c r="CH125" s="431">
        <v>3.0446134021939135E-6</v>
      </c>
      <c r="CI125" s="431">
        <v>6.6350610297221348E-6</v>
      </c>
      <c r="CJ125" s="431">
        <v>2.1375397496618348E-5</v>
      </c>
      <c r="CK125" s="431">
        <v>7.3185595755696238E-6</v>
      </c>
      <c r="CL125" s="431">
        <v>6.7515290654291284E-6</v>
      </c>
      <c r="CM125" s="431">
        <v>3.2480117723364762E-5</v>
      </c>
      <c r="CN125" s="431">
        <v>1.246221274094122E-5</v>
      </c>
      <c r="CO125" s="431">
        <v>1.235888326915003E-4</v>
      </c>
      <c r="CP125" s="431">
        <v>1.1092153927973196E-4</v>
      </c>
      <c r="CQ125" s="431">
        <v>1.186515198975087E-4</v>
      </c>
      <c r="CR125" s="431">
        <v>1.5623129626034762E-5</v>
      </c>
      <c r="CS125" s="431">
        <v>2.3587390950227007E-4</v>
      </c>
      <c r="CT125" s="431">
        <v>4.1149610177266318E-4</v>
      </c>
      <c r="CU125" s="431">
        <v>1.1415858211014915E-4</v>
      </c>
      <c r="CV125" s="431">
        <v>1.4667725850664259E-5</v>
      </c>
      <c r="CW125" s="431">
        <v>1.6643308424058889E-5</v>
      </c>
      <c r="CX125" s="431">
        <v>5.4786693389381923E-5</v>
      </c>
      <c r="CY125" s="431">
        <v>4.9083428627315891E-6</v>
      </c>
      <c r="CZ125" s="431">
        <v>1.3632236152914933E-3</v>
      </c>
      <c r="DA125" s="431">
        <v>2.3546640624967207E-3</v>
      </c>
      <c r="DB125" s="431">
        <v>1.7856631277651721E-5</v>
      </c>
      <c r="DC125" s="431">
        <v>2.533565085644663E-4</v>
      </c>
      <c r="DD125" s="431">
        <v>2.3458693746536546E-4</v>
      </c>
      <c r="DE125" s="431">
        <v>2.0205208580724958E-4</v>
      </c>
      <c r="DF125" s="431">
        <v>1.1094905487391216E-4</v>
      </c>
      <c r="DG125" s="432">
        <v>9.9069284264350763E-6</v>
      </c>
    </row>
    <row r="126" spans="1:116">
      <c r="B126" s="188" t="s">
        <v>139</v>
      </c>
      <c r="C126" s="185" t="s">
        <v>140</v>
      </c>
      <c r="D126" s="431">
        <v>9.2425598735467493E-4</v>
      </c>
      <c r="E126" s="431">
        <v>1.205587871743438E-3</v>
      </c>
      <c r="F126" s="431">
        <v>2.4055731390928341E-4</v>
      </c>
      <c r="G126" s="431">
        <v>1.0752707236928591</v>
      </c>
      <c r="H126" s="431">
        <v>5.3802760989543153E-4</v>
      </c>
      <c r="I126" s="431">
        <v>5.256415176451473E-6</v>
      </c>
      <c r="J126" s="431">
        <v>2.1642394498202365E-5</v>
      </c>
      <c r="K126" s="431">
        <v>1.123879663316292E-3</v>
      </c>
      <c r="L126" s="431">
        <v>2.6711028429449445E-4</v>
      </c>
      <c r="M126" s="431">
        <v>9.408299539064044E-4</v>
      </c>
      <c r="N126" s="431">
        <v>3.850943996534527E-5</v>
      </c>
      <c r="O126" s="431">
        <v>1.3098319572524248E-4</v>
      </c>
      <c r="P126" s="431">
        <v>5.5479681442881183E-5</v>
      </c>
      <c r="Q126" s="431">
        <v>9.7097191607654829E-2</v>
      </c>
      <c r="R126" s="431">
        <v>7.9675176106673105E-3</v>
      </c>
      <c r="S126" s="431">
        <v>7.6223048801358018E-3</v>
      </c>
      <c r="T126" s="431">
        <v>2.2471247804831999E-3</v>
      </c>
      <c r="U126" s="431">
        <v>8.6635727226598385E-4</v>
      </c>
      <c r="V126" s="431">
        <v>1.0925262294460206E-4</v>
      </c>
      <c r="W126" s="431">
        <v>3.077334413101079E-4</v>
      </c>
      <c r="X126" s="431">
        <v>4.3513677129939808E-5</v>
      </c>
      <c r="Y126" s="431">
        <v>7.40503351244967E-5</v>
      </c>
      <c r="Z126" s="431">
        <v>6.3953159141498159E-5</v>
      </c>
      <c r="AA126" s="431">
        <v>2.6191440003929577E-4</v>
      </c>
      <c r="AB126" s="431">
        <v>1.6853232294348396E-4</v>
      </c>
      <c r="AC126" s="431">
        <v>9.3234307884271586E-4</v>
      </c>
      <c r="AD126" s="431">
        <v>1.0433821231241674E-5</v>
      </c>
      <c r="AE126" s="431">
        <v>4.1810478909314889E-5</v>
      </c>
      <c r="AF126" s="431">
        <v>1.2964949948363072E-4</v>
      </c>
      <c r="AG126" s="431">
        <v>1.1855067216375821E-4</v>
      </c>
      <c r="AH126" s="431">
        <v>2.5959993387689742E-4</v>
      </c>
      <c r="AI126" s="431">
        <v>6.570643465783569E-4</v>
      </c>
      <c r="AJ126" s="431">
        <v>1.1019960877420953E-4</v>
      </c>
      <c r="AK126" s="431">
        <v>1.8840421062665527E-3</v>
      </c>
      <c r="AL126" s="431">
        <v>2.6171176443967695E-4</v>
      </c>
      <c r="AM126" s="431">
        <v>7.4988648259900493E-5</v>
      </c>
      <c r="AN126" s="431">
        <v>9.1804852084377981E-5</v>
      </c>
      <c r="AO126" s="431">
        <v>1.545963840011602E-4</v>
      </c>
      <c r="AP126" s="431">
        <v>6.8381851685738612E-5</v>
      </c>
      <c r="AQ126" s="431">
        <v>2.8376149781205258E-5</v>
      </c>
      <c r="AR126" s="431">
        <v>1.833858880465507E-4</v>
      </c>
      <c r="AS126" s="431">
        <v>2.8829699823686313E-4</v>
      </c>
      <c r="AT126" s="431">
        <v>1.2282422618401377E-4</v>
      </c>
      <c r="AU126" s="431">
        <v>7.8505430377752921E-5</v>
      </c>
      <c r="AV126" s="431">
        <v>7.0366419112308915E-5</v>
      </c>
      <c r="AW126" s="431">
        <v>1.1767480774044968E-4</v>
      </c>
      <c r="AX126" s="431">
        <v>4.9495427010120249E-5</v>
      </c>
      <c r="AY126" s="431">
        <v>1.9805187004357631E-4</v>
      </c>
      <c r="AZ126" s="431">
        <v>1.2653641156467018E-4</v>
      </c>
      <c r="BA126" s="431">
        <v>1.1179134192883464E-4</v>
      </c>
      <c r="BB126" s="431">
        <v>3.6729112464683278E-5</v>
      </c>
      <c r="BC126" s="431">
        <v>9.612333782641627E-5</v>
      </c>
      <c r="BD126" s="431">
        <v>5.8384275497193867E-5</v>
      </c>
      <c r="BE126" s="431">
        <v>3.5952837766201366E-5</v>
      </c>
      <c r="BF126" s="431">
        <v>1.0967471149827923E-4</v>
      </c>
      <c r="BG126" s="431">
        <v>1.2452036077829416E-4</v>
      </c>
      <c r="BH126" s="431">
        <v>1.2897635424895669E-4</v>
      </c>
      <c r="BI126" s="431">
        <v>4.1826746042724651E-4</v>
      </c>
      <c r="BJ126" s="431">
        <v>1.3262790198821216E-4</v>
      </c>
      <c r="BK126" s="431">
        <v>2.2034363126668855E-3</v>
      </c>
      <c r="BL126" s="431">
        <v>8.5939610547070588E-5</v>
      </c>
      <c r="BM126" s="431">
        <v>5.5548399373196002E-3</v>
      </c>
      <c r="BN126" s="431">
        <v>1.8273352798706644E-3</v>
      </c>
      <c r="BO126" s="431">
        <v>3.2999857232310115E-4</v>
      </c>
      <c r="BP126" s="431">
        <v>4.1505689400657707E-4</v>
      </c>
      <c r="BQ126" s="431">
        <v>4.7764026422758473E-4</v>
      </c>
      <c r="BR126" s="431">
        <v>1.5211594763244349E-4</v>
      </c>
      <c r="BS126" s="431">
        <v>2.0238410104784764E-4</v>
      </c>
      <c r="BT126" s="431">
        <v>1.1320528005644631E-4</v>
      </c>
      <c r="BU126" s="431">
        <v>1.481338744787858E-4</v>
      </c>
      <c r="BV126" s="431">
        <v>9.5366261735823561E-5</v>
      </c>
      <c r="BW126" s="431">
        <v>4.9263461345315851E-5</v>
      </c>
      <c r="BX126" s="431">
        <v>7.4578592834986359E-5</v>
      </c>
      <c r="BY126" s="431">
        <v>3.929481180477351E-5</v>
      </c>
      <c r="BZ126" s="431">
        <v>1.0372050278752249E-4</v>
      </c>
      <c r="CA126" s="431">
        <v>5.840357494867211E-5</v>
      </c>
      <c r="CB126" s="431">
        <v>2.3782144489523229E-4</v>
      </c>
      <c r="CC126" s="431">
        <v>8.8554782618436954E-5</v>
      </c>
      <c r="CD126" s="431">
        <v>3.108295100947383E-4</v>
      </c>
      <c r="CE126" s="431">
        <v>1.0628069471216878E-4</v>
      </c>
      <c r="CF126" s="431">
        <v>2.2335006209789083E-4</v>
      </c>
      <c r="CG126" s="431">
        <v>1.0857957895516572E-3</v>
      </c>
      <c r="CH126" s="431">
        <v>4.6381522921631671E-5</v>
      </c>
      <c r="CI126" s="431">
        <v>1.1585642962923804E-4</v>
      </c>
      <c r="CJ126" s="431">
        <v>1.7155977683357758E-4</v>
      </c>
      <c r="CK126" s="431">
        <v>1.228041942935541E-4</v>
      </c>
      <c r="CL126" s="431">
        <v>1.2042822363736826E-4</v>
      </c>
      <c r="CM126" s="431">
        <v>4.1652822844082815E-4</v>
      </c>
      <c r="CN126" s="431">
        <v>7.9264386983150255E-5</v>
      </c>
      <c r="CO126" s="431">
        <v>1.8568831451626876E-4</v>
      </c>
      <c r="CP126" s="431">
        <v>2.448733742697215E-4</v>
      </c>
      <c r="CQ126" s="431">
        <v>1.3041880249088102E-4</v>
      </c>
      <c r="CR126" s="431">
        <v>1.6826279815405801E-4</v>
      </c>
      <c r="CS126" s="431">
        <v>3.0198474162450859E-4</v>
      </c>
      <c r="CT126" s="431">
        <v>3.7746571772408243E-4</v>
      </c>
      <c r="CU126" s="431">
        <v>2.4397483315853995E-4</v>
      </c>
      <c r="CV126" s="431">
        <v>9.9260358705033404E-5</v>
      </c>
      <c r="CW126" s="431">
        <v>1.6764107503458082E-4</v>
      </c>
      <c r="CX126" s="431">
        <v>9.5663132585921838E-5</v>
      </c>
      <c r="CY126" s="431">
        <v>1.0224145803965617E-4</v>
      </c>
      <c r="CZ126" s="431">
        <v>1.8837315700626809E-3</v>
      </c>
      <c r="DA126" s="431">
        <v>2.7618298820724866E-3</v>
      </c>
      <c r="DB126" s="431">
        <v>1.3397977362860459E-4</v>
      </c>
      <c r="DC126" s="431">
        <v>1.8505289688195711E-4</v>
      </c>
      <c r="DD126" s="431">
        <v>6.187819788339548E-5</v>
      </c>
      <c r="DE126" s="431">
        <v>2.9365429683910366E-4</v>
      </c>
      <c r="DF126" s="431">
        <v>1.9901090922628023E-3</v>
      </c>
      <c r="DG126" s="432">
        <v>6.044491113952252E-5</v>
      </c>
    </row>
    <row r="127" spans="1:116">
      <c r="B127" s="188" t="s">
        <v>141</v>
      </c>
      <c r="C127" s="185" t="s">
        <v>142</v>
      </c>
      <c r="D127" s="431">
        <v>1.051773528791976E-4</v>
      </c>
      <c r="E127" s="431">
        <v>3.2424906876684328E-3</v>
      </c>
      <c r="F127" s="431">
        <v>3.6333550666353139E-4</v>
      </c>
      <c r="G127" s="431">
        <v>6.735790751642534E-4</v>
      </c>
      <c r="H127" s="431">
        <v>0.90792355822960713</v>
      </c>
      <c r="I127" s="431">
        <v>1.6170866369975028E-7</v>
      </c>
      <c r="J127" s="431">
        <v>2.0675972512046921E-6</v>
      </c>
      <c r="K127" s="431">
        <v>2.9767281660929925E-2</v>
      </c>
      <c r="L127" s="431">
        <v>2.2317546880818427E-3</v>
      </c>
      <c r="M127" s="431">
        <v>8.4446495637711567E-3</v>
      </c>
      <c r="N127" s="431">
        <v>5.1728738244985873E-6</v>
      </c>
      <c r="O127" s="431">
        <v>2.7106246990967718E-5</v>
      </c>
      <c r="P127" s="431">
        <v>6.0780647635404361E-5</v>
      </c>
      <c r="Q127" s="431">
        <v>1.1693354577755871E-4</v>
      </c>
      <c r="R127" s="431">
        <v>4.4519631861303356E-5</v>
      </c>
      <c r="S127" s="431">
        <v>1.666942474268651E-4</v>
      </c>
      <c r="T127" s="431">
        <v>6.1425175805145238E-5</v>
      </c>
      <c r="U127" s="431">
        <v>3.6643360318036287E-5</v>
      </c>
      <c r="V127" s="431">
        <v>8.1806696813639838E-5</v>
      </c>
      <c r="W127" s="431">
        <v>1.5149684871735201E-5</v>
      </c>
      <c r="X127" s="431">
        <v>8.9630829058147008E-6</v>
      </c>
      <c r="Y127" s="431">
        <v>1.1024411511666021E-4</v>
      </c>
      <c r="Z127" s="431">
        <v>3.2582882204721914E-5</v>
      </c>
      <c r="AA127" s="431">
        <v>3.2600875229739282E-5</v>
      </c>
      <c r="AB127" s="431">
        <v>4.1098295663517668E-4</v>
      </c>
      <c r="AC127" s="431">
        <v>4.6215341152139626E-4</v>
      </c>
      <c r="AD127" s="431">
        <v>1.0922545472107531E-6</v>
      </c>
      <c r="AE127" s="431">
        <v>7.426803461341718E-6</v>
      </c>
      <c r="AF127" s="431">
        <v>1.652255619931165E-5</v>
      </c>
      <c r="AG127" s="431">
        <v>2.0088309428448384E-5</v>
      </c>
      <c r="AH127" s="431">
        <v>1.2928086706516699E-4</v>
      </c>
      <c r="AI127" s="431">
        <v>2.2073846225714688E-5</v>
      </c>
      <c r="AJ127" s="431">
        <v>1.1462902319170287E-5</v>
      </c>
      <c r="AK127" s="431">
        <v>4.4065243495191328E-5</v>
      </c>
      <c r="AL127" s="431">
        <v>5.521529733463515E-5</v>
      </c>
      <c r="AM127" s="431">
        <v>4.0421976148098567E-6</v>
      </c>
      <c r="AN127" s="431">
        <v>1.1048096797575304E-5</v>
      </c>
      <c r="AO127" s="431">
        <v>1.8474602345207075E-5</v>
      </c>
      <c r="AP127" s="431">
        <v>6.8227929632963465E-6</v>
      </c>
      <c r="AQ127" s="431">
        <v>1.6169309202756983E-6</v>
      </c>
      <c r="AR127" s="431">
        <v>7.0851908280563122E-6</v>
      </c>
      <c r="AS127" s="431">
        <v>9.4328836351077917E-6</v>
      </c>
      <c r="AT127" s="431">
        <v>8.1018354268774461E-6</v>
      </c>
      <c r="AU127" s="431">
        <v>7.0913084761899268E-6</v>
      </c>
      <c r="AV127" s="431">
        <v>1.1443017196821697E-5</v>
      </c>
      <c r="AW127" s="431">
        <v>1.2266979576084347E-5</v>
      </c>
      <c r="AX127" s="431">
        <v>4.55645611402807E-6</v>
      </c>
      <c r="AY127" s="431">
        <v>1.4846846351039013E-5</v>
      </c>
      <c r="AZ127" s="431">
        <v>1.6724549308804458E-5</v>
      </c>
      <c r="BA127" s="431">
        <v>8.1471516089348553E-6</v>
      </c>
      <c r="BB127" s="431">
        <v>8.0996830630054615E-6</v>
      </c>
      <c r="BC127" s="431">
        <v>8.0449469847968395E-6</v>
      </c>
      <c r="BD127" s="431">
        <v>7.4490264761809458E-6</v>
      </c>
      <c r="BE127" s="431">
        <v>4.3556148371572379E-6</v>
      </c>
      <c r="BF127" s="431">
        <v>1.5922255076099095E-5</v>
      </c>
      <c r="BG127" s="431">
        <v>1.7385949729426691E-5</v>
      </c>
      <c r="BH127" s="431">
        <v>1.8446630162842541E-5</v>
      </c>
      <c r="BI127" s="431">
        <v>1.940340395139095E-5</v>
      </c>
      <c r="BJ127" s="431">
        <v>7.3116771531363616E-6</v>
      </c>
      <c r="BK127" s="431">
        <v>3.7224071751430273E-3</v>
      </c>
      <c r="BL127" s="431">
        <v>8.7217635559738602E-6</v>
      </c>
      <c r="BM127" s="431">
        <v>2.249767322317296E-5</v>
      </c>
      <c r="BN127" s="431">
        <v>2.9791551443282872E-5</v>
      </c>
      <c r="BO127" s="431">
        <v>2.1723818860710154E-5</v>
      </c>
      <c r="BP127" s="431">
        <v>2.1347490128441038E-5</v>
      </c>
      <c r="BQ127" s="431">
        <v>5.3901796103373927E-6</v>
      </c>
      <c r="BR127" s="431">
        <v>9.0600847242243417E-6</v>
      </c>
      <c r="BS127" s="431">
        <v>1.3749239218846018E-5</v>
      </c>
      <c r="BT127" s="431">
        <v>1.2198112914169065E-5</v>
      </c>
      <c r="BU127" s="431">
        <v>8.8729354474662304E-6</v>
      </c>
      <c r="BV127" s="431">
        <v>9.7018752335519399E-6</v>
      </c>
      <c r="BW127" s="431">
        <v>4.9633511178522162E-6</v>
      </c>
      <c r="BX127" s="431">
        <v>4.5815661596853802E-6</v>
      </c>
      <c r="BY127" s="431">
        <v>1.5300708132722807E-6</v>
      </c>
      <c r="BZ127" s="431">
        <v>8.2478581836824823E-6</v>
      </c>
      <c r="CA127" s="431">
        <v>6.1128367052294966E-6</v>
      </c>
      <c r="CB127" s="431">
        <v>2.114807934735963E-5</v>
      </c>
      <c r="CC127" s="431">
        <v>5.4186232694937572E-6</v>
      </c>
      <c r="CD127" s="431">
        <v>1.8238871224774572E-5</v>
      </c>
      <c r="CE127" s="431">
        <v>9.1011248957992808E-6</v>
      </c>
      <c r="CF127" s="431">
        <v>9.3141849607172668E-6</v>
      </c>
      <c r="CG127" s="431">
        <v>5.0916710428962537E-5</v>
      </c>
      <c r="CH127" s="431">
        <v>5.1523083483037316E-6</v>
      </c>
      <c r="CI127" s="431">
        <v>1.9761084228757835E-5</v>
      </c>
      <c r="CJ127" s="431">
        <v>2.6460165485313384E-5</v>
      </c>
      <c r="CK127" s="431">
        <v>5.3962253520858735E-5</v>
      </c>
      <c r="CL127" s="431">
        <v>1.9112480383865834E-5</v>
      </c>
      <c r="CM127" s="431">
        <v>4.5396075823485474E-5</v>
      </c>
      <c r="CN127" s="431">
        <v>3.6491899984246687E-5</v>
      </c>
      <c r="CO127" s="431">
        <v>3.2249698818055905E-4</v>
      </c>
      <c r="CP127" s="431">
        <v>2.6073134292585513E-4</v>
      </c>
      <c r="CQ127" s="431">
        <v>3.7498508772748114E-4</v>
      </c>
      <c r="CR127" s="431">
        <v>2.7393518290156188E-5</v>
      </c>
      <c r="CS127" s="431">
        <v>8.9827431690146168E-4</v>
      </c>
      <c r="CT127" s="431">
        <v>1.731372947866752E-3</v>
      </c>
      <c r="CU127" s="431">
        <v>7.8920694191176666E-5</v>
      </c>
      <c r="CV127" s="431">
        <v>4.5293323138991369E-5</v>
      </c>
      <c r="CW127" s="431">
        <v>2.7414466437841851E-5</v>
      </c>
      <c r="CX127" s="431">
        <v>1.5400260293535127E-5</v>
      </c>
      <c r="CY127" s="431">
        <v>1.6007630568184112E-5</v>
      </c>
      <c r="CZ127" s="431">
        <v>7.0108731188384902E-3</v>
      </c>
      <c r="DA127" s="431">
        <v>1.1333103896994214E-2</v>
      </c>
      <c r="DB127" s="431">
        <v>3.8558740135318043E-5</v>
      </c>
      <c r="DC127" s="431">
        <v>6.853295042416961E-5</v>
      </c>
      <c r="DD127" s="431">
        <v>1.148823597153365E-4</v>
      </c>
      <c r="DE127" s="431">
        <v>4.3966284820606778E-4</v>
      </c>
      <c r="DF127" s="431">
        <v>5.2896135744998605E-4</v>
      </c>
      <c r="DG127" s="432">
        <v>1.4514710829504426E-5</v>
      </c>
    </row>
    <row r="128" spans="1:116">
      <c r="B128" s="188" t="s">
        <v>143</v>
      </c>
      <c r="C128" s="185" t="s">
        <v>144</v>
      </c>
      <c r="D128" s="431">
        <v>2.141453550861739E-4</v>
      </c>
      <c r="E128" s="431">
        <v>1.743724850879116E-4</v>
      </c>
      <c r="F128" s="431">
        <v>2.3517084159714252E-4</v>
      </c>
      <c r="G128" s="431">
        <v>1.5937586148831817E-4</v>
      </c>
      <c r="H128" s="431">
        <v>2.8140488575331192E-4</v>
      </c>
      <c r="I128" s="431">
        <v>1.1864778689596008E-2</v>
      </c>
      <c r="J128" s="431">
        <v>5.8246190541453442E-5</v>
      </c>
      <c r="K128" s="431">
        <v>1.6052044508373236E-4</v>
      </c>
      <c r="L128" s="431">
        <v>1.4607407435004088E-4</v>
      </c>
      <c r="M128" s="431">
        <v>1.4378598512991379E-4</v>
      </c>
      <c r="N128" s="431">
        <v>1.652136044030089E-5</v>
      </c>
      <c r="O128" s="431">
        <v>2.2055480374241581E-4</v>
      </c>
      <c r="P128" s="431">
        <v>5.3415280706273509E-5</v>
      </c>
      <c r="Q128" s="431">
        <v>1.1982609374754278E-4</v>
      </c>
      <c r="R128" s="431">
        <v>1.1174448745775686E-4</v>
      </c>
      <c r="S128" s="431">
        <v>5.5141609171073839E-4</v>
      </c>
      <c r="T128" s="431">
        <v>2.5410105362244021E-4</v>
      </c>
      <c r="U128" s="431">
        <v>1.8126845293826063E-4</v>
      </c>
      <c r="V128" s="431">
        <v>1.2243903984957524E-3</v>
      </c>
      <c r="W128" s="431">
        <v>4.2261668381270146E-4</v>
      </c>
      <c r="X128" s="431">
        <v>3.6702601159505736E-3</v>
      </c>
      <c r="Y128" s="431">
        <v>7.7739539926911913E-4</v>
      </c>
      <c r="Z128" s="431">
        <v>7.2835323650133506E-4</v>
      </c>
      <c r="AA128" s="431">
        <v>4.6557901014149597E-4</v>
      </c>
      <c r="AB128" s="431">
        <v>1.5369008400167384E-4</v>
      </c>
      <c r="AC128" s="431">
        <v>2.8107359085811678E-4</v>
      </c>
      <c r="AD128" s="431">
        <v>5.0134369401041885E-3</v>
      </c>
      <c r="AE128" s="431">
        <v>5.8353553670216132E-3</v>
      </c>
      <c r="AF128" s="431">
        <v>2.5459341824024962E-4</v>
      </c>
      <c r="AG128" s="431">
        <v>1.8906725420515756E-4</v>
      </c>
      <c r="AH128" s="431">
        <v>3.8204897033617758E-5</v>
      </c>
      <c r="AI128" s="431">
        <v>3.4086657572105557E-4</v>
      </c>
      <c r="AJ128" s="431">
        <v>5.268691763356232E-4</v>
      </c>
      <c r="AK128" s="431">
        <v>4.1373858381678298E-4</v>
      </c>
      <c r="AL128" s="431">
        <v>4.0607755855833172E-4</v>
      </c>
      <c r="AM128" s="431">
        <v>8.9455294682658486E-4</v>
      </c>
      <c r="AN128" s="431">
        <v>6.9009903729901339E-4</v>
      </c>
      <c r="AO128" s="431">
        <v>6.9405639260343357E-4</v>
      </c>
      <c r="AP128" s="431">
        <v>3.5644955007145855E-4</v>
      </c>
      <c r="AQ128" s="431">
        <v>1.0376553267305624E-4</v>
      </c>
      <c r="AR128" s="431">
        <v>1.4328314542208894E-4</v>
      </c>
      <c r="AS128" s="431">
        <v>2.237807807407304E-4</v>
      </c>
      <c r="AT128" s="431">
        <v>2.1821361931648707E-4</v>
      </c>
      <c r="AU128" s="431">
        <v>1.4468071951191313E-4</v>
      </c>
      <c r="AV128" s="431">
        <v>1.2255966620305984E-4</v>
      </c>
      <c r="AW128" s="431">
        <v>8.8210319170503487E-5</v>
      </c>
      <c r="AX128" s="431">
        <v>7.3929185172936327E-5</v>
      </c>
      <c r="AY128" s="431">
        <v>1.6183819256617484E-4</v>
      </c>
      <c r="AZ128" s="431">
        <v>1.2313643107920365E-4</v>
      </c>
      <c r="BA128" s="431">
        <v>9.648669805594734E-5</v>
      </c>
      <c r="BB128" s="431">
        <v>3.5667213557362362E-5</v>
      </c>
      <c r="BC128" s="431">
        <v>9.3275595904785346E-5</v>
      </c>
      <c r="BD128" s="431">
        <v>4.4858711659093685E-5</v>
      </c>
      <c r="BE128" s="431">
        <v>3.0352807995739265E-5</v>
      </c>
      <c r="BF128" s="431">
        <v>1.712170203993513E-4</v>
      </c>
      <c r="BG128" s="431">
        <v>1.9255567949246811E-4</v>
      </c>
      <c r="BH128" s="431">
        <v>1.9896224488960486E-4</v>
      </c>
      <c r="BI128" s="431">
        <v>2.4928143704034788E-4</v>
      </c>
      <c r="BJ128" s="431">
        <v>1.3250255806463167E-4</v>
      </c>
      <c r="BK128" s="431">
        <v>1.2162606892820591E-4</v>
      </c>
      <c r="BL128" s="431">
        <v>3.3221844789517858E-4</v>
      </c>
      <c r="BM128" s="431">
        <v>1.4944433523829002E-4</v>
      </c>
      <c r="BN128" s="431">
        <v>1.5738521828021409E-4</v>
      </c>
      <c r="BO128" s="431">
        <v>3.2941963689833584E-4</v>
      </c>
      <c r="BP128" s="431">
        <v>2.0383226788536963E-4</v>
      </c>
      <c r="BQ128" s="431">
        <v>2.595171644424442E-3</v>
      </c>
      <c r="BR128" s="431">
        <v>5.2651101697746214E-3</v>
      </c>
      <c r="BS128" s="431">
        <v>2.7412979683688301E-4</v>
      </c>
      <c r="BT128" s="431">
        <v>3.1783547488113949E-4</v>
      </c>
      <c r="BU128" s="431">
        <v>1.4304754861995658E-4</v>
      </c>
      <c r="BV128" s="431">
        <v>5.7463957105170145E-5</v>
      </c>
      <c r="BW128" s="431">
        <v>7.4624842666050852E-5</v>
      </c>
      <c r="BX128" s="431">
        <v>4.9180907144750654E-5</v>
      </c>
      <c r="BY128" s="431">
        <v>9.5513611220244877E-6</v>
      </c>
      <c r="BZ128" s="431">
        <v>1.6993247532647661E-4</v>
      </c>
      <c r="CA128" s="431">
        <v>2.785861369249114E-4</v>
      </c>
      <c r="CB128" s="431">
        <v>1.5169073285010008E-3</v>
      </c>
      <c r="CC128" s="431">
        <v>2.2506094045957297E-4</v>
      </c>
      <c r="CD128" s="431">
        <v>7.7049215897082642E-4</v>
      </c>
      <c r="CE128" s="431">
        <v>1.4277322051538371E-4</v>
      </c>
      <c r="CF128" s="431">
        <v>1.752144578616523E-4</v>
      </c>
      <c r="CG128" s="431">
        <v>9.8844106831825278E-5</v>
      </c>
      <c r="CH128" s="431">
        <v>9.8409185261206074E-5</v>
      </c>
      <c r="CI128" s="431">
        <v>9.1170590226799018E-5</v>
      </c>
      <c r="CJ128" s="431">
        <v>8.5627332483844898E-5</v>
      </c>
      <c r="CK128" s="431">
        <v>5.5396454867842044E-5</v>
      </c>
      <c r="CL128" s="431">
        <v>6.2303272776575582E-5</v>
      </c>
      <c r="CM128" s="431">
        <v>1.1040511851765753E-4</v>
      </c>
      <c r="CN128" s="431">
        <v>1.3302784123464355E-4</v>
      </c>
      <c r="CO128" s="431">
        <v>1.0220963442307207E-4</v>
      </c>
      <c r="CP128" s="431">
        <v>1.1781391839841844E-4</v>
      </c>
      <c r="CQ128" s="431">
        <v>1.0637103979632932E-4</v>
      </c>
      <c r="CR128" s="431">
        <v>1.8326656225936438E-4</v>
      </c>
      <c r="CS128" s="431">
        <v>1.2808732577335947E-4</v>
      </c>
      <c r="CT128" s="431">
        <v>1.0581877977467918E-4</v>
      </c>
      <c r="CU128" s="431">
        <v>8.8224587409850051E-5</v>
      </c>
      <c r="CV128" s="431">
        <v>7.9342099152604245E-5</v>
      </c>
      <c r="CW128" s="431">
        <v>8.2848974046449404E-5</v>
      </c>
      <c r="CX128" s="431">
        <v>1.393311028029237E-4</v>
      </c>
      <c r="CY128" s="431">
        <v>5.490602947054282E-5</v>
      </c>
      <c r="CZ128" s="431">
        <v>3.3362247018055942E-4</v>
      </c>
      <c r="DA128" s="431">
        <v>2.1291917942395491E-4</v>
      </c>
      <c r="DB128" s="431">
        <v>1.8621602321725541E-4</v>
      </c>
      <c r="DC128" s="431">
        <v>1.8221547937422527E-4</v>
      </c>
      <c r="DD128" s="431">
        <v>8.2619397831859486E-5</v>
      </c>
      <c r="DE128" s="431">
        <v>1.393128062640073E-4</v>
      </c>
      <c r="DF128" s="431">
        <v>2.3922530377292031E-4</v>
      </c>
      <c r="DG128" s="432">
        <v>8.0224906677044529E-5</v>
      </c>
    </row>
    <row r="129" spans="2:111">
      <c r="B129" s="188" t="s">
        <v>145</v>
      </c>
      <c r="C129" s="185" t="s">
        <v>146</v>
      </c>
      <c r="D129" s="431">
        <v>8.8187220673813398E-5</v>
      </c>
      <c r="E129" s="431">
        <v>6.5516391663357753E-5</v>
      </c>
      <c r="F129" s="431">
        <v>9.7499071952013449E-5</v>
      </c>
      <c r="G129" s="431">
        <v>6.9192191231928524E-5</v>
      </c>
      <c r="H129" s="431">
        <v>1.3345334474236024E-4</v>
      </c>
      <c r="I129" s="431">
        <v>3.3711574377180443E-6</v>
      </c>
      <c r="J129" s="431">
        <v>0.11624245319864354</v>
      </c>
      <c r="K129" s="431">
        <v>7.8320257189257029E-5</v>
      </c>
      <c r="L129" s="431">
        <v>2.2148734645839247E-4</v>
      </c>
      <c r="M129" s="431">
        <v>7.6955494264833974E-5</v>
      </c>
      <c r="N129" s="431">
        <v>6.2515711768441997E-6</v>
      </c>
      <c r="O129" s="431">
        <v>6.8803786398752837E-5</v>
      </c>
      <c r="P129" s="431">
        <v>2.0354984559866701E-5</v>
      </c>
      <c r="Q129" s="431">
        <v>6.9379290845979802E-5</v>
      </c>
      <c r="R129" s="431">
        <v>6.4895722666579413E-4</v>
      </c>
      <c r="S129" s="431">
        <v>3.4896099678181534E-4</v>
      </c>
      <c r="T129" s="431">
        <v>1.2509369840019665E-4</v>
      </c>
      <c r="U129" s="431">
        <v>6.375165907561523E-5</v>
      </c>
      <c r="V129" s="431">
        <v>6.6861778532787926E-4</v>
      </c>
      <c r="W129" s="431">
        <v>3.0958288433673223E-3</v>
      </c>
      <c r="X129" s="431">
        <v>-4.649238589839887E-5</v>
      </c>
      <c r="Y129" s="431">
        <v>1.6974370562647606E-4</v>
      </c>
      <c r="Z129" s="431">
        <v>9.0252430978323697E-5</v>
      </c>
      <c r="AA129" s="431">
        <v>1.5560222620678507E-4</v>
      </c>
      <c r="AB129" s="431">
        <v>2.3118726554948609E-4</v>
      </c>
      <c r="AC129" s="431">
        <v>3.4032772970287958E-4</v>
      </c>
      <c r="AD129" s="431">
        <v>-1.2559601275303749E-4</v>
      </c>
      <c r="AE129" s="431">
        <v>1.7017727287096135E-3</v>
      </c>
      <c r="AF129" s="431">
        <v>1.4088749513197521E-4</v>
      </c>
      <c r="AG129" s="431">
        <v>2.2993736652642866E-4</v>
      </c>
      <c r="AH129" s="431">
        <v>2.3568133042786252E-5</v>
      </c>
      <c r="AI129" s="431">
        <v>4.7703715391023112E-3</v>
      </c>
      <c r="AJ129" s="431">
        <v>4.690322683438399E-3</v>
      </c>
      <c r="AK129" s="431">
        <v>4.5994937864426771E-3</v>
      </c>
      <c r="AL129" s="431">
        <v>3.1141369521887063E-3</v>
      </c>
      <c r="AM129" s="431">
        <v>3.0776537335605283E-2</v>
      </c>
      <c r="AN129" s="431">
        <v>1.5196822958753247E-2</v>
      </c>
      <c r="AO129" s="431">
        <v>5.898178694688872E-3</v>
      </c>
      <c r="AP129" s="431">
        <v>6.5206561660710819E-3</v>
      </c>
      <c r="AQ129" s="431">
        <v>2.2318291261556048E-2</v>
      </c>
      <c r="AR129" s="431">
        <v>8.5076023267788986E-3</v>
      </c>
      <c r="AS129" s="431">
        <v>3.0537863213516603E-3</v>
      </c>
      <c r="AT129" s="431">
        <v>2.6599728391343488E-3</v>
      </c>
      <c r="AU129" s="431">
        <v>1.4307948655781747E-3</v>
      </c>
      <c r="AV129" s="431">
        <v>1.1485085250439871E-3</v>
      </c>
      <c r="AW129" s="431">
        <v>8.0102335052403286E-4</v>
      </c>
      <c r="AX129" s="431">
        <v>2.4285837765581454E-4</v>
      </c>
      <c r="AY129" s="431">
        <v>1.4558648017987152E-3</v>
      </c>
      <c r="AZ129" s="431">
        <v>1.5492465187131627E-3</v>
      </c>
      <c r="BA129" s="431">
        <v>8.746909380167808E-4</v>
      </c>
      <c r="BB129" s="431">
        <v>2.6314918703191812E-4</v>
      </c>
      <c r="BC129" s="431">
        <v>1.43561998990927E-3</v>
      </c>
      <c r="BD129" s="431">
        <v>3.9004000753819638E-4</v>
      </c>
      <c r="BE129" s="431">
        <v>1.7764314102747527E-4</v>
      </c>
      <c r="BF129" s="431">
        <v>1.3560059358196529E-3</v>
      </c>
      <c r="BG129" s="431">
        <v>1.5651927753437117E-3</v>
      </c>
      <c r="BH129" s="431">
        <v>1.4877076306231702E-3</v>
      </c>
      <c r="BI129" s="431">
        <v>2.7667795967150958E-3</v>
      </c>
      <c r="BJ129" s="431">
        <v>7.374109034980757E-4</v>
      </c>
      <c r="BK129" s="431">
        <v>5.5934084532030732E-4</v>
      </c>
      <c r="BL129" s="431">
        <v>4.0477931097430059E-5</v>
      </c>
      <c r="BM129" s="431">
        <v>9.8615719780532126E-4</v>
      </c>
      <c r="BN129" s="431">
        <v>1.020390253453515E-3</v>
      </c>
      <c r="BO129" s="431">
        <v>1.2821000417970326E-3</v>
      </c>
      <c r="BP129" s="431">
        <v>1.6248693134367131E-3</v>
      </c>
      <c r="BQ129" s="431">
        <v>8.9111390861849323E-5</v>
      </c>
      <c r="BR129" s="431">
        <v>7.2005672160793807E-5</v>
      </c>
      <c r="BS129" s="431">
        <v>1.5298499195674965E-4</v>
      </c>
      <c r="BT129" s="431">
        <v>6.1110057102355534E-5</v>
      </c>
      <c r="BU129" s="431">
        <v>3.0512792733198209E-5</v>
      </c>
      <c r="BV129" s="431">
        <v>2.0071954031397568E-5</v>
      </c>
      <c r="BW129" s="431">
        <v>1.6266927472005954E-5</v>
      </c>
      <c r="BX129" s="431">
        <v>2.8481265375857459E-5</v>
      </c>
      <c r="BY129" s="431">
        <v>1.967613288234343E-5</v>
      </c>
      <c r="BZ129" s="431">
        <v>9.5440567386041763E-5</v>
      </c>
      <c r="CA129" s="431">
        <v>2.6304936323348564E-5</v>
      </c>
      <c r="CB129" s="431">
        <v>1.3885028065241777E-4</v>
      </c>
      <c r="CC129" s="431">
        <v>5.4546067282500083E-5</v>
      </c>
      <c r="CD129" s="431">
        <v>1.1365601443154722E-4</v>
      </c>
      <c r="CE129" s="431">
        <v>2.4585383338393837E-5</v>
      </c>
      <c r="CF129" s="431">
        <v>4.5760076175243497E-5</v>
      </c>
      <c r="CG129" s="431">
        <v>9.6394263189078128E-5</v>
      </c>
      <c r="CH129" s="431">
        <v>1.3766731988834861E-5</v>
      </c>
      <c r="CI129" s="431">
        <v>3.6180798280616322E-5</v>
      </c>
      <c r="CJ129" s="431">
        <v>4.6371464560723244E-5</v>
      </c>
      <c r="CK129" s="431">
        <v>3.1775753453389374E-5</v>
      </c>
      <c r="CL129" s="431">
        <v>3.6510679470176068E-5</v>
      </c>
      <c r="CM129" s="431">
        <v>5.4584852262558518E-5</v>
      </c>
      <c r="CN129" s="431">
        <v>6.1284260658393176E-5</v>
      </c>
      <c r="CO129" s="431">
        <v>3.5555253175404768E-5</v>
      </c>
      <c r="CP129" s="431">
        <v>7.4730759905806911E-5</v>
      </c>
      <c r="CQ129" s="431">
        <v>1.0605489842706339E-4</v>
      </c>
      <c r="CR129" s="431">
        <v>1.3267533364266865E-4</v>
      </c>
      <c r="CS129" s="431">
        <v>4.4756843537866812E-5</v>
      </c>
      <c r="CT129" s="431">
        <v>3.4068304291044361E-5</v>
      </c>
      <c r="CU129" s="431">
        <v>4.5256500745624993E-5</v>
      </c>
      <c r="CV129" s="431">
        <v>1.0265489976194617E-4</v>
      </c>
      <c r="CW129" s="431">
        <v>3.4672782447347626E-5</v>
      </c>
      <c r="CX129" s="431">
        <v>5.9628809381996714E-4</v>
      </c>
      <c r="CY129" s="431">
        <v>1.8380027398339928E-5</v>
      </c>
      <c r="CZ129" s="431">
        <v>5.7275291852720047E-5</v>
      </c>
      <c r="DA129" s="431">
        <v>6.0325316363426073E-5</v>
      </c>
      <c r="DB129" s="431">
        <v>6.0489114552728702E-5</v>
      </c>
      <c r="DC129" s="431">
        <v>4.568340180404057E-5</v>
      </c>
      <c r="DD129" s="431">
        <v>5.6095503203310249E-5</v>
      </c>
      <c r="DE129" s="431">
        <v>6.3743722488139441E-5</v>
      </c>
      <c r="DF129" s="431">
        <v>2.6650812388479521E-4</v>
      </c>
      <c r="DG129" s="432">
        <v>9.7361114418511156E-5</v>
      </c>
    </row>
    <row r="130" spans="2:111">
      <c r="B130" s="188" t="s">
        <v>147</v>
      </c>
      <c r="C130" s="185" t="s">
        <v>148</v>
      </c>
      <c r="D130" s="431">
        <v>3.140216493488824E-3</v>
      </c>
      <c r="E130" s="431">
        <v>0.10033789315360817</v>
      </c>
      <c r="F130" s="431">
        <v>1.0979609138115354E-2</v>
      </c>
      <c r="G130" s="431">
        <v>2.3446565785446936E-2</v>
      </c>
      <c r="H130" s="431">
        <v>5.4230718641533601E-2</v>
      </c>
      <c r="I130" s="431">
        <v>1.5699991627387946E-6</v>
      </c>
      <c r="J130" s="431">
        <v>2.9483489384838994E-5</v>
      </c>
      <c r="K130" s="431">
        <v>1.0514525464188211</v>
      </c>
      <c r="L130" s="431">
        <v>7.8547252747096036E-2</v>
      </c>
      <c r="M130" s="431">
        <v>0.25593756614109892</v>
      </c>
      <c r="N130" s="431">
        <v>1.5495455640655156E-4</v>
      </c>
      <c r="O130" s="431">
        <v>7.1282041156898524E-4</v>
      </c>
      <c r="P130" s="431">
        <v>1.3770557457862729E-3</v>
      </c>
      <c r="Q130" s="431">
        <v>3.8460612619283284E-3</v>
      </c>
      <c r="R130" s="431">
        <v>7.7273460716268327E-4</v>
      </c>
      <c r="S130" s="431">
        <v>5.6395099888609341E-3</v>
      </c>
      <c r="T130" s="431">
        <v>2.0013332526427384E-3</v>
      </c>
      <c r="U130" s="431">
        <v>1.1719708343141007E-3</v>
      </c>
      <c r="V130" s="431">
        <v>4.6284587450211648E-4</v>
      </c>
      <c r="W130" s="431">
        <v>4.4140435393766889E-4</v>
      </c>
      <c r="X130" s="431">
        <v>2.757739625583755E-4</v>
      </c>
      <c r="Y130" s="431">
        <v>3.7682191997632539E-3</v>
      </c>
      <c r="Z130" s="431">
        <v>1.076689318909786E-3</v>
      </c>
      <c r="AA130" s="431">
        <v>9.6512609962667482E-4</v>
      </c>
      <c r="AB130" s="431">
        <v>1.0300252935609095E-2</v>
      </c>
      <c r="AC130" s="431">
        <v>1.6161345690158507E-2</v>
      </c>
      <c r="AD130" s="431">
        <v>2.7516398436254661E-5</v>
      </c>
      <c r="AE130" s="431">
        <v>2.1066553756681101E-4</v>
      </c>
      <c r="AF130" s="431">
        <v>4.6694557102081648E-4</v>
      </c>
      <c r="AG130" s="431">
        <v>5.8287464528613924E-4</v>
      </c>
      <c r="AH130" s="431">
        <v>4.435689558992012E-3</v>
      </c>
      <c r="AI130" s="431">
        <v>3.5510738561302525E-4</v>
      </c>
      <c r="AJ130" s="431">
        <v>2.5330543626305135E-4</v>
      </c>
      <c r="AK130" s="431">
        <v>9.8506607529432735E-4</v>
      </c>
      <c r="AL130" s="431">
        <v>1.6034868267675298E-3</v>
      </c>
      <c r="AM130" s="431">
        <v>7.7822590660760402E-5</v>
      </c>
      <c r="AN130" s="431">
        <v>9.0285744096463706E-5</v>
      </c>
      <c r="AO130" s="431">
        <v>1.9545881587829681E-4</v>
      </c>
      <c r="AP130" s="431">
        <v>6.2552598630270564E-5</v>
      </c>
      <c r="AQ130" s="431">
        <v>2.6016843808122526E-5</v>
      </c>
      <c r="AR130" s="431">
        <v>9.2909247644053282E-5</v>
      </c>
      <c r="AS130" s="431">
        <v>1.8244629444926015E-4</v>
      </c>
      <c r="AT130" s="431">
        <v>1.6087878890507675E-4</v>
      </c>
      <c r="AU130" s="431">
        <v>1.167477706398138E-4</v>
      </c>
      <c r="AV130" s="431">
        <v>1.2303644611281214E-4</v>
      </c>
      <c r="AW130" s="431">
        <v>2.0164931041424588E-4</v>
      </c>
      <c r="AX130" s="431">
        <v>7.9652318547302105E-5</v>
      </c>
      <c r="AY130" s="431">
        <v>2.2461313240479335E-4</v>
      </c>
      <c r="AZ130" s="431">
        <v>1.8657887388851717E-4</v>
      </c>
      <c r="BA130" s="431">
        <v>1.6119410775028732E-4</v>
      </c>
      <c r="BB130" s="431">
        <v>6.2842027774196008E-5</v>
      </c>
      <c r="BC130" s="431">
        <v>1.5205803003498402E-4</v>
      </c>
      <c r="BD130" s="431">
        <v>9.8681208437842438E-5</v>
      </c>
      <c r="BE130" s="431">
        <v>6.8173068167155812E-5</v>
      </c>
      <c r="BF130" s="431">
        <v>3.3411481772471839E-4</v>
      </c>
      <c r="BG130" s="431">
        <v>3.7906830801757839E-4</v>
      </c>
      <c r="BH130" s="431">
        <v>4.2920289613056895E-4</v>
      </c>
      <c r="BI130" s="431">
        <v>4.1857232107567638E-4</v>
      </c>
      <c r="BJ130" s="431">
        <v>1.2927545684244155E-4</v>
      </c>
      <c r="BK130" s="431">
        <v>2.8571379417127465E-3</v>
      </c>
      <c r="BL130" s="431">
        <v>9.0354827061610031E-5</v>
      </c>
      <c r="BM130" s="431">
        <v>4.4006263202109092E-4</v>
      </c>
      <c r="BN130" s="431">
        <v>3.311675106993823E-4</v>
      </c>
      <c r="BO130" s="431">
        <v>1.9869596948615052E-4</v>
      </c>
      <c r="BP130" s="431">
        <v>1.6233651384862767E-4</v>
      </c>
      <c r="BQ130" s="431">
        <v>7.8903040089025158E-5</v>
      </c>
      <c r="BR130" s="431">
        <v>1.8413590152954512E-4</v>
      </c>
      <c r="BS130" s="431">
        <v>1.5293673729520715E-4</v>
      </c>
      <c r="BT130" s="431">
        <v>1.9383888126766642E-4</v>
      </c>
      <c r="BU130" s="431">
        <v>9.9558162008323123E-5</v>
      </c>
      <c r="BV130" s="431">
        <v>8.7577841450463674E-5</v>
      </c>
      <c r="BW130" s="431">
        <v>4.7350272725287231E-5</v>
      </c>
      <c r="BX130" s="431">
        <v>4.5769344626858729E-5</v>
      </c>
      <c r="BY130" s="431">
        <v>1.6534701129719334E-5</v>
      </c>
      <c r="BZ130" s="431">
        <v>1.1360561479698911E-4</v>
      </c>
      <c r="CA130" s="431">
        <v>6.527131368507262E-5</v>
      </c>
      <c r="CB130" s="431">
        <v>2.0960467670484719E-4</v>
      </c>
      <c r="CC130" s="431">
        <v>6.5239983863918209E-5</v>
      </c>
      <c r="CD130" s="431">
        <v>2.2371417113743362E-4</v>
      </c>
      <c r="CE130" s="431">
        <v>9.2294212619546218E-5</v>
      </c>
      <c r="CF130" s="431">
        <v>1.1882846612528806E-4</v>
      </c>
      <c r="CG130" s="431">
        <v>7.0011745021472866E-4</v>
      </c>
      <c r="CH130" s="431">
        <v>5.3872876915754985E-5</v>
      </c>
      <c r="CI130" s="431">
        <v>1.594966335053879E-4</v>
      </c>
      <c r="CJ130" s="431">
        <v>2.0953781367151386E-4</v>
      </c>
      <c r="CK130" s="431">
        <v>1.647724690690442E-4</v>
      </c>
      <c r="CL130" s="431">
        <v>1.7146618066517542E-4</v>
      </c>
      <c r="CM130" s="431">
        <v>4.7061194981301178E-4</v>
      </c>
      <c r="CN130" s="431">
        <v>7.5956844694268877E-4</v>
      </c>
      <c r="CO130" s="431">
        <v>7.3062956231058768E-3</v>
      </c>
      <c r="CP130" s="431">
        <v>2.8666947008513951E-3</v>
      </c>
      <c r="CQ130" s="431">
        <v>6.5898271474408594E-3</v>
      </c>
      <c r="CR130" s="431">
        <v>6.0120375035844261E-4</v>
      </c>
      <c r="CS130" s="431">
        <v>1.3465577868837659E-2</v>
      </c>
      <c r="CT130" s="431">
        <v>2.4418728347922452E-2</v>
      </c>
      <c r="CU130" s="431">
        <v>1.9142603480570989E-3</v>
      </c>
      <c r="CV130" s="431">
        <v>1.6424945837396025E-4</v>
      </c>
      <c r="CW130" s="431">
        <v>2.5733882557245043E-4</v>
      </c>
      <c r="CX130" s="431">
        <v>2.440533403533882E-4</v>
      </c>
      <c r="CY130" s="431">
        <v>1.4286312096113051E-4</v>
      </c>
      <c r="CZ130" s="431">
        <v>7.5096644796236067E-2</v>
      </c>
      <c r="DA130" s="431">
        <v>0.17271392343264347</v>
      </c>
      <c r="DB130" s="431">
        <v>6.1471786153309701E-4</v>
      </c>
      <c r="DC130" s="431">
        <v>6.6495593453125452E-4</v>
      </c>
      <c r="DD130" s="431">
        <v>3.1717550904796937E-3</v>
      </c>
      <c r="DE130" s="431">
        <v>5.3522422987190895E-3</v>
      </c>
      <c r="DF130" s="431">
        <v>1.9253618314473381E-3</v>
      </c>
      <c r="DG130" s="432">
        <v>3.5008950455672592E-4</v>
      </c>
    </row>
    <row r="131" spans="2:111">
      <c r="B131" s="188" t="s">
        <v>149</v>
      </c>
      <c r="C131" s="185" t="s">
        <v>150</v>
      </c>
      <c r="D131" s="431">
        <v>4.1813611808427319E-5</v>
      </c>
      <c r="E131" s="431">
        <v>3.7344430075910849E-4</v>
      </c>
      <c r="F131" s="431">
        <v>4.7161879019940561E-5</v>
      </c>
      <c r="G131" s="431">
        <v>5.4807329062956102E-5</v>
      </c>
      <c r="H131" s="431">
        <v>1.2189905703880474E-2</v>
      </c>
      <c r="I131" s="431">
        <v>5.8603847216119078E-7</v>
      </c>
      <c r="J131" s="431">
        <v>5.5915837642034327E-6</v>
      </c>
      <c r="K131" s="431">
        <v>1.9060928383288524E-3</v>
      </c>
      <c r="L131" s="431">
        <v>0.96540135152721562</v>
      </c>
      <c r="M131" s="431">
        <v>5.0574421566277423E-4</v>
      </c>
      <c r="N131" s="431">
        <v>8.8128170466419552E-6</v>
      </c>
      <c r="O131" s="431">
        <v>1.780846679444811E-5</v>
      </c>
      <c r="P131" s="431">
        <v>1.1905137325082939E-5</v>
      </c>
      <c r="Q131" s="431">
        <v>3.9016146400105072E-5</v>
      </c>
      <c r="R131" s="431">
        <v>2.1939731695484378E-5</v>
      </c>
      <c r="S131" s="431">
        <v>4.2184991341892115E-5</v>
      </c>
      <c r="T131" s="431">
        <v>3.1549981035316506E-5</v>
      </c>
      <c r="U131" s="431">
        <v>2.4216649505190431E-5</v>
      </c>
      <c r="V131" s="431">
        <v>1.3927675156541523E-5</v>
      </c>
      <c r="W131" s="431">
        <v>1.4927351820932074E-5</v>
      </c>
      <c r="X131" s="431">
        <v>6.8050780824765807E-6</v>
      </c>
      <c r="Y131" s="431">
        <v>2.0538994113945076E-5</v>
      </c>
      <c r="Z131" s="431">
        <v>1.2500592703696018E-5</v>
      </c>
      <c r="AA131" s="431">
        <v>3.1456043618987964E-5</v>
      </c>
      <c r="AB131" s="431">
        <v>1.099893376207432E-4</v>
      </c>
      <c r="AC131" s="431">
        <v>4.926417511746125E-5</v>
      </c>
      <c r="AD131" s="431">
        <v>2.5553184371694877E-6</v>
      </c>
      <c r="AE131" s="431">
        <v>2.4432528685673716E-5</v>
      </c>
      <c r="AF131" s="431">
        <v>2.0706261558224557E-5</v>
      </c>
      <c r="AG131" s="431">
        <v>2.3464072115012395E-5</v>
      </c>
      <c r="AH131" s="431">
        <v>1.5986298735305491E-5</v>
      </c>
      <c r="AI131" s="431">
        <v>4.5118547900030722E-5</v>
      </c>
      <c r="AJ131" s="431">
        <v>4.4282641049789268E-5</v>
      </c>
      <c r="AK131" s="431">
        <v>2.1162231487466357E-5</v>
      </c>
      <c r="AL131" s="431">
        <v>4.7476205239404042E-5</v>
      </c>
      <c r="AM131" s="431">
        <v>3.1041238234447818E-5</v>
      </c>
      <c r="AN131" s="431">
        <v>3.6480240696683745E-5</v>
      </c>
      <c r="AO131" s="431">
        <v>6.0974097329492809E-5</v>
      </c>
      <c r="AP131" s="431">
        <v>4.3608005487644505E-5</v>
      </c>
      <c r="AQ131" s="431">
        <v>9.4169794802285387E-6</v>
      </c>
      <c r="AR131" s="431">
        <v>2.3159490774603797E-5</v>
      </c>
      <c r="AS131" s="431">
        <v>2.8676815906444598E-5</v>
      </c>
      <c r="AT131" s="431">
        <v>3.196546108945964E-5</v>
      </c>
      <c r="AU131" s="431">
        <v>3.5728876357276299E-5</v>
      </c>
      <c r="AV131" s="431">
        <v>2.9390881351794668E-5</v>
      </c>
      <c r="AW131" s="431">
        <v>1.6311547938269444E-5</v>
      </c>
      <c r="AX131" s="431">
        <v>7.7709887757173465E-6</v>
      </c>
      <c r="AY131" s="431">
        <v>1.7683070555420823E-5</v>
      </c>
      <c r="AZ131" s="431">
        <v>2.6561319515235703E-5</v>
      </c>
      <c r="BA131" s="431">
        <v>1.7543886488197991E-5</v>
      </c>
      <c r="BB131" s="431">
        <v>7.0757016249037941E-6</v>
      </c>
      <c r="BC131" s="431">
        <v>1.9805297378552167E-5</v>
      </c>
      <c r="BD131" s="431">
        <v>1.1663738980471249E-5</v>
      </c>
      <c r="BE131" s="431">
        <v>6.187745332872785E-6</v>
      </c>
      <c r="BF131" s="431">
        <v>2.1266007636023916E-5</v>
      </c>
      <c r="BG131" s="431">
        <v>2.2921167291630475E-5</v>
      </c>
      <c r="BH131" s="431">
        <v>2.4976050549411095E-5</v>
      </c>
      <c r="BI131" s="431">
        <v>3.5840884478716378E-5</v>
      </c>
      <c r="BJ131" s="431">
        <v>3.178827317450415E-5</v>
      </c>
      <c r="BK131" s="431">
        <v>7.1867708548605918E-5</v>
      </c>
      <c r="BL131" s="431">
        <v>2.8965640381743223E-5</v>
      </c>
      <c r="BM131" s="431">
        <v>6.1762164975456496E-5</v>
      </c>
      <c r="BN131" s="431">
        <v>7.0622963177514528E-5</v>
      </c>
      <c r="BO131" s="431">
        <v>5.2640799066842009E-5</v>
      </c>
      <c r="BP131" s="431">
        <v>5.7608324000122109E-5</v>
      </c>
      <c r="BQ131" s="431">
        <v>2.0365104105938309E-5</v>
      </c>
      <c r="BR131" s="431">
        <v>1.9719674917422509E-5</v>
      </c>
      <c r="BS131" s="431">
        <v>3.7940339253891736E-5</v>
      </c>
      <c r="BT131" s="431">
        <v>3.3685413130399682E-5</v>
      </c>
      <c r="BU131" s="431">
        <v>1.1966965841074001E-4</v>
      </c>
      <c r="BV131" s="431">
        <v>3.5825672028555861E-5</v>
      </c>
      <c r="BW131" s="431">
        <v>3.8767161284914586E-5</v>
      </c>
      <c r="BX131" s="431">
        <v>3.2916604076452401E-5</v>
      </c>
      <c r="BY131" s="431">
        <v>5.2586462988709641E-6</v>
      </c>
      <c r="BZ131" s="431">
        <v>3.332384030668542E-5</v>
      </c>
      <c r="CA131" s="431">
        <v>2.2441172442081513E-5</v>
      </c>
      <c r="CB131" s="431">
        <v>8.0765093912556324E-5</v>
      </c>
      <c r="CC131" s="431">
        <v>4.4614982752559036E-5</v>
      </c>
      <c r="CD131" s="431">
        <v>1.1669922857259464E-4</v>
      </c>
      <c r="CE131" s="431">
        <v>4.5518253734463196E-5</v>
      </c>
      <c r="CF131" s="431">
        <v>2.654359934496412E-5</v>
      </c>
      <c r="CG131" s="431">
        <v>4.0684029497561512E-4</v>
      </c>
      <c r="CH131" s="431">
        <v>1.1972334373067779E-5</v>
      </c>
      <c r="CI131" s="431">
        <v>4.2404876680849947E-5</v>
      </c>
      <c r="CJ131" s="431">
        <v>3.3323011040135148E-5</v>
      </c>
      <c r="CK131" s="431">
        <v>1.7423784051381446E-5</v>
      </c>
      <c r="CL131" s="431">
        <v>5.7072898881161824E-5</v>
      </c>
      <c r="CM131" s="431">
        <v>3.2343885858721784E-5</v>
      </c>
      <c r="CN131" s="431">
        <v>6.4258327117226366E-5</v>
      </c>
      <c r="CO131" s="431">
        <v>7.0668808593562647E-4</v>
      </c>
      <c r="CP131" s="431">
        <v>6.7307849872354103E-5</v>
      </c>
      <c r="CQ131" s="431">
        <v>8.2311367568285439E-4</v>
      </c>
      <c r="CR131" s="431">
        <v>6.8577013819605553E-5</v>
      </c>
      <c r="CS131" s="431">
        <v>1.6994764982000417E-3</v>
      </c>
      <c r="CT131" s="431">
        <v>3.2247505917410968E-3</v>
      </c>
      <c r="CU131" s="431">
        <v>5.363925456607382E-5</v>
      </c>
      <c r="CV131" s="431">
        <v>2.8469985776598786E-5</v>
      </c>
      <c r="CW131" s="431">
        <v>2.8659236598195521E-5</v>
      </c>
      <c r="CX131" s="431">
        <v>3.8342200684664829E-5</v>
      </c>
      <c r="CY131" s="431">
        <v>2.3386780005925243E-5</v>
      </c>
      <c r="CZ131" s="431">
        <v>2.025417288834494E-2</v>
      </c>
      <c r="DA131" s="431">
        <v>6.1503458357096384E-2</v>
      </c>
      <c r="DB131" s="431">
        <v>4.2895583094595633E-5</v>
      </c>
      <c r="DC131" s="431">
        <v>2.0323749779995033E-5</v>
      </c>
      <c r="DD131" s="431">
        <v>1.2090219325272281E-4</v>
      </c>
      <c r="DE131" s="431">
        <v>1.0982292837202444E-3</v>
      </c>
      <c r="DF131" s="431">
        <v>5.8723522707057413E-5</v>
      </c>
      <c r="DG131" s="432">
        <v>2.7455024447085095E-3</v>
      </c>
    </row>
    <row r="132" spans="2:111">
      <c r="B132" s="188" t="s">
        <v>151</v>
      </c>
      <c r="C132" s="185" t="s">
        <v>152</v>
      </c>
      <c r="D132" s="431">
        <v>9.0154376473544368E-3</v>
      </c>
      <c r="E132" s="431">
        <v>0.31340196481696214</v>
      </c>
      <c r="F132" s="431">
        <v>3.7539489224222899E-2</v>
      </c>
      <c r="G132" s="431">
        <v>4.9185704491465582E-3</v>
      </c>
      <c r="H132" s="431">
        <v>5.1652458316436244E-2</v>
      </c>
      <c r="I132" s="431">
        <v>1.385229012094809E-7</v>
      </c>
      <c r="J132" s="431">
        <v>1.9672497099789649E-6</v>
      </c>
      <c r="K132" s="431">
        <v>3.3304191264772846E-2</v>
      </c>
      <c r="L132" s="431">
        <v>2.8453037011568092E-3</v>
      </c>
      <c r="M132" s="431">
        <v>0.94227208782511418</v>
      </c>
      <c r="N132" s="431">
        <v>1.6103532349164671E-4</v>
      </c>
      <c r="O132" s="431">
        <v>2.6823880885867569E-4</v>
      </c>
      <c r="P132" s="431">
        <v>8.0640679862189292E-5</v>
      </c>
      <c r="Q132" s="431">
        <v>5.0404448898768892E-4</v>
      </c>
      <c r="R132" s="431">
        <v>6.3144379477965927E-5</v>
      </c>
      <c r="S132" s="431">
        <v>2.7960379079067254E-4</v>
      </c>
      <c r="T132" s="431">
        <v>9.7322965389827514E-5</v>
      </c>
      <c r="U132" s="431">
        <v>5.2134653092312719E-5</v>
      </c>
      <c r="V132" s="431">
        <v>5.9553448984558249E-4</v>
      </c>
      <c r="W132" s="431">
        <v>2.0901855279447785E-5</v>
      </c>
      <c r="X132" s="431">
        <v>1.0667880783466135E-5</v>
      </c>
      <c r="Y132" s="431">
        <v>1.2581117629122113E-4</v>
      </c>
      <c r="Z132" s="431">
        <v>3.8529957354415662E-5</v>
      </c>
      <c r="AA132" s="431">
        <v>4.7793215410959138E-5</v>
      </c>
      <c r="AB132" s="431">
        <v>3.6650673682258846E-4</v>
      </c>
      <c r="AC132" s="431">
        <v>5.2826789746419174E-4</v>
      </c>
      <c r="AD132" s="431">
        <v>1.3814327648436947E-6</v>
      </c>
      <c r="AE132" s="431">
        <v>7.586285881247988E-6</v>
      </c>
      <c r="AF132" s="431">
        <v>2.1288964103582708E-5</v>
      </c>
      <c r="AG132" s="431">
        <v>2.8611037333461139E-4</v>
      </c>
      <c r="AH132" s="431">
        <v>1.356771635882142E-3</v>
      </c>
      <c r="AI132" s="431">
        <v>1.9330382146074922E-5</v>
      </c>
      <c r="AJ132" s="431">
        <v>1.321240857534928E-5</v>
      </c>
      <c r="AK132" s="431">
        <v>4.724933573608901E-5</v>
      </c>
      <c r="AL132" s="431">
        <v>6.1417615385287811E-5</v>
      </c>
      <c r="AM132" s="431">
        <v>3.9792930945673722E-6</v>
      </c>
      <c r="AN132" s="431">
        <v>6.3580397652099618E-6</v>
      </c>
      <c r="AO132" s="431">
        <v>1.1621896703293982E-5</v>
      </c>
      <c r="AP132" s="431">
        <v>5.9727200487054043E-6</v>
      </c>
      <c r="AQ132" s="431">
        <v>1.8760290787539457E-6</v>
      </c>
      <c r="AR132" s="431">
        <v>6.6583653289873161E-6</v>
      </c>
      <c r="AS132" s="431">
        <v>1.1842706797531145E-5</v>
      </c>
      <c r="AT132" s="431">
        <v>9.1754943943606872E-6</v>
      </c>
      <c r="AU132" s="431">
        <v>1.0166797474556096E-5</v>
      </c>
      <c r="AV132" s="431">
        <v>1.1984041620191269E-5</v>
      </c>
      <c r="AW132" s="431">
        <v>1.358845220234699E-5</v>
      </c>
      <c r="AX132" s="431">
        <v>5.6608968646077596E-6</v>
      </c>
      <c r="AY132" s="431">
        <v>1.3696417231603238E-5</v>
      </c>
      <c r="AZ132" s="431">
        <v>1.4430584739394048E-5</v>
      </c>
      <c r="BA132" s="431">
        <v>1.2680673095615183E-5</v>
      </c>
      <c r="BB132" s="431">
        <v>4.5327942862324596E-6</v>
      </c>
      <c r="BC132" s="431">
        <v>9.4810250058539595E-6</v>
      </c>
      <c r="BD132" s="431">
        <v>7.3011506105968387E-6</v>
      </c>
      <c r="BE132" s="431">
        <v>4.1000166395628369E-6</v>
      </c>
      <c r="BF132" s="431">
        <v>2.2873042057768817E-5</v>
      </c>
      <c r="BG132" s="431">
        <v>2.6816381535302116E-5</v>
      </c>
      <c r="BH132" s="431">
        <v>2.7082319448497784E-5</v>
      </c>
      <c r="BI132" s="431">
        <v>2.5049042901378563E-5</v>
      </c>
      <c r="BJ132" s="431">
        <v>1.0615796031644885E-5</v>
      </c>
      <c r="BK132" s="431">
        <v>3.5059260760002882E-4</v>
      </c>
      <c r="BL132" s="431">
        <v>8.5729343326833304E-6</v>
      </c>
      <c r="BM132" s="431">
        <v>4.8302074465579827E-5</v>
      </c>
      <c r="BN132" s="431">
        <v>2.5631336444334902E-5</v>
      </c>
      <c r="BO132" s="431">
        <v>1.6149093301896325E-4</v>
      </c>
      <c r="BP132" s="431">
        <v>2.8604547503260281E-5</v>
      </c>
      <c r="BQ132" s="431">
        <v>7.2772513433215947E-6</v>
      </c>
      <c r="BR132" s="431">
        <v>1.6425708212441568E-5</v>
      </c>
      <c r="BS132" s="431">
        <v>1.1261087382480545E-5</v>
      </c>
      <c r="BT132" s="431">
        <v>1.541228577049049E-5</v>
      </c>
      <c r="BU132" s="431">
        <v>5.0212463207049966E-5</v>
      </c>
      <c r="BV132" s="431">
        <v>8.0297274114683508E-6</v>
      </c>
      <c r="BW132" s="431">
        <v>4.6854242580166643E-6</v>
      </c>
      <c r="BX132" s="431">
        <v>4.6353829303381587E-6</v>
      </c>
      <c r="BY132" s="431">
        <v>1.3670898417085292E-6</v>
      </c>
      <c r="BZ132" s="431">
        <v>9.549841397098397E-6</v>
      </c>
      <c r="CA132" s="431">
        <v>5.596468504963842E-6</v>
      </c>
      <c r="CB132" s="431">
        <v>2.1554623456322712E-5</v>
      </c>
      <c r="CC132" s="431">
        <v>4.8913823368249666E-6</v>
      </c>
      <c r="CD132" s="431">
        <v>1.4524751611056197E-5</v>
      </c>
      <c r="CE132" s="431">
        <v>7.1279956118701379E-6</v>
      </c>
      <c r="CF132" s="431">
        <v>8.3799049451923972E-6</v>
      </c>
      <c r="CG132" s="431">
        <v>4.0407993822262693E-5</v>
      </c>
      <c r="CH132" s="431">
        <v>4.4138094403973257E-6</v>
      </c>
      <c r="CI132" s="431">
        <v>1.5059062471732663E-5</v>
      </c>
      <c r="CJ132" s="431">
        <v>1.0424119678159898E-4</v>
      </c>
      <c r="CK132" s="431">
        <v>1.4318335114408197E-5</v>
      </c>
      <c r="CL132" s="431">
        <v>1.6535402244275242E-5</v>
      </c>
      <c r="CM132" s="431">
        <v>1.1340266004808437E-4</v>
      </c>
      <c r="CN132" s="431">
        <v>3.0008169048988588E-5</v>
      </c>
      <c r="CO132" s="431">
        <v>5.8762590262495171E-4</v>
      </c>
      <c r="CP132" s="431">
        <v>3.1745376903605516E-3</v>
      </c>
      <c r="CQ132" s="431">
        <v>3.2776408906365074E-4</v>
      </c>
      <c r="CR132" s="431">
        <v>2.7230590440500402E-5</v>
      </c>
      <c r="CS132" s="431">
        <v>6.7259882846939633E-4</v>
      </c>
      <c r="CT132" s="431">
        <v>1.1391555014422345E-3</v>
      </c>
      <c r="CU132" s="431">
        <v>9.2324613494007636E-5</v>
      </c>
      <c r="CV132" s="431">
        <v>1.5578652101919181E-5</v>
      </c>
      <c r="CW132" s="431">
        <v>6.8895725960239578E-5</v>
      </c>
      <c r="CX132" s="431">
        <v>2.6006421110709727E-5</v>
      </c>
      <c r="CY132" s="431">
        <v>9.4181039385883323E-6</v>
      </c>
      <c r="CZ132" s="431">
        <v>3.3904984940998448E-3</v>
      </c>
      <c r="DA132" s="431">
        <v>7.2457155193812626E-3</v>
      </c>
      <c r="DB132" s="431">
        <v>2.9955827133074411E-5</v>
      </c>
      <c r="DC132" s="431">
        <v>1.7340888231387435E-3</v>
      </c>
      <c r="DD132" s="431">
        <v>7.7145714626361489E-3</v>
      </c>
      <c r="DE132" s="431">
        <v>2.6687623551187057E-4</v>
      </c>
      <c r="DF132" s="431">
        <v>1.3630147550371295E-4</v>
      </c>
      <c r="DG132" s="432">
        <v>1.6425685001027217E-5</v>
      </c>
    </row>
    <row r="133" spans="2:111">
      <c r="B133" s="188" t="s">
        <v>153</v>
      </c>
      <c r="C133" s="185" t="s">
        <v>154</v>
      </c>
      <c r="D133" s="431">
        <v>0</v>
      </c>
      <c r="E133" s="431">
        <v>0</v>
      </c>
      <c r="F133" s="431">
        <v>0</v>
      </c>
      <c r="G133" s="431">
        <v>0</v>
      </c>
      <c r="H133" s="431">
        <v>0</v>
      </c>
      <c r="I133" s="431">
        <v>0</v>
      </c>
      <c r="J133" s="431">
        <v>0</v>
      </c>
      <c r="K133" s="431">
        <v>0</v>
      </c>
      <c r="L133" s="431">
        <v>0</v>
      </c>
      <c r="M133" s="431">
        <v>0</v>
      </c>
      <c r="N133" s="431">
        <v>0.48637702503449476</v>
      </c>
      <c r="O133" s="431">
        <v>0</v>
      </c>
      <c r="P133" s="431">
        <v>0</v>
      </c>
      <c r="Q133" s="431">
        <v>0</v>
      </c>
      <c r="R133" s="431">
        <v>0</v>
      </c>
      <c r="S133" s="431">
        <v>0</v>
      </c>
      <c r="T133" s="431">
        <v>0</v>
      </c>
      <c r="U133" s="431">
        <v>0</v>
      </c>
      <c r="V133" s="431">
        <v>0</v>
      </c>
      <c r="W133" s="431">
        <v>0</v>
      </c>
      <c r="X133" s="431">
        <v>0</v>
      </c>
      <c r="Y133" s="431">
        <v>0</v>
      </c>
      <c r="Z133" s="431">
        <v>0</v>
      </c>
      <c r="AA133" s="431">
        <v>0</v>
      </c>
      <c r="AB133" s="431">
        <v>0</v>
      </c>
      <c r="AC133" s="431">
        <v>0</v>
      </c>
      <c r="AD133" s="431">
        <v>0</v>
      </c>
      <c r="AE133" s="431">
        <v>0</v>
      </c>
      <c r="AF133" s="431">
        <v>0</v>
      </c>
      <c r="AG133" s="431">
        <v>0</v>
      </c>
      <c r="AH133" s="431">
        <v>0</v>
      </c>
      <c r="AI133" s="431">
        <v>0</v>
      </c>
      <c r="AJ133" s="431">
        <v>0</v>
      </c>
      <c r="AK133" s="431">
        <v>0</v>
      </c>
      <c r="AL133" s="431">
        <v>0</v>
      </c>
      <c r="AM133" s="431">
        <v>0</v>
      </c>
      <c r="AN133" s="431">
        <v>0</v>
      </c>
      <c r="AO133" s="431">
        <v>0</v>
      </c>
      <c r="AP133" s="431">
        <v>0</v>
      </c>
      <c r="AQ133" s="431">
        <v>0</v>
      </c>
      <c r="AR133" s="431">
        <v>0</v>
      </c>
      <c r="AS133" s="431">
        <v>0</v>
      </c>
      <c r="AT133" s="431">
        <v>0</v>
      </c>
      <c r="AU133" s="431">
        <v>0</v>
      </c>
      <c r="AV133" s="431">
        <v>0</v>
      </c>
      <c r="AW133" s="431">
        <v>0</v>
      </c>
      <c r="AX133" s="431">
        <v>0</v>
      </c>
      <c r="AY133" s="431">
        <v>0</v>
      </c>
      <c r="AZ133" s="431">
        <v>0</v>
      </c>
      <c r="BA133" s="431">
        <v>0</v>
      </c>
      <c r="BB133" s="431">
        <v>0</v>
      </c>
      <c r="BC133" s="431">
        <v>0</v>
      </c>
      <c r="BD133" s="431">
        <v>0</v>
      </c>
      <c r="BE133" s="431">
        <v>0</v>
      </c>
      <c r="BF133" s="431">
        <v>0</v>
      </c>
      <c r="BG133" s="431">
        <v>0</v>
      </c>
      <c r="BH133" s="431">
        <v>0</v>
      </c>
      <c r="BI133" s="431">
        <v>0</v>
      </c>
      <c r="BJ133" s="431">
        <v>0</v>
      </c>
      <c r="BK133" s="431">
        <v>0</v>
      </c>
      <c r="BL133" s="431">
        <v>0</v>
      </c>
      <c r="BM133" s="431">
        <v>0</v>
      </c>
      <c r="BN133" s="431">
        <v>0</v>
      </c>
      <c r="BO133" s="431">
        <v>0</v>
      </c>
      <c r="BP133" s="431">
        <v>0</v>
      </c>
      <c r="BQ133" s="431">
        <v>0</v>
      </c>
      <c r="BR133" s="431">
        <v>0</v>
      </c>
      <c r="BS133" s="431">
        <v>0</v>
      </c>
      <c r="BT133" s="431">
        <v>0</v>
      </c>
      <c r="BU133" s="431">
        <v>0</v>
      </c>
      <c r="BV133" s="431">
        <v>0</v>
      </c>
      <c r="BW133" s="431">
        <v>0</v>
      </c>
      <c r="BX133" s="431">
        <v>0</v>
      </c>
      <c r="BY133" s="431">
        <v>0</v>
      </c>
      <c r="BZ133" s="431">
        <v>0</v>
      </c>
      <c r="CA133" s="431">
        <v>0</v>
      </c>
      <c r="CB133" s="431">
        <v>0</v>
      </c>
      <c r="CC133" s="431">
        <v>0</v>
      </c>
      <c r="CD133" s="431">
        <v>0</v>
      </c>
      <c r="CE133" s="431">
        <v>0</v>
      </c>
      <c r="CF133" s="431">
        <v>0</v>
      </c>
      <c r="CG133" s="431">
        <v>0</v>
      </c>
      <c r="CH133" s="431">
        <v>0</v>
      </c>
      <c r="CI133" s="431">
        <v>0</v>
      </c>
      <c r="CJ133" s="431">
        <v>0</v>
      </c>
      <c r="CK133" s="431">
        <v>0</v>
      </c>
      <c r="CL133" s="431">
        <v>0</v>
      </c>
      <c r="CM133" s="431">
        <v>0</v>
      </c>
      <c r="CN133" s="431">
        <v>0</v>
      </c>
      <c r="CO133" s="431">
        <v>0</v>
      </c>
      <c r="CP133" s="431">
        <v>0</v>
      </c>
      <c r="CQ133" s="431">
        <v>0</v>
      </c>
      <c r="CR133" s="431">
        <v>0</v>
      </c>
      <c r="CS133" s="431">
        <v>0</v>
      </c>
      <c r="CT133" s="431">
        <v>0</v>
      </c>
      <c r="CU133" s="431">
        <v>0</v>
      </c>
      <c r="CV133" s="431">
        <v>0</v>
      </c>
      <c r="CW133" s="431">
        <v>0</v>
      </c>
      <c r="CX133" s="431">
        <v>0</v>
      </c>
      <c r="CY133" s="431">
        <v>0</v>
      </c>
      <c r="CZ133" s="431">
        <v>0</v>
      </c>
      <c r="DA133" s="431">
        <v>0</v>
      </c>
      <c r="DB133" s="431">
        <v>0</v>
      </c>
      <c r="DC133" s="431">
        <v>0</v>
      </c>
      <c r="DD133" s="431">
        <v>0</v>
      </c>
      <c r="DE133" s="431">
        <v>0</v>
      </c>
      <c r="DF133" s="431">
        <v>0</v>
      </c>
      <c r="DG133" s="432">
        <v>0</v>
      </c>
    </row>
    <row r="134" spans="2:111">
      <c r="B134" s="188" t="s">
        <v>155</v>
      </c>
      <c r="C134" s="185" t="s">
        <v>156</v>
      </c>
      <c r="D134" s="431">
        <v>5.2057230893076277E-4</v>
      </c>
      <c r="E134" s="431">
        <v>3.3956998070773205E-4</v>
      </c>
      <c r="F134" s="431">
        <v>6.503727807866778E-4</v>
      </c>
      <c r="G134" s="431">
        <v>1.0653799483701051E-3</v>
      </c>
      <c r="H134" s="431">
        <v>9.0832187070608843E-3</v>
      </c>
      <c r="I134" s="431">
        <v>4.6738440075093727E-6</v>
      </c>
      <c r="J134" s="431">
        <v>4.2799380143110608E-5</v>
      </c>
      <c r="K134" s="431">
        <v>6.1536934570232456E-4</v>
      </c>
      <c r="L134" s="431">
        <v>4.0650567928856906E-4</v>
      </c>
      <c r="M134" s="431">
        <v>3.6883137918646724E-4</v>
      </c>
      <c r="N134" s="431">
        <v>7.5830756484942854E-5</v>
      </c>
      <c r="O134" s="431">
        <v>0.71156000409423958</v>
      </c>
      <c r="P134" s="431">
        <v>4.5550941558231722E-2</v>
      </c>
      <c r="Q134" s="431">
        <v>5.5047283708977129E-4</v>
      </c>
      <c r="R134" s="431">
        <v>2.3201486590028538E-3</v>
      </c>
      <c r="S134" s="431">
        <v>1.114573205155443E-3</v>
      </c>
      <c r="T134" s="431">
        <v>4.5493320015252397E-3</v>
      </c>
      <c r="U134" s="431">
        <v>4.3696500873534783E-4</v>
      </c>
      <c r="V134" s="431">
        <v>1.1254563771732496E-3</v>
      </c>
      <c r="W134" s="431">
        <v>1.6499014820738119E-4</v>
      </c>
      <c r="X134" s="431">
        <v>7.5657550174093482E-5</v>
      </c>
      <c r="Y134" s="431">
        <v>1.2089279157864044E-4</v>
      </c>
      <c r="Z134" s="431">
        <v>1.1581858624888872E-4</v>
      </c>
      <c r="AA134" s="431">
        <v>5.2656059495335078E-3</v>
      </c>
      <c r="AB134" s="431">
        <v>3.2349165877398054E-4</v>
      </c>
      <c r="AC134" s="431">
        <v>2.837574876932555E-4</v>
      </c>
      <c r="AD134" s="431">
        <v>2.2939157206308289E-5</v>
      </c>
      <c r="AE134" s="431">
        <v>1.1061201430784366E-4</v>
      </c>
      <c r="AF134" s="431">
        <v>4.3360250438445684E-4</v>
      </c>
      <c r="AG134" s="431">
        <v>7.0635224022448225E-3</v>
      </c>
      <c r="AH134" s="431">
        <v>6.6928884272949574E-3</v>
      </c>
      <c r="AI134" s="431">
        <v>1.5386590047831504E-3</v>
      </c>
      <c r="AJ134" s="431">
        <v>2.8378334649682159E-4</v>
      </c>
      <c r="AK134" s="431">
        <v>4.3545212275479712E-4</v>
      </c>
      <c r="AL134" s="431">
        <v>1.3517573948516202E-3</v>
      </c>
      <c r="AM134" s="431">
        <v>1.3635312476190843E-4</v>
      </c>
      <c r="AN134" s="431">
        <v>1.5774674439855371E-4</v>
      </c>
      <c r="AO134" s="431">
        <v>2.6651940693583936E-4</v>
      </c>
      <c r="AP134" s="431">
        <v>1.6154876173438032E-4</v>
      </c>
      <c r="AQ134" s="431">
        <v>6.496096182006122E-5</v>
      </c>
      <c r="AR134" s="431">
        <v>5.3122827130811119E-4</v>
      </c>
      <c r="AS134" s="431">
        <v>3.4290420152977041E-4</v>
      </c>
      <c r="AT134" s="431">
        <v>3.9020682561387966E-4</v>
      </c>
      <c r="AU134" s="431">
        <v>2.933183977839935E-4</v>
      </c>
      <c r="AV134" s="431">
        <v>8.0621747292045217E-4</v>
      </c>
      <c r="AW134" s="431">
        <v>4.5766394271888692E-4</v>
      </c>
      <c r="AX134" s="431">
        <v>6.3798969825067998E-4</v>
      </c>
      <c r="AY134" s="431">
        <v>4.779247338237128E-4</v>
      </c>
      <c r="AZ134" s="431">
        <v>3.4468247229411275E-4</v>
      </c>
      <c r="BA134" s="431">
        <v>1.4734513263824742E-3</v>
      </c>
      <c r="BB134" s="431">
        <v>1.3799128501919467E-4</v>
      </c>
      <c r="BC134" s="431">
        <v>3.4402953393488451E-4</v>
      </c>
      <c r="BD134" s="431">
        <v>2.315635896234911E-4</v>
      </c>
      <c r="BE134" s="431">
        <v>1.1483034916538328E-4</v>
      </c>
      <c r="BF134" s="431">
        <v>1.2131878718120593E-3</v>
      </c>
      <c r="BG134" s="431">
        <v>8.3319308820621499E-4</v>
      </c>
      <c r="BH134" s="431">
        <v>1.05352425515343E-3</v>
      </c>
      <c r="BI134" s="431">
        <v>2.4150002169244728E-3</v>
      </c>
      <c r="BJ134" s="431">
        <v>5.6337032699862153E-4</v>
      </c>
      <c r="BK134" s="431">
        <v>2.5127626192352546E-3</v>
      </c>
      <c r="BL134" s="431">
        <v>4.9743548956938586E-4</v>
      </c>
      <c r="BM134" s="431">
        <v>7.7290904092290472E-4</v>
      </c>
      <c r="BN134" s="431">
        <v>2.2080144715311816E-3</v>
      </c>
      <c r="BO134" s="431">
        <v>7.4509831775110454E-4</v>
      </c>
      <c r="BP134" s="431">
        <v>4.8425509303576264E-4</v>
      </c>
      <c r="BQ134" s="431">
        <v>1.6272822958338562E-4</v>
      </c>
      <c r="BR134" s="431">
        <v>2.7304748040383195E-4</v>
      </c>
      <c r="BS134" s="431">
        <v>4.1545025237625947E-4</v>
      </c>
      <c r="BT134" s="431">
        <v>4.707199484677467E-4</v>
      </c>
      <c r="BU134" s="431">
        <v>5.4800069234807588E-4</v>
      </c>
      <c r="BV134" s="431">
        <v>2.4398285657260165E-4</v>
      </c>
      <c r="BW134" s="431">
        <v>1.1086779244917553E-4</v>
      </c>
      <c r="BX134" s="431">
        <v>1.1902693682315872E-4</v>
      </c>
      <c r="BY134" s="431">
        <v>5.6595613860204363E-5</v>
      </c>
      <c r="BZ134" s="431">
        <v>7.3436415499192147E-4</v>
      </c>
      <c r="CA134" s="431">
        <v>2.3625299344287237E-4</v>
      </c>
      <c r="CB134" s="431">
        <v>5.9285858378077083E-4</v>
      </c>
      <c r="CC134" s="431">
        <v>1.2062507578983375E-3</v>
      </c>
      <c r="CD134" s="431">
        <v>5.0629217138698434E-4</v>
      </c>
      <c r="CE134" s="431">
        <v>5.7840412402855644E-4</v>
      </c>
      <c r="CF134" s="431">
        <v>6.653351112350435E-4</v>
      </c>
      <c r="CG134" s="431">
        <v>1.1102489136822582E-3</v>
      </c>
      <c r="CH134" s="431">
        <v>2.1060704860935761E-4</v>
      </c>
      <c r="CI134" s="431">
        <v>2.6850286084464286E-4</v>
      </c>
      <c r="CJ134" s="431">
        <v>3.7972010475076758E-4</v>
      </c>
      <c r="CK134" s="431">
        <v>4.5351962864897711E-4</v>
      </c>
      <c r="CL134" s="431">
        <v>2.8416751574983226E-4</v>
      </c>
      <c r="CM134" s="431">
        <v>4.7645687587151756E-4</v>
      </c>
      <c r="CN134" s="431">
        <v>4.1970173960723724E-4</v>
      </c>
      <c r="CO134" s="431">
        <v>1.5243007761240473E-4</v>
      </c>
      <c r="CP134" s="431">
        <v>3.3745521840910955E-4</v>
      </c>
      <c r="CQ134" s="431">
        <v>4.0557766439519723E-4</v>
      </c>
      <c r="CR134" s="431">
        <v>2.4665192035080762E-3</v>
      </c>
      <c r="CS134" s="431">
        <v>5.572514250290452E-4</v>
      </c>
      <c r="CT134" s="431">
        <v>3.8388606262620284E-4</v>
      </c>
      <c r="CU134" s="431">
        <v>1.3090520707189628E-3</v>
      </c>
      <c r="CV134" s="431">
        <v>4.8174113327060792E-4</v>
      </c>
      <c r="CW134" s="431">
        <v>2.9812726863170041E-4</v>
      </c>
      <c r="CX134" s="431">
        <v>7.1742693775867482E-4</v>
      </c>
      <c r="CY134" s="431">
        <v>4.0935110460643876E-4</v>
      </c>
      <c r="CZ134" s="431">
        <v>1.2019649309744657E-3</v>
      </c>
      <c r="DA134" s="431">
        <v>4.1037438124024057E-4</v>
      </c>
      <c r="DB134" s="431">
        <v>7.78328292399729E-4</v>
      </c>
      <c r="DC134" s="431">
        <v>2.0644594945101761E-3</v>
      </c>
      <c r="DD134" s="431">
        <v>6.1627858906888476E-4</v>
      </c>
      <c r="DE134" s="431">
        <v>5.9666984385902007E-4</v>
      </c>
      <c r="DF134" s="431">
        <v>1.2787849058746574E-2</v>
      </c>
      <c r="DG134" s="432">
        <v>1.6586157141795817E-4</v>
      </c>
    </row>
    <row r="135" spans="2:111">
      <c r="B135" s="188" t="s">
        <v>157</v>
      </c>
      <c r="C135" s="185" t="s">
        <v>158</v>
      </c>
      <c r="D135" s="431">
        <v>1.2619829044669395E-3</v>
      </c>
      <c r="E135" s="431">
        <v>6.605820595595095E-4</v>
      </c>
      <c r="F135" s="431">
        <v>1.760616039533204E-3</v>
      </c>
      <c r="G135" s="431">
        <v>2.3443824141380226E-4</v>
      </c>
      <c r="H135" s="431">
        <v>2.0398992912821754E-3</v>
      </c>
      <c r="I135" s="431">
        <v>1.6332643819375303E-5</v>
      </c>
      <c r="J135" s="431">
        <v>1.18394867642705E-4</v>
      </c>
      <c r="K135" s="431">
        <v>7.7844677750569277E-4</v>
      </c>
      <c r="L135" s="431">
        <v>4.3747629215624045E-4</v>
      </c>
      <c r="M135" s="431">
        <v>6.3092120094855944E-4</v>
      </c>
      <c r="N135" s="431">
        <v>5.883787158669553E-5</v>
      </c>
      <c r="O135" s="431">
        <v>6.6879234579642966E-4</v>
      </c>
      <c r="P135" s="431">
        <v>0.2919798813005493</v>
      </c>
      <c r="Q135" s="431">
        <v>4.372555713894195E-4</v>
      </c>
      <c r="R135" s="431">
        <v>5.9683523445089044E-4</v>
      </c>
      <c r="S135" s="431">
        <v>8.6077829817068994E-4</v>
      </c>
      <c r="T135" s="431">
        <v>7.9551354241697209E-4</v>
      </c>
      <c r="U135" s="431">
        <v>4.6588189127509617E-4</v>
      </c>
      <c r="V135" s="431">
        <v>1.7676903482639187E-3</v>
      </c>
      <c r="W135" s="431">
        <v>3.6829290279065976E-4</v>
      </c>
      <c r="X135" s="431">
        <v>1.2535480164191834E-4</v>
      </c>
      <c r="Y135" s="431">
        <v>2.4430767700095278E-4</v>
      </c>
      <c r="Z135" s="431">
        <v>2.3842605012852297E-4</v>
      </c>
      <c r="AA135" s="431">
        <v>4.7425477903628824E-4</v>
      </c>
      <c r="AB135" s="431">
        <v>6.3848342739304708E-4</v>
      </c>
      <c r="AC135" s="431">
        <v>4.2136695991615053E-4</v>
      </c>
      <c r="AD135" s="431">
        <v>3.4897557257839294E-5</v>
      </c>
      <c r="AE135" s="431">
        <v>1.9739259826220164E-4</v>
      </c>
      <c r="AF135" s="431">
        <v>5.1950791836442682E-4</v>
      </c>
      <c r="AG135" s="431">
        <v>6.1472154210608163E-4</v>
      </c>
      <c r="AH135" s="431">
        <v>3.2276132594481516E-4</v>
      </c>
      <c r="AI135" s="431">
        <v>1.5283813326003824E-3</v>
      </c>
      <c r="AJ135" s="431">
        <v>4.9362253441277899E-4</v>
      </c>
      <c r="AK135" s="431">
        <v>1.2742503684270233E-3</v>
      </c>
      <c r="AL135" s="431">
        <v>7.6791802959285641E-4</v>
      </c>
      <c r="AM135" s="431">
        <v>1.9622186385508076E-4</v>
      </c>
      <c r="AN135" s="431">
        <v>2.8401448701048377E-4</v>
      </c>
      <c r="AO135" s="431">
        <v>6.393111166078455E-4</v>
      </c>
      <c r="AP135" s="431">
        <v>3.9524424180789082E-4</v>
      </c>
      <c r="AQ135" s="431">
        <v>1.0934256594324936E-4</v>
      </c>
      <c r="AR135" s="431">
        <v>3.7987591416249934E-4</v>
      </c>
      <c r="AS135" s="431">
        <v>5.0062498642820124E-4</v>
      </c>
      <c r="AT135" s="431">
        <v>4.3329748015525895E-4</v>
      </c>
      <c r="AU135" s="431">
        <v>5.2651354926505026E-4</v>
      </c>
      <c r="AV135" s="431">
        <v>4.1520574921705827E-4</v>
      </c>
      <c r="AW135" s="431">
        <v>4.578314605973231E-4</v>
      </c>
      <c r="AX135" s="431">
        <v>3.2909394990170138E-4</v>
      </c>
      <c r="AY135" s="431">
        <v>1.2955436868112512E-3</v>
      </c>
      <c r="AZ135" s="431">
        <v>6.7941932906824087E-4</v>
      </c>
      <c r="BA135" s="431">
        <v>1.0646887149003638E-3</v>
      </c>
      <c r="BB135" s="431">
        <v>2.4147705384486507E-4</v>
      </c>
      <c r="BC135" s="431">
        <v>2.7991120454871671E-4</v>
      </c>
      <c r="BD135" s="431">
        <v>3.7143390862480512E-4</v>
      </c>
      <c r="BE135" s="431">
        <v>1.8606989796422543E-4</v>
      </c>
      <c r="BF135" s="431">
        <v>9.4618180635014891E-4</v>
      </c>
      <c r="BG135" s="431">
        <v>5.4783457638580765E-4</v>
      </c>
      <c r="BH135" s="431">
        <v>5.7276599602229452E-4</v>
      </c>
      <c r="BI135" s="431">
        <v>6.1759217248943759E-4</v>
      </c>
      <c r="BJ135" s="431">
        <v>3.1036851331529695E-4</v>
      </c>
      <c r="BK135" s="431">
        <v>1.4860720128804553E-3</v>
      </c>
      <c r="BL135" s="431">
        <v>8.8742574196586696E-4</v>
      </c>
      <c r="BM135" s="431">
        <v>1.5278858666869857E-3</v>
      </c>
      <c r="BN135" s="431">
        <v>8.3448778169584778E-4</v>
      </c>
      <c r="BO135" s="431">
        <v>8.2332012292809511E-4</v>
      </c>
      <c r="BP135" s="431">
        <v>8.4467727124807202E-4</v>
      </c>
      <c r="BQ135" s="431">
        <v>2.2200182440935439E-4</v>
      </c>
      <c r="BR135" s="431">
        <v>3.4014179870725102E-4</v>
      </c>
      <c r="BS135" s="431">
        <v>5.7157772442119586E-4</v>
      </c>
      <c r="BT135" s="431">
        <v>9.7481618056167356E-4</v>
      </c>
      <c r="BU135" s="431">
        <v>1.3375207630932648E-3</v>
      </c>
      <c r="BV135" s="431">
        <v>5.9545350604677308E-4</v>
      </c>
      <c r="BW135" s="431">
        <v>2.0138535685617549E-4</v>
      </c>
      <c r="BX135" s="431">
        <v>1.5704003642685527E-4</v>
      </c>
      <c r="BY135" s="431">
        <v>6.2337085003959055E-5</v>
      </c>
      <c r="BZ135" s="431">
        <v>4.5090244969218414E-4</v>
      </c>
      <c r="CA135" s="431">
        <v>3.7922289842680509E-4</v>
      </c>
      <c r="CB135" s="431">
        <v>8.2706240298712885E-4</v>
      </c>
      <c r="CC135" s="431">
        <v>5.0978768688682903E-4</v>
      </c>
      <c r="CD135" s="431">
        <v>7.3456723327077725E-4</v>
      </c>
      <c r="CE135" s="431">
        <v>2.7367967595463822E-4</v>
      </c>
      <c r="CF135" s="431">
        <v>7.162966293973958E-4</v>
      </c>
      <c r="CG135" s="431">
        <v>9.9513085228909335E-4</v>
      </c>
      <c r="CH135" s="431">
        <v>5.4427052299918955E-4</v>
      </c>
      <c r="CI135" s="431">
        <v>3.9443704497039094E-4</v>
      </c>
      <c r="CJ135" s="431">
        <v>5.6248140936141541E-4</v>
      </c>
      <c r="CK135" s="431">
        <v>4.3253953913992759E-4</v>
      </c>
      <c r="CL135" s="431">
        <v>5.4409860178347019E-4</v>
      </c>
      <c r="CM135" s="431">
        <v>6.9500335785011914E-4</v>
      </c>
      <c r="CN135" s="431">
        <v>1.3727726293700643E-3</v>
      </c>
      <c r="CO135" s="431">
        <v>1.8137988866465148E-4</v>
      </c>
      <c r="CP135" s="431">
        <v>5.5649969383443469E-4</v>
      </c>
      <c r="CQ135" s="431">
        <v>1.157767616193786E-3</v>
      </c>
      <c r="CR135" s="431">
        <v>3.5723360956610582E-3</v>
      </c>
      <c r="CS135" s="431">
        <v>1.9084308172934853E-3</v>
      </c>
      <c r="CT135" s="431">
        <v>1.0115548182093883E-3</v>
      </c>
      <c r="CU135" s="431">
        <v>6.3285344482604334E-3</v>
      </c>
      <c r="CV135" s="431">
        <v>1.2198025725506387E-3</v>
      </c>
      <c r="CW135" s="431">
        <v>4.3633277403323621E-4</v>
      </c>
      <c r="CX135" s="431">
        <v>7.0880921524155876E-4</v>
      </c>
      <c r="CY135" s="431">
        <v>6.7330183796594366E-4</v>
      </c>
      <c r="CZ135" s="431">
        <v>1.9146267017026398E-3</v>
      </c>
      <c r="DA135" s="431">
        <v>7.759702787685928E-4</v>
      </c>
      <c r="DB135" s="431">
        <v>3.4844406535937721E-3</v>
      </c>
      <c r="DC135" s="431">
        <v>1.2372127710093793E-3</v>
      </c>
      <c r="DD135" s="431">
        <v>2.7397794978616468E-3</v>
      </c>
      <c r="DE135" s="431">
        <v>9.651451486909809E-4</v>
      </c>
      <c r="DF135" s="431">
        <v>2.5758651045836882E-3</v>
      </c>
      <c r="DG135" s="432">
        <v>2.404744444917705E-4</v>
      </c>
    </row>
    <row r="136" spans="2:111">
      <c r="B136" s="188" t="s">
        <v>159</v>
      </c>
      <c r="C136" s="185" t="s">
        <v>160</v>
      </c>
      <c r="D136" s="431">
        <v>1.1653682645288317E-3</v>
      </c>
      <c r="E136" s="431">
        <v>7.4816404038069596E-3</v>
      </c>
      <c r="F136" s="431">
        <v>1.574364938707993E-3</v>
      </c>
      <c r="G136" s="431">
        <v>2.2426118977179218E-2</v>
      </c>
      <c r="H136" s="431">
        <v>1.7052898297267784E-3</v>
      </c>
      <c r="I136" s="431">
        <v>1.5535798502983528E-5</v>
      </c>
      <c r="J136" s="431">
        <v>1.2291798612695332E-4</v>
      </c>
      <c r="K136" s="431">
        <v>1.9408843394452342E-3</v>
      </c>
      <c r="L136" s="431">
        <v>1.3253077529407045E-3</v>
      </c>
      <c r="M136" s="431">
        <v>2.5123284550449985E-3</v>
      </c>
      <c r="N136" s="431">
        <v>1.8735259420009891E-4</v>
      </c>
      <c r="O136" s="431">
        <v>7.5731225730305734E-4</v>
      </c>
      <c r="P136" s="431">
        <v>3.7984499480606587E-4</v>
      </c>
      <c r="Q136" s="431">
        <v>0.7996140555840614</v>
      </c>
      <c r="R136" s="431">
        <v>6.5300795267878298E-2</v>
      </c>
      <c r="S136" s="431">
        <v>5.8698241729829938E-2</v>
      </c>
      <c r="T136" s="431">
        <v>1.7286326974206158E-2</v>
      </c>
      <c r="U136" s="431">
        <v>6.4819017627525469E-3</v>
      </c>
      <c r="V136" s="431">
        <v>7.7114848451794165E-4</v>
      </c>
      <c r="W136" s="431">
        <v>7.7567151264339867E-4</v>
      </c>
      <c r="X136" s="431">
        <v>2.5678254538419272E-4</v>
      </c>
      <c r="Y136" s="431">
        <v>4.5248884180238916E-4</v>
      </c>
      <c r="Z136" s="431">
        <v>4.075304783594442E-4</v>
      </c>
      <c r="AA136" s="431">
        <v>1.8778483766993667E-3</v>
      </c>
      <c r="AB136" s="431">
        <v>1.0977472095777176E-3</v>
      </c>
      <c r="AC136" s="431">
        <v>1.136077201479744E-3</v>
      </c>
      <c r="AD136" s="431">
        <v>6.6001824716878347E-5</v>
      </c>
      <c r="AE136" s="431">
        <v>2.5060834844273174E-4</v>
      </c>
      <c r="AF136" s="431">
        <v>9.7774906819240808E-4</v>
      </c>
      <c r="AG136" s="431">
        <v>6.6115041040430093E-4</v>
      </c>
      <c r="AH136" s="431">
        <v>3.4289017340832453E-4</v>
      </c>
      <c r="AI136" s="431">
        <v>5.2661839883990785E-3</v>
      </c>
      <c r="AJ136" s="431">
        <v>8.1849668253227272E-4</v>
      </c>
      <c r="AK136" s="431">
        <v>1.5356344404600404E-2</v>
      </c>
      <c r="AL136" s="431">
        <v>1.9692325800029701E-3</v>
      </c>
      <c r="AM136" s="431">
        <v>5.6451133467930485E-4</v>
      </c>
      <c r="AN136" s="431">
        <v>6.9982570025222703E-4</v>
      </c>
      <c r="AO136" s="431">
        <v>1.1912940036756603E-3</v>
      </c>
      <c r="AP136" s="431">
        <v>5.2910771862149891E-4</v>
      </c>
      <c r="AQ136" s="431">
        <v>2.1520493071629877E-4</v>
      </c>
      <c r="AR136" s="431">
        <v>1.4725554404470135E-3</v>
      </c>
      <c r="AS136" s="431">
        <v>2.2963818776386862E-3</v>
      </c>
      <c r="AT136" s="431">
        <v>9.4316341787125063E-4</v>
      </c>
      <c r="AU136" s="431">
        <v>6.0165655781781375E-4</v>
      </c>
      <c r="AV136" s="431">
        <v>5.2893640687017972E-4</v>
      </c>
      <c r="AW136" s="431">
        <v>8.8941073390394834E-4</v>
      </c>
      <c r="AX136" s="431">
        <v>3.7660311277746021E-4</v>
      </c>
      <c r="AY136" s="431">
        <v>1.5473350707462072E-3</v>
      </c>
      <c r="AZ136" s="431">
        <v>9.6509384123707282E-4</v>
      </c>
      <c r="BA136" s="431">
        <v>8.5622431942109422E-4</v>
      </c>
      <c r="BB136" s="431">
        <v>2.7717358456449059E-4</v>
      </c>
      <c r="BC136" s="431">
        <v>7.2565055671770871E-4</v>
      </c>
      <c r="BD136" s="431">
        <v>4.4107171306537543E-4</v>
      </c>
      <c r="BE136" s="431">
        <v>2.6839928254138948E-4</v>
      </c>
      <c r="BF136" s="431">
        <v>7.7333054575267528E-4</v>
      </c>
      <c r="BG136" s="431">
        <v>8.732596853421727E-4</v>
      </c>
      <c r="BH136" s="431">
        <v>8.9382600699887773E-4</v>
      </c>
      <c r="BI136" s="431">
        <v>3.2308141062891522E-3</v>
      </c>
      <c r="BJ136" s="431">
        <v>1.0394798001495092E-3</v>
      </c>
      <c r="BK136" s="431">
        <v>1.587133426552555E-2</v>
      </c>
      <c r="BL136" s="431">
        <v>6.7307590577465307E-4</v>
      </c>
      <c r="BM136" s="431">
        <v>4.5563857257649304E-2</v>
      </c>
      <c r="BN136" s="431">
        <v>1.4564141104361276E-2</v>
      </c>
      <c r="BO136" s="431">
        <v>1.7360513994824944E-3</v>
      </c>
      <c r="BP136" s="431">
        <v>3.0736996412530056E-3</v>
      </c>
      <c r="BQ136" s="431">
        <v>3.8981568485285827E-3</v>
      </c>
      <c r="BR136" s="431">
        <v>1.1524294707565574E-3</v>
      </c>
      <c r="BS136" s="431">
        <v>1.5854451375674301E-3</v>
      </c>
      <c r="BT136" s="431">
        <v>8.6612911325924756E-4</v>
      </c>
      <c r="BU136" s="431">
        <v>1.1874857753497708E-3</v>
      </c>
      <c r="BV136" s="431">
        <v>7.4674204466216329E-4</v>
      </c>
      <c r="BW136" s="431">
        <v>3.8627798772049581E-4</v>
      </c>
      <c r="BX136" s="431">
        <v>5.9120021090274964E-4</v>
      </c>
      <c r="BY136" s="431">
        <v>3.1148371516838375E-4</v>
      </c>
      <c r="BZ136" s="431">
        <v>8.1582826351859366E-4</v>
      </c>
      <c r="CA136" s="431">
        <v>4.5871201838621454E-4</v>
      </c>
      <c r="CB136" s="431">
        <v>1.886297491669027E-3</v>
      </c>
      <c r="CC136" s="431">
        <v>7.109286737249621E-4</v>
      </c>
      <c r="CD136" s="431">
        <v>2.5112346519104217E-3</v>
      </c>
      <c r="CE136" s="431">
        <v>8.4218945600888866E-4</v>
      </c>
      <c r="CF136" s="431">
        <v>1.7836110620833758E-3</v>
      </c>
      <c r="CG136" s="431">
        <v>8.8358738442431712E-3</v>
      </c>
      <c r="CH136" s="431">
        <v>3.6312937653661256E-4</v>
      </c>
      <c r="CI136" s="431">
        <v>9.0244014236403832E-4</v>
      </c>
      <c r="CJ136" s="431">
        <v>1.3209171089708486E-3</v>
      </c>
      <c r="CK136" s="431">
        <v>9.3226557189759129E-4</v>
      </c>
      <c r="CL136" s="431">
        <v>9.3620770160159615E-4</v>
      </c>
      <c r="CM136" s="431">
        <v>3.1764476380736822E-3</v>
      </c>
      <c r="CN136" s="431">
        <v>5.7895846138500211E-4</v>
      </c>
      <c r="CO136" s="431">
        <v>8.3934570989813661E-4</v>
      </c>
      <c r="CP136" s="431">
        <v>1.4334391688326613E-3</v>
      </c>
      <c r="CQ136" s="431">
        <v>7.2249546830522042E-4</v>
      </c>
      <c r="CR136" s="431">
        <v>1.2001570829486812E-3</v>
      </c>
      <c r="CS136" s="431">
        <v>1.2586267037534005E-3</v>
      </c>
      <c r="CT136" s="431">
        <v>8.0889938080074073E-4</v>
      </c>
      <c r="CU136" s="431">
        <v>1.8901766215261655E-3</v>
      </c>
      <c r="CV136" s="431">
        <v>7.4349744798757409E-4</v>
      </c>
      <c r="CW136" s="431">
        <v>1.2649268098104901E-3</v>
      </c>
      <c r="CX136" s="431">
        <v>6.8824980825392651E-4</v>
      </c>
      <c r="CY136" s="431">
        <v>7.795718819084683E-4</v>
      </c>
      <c r="CZ136" s="431">
        <v>1.4405080621373038E-3</v>
      </c>
      <c r="DA136" s="431">
        <v>1.6795430550026042E-3</v>
      </c>
      <c r="DB136" s="431">
        <v>8.5340747644194594E-4</v>
      </c>
      <c r="DC136" s="431">
        <v>1.4130854154258074E-3</v>
      </c>
      <c r="DD136" s="431">
        <v>3.92445580424548E-4</v>
      </c>
      <c r="DE136" s="431">
        <v>1.2833729238026475E-3</v>
      </c>
      <c r="DF136" s="431">
        <v>1.5127170252322764E-2</v>
      </c>
      <c r="DG136" s="432">
        <v>4.6775524397887907E-4</v>
      </c>
    </row>
    <row r="137" spans="2:111">
      <c r="B137" s="188" t="s">
        <v>161</v>
      </c>
      <c r="C137" s="185" t="s">
        <v>162</v>
      </c>
      <c r="D137" s="431">
        <v>4.3217390887971389E-4</v>
      </c>
      <c r="E137" s="431">
        <v>5.5445555618731629E-4</v>
      </c>
      <c r="F137" s="431">
        <v>5.7660845708304529E-4</v>
      </c>
      <c r="G137" s="431">
        <v>4.6401377544266813E-4</v>
      </c>
      <c r="H137" s="431">
        <v>7.9523454642747762E-4</v>
      </c>
      <c r="I137" s="431">
        <v>3.288049906415982E-5</v>
      </c>
      <c r="J137" s="431">
        <v>1.1161460383483973E-4</v>
      </c>
      <c r="K137" s="431">
        <v>7.7980093023518335E-4</v>
      </c>
      <c r="L137" s="431">
        <v>7.8713567865693231E-4</v>
      </c>
      <c r="M137" s="431">
        <v>5.3531136353513148E-4</v>
      </c>
      <c r="N137" s="431">
        <v>1.3783331834346131E-4</v>
      </c>
      <c r="O137" s="431">
        <v>1.1188352977081558E-3</v>
      </c>
      <c r="P137" s="431">
        <v>4.3419611807950145E-4</v>
      </c>
      <c r="Q137" s="431">
        <v>7.0769638697213463E-4</v>
      </c>
      <c r="R137" s="431">
        <v>0.70860299730140297</v>
      </c>
      <c r="S137" s="431">
        <v>2.0987412967991724E-3</v>
      </c>
      <c r="T137" s="431">
        <v>1.655836575774775E-3</v>
      </c>
      <c r="U137" s="431">
        <v>1.0267932779807578E-3</v>
      </c>
      <c r="V137" s="431">
        <v>1.0224883907690183E-3</v>
      </c>
      <c r="W137" s="431">
        <v>9.2475254428351901E-4</v>
      </c>
      <c r="X137" s="431">
        <v>3.5437886004033092E-4</v>
      </c>
      <c r="Y137" s="431">
        <v>6.1299344740978418E-4</v>
      </c>
      <c r="Z137" s="431">
        <v>6.0087057045158732E-4</v>
      </c>
      <c r="AA137" s="431">
        <v>1.1293736331906021E-3</v>
      </c>
      <c r="AB137" s="431">
        <v>1.5187204312586784E-3</v>
      </c>
      <c r="AC137" s="431">
        <v>8.7861876007419928E-4</v>
      </c>
      <c r="AD137" s="431">
        <v>7.7777412500045404E-5</v>
      </c>
      <c r="AE137" s="431">
        <v>4.8750987273404162E-4</v>
      </c>
      <c r="AF137" s="431">
        <v>1.1077597070750088E-3</v>
      </c>
      <c r="AG137" s="431">
        <v>1.1129531162223456E-3</v>
      </c>
      <c r="AH137" s="431">
        <v>3.8139603763036176E-4</v>
      </c>
      <c r="AI137" s="431">
        <v>7.7103449667785626E-4</v>
      </c>
      <c r="AJ137" s="431">
        <v>1.01001182341985E-3</v>
      </c>
      <c r="AK137" s="431">
        <v>3.0939943965686777E-3</v>
      </c>
      <c r="AL137" s="431">
        <v>1.446738488882001E-3</v>
      </c>
      <c r="AM137" s="431">
        <v>5.2206204115543703E-4</v>
      </c>
      <c r="AN137" s="431">
        <v>6.5497272309414129E-4</v>
      </c>
      <c r="AO137" s="431">
        <v>1.2324448056753551E-3</v>
      </c>
      <c r="AP137" s="431">
        <v>5.4348472507839707E-4</v>
      </c>
      <c r="AQ137" s="431">
        <v>2.1640416715571899E-4</v>
      </c>
      <c r="AR137" s="431">
        <v>8.4927874880086796E-4</v>
      </c>
      <c r="AS137" s="431">
        <v>7.6859774662951634E-4</v>
      </c>
      <c r="AT137" s="431">
        <v>7.2449928630791973E-4</v>
      </c>
      <c r="AU137" s="431">
        <v>7.6478852807203171E-4</v>
      </c>
      <c r="AV137" s="431">
        <v>7.4986766920995263E-4</v>
      </c>
      <c r="AW137" s="431">
        <v>7.5223699731275374E-4</v>
      </c>
      <c r="AX137" s="431">
        <v>5.3415056600066273E-4</v>
      </c>
      <c r="AY137" s="431">
        <v>1.6498718497591461E-3</v>
      </c>
      <c r="AZ137" s="431">
        <v>9.146686964770105E-4</v>
      </c>
      <c r="BA137" s="431">
        <v>8.9589794814906251E-4</v>
      </c>
      <c r="BB137" s="431">
        <v>4.3971285093731273E-4</v>
      </c>
      <c r="BC137" s="431">
        <v>5.7408306186356286E-4</v>
      </c>
      <c r="BD137" s="431">
        <v>7.9804672724837443E-4</v>
      </c>
      <c r="BE137" s="431">
        <v>7.5568912463268257E-4</v>
      </c>
      <c r="BF137" s="431">
        <v>1.0908521197041229E-3</v>
      </c>
      <c r="BG137" s="431">
        <v>1.3261041051427318E-3</v>
      </c>
      <c r="BH137" s="431">
        <v>1.2270993592707281E-3</v>
      </c>
      <c r="BI137" s="431">
        <v>3.9614074330924154E-3</v>
      </c>
      <c r="BJ137" s="431">
        <v>9.5387603205923405E-4</v>
      </c>
      <c r="BK137" s="431">
        <v>1.744437900646729E-3</v>
      </c>
      <c r="BL137" s="431">
        <v>8.2089809307717664E-4</v>
      </c>
      <c r="BM137" s="431">
        <v>7.2577179801188033E-3</v>
      </c>
      <c r="BN137" s="431">
        <v>1.5683203829604427E-2</v>
      </c>
      <c r="BO137" s="431">
        <v>6.9181653175855856E-4</v>
      </c>
      <c r="BP137" s="431">
        <v>6.791996266194213E-4</v>
      </c>
      <c r="BQ137" s="431">
        <v>1.2260291358737209E-3</v>
      </c>
      <c r="BR137" s="431">
        <v>1.6212465577903129E-3</v>
      </c>
      <c r="BS137" s="431">
        <v>3.993053833171444E-3</v>
      </c>
      <c r="BT137" s="431">
        <v>2.7642326479865721E-3</v>
      </c>
      <c r="BU137" s="431">
        <v>1.2408033447662418E-3</v>
      </c>
      <c r="BV137" s="431">
        <v>2.2831908737902949E-3</v>
      </c>
      <c r="BW137" s="431">
        <v>9.6168001557157075E-4</v>
      </c>
      <c r="BX137" s="431">
        <v>1.9850107610876436E-3</v>
      </c>
      <c r="BY137" s="431">
        <v>5.3303113892811023E-4</v>
      </c>
      <c r="BZ137" s="431">
        <v>1.1015781980095543E-3</v>
      </c>
      <c r="CA137" s="431">
        <v>5.8710059252172723E-4</v>
      </c>
      <c r="CB137" s="431">
        <v>1.5602889231703084E-3</v>
      </c>
      <c r="CC137" s="431">
        <v>7.5433636465198979E-4</v>
      </c>
      <c r="CD137" s="431">
        <v>1.488847671149406E-3</v>
      </c>
      <c r="CE137" s="431">
        <v>8.0509593491955543E-4</v>
      </c>
      <c r="CF137" s="431">
        <v>2.3328502121046394E-3</v>
      </c>
      <c r="CG137" s="431">
        <v>2.9107994974975726E-3</v>
      </c>
      <c r="CH137" s="431">
        <v>4.6017304085542411E-4</v>
      </c>
      <c r="CI137" s="431">
        <v>3.2739321173721205E-3</v>
      </c>
      <c r="CJ137" s="431">
        <v>1.6949594649502261E-3</v>
      </c>
      <c r="CK137" s="431">
        <v>1.9751391963099291E-3</v>
      </c>
      <c r="CL137" s="431">
        <v>3.3667290339505196E-3</v>
      </c>
      <c r="CM137" s="431">
        <v>1.9162889778616321E-3</v>
      </c>
      <c r="CN137" s="431">
        <v>1.1743743924471004E-3</v>
      </c>
      <c r="CO137" s="431">
        <v>2.4093653391534125E-3</v>
      </c>
      <c r="CP137" s="431">
        <v>3.5384973091952369E-3</v>
      </c>
      <c r="CQ137" s="431">
        <v>2.092390158258608E-3</v>
      </c>
      <c r="CR137" s="431">
        <v>1.1054295528054342E-3</v>
      </c>
      <c r="CS137" s="431">
        <v>5.9265837987411175E-3</v>
      </c>
      <c r="CT137" s="431">
        <v>2.6449027967278809E-3</v>
      </c>
      <c r="CU137" s="431">
        <v>1.07994081421266E-2</v>
      </c>
      <c r="CV137" s="431">
        <v>2.133051465181899E-3</v>
      </c>
      <c r="CW137" s="431">
        <v>1.6911610957787537E-3</v>
      </c>
      <c r="CX137" s="431">
        <v>9.1088149219928436E-4</v>
      </c>
      <c r="CY137" s="431">
        <v>1.6000864465742658E-3</v>
      </c>
      <c r="CZ137" s="431">
        <v>2.1101067684299547E-3</v>
      </c>
      <c r="DA137" s="431">
        <v>2.3441165931160873E-3</v>
      </c>
      <c r="DB137" s="431">
        <v>9.4931259522934065E-4</v>
      </c>
      <c r="DC137" s="431">
        <v>3.2090578339535923E-3</v>
      </c>
      <c r="DD137" s="431">
        <v>5.2944082230485686E-4</v>
      </c>
      <c r="DE137" s="431">
        <v>2.1987045403560131E-3</v>
      </c>
      <c r="DF137" s="431">
        <v>1.5008434987440172E-3</v>
      </c>
      <c r="DG137" s="432">
        <v>6.0727875233378126E-4</v>
      </c>
    </row>
    <row r="138" spans="2:111">
      <c r="B138" s="188" t="s">
        <v>163</v>
      </c>
      <c r="C138" s="185" t="s">
        <v>164</v>
      </c>
      <c r="D138" s="431">
        <v>1.2470873509961697E-2</v>
      </c>
      <c r="E138" s="431">
        <v>6.3998335055916282E-3</v>
      </c>
      <c r="F138" s="431">
        <v>1.5602935500448702E-2</v>
      </c>
      <c r="G138" s="431">
        <v>4.0626188448886777E-3</v>
      </c>
      <c r="H138" s="431">
        <v>3.0048340278927051E-3</v>
      </c>
      <c r="I138" s="431">
        <v>2.3258059303995064E-5</v>
      </c>
      <c r="J138" s="431">
        <v>2.9589650293086381E-4</v>
      </c>
      <c r="K138" s="431">
        <v>9.3677772202901098E-3</v>
      </c>
      <c r="L138" s="431">
        <v>1.0887392924319532E-2</v>
      </c>
      <c r="M138" s="431">
        <v>6.2672102508319581E-3</v>
      </c>
      <c r="N138" s="431">
        <v>3.1161520622345847E-3</v>
      </c>
      <c r="O138" s="431">
        <v>5.6131496353932072E-3</v>
      </c>
      <c r="P138" s="431">
        <v>2.2847715601960502E-3</v>
      </c>
      <c r="Q138" s="431">
        <v>8.3015495734591032E-3</v>
      </c>
      <c r="R138" s="431">
        <v>7.5785256803294239E-3</v>
      </c>
      <c r="S138" s="431">
        <v>1.3179910537574024</v>
      </c>
      <c r="T138" s="431">
        <v>0.34055790868732627</v>
      </c>
      <c r="U138" s="431">
        <v>0.13670398101582748</v>
      </c>
      <c r="V138" s="431">
        <v>2.4044988059012838E-3</v>
      </c>
      <c r="W138" s="431">
        <v>2.9023219001399914E-3</v>
      </c>
      <c r="X138" s="431">
        <v>7.0096978047041938E-4</v>
      </c>
      <c r="Y138" s="431">
        <v>1.3004794551211196E-3</v>
      </c>
      <c r="Z138" s="431">
        <v>1.7140975709194161E-3</v>
      </c>
      <c r="AA138" s="431">
        <v>2.9298613218566409E-2</v>
      </c>
      <c r="AB138" s="431">
        <v>1.3891084263070461E-2</v>
      </c>
      <c r="AC138" s="431">
        <v>1.1164329192088492E-2</v>
      </c>
      <c r="AD138" s="431">
        <v>2.174837880203131E-4</v>
      </c>
      <c r="AE138" s="431">
        <v>7.7195386878282154E-4</v>
      </c>
      <c r="AF138" s="431">
        <v>4.763576984804202E-3</v>
      </c>
      <c r="AG138" s="431">
        <v>5.3727771718164036E-3</v>
      </c>
      <c r="AH138" s="431">
        <v>1.2395881411290074E-3</v>
      </c>
      <c r="AI138" s="431">
        <v>1.9569179343692861E-2</v>
      </c>
      <c r="AJ138" s="431">
        <v>3.0917181635416965E-3</v>
      </c>
      <c r="AK138" s="431">
        <v>2.6228677617847689E-2</v>
      </c>
      <c r="AL138" s="431">
        <v>1.1378817625129366E-2</v>
      </c>
      <c r="AM138" s="431">
        <v>1.0173074173753349E-3</v>
      </c>
      <c r="AN138" s="431">
        <v>1.2706882163516387E-3</v>
      </c>
      <c r="AO138" s="431">
        <v>1.7812490581453166E-3</v>
      </c>
      <c r="AP138" s="431">
        <v>1.7074319116016006E-3</v>
      </c>
      <c r="AQ138" s="431">
        <v>4.6896343573133613E-4</v>
      </c>
      <c r="AR138" s="431">
        <v>2.176302790752504E-3</v>
      </c>
      <c r="AS138" s="431">
        <v>2.0474703988783462E-3</v>
      </c>
      <c r="AT138" s="431">
        <v>3.3072400825536418E-3</v>
      </c>
      <c r="AU138" s="431">
        <v>2.6481463973544923E-3</v>
      </c>
      <c r="AV138" s="431">
        <v>2.0789062535754564E-3</v>
      </c>
      <c r="AW138" s="431">
        <v>2.9133652611626772E-3</v>
      </c>
      <c r="AX138" s="431">
        <v>1.8463645294365307E-3</v>
      </c>
      <c r="AY138" s="431">
        <v>6.9514956872145433E-3</v>
      </c>
      <c r="AZ138" s="431">
        <v>6.9992462054735824E-3</v>
      </c>
      <c r="BA138" s="431">
        <v>6.4332613331426871E-3</v>
      </c>
      <c r="BB138" s="431">
        <v>1.1467765480541112E-3</v>
      </c>
      <c r="BC138" s="431">
        <v>4.570096723657744E-3</v>
      </c>
      <c r="BD138" s="431">
        <v>2.8487879288687568E-3</v>
      </c>
      <c r="BE138" s="431">
        <v>1.2449911194708542E-3</v>
      </c>
      <c r="BF138" s="431">
        <v>3.2916777212584126E-3</v>
      </c>
      <c r="BG138" s="431">
        <v>3.0275538675657203E-3</v>
      </c>
      <c r="BH138" s="431">
        <v>3.7009969239176414E-3</v>
      </c>
      <c r="BI138" s="431">
        <v>2.4066150079731226E-3</v>
      </c>
      <c r="BJ138" s="431">
        <v>1.9745694047687049E-3</v>
      </c>
      <c r="BK138" s="431">
        <v>1.4855099023238123E-2</v>
      </c>
      <c r="BL138" s="431">
        <v>3.5602782206152084E-3</v>
      </c>
      <c r="BM138" s="431">
        <v>8.9023683234007688E-3</v>
      </c>
      <c r="BN138" s="431">
        <v>8.7717508270579309E-3</v>
      </c>
      <c r="BO138" s="431">
        <v>2.843303488125508E-3</v>
      </c>
      <c r="BP138" s="431">
        <v>2.0412299383035268E-3</v>
      </c>
      <c r="BQ138" s="431">
        <v>1.5974304480899902E-3</v>
      </c>
      <c r="BR138" s="431">
        <v>2.5694908005662763E-3</v>
      </c>
      <c r="BS138" s="431">
        <v>3.4272442658012884E-3</v>
      </c>
      <c r="BT138" s="431">
        <v>3.6705272575018369E-3</v>
      </c>
      <c r="BU138" s="431">
        <v>4.4265559149190888E-3</v>
      </c>
      <c r="BV138" s="431">
        <v>6.0491628858537266E-3</v>
      </c>
      <c r="BW138" s="431">
        <v>2.0200890846554026E-3</v>
      </c>
      <c r="BX138" s="431">
        <v>1.7963295852348436E-3</v>
      </c>
      <c r="BY138" s="431">
        <v>7.1696548522449206E-4</v>
      </c>
      <c r="BZ138" s="431">
        <v>2.6146036775458407E-3</v>
      </c>
      <c r="CA138" s="431">
        <v>2.4753646626803397E-3</v>
      </c>
      <c r="CB138" s="431">
        <v>5.3196287715333414E-3</v>
      </c>
      <c r="CC138" s="431">
        <v>2.0611691630621916E-3</v>
      </c>
      <c r="CD138" s="431">
        <v>7.0042521509648854E-3</v>
      </c>
      <c r="CE138" s="431">
        <v>5.7605161783214264E-3</v>
      </c>
      <c r="CF138" s="431">
        <v>9.6142486041464054E-3</v>
      </c>
      <c r="CG138" s="431">
        <v>2.1633892614231893E-2</v>
      </c>
      <c r="CH138" s="431">
        <v>2.7158782257966723E-3</v>
      </c>
      <c r="CI138" s="431">
        <v>5.1164504746039462E-3</v>
      </c>
      <c r="CJ138" s="431">
        <v>1.4165821865942787E-2</v>
      </c>
      <c r="CK138" s="431">
        <v>9.1571605455371095E-3</v>
      </c>
      <c r="CL138" s="431">
        <v>5.7306745091873969E-3</v>
      </c>
      <c r="CM138" s="431">
        <v>5.698271760803561E-2</v>
      </c>
      <c r="CN138" s="431">
        <v>3.3728351931841347E-3</v>
      </c>
      <c r="CO138" s="431">
        <v>5.6527321593119028E-3</v>
      </c>
      <c r="CP138" s="431">
        <v>1.3427070064213589E-2</v>
      </c>
      <c r="CQ138" s="431">
        <v>5.4582610053109408E-3</v>
      </c>
      <c r="CR138" s="431">
        <v>1.3043789832758675E-2</v>
      </c>
      <c r="CS138" s="431">
        <v>7.5051654958945653E-3</v>
      </c>
      <c r="CT138" s="431">
        <v>5.803945474082803E-3</v>
      </c>
      <c r="CU138" s="431">
        <v>1.1544466204433905E-2</v>
      </c>
      <c r="CV138" s="431">
        <v>2.8810560389822023E-3</v>
      </c>
      <c r="CW138" s="431">
        <v>1.6881080159145318E-2</v>
      </c>
      <c r="CX138" s="431">
        <v>3.6857467638748394E-3</v>
      </c>
      <c r="CY138" s="431">
        <v>6.3513201953092607E-3</v>
      </c>
      <c r="CZ138" s="431">
        <v>5.3753330166481676E-3</v>
      </c>
      <c r="DA138" s="431">
        <v>5.3008717608631992E-3</v>
      </c>
      <c r="DB138" s="431">
        <v>4.6909484659136708E-3</v>
      </c>
      <c r="DC138" s="431">
        <v>4.4289427760053042E-3</v>
      </c>
      <c r="DD138" s="431">
        <v>3.3653814962400878E-3</v>
      </c>
      <c r="DE138" s="431">
        <v>3.1600927260921228E-3</v>
      </c>
      <c r="DF138" s="431">
        <v>0.27238986875409071</v>
      </c>
      <c r="DG138" s="432">
        <v>1.7414091624560412E-3</v>
      </c>
    </row>
    <row r="139" spans="2:111">
      <c r="B139" s="188" t="s">
        <v>165</v>
      </c>
      <c r="C139" s="185" t="s">
        <v>166</v>
      </c>
      <c r="D139" s="431">
        <v>3.1830641880194681E-2</v>
      </c>
      <c r="E139" s="431">
        <v>1.4095203185707504E-2</v>
      </c>
      <c r="F139" s="431">
        <v>4.0500051183738311E-2</v>
      </c>
      <c r="G139" s="431">
        <v>7.5520771034229203E-3</v>
      </c>
      <c r="H139" s="431">
        <v>4.2159697004087457E-3</v>
      </c>
      <c r="I139" s="431">
        <v>1.3710576878473211E-5</v>
      </c>
      <c r="J139" s="431">
        <v>2.1464955158218048E-4</v>
      </c>
      <c r="K139" s="431">
        <v>1.9504168680945504E-2</v>
      </c>
      <c r="L139" s="431">
        <v>2.3837815830452542E-2</v>
      </c>
      <c r="M139" s="431">
        <v>1.3051695207742053E-2</v>
      </c>
      <c r="N139" s="431">
        <v>2.4330326102500227E-3</v>
      </c>
      <c r="O139" s="431">
        <v>3.2321602506315264E-3</v>
      </c>
      <c r="P139" s="431">
        <v>1.4647203435513652E-3</v>
      </c>
      <c r="Q139" s="431">
        <v>3.1832585635984366E-3</v>
      </c>
      <c r="R139" s="431">
        <v>5.435546077202133E-3</v>
      </c>
      <c r="S139" s="431">
        <v>4.5335602289053199E-3</v>
      </c>
      <c r="T139" s="431">
        <v>0.9809421073305844</v>
      </c>
      <c r="U139" s="431">
        <v>3.2386347315509728E-3</v>
      </c>
      <c r="V139" s="431">
        <v>3.0904829338488085E-3</v>
      </c>
      <c r="W139" s="431">
        <v>1.9072036865330007E-3</v>
      </c>
      <c r="X139" s="431">
        <v>5.6392848285665602E-4</v>
      </c>
      <c r="Y139" s="431">
        <v>1.7810051519581405E-3</v>
      </c>
      <c r="Z139" s="431">
        <v>3.0167802054644585E-3</v>
      </c>
      <c r="AA139" s="431">
        <v>5.56374494837426E-3</v>
      </c>
      <c r="AB139" s="431">
        <v>2.0876837993672924E-2</v>
      </c>
      <c r="AC139" s="431">
        <v>1.6678780791177406E-2</v>
      </c>
      <c r="AD139" s="431">
        <v>1.3854183638037034E-4</v>
      </c>
      <c r="AE139" s="431">
        <v>6.0420377588072999E-4</v>
      </c>
      <c r="AF139" s="431">
        <v>4.5610667820463243E-3</v>
      </c>
      <c r="AG139" s="431">
        <v>3.1733509165311996E-3</v>
      </c>
      <c r="AH139" s="431">
        <v>1.8071324973709781E-3</v>
      </c>
      <c r="AI139" s="431">
        <v>1.1116097948519735E-2</v>
      </c>
      <c r="AJ139" s="431">
        <v>4.1026994974242741E-3</v>
      </c>
      <c r="AK139" s="431">
        <v>1.9178088685204289E-2</v>
      </c>
      <c r="AL139" s="431">
        <v>3.0292504151669796E-3</v>
      </c>
      <c r="AM139" s="431">
        <v>6.4900089545680609E-4</v>
      </c>
      <c r="AN139" s="431">
        <v>7.6060229730774915E-4</v>
      </c>
      <c r="AO139" s="431">
        <v>1.1318492615203363E-3</v>
      </c>
      <c r="AP139" s="431">
        <v>1.4952021780772989E-3</v>
      </c>
      <c r="AQ139" s="431">
        <v>2.9443537583343648E-4</v>
      </c>
      <c r="AR139" s="431">
        <v>9.9322684801138165E-4</v>
      </c>
      <c r="AS139" s="431">
        <v>1.5585116097009495E-3</v>
      </c>
      <c r="AT139" s="431">
        <v>3.9039007930330278E-3</v>
      </c>
      <c r="AU139" s="431">
        <v>1.6145895790846759E-3</v>
      </c>
      <c r="AV139" s="431">
        <v>1.5157492232569553E-3</v>
      </c>
      <c r="AW139" s="431">
        <v>3.5628744876712343E-3</v>
      </c>
      <c r="AX139" s="431">
        <v>1.0606195175305571E-3</v>
      </c>
      <c r="AY139" s="431">
        <v>3.5559892655936255E-3</v>
      </c>
      <c r="AZ139" s="431">
        <v>3.1672670022926163E-3</v>
      </c>
      <c r="BA139" s="431">
        <v>5.2149229387121205E-3</v>
      </c>
      <c r="BB139" s="431">
        <v>7.4901470099657415E-4</v>
      </c>
      <c r="BC139" s="431">
        <v>4.2283566060308045E-3</v>
      </c>
      <c r="BD139" s="431">
        <v>1.7310507958782329E-3</v>
      </c>
      <c r="BE139" s="431">
        <v>8.4522566853847839E-4</v>
      </c>
      <c r="BF139" s="431">
        <v>2.154666954381935E-3</v>
      </c>
      <c r="BG139" s="431">
        <v>2.0128507112138492E-3</v>
      </c>
      <c r="BH139" s="431">
        <v>2.5240061598491037E-3</v>
      </c>
      <c r="BI139" s="431">
        <v>1.9570038957725587E-3</v>
      </c>
      <c r="BJ139" s="431">
        <v>1.4330506019353186E-3</v>
      </c>
      <c r="BK139" s="431">
        <v>4.7554460867150683E-3</v>
      </c>
      <c r="BL139" s="431">
        <v>2.9955606721825015E-3</v>
      </c>
      <c r="BM139" s="431">
        <v>1.9516189157892591E-3</v>
      </c>
      <c r="BN139" s="431">
        <v>2.8503891632306677E-3</v>
      </c>
      <c r="BO139" s="431">
        <v>2.0276691052682791E-3</v>
      </c>
      <c r="BP139" s="431">
        <v>1.348691666932383E-3</v>
      </c>
      <c r="BQ139" s="431">
        <v>6.2785256018054369E-4</v>
      </c>
      <c r="BR139" s="431">
        <v>8.3187636774864062E-4</v>
      </c>
      <c r="BS139" s="431">
        <v>1.5014236774327349E-3</v>
      </c>
      <c r="BT139" s="431">
        <v>2.9013647958559346E-3</v>
      </c>
      <c r="BU139" s="431">
        <v>7.4957531902608392E-3</v>
      </c>
      <c r="BV139" s="431">
        <v>3.1288464362188642E-3</v>
      </c>
      <c r="BW139" s="431">
        <v>1.0072168558988492E-3</v>
      </c>
      <c r="BX139" s="431">
        <v>8.047956458688859E-4</v>
      </c>
      <c r="BY139" s="431">
        <v>3.0163274482956876E-4</v>
      </c>
      <c r="BZ139" s="431">
        <v>1.8930823907557333E-3</v>
      </c>
      <c r="CA139" s="431">
        <v>1.7569465983135254E-3</v>
      </c>
      <c r="CB139" s="431">
        <v>3.8988148380065561E-3</v>
      </c>
      <c r="CC139" s="431">
        <v>1.7027003806631814E-3</v>
      </c>
      <c r="CD139" s="431">
        <v>4.9707499301583887E-3</v>
      </c>
      <c r="CE139" s="431">
        <v>2.9236356540176581E-3</v>
      </c>
      <c r="CF139" s="431">
        <v>3.6240356738429175E-3</v>
      </c>
      <c r="CG139" s="431">
        <v>1.4811552014054968E-2</v>
      </c>
      <c r="CH139" s="431">
        <v>1.851324986807354E-3</v>
      </c>
      <c r="CI139" s="431">
        <v>2.2505580876251994E-3</v>
      </c>
      <c r="CJ139" s="431">
        <v>2.1067674836063844E-3</v>
      </c>
      <c r="CK139" s="431">
        <v>1.70914278226449E-3</v>
      </c>
      <c r="CL139" s="431">
        <v>2.0335820937702827E-3</v>
      </c>
      <c r="CM139" s="431">
        <v>2.3536194326371214E-3</v>
      </c>
      <c r="CN139" s="431">
        <v>1.6580652081785415E-3</v>
      </c>
      <c r="CO139" s="431">
        <v>2.0545858028327814E-3</v>
      </c>
      <c r="CP139" s="431">
        <v>5.1308856374928154E-3</v>
      </c>
      <c r="CQ139" s="431">
        <v>7.3473402480292577E-3</v>
      </c>
      <c r="CR139" s="431">
        <v>7.870708717162507E-3</v>
      </c>
      <c r="CS139" s="431">
        <v>7.5066304294070544E-3</v>
      </c>
      <c r="CT139" s="431">
        <v>8.6871812640264452E-3</v>
      </c>
      <c r="CU139" s="431">
        <v>4.3155705556313451E-3</v>
      </c>
      <c r="CV139" s="431">
        <v>1.5847187000823343E-3</v>
      </c>
      <c r="CW139" s="431">
        <v>2.1992401380954356E-3</v>
      </c>
      <c r="CX139" s="431">
        <v>2.3981827330043786E-3</v>
      </c>
      <c r="CY139" s="431">
        <v>1.6573159425748328E-3</v>
      </c>
      <c r="CZ139" s="431">
        <v>6.1276838544122893E-3</v>
      </c>
      <c r="DA139" s="431">
        <v>9.6372516762793566E-3</v>
      </c>
      <c r="DB139" s="431">
        <v>3.4558182661345435E-3</v>
      </c>
      <c r="DC139" s="431">
        <v>2.2445758047905965E-3</v>
      </c>
      <c r="DD139" s="431">
        <v>3.8885212313689767E-3</v>
      </c>
      <c r="DE139" s="431">
        <v>3.2351730711828387E-3</v>
      </c>
      <c r="DF139" s="431">
        <v>0.30631589816687765</v>
      </c>
      <c r="DG139" s="432">
        <v>9.7712851113528044E-4</v>
      </c>
    </row>
    <row r="140" spans="2:111">
      <c r="B140" s="188" t="s">
        <v>167</v>
      </c>
      <c r="C140" s="185" t="s">
        <v>168</v>
      </c>
      <c r="D140" s="431">
        <v>1.6282055539268588E-3</v>
      </c>
      <c r="E140" s="431">
        <v>2.5486780185916759E-3</v>
      </c>
      <c r="F140" s="431">
        <v>2.0071929493229966E-3</v>
      </c>
      <c r="G140" s="431">
        <v>1.3831915762271727E-3</v>
      </c>
      <c r="H140" s="431">
        <v>2.4267380215961683E-3</v>
      </c>
      <c r="I140" s="431">
        <v>3.5760512381959455E-5</v>
      </c>
      <c r="J140" s="431">
        <v>3.3827088274320595E-4</v>
      </c>
      <c r="K140" s="431">
        <v>9.496047601508139E-3</v>
      </c>
      <c r="L140" s="431">
        <v>5.4201919172093853E-3</v>
      </c>
      <c r="M140" s="431">
        <v>3.5475176369920381E-3</v>
      </c>
      <c r="N140" s="431">
        <v>1.0636958062929182E-3</v>
      </c>
      <c r="O140" s="431">
        <v>1.5205153448827997E-3</v>
      </c>
      <c r="P140" s="431">
        <v>8.9879218231276605E-4</v>
      </c>
      <c r="Q140" s="431">
        <v>1.7868445149345721E-3</v>
      </c>
      <c r="R140" s="431">
        <v>2.0089101995209462E-3</v>
      </c>
      <c r="S140" s="431">
        <v>2.8385881483386282E-3</v>
      </c>
      <c r="T140" s="431">
        <v>4.6870441255399608E-3</v>
      </c>
      <c r="U140" s="431">
        <v>1.0201830631183897</v>
      </c>
      <c r="V140" s="431">
        <v>1.8572424453268093E-3</v>
      </c>
      <c r="W140" s="431">
        <v>1.4575826669966942E-3</v>
      </c>
      <c r="X140" s="431">
        <v>7.7380164612145177E-4</v>
      </c>
      <c r="Y140" s="431">
        <v>1.0531449793271302E-3</v>
      </c>
      <c r="Z140" s="431">
        <v>9.0823219013760827E-4</v>
      </c>
      <c r="AA140" s="431">
        <v>2.8111766356150865E-3</v>
      </c>
      <c r="AB140" s="431">
        <v>6.7222828054978338E-3</v>
      </c>
      <c r="AC140" s="431">
        <v>7.4066303678510387E-3</v>
      </c>
      <c r="AD140" s="431">
        <v>2.3425975753262323E-4</v>
      </c>
      <c r="AE140" s="431">
        <v>8.1271409317957037E-4</v>
      </c>
      <c r="AF140" s="431">
        <v>2.3297581768212186E-3</v>
      </c>
      <c r="AG140" s="431">
        <v>1.4338423716748953E-3</v>
      </c>
      <c r="AH140" s="431">
        <v>5.5922961922849341E-4</v>
      </c>
      <c r="AI140" s="431">
        <v>4.7921862550089744E-3</v>
      </c>
      <c r="AJ140" s="431">
        <v>1.7569785068987109E-3</v>
      </c>
      <c r="AK140" s="431">
        <v>2.7806250580932157E-3</v>
      </c>
      <c r="AL140" s="431">
        <v>1.7644599991271243E-3</v>
      </c>
      <c r="AM140" s="431">
        <v>1.1256428330884544E-3</v>
      </c>
      <c r="AN140" s="431">
        <v>1.2816182329760497E-3</v>
      </c>
      <c r="AO140" s="431">
        <v>2.8847663162565908E-3</v>
      </c>
      <c r="AP140" s="431">
        <v>1.2890804574760119E-3</v>
      </c>
      <c r="AQ140" s="431">
        <v>5.2302260766760725E-4</v>
      </c>
      <c r="AR140" s="431">
        <v>1.4408539056917601E-3</v>
      </c>
      <c r="AS140" s="431">
        <v>1.7400073293891726E-3</v>
      </c>
      <c r="AT140" s="431">
        <v>3.4446853001111233E-3</v>
      </c>
      <c r="AU140" s="431">
        <v>2.4096900798338023E-3</v>
      </c>
      <c r="AV140" s="431">
        <v>2.1651320953320237E-3</v>
      </c>
      <c r="AW140" s="431">
        <v>3.1848117725130705E-3</v>
      </c>
      <c r="AX140" s="431">
        <v>1.7862975750303001E-3</v>
      </c>
      <c r="AY140" s="431">
        <v>2.2204777285135739E-3</v>
      </c>
      <c r="AZ140" s="431">
        <v>2.0513069040606915E-3</v>
      </c>
      <c r="BA140" s="431">
        <v>7.8062647534947096E-3</v>
      </c>
      <c r="BB140" s="431">
        <v>9.4538304983624326E-4</v>
      </c>
      <c r="BC140" s="431">
        <v>1.260117140366836E-3</v>
      </c>
      <c r="BD140" s="431">
        <v>2.5209789553053887E-3</v>
      </c>
      <c r="BE140" s="431">
        <v>1.2056426329419122E-3</v>
      </c>
      <c r="BF140" s="431">
        <v>2.9504091487728324E-3</v>
      </c>
      <c r="BG140" s="431">
        <v>2.7127146904256422E-3</v>
      </c>
      <c r="BH140" s="431">
        <v>2.457030388148076E-3</v>
      </c>
      <c r="BI140" s="431">
        <v>3.0665387315825889E-3</v>
      </c>
      <c r="BJ140" s="431">
        <v>3.519035264711182E-3</v>
      </c>
      <c r="BK140" s="431">
        <v>5.0886394508001531E-3</v>
      </c>
      <c r="BL140" s="431">
        <v>5.1666569836642303E-3</v>
      </c>
      <c r="BM140" s="431">
        <v>2.7106859774902437E-3</v>
      </c>
      <c r="BN140" s="431">
        <v>2.821664281013925E-3</v>
      </c>
      <c r="BO140" s="431">
        <v>2.4920120191179486E-3</v>
      </c>
      <c r="BP140" s="431">
        <v>2.0906139084492115E-3</v>
      </c>
      <c r="BQ140" s="431">
        <v>3.0812963808709115E-3</v>
      </c>
      <c r="BR140" s="431">
        <v>7.1468559720311619E-3</v>
      </c>
      <c r="BS140" s="431">
        <v>5.5347780230591403E-3</v>
      </c>
      <c r="BT140" s="431">
        <v>6.5730495495672997E-3</v>
      </c>
      <c r="BU140" s="431">
        <v>6.9787665840978959E-3</v>
      </c>
      <c r="BV140" s="431">
        <v>1.7268791217480695E-2</v>
      </c>
      <c r="BW140" s="431">
        <v>3.7026145920436627E-3</v>
      </c>
      <c r="BX140" s="431">
        <v>3.1710502156108321E-3</v>
      </c>
      <c r="BY140" s="431">
        <v>1.3499916953236203E-3</v>
      </c>
      <c r="BZ140" s="431">
        <v>3.6139544629244192E-3</v>
      </c>
      <c r="CA140" s="431">
        <v>2.4923575547545146E-3</v>
      </c>
      <c r="CB140" s="431">
        <v>4.0122268003684111E-3</v>
      </c>
      <c r="CC140" s="431">
        <v>1.6085703595108112E-3</v>
      </c>
      <c r="CD140" s="431">
        <v>4.0235156762679939E-3</v>
      </c>
      <c r="CE140" s="431">
        <v>3.2125537916097538E-3</v>
      </c>
      <c r="CF140" s="431">
        <v>3.0036106653023105E-3</v>
      </c>
      <c r="CG140" s="431">
        <v>7.2753009804474847E-3</v>
      </c>
      <c r="CH140" s="431">
        <v>6.6453058366240858E-3</v>
      </c>
      <c r="CI140" s="431">
        <v>1.184016087530952E-2</v>
      </c>
      <c r="CJ140" s="431">
        <v>2.1630229942726217E-2</v>
      </c>
      <c r="CK140" s="431">
        <v>7.058509037338275E-3</v>
      </c>
      <c r="CL140" s="431">
        <v>1.2921943662111027E-2</v>
      </c>
      <c r="CM140" s="431">
        <v>8.461472643894169E-2</v>
      </c>
      <c r="CN140" s="431">
        <v>7.4482359590659951E-3</v>
      </c>
      <c r="CO140" s="431">
        <v>4.4636139601628797E-3</v>
      </c>
      <c r="CP140" s="431">
        <v>2.3251935213140309E-2</v>
      </c>
      <c r="CQ140" s="431">
        <v>4.8851754089704724E-3</v>
      </c>
      <c r="CR140" s="431">
        <v>1.0671026326264002E-2</v>
      </c>
      <c r="CS140" s="431">
        <v>9.3317225911164325E-3</v>
      </c>
      <c r="CT140" s="431">
        <v>2.6569875463896982E-3</v>
      </c>
      <c r="CU140" s="431">
        <v>3.6468577076794288E-2</v>
      </c>
      <c r="CV140" s="431">
        <v>3.5575668650124647E-3</v>
      </c>
      <c r="CW140" s="431">
        <v>4.2964420085869461E-2</v>
      </c>
      <c r="CX140" s="431">
        <v>3.5779794403509265E-3</v>
      </c>
      <c r="CY140" s="431">
        <v>4.9181039295736525E-3</v>
      </c>
      <c r="CZ140" s="431">
        <v>4.4131044948576385E-3</v>
      </c>
      <c r="DA140" s="431">
        <v>4.7149782113072207E-3</v>
      </c>
      <c r="DB140" s="431">
        <v>4.3829838378216593E-3</v>
      </c>
      <c r="DC140" s="431">
        <v>7.6092786095898323E-3</v>
      </c>
      <c r="DD140" s="431">
        <v>2.3651016379978092E-3</v>
      </c>
      <c r="DE140" s="431">
        <v>3.8046186172466094E-3</v>
      </c>
      <c r="DF140" s="431">
        <v>4.6318579603565621E-3</v>
      </c>
      <c r="DG140" s="432">
        <v>2.0362908840854082E-3</v>
      </c>
    </row>
    <row r="141" spans="2:111">
      <c r="B141" s="188" t="s">
        <v>169</v>
      </c>
      <c r="C141" s="185" t="s">
        <v>170</v>
      </c>
      <c r="D141" s="431">
        <v>2.9352166356706729E-2</v>
      </c>
      <c r="E141" s="431">
        <v>5.2952677278437386E-3</v>
      </c>
      <c r="F141" s="431">
        <v>1.9455032235467492E-3</v>
      </c>
      <c r="G141" s="431">
        <v>2.5255331064601508E-4</v>
      </c>
      <c r="H141" s="431">
        <v>6.1620108013645816E-4</v>
      </c>
      <c r="I141" s="431">
        <v>3.2471476330559961E-7</v>
      </c>
      <c r="J141" s="431">
        <v>6.3888610879997775E-6</v>
      </c>
      <c r="K141" s="431">
        <v>3.6592810397205848E-3</v>
      </c>
      <c r="L141" s="431">
        <v>1.6183431113627885E-3</v>
      </c>
      <c r="M141" s="431">
        <v>7.709439996687887E-3</v>
      </c>
      <c r="N141" s="431">
        <v>5.2404058048357595E-4</v>
      </c>
      <c r="O141" s="431">
        <v>5.1983468636272647E-4</v>
      </c>
      <c r="P141" s="431">
        <v>8.5579434635750718E-5</v>
      </c>
      <c r="Q141" s="431">
        <v>1.4097913429613932E-4</v>
      </c>
      <c r="R141" s="431">
        <v>8.3013084751202922E-5</v>
      </c>
      <c r="S141" s="431">
        <v>4.7044104792216059E-4</v>
      </c>
      <c r="T141" s="431">
        <v>2.5485348607091473E-4</v>
      </c>
      <c r="U141" s="431">
        <v>1.6696222883992847E-4</v>
      </c>
      <c r="V141" s="431">
        <v>0.90898963202518213</v>
      </c>
      <c r="W141" s="431">
        <v>4.3977508812989823E-3</v>
      </c>
      <c r="X141" s="431">
        <v>1.7277564333627391E-4</v>
      </c>
      <c r="Y141" s="431">
        <v>4.4880964537752617E-3</v>
      </c>
      <c r="Z141" s="431">
        <v>2.5477339280441853E-3</v>
      </c>
      <c r="AA141" s="431">
        <v>1.1926690089507309E-3</v>
      </c>
      <c r="AB141" s="431">
        <v>1.3084052214303011E-3</v>
      </c>
      <c r="AC141" s="431">
        <v>2.5154653893505134E-3</v>
      </c>
      <c r="AD141" s="431">
        <v>8.6874560208365572E-6</v>
      </c>
      <c r="AE141" s="431">
        <v>-1.8513023847850181E-3</v>
      </c>
      <c r="AF141" s="431">
        <v>5.7273879658340616E-4</v>
      </c>
      <c r="AG141" s="431">
        <v>1.3599139224581497E-3</v>
      </c>
      <c r="AH141" s="431">
        <v>7.5756418924952289E-5</v>
      </c>
      <c r="AI141" s="431">
        <v>2.0506900614080387E-4</v>
      </c>
      <c r="AJ141" s="431">
        <v>4.3538725201994223E-5</v>
      </c>
      <c r="AK141" s="431">
        <v>1.0461369448054064E-4</v>
      </c>
      <c r="AL141" s="431">
        <v>2.7102641119434496E-4</v>
      </c>
      <c r="AM141" s="431">
        <v>-2.3253737883618393E-3</v>
      </c>
      <c r="AN141" s="431">
        <v>-8.1812437466879722E-4</v>
      </c>
      <c r="AO141" s="431">
        <v>-3.9351572549657144E-4</v>
      </c>
      <c r="AP141" s="431">
        <v>-3.4457812970883201E-4</v>
      </c>
      <c r="AQ141" s="431">
        <v>4.4353459501289652E-5</v>
      </c>
      <c r="AR141" s="431">
        <v>6.1541911290947243E-5</v>
      </c>
      <c r="AS141" s="431">
        <v>-8.6709183028947371E-5</v>
      </c>
      <c r="AT141" s="431">
        <v>-6.5750858528023208E-5</v>
      </c>
      <c r="AU141" s="431">
        <v>-1.733572335939217E-5</v>
      </c>
      <c r="AV141" s="431">
        <v>1.8627869191931011E-6</v>
      </c>
      <c r="AW141" s="431">
        <v>5.6079477049953024E-5</v>
      </c>
      <c r="AX141" s="431">
        <v>5.1542195451246844E-5</v>
      </c>
      <c r="AY141" s="431">
        <v>6.5726725207010601E-5</v>
      </c>
      <c r="AZ141" s="431">
        <v>3.0220574375269076E-5</v>
      </c>
      <c r="BA141" s="431">
        <v>6.3193905618727771E-5</v>
      </c>
      <c r="BB141" s="431">
        <v>1.719823710528267E-5</v>
      </c>
      <c r="BC141" s="431">
        <v>2.0294951950269389E-4</v>
      </c>
      <c r="BD141" s="431">
        <v>3.601832814609294E-5</v>
      </c>
      <c r="BE141" s="431">
        <v>2.1650898009791881E-5</v>
      </c>
      <c r="BF141" s="431">
        <v>7.8560518065631091E-5</v>
      </c>
      <c r="BG141" s="431">
        <v>7.0724121204182428E-5</v>
      </c>
      <c r="BH141" s="431">
        <v>9.9688024899158539E-5</v>
      </c>
      <c r="BI141" s="431">
        <v>-3.2594716822223608E-5</v>
      </c>
      <c r="BJ141" s="431">
        <v>2.0040005959656635E-5</v>
      </c>
      <c r="BK141" s="431">
        <v>2.0680362416431776E-4</v>
      </c>
      <c r="BL141" s="431">
        <v>2.9973443918082943E-5</v>
      </c>
      <c r="BM141" s="431">
        <v>4.7597572491165841E-5</v>
      </c>
      <c r="BN141" s="431">
        <v>3.316011512297997E-5</v>
      </c>
      <c r="BO141" s="431">
        <v>2.2522741919261895E-4</v>
      </c>
      <c r="BP141" s="431">
        <v>2.1950594055043402E-4</v>
      </c>
      <c r="BQ141" s="431">
        <v>8.0192506513802547E-5</v>
      </c>
      <c r="BR141" s="431">
        <v>1.4605336691693216E-4</v>
      </c>
      <c r="BS141" s="431">
        <v>8.2604846732747337E-5</v>
      </c>
      <c r="BT141" s="431">
        <v>8.626558225974552E-5</v>
      </c>
      <c r="BU141" s="431">
        <v>2.0656696311236304E-5</v>
      </c>
      <c r="BV141" s="431">
        <v>1.6678520119804761E-5</v>
      </c>
      <c r="BW141" s="431">
        <v>1.5903074609708911E-5</v>
      </c>
      <c r="BX141" s="431">
        <v>1.1445507260162736E-5</v>
      </c>
      <c r="BY141" s="431">
        <v>2.9006971296438197E-6</v>
      </c>
      <c r="BZ141" s="431">
        <v>1.847272365436582E-5</v>
      </c>
      <c r="CA141" s="431">
        <v>1.3464175784928282E-5</v>
      </c>
      <c r="CB141" s="431">
        <v>4.8781477553436485E-5</v>
      </c>
      <c r="CC141" s="431">
        <v>9.7774744175784878E-6</v>
      </c>
      <c r="CD141" s="431">
        <v>2.070728873810341E-5</v>
      </c>
      <c r="CE141" s="431">
        <v>1.4870329751412365E-5</v>
      </c>
      <c r="CF141" s="431">
        <v>3.2396929997944322E-5</v>
      </c>
      <c r="CG141" s="431">
        <v>4.2070300195212955E-5</v>
      </c>
      <c r="CH141" s="431">
        <v>8.5053293055885884E-6</v>
      </c>
      <c r="CI141" s="431">
        <v>1.9650102136021947E-5</v>
      </c>
      <c r="CJ141" s="431">
        <v>3.9618873027441354E-5</v>
      </c>
      <c r="CK141" s="431">
        <v>2.1418679534872854E-5</v>
      </c>
      <c r="CL141" s="431">
        <v>2.1364077208540641E-5</v>
      </c>
      <c r="CM141" s="431">
        <v>6.8512856332890215E-5</v>
      </c>
      <c r="CN141" s="431">
        <v>2.2048004965758625E-5</v>
      </c>
      <c r="CO141" s="431">
        <v>8.4451706385384764E-5</v>
      </c>
      <c r="CP141" s="431">
        <v>1.3573544980299663E-4</v>
      </c>
      <c r="CQ141" s="431">
        <v>3.5756312817499441E-4</v>
      </c>
      <c r="CR141" s="431">
        <v>1.7468634332451033E-4</v>
      </c>
      <c r="CS141" s="431">
        <v>1.6509111880400729E-4</v>
      </c>
      <c r="CT141" s="431">
        <v>2.4529495129516906E-4</v>
      </c>
      <c r="CU141" s="431">
        <v>1.0742896342302619E-4</v>
      </c>
      <c r="CV141" s="431">
        <v>3.3005846617854056E-5</v>
      </c>
      <c r="CW141" s="431">
        <v>4.3198912919347623E-5</v>
      </c>
      <c r="CX141" s="431">
        <v>9.8543630855140284E-5</v>
      </c>
      <c r="CY141" s="431">
        <v>2.1499768360886911E-5</v>
      </c>
      <c r="CZ141" s="431">
        <v>8.0295379501876525E-4</v>
      </c>
      <c r="DA141" s="431">
        <v>1.214953193383532E-3</v>
      </c>
      <c r="DB141" s="431">
        <v>1.1501700562134104E-4</v>
      </c>
      <c r="DC141" s="431">
        <v>2.8444737998528115E-4</v>
      </c>
      <c r="DD141" s="431">
        <v>3.1734495670673228E-4</v>
      </c>
      <c r="DE141" s="431">
        <v>5.3006546465442282E-4</v>
      </c>
      <c r="DF141" s="431">
        <v>2.4047305660350772E-4</v>
      </c>
      <c r="DG141" s="432">
        <v>3.352678858336498E-4</v>
      </c>
    </row>
    <row r="142" spans="2:111">
      <c r="B142" s="188" t="s">
        <v>171</v>
      </c>
      <c r="C142" s="185" t="s">
        <v>172</v>
      </c>
      <c r="D142" s="431">
        <v>3.3902169001186673E-3</v>
      </c>
      <c r="E142" s="431">
        <v>2.900053274551403E-3</v>
      </c>
      <c r="F142" s="431">
        <v>1.1495819676580678E-3</v>
      </c>
      <c r="G142" s="431">
        <v>4.7628146753190306E-4</v>
      </c>
      <c r="H142" s="431">
        <v>2.3227415661564404E-3</v>
      </c>
      <c r="I142" s="431">
        <v>7.6247526446205592E-6</v>
      </c>
      <c r="J142" s="431">
        <v>1.1724185867852536E-4</v>
      </c>
      <c r="K142" s="431">
        <v>4.7901824948925545E-3</v>
      </c>
      <c r="L142" s="431">
        <v>4.5009951542247162E-3</v>
      </c>
      <c r="M142" s="431">
        <v>3.9846528224466091E-3</v>
      </c>
      <c r="N142" s="431">
        <v>3.2499978566287788E-4</v>
      </c>
      <c r="O142" s="431">
        <v>1.1129227053766597E-2</v>
      </c>
      <c r="P142" s="431">
        <v>1.625788404306115E-3</v>
      </c>
      <c r="Q142" s="431">
        <v>1.6103031254713078E-3</v>
      </c>
      <c r="R142" s="431">
        <v>2.0113481422733056E-3</v>
      </c>
      <c r="S142" s="431">
        <v>1.2912745013333069E-2</v>
      </c>
      <c r="T142" s="431">
        <v>5.2473560605287824E-3</v>
      </c>
      <c r="U142" s="431">
        <v>2.8392002826355695E-3</v>
      </c>
      <c r="V142" s="431">
        <v>3.319223435231141E-2</v>
      </c>
      <c r="W142" s="431">
        <v>0.81783551974303703</v>
      </c>
      <c r="X142" s="431">
        <v>8.0088024254276781E-3</v>
      </c>
      <c r="Y142" s="431">
        <v>2.0677748726527705E-2</v>
      </c>
      <c r="Z142" s="431">
        <v>1.4764686294054511E-2</v>
      </c>
      <c r="AA142" s="431">
        <v>2.8977656713605537E-2</v>
      </c>
      <c r="AB142" s="431">
        <v>2.2060606782221395E-2</v>
      </c>
      <c r="AC142" s="431">
        <v>3.389390439379892E-2</v>
      </c>
      <c r="AD142" s="431">
        <v>1.0565085664327412E-4</v>
      </c>
      <c r="AE142" s="431">
        <v>6.7746473527167646E-4</v>
      </c>
      <c r="AF142" s="431">
        <v>6.5502538378787315E-3</v>
      </c>
      <c r="AG142" s="431">
        <v>1.8721746910149713E-2</v>
      </c>
      <c r="AH142" s="431">
        <v>7.9358025282908319E-4</v>
      </c>
      <c r="AI142" s="431">
        <v>2.0473530314993431E-2</v>
      </c>
      <c r="AJ142" s="431">
        <v>1.6345308422921407E-3</v>
      </c>
      <c r="AK142" s="431">
        <v>1.3049756651542491E-2</v>
      </c>
      <c r="AL142" s="431">
        <v>3.4566193401827025E-3</v>
      </c>
      <c r="AM142" s="431">
        <v>6.6137871302191708E-3</v>
      </c>
      <c r="AN142" s="431">
        <v>7.38662425106037E-3</v>
      </c>
      <c r="AO142" s="431">
        <v>3.1690158508636095E-3</v>
      </c>
      <c r="AP142" s="431">
        <v>3.3925146986234582E-3</v>
      </c>
      <c r="AQ142" s="431">
        <v>1.2016075936997878E-3</v>
      </c>
      <c r="AR142" s="431">
        <v>2.2636285741120827E-3</v>
      </c>
      <c r="AS142" s="431">
        <v>5.1956388915069688E-3</v>
      </c>
      <c r="AT142" s="431">
        <v>2.0982671770974153E-3</v>
      </c>
      <c r="AU142" s="431">
        <v>2.1317292928729058E-3</v>
      </c>
      <c r="AV142" s="431">
        <v>1.6479276256866474E-3</v>
      </c>
      <c r="AW142" s="431">
        <v>1.6929002154174105E-3</v>
      </c>
      <c r="AX142" s="431">
        <v>3.7277439460890803E-3</v>
      </c>
      <c r="AY142" s="431">
        <v>3.8519084125602956E-3</v>
      </c>
      <c r="AZ142" s="431">
        <v>2.1745912116507048E-3</v>
      </c>
      <c r="BA142" s="431">
        <v>4.6192088640132755E-3</v>
      </c>
      <c r="BB142" s="431">
        <v>1.0970437782514767E-3</v>
      </c>
      <c r="BC142" s="431">
        <v>6.5604743787814196E-3</v>
      </c>
      <c r="BD142" s="431">
        <v>1.9849637099025289E-3</v>
      </c>
      <c r="BE142" s="431">
        <v>1.144879683992813E-3</v>
      </c>
      <c r="BF142" s="431">
        <v>2.6296696907877294E-3</v>
      </c>
      <c r="BG142" s="431">
        <v>2.610014654251475E-3</v>
      </c>
      <c r="BH142" s="431">
        <v>2.6047104778022475E-3</v>
      </c>
      <c r="BI142" s="431">
        <v>4.393222643305896E-3</v>
      </c>
      <c r="BJ142" s="431">
        <v>1.7406161747042159E-3</v>
      </c>
      <c r="BK142" s="431">
        <v>3.2433930604145742E-3</v>
      </c>
      <c r="BL142" s="431">
        <v>1.0979873750872572E-3</v>
      </c>
      <c r="BM142" s="431">
        <v>1.569567915917711E-3</v>
      </c>
      <c r="BN142" s="431">
        <v>1.8815241966732303E-3</v>
      </c>
      <c r="BO142" s="431">
        <v>1.5115572500221622E-3</v>
      </c>
      <c r="BP142" s="431">
        <v>1.817396216666245E-3</v>
      </c>
      <c r="BQ142" s="431">
        <v>3.806324951147741E-4</v>
      </c>
      <c r="BR142" s="431">
        <v>4.9905174196610089E-4</v>
      </c>
      <c r="BS142" s="431">
        <v>6.9946901039560092E-3</v>
      </c>
      <c r="BT142" s="431">
        <v>5.9379838229961252E-3</v>
      </c>
      <c r="BU142" s="431">
        <v>2.6189933802789182E-4</v>
      </c>
      <c r="BV142" s="431">
        <v>2.6017585979008567E-4</v>
      </c>
      <c r="BW142" s="431">
        <v>1.3444549868503117E-4</v>
      </c>
      <c r="BX142" s="431">
        <v>1.4222835982878387E-4</v>
      </c>
      <c r="BY142" s="431">
        <v>5.8648510702993158E-5</v>
      </c>
      <c r="BZ142" s="431">
        <v>6.8315947542079455E-4</v>
      </c>
      <c r="CA142" s="431">
        <v>2.9412290385358688E-4</v>
      </c>
      <c r="CB142" s="431">
        <v>1.0579200160411399E-3</v>
      </c>
      <c r="CC142" s="431">
        <v>2.3199218953211552E-4</v>
      </c>
      <c r="CD142" s="431">
        <v>5.9659784654212723E-4</v>
      </c>
      <c r="CE142" s="431">
        <v>2.5945740637931414E-4</v>
      </c>
      <c r="CF142" s="431">
        <v>1.0535961098820873E-3</v>
      </c>
      <c r="CG142" s="431">
        <v>1.0211576371236242E-3</v>
      </c>
      <c r="CH142" s="431">
        <v>1.6076759440937475E-4</v>
      </c>
      <c r="CI142" s="431">
        <v>4.0502996929605813E-4</v>
      </c>
      <c r="CJ142" s="431">
        <v>5.3238006799194611E-4</v>
      </c>
      <c r="CK142" s="431">
        <v>3.5169118569955779E-4</v>
      </c>
      <c r="CL142" s="431">
        <v>3.2585334546598663E-4</v>
      </c>
      <c r="CM142" s="431">
        <v>1.2291223698733078E-3</v>
      </c>
      <c r="CN142" s="431">
        <v>5.9380888676075654E-4</v>
      </c>
      <c r="CO142" s="431">
        <v>3.7550231392518608E-4</v>
      </c>
      <c r="CP142" s="431">
        <v>5.4292601267447805E-3</v>
      </c>
      <c r="CQ142" s="431">
        <v>5.7625559457806152E-3</v>
      </c>
      <c r="CR142" s="431">
        <v>1.5414450199869506E-2</v>
      </c>
      <c r="CS142" s="431">
        <v>1.106772633923754E-3</v>
      </c>
      <c r="CT142" s="431">
        <v>9.3667234669630268E-4</v>
      </c>
      <c r="CU142" s="431">
        <v>5.8628904565508348E-4</v>
      </c>
      <c r="CV142" s="431">
        <v>5.8892572685918972E-4</v>
      </c>
      <c r="CW142" s="431">
        <v>7.3459922749536028E-4</v>
      </c>
      <c r="CX142" s="431">
        <v>2.475144322993074E-3</v>
      </c>
      <c r="CY142" s="431">
        <v>3.2640787428306984E-4</v>
      </c>
      <c r="CZ142" s="431">
        <v>1.4454713395436836E-3</v>
      </c>
      <c r="DA142" s="431">
        <v>1.8352889364399571E-3</v>
      </c>
      <c r="DB142" s="431">
        <v>3.0584544287802933E-3</v>
      </c>
      <c r="DC142" s="431">
        <v>1.061836364774375E-3</v>
      </c>
      <c r="DD142" s="431">
        <v>5.9373857700845863E-3</v>
      </c>
      <c r="DE142" s="431">
        <v>7.8679062910780024E-4</v>
      </c>
      <c r="DF142" s="431">
        <v>4.8219522789137298E-3</v>
      </c>
      <c r="DG142" s="432">
        <v>6.8558326787882538E-4</v>
      </c>
    </row>
    <row r="143" spans="2:111">
      <c r="B143" s="188" t="s">
        <v>173</v>
      </c>
      <c r="C143" s="185" t="s">
        <v>174</v>
      </c>
      <c r="D143" s="431">
        <v>2.556796737490769E-3</v>
      </c>
      <c r="E143" s="431">
        <v>1.1585656184751694E-3</v>
      </c>
      <c r="F143" s="431">
        <v>1.0571207873876318E-3</v>
      </c>
      <c r="G143" s="431">
        <v>6.4042789990090341E-4</v>
      </c>
      <c r="H143" s="431">
        <v>1.1517361030127754E-3</v>
      </c>
      <c r="I143" s="431">
        <v>6.0145302558426842E-6</v>
      </c>
      <c r="J143" s="431">
        <v>1.2154580674828215E-4</v>
      </c>
      <c r="K143" s="431">
        <v>1.906067481951271E-3</v>
      </c>
      <c r="L143" s="431">
        <v>2.4450773544172221E-3</v>
      </c>
      <c r="M143" s="431">
        <v>1.3699716474893165E-3</v>
      </c>
      <c r="N143" s="431">
        <v>4.1694841307104579E-4</v>
      </c>
      <c r="O143" s="431">
        <v>6.8921535964610063E-3</v>
      </c>
      <c r="P143" s="431">
        <v>1.3453242395759326E-3</v>
      </c>
      <c r="Q143" s="431">
        <v>2.4613574451506064E-3</v>
      </c>
      <c r="R143" s="431">
        <v>2.8415214321080634E-3</v>
      </c>
      <c r="S143" s="431">
        <v>4.913835407649959E-3</v>
      </c>
      <c r="T143" s="431">
        <v>5.0781789257119134E-3</v>
      </c>
      <c r="U143" s="431">
        <v>3.4944325628771711E-3</v>
      </c>
      <c r="V143" s="431">
        <v>1.9700215359367845E-2</v>
      </c>
      <c r="W143" s="431">
        <v>6.7125222529607195E-3</v>
      </c>
      <c r="X143" s="431">
        <v>1.1767190728097616</v>
      </c>
      <c r="Y143" s="431">
        <v>0.17595778525909125</v>
      </c>
      <c r="Z143" s="431">
        <v>0.19600296612209489</v>
      </c>
      <c r="AA143" s="431">
        <v>3.4427639617859829E-2</v>
      </c>
      <c r="AB143" s="431">
        <v>1.3092122835976888E-2</v>
      </c>
      <c r="AC143" s="431">
        <v>4.3229832451952617E-2</v>
      </c>
      <c r="AD143" s="431">
        <v>2.5953060756059656E-4</v>
      </c>
      <c r="AE143" s="431">
        <v>7.8864146427253727E-4</v>
      </c>
      <c r="AF143" s="431">
        <v>3.4273466499677857E-2</v>
      </c>
      <c r="AG143" s="431">
        <v>1.5395966627979641E-2</v>
      </c>
      <c r="AH143" s="431">
        <v>1.0691524882822979E-3</v>
      </c>
      <c r="AI143" s="431">
        <v>4.0111817213167962E-3</v>
      </c>
      <c r="AJ143" s="431">
        <v>8.4952087271688204E-4</v>
      </c>
      <c r="AK143" s="431">
        <v>8.3710095167456361E-4</v>
      </c>
      <c r="AL143" s="431">
        <v>5.6100717757612056E-3</v>
      </c>
      <c r="AM143" s="431">
        <v>2.9582649740372862E-4</v>
      </c>
      <c r="AN143" s="431">
        <v>3.4295021515191767E-4</v>
      </c>
      <c r="AO143" s="431">
        <v>5.9118126221883571E-4</v>
      </c>
      <c r="AP143" s="431">
        <v>2.146751537591668E-4</v>
      </c>
      <c r="AQ143" s="431">
        <v>1.2987580170822742E-4</v>
      </c>
      <c r="AR143" s="431">
        <v>1.6076332634418797E-3</v>
      </c>
      <c r="AS143" s="431">
        <v>7.3815932952599151E-4</v>
      </c>
      <c r="AT143" s="431">
        <v>7.2607302509097708E-4</v>
      </c>
      <c r="AU143" s="431">
        <v>8.1827720416639924E-4</v>
      </c>
      <c r="AV143" s="431">
        <v>8.3983658585166899E-4</v>
      </c>
      <c r="AW143" s="431">
        <v>2.0181528841833867E-3</v>
      </c>
      <c r="AX143" s="431">
        <v>1.3355799604962456E-3</v>
      </c>
      <c r="AY143" s="431">
        <v>2.0270844471462868E-3</v>
      </c>
      <c r="AZ143" s="431">
        <v>2.0007890338501191E-3</v>
      </c>
      <c r="BA143" s="431">
        <v>2.7884553467220079E-3</v>
      </c>
      <c r="BB143" s="431">
        <v>4.9034036522257942E-4</v>
      </c>
      <c r="BC143" s="431">
        <v>2.9344967880156128E-3</v>
      </c>
      <c r="BD143" s="431">
        <v>1.1226868343952802E-3</v>
      </c>
      <c r="BE143" s="431">
        <v>7.0434814110783704E-4</v>
      </c>
      <c r="BF143" s="431">
        <v>3.6614305490540173E-3</v>
      </c>
      <c r="BG143" s="431">
        <v>3.1628409329045055E-3</v>
      </c>
      <c r="BH143" s="431">
        <v>4.2827534933923524E-3</v>
      </c>
      <c r="BI143" s="431">
        <v>1.7400294883306727E-3</v>
      </c>
      <c r="BJ143" s="431">
        <v>1.0019360581136562E-3</v>
      </c>
      <c r="BK143" s="431">
        <v>4.1724663045980201E-3</v>
      </c>
      <c r="BL143" s="431">
        <v>4.2581823093330818E-4</v>
      </c>
      <c r="BM143" s="431">
        <v>1.1954261903329262E-3</v>
      </c>
      <c r="BN143" s="431">
        <v>1.399578504921929E-3</v>
      </c>
      <c r="BO143" s="431">
        <v>9.2439630891043257E-4</v>
      </c>
      <c r="BP143" s="431">
        <v>8.823788786978293E-4</v>
      </c>
      <c r="BQ143" s="431">
        <v>2.5253334198043701E-4</v>
      </c>
      <c r="BR143" s="431">
        <v>8.2381429032042013E-4</v>
      </c>
      <c r="BS143" s="431">
        <v>1.7920916920854668E-3</v>
      </c>
      <c r="BT143" s="431">
        <v>8.164899684956771E-4</v>
      </c>
      <c r="BU143" s="431">
        <v>3.6107232049665259E-4</v>
      </c>
      <c r="BV143" s="431">
        <v>2.9836697737694511E-4</v>
      </c>
      <c r="BW143" s="431">
        <v>1.3771675105019824E-4</v>
      </c>
      <c r="BX143" s="431">
        <v>1.8546345288967145E-4</v>
      </c>
      <c r="BY143" s="431">
        <v>6.4342049312445174E-5</v>
      </c>
      <c r="BZ143" s="431">
        <v>2.6628587326920706E-4</v>
      </c>
      <c r="CA143" s="431">
        <v>2.2114107843286185E-4</v>
      </c>
      <c r="CB143" s="431">
        <v>9.0668666722658038E-4</v>
      </c>
      <c r="CC143" s="431">
        <v>1.5444484235587922E-4</v>
      </c>
      <c r="CD143" s="431">
        <v>4.533367681347569E-4</v>
      </c>
      <c r="CE143" s="431">
        <v>2.4351019747814276E-4</v>
      </c>
      <c r="CF143" s="431">
        <v>3.777007532414419E-4</v>
      </c>
      <c r="CG143" s="431">
        <v>7.1670832109385196E-4</v>
      </c>
      <c r="CH143" s="431">
        <v>1.2729128991447123E-4</v>
      </c>
      <c r="CI143" s="431">
        <v>2.7162850926548487E-4</v>
      </c>
      <c r="CJ143" s="431">
        <v>4.3200839739528004E-4</v>
      </c>
      <c r="CK143" s="431">
        <v>5.3264826858075089E-4</v>
      </c>
      <c r="CL143" s="431">
        <v>2.9008815303232182E-4</v>
      </c>
      <c r="CM143" s="431">
        <v>9.5533977062034394E-4</v>
      </c>
      <c r="CN143" s="431">
        <v>2.9245330386376306E-4</v>
      </c>
      <c r="CO143" s="431">
        <v>3.5231841873029676E-4</v>
      </c>
      <c r="CP143" s="431">
        <v>2.8825501525799055E-3</v>
      </c>
      <c r="CQ143" s="431">
        <v>3.4990373047963518E-3</v>
      </c>
      <c r="CR143" s="431">
        <v>1.7703884792360772E-3</v>
      </c>
      <c r="CS143" s="431">
        <v>6.1425983505857397E-4</v>
      </c>
      <c r="CT143" s="431">
        <v>4.8636505682256293E-4</v>
      </c>
      <c r="CU143" s="431">
        <v>6.4478593843274583E-4</v>
      </c>
      <c r="CV143" s="431">
        <v>5.7538616696282063E-4</v>
      </c>
      <c r="CW143" s="431">
        <v>6.4648336614506489E-4</v>
      </c>
      <c r="CX143" s="431">
        <v>2.1078287339661747E-3</v>
      </c>
      <c r="CY143" s="431">
        <v>3.6781373467091653E-4</v>
      </c>
      <c r="CZ143" s="431">
        <v>7.5598996402005789E-4</v>
      </c>
      <c r="DA143" s="431">
        <v>8.3453492206046417E-4</v>
      </c>
      <c r="DB143" s="431">
        <v>1.798784937837935E-3</v>
      </c>
      <c r="DC143" s="431">
        <v>5.87019263729884E-4</v>
      </c>
      <c r="DD143" s="431">
        <v>1.8051444864643916E-3</v>
      </c>
      <c r="DE143" s="431">
        <v>6.2670630280447289E-4</v>
      </c>
      <c r="DF143" s="431">
        <v>4.8591719403735011E-3</v>
      </c>
      <c r="DG143" s="432">
        <v>3.1183636450508254E-4</v>
      </c>
    </row>
    <row r="144" spans="2:111">
      <c r="B144" s="188" t="s">
        <v>175</v>
      </c>
      <c r="C144" s="185" t="s">
        <v>176</v>
      </c>
      <c r="D144" s="431">
        <v>4.517121972591129E-3</v>
      </c>
      <c r="E144" s="431">
        <v>2.8858270343080123E-3</v>
      </c>
      <c r="F144" s="431">
        <v>2.5173318124110298E-3</v>
      </c>
      <c r="G144" s="431">
        <v>1.323595343685551E-3</v>
      </c>
      <c r="H144" s="431">
        <v>2.5925781672294246E-3</v>
      </c>
      <c r="I144" s="431">
        <v>1.5799998221119098E-5</v>
      </c>
      <c r="J144" s="431">
        <v>3.5501201094707607E-4</v>
      </c>
      <c r="K144" s="431">
        <v>5.0479950594321307E-3</v>
      </c>
      <c r="L144" s="431">
        <v>6.4599059892115904E-3</v>
      </c>
      <c r="M144" s="431">
        <v>3.4250248253854293E-3</v>
      </c>
      <c r="N144" s="431">
        <v>1.1873610807184207E-3</v>
      </c>
      <c r="O144" s="431">
        <v>2.2092836428512275E-2</v>
      </c>
      <c r="P144" s="431">
        <v>4.1634446397079564E-3</v>
      </c>
      <c r="Q144" s="431">
        <v>5.5499746251631852E-3</v>
      </c>
      <c r="R144" s="431">
        <v>5.9757048717090089E-3</v>
      </c>
      <c r="S144" s="431">
        <v>1.5036769224884628E-2</v>
      </c>
      <c r="T144" s="431">
        <v>1.4530684209573871E-2</v>
      </c>
      <c r="U144" s="431">
        <v>7.5309512983157221E-3</v>
      </c>
      <c r="V144" s="431">
        <v>7.1900879092022E-3</v>
      </c>
      <c r="W144" s="431">
        <v>1.3052397779136861E-2</v>
      </c>
      <c r="X144" s="431">
        <v>1.858824887897961E-2</v>
      </c>
      <c r="Y144" s="431">
        <v>0.76319456913013617</v>
      </c>
      <c r="Z144" s="431">
        <v>0.17750957631118641</v>
      </c>
      <c r="AA144" s="431">
        <v>0.11586642131146732</v>
      </c>
      <c r="AB144" s="431">
        <v>4.8949635959833031E-2</v>
      </c>
      <c r="AC144" s="431">
        <v>9.6467483725047459E-2</v>
      </c>
      <c r="AD144" s="431">
        <v>3.3374020092151625E-4</v>
      </c>
      <c r="AE144" s="431">
        <v>2.3821320028977627E-3</v>
      </c>
      <c r="AF144" s="431">
        <v>5.6775838835511197E-2</v>
      </c>
      <c r="AG144" s="431">
        <v>6.2161089200838425E-2</v>
      </c>
      <c r="AH144" s="431">
        <v>2.4928781628649811E-3</v>
      </c>
      <c r="AI144" s="431">
        <v>1.1294612572487893E-2</v>
      </c>
      <c r="AJ144" s="431">
        <v>2.3178160574727929E-3</v>
      </c>
      <c r="AK144" s="431">
        <v>2.2186679159389537E-3</v>
      </c>
      <c r="AL144" s="431">
        <v>2.0143413353490257E-2</v>
      </c>
      <c r="AM144" s="431">
        <v>9.5694754717267835E-4</v>
      </c>
      <c r="AN144" s="431">
        <v>9.2569751868118129E-4</v>
      </c>
      <c r="AO144" s="431">
        <v>1.4979926412383104E-3</v>
      </c>
      <c r="AP144" s="431">
        <v>5.5342050544887405E-4</v>
      </c>
      <c r="AQ144" s="431">
        <v>4.0148676962328556E-4</v>
      </c>
      <c r="AR144" s="431">
        <v>3.322083710466669E-3</v>
      </c>
      <c r="AS144" s="431">
        <v>1.7640713346165156E-3</v>
      </c>
      <c r="AT144" s="431">
        <v>1.7900776298532272E-3</v>
      </c>
      <c r="AU144" s="431">
        <v>2.236919494930214E-3</v>
      </c>
      <c r="AV144" s="431">
        <v>2.1317723935141259E-3</v>
      </c>
      <c r="AW144" s="431">
        <v>4.0994307405860554E-3</v>
      </c>
      <c r="AX144" s="431">
        <v>3.5160610983647526E-3</v>
      </c>
      <c r="AY144" s="431">
        <v>3.9191523298095186E-3</v>
      </c>
      <c r="AZ144" s="431">
        <v>4.0824314342242114E-3</v>
      </c>
      <c r="BA144" s="431">
        <v>6.1145743549679147E-3</v>
      </c>
      <c r="BB144" s="431">
        <v>1.200820407177244E-3</v>
      </c>
      <c r="BC144" s="431">
        <v>5.4818302900302178E-3</v>
      </c>
      <c r="BD144" s="431">
        <v>2.1991068547094765E-3</v>
      </c>
      <c r="BE144" s="431">
        <v>1.3327348616980154E-3</v>
      </c>
      <c r="BF144" s="431">
        <v>7.3574984282524566E-3</v>
      </c>
      <c r="BG144" s="431">
        <v>6.9395837700559782E-3</v>
      </c>
      <c r="BH144" s="431">
        <v>8.3587438620259993E-3</v>
      </c>
      <c r="BI144" s="431">
        <v>4.1282492867555122E-3</v>
      </c>
      <c r="BJ144" s="431">
        <v>2.2634127336882189E-3</v>
      </c>
      <c r="BK144" s="431">
        <v>7.5992256767900591E-3</v>
      </c>
      <c r="BL144" s="431">
        <v>1.1108933132131607E-3</v>
      </c>
      <c r="BM144" s="431">
        <v>2.5736970835143749E-3</v>
      </c>
      <c r="BN144" s="431">
        <v>3.075593012894352E-3</v>
      </c>
      <c r="BO144" s="431">
        <v>2.0709985347966784E-3</v>
      </c>
      <c r="BP144" s="431">
        <v>1.9917348532000685E-3</v>
      </c>
      <c r="BQ144" s="431">
        <v>6.0359877929325135E-4</v>
      </c>
      <c r="BR144" s="431">
        <v>1.0077498153435477E-3</v>
      </c>
      <c r="BS144" s="431">
        <v>3.3422702577058012E-3</v>
      </c>
      <c r="BT144" s="431">
        <v>2.4109482686936498E-3</v>
      </c>
      <c r="BU144" s="431">
        <v>7.4673980514367163E-4</v>
      </c>
      <c r="BV144" s="431">
        <v>6.2431044212743437E-4</v>
      </c>
      <c r="BW144" s="431">
        <v>2.8767815233159567E-4</v>
      </c>
      <c r="BX144" s="431">
        <v>3.6873319683129697E-4</v>
      </c>
      <c r="BY144" s="431">
        <v>1.3203342778236429E-4</v>
      </c>
      <c r="BZ144" s="431">
        <v>6.3352808747565894E-4</v>
      </c>
      <c r="CA144" s="431">
        <v>5.6463453683909374E-4</v>
      </c>
      <c r="CB144" s="431">
        <v>2.3766684799171548E-3</v>
      </c>
      <c r="CC144" s="431">
        <v>3.9569178997913543E-4</v>
      </c>
      <c r="CD144" s="431">
        <v>1.0478302985672918E-3</v>
      </c>
      <c r="CE144" s="431">
        <v>5.6516379736095128E-4</v>
      </c>
      <c r="CF144" s="431">
        <v>8.4287565316039728E-4</v>
      </c>
      <c r="CG144" s="431">
        <v>1.8555915744810263E-3</v>
      </c>
      <c r="CH144" s="431">
        <v>3.2484623330020923E-4</v>
      </c>
      <c r="CI144" s="431">
        <v>6.2735497698946025E-4</v>
      </c>
      <c r="CJ144" s="431">
        <v>9.8249036589572272E-4</v>
      </c>
      <c r="CK144" s="431">
        <v>1.0594019272987319E-3</v>
      </c>
      <c r="CL144" s="431">
        <v>6.5679188780085648E-4</v>
      </c>
      <c r="CM144" s="431">
        <v>2.248817543002653E-3</v>
      </c>
      <c r="CN144" s="431">
        <v>7.0790903649729277E-4</v>
      </c>
      <c r="CO144" s="431">
        <v>1.1248812947880062E-3</v>
      </c>
      <c r="CP144" s="431">
        <v>5.7046712797785152E-3</v>
      </c>
      <c r="CQ144" s="431">
        <v>1.2244740327677167E-2</v>
      </c>
      <c r="CR144" s="431">
        <v>4.750455985302467E-3</v>
      </c>
      <c r="CS144" s="431">
        <v>1.632475819249667E-3</v>
      </c>
      <c r="CT144" s="431">
        <v>1.2723560280788141E-3</v>
      </c>
      <c r="CU144" s="431">
        <v>1.5383617664601558E-3</v>
      </c>
      <c r="CV144" s="431">
        <v>1.3902549294931526E-3</v>
      </c>
      <c r="CW144" s="431">
        <v>1.4086475047359276E-3</v>
      </c>
      <c r="CX144" s="431">
        <v>5.6105628360926035E-3</v>
      </c>
      <c r="CY144" s="431">
        <v>8.0852467136238769E-4</v>
      </c>
      <c r="CZ144" s="431">
        <v>1.7831651330723975E-3</v>
      </c>
      <c r="DA144" s="431">
        <v>2.0239963650528336E-3</v>
      </c>
      <c r="DB144" s="431">
        <v>4.174436109345178E-3</v>
      </c>
      <c r="DC144" s="431">
        <v>1.2807338918742822E-3</v>
      </c>
      <c r="DD144" s="431">
        <v>6.645604544817111E-3</v>
      </c>
      <c r="DE144" s="431">
        <v>1.4454372941495339E-3</v>
      </c>
      <c r="DF144" s="431">
        <v>1.179282699583906E-2</v>
      </c>
      <c r="DG144" s="432">
        <v>6.2708680686607678E-4</v>
      </c>
    </row>
    <row r="145" spans="2:111">
      <c r="B145" s="188" t="s">
        <v>177</v>
      </c>
      <c r="C145" s="185" t="s">
        <v>178</v>
      </c>
      <c r="D145" s="431">
        <v>1.683887706541757E-3</v>
      </c>
      <c r="E145" s="431">
        <v>9.0049792337422527E-4</v>
      </c>
      <c r="F145" s="431">
        <v>1.0945601910831288E-3</v>
      </c>
      <c r="G145" s="431">
        <v>1.1636176204480506E-3</v>
      </c>
      <c r="H145" s="431">
        <v>1.7281119217906608E-3</v>
      </c>
      <c r="I145" s="431">
        <v>5.8750821213507095E-6</v>
      </c>
      <c r="J145" s="431">
        <v>6.3751412411359423E-5</v>
      </c>
      <c r="K145" s="431">
        <v>2.1393141832984244E-3</v>
      </c>
      <c r="L145" s="431">
        <v>3.2673485137095434E-3</v>
      </c>
      <c r="M145" s="431">
        <v>1.0422648804701471E-3</v>
      </c>
      <c r="N145" s="431">
        <v>3.1284851742521971E-4</v>
      </c>
      <c r="O145" s="431">
        <v>6.0704867401545608E-3</v>
      </c>
      <c r="P145" s="431">
        <v>1.2432418140133302E-3</v>
      </c>
      <c r="Q145" s="431">
        <v>2.4904857916777535E-3</v>
      </c>
      <c r="R145" s="431">
        <v>4.1405358665958228E-3</v>
      </c>
      <c r="S145" s="431">
        <v>3.9426659562262125E-3</v>
      </c>
      <c r="T145" s="431">
        <v>4.8663173157992073E-3</v>
      </c>
      <c r="U145" s="431">
        <v>4.5133821370866292E-3</v>
      </c>
      <c r="V145" s="431">
        <v>1.2273326425412813E-3</v>
      </c>
      <c r="W145" s="431">
        <v>7.9405224137478144E-4</v>
      </c>
      <c r="X145" s="431">
        <v>2.4359964037913912E-4</v>
      </c>
      <c r="Y145" s="431">
        <v>4.6250987511187066E-4</v>
      </c>
      <c r="Z145" s="431">
        <v>0.65010042257122169</v>
      </c>
      <c r="AA145" s="431">
        <v>3.0806129017782173E-2</v>
      </c>
      <c r="AB145" s="431">
        <v>4.7930279586045465E-3</v>
      </c>
      <c r="AC145" s="431">
        <v>1.4007012978452762E-2</v>
      </c>
      <c r="AD145" s="431">
        <v>4.6032264414873673E-5</v>
      </c>
      <c r="AE145" s="431">
        <v>2.6135311064400538E-4</v>
      </c>
      <c r="AF145" s="431">
        <v>8.8206661435322742E-2</v>
      </c>
      <c r="AG145" s="431">
        <v>2.3589776992061595E-3</v>
      </c>
      <c r="AH145" s="431">
        <v>1.8480469728924811E-3</v>
      </c>
      <c r="AI145" s="431">
        <v>2.6644318570025766E-3</v>
      </c>
      <c r="AJ145" s="431">
        <v>5.1468680586861087E-4</v>
      </c>
      <c r="AK145" s="431">
        <v>8.2069992492497974E-4</v>
      </c>
      <c r="AL145" s="431">
        <v>2.0661229331546968E-3</v>
      </c>
      <c r="AM145" s="431">
        <v>1.8523615233911623E-4</v>
      </c>
      <c r="AN145" s="431">
        <v>2.383762719006964E-4</v>
      </c>
      <c r="AO145" s="431">
        <v>3.8460950930873267E-4</v>
      </c>
      <c r="AP145" s="431">
        <v>1.8673365877224136E-4</v>
      </c>
      <c r="AQ145" s="431">
        <v>8.0651868222224215E-5</v>
      </c>
      <c r="AR145" s="431">
        <v>3.2711219488105853E-3</v>
      </c>
      <c r="AS145" s="431">
        <v>7.0377445263986288E-4</v>
      </c>
      <c r="AT145" s="431">
        <v>7.2751992308106811E-4</v>
      </c>
      <c r="AU145" s="431">
        <v>8.702765031306332E-4</v>
      </c>
      <c r="AV145" s="431">
        <v>1.0555211950832495E-3</v>
      </c>
      <c r="AW145" s="431">
        <v>3.7491368690600697E-3</v>
      </c>
      <c r="AX145" s="431">
        <v>1.8883984707897248E-3</v>
      </c>
      <c r="AY145" s="431">
        <v>3.5298250841202337E-3</v>
      </c>
      <c r="AZ145" s="431">
        <v>3.9257221925310497E-3</v>
      </c>
      <c r="BA145" s="431">
        <v>5.343719812935745E-3</v>
      </c>
      <c r="BB145" s="431">
        <v>6.6649948581833215E-4</v>
      </c>
      <c r="BC145" s="431">
        <v>6.4778692424564922E-3</v>
      </c>
      <c r="BD145" s="431">
        <v>2.2599940025181658E-3</v>
      </c>
      <c r="BE145" s="431">
        <v>1.4008360289645856E-3</v>
      </c>
      <c r="BF145" s="431">
        <v>6.95477879437235E-3</v>
      </c>
      <c r="BG145" s="431">
        <v>5.0394580066854128E-3</v>
      </c>
      <c r="BH145" s="431">
        <v>8.2013769013248392E-3</v>
      </c>
      <c r="BI145" s="431">
        <v>1.5109994349565524E-3</v>
      </c>
      <c r="BJ145" s="431">
        <v>1.528061973504055E-3</v>
      </c>
      <c r="BK145" s="431">
        <v>7.9174336147525663E-3</v>
      </c>
      <c r="BL145" s="431">
        <v>4.9680312464995624E-4</v>
      </c>
      <c r="BM145" s="431">
        <v>1.7329684428494397E-3</v>
      </c>
      <c r="BN145" s="431">
        <v>2.059025150945915E-3</v>
      </c>
      <c r="BO145" s="431">
        <v>1.4495637009859558E-3</v>
      </c>
      <c r="BP145" s="431">
        <v>1.3623196518641812E-3</v>
      </c>
      <c r="BQ145" s="431">
        <v>2.6735429592722118E-4</v>
      </c>
      <c r="BR145" s="431">
        <v>3.5340097038370202E-4</v>
      </c>
      <c r="BS145" s="431">
        <v>3.8344705305285729E-3</v>
      </c>
      <c r="BT145" s="431">
        <v>5.9170741543380088E-4</v>
      </c>
      <c r="BU145" s="431">
        <v>6.5943412187412036E-4</v>
      </c>
      <c r="BV145" s="431">
        <v>4.9552087819778787E-4</v>
      </c>
      <c r="BW145" s="431">
        <v>2.2037415914738485E-4</v>
      </c>
      <c r="BX145" s="431">
        <v>3.4098142279055064E-4</v>
      </c>
      <c r="BY145" s="431">
        <v>1.1125615868541318E-4</v>
      </c>
      <c r="BZ145" s="431">
        <v>3.4418343359931462E-4</v>
      </c>
      <c r="CA145" s="431">
        <v>2.345168187461027E-4</v>
      </c>
      <c r="CB145" s="431">
        <v>9.3605809856253002E-4</v>
      </c>
      <c r="CC145" s="431">
        <v>1.5443036531036713E-4</v>
      </c>
      <c r="CD145" s="431">
        <v>5.8681394041591099E-4</v>
      </c>
      <c r="CE145" s="431">
        <v>3.5731406057327314E-4</v>
      </c>
      <c r="CF145" s="431">
        <v>5.7685918689201997E-4</v>
      </c>
      <c r="CG145" s="431">
        <v>9.2380206882857277E-4</v>
      </c>
      <c r="CH145" s="431">
        <v>1.4158492233966327E-4</v>
      </c>
      <c r="CI145" s="431">
        <v>3.4388798021258967E-4</v>
      </c>
      <c r="CJ145" s="431">
        <v>5.3911592285852262E-4</v>
      </c>
      <c r="CK145" s="431">
        <v>9.8842734379729321E-4</v>
      </c>
      <c r="CL145" s="431">
        <v>3.7370279154671116E-4</v>
      </c>
      <c r="CM145" s="431">
        <v>1.0855867278657303E-3</v>
      </c>
      <c r="CN145" s="431">
        <v>3.572446422512306E-4</v>
      </c>
      <c r="CO145" s="431">
        <v>2.6346563360148047E-4</v>
      </c>
      <c r="CP145" s="431">
        <v>1.3628336864799386E-3</v>
      </c>
      <c r="CQ145" s="431">
        <v>1.6076639205413609E-3</v>
      </c>
      <c r="CR145" s="431">
        <v>1.0157885355803699E-3</v>
      </c>
      <c r="CS145" s="431">
        <v>4.7912486688693657E-4</v>
      </c>
      <c r="CT145" s="431">
        <v>3.9815468637008355E-4</v>
      </c>
      <c r="CU145" s="431">
        <v>7.8233274629558973E-4</v>
      </c>
      <c r="CV145" s="431">
        <v>6.4532838858966394E-4</v>
      </c>
      <c r="CW145" s="431">
        <v>8.0655666524218766E-4</v>
      </c>
      <c r="CX145" s="431">
        <v>2.4971612046817359E-3</v>
      </c>
      <c r="CY145" s="431">
        <v>3.7277428749556835E-4</v>
      </c>
      <c r="CZ145" s="431">
        <v>7.6843149962220567E-4</v>
      </c>
      <c r="DA145" s="431">
        <v>9.3708148326903274E-4</v>
      </c>
      <c r="DB145" s="431">
        <v>1.0345000733556198E-3</v>
      </c>
      <c r="DC145" s="431">
        <v>8.4185170828884458E-4</v>
      </c>
      <c r="DD145" s="431">
        <v>6.8085478175127564E-4</v>
      </c>
      <c r="DE145" s="431">
        <v>4.4501340377099056E-4</v>
      </c>
      <c r="DF145" s="431">
        <v>6.8241961054864219E-3</v>
      </c>
      <c r="DG145" s="432">
        <v>5.6151160542380516E-4</v>
      </c>
    </row>
    <row r="146" spans="2:111">
      <c r="B146" s="188" t="s">
        <v>179</v>
      </c>
      <c r="C146" s="185" t="s">
        <v>180</v>
      </c>
      <c r="D146" s="431">
        <v>1.4434696938531876E-4</v>
      </c>
      <c r="E146" s="431">
        <v>8.5337431374576291E-5</v>
      </c>
      <c r="F146" s="431">
        <v>2.0532039091803494E-4</v>
      </c>
      <c r="G146" s="431">
        <v>1.2568421809053937E-4</v>
      </c>
      <c r="H146" s="431">
        <v>9.7507008978433283E-4</v>
      </c>
      <c r="I146" s="431">
        <v>1.5229056777440714E-6</v>
      </c>
      <c r="J146" s="431">
        <v>1.178915934173484E-5</v>
      </c>
      <c r="K146" s="431">
        <v>1.1982241389014577E-4</v>
      </c>
      <c r="L146" s="431">
        <v>9.4996900943077585E-5</v>
      </c>
      <c r="M146" s="431">
        <v>8.3139190101834005E-5</v>
      </c>
      <c r="N146" s="431">
        <v>4.5409083137317981E-3</v>
      </c>
      <c r="O146" s="431">
        <v>6.6000026039574722E-2</v>
      </c>
      <c r="P146" s="431">
        <v>1.7942386497976057E-2</v>
      </c>
      <c r="Q146" s="431">
        <v>1.556450023374719E-4</v>
      </c>
      <c r="R146" s="431">
        <v>5.3122263464489906E-4</v>
      </c>
      <c r="S146" s="431">
        <v>1.2990934318742352E-3</v>
      </c>
      <c r="T146" s="431">
        <v>7.8582007724912009E-4</v>
      </c>
      <c r="U146" s="431">
        <v>1.9818211235811251E-4</v>
      </c>
      <c r="V146" s="431">
        <v>2.2750660673768176E-4</v>
      </c>
      <c r="W146" s="431">
        <v>1.0221080037682757E-4</v>
      </c>
      <c r="X146" s="431">
        <v>1.7219200879759247E-5</v>
      </c>
      <c r="Y146" s="431">
        <v>3.5294769893861558E-5</v>
      </c>
      <c r="Z146" s="431">
        <v>3.1303349396082753E-5</v>
      </c>
      <c r="AA146" s="431">
        <v>0.75995391815042201</v>
      </c>
      <c r="AB146" s="431">
        <v>1.0743099185030899E-4</v>
      </c>
      <c r="AC146" s="431">
        <v>7.830707802998183E-5</v>
      </c>
      <c r="AD146" s="431">
        <v>4.762301884109444E-6</v>
      </c>
      <c r="AE146" s="431">
        <v>2.293489566685464E-4</v>
      </c>
      <c r="AF146" s="431">
        <v>3.6019688084702799E-4</v>
      </c>
      <c r="AG146" s="431">
        <v>7.4689867628781662E-4</v>
      </c>
      <c r="AH146" s="431">
        <v>7.5085163094538434E-4</v>
      </c>
      <c r="AI146" s="431">
        <v>7.8643748275653296E-4</v>
      </c>
      <c r="AJ146" s="431">
        <v>2.4322344215613707E-4</v>
      </c>
      <c r="AK146" s="431">
        <v>2.3006258738236438E-4</v>
      </c>
      <c r="AL146" s="431">
        <v>4.9651642532590901E-3</v>
      </c>
      <c r="AM146" s="431">
        <v>9.7175113645816584E-5</v>
      </c>
      <c r="AN146" s="431">
        <v>8.3948841798855885E-5</v>
      </c>
      <c r="AO146" s="431">
        <v>1.6637918160136931E-4</v>
      </c>
      <c r="AP146" s="431">
        <v>6.1290631508423548E-5</v>
      </c>
      <c r="AQ146" s="431">
        <v>3.881229559555281E-5</v>
      </c>
      <c r="AR146" s="431">
        <v>9.6156263506675551E-5</v>
      </c>
      <c r="AS146" s="431">
        <v>1.0174892647359979E-4</v>
      </c>
      <c r="AT146" s="431">
        <v>8.8172966040628509E-5</v>
      </c>
      <c r="AU146" s="431">
        <v>9.728522424138867E-5</v>
      </c>
      <c r="AV146" s="431">
        <v>1.3925268882492315E-4</v>
      </c>
      <c r="AW146" s="431">
        <v>4.3235776016461411E-4</v>
      </c>
      <c r="AX146" s="431">
        <v>1.0665739581322339E-4</v>
      </c>
      <c r="AY146" s="431">
        <v>1.5582993552263095E-4</v>
      </c>
      <c r="AZ146" s="431">
        <v>1.2136291399403642E-4</v>
      </c>
      <c r="BA146" s="431">
        <v>2.2113648752365692E-4</v>
      </c>
      <c r="BB146" s="431">
        <v>4.2498452702822507E-5</v>
      </c>
      <c r="BC146" s="431">
        <v>9.5523140650462888E-5</v>
      </c>
      <c r="BD146" s="431">
        <v>6.0528115990388064E-5</v>
      </c>
      <c r="BE146" s="431">
        <v>3.2472308655587671E-5</v>
      </c>
      <c r="BF146" s="431">
        <v>2.208644379588514E-4</v>
      </c>
      <c r="BG146" s="431">
        <v>1.4866483123304882E-4</v>
      </c>
      <c r="BH146" s="431">
        <v>1.8052861846427884E-4</v>
      </c>
      <c r="BI146" s="431">
        <v>2.9190772808619279E-4</v>
      </c>
      <c r="BJ146" s="431">
        <v>9.1828578021007674E-5</v>
      </c>
      <c r="BK146" s="431">
        <v>4.7570801343846114E-3</v>
      </c>
      <c r="BL146" s="431">
        <v>1.0139498181688624E-4</v>
      </c>
      <c r="BM146" s="431">
        <v>2.2445535075860419E-4</v>
      </c>
      <c r="BN146" s="431">
        <v>3.6791260918272968E-4</v>
      </c>
      <c r="BO146" s="431">
        <v>2.135403033163658E-4</v>
      </c>
      <c r="BP146" s="431">
        <v>1.9022807868290044E-4</v>
      </c>
      <c r="BQ146" s="431">
        <v>3.907601033232424E-5</v>
      </c>
      <c r="BR146" s="431">
        <v>5.5624647556900972E-5</v>
      </c>
      <c r="BS146" s="431">
        <v>1.2501381007831478E-4</v>
      </c>
      <c r="BT146" s="431">
        <v>1.0590248952239814E-4</v>
      </c>
      <c r="BU146" s="431">
        <v>1.2871021377750376E-4</v>
      </c>
      <c r="BV146" s="431">
        <v>6.780207661975561E-5</v>
      </c>
      <c r="BW146" s="431">
        <v>2.7602541077441628E-5</v>
      </c>
      <c r="BX146" s="431">
        <v>2.7299402817070509E-5</v>
      </c>
      <c r="BY146" s="431">
        <v>1.1856333627360205E-5</v>
      </c>
      <c r="BZ146" s="431">
        <v>1.0197750459176555E-4</v>
      </c>
      <c r="CA146" s="431">
        <v>4.8295546205043513E-5</v>
      </c>
      <c r="CB146" s="431">
        <v>1.243900052532181E-4</v>
      </c>
      <c r="CC146" s="431">
        <v>1.4226132363408681E-4</v>
      </c>
      <c r="CD146" s="431">
        <v>1.0011367889539603E-4</v>
      </c>
      <c r="CE146" s="431">
        <v>8.0600522956797896E-5</v>
      </c>
      <c r="CF146" s="431">
        <v>1.1507054731838137E-4</v>
      </c>
      <c r="CG146" s="431">
        <v>1.838296618494137E-4</v>
      </c>
      <c r="CH146" s="431">
        <v>5.2650898121362144E-5</v>
      </c>
      <c r="CI146" s="431">
        <v>6.9144017815581923E-5</v>
      </c>
      <c r="CJ146" s="431">
        <v>1.0099168544986354E-4</v>
      </c>
      <c r="CK146" s="431">
        <v>1.3372203629138916E-4</v>
      </c>
      <c r="CL146" s="431">
        <v>7.7158491819359106E-5</v>
      </c>
      <c r="CM146" s="431">
        <v>1.677507265031105E-4</v>
      </c>
      <c r="CN146" s="431">
        <v>1.2341933427184666E-4</v>
      </c>
      <c r="CO146" s="431">
        <v>5.1624202624162734E-5</v>
      </c>
      <c r="CP146" s="431">
        <v>1.2523035238537616E-4</v>
      </c>
      <c r="CQ146" s="431">
        <v>1.1827662968212584E-4</v>
      </c>
      <c r="CR146" s="431">
        <v>4.2894814582781072E-4</v>
      </c>
      <c r="CS146" s="431">
        <v>1.7404676804370659E-4</v>
      </c>
      <c r="CT146" s="431">
        <v>1.0558249276131098E-4</v>
      </c>
      <c r="CU146" s="431">
        <v>4.6506935189212799E-4</v>
      </c>
      <c r="CV146" s="431">
        <v>1.6031966337570554E-4</v>
      </c>
      <c r="CW146" s="431">
        <v>8.9610335198567339E-5</v>
      </c>
      <c r="CX146" s="431">
        <v>1.4333890043977996E-4</v>
      </c>
      <c r="CY146" s="431">
        <v>9.1494158026641267E-5</v>
      </c>
      <c r="CZ146" s="431">
        <v>2.3058418609453262E-4</v>
      </c>
      <c r="DA146" s="431">
        <v>1.0003799650718416E-4</v>
      </c>
      <c r="DB146" s="431">
        <v>2.6966930503533065E-4</v>
      </c>
      <c r="DC146" s="431">
        <v>2.9357683060689753E-4</v>
      </c>
      <c r="DD146" s="431">
        <v>2.013494147462425E-4</v>
      </c>
      <c r="DE146" s="431">
        <v>1.488376579059527E-4</v>
      </c>
      <c r="DF146" s="431">
        <v>2.1768483610964998E-3</v>
      </c>
      <c r="DG146" s="432">
        <v>6.6662401177043523E-5</v>
      </c>
    </row>
    <row r="147" spans="2:111">
      <c r="B147" s="188" t="s">
        <v>181</v>
      </c>
      <c r="C147" s="185" t="s">
        <v>182</v>
      </c>
      <c r="D147" s="431">
        <v>1.2431971196452796E-4</v>
      </c>
      <c r="E147" s="431">
        <v>9.2485717268947151E-3</v>
      </c>
      <c r="F147" s="431">
        <v>7.4773561208752934E-4</v>
      </c>
      <c r="G147" s="431">
        <v>3.7425962021474142E-5</v>
      </c>
      <c r="H147" s="431">
        <v>4.4405187291152943E-3</v>
      </c>
      <c r="I147" s="431">
        <v>6.3939140296039699E-7</v>
      </c>
      <c r="J147" s="431">
        <v>4.8556897319935985E-6</v>
      </c>
      <c r="K147" s="431">
        <v>1.0861131656355908E-3</v>
      </c>
      <c r="L147" s="431">
        <v>1.113515116130343E-4</v>
      </c>
      <c r="M147" s="431">
        <v>3.3939727967117594E-4</v>
      </c>
      <c r="N147" s="431">
        <v>7.5579818812587492E-6</v>
      </c>
      <c r="O147" s="431">
        <v>3.4006485437317452E-5</v>
      </c>
      <c r="P147" s="431">
        <v>2.4813915703292853E-5</v>
      </c>
      <c r="Q147" s="431">
        <v>4.8885151953296629E-5</v>
      </c>
      <c r="R147" s="431">
        <v>3.6500772670960816E-5</v>
      </c>
      <c r="S147" s="431">
        <v>6.6610386113037079E-5</v>
      </c>
      <c r="T147" s="431">
        <v>5.38450188244287E-5</v>
      </c>
      <c r="U147" s="431">
        <v>5.3621345532575724E-5</v>
      </c>
      <c r="V147" s="431">
        <v>7.0262849212288312E-5</v>
      </c>
      <c r="W147" s="431">
        <v>5.3937788271948985E-5</v>
      </c>
      <c r="X147" s="431">
        <v>3.1270178721132624E-5</v>
      </c>
      <c r="Y147" s="431">
        <v>3.6149313628784444E-5</v>
      </c>
      <c r="Z147" s="431">
        <v>2.6705203158779356E-5</v>
      </c>
      <c r="AA147" s="431">
        <v>6.2310997139941598E-5</v>
      </c>
      <c r="AB147" s="431">
        <v>0.74374087336188366</v>
      </c>
      <c r="AC147" s="431">
        <v>9.2934081782638405E-4</v>
      </c>
      <c r="AD147" s="431">
        <v>4.5921699457138738E-6</v>
      </c>
      <c r="AE147" s="431">
        <v>2.3465802650420744E-5</v>
      </c>
      <c r="AF147" s="431">
        <v>2.2311601278816596E-5</v>
      </c>
      <c r="AG147" s="431">
        <v>2.6765721859722681E-5</v>
      </c>
      <c r="AH147" s="431">
        <v>4.6526339219843317E-5</v>
      </c>
      <c r="AI147" s="431">
        <v>3.3917307671156917E-5</v>
      </c>
      <c r="AJ147" s="431">
        <v>5.4734776690297006E-5</v>
      </c>
      <c r="AK147" s="431">
        <v>2.0753255781744214E-5</v>
      </c>
      <c r="AL147" s="431">
        <v>5.681804625390935E-5</v>
      </c>
      <c r="AM147" s="431">
        <v>2.6654324301585954E-5</v>
      </c>
      <c r="AN147" s="431">
        <v>2.7266372866207287E-5</v>
      </c>
      <c r="AO147" s="431">
        <v>4.3549692689923588E-5</v>
      </c>
      <c r="AP147" s="431">
        <v>2.3300478929089831E-5</v>
      </c>
      <c r="AQ147" s="431">
        <v>9.1250034722903262E-6</v>
      </c>
      <c r="AR147" s="431">
        <v>1.8355709823440826E-5</v>
      </c>
      <c r="AS147" s="431">
        <v>2.3436629207580702E-5</v>
      </c>
      <c r="AT147" s="431">
        <v>2.3512347679796392E-5</v>
      </c>
      <c r="AU147" s="431">
        <v>2.1045228830981158E-5</v>
      </c>
      <c r="AV147" s="431">
        <v>1.7738785596459093E-5</v>
      </c>
      <c r="AW147" s="431">
        <v>1.9175609473718898E-5</v>
      </c>
      <c r="AX147" s="431">
        <v>1.0304725362236965E-5</v>
      </c>
      <c r="AY147" s="431">
        <v>2.356913866174828E-5</v>
      </c>
      <c r="AZ147" s="431">
        <v>1.9479057419817915E-5</v>
      </c>
      <c r="BA147" s="431">
        <v>1.4078121984372168E-5</v>
      </c>
      <c r="BB147" s="431">
        <v>6.658472637952511E-6</v>
      </c>
      <c r="BC147" s="431">
        <v>1.7567723897556309E-5</v>
      </c>
      <c r="BD147" s="431">
        <v>9.8291218853405607E-6</v>
      </c>
      <c r="BE147" s="431">
        <v>6.840040229225563E-6</v>
      </c>
      <c r="BF147" s="431">
        <v>2.8003464112915406E-5</v>
      </c>
      <c r="BG147" s="431">
        <v>3.2419995811242733E-5</v>
      </c>
      <c r="BH147" s="431">
        <v>3.4162743279312762E-5</v>
      </c>
      <c r="BI147" s="431">
        <v>4.5628828840252112E-5</v>
      </c>
      <c r="BJ147" s="431">
        <v>3.7514873486059606E-5</v>
      </c>
      <c r="BK147" s="431">
        <v>5.0970252338441729E-5</v>
      </c>
      <c r="BL147" s="431">
        <v>7.3588143066410838E-5</v>
      </c>
      <c r="BM147" s="431">
        <v>3.8229440250484901E-5</v>
      </c>
      <c r="BN147" s="431">
        <v>4.0619108585198855E-5</v>
      </c>
      <c r="BO147" s="431">
        <v>5.2013114741522624E-5</v>
      </c>
      <c r="BP147" s="431">
        <v>5.9216112778570123E-5</v>
      </c>
      <c r="BQ147" s="431">
        <v>1.1011997856500687E-4</v>
      </c>
      <c r="BR147" s="431">
        <v>4.1984477848528382E-5</v>
      </c>
      <c r="BS147" s="431">
        <v>7.1785324221341755E-5</v>
      </c>
      <c r="BT147" s="431">
        <v>4.6851918303364914E-3</v>
      </c>
      <c r="BU147" s="431">
        <v>2.5196733151266626E-5</v>
      </c>
      <c r="BV147" s="431">
        <v>4.7878794537546607E-5</v>
      </c>
      <c r="BW147" s="431">
        <v>2.0584028875303859E-5</v>
      </c>
      <c r="BX147" s="431">
        <v>1.7465055604974526E-5</v>
      </c>
      <c r="BY147" s="431">
        <v>4.6623873577275863E-6</v>
      </c>
      <c r="BZ147" s="431">
        <v>2.4191701749557511E-4</v>
      </c>
      <c r="CA147" s="431">
        <v>4.3855682610258424E-5</v>
      </c>
      <c r="CB147" s="431">
        <v>3.5574640627877591E-5</v>
      </c>
      <c r="CC147" s="431">
        <v>3.519552703572335E-5</v>
      </c>
      <c r="CD147" s="431">
        <v>4.5148750271704656E-5</v>
      </c>
      <c r="CE147" s="431">
        <v>3.6817017964894597E-5</v>
      </c>
      <c r="CF147" s="431">
        <v>2.2251670565491701E-4</v>
      </c>
      <c r="CG147" s="431">
        <v>1.0787907440628428E-4</v>
      </c>
      <c r="CH147" s="431">
        <v>6.6345671321268258E-4</v>
      </c>
      <c r="CI147" s="431">
        <v>1.1917537442061815E-4</v>
      </c>
      <c r="CJ147" s="431">
        <v>6.887534782447092E-5</v>
      </c>
      <c r="CK147" s="431">
        <v>1.6157318908051874E-5</v>
      </c>
      <c r="CL147" s="431">
        <v>5.6851878547432789E-5</v>
      </c>
      <c r="CM147" s="431">
        <v>5.2891184811576503E-5</v>
      </c>
      <c r="CN147" s="431">
        <v>4.3383476531434599E-4</v>
      </c>
      <c r="CO147" s="431">
        <v>9.9053394924093063E-5</v>
      </c>
      <c r="CP147" s="431">
        <v>6.7505375877087242E-4</v>
      </c>
      <c r="CQ147" s="431">
        <v>0.16785843453816279</v>
      </c>
      <c r="CR147" s="431">
        <v>1.753615925529747E-2</v>
      </c>
      <c r="CS147" s="431">
        <v>6.8502774169902046E-3</v>
      </c>
      <c r="CT147" s="431">
        <v>3.7224979661542234E-3</v>
      </c>
      <c r="CU147" s="431">
        <v>3.2352040051159395E-5</v>
      </c>
      <c r="CV147" s="431">
        <v>2.5554342181056611E-5</v>
      </c>
      <c r="CW147" s="431">
        <v>4.4885861610185218E-5</v>
      </c>
      <c r="CX147" s="431">
        <v>4.1209238878068244E-5</v>
      </c>
      <c r="CY147" s="431">
        <v>2.1878933525933038E-5</v>
      </c>
      <c r="CZ147" s="431">
        <v>4.3114945350644353E-4</v>
      </c>
      <c r="DA147" s="431">
        <v>3.7086859315077898E-4</v>
      </c>
      <c r="DB147" s="431">
        <v>1.0157650237936958E-4</v>
      </c>
      <c r="DC147" s="431">
        <v>2.7098627638175404E-4</v>
      </c>
      <c r="DD147" s="431">
        <v>7.2609015306215011E-2</v>
      </c>
      <c r="DE147" s="431">
        <v>1.1775179007615061E-4</v>
      </c>
      <c r="DF147" s="431">
        <v>5.3890233692324898E-5</v>
      </c>
      <c r="DG147" s="432">
        <v>7.9070920102653299E-4</v>
      </c>
    </row>
    <row r="148" spans="2:111">
      <c r="B148" s="188" t="s">
        <v>183</v>
      </c>
      <c r="C148" s="185" t="s">
        <v>184</v>
      </c>
      <c r="D148" s="431">
        <v>2.6576519861249003E-2</v>
      </c>
      <c r="E148" s="431">
        <v>7.9095334550380939E-3</v>
      </c>
      <c r="F148" s="431">
        <v>8.3205394278224737E-3</v>
      </c>
      <c r="G148" s="431">
        <v>2.3088887813548435E-3</v>
      </c>
      <c r="H148" s="431">
        <v>5.5124971568484846E-3</v>
      </c>
      <c r="I148" s="431">
        <v>4.2454533669915859E-5</v>
      </c>
      <c r="J148" s="431">
        <v>1.1142130039811049E-3</v>
      </c>
      <c r="K148" s="431">
        <v>6.9495683334409343E-3</v>
      </c>
      <c r="L148" s="431">
        <v>6.0622375888361038E-3</v>
      </c>
      <c r="M148" s="431">
        <v>8.2398219139501652E-3</v>
      </c>
      <c r="N148" s="431">
        <v>1.475448579015182E-3</v>
      </c>
      <c r="O148" s="431">
        <v>1.3381347493059248E-2</v>
      </c>
      <c r="P148" s="431">
        <v>3.9354593355039698E-3</v>
      </c>
      <c r="Q148" s="431">
        <v>2.9033875415147192E-2</v>
      </c>
      <c r="R148" s="431">
        <v>2.3248497569748013E-2</v>
      </c>
      <c r="S148" s="431">
        <v>1.5137284761313536E-2</v>
      </c>
      <c r="T148" s="431">
        <v>2.4551638592162247E-2</v>
      </c>
      <c r="U148" s="431">
        <v>3.2013666167790243E-2</v>
      </c>
      <c r="V148" s="431">
        <v>5.4030135798511011E-3</v>
      </c>
      <c r="W148" s="431">
        <v>8.3054175439301065E-3</v>
      </c>
      <c r="X148" s="431">
        <v>9.643550768092082E-3</v>
      </c>
      <c r="Y148" s="431">
        <v>1.0777632988754586E-2</v>
      </c>
      <c r="Z148" s="431">
        <v>9.6835817862048704E-3</v>
      </c>
      <c r="AA148" s="431">
        <v>1.5226279865923684E-2</v>
      </c>
      <c r="AB148" s="431">
        <v>1.569526552289156E-2</v>
      </c>
      <c r="AC148" s="431">
        <v>0.87973547890691117</v>
      </c>
      <c r="AD148" s="431">
        <v>9.547487952019265E-4</v>
      </c>
      <c r="AE148" s="431">
        <v>9.889397008831834E-3</v>
      </c>
      <c r="AF148" s="431">
        <v>7.2478283851550957E-3</v>
      </c>
      <c r="AG148" s="431">
        <v>9.5633777485443234E-3</v>
      </c>
      <c r="AH148" s="431">
        <v>2.3769813984590949E-3</v>
      </c>
      <c r="AI148" s="431">
        <v>4.223938632538381E-3</v>
      </c>
      <c r="AJ148" s="431">
        <v>8.7341339488410906E-3</v>
      </c>
      <c r="AK148" s="431">
        <v>2.9763392541382609E-3</v>
      </c>
      <c r="AL148" s="431">
        <v>1.5298863208341451E-2</v>
      </c>
      <c r="AM148" s="431">
        <v>2.1701652301973321E-3</v>
      </c>
      <c r="AN148" s="431">
        <v>2.573054568300297E-3</v>
      </c>
      <c r="AO148" s="431">
        <v>6.2278946598751687E-3</v>
      </c>
      <c r="AP148" s="431">
        <v>1.5488622259242078E-3</v>
      </c>
      <c r="AQ148" s="431">
        <v>5.1407599336164241E-4</v>
      </c>
      <c r="AR148" s="431">
        <v>2.4010745567858366E-3</v>
      </c>
      <c r="AS148" s="431">
        <v>6.9589914222058912E-3</v>
      </c>
      <c r="AT148" s="431">
        <v>6.3467446585618852E-3</v>
      </c>
      <c r="AU148" s="431">
        <v>3.3317482260237421E-3</v>
      </c>
      <c r="AV148" s="431">
        <v>4.0376097847862752E-3</v>
      </c>
      <c r="AW148" s="431">
        <v>7.9511181111183958E-3</v>
      </c>
      <c r="AX148" s="431">
        <v>1.8825016638202689E-3</v>
      </c>
      <c r="AY148" s="431">
        <v>5.7836782617172343E-3</v>
      </c>
      <c r="AZ148" s="431">
        <v>5.2481745903774427E-3</v>
      </c>
      <c r="BA148" s="431">
        <v>3.8068826791264254E-3</v>
      </c>
      <c r="BB148" s="431">
        <v>1.9335670280875468E-3</v>
      </c>
      <c r="BC148" s="431">
        <v>4.4784836792297984E-3</v>
      </c>
      <c r="BD148" s="431">
        <v>2.8568442791564144E-3</v>
      </c>
      <c r="BE148" s="431">
        <v>2.5560240237558346E-3</v>
      </c>
      <c r="BF148" s="431">
        <v>1.397253905977089E-2</v>
      </c>
      <c r="BG148" s="431">
        <v>1.6816260803207056E-2</v>
      </c>
      <c r="BH148" s="431">
        <v>1.898447732298646E-2</v>
      </c>
      <c r="BI148" s="431">
        <v>1.909798761212143E-2</v>
      </c>
      <c r="BJ148" s="431">
        <v>4.9304711919092798E-3</v>
      </c>
      <c r="BK148" s="431">
        <v>1.8099216754738651E-2</v>
      </c>
      <c r="BL148" s="431">
        <v>1.7757749077734395E-3</v>
      </c>
      <c r="BM148" s="431">
        <v>8.7386518454155432E-3</v>
      </c>
      <c r="BN148" s="431">
        <v>9.1894889006097925E-3</v>
      </c>
      <c r="BO148" s="431">
        <v>4.148419043198257E-3</v>
      </c>
      <c r="BP148" s="431">
        <v>4.0020726029005487E-3</v>
      </c>
      <c r="BQ148" s="431">
        <v>1.797562193711457E-3</v>
      </c>
      <c r="BR148" s="431">
        <v>6.2508631119453806E-3</v>
      </c>
      <c r="BS148" s="431">
        <v>3.6059445718596419E-3</v>
      </c>
      <c r="BT148" s="431">
        <v>4.1386337102796078E-3</v>
      </c>
      <c r="BU148" s="431">
        <v>1.2838448346124136E-3</v>
      </c>
      <c r="BV148" s="431">
        <v>1.607866874841704E-3</v>
      </c>
      <c r="BW148" s="431">
        <v>7.9516067466725918E-4</v>
      </c>
      <c r="BX148" s="431">
        <v>8.4729636449289972E-4</v>
      </c>
      <c r="BY148" s="431">
        <v>3.3437226404530558E-4</v>
      </c>
      <c r="BZ148" s="431">
        <v>1.5784688677965015E-3</v>
      </c>
      <c r="CA148" s="431">
        <v>1.1975672212492761E-3</v>
      </c>
      <c r="CB148" s="431">
        <v>3.8857264789608744E-3</v>
      </c>
      <c r="CC148" s="431">
        <v>8.7625075913291177E-4</v>
      </c>
      <c r="CD148" s="431">
        <v>2.2032236047387255E-3</v>
      </c>
      <c r="CE148" s="431">
        <v>1.0694481322199717E-3</v>
      </c>
      <c r="CF148" s="431">
        <v>1.8365956653235932E-3</v>
      </c>
      <c r="CG148" s="431">
        <v>2.9592374172193129E-3</v>
      </c>
      <c r="CH148" s="431">
        <v>7.0508317932218385E-4</v>
      </c>
      <c r="CI148" s="431">
        <v>1.9553642605730417E-3</v>
      </c>
      <c r="CJ148" s="431">
        <v>3.3192226231969282E-3</v>
      </c>
      <c r="CK148" s="431">
        <v>2.3147245472297652E-3</v>
      </c>
      <c r="CL148" s="431">
        <v>2.222075522285144E-3</v>
      </c>
      <c r="CM148" s="431">
        <v>7.4185582308871224E-3</v>
      </c>
      <c r="CN148" s="431">
        <v>1.7746951333720068E-3</v>
      </c>
      <c r="CO148" s="431">
        <v>1.157560462213391E-3</v>
      </c>
      <c r="CP148" s="431">
        <v>9.8582379845930396E-3</v>
      </c>
      <c r="CQ148" s="431">
        <v>6.4529958175639536E-3</v>
      </c>
      <c r="CR148" s="431">
        <v>1.4057446913588009E-2</v>
      </c>
      <c r="CS148" s="431">
        <v>5.417043107649921E-3</v>
      </c>
      <c r="CT148" s="431">
        <v>4.2006414076656787E-3</v>
      </c>
      <c r="CU148" s="431">
        <v>4.6504502695635204E-3</v>
      </c>
      <c r="CV148" s="431">
        <v>4.572456157027391E-3</v>
      </c>
      <c r="CW148" s="431">
        <v>5.9189708626659109E-3</v>
      </c>
      <c r="CX148" s="431">
        <v>9.0755420746183226E-3</v>
      </c>
      <c r="CY148" s="431">
        <v>4.4169245380860384E-3</v>
      </c>
      <c r="CZ148" s="431">
        <v>6.4369382602871301E-3</v>
      </c>
      <c r="DA148" s="431">
        <v>5.2675110408397343E-3</v>
      </c>
      <c r="DB148" s="431">
        <v>2.8629338671420913E-2</v>
      </c>
      <c r="DC148" s="431">
        <v>3.7473089063585745E-3</v>
      </c>
      <c r="DD148" s="431">
        <v>2.6654820632621965E-3</v>
      </c>
      <c r="DE148" s="431">
        <v>8.4598113505131647E-3</v>
      </c>
      <c r="DF148" s="431">
        <v>2.1409202094231684E-2</v>
      </c>
      <c r="DG148" s="432">
        <v>1.0545563016494148E-3</v>
      </c>
    </row>
    <row r="149" spans="2:111">
      <c r="B149" s="188" t="s">
        <v>185</v>
      </c>
      <c r="C149" s="185" t="s">
        <v>186</v>
      </c>
      <c r="D149" s="431">
        <v>2.4628035777229763E-2</v>
      </c>
      <c r="E149" s="431">
        <v>1.6359294962103046E-2</v>
      </c>
      <c r="F149" s="431">
        <v>1.3135775986687238E-2</v>
      </c>
      <c r="G149" s="431">
        <v>2.0432578537562786E-2</v>
      </c>
      <c r="H149" s="431">
        <v>4.0444514165451202E-2</v>
      </c>
      <c r="I149" s="431">
        <v>2.3396165521862212E-4</v>
      </c>
      <c r="J149" s="431">
        <v>8.1620351368488497E-3</v>
      </c>
      <c r="K149" s="431">
        <v>1.3627411898428053E-2</v>
      </c>
      <c r="L149" s="431">
        <v>1.0541031723970952E-2</v>
      </c>
      <c r="M149" s="431">
        <v>1.4205796566674015E-2</v>
      </c>
      <c r="N149" s="431">
        <v>1.5229621629956104E-3</v>
      </c>
      <c r="O149" s="431">
        <v>1.4371310670031404E-2</v>
      </c>
      <c r="P149" s="431">
        <v>3.6098909632618988E-3</v>
      </c>
      <c r="Q149" s="431">
        <v>1.0708544119328802E-2</v>
      </c>
      <c r="R149" s="431">
        <v>7.8506062685617141E-3</v>
      </c>
      <c r="S149" s="431">
        <v>2.0682340173987381E-2</v>
      </c>
      <c r="T149" s="431">
        <v>1.3829060147629281E-2</v>
      </c>
      <c r="U149" s="431">
        <v>1.0305789245780404E-2</v>
      </c>
      <c r="V149" s="431">
        <v>5.4217255196977274E-2</v>
      </c>
      <c r="W149" s="431">
        <v>1.8642315530594453E-2</v>
      </c>
      <c r="X149" s="431">
        <v>0.62721285002177241</v>
      </c>
      <c r="Y149" s="431">
        <v>0.10555694336152105</v>
      </c>
      <c r="Z149" s="431">
        <v>0.10966761108929145</v>
      </c>
      <c r="AA149" s="431">
        <v>3.1239327633166052E-2</v>
      </c>
      <c r="AB149" s="431">
        <v>1.3278220942331189E-2</v>
      </c>
      <c r="AC149" s="431">
        <v>3.220839647705552E-2</v>
      </c>
      <c r="AD149" s="431">
        <v>0.86969606639370489</v>
      </c>
      <c r="AE149" s="431">
        <v>7.0176406628720434E-2</v>
      </c>
      <c r="AF149" s="431">
        <v>2.3516977820775182E-2</v>
      </c>
      <c r="AG149" s="431">
        <v>1.4796758048673553E-2</v>
      </c>
      <c r="AH149" s="431">
        <v>2.8633950867177362E-3</v>
      </c>
      <c r="AI149" s="431">
        <v>2.5848881652550938E-2</v>
      </c>
      <c r="AJ149" s="431">
        <v>2.1285967477910967E-2</v>
      </c>
      <c r="AK149" s="431">
        <v>2.9851927468668611E-2</v>
      </c>
      <c r="AL149" s="431">
        <v>2.9461260447961386E-2</v>
      </c>
      <c r="AM149" s="431">
        <v>1.57636108384571E-2</v>
      </c>
      <c r="AN149" s="431">
        <v>1.4589343431533923E-2</v>
      </c>
      <c r="AO149" s="431">
        <v>1.374528994544214E-2</v>
      </c>
      <c r="AP149" s="431">
        <v>9.4081753836349809E-3</v>
      </c>
      <c r="AQ149" s="431">
        <v>5.4953107198410329E-3</v>
      </c>
      <c r="AR149" s="431">
        <v>7.9011196433143825E-3</v>
      </c>
      <c r="AS149" s="431">
        <v>1.1113756706396768E-2</v>
      </c>
      <c r="AT149" s="431">
        <v>9.6353676889032094E-3</v>
      </c>
      <c r="AU149" s="431">
        <v>6.4708230986444404E-3</v>
      </c>
      <c r="AV149" s="431">
        <v>5.7794549100368903E-3</v>
      </c>
      <c r="AW149" s="431">
        <v>5.7543621381267469E-3</v>
      </c>
      <c r="AX149" s="431">
        <v>3.3527941810610239E-3</v>
      </c>
      <c r="AY149" s="431">
        <v>6.916761020805272E-3</v>
      </c>
      <c r="AZ149" s="431">
        <v>6.4120114373846281E-3</v>
      </c>
      <c r="BA149" s="431">
        <v>5.7788584708611318E-3</v>
      </c>
      <c r="BB149" s="431">
        <v>1.9819763701293298E-3</v>
      </c>
      <c r="BC149" s="431">
        <v>5.3855801809585572E-3</v>
      </c>
      <c r="BD149" s="431">
        <v>2.4785065824552751E-3</v>
      </c>
      <c r="BE149" s="431">
        <v>1.8950830571912161E-3</v>
      </c>
      <c r="BF149" s="431">
        <v>8.9017275955534606E-3</v>
      </c>
      <c r="BG149" s="431">
        <v>8.845334752304413E-3</v>
      </c>
      <c r="BH149" s="431">
        <v>1.008437354894098E-2</v>
      </c>
      <c r="BI149" s="431">
        <v>1.059213586574153E-2</v>
      </c>
      <c r="BJ149" s="431">
        <v>7.4558389034325937E-3</v>
      </c>
      <c r="BK149" s="431">
        <v>1.1548843215297375E-2</v>
      </c>
      <c r="BL149" s="431">
        <v>3.8130892973732997E-2</v>
      </c>
      <c r="BM149" s="431">
        <v>1.2527540136223314E-2</v>
      </c>
      <c r="BN149" s="431">
        <v>1.3511998636867296E-2</v>
      </c>
      <c r="BO149" s="431">
        <v>2.0221493686811205E-2</v>
      </c>
      <c r="BP149" s="431">
        <v>1.239028712791412E-2</v>
      </c>
      <c r="BQ149" s="431">
        <v>2.0993267869915476E-2</v>
      </c>
      <c r="BR149" s="431">
        <v>2.9098029381107029E-2</v>
      </c>
      <c r="BS149" s="431">
        <v>1.7762264796215642E-2</v>
      </c>
      <c r="BT149" s="431">
        <v>2.0923503118656584E-2</v>
      </c>
      <c r="BU149" s="431">
        <v>1.1730535391728645E-2</v>
      </c>
      <c r="BV149" s="431">
        <v>4.9894694636953138E-3</v>
      </c>
      <c r="BW149" s="431">
        <v>3.7673141542105071E-3</v>
      </c>
      <c r="BX149" s="431">
        <v>3.2995889414652872E-3</v>
      </c>
      <c r="BY149" s="431">
        <v>8.5969576460595781E-4</v>
      </c>
      <c r="BZ149" s="431">
        <v>6.7841183674370292E-3</v>
      </c>
      <c r="CA149" s="431">
        <v>4.4240794885707924E-2</v>
      </c>
      <c r="CB149" s="431">
        <v>0.25472793947017669</v>
      </c>
      <c r="CC149" s="431">
        <v>3.6773757258517559E-2</v>
      </c>
      <c r="CD149" s="431">
        <v>0.12719149955643314</v>
      </c>
      <c r="CE149" s="431">
        <v>2.0485029282539556E-2</v>
      </c>
      <c r="CF149" s="431">
        <v>6.3597399303761534E-3</v>
      </c>
      <c r="CG149" s="431">
        <v>6.6138450357902927E-3</v>
      </c>
      <c r="CH149" s="431">
        <v>1.2658241973082643E-2</v>
      </c>
      <c r="CI149" s="431">
        <v>6.1970457512822413E-3</v>
      </c>
      <c r="CJ149" s="431">
        <v>7.3124476529132188E-3</v>
      </c>
      <c r="CK149" s="431">
        <v>5.7349758592598037E-3</v>
      </c>
      <c r="CL149" s="431">
        <v>4.2852824784298344E-3</v>
      </c>
      <c r="CM149" s="431">
        <v>9.9223505259981755E-3</v>
      </c>
      <c r="CN149" s="431">
        <v>1.4178184116807666E-2</v>
      </c>
      <c r="CO149" s="431">
        <v>6.9353134477886822E-3</v>
      </c>
      <c r="CP149" s="431">
        <v>1.1110162134513751E-2</v>
      </c>
      <c r="CQ149" s="431">
        <v>8.4418114774908373E-3</v>
      </c>
      <c r="CR149" s="431">
        <v>1.2837803585738881E-2</v>
      </c>
      <c r="CS149" s="431">
        <v>6.1044604516590738E-3</v>
      </c>
      <c r="CT149" s="431">
        <v>6.3350195437959422E-3</v>
      </c>
      <c r="CU149" s="431">
        <v>9.1617997347947892E-3</v>
      </c>
      <c r="CV149" s="431">
        <v>7.8962166499267142E-3</v>
      </c>
      <c r="CW149" s="431">
        <v>7.4348050755462958E-3</v>
      </c>
      <c r="CX149" s="431">
        <v>1.0794596376680845E-2</v>
      </c>
      <c r="CY149" s="431">
        <v>4.6320430126434555E-3</v>
      </c>
      <c r="CZ149" s="431">
        <v>2.031324531369089E-2</v>
      </c>
      <c r="DA149" s="431">
        <v>1.0945789293778771E-2</v>
      </c>
      <c r="DB149" s="431">
        <v>1.404518349995827E-2</v>
      </c>
      <c r="DC149" s="431">
        <v>1.5541873005613528E-2</v>
      </c>
      <c r="DD149" s="431">
        <v>6.3270304406889332E-3</v>
      </c>
      <c r="DE149" s="431">
        <v>1.2566660703877748E-2</v>
      </c>
      <c r="DF149" s="431">
        <v>1.5494360441189322E-2</v>
      </c>
      <c r="DG149" s="432">
        <v>1.0359149973627149E-2</v>
      </c>
    </row>
    <row r="150" spans="2:111">
      <c r="B150" s="188" t="s">
        <v>187</v>
      </c>
      <c r="C150" s="185" t="s">
        <v>188</v>
      </c>
      <c r="D150" s="431">
        <v>6.0406927900435244E-4</v>
      </c>
      <c r="E150" s="431">
        <v>6.7172593267832972E-4</v>
      </c>
      <c r="F150" s="431">
        <v>1.4193000294960294E-3</v>
      </c>
      <c r="G150" s="431">
        <v>3.425203076213826E-4</v>
      </c>
      <c r="H150" s="431">
        <v>7.5500335163918009E-4</v>
      </c>
      <c r="I150" s="431">
        <v>2.7997813911743808E-5</v>
      </c>
      <c r="J150" s="431">
        <v>1.2244012584077394E-4</v>
      </c>
      <c r="K150" s="431">
        <v>5.916517389874164E-4</v>
      </c>
      <c r="L150" s="431">
        <v>8.9005012569904111E-4</v>
      </c>
      <c r="M150" s="431">
        <v>4.6671189380717337E-4</v>
      </c>
      <c r="N150" s="431">
        <v>5.9636766674213139E-5</v>
      </c>
      <c r="O150" s="431">
        <v>8.1851037634755907E-4</v>
      </c>
      <c r="P150" s="431">
        <v>2.1979779158868326E-4</v>
      </c>
      <c r="Q150" s="431">
        <v>5.7234227450597252E-4</v>
      </c>
      <c r="R150" s="431">
        <v>2.2792273940983906E-3</v>
      </c>
      <c r="S150" s="431">
        <v>2.8638889749177964E-3</v>
      </c>
      <c r="T150" s="431">
        <v>1.2609527639171104E-3</v>
      </c>
      <c r="U150" s="431">
        <v>9.2750812920494585E-4</v>
      </c>
      <c r="V150" s="431">
        <v>4.7393375188061766E-3</v>
      </c>
      <c r="W150" s="431">
        <v>2.9451013181435682E-3</v>
      </c>
      <c r="X150" s="431">
        <v>8.8989326830814859E-4</v>
      </c>
      <c r="Y150" s="431">
        <v>3.8773493680888428E-3</v>
      </c>
      <c r="Z150" s="431">
        <v>1.3525941603473005E-3</v>
      </c>
      <c r="AA150" s="431">
        <v>1.7255871337493781E-3</v>
      </c>
      <c r="AB150" s="431">
        <v>8.1977437524262614E-4</v>
      </c>
      <c r="AC150" s="431">
        <v>1.2062604422486988E-3</v>
      </c>
      <c r="AD150" s="431">
        <v>1.3707255493794013E-4</v>
      </c>
      <c r="AE150" s="431">
        <v>1.0236592411054799</v>
      </c>
      <c r="AF150" s="431">
        <v>1.2554601151717709E-3</v>
      </c>
      <c r="AG150" s="431">
        <v>1.2088049105737758E-3</v>
      </c>
      <c r="AH150" s="431">
        <v>2.0251017582459285E-4</v>
      </c>
      <c r="AI150" s="431">
        <v>1.1447533374857855E-3</v>
      </c>
      <c r="AJ150" s="431">
        <v>2.6692369125270233E-3</v>
      </c>
      <c r="AK150" s="431">
        <v>1.205455208437115E-3</v>
      </c>
      <c r="AL150" s="431">
        <v>9.8545821311802114E-3</v>
      </c>
      <c r="AM150" s="431">
        <v>0.10124663983803978</v>
      </c>
      <c r="AN150" s="431">
        <v>5.978844214342327E-2</v>
      </c>
      <c r="AO150" s="431">
        <v>4.0327136139117571E-2</v>
      </c>
      <c r="AP150" s="431">
        <v>2.6010820771363158E-2</v>
      </c>
      <c r="AQ150" s="431">
        <v>1.1663208637649766E-3</v>
      </c>
      <c r="AR150" s="431">
        <v>1.1559911886441755E-3</v>
      </c>
      <c r="AS150" s="431">
        <v>1.0773451249081014E-2</v>
      </c>
      <c r="AT150" s="431">
        <v>8.3228940142052957E-3</v>
      </c>
      <c r="AU150" s="431">
        <v>5.1795253444922879E-3</v>
      </c>
      <c r="AV150" s="431">
        <v>4.3150323419546693E-3</v>
      </c>
      <c r="AW150" s="431">
        <v>1.2879296117664827E-3</v>
      </c>
      <c r="AX150" s="431">
        <v>5.4634211294202521E-4</v>
      </c>
      <c r="AY150" s="431">
        <v>1.6322711179513425E-3</v>
      </c>
      <c r="AZ150" s="431">
        <v>3.3829091278128488E-3</v>
      </c>
      <c r="BA150" s="431">
        <v>2.2891170191140079E-3</v>
      </c>
      <c r="BB150" s="431">
        <v>4.5195425294460939E-4</v>
      </c>
      <c r="BC150" s="431">
        <v>1.4822681085902845E-3</v>
      </c>
      <c r="BD150" s="431">
        <v>5.7325479369838884E-4</v>
      </c>
      <c r="BE150" s="431">
        <v>3.4087473329732159E-4</v>
      </c>
      <c r="BF150" s="431">
        <v>4.1315848174637414E-3</v>
      </c>
      <c r="BG150" s="431">
        <v>5.1671406965079787E-3</v>
      </c>
      <c r="BH150" s="431">
        <v>4.2821697463516044E-3</v>
      </c>
      <c r="BI150" s="431">
        <v>1.0790836831122572E-2</v>
      </c>
      <c r="BJ150" s="431">
        <v>3.1057399213410804E-3</v>
      </c>
      <c r="BK150" s="431">
        <v>8.6379947419811692E-4</v>
      </c>
      <c r="BL150" s="431">
        <v>1.0636471184393829E-3</v>
      </c>
      <c r="BM150" s="431">
        <v>3.3725031723048416E-3</v>
      </c>
      <c r="BN150" s="431">
        <v>2.8814246628690678E-3</v>
      </c>
      <c r="BO150" s="431">
        <v>2.9602892192900635E-2</v>
      </c>
      <c r="BP150" s="431">
        <v>1.3955676914817788E-2</v>
      </c>
      <c r="BQ150" s="431">
        <v>1.964041542449833E-2</v>
      </c>
      <c r="BR150" s="431">
        <v>7.9050178880876796E-4</v>
      </c>
      <c r="BS150" s="431">
        <v>1.5794121875590662E-3</v>
      </c>
      <c r="BT150" s="431">
        <v>1.6530125752114338E-3</v>
      </c>
      <c r="BU150" s="431">
        <v>5.2805776266894044E-4</v>
      </c>
      <c r="BV150" s="431">
        <v>2.2021995852875611E-4</v>
      </c>
      <c r="BW150" s="431">
        <v>3.6940468812490524E-4</v>
      </c>
      <c r="BX150" s="431">
        <v>2.6975742463342621E-4</v>
      </c>
      <c r="BY150" s="431">
        <v>7.3760506315384881E-5</v>
      </c>
      <c r="BZ150" s="431">
        <v>1.2732750755055425E-3</v>
      </c>
      <c r="CA150" s="431">
        <v>2.2584932778153661E-4</v>
      </c>
      <c r="CB150" s="431">
        <v>7.1906018620063574E-4</v>
      </c>
      <c r="CC150" s="431">
        <v>2.7434709136776013E-4</v>
      </c>
      <c r="CD150" s="431">
        <v>6.7726720222476694E-4</v>
      </c>
      <c r="CE150" s="431">
        <v>2.1956409963503286E-4</v>
      </c>
      <c r="CF150" s="431">
        <v>1.143649375891778E-3</v>
      </c>
      <c r="CG150" s="431">
        <v>6.6885856700355699E-4</v>
      </c>
      <c r="CH150" s="431">
        <v>1.9423218633879692E-4</v>
      </c>
      <c r="CI150" s="431">
        <v>4.4264217646038649E-4</v>
      </c>
      <c r="CJ150" s="431">
        <v>3.6021261824499865E-4</v>
      </c>
      <c r="CK150" s="431">
        <v>1.989368053582296E-4</v>
      </c>
      <c r="CL150" s="431">
        <v>3.0084705486954459E-4</v>
      </c>
      <c r="CM150" s="431">
        <v>4.2893780925649076E-4</v>
      </c>
      <c r="CN150" s="431">
        <v>4.3619375054404274E-4</v>
      </c>
      <c r="CO150" s="431">
        <v>4.4904084662603821E-4</v>
      </c>
      <c r="CP150" s="431">
        <v>4.3199377262335926E-4</v>
      </c>
      <c r="CQ150" s="431">
        <v>4.7860457268120914E-4</v>
      </c>
      <c r="CR150" s="431">
        <v>7.0716337028567627E-4</v>
      </c>
      <c r="CS150" s="431">
        <v>5.7648729617119801E-4</v>
      </c>
      <c r="CT150" s="431">
        <v>4.2009685499714926E-4</v>
      </c>
      <c r="CU150" s="431">
        <v>5.1158026057594687E-4</v>
      </c>
      <c r="CV150" s="431">
        <v>4.3901968508325826E-4</v>
      </c>
      <c r="CW150" s="431">
        <v>3.2513942483224599E-4</v>
      </c>
      <c r="CX150" s="431">
        <v>1.6812536837480842E-3</v>
      </c>
      <c r="CY150" s="431">
        <v>1.8484749737213366E-4</v>
      </c>
      <c r="CZ150" s="431">
        <v>1.1635670908945121E-3</v>
      </c>
      <c r="DA150" s="431">
        <v>1.2065094015892156E-3</v>
      </c>
      <c r="DB150" s="431">
        <v>6.5069233540745466E-4</v>
      </c>
      <c r="DC150" s="431">
        <v>7.3839290881406755E-4</v>
      </c>
      <c r="DD150" s="431">
        <v>3.2300849729717914E-4</v>
      </c>
      <c r="DE150" s="431">
        <v>6.0597280085252349E-4</v>
      </c>
      <c r="DF150" s="431">
        <v>1.226066132855911E-3</v>
      </c>
      <c r="DG150" s="432">
        <v>3.1081526982959268E-4</v>
      </c>
    </row>
    <row r="151" spans="2:111">
      <c r="B151" s="188" t="s">
        <v>189</v>
      </c>
      <c r="C151" s="185" t="s">
        <v>93</v>
      </c>
      <c r="D151" s="431">
        <v>1.5721353480542957E-2</v>
      </c>
      <c r="E151" s="431">
        <v>9.135458706087141E-3</v>
      </c>
      <c r="F151" s="431">
        <v>1.0665682268825168E-2</v>
      </c>
      <c r="G151" s="431">
        <v>1.3473297206735246E-2</v>
      </c>
      <c r="H151" s="431">
        <v>1.9304003544508681E-2</v>
      </c>
      <c r="I151" s="431">
        <v>5.7620194353677555E-5</v>
      </c>
      <c r="J151" s="431">
        <v>5.1887851749635389E-4</v>
      </c>
      <c r="K151" s="431">
        <v>2.4399772469745902E-2</v>
      </c>
      <c r="L151" s="431">
        <v>3.9238936827769556E-2</v>
      </c>
      <c r="M151" s="431">
        <v>1.0760634187706205E-2</v>
      </c>
      <c r="N151" s="431">
        <v>1.318819591009688E-3</v>
      </c>
      <c r="O151" s="431">
        <v>6.2668769931839901E-3</v>
      </c>
      <c r="P151" s="431">
        <v>3.5893025064372597E-3</v>
      </c>
      <c r="Q151" s="431">
        <v>1.4560993906500263E-2</v>
      </c>
      <c r="R151" s="431">
        <v>4.4916795756830767E-2</v>
      </c>
      <c r="S151" s="431">
        <v>1.7436180073649537E-2</v>
      </c>
      <c r="T151" s="431">
        <v>3.6780074471518841E-2</v>
      </c>
      <c r="U151" s="431">
        <v>4.5510432080740064E-2</v>
      </c>
      <c r="V151" s="431">
        <v>1.4080763602787247E-2</v>
      </c>
      <c r="W151" s="431">
        <v>8.0769115591631906E-3</v>
      </c>
      <c r="X151" s="431">
        <v>1.3431918385030284E-3</v>
      </c>
      <c r="Y151" s="431">
        <v>3.7741134516330412E-3</v>
      </c>
      <c r="Z151" s="431">
        <v>2.9485521194206662E-3</v>
      </c>
      <c r="AA151" s="431">
        <v>9.2579403829452182E-3</v>
      </c>
      <c r="AB151" s="431">
        <v>5.7081583577409632E-2</v>
      </c>
      <c r="AC151" s="431">
        <v>3.2069613256669523E-2</v>
      </c>
      <c r="AD151" s="431">
        <v>3.8350524299911461E-4</v>
      </c>
      <c r="AE151" s="431">
        <v>1.2600458885218761E-3</v>
      </c>
      <c r="AF151" s="431">
        <v>1.1146963377293102</v>
      </c>
      <c r="AG151" s="431">
        <v>2.4333522737458872E-2</v>
      </c>
      <c r="AH151" s="431">
        <v>1.7224789344096492E-2</v>
      </c>
      <c r="AI151" s="431">
        <v>2.5161357855805234E-2</v>
      </c>
      <c r="AJ151" s="431">
        <v>3.8834387042222572E-3</v>
      </c>
      <c r="AK151" s="431">
        <v>8.0827851274535012E-3</v>
      </c>
      <c r="AL151" s="431">
        <v>5.9109705544198206E-3</v>
      </c>
      <c r="AM151" s="431">
        <v>1.5071021189819931E-3</v>
      </c>
      <c r="AN151" s="431">
        <v>1.9436031826765795E-3</v>
      </c>
      <c r="AO151" s="431">
        <v>2.9685206223671575E-3</v>
      </c>
      <c r="AP151" s="431">
        <v>1.677322725062186E-3</v>
      </c>
      <c r="AQ151" s="431">
        <v>7.273604557755869E-4</v>
      </c>
      <c r="AR151" s="431">
        <v>1.0257382137008938E-2</v>
      </c>
      <c r="AS151" s="431">
        <v>5.4954332058134974E-3</v>
      </c>
      <c r="AT151" s="431">
        <v>6.1476914476882982E-3</v>
      </c>
      <c r="AU151" s="431">
        <v>8.2116139780038667E-3</v>
      </c>
      <c r="AV151" s="431">
        <v>1.0428223669453934E-2</v>
      </c>
      <c r="AW151" s="431">
        <v>2.7929306513991697E-2</v>
      </c>
      <c r="AX151" s="431">
        <v>1.020705029348618E-2</v>
      </c>
      <c r="AY151" s="431">
        <v>1.9374418779267221E-2</v>
      </c>
      <c r="AZ151" s="431">
        <v>2.3444650274752531E-2</v>
      </c>
      <c r="BA151" s="431">
        <v>3.9363333267513262E-2</v>
      </c>
      <c r="BB151" s="431">
        <v>5.0588853610319846E-3</v>
      </c>
      <c r="BC151" s="431">
        <v>6.0784566558701375E-2</v>
      </c>
      <c r="BD151" s="431">
        <v>2.0886555104356625E-2</v>
      </c>
      <c r="BE151" s="431">
        <v>1.2571058353939414E-2</v>
      </c>
      <c r="BF151" s="431">
        <v>6.761278415941345E-2</v>
      </c>
      <c r="BG151" s="431">
        <v>4.298023349380789E-2</v>
      </c>
      <c r="BH151" s="431">
        <v>6.7106629473091234E-2</v>
      </c>
      <c r="BI151" s="431">
        <v>1.1370180539194811E-2</v>
      </c>
      <c r="BJ151" s="431">
        <v>1.6030109488774039E-2</v>
      </c>
      <c r="BK151" s="431">
        <v>5.8822279444070057E-2</v>
      </c>
      <c r="BL151" s="431">
        <v>5.3936785295501518E-3</v>
      </c>
      <c r="BM151" s="431">
        <v>1.8337355196804832E-2</v>
      </c>
      <c r="BN151" s="431">
        <v>2.2377580165583118E-2</v>
      </c>
      <c r="BO151" s="431">
        <v>1.6494438197051511E-2</v>
      </c>
      <c r="BP151" s="431">
        <v>1.4553505678018906E-2</v>
      </c>
      <c r="BQ151" s="431">
        <v>2.4942136577996441E-3</v>
      </c>
      <c r="BR151" s="431">
        <v>3.0584345741654223E-3</v>
      </c>
      <c r="BS151" s="431">
        <v>4.7118495995186874E-2</v>
      </c>
      <c r="BT151" s="431">
        <v>6.1856429470480926E-3</v>
      </c>
      <c r="BU151" s="431">
        <v>7.5886435620092733E-3</v>
      </c>
      <c r="BV151" s="431">
        <v>5.5176992768600072E-3</v>
      </c>
      <c r="BW151" s="431">
        <v>2.4180247557081241E-3</v>
      </c>
      <c r="BX151" s="431">
        <v>3.9482506626097548E-3</v>
      </c>
      <c r="BY151" s="431">
        <v>1.272820053490258E-3</v>
      </c>
      <c r="BZ151" s="431">
        <v>3.5405260124395412E-3</v>
      </c>
      <c r="CA151" s="431">
        <v>2.3144083831198288E-3</v>
      </c>
      <c r="CB151" s="431">
        <v>8.9841608076043303E-3</v>
      </c>
      <c r="CC151" s="431">
        <v>1.4316914637083978E-3</v>
      </c>
      <c r="CD151" s="431">
        <v>6.178184053062215E-3</v>
      </c>
      <c r="CE151" s="431">
        <v>3.8678232626853859E-3</v>
      </c>
      <c r="CF151" s="431">
        <v>6.347153927882751E-3</v>
      </c>
      <c r="CG151" s="431">
        <v>9.9644829411508658E-3</v>
      </c>
      <c r="CH151" s="431">
        <v>1.3993930487252095E-3</v>
      </c>
      <c r="CI151" s="431">
        <v>3.4094439125449505E-3</v>
      </c>
      <c r="CJ151" s="431">
        <v>5.2746445707770335E-3</v>
      </c>
      <c r="CK151" s="431">
        <v>1.1105177769355301E-2</v>
      </c>
      <c r="CL151" s="431">
        <v>3.7345701947421673E-3</v>
      </c>
      <c r="CM151" s="431">
        <v>1.0059075304317057E-2</v>
      </c>
      <c r="CN151" s="431">
        <v>3.5404134989442042E-3</v>
      </c>
      <c r="CO151" s="431">
        <v>2.6365720830897567E-3</v>
      </c>
      <c r="CP151" s="431">
        <v>1.4433640351397136E-2</v>
      </c>
      <c r="CQ151" s="431">
        <v>1.6915972962481509E-2</v>
      </c>
      <c r="CR151" s="431">
        <v>5.4048510576769548E-3</v>
      </c>
      <c r="CS151" s="431">
        <v>4.3333796454416455E-3</v>
      </c>
      <c r="CT151" s="431">
        <v>3.6316007595786825E-3</v>
      </c>
      <c r="CU151" s="431">
        <v>7.922417960103862E-3</v>
      </c>
      <c r="CV151" s="431">
        <v>5.6840181311607384E-3</v>
      </c>
      <c r="CW151" s="431">
        <v>8.2143243942249273E-3</v>
      </c>
      <c r="CX151" s="431">
        <v>2.2155299813938854E-2</v>
      </c>
      <c r="CY151" s="431">
        <v>3.5137858942414025E-3</v>
      </c>
      <c r="CZ151" s="431">
        <v>7.7344005479785182E-3</v>
      </c>
      <c r="DA151" s="431">
        <v>1.0238722865662041E-2</v>
      </c>
      <c r="DB151" s="431">
        <v>7.6206722526534947E-3</v>
      </c>
      <c r="DC151" s="431">
        <v>9.1070117258707783E-3</v>
      </c>
      <c r="DD151" s="431">
        <v>7.5539540559994879E-3</v>
      </c>
      <c r="DE151" s="431">
        <v>3.4965042448886745E-3</v>
      </c>
      <c r="DF151" s="431">
        <v>6.5154387380508813E-2</v>
      </c>
      <c r="DG151" s="432">
        <v>3.1004390541871573E-3</v>
      </c>
    </row>
    <row r="152" spans="2:111">
      <c r="B152" s="188" t="s">
        <v>190</v>
      </c>
      <c r="C152" s="185" t="s">
        <v>94</v>
      </c>
      <c r="D152" s="431">
        <v>2.4537937413608886E-3</v>
      </c>
      <c r="E152" s="431">
        <v>1.9247175389941124E-3</v>
      </c>
      <c r="F152" s="431">
        <v>3.6188181452312881E-3</v>
      </c>
      <c r="G152" s="431">
        <v>1.4475514266263563E-3</v>
      </c>
      <c r="H152" s="431">
        <v>1.653026592246721E-3</v>
      </c>
      <c r="I152" s="431">
        <v>7.9842873985189314E-5</v>
      </c>
      <c r="J152" s="431">
        <v>7.1099009491451157E-4</v>
      </c>
      <c r="K152" s="431">
        <v>1.2876311637783373E-3</v>
      </c>
      <c r="L152" s="431">
        <v>1.0618177693502832E-3</v>
      </c>
      <c r="M152" s="431">
        <v>1.219304232094996E-3</v>
      </c>
      <c r="N152" s="431">
        <v>1.3422008651222897E-4</v>
      </c>
      <c r="O152" s="431">
        <v>8.0766831312421156E-4</v>
      </c>
      <c r="P152" s="431">
        <v>1.0584247027148588E-3</v>
      </c>
      <c r="Q152" s="431">
        <v>1.2900945437447561E-3</v>
      </c>
      <c r="R152" s="431">
        <v>1.2839577607094647E-3</v>
      </c>
      <c r="S152" s="431">
        <v>1.3917780811923603E-3</v>
      </c>
      <c r="T152" s="431">
        <v>1.6694082975173496E-3</v>
      </c>
      <c r="U152" s="431">
        <v>9.1273775179486426E-4</v>
      </c>
      <c r="V152" s="431">
        <v>2.0332942872531086E-3</v>
      </c>
      <c r="W152" s="431">
        <v>1.1712045623698617E-3</v>
      </c>
      <c r="X152" s="431">
        <v>1.0607216848262293E-3</v>
      </c>
      <c r="Y152" s="431">
        <v>1.5004107779353114E-3</v>
      </c>
      <c r="Z152" s="431">
        <v>1.079686537009569E-3</v>
      </c>
      <c r="AA152" s="431">
        <v>8.6278564004930536E-4</v>
      </c>
      <c r="AB152" s="431">
        <v>2.3555097167980779E-3</v>
      </c>
      <c r="AC152" s="431">
        <v>1.0020346853799669E-3</v>
      </c>
      <c r="AD152" s="431">
        <v>1.4432410485712701E-4</v>
      </c>
      <c r="AE152" s="431">
        <v>7.7889981250336179E-4</v>
      </c>
      <c r="AF152" s="431">
        <v>1.564066811052019E-3</v>
      </c>
      <c r="AG152" s="431">
        <v>0.75797845637327765</v>
      </c>
      <c r="AH152" s="431">
        <v>6.4667204398340637E-3</v>
      </c>
      <c r="AI152" s="431">
        <v>9.9178042447503178E-4</v>
      </c>
      <c r="AJ152" s="431">
        <v>2.9030018967489651E-3</v>
      </c>
      <c r="AK152" s="431">
        <v>1.2367635818429262E-3</v>
      </c>
      <c r="AL152" s="431">
        <v>2.2997990342716814E-3</v>
      </c>
      <c r="AM152" s="431">
        <v>1.6300974270905086E-3</v>
      </c>
      <c r="AN152" s="431">
        <v>2.0039832280511921E-3</v>
      </c>
      <c r="AO152" s="431">
        <v>2.01578110830015E-3</v>
      </c>
      <c r="AP152" s="431">
        <v>1.2016056193837493E-3</v>
      </c>
      <c r="AQ152" s="431">
        <v>4.8454361722477659E-4</v>
      </c>
      <c r="AR152" s="431">
        <v>8.2500933667260313E-4</v>
      </c>
      <c r="AS152" s="431">
        <v>3.1064757246524557E-3</v>
      </c>
      <c r="AT152" s="431">
        <v>1.4144522891287924E-3</v>
      </c>
      <c r="AU152" s="431">
        <v>6.5870643065265135E-3</v>
      </c>
      <c r="AV152" s="431">
        <v>1.0349551922351668E-2</v>
      </c>
      <c r="AW152" s="431">
        <v>6.1703414240842297E-3</v>
      </c>
      <c r="AX152" s="431">
        <v>1.310317118211952E-3</v>
      </c>
      <c r="AY152" s="431">
        <v>1.1126415706281931E-3</v>
      </c>
      <c r="AZ152" s="431">
        <v>7.4870794177429468E-3</v>
      </c>
      <c r="BA152" s="431">
        <v>5.0097512440212769E-3</v>
      </c>
      <c r="BB152" s="431">
        <v>5.0987248794716192E-4</v>
      </c>
      <c r="BC152" s="431">
        <v>2.19962697026379E-3</v>
      </c>
      <c r="BD152" s="431">
        <v>2.8017143755766278E-3</v>
      </c>
      <c r="BE152" s="431">
        <v>6.4972443015155854E-4</v>
      </c>
      <c r="BF152" s="431">
        <v>1.7615268418075838E-2</v>
      </c>
      <c r="BG152" s="431">
        <v>2.5453175411695075E-2</v>
      </c>
      <c r="BH152" s="431">
        <v>1.8459830362974067E-2</v>
      </c>
      <c r="BI152" s="431">
        <v>1.1330931605152488E-2</v>
      </c>
      <c r="BJ152" s="431">
        <v>7.7668451329399946E-3</v>
      </c>
      <c r="BK152" s="431">
        <v>3.6598932662935779E-3</v>
      </c>
      <c r="BL152" s="431">
        <v>6.2753386673318106E-3</v>
      </c>
      <c r="BM152" s="431">
        <v>1.525075968373022E-3</v>
      </c>
      <c r="BN152" s="431">
        <v>1.6543926165010275E-3</v>
      </c>
      <c r="BO152" s="431">
        <v>4.127783313388594E-3</v>
      </c>
      <c r="BP152" s="431">
        <v>3.9835028097718111E-3</v>
      </c>
      <c r="BQ152" s="431">
        <v>1.9525939892130128E-3</v>
      </c>
      <c r="BR152" s="431">
        <v>7.3801224424613983E-4</v>
      </c>
      <c r="BS152" s="431">
        <v>2.7303464668217547E-3</v>
      </c>
      <c r="BT152" s="431">
        <v>1.4958070482359748E-2</v>
      </c>
      <c r="BU152" s="431">
        <v>8.3964940327191471E-4</v>
      </c>
      <c r="BV152" s="431">
        <v>5.9260623875237591E-4</v>
      </c>
      <c r="BW152" s="431">
        <v>3.3245191208476117E-4</v>
      </c>
      <c r="BX152" s="431">
        <v>2.9419953966048289E-4</v>
      </c>
      <c r="BY152" s="431">
        <v>8.7512388016768074E-5</v>
      </c>
      <c r="BZ152" s="431">
        <v>1.7919119932153476E-3</v>
      </c>
      <c r="CA152" s="431">
        <v>2.635867090551114E-3</v>
      </c>
      <c r="CB152" s="431">
        <v>1.3357059046944141E-2</v>
      </c>
      <c r="CC152" s="431">
        <v>1.3200570235121121E-3</v>
      </c>
      <c r="CD152" s="431">
        <v>1.879771330459266E-3</v>
      </c>
      <c r="CE152" s="431">
        <v>1.2930603543827666E-3</v>
      </c>
      <c r="CF152" s="431">
        <v>1.2169597251190543E-3</v>
      </c>
      <c r="CG152" s="431">
        <v>1.1487436585635431E-3</v>
      </c>
      <c r="CH152" s="431">
        <v>7.8493506820681688E-4</v>
      </c>
      <c r="CI152" s="431">
        <v>1.288064374226739E-3</v>
      </c>
      <c r="CJ152" s="431">
        <v>1.062395063545177E-3</v>
      </c>
      <c r="CK152" s="431">
        <v>9.3973278608162284E-4</v>
      </c>
      <c r="CL152" s="431">
        <v>1.0886199275363785E-3</v>
      </c>
      <c r="CM152" s="431">
        <v>8.5616577980892586E-4</v>
      </c>
      <c r="CN152" s="431">
        <v>2.2260152680862108E-3</v>
      </c>
      <c r="CO152" s="431">
        <v>7.1252574643565546E-4</v>
      </c>
      <c r="CP152" s="431">
        <v>1.3554915739191185E-3</v>
      </c>
      <c r="CQ152" s="431">
        <v>1.9853051593110979E-3</v>
      </c>
      <c r="CR152" s="431">
        <v>1.8327364307916545E-3</v>
      </c>
      <c r="CS152" s="431">
        <v>2.0434342885076E-3</v>
      </c>
      <c r="CT152" s="431">
        <v>1.5615794095348318E-3</v>
      </c>
      <c r="CU152" s="431">
        <v>4.2724625587762235E-3</v>
      </c>
      <c r="CV152" s="431">
        <v>4.9376454726248022E-3</v>
      </c>
      <c r="CW152" s="431">
        <v>8.4048215060368223E-4</v>
      </c>
      <c r="CX152" s="431">
        <v>3.2644396498681977E-2</v>
      </c>
      <c r="CY152" s="431">
        <v>4.9485600571154886E-4</v>
      </c>
      <c r="CZ152" s="431">
        <v>2.3482491445118801E-3</v>
      </c>
      <c r="DA152" s="431">
        <v>1.1540558267960873E-3</v>
      </c>
      <c r="DB152" s="431">
        <v>1.3925193413493143E-3</v>
      </c>
      <c r="DC152" s="431">
        <v>2.3528876840197754E-3</v>
      </c>
      <c r="DD152" s="431">
        <v>8.8230999989656646E-3</v>
      </c>
      <c r="DE152" s="431">
        <v>1.6755531810984264E-3</v>
      </c>
      <c r="DF152" s="431">
        <v>9.4593154146746326E-3</v>
      </c>
      <c r="DG152" s="432">
        <v>6.5714231862668221E-4</v>
      </c>
    </row>
    <row r="153" spans="2:111">
      <c r="B153" s="188" t="s">
        <v>191</v>
      </c>
      <c r="C153" s="185" t="s">
        <v>192</v>
      </c>
      <c r="D153" s="431">
        <v>3.2663625661260264E-5</v>
      </c>
      <c r="E153" s="431">
        <v>1.9865673591916186E-5</v>
      </c>
      <c r="F153" s="431">
        <v>1.774833245920091E-5</v>
      </c>
      <c r="G153" s="431">
        <v>4.6025221257934779E-5</v>
      </c>
      <c r="H153" s="431">
        <v>7.1232726765398783E-5</v>
      </c>
      <c r="I153" s="431">
        <v>3.2352240677646469E-7</v>
      </c>
      <c r="J153" s="431">
        <v>3.9223702528922874E-5</v>
      </c>
      <c r="K153" s="431">
        <v>2.828781580840165E-5</v>
      </c>
      <c r="L153" s="431">
        <v>2.3980979103984003E-5</v>
      </c>
      <c r="M153" s="431">
        <v>2.0850792963208593E-5</v>
      </c>
      <c r="N153" s="431">
        <v>2.855563158624834E-6</v>
      </c>
      <c r="O153" s="431">
        <v>3.2074421051586309E-5</v>
      </c>
      <c r="P153" s="431">
        <v>2.7363062918046204E-4</v>
      </c>
      <c r="Q153" s="431">
        <v>4.2305845093558415E-5</v>
      </c>
      <c r="R153" s="431">
        <v>1.4471411947334942E-4</v>
      </c>
      <c r="S153" s="431">
        <v>3.517221226230684E-5</v>
      </c>
      <c r="T153" s="431">
        <v>4.5897595092324286E-5</v>
      </c>
      <c r="U153" s="431">
        <v>3.2881768941583806E-5</v>
      </c>
      <c r="V153" s="431">
        <v>5.5053086034646688E-5</v>
      </c>
      <c r="W153" s="431">
        <v>1.9706200684918686E-5</v>
      </c>
      <c r="X153" s="431">
        <v>1.284952473763642E-5</v>
      </c>
      <c r="Y153" s="431">
        <v>1.2672334096020102E-5</v>
      </c>
      <c r="Z153" s="431">
        <v>1.1833727339939132E-5</v>
      </c>
      <c r="AA153" s="431">
        <v>3.0573298381759554E-5</v>
      </c>
      <c r="AB153" s="431">
        <v>2.0643728851294353E-5</v>
      </c>
      <c r="AC153" s="431">
        <v>6.7105673972693859E-5</v>
      </c>
      <c r="AD153" s="431">
        <v>1.5513557878317111E-6</v>
      </c>
      <c r="AE153" s="431">
        <v>4.3370306849206946E-5</v>
      </c>
      <c r="AF153" s="431">
        <v>2.9428473180788223E-5</v>
      </c>
      <c r="AG153" s="431">
        <v>3.3233535939022177E-5</v>
      </c>
      <c r="AH153" s="431">
        <v>0.23710667896829649</v>
      </c>
      <c r="AI153" s="431">
        <v>3.1966543776175908E-5</v>
      </c>
      <c r="AJ153" s="431">
        <v>5.0432713523125791E-5</v>
      </c>
      <c r="AK153" s="431">
        <v>1.928137420952328E-4</v>
      </c>
      <c r="AL153" s="431">
        <v>9.4391389177435529E-5</v>
      </c>
      <c r="AM153" s="431">
        <v>3.0577143781576396E-5</v>
      </c>
      <c r="AN153" s="431">
        <v>3.9248821189455344E-5</v>
      </c>
      <c r="AO153" s="431">
        <v>1.0061080659552038E-4</v>
      </c>
      <c r="AP153" s="431">
        <v>2.7132291331861393E-5</v>
      </c>
      <c r="AQ153" s="431">
        <v>1.2577705662915164E-5</v>
      </c>
      <c r="AR153" s="431">
        <v>2.2824260386102623E-5</v>
      </c>
      <c r="AS153" s="431">
        <v>9.3045509182594012E-5</v>
      </c>
      <c r="AT153" s="431">
        <v>2.676347564447416E-5</v>
      </c>
      <c r="AU153" s="431">
        <v>2.4118754148376782E-5</v>
      </c>
      <c r="AV153" s="431">
        <v>8.0224977478412498E-5</v>
      </c>
      <c r="AW153" s="431">
        <v>1.9908018723831624E-4</v>
      </c>
      <c r="AX153" s="431">
        <v>3.6949212964086898E-5</v>
      </c>
      <c r="AY153" s="431">
        <v>7.7499884287938431E-5</v>
      </c>
      <c r="AZ153" s="431">
        <v>3.3809636909272794E-5</v>
      </c>
      <c r="BA153" s="431">
        <v>2.0548188053411544E-5</v>
      </c>
      <c r="BB153" s="431">
        <v>1.6540530211609448E-5</v>
      </c>
      <c r="BC153" s="431">
        <v>1.8357966090268647E-5</v>
      </c>
      <c r="BD153" s="431">
        <v>4.7669037912492699E-5</v>
      </c>
      <c r="BE153" s="431">
        <v>1.2617616827052739E-5</v>
      </c>
      <c r="BF153" s="431">
        <v>5.1912374819948903E-5</v>
      </c>
      <c r="BG153" s="431">
        <v>5.4396985047731045E-5</v>
      </c>
      <c r="BH153" s="431">
        <v>5.4288979365892548E-5</v>
      </c>
      <c r="BI153" s="431">
        <v>3.6328212802042679E-5</v>
      </c>
      <c r="BJ153" s="431">
        <v>3.2094563704039462E-5</v>
      </c>
      <c r="BK153" s="431">
        <v>3.7900490454041539E-4</v>
      </c>
      <c r="BL153" s="431">
        <v>4.7669967968662764E-5</v>
      </c>
      <c r="BM153" s="431">
        <v>3.3930275854282453E-5</v>
      </c>
      <c r="BN153" s="431">
        <v>3.7814640002800377E-5</v>
      </c>
      <c r="BO153" s="431">
        <v>3.2764538012879405E-5</v>
      </c>
      <c r="BP153" s="431">
        <v>4.2158176356589338E-5</v>
      </c>
      <c r="BQ153" s="431">
        <v>4.4981400763912624E-5</v>
      </c>
      <c r="BR153" s="431">
        <v>1.3024208228859741E-3</v>
      </c>
      <c r="BS153" s="431">
        <v>6.0716690925457621E-5</v>
      </c>
      <c r="BT153" s="431">
        <v>9.0227307679888107E-5</v>
      </c>
      <c r="BU153" s="431">
        <v>4.0778746442134538E-5</v>
      </c>
      <c r="BV153" s="431">
        <v>3.930502569384844E-5</v>
      </c>
      <c r="BW153" s="431">
        <v>1.4379450053961825E-5</v>
      </c>
      <c r="BX153" s="431">
        <v>1.1458552355715822E-5</v>
      </c>
      <c r="BY153" s="431">
        <v>3.9094837639422624E-6</v>
      </c>
      <c r="BZ153" s="431">
        <v>5.1386110757645099E-5</v>
      </c>
      <c r="CA153" s="431">
        <v>1.8126220090893575E-5</v>
      </c>
      <c r="CB153" s="431">
        <v>4.9481424243372606E-5</v>
      </c>
      <c r="CC153" s="431">
        <v>9.1422688953372454E-6</v>
      </c>
      <c r="CD153" s="431">
        <v>2.5112115618388228E-5</v>
      </c>
      <c r="CE153" s="431">
        <v>1.3319954726914756E-5</v>
      </c>
      <c r="CF153" s="431">
        <v>2.0633494134624681E-5</v>
      </c>
      <c r="CG153" s="431">
        <v>3.0368871072653039E-5</v>
      </c>
      <c r="CH153" s="431">
        <v>1.044060573962489E-4</v>
      </c>
      <c r="CI153" s="431">
        <v>1.4916718203419145E-4</v>
      </c>
      <c r="CJ153" s="431">
        <v>7.8705824962580656E-5</v>
      </c>
      <c r="CK153" s="431">
        <v>2.0294567494776576E-5</v>
      </c>
      <c r="CL153" s="431">
        <v>7.2774232016111854E-5</v>
      </c>
      <c r="CM153" s="431">
        <v>3.0813736200119839E-5</v>
      </c>
      <c r="CN153" s="431">
        <v>7.4835580508114978E-5</v>
      </c>
      <c r="CO153" s="431">
        <v>3.4311754344427062E-5</v>
      </c>
      <c r="CP153" s="431">
        <v>1.5678713630415134E-4</v>
      </c>
      <c r="CQ153" s="431">
        <v>3.0681735371950413E-5</v>
      </c>
      <c r="CR153" s="431">
        <v>6.9050942044754715E-5</v>
      </c>
      <c r="CS153" s="431">
        <v>4.392253995452306E-5</v>
      </c>
      <c r="CT153" s="431">
        <v>2.8722442887698053E-5</v>
      </c>
      <c r="CU153" s="431">
        <v>3.5224638518660095E-4</v>
      </c>
      <c r="CV153" s="431">
        <v>1.5913346455980853E-4</v>
      </c>
      <c r="CW153" s="431">
        <v>4.645063062065226E-5</v>
      </c>
      <c r="CX153" s="431">
        <v>4.1113574629965265E-5</v>
      </c>
      <c r="CY153" s="431">
        <v>4.3949585257846176E-5</v>
      </c>
      <c r="CZ153" s="431">
        <v>7.4654696290538838E-5</v>
      </c>
      <c r="DA153" s="431">
        <v>4.0579290962839962E-5</v>
      </c>
      <c r="DB153" s="431">
        <v>8.0787342165271022E-5</v>
      </c>
      <c r="DC153" s="431">
        <v>8.0287999768955258E-5</v>
      </c>
      <c r="DD153" s="431">
        <v>2.4132295203079472E-5</v>
      </c>
      <c r="DE153" s="431">
        <v>2.1472890740708835E-4</v>
      </c>
      <c r="DF153" s="431">
        <v>8.9955593062554566E-5</v>
      </c>
      <c r="DG153" s="432">
        <v>8.9302962095418205E-5</v>
      </c>
    </row>
    <row r="154" spans="2:111">
      <c r="B154" s="188" t="s">
        <v>193</v>
      </c>
      <c r="C154" s="185" t="s">
        <v>194</v>
      </c>
      <c r="D154" s="431">
        <v>3.8932575054635655E-4</v>
      </c>
      <c r="E154" s="431">
        <v>4.0904316793415388E-4</v>
      </c>
      <c r="F154" s="431">
        <v>5.2616412676612264E-4</v>
      </c>
      <c r="G154" s="431">
        <v>4.0896765596950397E-4</v>
      </c>
      <c r="H154" s="431">
        <v>3.7710902040977829E-4</v>
      </c>
      <c r="I154" s="431">
        <v>4.251763790843997E-6</v>
      </c>
      <c r="J154" s="431">
        <v>5.081752113134779E-5</v>
      </c>
      <c r="K154" s="431">
        <v>8.8034892767213397E-4</v>
      </c>
      <c r="L154" s="431">
        <v>6.1078859425180926E-3</v>
      </c>
      <c r="M154" s="431">
        <v>3.5834312255817927E-4</v>
      </c>
      <c r="N154" s="431">
        <v>2.8001663782960369E-5</v>
      </c>
      <c r="O154" s="431">
        <v>3.6756360204817672E-4</v>
      </c>
      <c r="P154" s="431">
        <v>2.2264780416725823E-4</v>
      </c>
      <c r="Q154" s="431">
        <v>3.4052215339246713E-4</v>
      </c>
      <c r="R154" s="431">
        <v>4.4176863017775644E-3</v>
      </c>
      <c r="S154" s="431">
        <v>3.4310629681925128E-4</v>
      </c>
      <c r="T154" s="431">
        <v>3.3439801429241173E-4</v>
      </c>
      <c r="U154" s="431">
        <v>3.5443634536758568E-4</v>
      </c>
      <c r="V154" s="431">
        <v>2.8153142487598754E-4</v>
      </c>
      <c r="W154" s="431">
        <v>9.7430994532364567E-4</v>
      </c>
      <c r="X154" s="431">
        <v>1.6612030673257116E-4</v>
      </c>
      <c r="Y154" s="431">
        <v>6.2661256119539476E-4</v>
      </c>
      <c r="Z154" s="431">
        <v>2.7170985385860098E-4</v>
      </c>
      <c r="AA154" s="431">
        <v>2.9678131920391957E-4</v>
      </c>
      <c r="AB154" s="431">
        <v>8.7395295219354352E-3</v>
      </c>
      <c r="AC154" s="431">
        <v>3.5321973477645901E-3</v>
      </c>
      <c r="AD154" s="431">
        <v>2.331544253307787E-5</v>
      </c>
      <c r="AE154" s="431">
        <v>1.6111606786908597E-4</v>
      </c>
      <c r="AF154" s="431">
        <v>2.9756504342184514E-3</v>
      </c>
      <c r="AG154" s="431">
        <v>6.469485180440103E-4</v>
      </c>
      <c r="AH154" s="431">
        <v>9.8215617096739425E-5</v>
      </c>
      <c r="AI154" s="431">
        <v>0.83511526799591007</v>
      </c>
      <c r="AJ154" s="431">
        <v>5.3903215155497977E-4</v>
      </c>
      <c r="AK154" s="431">
        <v>2.9994443080753679E-4</v>
      </c>
      <c r="AL154" s="431">
        <v>4.7968136074644386E-3</v>
      </c>
      <c r="AM154" s="431">
        <v>1.9982082302167191E-4</v>
      </c>
      <c r="AN154" s="431">
        <v>2.042101442438582E-4</v>
      </c>
      <c r="AO154" s="431">
        <v>3.1928212981926276E-4</v>
      </c>
      <c r="AP154" s="431">
        <v>1.3484086613459184E-4</v>
      </c>
      <c r="AQ154" s="431">
        <v>7.668183761014435E-5</v>
      </c>
      <c r="AR154" s="431">
        <v>3.3881254308948485E-3</v>
      </c>
      <c r="AS154" s="431">
        <v>7.6915636824194779E-4</v>
      </c>
      <c r="AT154" s="431">
        <v>2.117619802942301E-3</v>
      </c>
      <c r="AU154" s="431">
        <v>8.8604718262551491E-4</v>
      </c>
      <c r="AV154" s="431">
        <v>5.3108164683796772E-4</v>
      </c>
      <c r="AW154" s="431">
        <v>7.1734180738231923E-3</v>
      </c>
      <c r="AX154" s="431">
        <v>2.5167229477373529E-3</v>
      </c>
      <c r="AY154" s="431">
        <v>6.5004412903165564E-3</v>
      </c>
      <c r="AZ154" s="431">
        <v>8.966616833119979E-4</v>
      </c>
      <c r="BA154" s="431">
        <v>2.1481211653270695E-3</v>
      </c>
      <c r="BB154" s="431">
        <v>7.7251735213333846E-4</v>
      </c>
      <c r="BC154" s="431">
        <v>4.725340991380598E-3</v>
      </c>
      <c r="BD154" s="431">
        <v>9.0184191971801649E-4</v>
      </c>
      <c r="BE154" s="431">
        <v>6.3390257241018077E-4</v>
      </c>
      <c r="BF154" s="431">
        <v>1.2234205275892763E-2</v>
      </c>
      <c r="BG154" s="431">
        <v>4.6104354920180057E-3</v>
      </c>
      <c r="BH154" s="431">
        <v>8.0041270743460256E-4</v>
      </c>
      <c r="BI154" s="431">
        <v>1.1836706218872268E-3</v>
      </c>
      <c r="BJ154" s="431">
        <v>6.9887037840431271E-3</v>
      </c>
      <c r="BK154" s="431">
        <v>4.1303664932058693E-3</v>
      </c>
      <c r="BL154" s="431">
        <v>2.5839615858771694E-4</v>
      </c>
      <c r="BM154" s="431">
        <v>3.0950860880572129E-3</v>
      </c>
      <c r="BN154" s="431">
        <v>2.3780294842793955E-3</v>
      </c>
      <c r="BO154" s="431">
        <v>3.7653381107558551E-4</v>
      </c>
      <c r="BP154" s="431">
        <v>4.7415031666208599E-4</v>
      </c>
      <c r="BQ154" s="431">
        <v>3.0134672142419357E-4</v>
      </c>
      <c r="BR154" s="431">
        <v>2.3176109108158187E-4</v>
      </c>
      <c r="BS154" s="431">
        <v>5.2160048959648498E-4</v>
      </c>
      <c r="BT154" s="431">
        <v>3.9441728232371019E-4</v>
      </c>
      <c r="BU154" s="431">
        <v>1.8840653445472287E-4</v>
      </c>
      <c r="BV154" s="431">
        <v>1.2538928067386544E-4</v>
      </c>
      <c r="BW154" s="431">
        <v>7.8711712618670832E-5</v>
      </c>
      <c r="BX154" s="431">
        <v>1.0593301983725282E-4</v>
      </c>
      <c r="BY154" s="431">
        <v>5.210547252962148E-5</v>
      </c>
      <c r="BZ154" s="431">
        <v>6.7787722168522499E-4</v>
      </c>
      <c r="CA154" s="431">
        <v>2.3085316016990609E-4</v>
      </c>
      <c r="CB154" s="431">
        <v>1.1939067475414701E-3</v>
      </c>
      <c r="CC154" s="431">
        <v>9.9244020624863295E-5</v>
      </c>
      <c r="CD154" s="431">
        <v>1.0775397533737824E-3</v>
      </c>
      <c r="CE154" s="431">
        <v>1.4026194467158337E-4</v>
      </c>
      <c r="CF154" s="431">
        <v>2.3066783510349614E-4</v>
      </c>
      <c r="CG154" s="431">
        <v>2.3322582328273966E-4</v>
      </c>
      <c r="CH154" s="431">
        <v>1.0214573064120622E-4</v>
      </c>
      <c r="CI154" s="431">
        <v>2.0196078603804311E-4</v>
      </c>
      <c r="CJ154" s="431">
        <v>2.6138542042150066E-4</v>
      </c>
      <c r="CK154" s="431">
        <v>2.2912311168882808E-4</v>
      </c>
      <c r="CL154" s="431">
        <v>1.9501748240719478E-4</v>
      </c>
      <c r="CM154" s="431">
        <v>2.7519764931318105E-4</v>
      </c>
      <c r="CN154" s="431">
        <v>3.4635108317426994E-4</v>
      </c>
      <c r="CO154" s="431">
        <v>4.9876773022061738E-4</v>
      </c>
      <c r="CP154" s="431">
        <v>1.8680107221484012E-3</v>
      </c>
      <c r="CQ154" s="431">
        <v>2.4613916564209873E-3</v>
      </c>
      <c r="CR154" s="431">
        <v>6.0259202043201716E-3</v>
      </c>
      <c r="CS154" s="431">
        <v>4.6450985738589193E-4</v>
      </c>
      <c r="CT154" s="431">
        <v>3.7327151069620115E-4</v>
      </c>
      <c r="CU154" s="431">
        <v>4.572452651576543E-4</v>
      </c>
      <c r="CV154" s="431">
        <v>7.6569108354454486E-4</v>
      </c>
      <c r="CW154" s="431">
        <v>2.2707476577740212E-4</v>
      </c>
      <c r="CX154" s="431">
        <v>4.8100160882056046E-3</v>
      </c>
      <c r="CY154" s="431">
        <v>1.2095442685509612E-4</v>
      </c>
      <c r="CZ154" s="431">
        <v>8.0976320190691373E-4</v>
      </c>
      <c r="DA154" s="431">
        <v>7.9838620938877812E-4</v>
      </c>
      <c r="DB154" s="431">
        <v>3.9607595575306585E-4</v>
      </c>
      <c r="DC154" s="431">
        <v>9.0317309764473784E-4</v>
      </c>
      <c r="DD154" s="431">
        <v>1.0156823926387741E-3</v>
      </c>
      <c r="DE154" s="431">
        <v>3.3253175355929456E-4</v>
      </c>
      <c r="DF154" s="431">
        <v>1.2969427632096935E-3</v>
      </c>
      <c r="DG154" s="432">
        <v>5.1853930697069587E-4</v>
      </c>
    </row>
    <row r="155" spans="2:111">
      <c r="B155" s="188" t="s">
        <v>195</v>
      </c>
      <c r="C155" s="185" t="s">
        <v>196</v>
      </c>
      <c r="D155" s="431">
        <v>2.5717821896351713E-4</v>
      </c>
      <c r="E155" s="431">
        <v>3.1018408782040126E-4</v>
      </c>
      <c r="F155" s="431">
        <v>4.5843228905031823E-4</v>
      </c>
      <c r="G155" s="431">
        <v>1.7968720781132895E-4</v>
      </c>
      <c r="H155" s="431">
        <v>1.3270501921792583E-4</v>
      </c>
      <c r="I155" s="431">
        <v>1.5400344508460315E-5</v>
      </c>
      <c r="J155" s="431">
        <v>6.2427335268954896E-5</v>
      </c>
      <c r="K155" s="431">
        <v>1.8147153135317321E-4</v>
      </c>
      <c r="L155" s="431">
        <v>1.695011371136763E-4</v>
      </c>
      <c r="M155" s="431">
        <v>1.8373469646734675E-4</v>
      </c>
      <c r="N155" s="431">
        <v>2.234871098893868E-5</v>
      </c>
      <c r="O155" s="431">
        <v>2.7434491601390773E-4</v>
      </c>
      <c r="P155" s="431">
        <v>7.9637999659119002E-5</v>
      </c>
      <c r="Q155" s="431">
        <v>1.5300561872570267E-4</v>
      </c>
      <c r="R155" s="431">
        <v>2.0162057725031348E-4</v>
      </c>
      <c r="S155" s="431">
        <v>7.3275470542865252E-4</v>
      </c>
      <c r="T155" s="431">
        <v>4.4289155919760928E-4</v>
      </c>
      <c r="U155" s="431">
        <v>2.5043774740797796E-4</v>
      </c>
      <c r="V155" s="431">
        <v>2.5627037319180158E-4</v>
      </c>
      <c r="W155" s="431">
        <v>2.914939658033921E-4</v>
      </c>
      <c r="X155" s="431">
        <v>2.3308715166869669E-4</v>
      </c>
      <c r="Y155" s="431">
        <v>2.9979284874042159E-4</v>
      </c>
      <c r="Z155" s="431">
        <v>3.2851633907634605E-4</v>
      </c>
      <c r="AA155" s="431">
        <v>5.2875177162020311E-4</v>
      </c>
      <c r="AB155" s="431">
        <v>1.8428127529672943E-4</v>
      </c>
      <c r="AC155" s="431">
        <v>2.7054789693537932E-4</v>
      </c>
      <c r="AD155" s="431">
        <v>3.2767407507256495E-5</v>
      </c>
      <c r="AE155" s="431">
        <v>2.6145068407136784E-4</v>
      </c>
      <c r="AF155" s="431">
        <v>3.6044585529563275E-4</v>
      </c>
      <c r="AG155" s="431">
        <v>2.2773020385876937E-4</v>
      </c>
      <c r="AH155" s="431">
        <v>4.7304606984489038E-5</v>
      </c>
      <c r="AI155" s="431">
        <v>3.0398008971515748E-4</v>
      </c>
      <c r="AJ155" s="431">
        <v>1.1004757141612647</v>
      </c>
      <c r="AK155" s="431">
        <v>3.2195707032677782E-4</v>
      </c>
      <c r="AL155" s="431">
        <v>8.797489135605309E-4</v>
      </c>
      <c r="AM155" s="431">
        <v>4.7654919860749898E-4</v>
      </c>
      <c r="AN155" s="431">
        <v>5.1335826092085252E-4</v>
      </c>
      <c r="AO155" s="431">
        <v>5.7582431851313433E-4</v>
      </c>
      <c r="AP155" s="431">
        <v>3.6119420299011274E-4</v>
      </c>
      <c r="AQ155" s="431">
        <v>1.2769854230118343E-4</v>
      </c>
      <c r="AR155" s="431">
        <v>2.2294245797289502E-4</v>
      </c>
      <c r="AS155" s="431">
        <v>4.1676304829119624E-4</v>
      </c>
      <c r="AT155" s="431">
        <v>3.890666597647252E-4</v>
      </c>
      <c r="AU155" s="431">
        <v>2.2431420143243018E-4</v>
      </c>
      <c r="AV155" s="431">
        <v>1.9679615307939026E-4</v>
      </c>
      <c r="AW155" s="431">
        <v>1.4318991868661685E-4</v>
      </c>
      <c r="AX155" s="431">
        <v>1.030570225276766E-4</v>
      </c>
      <c r="AY155" s="431">
        <v>3.6030213512674666E-4</v>
      </c>
      <c r="AZ155" s="431">
        <v>2.3548422869306459E-4</v>
      </c>
      <c r="BA155" s="431">
        <v>1.7947961809344122E-4</v>
      </c>
      <c r="BB155" s="431">
        <v>8.1119097108219666E-5</v>
      </c>
      <c r="BC155" s="431">
        <v>1.6522118390750531E-4</v>
      </c>
      <c r="BD155" s="431">
        <v>1.0859436749980246E-4</v>
      </c>
      <c r="BE155" s="431">
        <v>7.1303189306297599E-5</v>
      </c>
      <c r="BF155" s="431">
        <v>1.8977122956063459E-4</v>
      </c>
      <c r="BG155" s="431">
        <v>2.2375805751483063E-4</v>
      </c>
      <c r="BH155" s="431">
        <v>2.2068345419781922E-4</v>
      </c>
      <c r="BI155" s="431">
        <v>2.934749048678844E-4</v>
      </c>
      <c r="BJ155" s="431">
        <v>1.9354572239651104E-4</v>
      </c>
      <c r="BK155" s="431">
        <v>4.7923168553730465E-4</v>
      </c>
      <c r="BL155" s="431">
        <v>1.6644510839181081E-4</v>
      </c>
      <c r="BM155" s="431">
        <v>3.2629757796426587E-2</v>
      </c>
      <c r="BN155" s="431">
        <v>3.877985867815608E-2</v>
      </c>
      <c r="BO155" s="431">
        <v>6.3123366745048218E-2</v>
      </c>
      <c r="BP155" s="431">
        <v>3.4586795571766027E-2</v>
      </c>
      <c r="BQ155" s="431">
        <v>8.4000304621836646E-4</v>
      </c>
      <c r="BR155" s="431">
        <v>2.1542822691485663E-3</v>
      </c>
      <c r="BS155" s="431">
        <v>2.1967762938209286E-3</v>
      </c>
      <c r="BT155" s="431">
        <v>4.6826708688370782E-4</v>
      </c>
      <c r="BU155" s="431">
        <v>2.6986184869786571E-4</v>
      </c>
      <c r="BV155" s="431">
        <v>2.2153407485930849E-4</v>
      </c>
      <c r="BW155" s="431">
        <v>2.983167469162718E-4</v>
      </c>
      <c r="BX155" s="431">
        <v>8.0644376619859882E-4</v>
      </c>
      <c r="BY155" s="431">
        <v>7.4234738667962785E-4</v>
      </c>
      <c r="BZ155" s="431">
        <v>9.2935803820871801E-4</v>
      </c>
      <c r="CA155" s="431">
        <v>9.6266998170822056E-5</v>
      </c>
      <c r="CB155" s="431">
        <v>9.8914464065526903E-4</v>
      </c>
      <c r="CC155" s="431">
        <v>1.3588185577468933E-4</v>
      </c>
      <c r="CD155" s="431">
        <v>2.683632709196561E-4</v>
      </c>
      <c r="CE155" s="431">
        <v>2.3435624217837484E-4</v>
      </c>
      <c r="CF155" s="431">
        <v>6.2486090265809148E-4</v>
      </c>
      <c r="CG155" s="431">
        <v>8.1761997995143988E-4</v>
      </c>
      <c r="CH155" s="431">
        <v>1.2776941951246482E-4</v>
      </c>
      <c r="CI155" s="431">
        <v>4.1493753246812725E-4</v>
      </c>
      <c r="CJ155" s="431">
        <v>6.399168220580896E-4</v>
      </c>
      <c r="CK155" s="431">
        <v>1.2092207829470139E-4</v>
      </c>
      <c r="CL155" s="431">
        <v>5.1925806639446033E-4</v>
      </c>
      <c r="CM155" s="431">
        <v>2.0765205703807566E-4</v>
      </c>
      <c r="CN155" s="431">
        <v>4.1278425645106353E-4</v>
      </c>
      <c r="CO155" s="431">
        <v>4.9288987739763972E-4</v>
      </c>
      <c r="CP155" s="431">
        <v>3.2074025193707788E-4</v>
      </c>
      <c r="CQ155" s="431">
        <v>2.1777007875397285E-4</v>
      </c>
      <c r="CR155" s="431">
        <v>2.866720280778066E-4</v>
      </c>
      <c r="CS155" s="431">
        <v>2.7659462243385095E-4</v>
      </c>
      <c r="CT155" s="431">
        <v>1.9604093723148846E-4</v>
      </c>
      <c r="CU155" s="431">
        <v>1.6474821921509019E-4</v>
      </c>
      <c r="CV155" s="431">
        <v>2.1862937342409543E-4</v>
      </c>
      <c r="CW155" s="431">
        <v>3.1190485580613939E-4</v>
      </c>
      <c r="CX155" s="431">
        <v>1.9642838356721389E-4</v>
      </c>
      <c r="CY155" s="431">
        <v>1.2293432247157174E-4</v>
      </c>
      <c r="CZ155" s="431">
        <v>3.7632211918742442E-4</v>
      </c>
      <c r="DA155" s="431">
        <v>2.6265562825821459E-4</v>
      </c>
      <c r="DB155" s="431">
        <v>2.8585394387431256E-4</v>
      </c>
      <c r="DC155" s="431">
        <v>3.6212065594074536E-4</v>
      </c>
      <c r="DD155" s="431">
        <v>1.2111012039758274E-4</v>
      </c>
      <c r="DE155" s="431">
        <v>2.4018912331020553E-4</v>
      </c>
      <c r="DF155" s="431">
        <v>4.0739346813105538E-4</v>
      </c>
      <c r="DG155" s="432">
        <v>8.3463616145601515E-4</v>
      </c>
    </row>
    <row r="156" spans="2:111">
      <c r="B156" s="188" t="s">
        <v>197</v>
      </c>
      <c r="C156" s="185" t="s">
        <v>95</v>
      </c>
      <c r="D156" s="431">
        <v>1.459739555390134E-4</v>
      </c>
      <c r="E156" s="431">
        <v>9.2173418491390291E-5</v>
      </c>
      <c r="F156" s="431">
        <v>1.9921040427252178E-4</v>
      </c>
      <c r="G156" s="431">
        <v>6.1398347927874226E-5</v>
      </c>
      <c r="H156" s="431">
        <v>5.9126889597878709E-5</v>
      </c>
      <c r="I156" s="431">
        <v>1.4645266085413204E-6</v>
      </c>
      <c r="J156" s="431">
        <v>2.0540475939274397E-5</v>
      </c>
      <c r="K156" s="431">
        <v>6.839253114288253E-5</v>
      </c>
      <c r="L156" s="431">
        <v>1.6067966118317993E-4</v>
      </c>
      <c r="M156" s="431">
        <v>7.3516267109494142E-5</v>
      </c>
      <c r="N156" s="431">
        <v>9.1789709515821724E-6</v>
      </c>
      <c r="O156" s="431">
        <v>4.6643914508849508E-5</v>
      </c>
      <c r="P156" s="431">
        <v>1.7853009724013007E-5</v>
      </c>
      <c r="Q156" s="431">
        <v>6.3836697882532718E-5</v>
      </c>
      <c r="R156" s="431">
        <v>4.8438562014613469E-4</v>
      </c>
      <c r="S156" s="431">
        <v>8.5195232732805114E-5</v>
      </c>
      <c r="T156" s="431">
        <v>5.9784857005333414E-5</v>
      </c>
      <c r="U156" s="431">
        <v>5.4116040361607938E-5</v>
      </c>
      <c r="V156" s="431">
        <v>6.498772630963294E-5</v>
      </c>
      <c r="W156" s="431">
        <v>1.9776208674938486E-4</v>
      </c>
      <c r="X156" s="431">
        <v>3.4881824074448654E-5</v>
      </c>
      <c r="Y156" s="431">
        <v>6.2090828891814327E-5</v>
      </c>
      <c r="Z156" s="431">
        <v>4.1514469787626541E-5</v>
      </c>
      <c r="AA156" s="431">
        <v>5.8442506336022285E-5</v>
      </c>
      <c r="AB156" s="431">
        <v>5.6557072980409667E-5</v>
      </c>
      <c r="AC156" s="431">
        <v>9.304837629563462E-5</v>
      </c>
      <c r="AD156" s="431">
        <v>8.3729949030189176E-6</v>
      </c>
      <c r="AE156" s="431">
        <v>3.9573266878445594E-5</v>
      </c>
      <c r="AF156" s="431">
        <v>1.2123306887558668E-4</v>
      </c>
      <c r="AG156" s="431">
        <v>6.8925189263983116E-5</v>
      </c>
      <c r="AH156" s="431">
        <v>1.4923791963774563E-5</v>
      </c>
      <c r="AI156" s="431">
        <v>6.0762035887460489E-5</v>
      </c>
      <c r="AJ156" s="431">
        <v>9.9064712769056138E-5</v>
      </c>
      <c r="AK156" s="431">
        <v>0.79863830792539359</v>
      </c>
      <c r="AL156" s="431">
        <v>9.1518711599771526E-5</v>
      </c>
      <c r="AM156" s="431">
        <v>6.3100205863284294E-5</v>
      </c>
      <c r="AN156" s="431">
        <v>6.6051958901333603E-5</v>
      </c>
      <c r="AO156" s="431">
        <v>8.9799249484018729E-5</v>
      </c>
      <c r="AP156" s="431">
        <v>5.0008426225634369E-5</v>
      </c>
      <c r="AQ156" s="431">
        <v>2.3023165307879737E-5</v>
      </c>
      <c r="AR156" s="431">
        <v>5.0124834523831729E-5</v>
      </c>
      <c r="AS156" s="431">
        <v>7.412712763568165E-5</v>
      </c>
      <c r="AT156" s="431">
        <v>3.1069281099796811E-4</v>
      </c>
      <c r="AU156" s="431">
        <v>3.7666430122888051E-4</v>
      </c>
      <c r="AV156" s="431">
        <v>3.5580952603139629E-4</v>
      </c>
      <c r="AW156" s="431">
        <v>1.4378645612436668E-3</v>
      </c>
      <c r="AX156" s="431">
        <v>3.107036348534258E-3</v>
      </c>
      <c r="AY156" s="431">
        <v>3.0057155914964672E-2</v>
      </c>
      <c r="AZ156" s="431">
        <v>2.9189669911522716E-3</v>
      </c>
      <c r="BA156" s="431">
        <v>1.4142802838199786E-3</v>
      </c>
      <c r="BB156" s="431">
        <v>2.10689474223458E-3</v>
      </c>
      <c r="BC156" s="431">
        <v>9.8926560974059766E-4</v>
      </c>
      <c r="BD156" s="431">
        <v>2.4108524867220886E-3</v>
      </c>
      <c r="BE156" s="431">
        <v>1.303778438964356E-3</v>
      </c>
      <c r="BF156" s="431">
        <v>5.9510447909632007E-4</v>
      </c>
      <c r="BG156" s="431">
        <v>5.326034419831881E-4</v>
      </c>
      <c r="BH156" s="431">
        <v>8.5822421937309455E-4</v>
      </c>
      <c r="BI156" s="431">
        <v>2.9655388420610495E-4</v>
      </c>
      <c r="BJ156" s="431">
        <v>1.6008691750129565E-4</v>
      </c>
      <c r="BK156" s="431">
        <v>2.8911055014124715E-4</v>
      </c>
      <c r="BL156" s="431">
        <v>1.8982203566166345E-4</v>
      </c>
      <c r="BM156" s="431">
        <v>4.3366788423486813E-3</v>
      </c>
      <c r="BN156" s="431">
        <v>6.8783430551557368E-4</v>
      </c>
      <c r="BO156" s="431">
        <v>2.7675257754214205E-4</v>
      </c>
      <c r="BP156" s="431">
        <v>9.4181075563492037E-4</v>
      </c>
      <c r="BQ156" s="431">
        <v>1.2958423679639469E-4</v>
      </c>
      <c r="BR156" s="431">
        <v>7.1863898120621357E-5</v>
      </c>
      <c r="BS156" s="431">
        <v>1.4535006004947492E-4</v>
      </c>
      <c r="BT156" s="431">
        <v>2.516162463034173E-4</v>
      </c>
      <c r="BU156" s="431">
        <v>1.0396896220410652E-4</v>
      </c>
      <c r="BV156" s="431">
        <v>4.7288103569788967E-5</v>
      </c>
      <c r="BW156" s="431">
        <v>3.1677828504015409E-5</v>
      </c>
      <c r="BX156" s="431">
        <v>3.5426805960424358E-5</v>
      </c>
      <c r="BY156" s="431">
        <v>1.5693579918522129E-5</v>
      </c>
      <c r="BZ156" s="431">
        <v>6.7200323862394172E-5</v>
      </c>
      <c r="CA156" s="431">
        <v>1.1276175368919446E-4</v>
      </c>
      <c r="CB156" s="431">
        <v>5.4715319020048599E-4</v>
      </c>
      <c r="CC156" s="431">
        <v>7.1851184279470495E-5</v>
      </c>
      <c r="CD156" s="431">
        <v>8.2472181155175827E-5</v>
      </c>
      <c r="CE156" s="431">
        <v>1.5136003180814503E-4</v>
      </c>
      <c r="CF156" s="431">
        <v>6.2023336459675956E-5</v>
      </c>
      <c r="CG156" s="431">
        <v>7.9975708839897117E-5</v>
      </c>
      <c r="CH156" s="431">
        <v>3.4554447283990738E-5</v>
      </c>
      <c r="CI156" s="431">
        <v>8.6752817502450309E-5</v>
      </c>
      <c r="CJ156" s="431">
        <v>1.4018817717065607E-4</v>
      </c>
      <c r="CK156" s="431">
        <v>8.3516472430679353E-5</v>
      </c>
      <c r="CL156" s="431">
        <v>8.1810899519493184E-5</v>
      </c>
      <c r="CM156" s="431">
        <v>1.5626511112621695E-4</v>
      </c>
      <c r="CN156" s="431">
        <v>1.814637588313847E-4</v>
      </c>
      <c r="CO156" s="431">
        <v>1.469360769441563E-4</v>
      </c>
      <c r="CP156" s="431">
        <v>1.5172464734436889E-4</v>
      </c>
      <c r="CQ156" s="431">
        <v>2.1158224533171234E-4</v>
      </c>
      <c r="CR156" s="431">
        <v>2.5802492265039378E-4</v>
      </c>
      <c r="CS156" s="431">
        <v>6.3253957845209286E-4</v>
      </c>
      <c r="CT156" s="431">
        <v>4.2627294797393703E-4</v>
      </c>
      <c r="CU156" s="431">
        <v>2.0570877407097198E-4</v>
      </c>
      <c r="CV156" s="431">
        <v>3.3309928444927593E-4</v>
      </c>
      <c r="CW156" s="431">
        <v>8.6823938451247192E-5</v>
      </c>
      <c r="CX156" s="431">
        <v>2.2897512515838467E-3</v>
      </c>
      <c r="CY156" s="431">
        <v>4.0840333153441841E-5</v>
      </c>
      <c r="CZ156" s="431">
        <v>8.2585393962185838E-4</v>
      </c>
      <c r="DA156" s="431">
        <v>6.9927622469790663E-4</v>
      </c>
      <c r="DB156" s="431">
        <v>6.5367967330058786E-5</v>
      </c>
      <c r="DC156" s="431">
        <v>7.9681959691460915E-5</v>
      </c>
      <c r="DD156" s="431">
        <v>4.9009555874228644E-5</v>
      </c>
      <c r="DE156" s="431">
        <v>2.0122097831425136E-4</v>
      </c>
      <c r="DF156" s="431">
        <v>1.1024636998095746E-3</v>
      </c>
      <c r="DG156" s="432">
        <v>3.8984037139128027E-4</v>
      </c>
    </row>
    <row r="157" spans="2:111">
      <c r="B157" s="188" t="s">
        <v>198</v>
      </c>
      <c r="C157" s="185" t="s">
        <v>96</v>
      </c>
      <c r="D157" s="431">
        <v>3.371274872505521E-3</v>
      </c>
      <c r="E157" s="431">
        <v>1.8602998874838387E-3</v>
      </c>
      <c r="F157" s="431">
        <v>7.5493374663363148E-3</v>
      </c>
      <c r="G157" s="431">
        <v>2.367416721234195E-4</v>
      </c>
      <c r="H157" s="431">
        <v>4.2638336400188746E-4</v>
      </c>
      <c r="I157" s="431">
        <v>2.3069642711396513E-5</v>
      </c>
      <c r="J157" s="431">
        <v>5.2815276939409829E-5</v>
      </c>
      <c r="K157" s="431">
        <v>8.7143491224427039E-4</v>
      </c>
      <c r="L157" s="431">
        <v>6.8133660535078051E-4</v>
      </c>
      <c r="M157" s="431">
        <v>1.2351813055367633E-3</v>
      </c>
      <c r="N157" s="431">
        <v>8.6264799003595328E-5</v>
      </c>
      <c r="O157" s="431">
        <v>4.0353302232635634E-4</v>
      </c>
      <c r="P157" s="431">
        <v>1.0940580527935503E-4</v>
      </c>
      <c r="Q157" s="431">
        <v>3.7830238485050163E-4</v>
      </c>
      <c r="R157" s="431">
        <v>1.4192134781005642E-3</v>
      </c>
      <c r="S157" s="431">
        <v>2.002850613206375E-3</v>
      </c>
      <c r="T157" s="431">
        <v>7.4172648253290183E-4</v>
      </c>
      <c r="U157" s="431">
        <v>4.0710928690045501E-4</v>
      </c>
      <c r="V157" s="431">
        <v>5.7819633511025648E-3</v>
      </c>
      <c r="W157" s="431">
        <v>1.1668269958407211E-2</v>
      </c>
      <c r="X157" s="431">
        <v>3.0086133310239108E-4</v>
      </c>
      <c r="Y157" s="431">
        <v>1.0099236080798289E-3</v>
      </c>
      <c r="Z157" s="431">
        <v>7.9852293206631136E-4</v>
      </c>
      <c r="AA157" s="431">
        <v>9.4035251516402199E-4</v>
      </c>
      <c r="AB157" s="431">
        <v>2.0033184359578532E-3</v>
      </c>
      <c r="AC157" s="431">
        <v>1.2732387585021173E-3</v>
      </c>
      <c r="AD157" s="431">
        <v>5.1229462909593558E-5</v>
      </c>
      <c r="AE157" s="431">
        <v>7.6890864847158876E-3</v>
      </c>
      <c r="AF157" s="431">
        <v>5.5663957462416189E-4</v>
      </c>
      <c r="AG157" s="431">
        <v>8.5580719831510369E-4</v>
      </c>
      <c r="AH157" s="431">
        <v>9.9489424581712747E-5</v>
      </c>
      <c r="AI157" s="431">
        <v>1.0071083592848439E-2</v>
      </c>
      <c r="AJ157" s="431">
        <v>3.5204726512699416E-2</v>
      </c>
      <c r="AK157" s="431">
        <v>1.6056342746026245E-2</v>
      </c>
      <c r="AL157" s="431">
        <v>0.91651012329520254</v>
      </c>
      <c r="AM157" s="431">
        <v>1.0470872638155763E-2</v>
      </c>
      <c r="AN157" s="431">
        <v>6.4780095044070264E-3</v>
      </c>
      <c r="AO157" s="431">
        <v>1.6494394554287226E-2</v>
      </c>
      <c r="AP157" s="431">
        <v>2.8656203992014624E-3</v>
      </c>
      <c r="AQ157" s="431">
        <v>4.9229035245912682E-3</v>
      </c>
      <c r="AR157" s="431">
        <v>3.1828697844401488E-3</v>
      </c>
      <c r="AS157" s="431">
        <v>6.771408251655649E-3</v>
      </c>
      <c r="AT157" s="431">
        <v>3.8108477708757283E-3</v>
      </c>
      <c r="AU157" s="431">
        <v>6.4448393237058485E-3</v>
      </c>
      <c r="AV157" s="431">
        <v>5.2906798808757712E-3</v>
      </c>
      <c r="AW157" s="431">
        <v>1.9100894093963038E-3</v>
      </c>
      <c r="AX157" s="431">
        <v>4.4790976019568485E-3</v>
      </c>
      <c r="AY157" s="431">
        <v>4.8220168030499461E-3</v>
      </c>
      <c r="AZ157" s="431">
        <v>5.6998198973950143E-3</v>
      </c>
      <c r="BA157" s="431">
        <v>2.445584907770595E-3</v>
      </c>
      <c r="BB157" s="431">
        <v>1.4856918427835859E-3</v>
      </c>
      <c r="BC157" s="431">
        <v>4.4800056590150331E-3</v>
      </c>
      <c r="BD157" s="431">
        <v>1.3960879653860953E-3</v>
      </c>
      <c r="BE157" s="431">
        <v>9.882039862697937E-4</v>
      </c>
      <c r="BF157" s="431">
        <v>5.1951476686252929E-3</v>
      </c>
      <c r="BG157" s="431">
        <v>3.5900519735162671E-3</v>
      </c>
      <c r="BH157" s="431">
        <v>4.8831913697893452E-3</v>
      </c>
      <c r="BI157" s="431">
        <v>3.8080915548280845E-3</v>
      </c>
      <c r="BJ157" s="431">
        <v>1.7672363857101712E-3</v>
      </c>
      <c r="BK157" s="431">
        <v>2.4139780351659745E-3</v>
      </c>
      <c r="BL157" s="431">
        <v>2.2379311394905155E-4</v>
      </c>
      <c r="BM157" s="431">
        <v>9.2405307393272212E-3</v>
      </c>
      <c r="BN157" s="431">
        <v>1.491019306978845E-2</v>
      </c>
      <c r="BO157" s="431">
        <v>1.4230820319173745E-2</v>
      </c>
      <c r="BP157" s="431">
        <v>1.4688325726592779E-2</v>
      </c>
      <c r="BQ157" s="431">
        <v>6.4248018204333772E-4</v>
      </c>
      <c r="BR157" s="431">
        <v>1.0247309446762003E-3</v>
      </c>
      <c r="BS157" s="431">
        <v>5.9597324487017647E-3</v>
      </c>
      <c r="BT157" s="431">
        <v>3.8895846632150643E-4</v>
      </c>
      <c r="BU157" s="431">
        <v>2.7227794522882026E-4</v>
      </c>
      <c r="BV157" s="431">
        <v>1.7599032667450778E-4</v>
      </c>
      <c r="BW157" s="431">
        <v>1.7652523187086075E-4</v>
      </c>
      <c r="BX157" s="431">
        <v>3.3712172618386381E-4</v>
      </c>
      <c r="BY157" s="431">
        <v>2.5874562525704861E-4</v>
      </c>
      <c r="BZ157" s="431">
        <v>6.1091810316383176E-4</v>
      </c>
      <c r="CA157" s="431">
        <v>1.5946144533500331E-4</v>
      </c>
      <c r="CB157" s="431">
        <v>1.0105332695065699E-3</v>
      </c>
      <c r="CC157" s="431">
        <v>1.5969481762200717E-4</v>
      </c>
      <c r="CD157" s="431">
        <v>4.3000275917257498E-4</v>
      </c>
      <c r="CE157" s="431">
        <v>1.9639917429096506E-4</v>
      </c>
      <c r="CF157" s="431">
        <v>3.7196796075981026E-4</v>
      </c>
      <c r="CG157" s="431">
        <v>5.1190949050225433E-4</v>
      </c>
      <c r="CH157" s="431">
        <v>1.1668693554609017E-4</v>
      </c>
      <c r="CI157" s="431">
        <v>3.1761402596157151E-4</v>
      </c>
      <c r="CJ157" s="431">
        <v>4.257399962513354E-4</v>
      </c>
      <c r="CK157" s="431">
        <v>1.7350249329212849E-4</v>
      </c>
      <c r="CL157" s="431">
        <v>3.2822571136054466E-4</v>
      </c>
      <c r="CM157" s="431">
        <v>3.7993352142913923E-4</v>
      </c>
      <c r="CN157" s="431">
        <v>3.8463191146040593E-4</v>
      </c>
      <c r="CO157" s="431">
        <v>1.3170647066864257E-3</v>
      </c>
      <c r="CP157" s="431">
        <v>6.1829518412506799E-4</v>
      </c>
      <c r="CQ157" s="431">
        <v>6.8295399278017201E-4</v>
      </c>
      <c r="CR157" s="431">
        <v>6.1298399023348722E-4</v>
      </c>
      <c r="CS157" s="431">
        <v>3.0885237824744219E-4</v>
      </c>
      <c r="CT157" s="431">
        <v>2.7223797389878398E-4</v>
      </c>
      <c r="CU157" s="431">
        <v>2.4449766385517741E-4</v>
      </c>
      <c r="CV157" s="431">
        <v>4.6178543277377042E-4</v>
      </c>
      <c r="CW157" s="431">
        <v>2.7721504612223085E-4</v>
      </c>
      <c r="CX157" s="431">
        <v>2.300472027984423E-3</v>
      </c>
      <c r="CY157" s="431">
        <v>1.264644892484869E-4</v>
      </c>
      <c r="CZ157" s="431">
        <v>5.5915606309174385E-4</v>
      </c>
      <c r="DA157" s="431">
        <v>5.2467330140211748E-4</v>
      </c>
      <c r="DB157" s="431">
        <v>4.2230363070613083E-4</v>
      </c>
      <c r="DC157" s="431">
        <v>7.6927690565130552E-4</v>
      </c>
      <c r="DD157" s="431">
        <v>3.8877908527341551E-4</v>
      </c>
      <c r="DE157" s="431">
        <v>1.0894960677530474E-3</v>
      </c>
      <c r="DF157" s="431">
        <v>6.0580127986485316E-3</v>
      </c>
      <c r="DG157" s="432">
        <v>1.0464121409927939E-3</v>
      </c>
    </row>
    <row r="158" spans="2:111">
      <c r="B158" s="188" t="s">
        <v>199</v>
      </c>
      <c r="C158" s="185" t="s">
        <v>200</v>
      </c>
      <c r="D158" s="431">
        <v>1.1999660922955738E-3</v>
      </c>
      <c r="E158" s="431">
        <v>9.647198962417329E-4</v>
      </c>
      <c r="F158" s="431">
        <v>1.5441310570912126E-3</v>
      </c>
      <c r="G158" s="431">
        <v>6.1639888709197625E-4</v>
      </c>
      <c r="H158" s="431">
        <v>4.8184906394580247E-3</v>
      </c>
      <c r="I158" s="431">
        <v>1.2124653752569537E-4</v>
      </c>
      <c r="J158" s="431">
        <v>3.8198426438546462E-4</v>
      </c>
      <c r="K158" s="431">
        <v>1.1166275145617749E-3</v>
      </c>
      <c r="L158" s="431">
        <v>5.1441989266929992E-3</v>
      </c>
      <c r="M158" s="431">
        <v>7.7789786750242877E-4</v>
      </c>
      <c r="N158" s="431">
        <v>8.4504897907230938E-5</v>
      </c>
      <c r="O158" s="431">
        <v>5.7729771498407319E-4</v>
      </c>
      <c r="P158" s="431">
        <v>3.0330679685188882E-4</v>
      </c>
      <c r="Q158" s="431">
        <v>1.4901846847536328E-3</v>
      </c>
      <c r="R158" s="431">
        <v>2.2964634135506135E-2</v>
      </c>
      <c r="S158" s="431">
        <v>1.2221156985555393E-3</v>
      </c>
      <c r="T158" s="431">
        <v>9.0308721895327848E-4</v>
      </c>
      <c r="U158" s="431">
        <v>6.3257094398625044E-4</v>
      </c>
      <c r="V158" s="431">
        <v>6.3415730168183305E-4</v>
      </c>
      <c r="W158" s="431">
        <v>1.5952431753958097E-3</v>
      </c>
      <c r="X158" s="431">
        <v>4.6836833324128015E-4</v>
      </c>
      <c r="Y158" s="431">
        <v>9.415423498052674E-4</v>
      </c>
      <c r="Z158" s="431">
        <v>6.7950513674422831E-4</v>
      </c>
      <c r="AA158" s="431">
        <v>8.2891399732832694E-4</v>
      </c>
      <c r="AB158" s="431">
        <v>2.0651663600493326E-3</v>
      </c>
      <c r="AC158" s="431">
        <v>1.7380908080432268E-3</v>
      </c>
      <c r="AD158" s="431">
        <v>1.5560326175154617E-4</v>
      </c>
      <c r="AE158" s="431">
        <v>5.8160468215412886E-4</v>
      </c>
      <c r="AF158" s="431">
        <v>2.1652090304318107E-3</v>
      </c>
      <c r="AG158" s="431">
        <v>4.2352419482881935E-3</v>
      </c>
      <c r="AH158" s="431">
        <v>4.6498221493235242E-4</v>
      </c>
      <c r="AI158" s="431">
        <v>1.5806122231640902E-3</v>
      </c>
      <c r="AJ158" s="431">
        <v>1.1693726692942059E-2</v>
      </c>
      <c r="AK158" s="431">
        <v>3.063372153285544E-3</v>
      </c>
      <c r="AL158" s="431">
        <v>3.2739805510430264E-3</v>
      </c>
      <c r="AM158" s="431">
        <v>1.5018489008719749</v>
      </c>
      <c r="AN158" s="431">
        <v>0.72226912152968814</v>
      </c>
      <c r="AO158" s="431">
        <v>0.27734552753663821</v>
      </c>
      <c r="AP158" s="431">
        <v>0.3100464805864584</v>
      </c>
      <c r="AQ158" s="431">
        <v>3.859567335560924E-4</v>
      </c>
      <c r="AR158" s="431">
        <v>1.4631856538155617E-3</v>
      </c>
      <c r="AS158" s="431">
        <v>0.12238948905462445</v>
      </c>
      <c r="AT158" s="431">
        <v>9.1800192782775916E-2</v>
      </c>
      <c r="AU158" s="431">
        <v>5.1523689806136308E-2</v>
      </c>
      <c r="AV158" s="431">
        <v>4.2677966705563813E-2</v>
      </c>
      <c r="AW158" s="431">
        <v>1.0429362209245431E-2</v>
      </c>
      <c r="AX158" s="431">
        <v>1.5406764981341359E-3</v>
      </c>
      <c r="AY158" s="431">
        <v>9.3106612412408966E-3</v>
      </c>
      <c r="AZ158" s="431">
        <v>3.3202411882396012E-2</v>
      </c>
      <c r="BA158" s="431">
        <v>2.2984600752442116E-2</v>
      </c>
      <c r="BB158" s="431">
        <v>3.2283959555969113E-3</v>
      </c>
      <c r="BC158" s="431">
        <v>1.2486242179786699E-2</v>
      </c>
      <c r="BD158" s="431">
        <v>4.2899735209840527E-3</v>
      </c>
      <c r="BE158" s="431">
        <v>2.3805851560221038E-3</v>
      </c>
      <c r="BF158" s="431">
        <v>3.9425023170951187E-2</v>
      </c>
      <c r="BG158" s="431">
        <v>5.2147028581367647E-2</v>
      </c>
      <c r="BH158" s="431">
        <v>3.6258863174266256E-2</v>
      </c>
      <c r="BI158" s="431">
        <v>0.11537501825953268</v>
      </c>
      <c r="BJ158" s="431">
        <v>2.4043013109940805E-2</v>
      </c>
      <c r="BK158" s="431">
        <v>5.3010585212130475E-3</v>
      </c>
      <c r="BL158" s="431">
        <v>1.0767577651712718E-3</v>
      </c>
      <c r="BM158" s="431">
        <v>2.5595759911433098E-2</v>
      </c>
      <c r="BN158" s="431">
        <v>2.8575345889524206E-2</v>
      </c>
      <c r="BO158" s="431">
        <v>1.9231262558279182E-2</v>
      </c>
      <c r="BP158" s="431">
        <v>3.0236545711130745E-2</v>
      </c>
      <c r="BQ158" s="431">
        <v>1.3800370541834737E-3</v>
      </c>
      <c r="BR158" s="431">
        <v>2.0234903060601648E-3</v>
      </c>
      <c r="BS158" s="431">
        <v>3.0418688358686955E-3</v>
      </c>
      <c r="BT158" s="431">
        <v>9.0461117958808772E-4</v>
      </c>
      <c r="BU158" s="431">
        <v>7.8116318236403964E-4</v>
      </c>
      <c r="BV158" s="431">
        <v>4.562596596173998E-4</v>
      </c>
      <c r="BW158" s="431">
        <v>3.869859639207696E-4</v>
      </c>
      <c r="BX158" s="431">
        <v>7.5280446489325728E-4</v>
      </c>
      <c r="BY158" s="431">
        <v>5.3607549594702412E-4</v>
      </c>
      <c r="BZ158" s="431">
        <v>2.7977381769086888E-3</v>
      </c>
      <c r="CA158" s="431">
        <v>7.9707086803526583E-4</v>
      </c>
      <c r="CB158" s="431">
        <v>4.255602156841589E-3</v>
      </c>
      <c r="CC158" s="431">
        <v>2.2655281483074381E-3</v>
      </c>
      <c r="CD158" s="431">
        <v>4.1693571933547257E-3</v>
      </c>
      <c r="CE158" s="431">
        <v>6.67953701242072E-4</v>
      </c>
      <c r="CF158" s="431">
        <v>1.0738341353726823E-3</v>
      </c>
      <c r="CG158" s="431">
        <v>3.1303949988228069E-3</v>
      </c>
      <c r="CH158" s="431">
        <v>3.7528181717171044E-4</v>
      </c>
      <c r="CI158" s="431">
        <v>8.4961986192718221E-4</v>
      </c>
      <c r="CJ158" s="431">
        <v>9.2606382174197977E-4</v>
      </c>
      <c r="CK158" s="431">
        <v>6.0150711392081022E-4</v>
      </c>
      <c r="CL158" s="431">
        <v>8.6327590916078598E-4</v>
      </c>
      <c r="CM158" s="431">
        <v>6.4664142549305777E-4</v>
      </c>
      <c r="CN158" s="431">
        <v>1.5094841923558146E-3</v>
      </c>
      <c r="CO158" s="431">
        <v>6.9475956756927357E-4</v>
      </c>
      <c r="CP158" s="431">
        <v>8.4982467703131729E-4</v>
      </c>
      <c r="CQ158" s="431">
        <v>1.0326091218311726E-3</v>
      </c>
      <c r="CR158" s="431">
        <v>8.5610305917692734E-4</v>
      </c>
      <c r="CS158" s="431">
        <v>8.125627282848084E-4</v>
      </c>
      <c r="CT158" s="431">
        <v>5.4334853875833268E-4</v>
      </c>
      <c r="CU158" s="431">
        <v>1.0214816617877187E-3</v>
      </c>
      <c r="CV158" s="431">
        <v>2.3231981113710585E-3</v>
      </c>
      <c r="CW158" s="431">
        <v>6.1538566852724136E-4</v>
      </c>
      <c r="CX158" s="431">
        <v>1.3697224988074639E-2</v>
      </c>
      <c r="CY158" s="431">
        <v>3.648294763731459E-4</v>
      </c>
      <c r="CZ158" s="431">
        <v>1.1513246052328422E-3</v>
      </c>
      <c r="DA158" s="431">
        <v>1.2457982913391241E-3</v>
      </c>
      <c r="DB158" s="431">
        <v>9.8837176695902259E-4</v>
      </c>
      <c r="DC158" s="431">
        <v>7.7654162175619271E-4</v>
      </c>
      <c r="DD158" s="431">
        <v>5.7995337076349317E-4</v>
      </c>
      <c r="DE158" s="431">
        <v>1.2052369658515241E-3</v>
      </c>
      <c r="DF158" s="431">
        <v>2.109300663639734E-3</v>
      </c>
      <c r="DG158" s="432">
        <v>1.9563779779523814E-3</v>
      </c>
    </row>
    <row r="159" spans="2:111">
      <c r="B159" s="188" t="s">
        <v>201</v>
      </c>
      <c r="C159" s="185" t="s">
        <v>202</v>
      </c>
      <c r="D159" s="431">
        <v>1.8945718431402801E-3</v>
      </c>
      <c r="E159" s="431">
        <v>1.5295698665166192E-3</v>
      </c>
      <c r="F159" s="431">
        <v>2.3646732347696736E-3</v>
      </c>
      <c r="G159" s="431">
        <v>9.6888959283185469E-4</v>
      </c>
      <c r="H159" s="431">
        <v>7.6089376577389281E-3</v>
      </c>
      <c r="I159" s="431">
        <v>1.9924473251901848E-4</v>
      </c>
      <c r="J159" s="431">
        <v>5.8082598318459904E-4</v>
      </c>
      <c r="K159" s="431">
        <v>1.7995141081243028E-3</v>
      </c>
      <c r="L159" s="431">
        <v>8.5606788212826707E-3</v>
      </c>
      <c r="M159" s="431">
        <v>1.2396044275967313E-3</v>
      </c>
      <c r="N159" s="431">
        <v>1.3399168480823182E-4</v>
      </c>
      <c r="O159" s="431">
        <v>9.2233837435163246E-4</v>
      </c>
      <c r="P159" s="431">
        <v>4.906322036518563E-4</v>
      </c>
      <c r="Q159" s="431">
        <v>2.4339021075186593E-3</v>
      </c>
      <c r="R159" s="431">
        <v>3.7767355952878084E-2</v>
      </c>
      <c r="S159" s="431">
        <v>1.9725511325556612E-3</v>
      </c>
      <c r="T159" s="431">
        <v>1.4627540534212574E-3</v>
      </c>
      <c r="U159" s="431">
        <v>1.0163759114280818E-3</v>
      </c>
      <c r="V159" s="431">
        <v>1.0061076596340974E-3</v>
      </c>
      <c r="W159" s="431">
        <v>2.4973121870453144E-3</v>
      </c>
      <c r="X159" s="431">
        <v>7.4909925680223066E-4</v>
      </c>
      <c r="Y159" s="431">
        <v>1.5167765738633796E-3</v>
      </c>
      <c r="Z159" s="431">
        <v>1.0990435609080241E-3</v>
      </c>
      <c r="AA159" s="431">
        <v>1.3380313677821411E-3</v>
      </c>
      <c r="AB159" s="431">
        <v>3.4115360128182328E-3</v>
      </c>
      <c r="AC159" s="431">
        <v>2.8609411773211565E-3</v>
      </c>
      <c r="AD159" s="431">
        <v>2.5073133244769749E-4</v>
      </c>
      <c r="AE159" s="431">
        <v>9.4174417980072802E-4</v>
      </c>
      <c r="AF159" s="431">
        <v>3.5215836466802293E-3</v>
      </c>
      <c r="AG159" s="431">
        <v>6.9959709165448043E-3</v>
      </c>
      <c r="AH159" s="431">
        <v>7.5428037080270047E-4</v>
      </c>
      <c r="AI159" s="431">
        <v>2.5579688939660144E-3</v>
      </c>
      <c r="AJ159" s="431">
        <v>1.9250046732402579E-2</v>
      </c>
      <c r="AK159" s="431">
        <v>4.3699911334710477E-3</v>
      </c>
      <c r="AL159" s="431">
        <v>5.3268613174465461E-3</v>
      </c>
      <c r="AM159" s="431">
        <v>1.3543136362396948E-3</v>
      </c>
      <c r="AN159" s="431">
        <v>1.1964937392748689</v>
      </c>
      <c r="AO159" s="431">
        <v>9.0177404682170489E-2</v>
      </c>
      <c r="AP159" s="431">
        <v>0.50783647952106092</v>
      </c>
      <c r="AQ159" s="431">
        <v>6.152133453166341E-4</v>
      </c>
      <c r="AR159" s="431">
        <v>2.3826006081794234E-3</v>
      </c>
      <c r="AS159" s="431">
        <v>0.19823676615168626</v>
      </c>
      <c r="AT159" s="431">
        <v>0.15374433732913922</v>
      </c>
      <c r="AU159" s="431">
        <v>7.6444431662851697E-2</v>
      </c>
      <c r="AV159" s="431">
        <v>6.3827560373248673E-2</v>
      </c>
      <c r="AW159" s="431">
        <v>1.6536369266771031E-2</v>
      </c>
      <c r="AX159" s="431">
        <v>2.5099705859632582E-3</v>
      </c>
      <c r="AY159" s="431">
        <v>1.5163950042159102E-2</v>
      </c>
      <c r="AZ159" s="431">
        <v>5.1750376299170162E-2</v>
      </c>
      <c r="BA159" s="431">
        <v>3.8186588503187749E-2</v>
      </c>
      <c r="BB159" s="431">
        <v>5.007957112353959E-3</v>
      </c>
      <c r="BC159" s="431">
        <v>2.1053217710276833E-2</v>
      </c>
      <c r="BD159" s="431">
        <v>7.1605561779536364E-3</v>
      </c>
      <c r="BE159" s="431">
        <v>3.7550023082308379E-3</v>
      </c>
      <c r="BF159" s="431">
        <v>5.9881530232569792E-2</v>
      </c>
      <c r="BG159" s="431">
        <v>8.1946945837642685E-2</v>
      </c>
      <c r="BH159" s="431">
        <v>4.8999436647663312E-2</v>
      </c>
      <c r="BI159" s="431">
        <v>0.18311032800825236</v>
      </c>
      <c r="BJ159" s="431">
        <v>3.5902295981691298E-2</v>
      </c>
      <c r="BK159" s="431">
        <v>8.4311250491879933E-3</v>
      </c>
      <c r="BL159" s="431">
        <v>1.6829147984346378E-3</v>
      </c>
      <c r="BM159" s="431">
        <v>4.1847871104885963E-2</v>
      </c>
      <c r="BN159" s="431">
        <v>4.7537415201445235E-2</v>
      </c>
      <c r="BO159" s="431">
        <v>3.1429156771424473E-2</v>
      </c>
      <c r="BP159" s="431">
        <v>4.7641198554896083E-2</v>
      </c>
      <c r="BQ159" s="431">
        <v>2.1764445568598777E-3</v>
      </c>
      <c r="BR159" s="431">
        <v>3.3370389473762756E-3</v>
      </c>
      <c r="BS159" s="431">
        <v>4.8442704742849485E-3</v>
      </c>
      <c r="BT159" s="431">
        <v>1.4188998405617597E-3</v>
      </c>
      <c r="BU159" s="431">
        <v>1.2641828308674699E-3</v>
      </c>
      <c r="BV159" s="431">
        <v>7.2784071711202417E-4</v>
      </c>
      <c r="BW159" s="431">
        <v>6.2420577322116198E-4</v>
      </c>
      <c r="BX159" s="431">
        <v>1.2359637782341189E-3</v>
      </c>
      <c r="BY159" s="431">
        <v>8.8894955752132543E-4</v>
      </c>
      <c r="BZ159" s="431">
        <v>4.310195204995807E-3</v>
      </c>
      <c r="CA159" s="431">
        <v>1.2348715174264366E-3</v>
      </c>
      <c r="CB159" s="431">
        <v>6.4954908258282092E-3</v>
      </c>
      <c r="CC159" s="431">
        <v>3.6140158917977077E-3</v>
      </c>
      <c r="CD159" s="431">
        <v>6.3519674897701472E-3</v>
      </c>
      <c r="CE159" s="431">
        <v>1.0682784606683602E-3</v>
      </c>
      <c r="CF159" s="431">
        <v>1.7452196154211397E-3</v>
      </c>
      <c r="CG159" s="431">
        <v>5.1359299329841917E-3</v>
      </c>
      <c r="CH159" s="431">
        <v>5.8580245119023433E-4</v>
      </c>
      <c r="CI159" s="431">
        <v>1.3551578825075109E-3</v>
      </c>
      <c r="CJ159" s="431">
        <v>1.4849937062173765E-3</v>
      </c>
      <c r="CK159" s="431">
        <v>9.3505159780831175E-4</v>
      </c>
      <c r="CL159" s="431">
        <v>1.3844527494589903E-3</v>
      </c>
      <c r="CM159" s="431">
        <v>1.0318136989066514E-3</v>
      </c>
      <c r="CN159" s="431">
        <v>2.4084892280204135E-3</v>
      </c>
      <c r="CO159" s="431">
        <v>1.1239241962789968E-3</v>
      </c>
      <c r="CP159" s="431">
        <v>1.3451935913605436E-3</v>
      </c>
      <c r="CQ159" s="431">
        <v>1.6761470723869356E-3</v>
      </c>
      <c r="CR159" s="431">
        <v>1.3495735481025314E-3</v>
      </c>
      <c r="CS159" s="431">
        <v>1.3010884138670779E-3</v>
      </c>
      <c r="CT159" s="431">
        <v>8.7109359352584086E-4</v>
      </c>
      <c r="CU159" s="431">
        <v>1.6480185405074569E-3</v>
      </c>
      <c r="CV159" s="431">
        <v>3.5103161253367079E-3</v>
      </c>
      <c r="CW159" s="431">
        <v>9.8087854734445526E-4</v>
      </c>
      <c r="CX159" s="431">
        <v>2.0226854729601052E-2</v>
      </c>
      <c r="CY159" s="431">
        <v>5.7835379313777202E-4</v>
      </c>
      <c r="CZ159" s="431">
        <v>1.8356278382193358E-3</v>
      </c>
      <c r="DA159" s="431">
        <v>2.0260564566640391E-3</v>
      </c>
      <c r="DB159" s="431">
        <v>1.5998718383118868E-3</v>
      </c>
      <c r="DC159" s="431">
        <v>1.2375616496912241E-3</v>
      </c>
      <c r="DD159" s="431">
        <v>9.3384741093815158E-4</v>
      </c>
      <c r="DE159" s="431">
        <v>1.939165097299022E-3</v>
      </c>
      <c r="DF159" s="431">
        <v>3.382235563905601E-3</v>
      </c>
      <c r="DG159" s="432">
        <v>3.1625004375418981E-3</v>
      </c>
    </row>
    <row r="160" spans="2:111">
      <c r="B160" s="188" t="s">
        <v>203</v>
      </c>
      <c r="C160" s="185" t="s">
        <v>204</v>
      </c>
      <c r="D160" s="431">
        <v>3.3832064684807193E-4</v>
      </c>
      <c r="E160" s="431">
        <v>2.5807480871380887E-4</v>
      </c>
      <c r="F160" s="431">
        <v>6.2725346425255841E-4</v>
      </c>
      <c r="G160" s="431">
        <v>1.8353295943388917E-4</v>
      </c>
      <c r="H160" s="431">
        <v>1.5618230967269281E-3</v>
      </c>
      <c r="I160" s="431">
        <v>7.7903990815118336E-6</v>
      </c>
      <c r="J160" s="431">
        <v>1.5814861806167654E-4</v>
      </c>
      <c r="K160" s="431">
        <v>2.2831615893757396E-4</v>
      </c>
      <c r="L160" s="431">
        <v>3.6886009630676989E-4</v>
      </c>
      <c r="M160" s="431">
        <v>1.9188682596918793E-4</v>
      </c>
      <c r="N160" s="431">
        <v>2.1948711581659164E-5</v>
      </c>
      <c r="O160" s="431">
        <v>1.2702600375417143E-4</v>
      </c>
      <c r="P160" s="431">
        <v>5.0232432072520933E-5</v>
      </c>
      <c r="Q160" s="431">
        <v>1.9675453569217131E-4</v>
      </c>
      <c r="R160" s="431">
        <v>7.2685580868391789E-4</v>
      </c>
      <c r="S160" s="431">
        <v>2.2915825010060592E-4</v>
      </c>
      <c r="T160" s="431">
        <v>1.5589879851077293E-4</v>
      </c>
      <c r="U160" s="431">
        <v>1.2841108515139815E-4</v>
      </c>
      <c r="V160" s="431">
        <v>1.7236330797993108E-4</v>
      </c>
      <c r="W160" s="431">
        <v>2.4320433893489787E-4</v>
      </c>
      <c r="X160" s="431">
        <v>1.0500415745992914E-4</v>
      </c>
      <c r="Y160" s="431">
        <v>1.860130946034828E-4</v>
      </c>
      <c r="Z160" s="431">
        <v>1.2252337951658375E-4</v>
      </c>
      <c r="AA160" s="431">
        <v>1.5040513740981507E-4</v>
      </c>
      <c r="AB160" s="431">
        <v>1.9722094717983016E-4</v>
      </c>
      <c r="AC160" s="431">
        <v>1.7752260098086956E-4</v>
      </c>
      <c r="AD160" s="431">
        <v>2.9017283561344354E-5</v>
      </c>
      <c r="AE160" s="431">
        <v>1.2877772139452284E-4</v>
      </c>
      <c r="AF160" s="431">
        <v>2.5895420270952472E-4</v>
      </c>
      <c r="AG160" s="431">
        <v>2.5302276017823589E-4</v>
      </c>
      <c r="AH160" s="431">
        <v>7.949170657035179E-5</v>
      </c>
      <c r="AI160" s="431">
        <v>2.7985033390845037E-4</v>
      </c>
      <c r="AJ160" s="431">
        <v>4.471383013034875E-4</v>
      </c>
      <c r="AK160" s="431">
        <v>2.086230177618931E-3</v>
      </c>
      <c r="AL160" s="431">
        <v>4.5932580574669708E-4</v>
      </c>
      <c r="AM160" s="431">
        <v>2.0962045325582023E-4</v>
      </c>
      <c r="AN160" s="431">
        <v>2.067662304831941E-4</v>
      </c>
      <c r="AO160" s="431">
        <v>0.99053975801846728</v>
      </c>
      <c r="AP160" s="431">
        <v>1.4876287812191983E-4</v>
      </c>
      <c r="AQ160" s="431">
        <v>8.7778385967150559E-5</v>
      </c>
      <c r="AR160" s="431">
        <v>1.3871761464765101E-4</v>
      </c>
      <c r="AS160" s="431">
        <v>1.3816843246963246E-2</v>
      </c>
      <c r="AT160" s="431">
        <v>4.2664591144276473E-3</v>
      </c>
      <c r="AU160" s="431">
        <v>2.6562494147197628E-2</v>
      </c>
      <c r="AV160" s="431">
        <v>2.2526686391223509E-2</v>
      </c>
      <c r="AW160" s="431">
        <v>3.3540361480374442E-3</v>
      </c>
      <c r="AX160" s="431">
        <v>1.9617068571436145E-4</v>
      </c>
      <c r="AY160" s="431">
        <v>9.7678470888837819E-4</v>
      </c>
      <c r="AZ160" s="431">
        <v>1.0321138291864396E-2</v>
      </c>
      <c r="BA160" s="431">
        <v>1.7112559324606444E-3</v>
      </c>
      <c r="BB160" s="431">
        <v>1.042639227381504E-3</v>
      </c>
      <c r="BC160" s="431">
        <v>1.0042439537275786E-3</v>
      </c>
      <c r="BD160" s="431">
        <v>4.4891828019779322E-4</v>
      </c>
      <c r="BE160" s="431">
        <v>6.3529822468498998E-4</v>
      </c>
      <c r="BF160" s="431">
        <v>1.6279535821016537E-2</v>
      </c>
      <c r="BG160" s="431">
        <v>1.6697906406465624E-2</v>
      </c>
      <c r="BH160" s="431">
        <v>3.1667401864715387E-2</v>
      </c>
      <c r="BI160" s="431">
        <v>3.5958901371329267E-2</v>
      </c>
      <c r="BJ160" s="431">
        <v>1.2710052332265683E-2</v>
      </c>
      <c r="BK160" s="431">
        <v>1.2916121118854381E-3</v>
      </c>
      <c r="BL160" s="431">
        <v>3.5652144972843683E-4</v>
      </c>
      <c r="BM160" s="431">
        <v>1.8383571196089999E-3</v>
      </c>
      <c r="BN160" s="431">
        <v>2.090286711962533E-3</v>
      </c>
      <c r="BO160" s="431">
        <v>1.8540614315024934E-3</v>
      </c>
      <c r="BP160" s="431">
        <v>7.2052679603801855E-3</v>
      </c>
      <c r="BQ160" s="431">
        <v>3.9976788379247815E-4</v>
      </c>
      <c r="BR160" s="431">
        <v>2.1647313320300872E-4</v>
      </c>
      <c r="BS160" s="431">
        <v>7.4716589766971053E-4</v>
      </c>
      <c r="BT160" s="431">
        <v>2.7028608516491408E-4</v>
      </c>
      <c r="BU160" s="431">
        <v>1.4224278001868034E-4</v>
      </c>
      <c r="BV160" s="431">
        <v>1.0450748587552308E-4</v>
      </c>
      <c r="BW160" s="431">
        <v>7.3996564979804952E-5</v>
      </c>
      <c r="BX160" s="431">
        <v>8.9542764683266324E-5</v>
      </c>
      <c r="BY160" s="431">
        <v>4.5341688400609193E-5</v>
      </c>
      <c r="BZ160" s="431">
        <v>1.1170306628875443E-3</v>
      </c>
      <c r="CA160" s="431">
        <v>2.8455505140188224E-4</v>
      </c>
      <c r="CB160" s="431">
        <v>1.7722616979706954E-3</v>
      </c>
      <c r="CC160" s="431">
        <v>6.303379506526958E-4</v>
      </c>
      <c r="CD160" s="431">
        <v>1.823154944930871E-3</v>
      </c>
      <c r="CE160" s="431">
        <v>1.4902787216438483E-4</v>
      </c>
      <c r="CF160" s="431">
        <v>1.7396391063901045E-4</v>
      </c>
      <c r="CG160" s="431">
        <v>2.7716990879276426E-4</v>
      </c>
      <c r="CH160" s="431">
        <v>1.242386246969127E-4</v>
      </c>
      <c r="CI160" s="431">
        <v>1.9903398427524759E-4</v>
      </c>
      <c r="CJ160" s="431">
        <v>2.0239173514517551E-4</v>
      </c>
      <c r="CK160" s="431">
        <v>2.0242180648766974E-4</v>
      </c>
      <c r="CL160" s="431">
        <v>1.8295705454756731E-4</v>
      </c>
      <c r="CM160" s="431">
        <v>1.4994654818590726E-4</v>
      </c>
      <c r="CN160" s="431">
        <v>3.7854890155357022E-4</v>
      </c>
      <c r="CO160" s="431">
        <v>1.2485901984593973E-4</v>
      </c>
      <c r="CP160" s="431">
        <v>2.2194436039450454E-4</v>
      </c>
      <c r="CQ160" s="431">
        <v>1.8043990892902326E-4</v>
      </c>
      <c r="CR160" s="431">
        <v>2.46069930493958E-4</v>
      </c>
      <c r="CS160" s="431">
        <v>1.7101070888542007E-4</v>
      </c>
      <c r="CT160" s="431">
        <v>1.1575595195142672E-4</v>
      </c>
      <c r="CU160" s="431">
        <v>1.7054817241857998E-4</v>
      </c>
      <c r="CV160" s="431">
        <v>1.062705842523694E-3</v>
      </c>
      <c r="CW160" s="431">
        <v>1.4696977070015752E-4</v>
      </c>
      <c r="CX160" s="431">
        <v>7.4972864646235329E-3</v>
      </c>
      <c r="CY160" s="431">
        <v>9.3733732221639514E-5</v>
      </c>
      <c r="CZ160" s="431">
        <v>2.7550653100565537E-4</v>
      </c>
      <c r="DA160" s="431">
        <v>2.032386304432279E-4</v>
      </c>
      <c r="DB160" s="431">
        <v>1.7895849650853018E-4</v>
      </c>
      <c r="DC160" s="431">
        <v>1.8489684410995908E-4</v>
      </c>
      <c r="DD160" s="431">
        <v>1.1966553716240914E-4</v>
      </c>
      <c r="DE160" s="431">
        <v>1.9282404953526139E-4</v>
      </c>
      <c r="DF160" s="431">
        <v>4.4896415929972591E-4</v>
      </c>
      <c r="DG160" s="432">
        <v>2.7492743746126644E-4</v>
      </c>
    </row>
    <row r="161" spans="2:111">
      <c r="B161" s="188" t="s">
        <v>205</v>
      </c>
      <c r="C161" s="185" t="s">
        <v>206</v>
      </c>
      <c r="D161" s="431">
        <v>5.7341293142175497E-4</v>
      </c>
      <c r="E161" s="431">
        <v>4.6918178697905863E-4</v>
      </c>
      <c r="F161" s="431">
        <v>7.0849249383095076E-4</v>
      </c>
      <c r="G161" s="431">
        <v>2.9206899349245929E-4</v>
      </c>
      <c r="H161" s="431">
        <v>2.2326314410526914E-3</v>
      </c>
      <c r="I161" s="431">
        <v>2.3565651470172502E-5</v>
      </c>
      <c r="J161" s="431">
        <v>1.2179764990639462E-4</v>
      </c>
      <c r="K161" s="431">
        <v>5.7736137884431896E-4</v>
      </c>
      <c r="L161" s="431">
        <v>2.979570486519657E-3</v>
      </c>
      <c r="M161" s="431">
        <v>3.8655472995886684E-4</v>
      </c>
      <c r="N161" s="431">
        <v>4.297162032855551E-5</v>
      </c>
      <c r="O161" s="431">
        <v>2.7592546691484863E-4</v>
      </c>
      <c r="P161" s="431">
        <v>1.3524565628444455E-4</v>
      </c>
      <c r="Q161" s="431">
        <v>7.3134699431343542E-4</v>
      </c>
      <c r="R161" s="431">
        <v>2.8636911880302155E-2</v>
      </c>
      <c r="S161" s="431">
        <v>6.1424480806501541E-4</v>
      </c>
      <c r="T161" s="431">
        <v>4.6135212086223916E-4</v>
      </c>
      <c r="U161" s="431">
        <v>3.0927003491731058E-4</v>
      </c>
      <c r="V161" s="431">
        <v>3.1786920906293111E-4</v>
      </c>
      <c r="W161" s="431">
        <v>9.6783655446498155E-4</v>
      </c>
      <c r="X161" s="431">
        <v>2.1966123311552429E-4</v>
      </c>
      <c r="Y161" s="431">
        <v>4.9367139340045479E-4</v>
      </c>
      <c r="Z161" s="431">
        <v>3.4988872004223826E-4</v>
      </c>
      <c r="AA161" s="431">
        <v>4.175958486288105E-4</v>
      </c>
      <c r="AB161" s="431">
        <v>1.1745653387075985E-3</v>
      </c>
      <c r="AC161" s="431">
        <v>9.8912073319202707E-4</v>
      </c>
      <c r="AD161" s="431">
        <v>6.3329859116056497E-5</v>
      </c>
      <c r="AE161" s="431">
        <v>2.8241180006602942E-4</v>
      </c>
      <c r="AF161" s="431">
        <v>5.8302576852147685E-4</v>
      </c>
      <c r="AG161" s="431">
        <v>1.3166214959048862E-3</v>
      </c>
      <c r="AH161" s="431">
        <v>2.4334943038419884E-4</v>
      </c>
      <c r="AI161" s="431">
        <v>8.5301889204973409E-4</v>
      </c>
      <c r="AJ161" s="431">
        <v>3.7871129166138326E-3</v>
      </c>
      <c r="AK161" s="431">
        <v>2.1835572854890816E-3</v>
      </c>
      <c r="AL161" s="431">
        <v>2.4093539890446087E-3</v>
      </c>
      <c r="AM161" s="431">
        <v>4.9996019761557248E-4</v>
      </c>
      <c r="AN161" s="431">
        <v>4.6364391591387569E-4</v>
      </c>
      <c r="AO161" s="431">
        <v>1.7344334173109328E-3</v>
      </c>
      <c r="AP161" s="431">
        <v>0.92530775203609095</v>
      </c>
      <c r="AQ161" s="431">
        <v>1.4561456042310651E-4</v>
      </c>
      <c r="AR161" s="431">
        <v>7.2317875542386343E-4</v>
      </c>
      <c r="AS161" s="431">
        <v>8.0697230137168147E-2</v>
      </c>
      <c r="AT161" s="431">
        <v>5.4370867744183891E-2</v>
      </c>
      <c r="AU161" s="431">
        <v>2.0401804448386664E-2</v>
      </c>
      <c r="AV161" s="431">
        <v>1.5779369635437069E-2</v>
      </c>
      <c r="AW161" s="431">
        <v>5.5559598883970574E-3</v>
      </c>
      <c r="AX161" s="431">
        <v>8.9929973562024072E-4</v>
      </c>
      <c r="AY161" s="431">
        <v>7.0508553497532567E-3</v>
      </c>
      <c r="AZ161" s="431">
        <v>1.179858541239142E-2</v>
      </c>
      <c r="BA161" s="431">
        <v>1.7979040324320086E-2</v>
      </c>
      <c r="BB161" s="431">
        <v>1.1461687624040495E-3</v>
      </c>
      <c r="BC161" s="431">
        <v>5.6170416064848169E-3</v>
      </c>
      <c r="BD161" s="431">
        <v>3.260487140698928E-3</v>
      </c>
      <c r="BE161" s="431">
        <v>1.1532370102597582E-3</v>
      </c>
      <c r="BF161" s="431">
        <v>1.159267616191716E-2</v>
      </c>
      <c r="BG161" s="431">
        <v>1.2232926578440568E-2</v>
      </c>
      <c r="BH161" s="431">
        <v>1.432400120734369E-2</v>
      </c>
      <c r="BI161" s="431">
        <v>5.3255381366348671E-2</v>
      </c>
      <c r="BJ161" s="431">
        <v>1.8429384444707573E-2</v>
      </c>
      <c r="BK161" s="431">
        <v>2.7904373405869287E-3</v>
      </c>
      <c r="BL161" s="431">
        <v>5.0560102555708005E-4</v>
      </c>
      <c r="BM161" s="431">
        <v>8.1358617056713125E-3</v>
      </c>
      <c r="BN161" s="431">
        <v>1.296213824742359E-2</v>
      </c>
      <c r="BO161" s="431">
        <v>3.8369886365705419E-3</v>
      </c>
      <c r="BP161" s="431">
        <v>6.0729383726727086E-3</v>
      </c>
      <c r="BQ161" s="431">
        <v>6.4327415707316968E-4</v>
      </c>
      <c r="BR161" s="431">
        <v>9.4735793865786835E-4</v>
      </c>
      <c r="BS161" s="431">
        <v>1.4183184803580563E-3</v>
      </c>
      <c r="BT161" s="431">
        <v>4.7761508920124207E-4</v>
      </c>
      <c r="BU161" s="431">
        <v>4.1819137361299389E-4</v>
      </c>
      <c r="BV161" s="431">
        <v>2.6823387691406056E-4</v>
      </c>
      <c r="BW161" s="431">
        <v>1.965412117249462E-4</v>
      </c>
      <c r="BX161" s="431">
        <v>3.8853483912759462E-4</v>
      </c>
      <c r="BY161" s="431">
        <v>2.5502719356463449E-4</v>
      </c>
      <c r="BZ161" s="431">
        <v>1.8742746211348482E-3</v>
      </c>
      <c r="CA161" s="431">
        <v>3.7438620654776721E-4</v>
      </c>
      <c r="CB161" s="431">
        <v>1.8562724115496253E-3</v>
      </c>
      <c r="CC161" s="431">
        <v>1.0456407073970368E-3</v>
      </c>
      <c r="CD161" s="431">
        <v>2.741147430176154E-3</v>
      </c>
      <c r="CE161" s="431">
        <v>3.0899303594595837E-4</v>
      </c>
      <c r="CF161" s="431">
        <v>5.6262077431947367E-4</v>
      </c>
      <c r="CG161" s="431">
        <v>8.9821203140733681E-4</v>
      </c>
      <c r="CH161" s="431">
        <v>2.0050972899717098E-4</v>
      </c>
      <c r="CI161" s="431">
        <v>4.7796767485786847E-4</v>
      </c>
      <c r="CJ161" s="431">
        <v>4.7008023918488408E-4</v>
      </c>
      <c r="CK161" s="431">
        <v>3.2892417287633409E-4</v>
      </c>
      <c r="CL161" s="431">
        <v>4.8092802304382806E-4</v>
      </c>
      <c r="CM161" s="431">
        <v>3.6664734647530754E-4</v>
      </c>
      <c r="CN161" s="431">
        <v>8.5101489804214865E-4</v>
      </c>
      <c r="CO161" s="431">
        <v>3.7790915683099009E-4</v>
      </c>
      <c r="CP161" s="431">
        <v>4.9221057326978557E-4</v>
      </c>
      <c r="CQ161" s="431">
        <v>5.8610723441074916E-4</v>
      </c>
      <c r="CR161" s="431">
        <v>4.3408861182453955E-4</v>
      </c>
      <c r="CS161" s="431">
        <v>5.3315340697579169E-4</v>
      </c>
      <c r="CT161" s="431">
        <v>3.2591888152782065E-4</v>
      </c>
      <c r="CU161" s="431">
        <v>7.6885232942186348E-4</v>
      </c>
      <c r="CV161" s="431">
        <v>1.1137613401861596E-3</v>
      </c>
      <c r="CW161" s="431">
        <v>3.2934046107717998E-4</v>
      </c>
      <c r="CX161" s="431">
        <v>6.1020608238199726E-3</v>
      </c>
      <c r="CY161" s="431">
        <v>2.1190942973403379E-4</v>
      </c>
      <c r="CZ161" s="431">
        <v>5.8441848858829218E-4</v>
      </c>
      <c r="DA161" s="431">
        <v>7.0448379805011536E-4</v>
      </c>
      <c r="DB161" s="431">
        <v>5.2609092546355724E-4</v>
      </c>
      <c r="DC161" s="431">
        <v>4.353189331477389E-4</v>
      </c>
      <c r="DD161" s="431">
        <v>2.9830007171193531E-4</v>
      </c>
      <c r="DE161" s="431">
        <v>6.1509036908603506E-4</v>
      </c>
      <c r="DF161" s="431">
        <v>1.145273091752506E-3</v>
      </c>
      <c r="DG161" s="432">
        <v>6.7180867479451538E-4</v>
      </c>
    </row>
    <row r="162" spans="2:111">
      <c r="B162" s="188" t="s">
        <v>207</v>
      </c>
      <c r="C162" s="185" t="s">
        <v>208</v>
      </c>
      <c r="D162" s="431">
        <v>5.003944829558224E-4</v>
      </c>
      <c r="E162" s="431">
        <v>3.7919058836696968E-4</v>
      </c>
      <c r="F162" s="431">
        <v>6.3110987568067818E-4</v>
      </c>
      <c r="G162" s="431">
        <v>2.167953524380216E-4</v>
      </c>
      <c r="H162" s="431">
        <v>5.8769401868450386E-4</v>
      </c>
      <c r="I162" s="431">
        <v>1.5664078611272532E-5</v>
      </c>
      <c r="J162" s="431">
        <v>8.850649778175376E-5</v>
      </c>
      <c r="K162" s="431">
        <v>6.2420176814143372E-4</v>
      </c>
      <c r="L162" s="431">
        <v>1.3986236248543804E-3</v>
      </c>
      <c r="M162" s="431">
        <v>3.6368317327228417E-4</v>
      </c>
      <c r="N162" s="431">
        <v>4.7059320984381135E-5</v>
      </c>
      <c r="O162" s="431">
        <v>3.7763543682147366E-4</v>
      </c>
      <c r="P162" s="431">
        <v>1.384280048469252E-4</v>
      </c>
      <c r="Q162" s="431">
        <v>5.3700397286029404E-4</v>
      </c>
      <c r="R162" s="431">
        <v>3.1124022769751145E-3</v>
      </c>
      <c r="S162" s="431">
        <v>5.7693679985651946E-4</v>
      </c>
      <c r="T162" s="431">
        <v>4.2221607645610246E-4</v>
      </c>
      <c r="U162" s="431">
        <v>2.524578277245562E-4</v>
      </c>
      <c r="V162" s="431">
        <v>7.3580929870475573E-4</v>
      </c>
      <c r="W162" s="431">
        <v>1.2680585143743425E-2</v>
      </c>
      <c r="X162" s="431">
        <v>2.8031521824646962E-4</v>
      </c>
      <c r="Y162" s="431">
        <v>1.1294932705325884E-3</v>
      </c>
      <c r="Z162" s="431">
        <v>5.4037217323734364E-4</v>
      </c>
      <c r="AA162" s="431">
        <v>7.6915918161099648E-4</v>
      </c>
      <c r="AB162" s="431">
        <v>1.1659296399597102E-3</v>
      </c>
      <c r="AC162" s="431">
        <v>3.5015499962632603E-3</v>
      </c>
      <c r="AD162" s="431">
        <v>4.170622721506478E-5</v>
      </c>
      <c r="AE162" s="431">
        <v>2.2072666450702769E-4</v>
      </c>
      <c r="AF162" s="431">
        <v>1.1856123243575826E-3</v>
      </c>
      <c r="AG162" s="431">
        <v>1.1137705853944545E-3</v>
      </c>
      <c r="AH162" s="431">
        <v>1.876036974114685E-4</v>
      </c>
      <c r="AI162" s="431">
        <v>3.175023655023881E-3</v>
      </c>
      <c r="AJ162" s="431">
        <v>8.7696042792248801E-4</v>
      </c>
      <c r="AK162" s="431">
        <v>1.3010945672404226E-2</v>
      </c>
      <c r="AL162" s="431">
        <v>5.7104776181379855E-3</v>
      </c>
      <c r="AM162" s="431">
        <v>5.6714772080884877E-3</v>
      </c>
      <c r="AN162" s="431">
        <v>1.0567125532604704E-2</v>
      </c>
      <c r="AO162" s="431">
        <v>3.2323471743243128E-3</v>
      </c>
      <c r="AP162" s="431">
        <v>4.4233087451717801E-3</v>
      </c>
      <c r="AQ162" s="431">
        <v>0.48620607140129651</v>
      </c>
      <c r="AR162" s="431">
        <v>0.18402695280425732</v>
      </c>
      <c r="AS162" s="431">
        <v>1.1282273004075839E-2</v>
      </c>
      <c r="AT162" s="431">
        <v>1.6585131587414901E-2</v>
      </c>
      <c r="AU162" s="431">
        <v>7.588612624495914E-3</v>
      </c>
      <c r="AV162" s="431">
        <v>5.4659215846475139E-3</v>
      </c>
      <c r="AW162" s="431">
        <v>1.1442628530227886E-2</v>
      </c>
      <c r="AX162" s="431">
        <v>3.4299097207245244E-3</v>
      </c>
      <c r="AY162" s="431">
        <v>2.305564005257061E-2</v>
      </c>
      <c r="AZ162" s="431">
        <v>1.8075187769153959E-2</v>
      </c>
      <c r="BA162" s="431">
        <v>7.97800406571934E-3</v>
      </c>
      <c r="BB162" s="431">
        <v>3.8091368017959346E-3</v>
      </c>
      <c r="BC162" s="431">
        <v>2.4355715434169395E-2</v>
      </c>
      <c r="BD162" s="431">
        <v>5.9948054585148916E-3</v>
      </c>
      <c r="BE162" s="431">
        <v>2.4530844710387687E-3</v>
      </c>
      <c r="BF162" s="431">
        <v>1.0026362854617938E-2</v>
      </c>
      <c r="BG162" s="431">
        <v>9.9523855244377426E-3</v>
      </c>
      <c r="BH162" s="431">
        <v>1.5608994773377993E-2</v>
      </c>
      <c r="BI162" s="431">
        <v>8.4337955986483921E-3</v>
      </c>
      <c r="BJ162" s="431">
        <v>4.3019696025741547E-3</v>
      </c>
      <c r="BK162" s="431">
        <v>7.1354985424766006E-3</v>
      </c>
      <c r="BL162" s="431">
        <v>3.2035130475881472E-4</v>
      </c>
      <c r="BM162" s="431">
        <v>3.094379659627495E-3</v>
      </c>
      <c r="BN162" s="431">
        <v>4.3930782569696642E-3</v>
      </c>
      <c r="BO162" s="431">
        <v>1.73172186200227E-3</v>
      </c>
      <c r="BP162" s="431">
        <v>6.7513858232518629E-3</v>
      </c>
      <c r="BQ162" s="431">
        <v>5.3926225897601412E-4</v>
      </c>
      <c r="BR162" s="431">
        <v>3.8906165856671907E-4</v>
      </c>
      <c r="BS162" s="431">
        <v>8.4332074257454325E-4</v>
      </c>
      <c r="BT162" s="431">
        <v>3.8341357835805539E-4</v>
      </c>
      <c r="BU162" s="431">
        <v>2.236075938266931E-4</v>
      </c>
      <c r="BV162" s="431">
        <v>1.4363542440998467E-4</v>
      </c>
      <c r="BW162" s="431">
        <v>1.0866820594534882E-4</v>
      </c>
      <c r="BX162" s="431">
        <v>1.5458495233321132E-4</v>
      </c>
      <c r="BY162" s="431">
        <v>9.0666436634205506E-5</v>
      </c>
      <c r="BZ162" s="431">
        <v>5.5091127119436022E-4</v>
      </c>
      <c r="CA162" s="431">
        <v>2.6728442819294487E-4</v>
      </c>
      <c r="CB162" s="431">
        <v>1.4982066605855114E-3</v>
      </c>
      <c r="CC162" s="431">
        <v>2.326298754911453E-4</v>
      </c>
      <c r="CD162" s="431">
        <v>7.7458258384008804E-4</v>
      </c>
      <c r="CE162" s="431">
        <v>1.8729627085112345E-4</v>
      </c>
      <c r="CF162" s="431">
        <v>2.7519272036621487E-4</v>
      </c>
      <c r="CG162" s="431">
        <v>4.1077173835817407E-4</v>
      </c>
      <c r="CH162" s="431">
        <v>1.0950670158545926E-4</v>
      </c>
      <c r="CI162" s="431">
        <v>2.6757500202952443E-4</v>
      </c>
      <c r="CJ162" s="431">
        <v>3.7074547747448629E-4</v>
      </c>
      <c r="CK162" s="431">
        <v>2.9443683750225176E-4</v>
      </c>
      <c r="CL162" s="431">
        <v>2.5972013084771901E-4</v>
      </c>
      <c r="CM162" s="431">
        <v>4.9342400768164212E-4</v>
      </c>
      <c r="CN162" s="431">
        <v>4.989006171961099E-4</v>
      </c>
      <c r="CO162" s="431">
        <v>2.1112918040027307E-4</v>
      </c>
      <c r="CP162" s="431">
        <v>5.3061423386524585E-4</v>
      </c>
      <c r="CQ162" s="431">
        <v>1.0173622100727064E-3</v>
      </c>
      <c r="CR162" s="431">
        <v>6.4978348124623093E-4</v>
      </c>
      <c r="CS162" s="431">
        <v>3.2978966297689228E-4</v>
      </c>
      <c r="CT162" s="431">
        <v>2.8765934443099794E-4</v>
      </c>
      <c r="CU162" s="431">
        <v>3.3404077055509133E-4</v>
      </c>
      <c r="CV162" s="431">
        <v>9.7091755138806852E-4</v>
      </c>
      <c r="CW162" s="431">
        <v>2.8111519836253139E-4</v>
      </c>
      <c r="CX162" s="431">
        <v>5.7491944167000521E-3</v>
      </c>
      <c r="CY162" s="431">
        <v>1.5357026112496945E-4</v>
      </c>
      <c r="CZ162" s="431">
        <v>5.2311372584352305E-4</v>
      </c>
      <c r="DA162" s="431">
        <v>4.606513792785198E-4</v>
      </c>
      <c r="DB162" s="431">
        <v>5.5242979879015469E-4</v>
      </c>
      <c r="DC162" s="431">
        <v>3.1701648881122792E-4</v>
      </c>
      <c r="DD162" s="431">
        <v>3.6812290642286843E-4</v>
      </c>
      <c r="DE162" s="431">
        <v>4.3129975137886224E-4</v>
      </c>
      <c r="DF162" s="431">
        <v>2.5070842323090953E-3</v>
      </c>
      <c r="DG162" s="432">
        <v>7.3311573675387395E-4</v>
      </c>
    </row>
    <row r="163" spans="2:111">
      <c r="B163" s="188" t="s">
        <v>209</v>
      </c>
      <c r="C163" s="185" t="s">
        <v>210</v>
      </c>
      <c r="D163" s="431">
        <v>8.3819060632621021E-4</v>
      </c>
      <c r="E163" s="431">
        <v>7.5422212509885231E-4</v>
      </c>
      <c r="F163" s="431">
        <v>1.3420261843631578E-3</v>
      </c>
      <c r="G163" s="431">
        <v>4.6702917301017074E-4</v>
      </c>
      <c r="H163" s="431">
        <v>1.3101159554219359E-3</v>
      </c>
      <c r="I163" s="431">
        <v>3.9044405325729043E-5</v>
      </c>
      <c r="J163" s="431">
        <v>2.0068745888025813E-4</v>
      </c>
      <c r="K163" s="431">
        <v>1.6189608076543206E-3</v>
      </c>
      <c r="L163" s="431">
        <v>2.8767596076085533E-3</v>
      </c>
      <c r="M163" s="431">
        <v>7.3254120921004368E-4</v>
      </c>
      <c r="N163" s="431">
        <v>1.0437612989416298E-4</v>
      </c>
      <c r="O163" s="431">
        <v>3.9736182833251959E-4</v>
      </c>
      <c r="P163" s="431">
        <v>1.8400521240812825E-4</v>
      </c>
      <c r="Q163" s="431">
        <v>1.1186070841348844E-3</v>
      </c>
      <c r="R163" s="431">
        <v>8.9900608612032747E-3</v>
      </c>
      <c r="S163" s="431">
        <v>8.2504298874178951E-4</v>
      </c>
      <c r="T163" s="431">
        <v>6.9198029169212599E-4</v>
      </c>
      <c r="U163" s="431">
        <v>2.0616382532085155E-3</v>
      </c>
      <c r="V163" s="431">
        <v>4.9185997579337317E-4</v>
      </c>
      <c r="W163" s="431">
        <v>1.2300737231299482E-3</v>
      </c>
      <c r="X163" s="431">
        <v>3.0848954433971366E-4</v>
      </c>
      <c r="Y163" s="431">
        <v>5.5810453740854488E-4</v>
      </c>
      <c r="Z163" s="431">
        <v>3.9566114220392751E-4</v>
      </c>
      <c r="AA163" s="431">
        <v>5.3385076543633594E-4</v>
      </c>
      <c r="AB163" s="431">
        <v>1.9990720748861565E-3</v>
      </c>
      <c r="AC163" s="431">
        <v>2.1996161825999787E-3</v>
      </c>
      <c r="AD163" s="431">
        <v>9.2440152860023795E-5</v>
      </c>
      <c r="AE163" s="431">
        <v>3.5013333450315562E-4</v>
      </c>
      <c r="AF163" s="431">
        <v>2.2522426010595366E-3</v>
      </c>
      <c r="AG163" s="431">
        <v>1.9433348322404796E-3</v>
      </c>
      <c r="AH163" s="431">
        <v>4.5660931139561146E-4</v>
      </c>
      <c r="AI163" s="431">
        <v>1.6163251707999571E-3</v>
      </c>
      <c r="AJ163" s="431">
        <v>1.3028314521945773E-3</v>
      </c>
      <c r="AK163" s="431">
        <v>2.1393637093194023E-3</v>
      </c>
      <c r="AL163" s="431">
        <v>3.0900011135502094E-3</v>
      </c>
      <c r="AM163" s="431">
        <v>5.3847177391609983E-4</v>
      </c>
      <c r="AN163" s="431">
        <v>1.9274663344336256E-3</v>
      </c>
      <c r="AO163" s="431">
        <v>1.2467408567071357E-3</v>
      </c>
      <c r="AP163" s="431">
        <v>9.7568336646943247E-4</v>
      </c>
      <c r="AQ163" s="431">
        <v>5.1706387821000863E-4</v>
      </c>
      <c r="AR163" s="431">
        <v>0.74032738240143048</v>
      </c>
      <c r="AS163" s="431">
        <v>3.7968956280305756E-2</v>
      </c>
      <c r="AT163" s="431">
        <v>2.6749880686670901E-2</v>
      </c>
      <c r="AU163" s="431">
        <v>2.5312669197588549E-2</v>
      </c>
      <c r="AV163" s="431">
        <v>1.4703115031756583E-2</v>
      </c>
      <c r="AW163" s="431">
        <v>1.4693468040482646E-2</v>
      </c>
      <c r="AX163" s="431">
        <v>6.8889629356563278E-3</v>
      </c>
      <c r="AY163" s="431">
        <v>4.0546879520006358E-2</v>
      </c>
      <c r="AZ163" s="431">
        <v>4.5038748040237414E-2</v>
      </c>
      <c r="BA163" s="431">
        <v>2.4582433572952943E-2</v>
      </c>
      <c r="BB163" s="431">
        <v>1.0030248259039339E-2</v>
      </c>
      <c r="BC163" s="431">
        <v>1.994255529044061E-2</v>
      </c>
      <c r="BD163" s="431">
        <v>1.803896783772764E-2</v>
      </c>
      <c r="BE163" s="431">
        <v>6.9203473974008113E-3</v>
      </c>
      <c r="BF163" s="431">
        <v>2.4572238185318368E-2</v>
      </c>
      <c r="BG163" s="431">
        <v>2.7164118455699045E-2</v>
      </c>
      <c r="BH163" s="431">
        <v>3.7987029774356827E-2</v>
      </c>
      <c r="BI163" s="431">
        <v>2.2706209355011719E-2</v>
      </c>
      <c r="BJ163" s="431">
        <v>1.3506604949900646E-2</v>
      </c>
      <c r="BK163" s="431">
        <v>7.7199643196919311E-3</v>
      </c>
      <c r="BL163" s="431">
        <v>7.003916635466719E-4</v>
      </c>
      <c r="BM163" s="431">
        <v>8.8216705630906958E-3</v>
      </c>
      <c r="BN163" s="431">
        <v>1.2311479404226887E-2</v>
      </c>
      <c r="BO163" s="431">
        <v>4.6885832803601358E-3</v>
      </c>
      <c r="BP163" s="431">
        <v>2.419652834941876E-2</v>
      </c>
      <c r="BQ163" s="431">
        <v>1.4948733839473889E-3</v>
      </c>
      <c r="BR163" s="431">
        <v>9.6535102403302376E-4</v>
      </c>
      <c r="BS163" s="431">
        <v>1.8965535737986107E-3</v>
      </c>
      <c r="BT163" s="431">
        <v>6.9288657553390393E-4</v>
      </c>
      <c r="BU163" s="431">
        <v>4.6800724339930114E-4</v>
      </c>
      <c r="BV163" s="431">
        <v>3.3840083498643426E-4</v>
      </c>
      <c r="BW163" s="431">
        <v>2.5353846596351049E-4</v>
      </c>
      <c r="BX163" s="431">
        <v>3.8700055236409563E-4</v>
      </c>
      <c r="BY163" s="431">
        <v>2.3958401461875338E-4</v>
      </c>
      <c r="BZ163" s="431">
        <v>1.5655849536024373E-3</v>
      </c>
      <c r="CA163" s="431">
        <v>5.9121814586269878E-4</v>
      </c>
      <c r="CB163" s="431">
        <v>3.4687794219283204E-3</v>
      </c>
      <c r="CC163" s="431">
        <v>5.8794749466722603E-4</v>
      </c>
      <c r="CD163" s="431">
        <v>2.2086647811915558E-3</v>
      </c>
      <c r="CE163" s="431">
        <v>3.9728642960680266E-4</v>
      </c>
      <c r="CF163" s="431">
        <v>5.9880089961467499E-4</v>
      </c>
      <c r="CG163" s="431">
        <v>8.4853023520616586E-4</v>
      </c>
      <c r="CH163" s="431">
        <v>2.6455549400891269E-4</v>
      </c>
      <c r="CI163" s="431">
        <v>5.9705362479275416E-4</v>
      </c>
      <c r="CJ163" s="431">
        <v>7.8375244726315682E-4</v>
      </c>
      <c r="CK163" s="431">
        <v>5.5739585503073602E-4</v>
      </c>
      <c r="CL163" s="431">
        <v>5.8729762734781082E-4</v>
      </c>
      <c r="CM163" s="431">
        <v>1.0066343902121813E-3</v>
      </c>
      <c r="CN163" s="431">
        <v>1.1202834419669363E-3</v>
      </c>
      <c r="CO163" s="431">
        <v>4.3489312308875344E-4</v>
      </c>
      <c r="CP163" s="431">
        <v>8.5807674956814512E-4</v>
      </c>
      <c r="CQ163" s="431">
        <v>2.7089392238859884E-3</v>
      </c>
      <c r="CR163" s="431">
        <v>7.6198472553174986E-4</v>
      </c>
      <c r="CS163" s="431">
        <v>6.9423580257875353E-4</v>
      </c>
      <c r="CT163" s="431">
        <v>6.9259554395106871E-4</v>
      </c>
      <c r="CU163" s="431">
        <v>7.9649516931438937E-4</v>
      </c>
      <c r="CV163" s="431">
        <v>2.1158727806768907E-3</v>
      </c>
      <c r="CW163" s="431">
        <v>6.038887233390794E-4</v>
      </c>
      <c r="CX163" s="431">
        <v>1.3383113923891085E-2</v>
      </c>
      <c r="CY163" s="431">
        <v>3.1830560436893777E-4</v>
      </c>
      <c r="CZ163" s="431">
        <v>1.3112270749651147E-3</v>
      </c>
      <c r="DA163" s="431">
        <v>1.0635684999544381E-3</v>
      </c>
      <c r="DB163" s="431">
        <v>1.1829550904756847E-3</v>
      </c>
      <c r="DC163" s="431">
        <v>5.9850942438420941E-4</v>
      </c>
      <c r="DD163" s="431">
        <v>5.3675497471798023E-4</v>
      </c>
      <c r="DE163" s="431">
        <v>9.2309415383842698E-4</v>
      </c>
      <c r="DF163" s="431">
        <v>3.9740970194016376E-3</v>
      </c>
      <c r="DG163" s="432">
        <v>1.0396498134999832E-3</v>
      </c>
    </row>
    <row r="164" spans="2:111">
      <c r="B164" s="188" t="s">
        <v>211</v>
      </c>
      <c r="C164" s="185" t="s">
        <v>212</v>
      </c>
      <c r="D164" s="431">
        <v>6.0458231538845168E-4</v>
      </c>
      <c r="E164" s="431">
        <v>7.355724492667322E-4</v>
      </c>
      <c r="F164" s="431">
        <v>1.0776870326302504E-3</v>
      </c>
      <c r="G164" s="431">
        <v>2.5733079773496256E-4</v>
      </c>
      <c r="H164" s="431">
        <v>9.435284435628824E-4</v>
      </c>
      <c r="I164" s="431">
        <v>2.1373810370401917E-5</v>
      </c>
      <c r="J164" s="431">
        <v>1.072541819968073E-4</v>
      </c>
      <c r="K164" s="431">
        <v>4.5152418750343712E-4</v>
      </c>
      <c r="L164" s="431">
        <v>4.4241467701284273E-4</v>
      </c>
      <c r="M164" s="431">
        <v>4.4041444417634607E-4</v>
      </c>
      <c r="N164" s="431">
        <v>5.1734732309219601E-5</v>
      </c>
      <c r="O164" s="431">
        <v>6.4601511979647959E-4</v>
      </c>
      <c r="P164" s="431">
        <v>2.0686992391425631E-4</v>
      </c>
      <c r="Q164" s="431">
        <v>5.3890147794007494E-4</v>
      </c>
      <c r="R164" s="431">
        <v>1.4303487593956071E-3</v>
      </c>
      <c r="S164" s="431">
        <v>1.7290168373966853E-3</v>
      </c>
      <c r="T164" s="431">
        <v>1.0429722930346632E-3</v>
      </c>
      <c r="U164" s="431">
        <v>5.9010329069314298E-4</v>
      </c>
      <c r="V164" s="431">
        <v>5.9247012173225459E-4</v>
      </c>
      <c r="W164" s="431">
        <v>6.759162348715682E-4</v>
      </c>
      <c r="X164" s="431">
        <v>5.4072496010512195E-4</v>
      </c>
      <c r="Y164" s="431">
        <v>7.0531879157953567E-4</v>
      </c>
      <c r="Z164" s="431">
        <v>7.6916219034043286E-4</v>
      </c>
      <c r="AA164" s="431">
        <v>1.2342947253287738E-3</v>
      </c>
      <c r="AB164" s="431">
        <v>4.4729864790811496E-4</v>
      </c>
      <c r="AC164" s="431">
        <v>6.125917821203958E-4</v>
      </c>
      <c r="AD164" s="431">
        <v>6.991543932707885E-5</v>
      </c>
      <c r="AE164" s="431">
        <v>4.3791577940188649E-4</v>
      </c>
      <c r="AF164" s="431">
        <v>8.4851239767435845E-4</v>
      </c>
      <c r="AG164" s="431">
        <v>5.4975948095407727E-4</v>
      </c>
      <c r="AH164" s="431">
        <v>1.1530283946331428E-4</v>
      </c>
      <c r="AI164" s="431">
        <v>7.1192214651838459E-4</v>
      </c>
      <c r="AJ164" s="431">
        <v>1.258655864844834E-3</v>
      </c>
      <c r="AK164" s="431">
        <v>7.6628619554167652E-4</v>
      </c>
      <c r="AL164" s="431">
        <v>1.0024805780755063E-3</v>
      </c>
      <c r="AM164" s="431">
        <v>1.0770988836039095E-3</v>
      </c>
      <c r="AN164" s="431">
        <v>1.1839027744809669E-3</v>
      </c>
      <c r="AO164" s="431">
        <v>1.3030202829590132E-3</v>
      </c>
      <c r="AP164" s="431">
        <v>8.3607599176887626E-4</v>
      </c>
      <c r="AQ164" s="431">
        <v>2.899200502900069E-4</v>
      </c>
      <c r="AR164" s="431">
        <v>5.2221245247073664E-4</v>
      </c>
      <c r="AS164" s="431">
        <v>0.95246284104040946</v>
      </c>
      <c r="AT164" s="431">
        <v>1.6911235247250968E-3</v>
      </c>
      <c r="AU164" s="431">
        <v>8.4456250703881142E-4</v>
      </c>
      <c r="AV164" s="431">
        <v>5.8461086016848001E-4</v>
      </c>
      <c r="AW164" s="431">
        <v>3.6327425274972145E-4</v>
      </c>
      <c r="AX164" s="431">
        <v>2.4684623590758015E-4</v>
      </c>
      <c r="AY164" s="431">
        <v>9.1579793507106646E-4</v>
      </c>
      <c r="AZ164" s="431">
        <v>5.8664307045946636E-4</v>
      </c>
      <c r="BA164" s="431">
        <v>4.4918698535267653E-4</v>
      </c>
      <c r="BB164" s="431">
        <v>2.0706280079694199E-4</v>
      </c>
      <c r="BC164" s="431">
        <v>3.8697600292785325E-4</v>
      </c>
      <c r="BD164" s="431">
        <v>3.216332499601905E-4</v>
      </c>
      <c r="BE164" s="431">
        <v>1.7909466999199318E-4</v>
      </c>
      <c r="BF164" s="431">
        <v>4.6012644958738294E-4</v>
      </c>
      <c r="BG164" s="431">
        <v>5.4356747849708409E-4</v>
      </c>
      <c r="BH164" s="431">
        <v>5.3713077143936337E-4</v>
      </c>
      <c r="BI164" s="431">
        <v>1.2157478084414303E-2</v>
      </c>
      <c r="BJ164" s="431">
        <v>3.5954513902896005E-3</v>
      </c>
      <c r="BK164" s="431">
        <v>4.5378687258615068E-3</v>
      </c>
      <c r="BL164" s="431">
        <v>4.526245734925069E-4</v>
      </c>
      <c r="BM164" s="431">
        <v>7.2321047059767121E-2</v>
      </c>
      <c r="BN164" s="431">
        <v>9.0336730595683881E-2</v>
      </c>
      <c r="BO164" s="431">
        <v>3.0303790902092044E-2</v>
      </c>
      <c r="BP164" s="431">
        <v>6.0342216565391994E-2</v>
      </c>
      <c r="BQ164" s="431">
        <v>1.9542831264884454E-3</v>
      </c>
      <c r="BR164" s="431">
        <v>4.9846723555185121E-3</v>
      </c>
      <c r="BS164" s="431">
        <v>5.1285301216791989E-3</v>
      </c>
      <c r="BT164" s="431">
        <v>6.6099259729445489E-4</v>
      </c>
      <c r="BU164" s="431">
        <v>6.3885160478906286E-4</v>
      </c>
      <c r="BV164" s="431">
        <v>5.2199208852707801E-4</v>
      </c>
      <c r="BW164" s="431">
        <v>6.923555660241327E-4</v>
      </c>
      <c r="BX164" s="431">
        <v>1.8290586187161598E-3</v>
      </c>
      <c r="BY164" s="431">
        <v>1.4896440062442744E-3</v>
      </c>
      <c r="BZ164" s="431">
        <v>2.4494526256516849E-3</v>
      </c>
      <c r="CA164" s="431">
        <v>2.3667647416064728E-4</v>
      </c>
      <c r="CB164" s="431">
        <v>2.3774450859232392E-3</v>
      </c>
      <c r="CC164" s="431">
        <v>7.2215015620938783E-4</v>
      </c>
      <c r="CD164" s="431">
        <v>1.0483871595122903E-3</v>
      </c>
      <c r="CE164" s="431">
        <v>5.5303866779287541E-4</v>
      </c>
      <c r="CF164" s="431">
        <v>1.4646962465954304E-3</v>
      </c>
      <c r="CG164" s="431">
        <v>1.9512993246594476E-3</v>
      </c>
      <c r="CH164" s="431">
        <v>3.1206882388604156E-4</v>
      </c>
      <c r="CI164" s="431">
        <v>9.7618080282585202E-4</v>
      </c>
      <c r="CJ164" s="431">
        <v>1.5093036463987631E-3</v>
      </c>
      <c r="CK164" s="431">
        <v>3.3440049567021152E-4</v>
      </c>
      <c r="CL164" s="431">
        <v>1.2223103034571532E-3</v>
      </c>
      <c r="CM164" s="431">
        <v>5.1657184024433425E-4</v>
      </c>
      <c r="CN164" s="431">
        <v>9.9883790916016494E-4</v>
      </c>
      <c r="CO164" s="431">
        <v>1.1571022818496202E-3</v>
      </c>
      <c r="CP164" s="431">
        <v>7.2965074180796703E-4</v>
      </c>
      <c r="CQ164" s="431">
        <v>5.1712433944545784E-4</v>
      </c>
      <c r="CR164" s="431">
        <v>6.6266715443140498E-4</v>
      </c>
      <c r="CS164" s="431">
        <v>6.6477695898812378E-4</v>
      </c>
      <c r="CT164" s="431">
        <v>4.6967348230630317E-4</v>
      </c>
      <c r="CU164" s="431">
        <v>4.2015080086975939E-4</v>
      </c>
      <c r="CV164" s="431">
        <v>6.5475595217556466E-4</v>
      </c>
      <c r="CW164" s="431">
        <v>7.4683693979666764E-4</v>
      </c>
      <c r="CX164" s="431">
        <v>6.5332366262982832E-4</v>
      </c>
      <c r="CY164" s="431">
        <v>2.9955530906570317E-4</v>
      </c>
      <c r="CZ164" s="431">
        <v>8.6883324997971798E-4</v>
      </c>
      <c r="DA164" s="431">
        <v>6.2845350732068281E-4</v>
      </c>
      <c r="DB164" s="431">
        <v>6.811024924744726E-4</v>
      </c>
      <c r="DC164" s="431">
        <v>8.6765418838264296E-4</v>
      </c>
      <c r="DD164" s="431">
        <v>2.8796803637124802E-4</v>
      </c>
      <c r="DE164" s="431">
        <v>5.8838691960092036E-4</v>
      </c>
      <c r="DF164" s="431">
        <v>1.3989870360723862E-3</v>
      </c>
      <c r="DG164" s="432">
        <v>1.3577290201178514E-3</v>
      </c>
    </row>
    <row r="165" spans="2:111">
      <c r="B165" s="188" t="s">
        <v>213</v>
      </c>
      <c r="C165" s="185" t="s">
        <v>214</v>
      </c>
      <c r="D165" s="431">
        <v>4.9976329038070016E-3</v>
      </c>
      <c r="E165" s="431">
        <v>3.7534012236459737E-3</v>
      </c>
      <c r="F165" s="431">
        <v>2.9488528660666447E-3</v>
      </c>
      <c r="G165" s="431">
        <v>2.2694565497198989E-3</v>
      </c>
      <c r="H165" s="431">
        <v>5.2339024293683069E-3</v>
      </c>
      <c r="I165" s="431">
        <v>2.9930414748787572E-4</v>
      </c>
      <c r="J165" s="431">
        <v>1.013750929249897E-3</v>
      </c>
      <c r="K165" s="431">
        <v>6.0153253315590755E-3</v>
      </c>
      <c r="L165" s="431">
        <v>4.9537689918244504E-2</v>
      </c>
      <c r="M165" s="431">
        <v>3.4391383640937725E-3</v>
      </c>
      <c r="N165" s="431">
        <v>3.2732088541032733E-4</v>
      </c>
      <c r="O165" s="431">
        <v>1.6858989648708134E-3</v>
      </c>
      <c r="P165" s="431">
        <v>1.1647136470058618E-3</v>
      </c>
      <c r="Q165" s="431">
        <v>9.0796150980787926E-3</v>
      </c>
      <c r="R165" s="431">
        <v>4.2973312236855188E-2</v>
      </c>
      <c r="S165" s="431">
        <v>4.2413679671522674E-3</v>
      </c>
      <c r="T165" s="431">
        <v>3.7387658325712851E-3</v>
      </c>
      <c r="U165" s="431">
        <v>2.3297814930239389E-3</v>
      </c>
      <c r="V165" s="431">
        <v>1.7831113182029755E-3</v>
      </c>
      <c r="W165" s="431">
        <v>1.0048339345642865E-2</v>
      </c>
      <c r="X165" s="431">
        <v>1.6139194346278748E-3</v>
      </c>
      <c r="Y165" s="431">
        <v>5.1947699748573174E-3</v>
      </c>
      <c r="Z165" s="431">
        <v>3.2778803592853202E-3</v>
      </c>
      <c r="AA165" s="431">
        <v>3.0519889891347826E-3</v>
      </c>
      <c r="AB165" s="431">
        <v>1.7381967501850368E-2</v>
      </c>
      <c r="AC165" s="431">
        <v>1.4002471572853647E-2</v>
      </c>
      <c r="AD165" s="431">
        <v>6.2001615914144116E-4</v>
      </c>
      <c r="AE165" s="431">
        <v>2.2351899875449094E-3</v>
      </c>
      <c r="AF165" s="431">
        <v>4.319591284355797E-3</v>
      </c>
      <c r="AG165" s="431">
        <v>1.9605269264639288E-2</v>
      </c>
      <c r="AH165" s="431">
        <v>3.4391574401852225E-3</v>
      </c>
      <c r="AI165" s="431">
        <v>9.6039254514384761E-3</v>
      </c>
      <c r="AJ165" s="431">
        <v>1.0478523092251038E-2</v>
      </c>
      <c r="AK165" s="431">
        <v>1.5222904879920533E-2</v>
      </c>
      <c r="AL165" s="431">
        <v>1.0642867596629101E-2</v>
      </c>
      <c r="AM165" s="431">
        <v>2.0841172494939718E-3</v>
      </c>
      <c r="AN165" s="431">
        <v>2.4093555481406121E-3</v>
      </c>
      <c r="AO165" s="431">
        <v>1.2856709670246283E-2</v>
      </c>
      <c r="AP165" s="431">
        <v>1.81786249981085E-3</v>
      </c>
      <c r="AQ165" s="431">
        <v>9.6002168869010367E-4</v>
      </c>
      <c r="AR165" s="431">
        <v>3.5986869648426119E-3</v>
      </c>
      <c r="AS165" s="431">
        <v>4.5728352686854774E-2</v>
      </c>
      <c r="AT165" s="431">
        <v>0.95837213656347375</v>
      </c>
      <c r="AU165" s="431">
        <v>3.2027328472249809E-2</v>
      </c>
      <c r="AV165" s="431">
        <v>3.0718325230190999E-2</v>
      </c>
      <c r="AW165" s="431">
        <v>2.501406443484902E-2</v>
      </c>
      <c r="AX165" s="431">
        <v>6.6762284270816116E-3</v>
      </c>
      <c r="AY165" s="431">
        <v>3.0371083285723972E-2</v>
      </c>
      <c r="AZ165" s="431">
        <v>3.3550070230263955E-2</v>
      </c>
      <c r="BA165" s="431">
        <v>2.411634765873168E-2</v>
      </c>
      <c r="BB165" s="431">
        <v>1.1444655244400468E-2</v>
      </c>
      <c r="BC165" s="431">
        <v>1.3421724931694788E-2</v>
      </c>
      <c r="BD165" s="431">
        <v>1.4311600111345565E-2</v>
      </c>
      <c r="BE165" s="431">
        <v>1.0838809706773301E-2</v>
      </c>
      <c r="BF165" s="431">
        <v>1.5015685732547225E-2</v>
      </c>
      <c r="BG165" s="431">
        <v>1.8242224060504145E-2</v>
      </c>
      <c r="BH165" s="431">
        <v>1.9809429685057143E-2</v>
      </c>
      <c r="BI165" s="431">
        <v>5.270830617778649E-2</v>
      </c>
      <c r="BJ165" s="431">
        <v>9.9031622928719368E-3</v>
      </c>
      <c r="BK165" s="431">
        <v>1.4934344218608854E-2</v>
      </c>
      <c r="BL165" s="431">
        <v>2.6131572213357076E-3</v>
      </c>
      <c r="BM165" s="431">
        <v>2.1526242254456894E-2</v>
      </c>
      <c r="BN165" s="431">
        <v>7.229450112680795E-2</v>
      </c>
      <c r="BO165" s="431">
        <v>1.0018065756848138E-2</v>
      </c>
      <c r="BP165" s="431">
        <v>1.0485689533079202E-2</v>
      </c>
      <c r="BQ165" s="431">
        <v>3.0892523505708001E-3</v>
      </c>
      <c r="BR165" s="431">
        <v>6.4140854070936964E-3</v>
      </c>
      <c r="BS165" s="431">
        <v>6.6168367301222848E-3</v>
      </c>
      <c r="BT165" s="431">
        <v>2.2221798246257977E-3</v>
      </c>
      <c r="BU165" s="431">
        <v>3.9447202796744456E-3</v>
      </c>
      <c r="BV165" s="431">
        <v>1.1064499401821305E-3</v>
      </c>
      <c r="BW165" s="431">
        <v>9.3611667467670629E-4</v>
      </c>
      <c r="BX165" s="431">
        <v>1.9971218813049662E-3</v>
      </c>
      <c r="BY165" s="431">
        <v>1.6122632431538563E-3</v>
      </c>
      <c r="BZ165" s="431">
        <v>3.3785182796652984E-3</v>
      </c>
      <c r="CA165" s="431">
        <v>2.4670943133042098E-3</v>
      </c>
      <c r="CB165" s="431">
        <v>7.2283078289074364E-3</v>
      </c>
      <c r="CC165" s="431">
        <v>2.4104157703105649E-3</v>
      </c>
      <c r="CD165" s="431">
        <v>3.7831224631366422E-3</v>
      </c>
      <c r="CE165" s="431">
        <v>2.2618157325196503E-3</v>
      </c>
      <c r="CF165" s="431">
        <v>4.4199289648382753E-3</v>
      </c>
      <c r="CG165" s="431">
        <v>7.4693471670555156E-3</v>
      </c>
      <c r="CH165" s="431">
        <v>7.8680876357211608E-4</v>
      </c>
      <c r="CI165" s="431">
        <v>2.4937630777807115E-3</v>
      </c>
      <c r="CJ165" s="431">
        <v>2.2649838400183018E-3</v>
      </c>
      <c r="CK165" s="431">
        <v>1.3750919098612323E-3</v>
      </c>
      <c r="CL165" s="431">
        <v>2.3009281841045999E-3</v>
      </c>
      <c r="CM165" s="431">
        <v>1.9394301448209426E-3</v>
      </c>
      <c r="CN165" s="431">
        <v>5.7486905651057034E-3</v>
      </c>
      <c r="CO165" s="431">
        <v>1.7850695376614276E-3</v>
      </c>
      <c r="CP165" s="431">
        <v>2.1925183404651457E-3</v>
      </c>
      <c r="CQ165" s="431">
        <v>5.7070866288891648E-3</v>
      </c>
      <c r="CR165" s="431">
        <v>2.6048685497320045E-3</v>
      </c>
      <c r="CS165" s="431">
        <v>2.5973093209386102E-3</v>
      </c>
      <c r="CT165" s="431">
        <v>1.9992794946897831E-3</v>
      </c>
      <c r="CU165" s="431">
        <v>3.9504923378633344E-3</v>
      </c>
      <c r="CV165" s="431">
        <v>4.454307752055655E-3</v>
      </c>
      <c r="CW165" s="431">
        <v>1.6098893072828298E-3</v>
      </c>
      <c r="CX165" s="431">
        <v>1.6747937750840453E-2</v>
      </c>
      <c r="CY165" s="431">
        <v>1.0396995588641774E-3</v>
      </c>
      <c r="CZ165" s="431">
        <v>4.5922058138299394E-3</v>
      </c>
      <c r="DA165" s="431">
        <v>7.9747438884350489E-3</v>
      </c>
      <c r="DB165" s="431">
        <v>5.666766505663977E-3</v>
      </c>
      <c r="DC165" s="431">
        <v>1.91761929488033E-3</v>
      </c>
      <c r="DD165" s="431">
        <v>2.8020847493470803E-3</v>
      </c>
      <c r="DE165" s="431">
        <v>6.656588850585842E-3</v>
      </c>
      <c r="DF165" s="431">
        <v>7.2248551807198389E-3</v>
      </c>
      <c r="DG165" s="432">
        <v>3.745603611884368E-3</v>
      </c>
    </row>
    <row r="166" spans="2:111">
      <c r="B166" s="188" t="s">
        <v>215</v>
      </c>
      <c r="C166" s="185" t="s">
        <v>0</v>
      </c>
      <c r="D166" s="431">
        <v>2.1825514864092063E-3</v>
      </c>
      <c r="E166" s="431">
        <v>1.5914334419069756E-3</v>
      </c>
      <c r="F166" s="431">
        <v>4.2698830655951764E-3</v>
      </c>
      <c r="G166" s="431">
        <v>1.182913094824653E-3</v>
      </c>
      <c r="H166" s="431">
        <v>2.0525321207357163E-3</v>
      </c>
      <c r="I166" s="431">
        <v>4.3170458971022966E-5</v>
      </c>
      <c r="J166" s="431">
        <v>7.3077671527214862E-4</v>
      </c>
      <c r="K166" s="431">
        <v>1.0948608041659927E-3</v>
      </c>
      <c r="L166" s="431">
        <v>1.0840216357117544E-3</v>
      </c>
      <c r="M166" s="431">
        <v>1.1028783225762711E-3</v>
      </c>
      <c r="N166" s="431">
        <v>1.3931705882866296E-4</v>
      </c>
      <c r="O166" s="431">
        <v>7.7327527607094749E-4</v>
      </c>
      <c r="P166" s="431">
        <v>2.5326436042089214E-4</v>
      </c>
      <c r="Q166" s="431">
        <v>1.0433784672419821E-3</v>
      </c>
      <c r="R166" s="431">
        <v>1.0497501129260907E-3</v>
      </c>
      <c r="S166" s="431">
        <v>1.2967091225878152E-3</v>
      </c>
      <c r="T166" s="431">
        <v>8.5629154153659705E-4</v>
      </c>
      <c r="U166" s="431">
        <v>7.4658595959713745E-4</v>
      </c>
      <c r="V166" s="431">
        <v>1.1073849118719895E-3</v>
      </c>
      <c r="W166" s="431">
        <v>1.3395924257712339E-3</v>
      </c>
      <c r="X166" s="431">
        <v>6.2224664726702418E-4</v>
      </c>
      <c r="Y166" s="431">
        <v>1.0961635290765127E-3</v>
      </c>
      <c r="Z166" s="431">
        <v>6.8190459493556142E-4</v>
      </c>
      <c r="AA166" s="431">
        <v>8.3404360004605681E-4</v>
      </c>
      <c r="AB166" s="431">
        <v>8.3544087090097331E-4</v>
      </c>
      <c r="AC166" s="431">
        <v>8.0768902955198401E-4</v>
      </c>
      <c r="AD166" s="431">
        <v>1.6699139054583291E-4</v>
      </c>
      <c r="AE166" s="431">
        <v>7.1566241593817501E-4</v>
      </c>
      <c r="AF166" s="431">
        <v>1.511483484814136E-3</v>
      </c>
      <c r="AG166" s="431">
        <v>1.1402494925319795E-3</v>
      </c>
      <c r="AH166" s="431">
        <v>2.193152578012805E-4</v>
      </c>
      <c r="AI166" s="431">
        <v>4.2355634462813612E-3</v>
      </c>
      <c r="AJ166" s="431">
        <v>1.971514849685324E-3</v>
      </c>
      <c r="AK166" s="431">
        <v>4.3442936613867483E-3</v>
      </c>
      <c r="AL166" s="431">
        <v>2.6404529384489624E-3</v>
      </c>
      <c r="AM166" s="431">
        <v>1.1467116181553807E-3</v>
      </c>
      <c r="AN166" s="431">
        <v>1.1790027723000559E-3</v>
      </c>
      <c r="AO166" s="431">
        <v>2.8326095506046403E-3</v>
      </c>
      <c r="AP166" s="431">
        <v>7.9968333038117113E-4</v>
      </c>
      <c r="AQ166" s="431">
        <v>4.4715065070113973E-4</v>
      </c>
      <c r="AR166" s="431">
        <v>7.5703737055200543E-4</v>
      </c>
      <c r="AS166" s="431">
        <v>1.975518389627849E-3</v>
      </c>
      <c r="AT166" s="431">
        <v>1.6984020212898123E-3</v>
      </c>
      <c r="AU166" s="431">
        <v>0.9670685692850618</v>
      </c>
      <c r="AV166" s="431">
        <v>3.5312631716560343E-2</v>
      </c>
      <c r="AW166" s="431">
        <v>9.1124482471576541E-3</v>
      </c>
      <c r="AX166" s="431">
        <v>1.3184105354597973E-3</v>
      </c>
      <c r="AY166" s="431">
        <v>3.7949129586103379E-3</v>
      </c>
      <c r="AZ166" s="431">
        <v>1.4914221983876723E-2</v>
      </c>
      <c r="BA166" s="431">
        <v>2.5083208567245056E-2</v>
      </c>
      <c r="BB166" s="431">
        <v>1.585778930536668E-3</v>
      </c>
      <c r="BC166" s="431">
        <v>7.8883044392228871E-4</v>
      </c>
      <c r="BD166" s="431">
        <v>1.5288068129327603E-3</v>
      </c>
      <c r="BE166" s="431">
        <v>6.4113515600896977E-4</v>
      </c>
      <c r="BF166" s="431">
        <v>9.1120212590852217E-3</v>
      </c>
      <c r="BG166" s="431">
        <v>9.7569889635329907E-3</v>
      </c>
      <c r="BH166" s="431">
        <v>1.6129197505799883E-2</v>
      </c>
      <c r="BI166" s="431">
        <v>3.951813984548843E-2</v>
      </c>
      <c r="BJ166" s="431">
        <v>1.0219643249066566E-2</v>
      </c>
      <c r="BK166" s="431">
        <v>1.2578758074604883E-3</v>
      </c>
      <c r="BL166" s="431">
        <v>1.9735900115748421E-3</v>
      </c>
      <c r="BM166" s="431">
        <v>1.1151732069526219E-2</v>
      </c>
      <c r="BN166" s="431">
        <v>2.1602837900118643E-3</v>
      </c>
      <c r="BO166" s="431">
        <v>6.5824359652434661E-3</v>
      </c>
      <c r="BP166" s="431">
        <v>7.4585234088227039E-3</v>
      </c>
      <c r="BQ166" s="431">
        <v>2.5105032244752217E-3</v>
      </c>
      <c r="BR166" s="431">
        <v>7.5997142805556259E-4</v>
      </c>
      <c r="BS166" s="431">
        <v>1.3004766293184297E-2</v>
      </c>
      <c r="BT166" s="431">
        <v>1.7023117212076353E-3</v>
      </c>
      <c r="BU166" s="431">
        <v>7.5966593988407516E-4</v>
      </c>
      <c r="BV166" s="431">
        <v>5.7219720113193379E-4</v>
      </c>
      <c r="BW166" s="431">
        <v>4.0294947322982126E-4</v>
      </c>
      <c r="BX166" s="431">
        <v>3.4281214738360929E-4</v>
      </c>
      <c r="BY166" s="431">
        <v>9.4245623137272308E-5</v>
      </c>
      <c r="BZ166" s="431">
        <v>1.5795992015473414E-3</v>
      </c>
      <c r="CA166" s="431">
        <v>1.9077487266890036E-3</v>
      </c>
      <c r="CB166" s="431">
        <v>1.221708690043089E-2</v>
      </c>
      <c r="CC166" s="431">
        <v>8.5814313602379326E-4</v>
      </c>
      <c r="CD166" s="431">
        <v>2.5572682931803586E-3</v>
      </c>
      <c r="CE166" s="431">
        <v>9.153021792868923E-4</v>
      </c>
      <c r="CF166" s="431">
        <v>9.7655072596921494E-4</v>
      </c>
      <c r="CG166" s="431">
        <v>1.461679647817704E-3</v>
      </c>
      <c r="CH166" s="431">
        <v>5.9135680151065594E-4</v>
      </c>
      <c r="CI166" s="431">
        <v>1.2167408600626799E-3</v>
      </c>
      <c r="CJ166" s="431">
        <v>1.1127647538726475E-3</v>
      </c>
      <c r="CK166" s="431">
        <v>1.2486131364538027E-3</v>
      </c>
      <c r="CL166" s="431">
        <v>1.0348727407330574E-3</v>
      </c>
      <c r="CM166" s="431">
        <v>8.1477171803941931E-4</v>
      </c>
      <c r="CN166" s="431">
        <v>1.662953361073097E-3</v>
      </c>
      <c r="CO166" s="431">
        <v>6.4514108863122856E-4</v>
      </c>
      <c r="CP166" s="431">
        <v>1.3289671981311982E-3</v>
      </c>
      <c r="CQ166" s="431">
        <v>8.1816814336996442E-4</v>
      </c>
      <c r="CR166" s="431">
        <v>1.4484662393132841E-3</v>
      </c>
      <c r="CS166" s="431">
        <v>9.2013439125892475E-4</v>
      </c>
      <c r="CT166" s="431">
        <v>6.3004672242539532E-4</v>
      </c>
      <c r="CU166" s="431">
        <v>8.6473368919283184E-4</v>
      </c>
      <c r="CV166" s="431">
        <v>7.2580599239801639E-3</v>
      </c>
      <c r="CW166" s="431">
        <v>8.3090455413432614E-4</v>
      </c>
      <c r="CX166" s="431">
        <v>5.3283407553254954E-2</v>
      </c>
      <c r="CY166" s="431">
        <v>6.5726833370938816E-4</v>
      </c>
      <c r="CZ166" s="431">
        <v>1.5325947028768632E-3</v>
      </c>
      <c r="DA166" s="431">
        <v>8.8904248864499875E-4</v>
      </c>
      <c r="DB166" s="431">
        <v>1.082147118807245E-3</v>
      </c>
      <c r="DC166" s="431">
        <v>1.0518573702887402E-3</v>
      </c>
      <c r="DD166" s="431">
        <v>5.9670549660187768E-4</v>
      </c>
      <c r="DE166" s="431">
        <v>9.0244613905102243E-4</v>
      </c>
      <c r="DF166" s="431">
        <v>1.3096966475755092E-3</v>
      </c>
      <c r="DG166" s="432">
        <v>4.2829576436386759E-4</v>
      </c>
    </row>
    <row r="167" spans="2:111">
      <c r="B167" s="188" t="s">
        <v>216</v>
      </c>
      <c r="C167" s="185" t="s">
        <v>1</v>
      </c>
      <c r="D167" s="431">
        <v>3.0488532736881149E-3</v>
      </c>
      <c r="E167" s="431">
        <v>2.1700681149467893E-3</v>
      </c>
      <c r="F167" s="431">
        <v>5.9413040328582011E-3</v>
      </c>
      <c r="G167" s="431">
        <v>1.7742617782875673E-3</v>
      </c>
      <c r="H167" s="431">
        <v>1.1239395773645353E-3</v>
      </c>
      <c r="I167" s="431">
        <v>6.1127243238342309E-5</v>
      </c>
      <c r="J167" s="431">
        <v>6.4316085571334755E-4</v>
      </c>
      <c r="K167" s="431">
        <v>1.4608907869382752E-3</v>
      </c>
      <c r="L167" s="431">
        <v>1.4803144201462094E-3</v>
      </c>
      <c r="M167" s="431">
        <v>1.5035920119860931E-3</v>
      </c>
      <c r="N167" s="431">
        <v>1.8490797066511572E-4</v>
      </c>
      <c r="O167" s="431">
        <v>1.0324827799800245E-3</v>
      </c>
      <c r="P167" s="431">
        <v>3.3680130479332666E-4</v>
      </c>
      <c r="Q167" s="431">
        <v>1.5424684368459914E-3</v>
      </c>
      <c r="R167" s="431">
        <v>1.1841512546714756E-3</v>
      </c>
      <c r="S167" s="431">
        <v>1.6931899092934295E-3</v>
      </c>
      <c r="T167" s="431">
        <v>1.18894349654465E-3</v>
      </c>
      <c r="U167" s="431">
        <v>1.0969084984373484E-3</v>
      </c>
      <c r="V167" s="431">
        <v>1.4864598921162369E-3</v>
      </c>
      <c r="W167" s="431">
        <v>1.8086833688874138E-3</v>
      </c>
      <c r="X167" s="431">
        <v>8.3507750655842166E-4</v>
      </c>
      <c r="Y167" s="431">
        <v>1.467258136770672E-3</v>
      </c>
      <c r="Z167" s="431">
        <v>8.9698743644878068E-4</v>
      </c>
      <c r="AA167" s="431">
        <v>1.0856267135199564E-3</v>
      </c>
      <c r="AB167" s="431">
        <v>1.1699494696389449E-3</v>
      </c>
      <c r="AC167" s="431">
        <v>1.0408775165685722E-3</v>
      </c>
      <c r="AD167" s="431">
        <v>2.3160017451050679E-4</v>
      </c>
      <c r="AE167" s="431">
        <v>9.6237991851902903E-4</v>
      </c>
      <c r="AF167" s="431">
        <v>4.7761801902959592E-3</v>
      </c>
      <c r="AG167" s="431">
        <v>1.6062394161089014E-3</v>
      </c>
      <c r="AH167" s="431">
        <v>3.3563944786756849E-4</v>
      </c>
      <c r="AI167" s="431">
        <v>1.5099063406105785E-3</v>
      </c>
      <c r="AJ167" s="431">
        <v>2.8651329069594128E-3</v>
      </c>
      <c r="AK167" s="431">
        <v>4.5460114267874777E-3</v>
      </c>
      <c r="AL167" s="431">
        <v>3.8820547193368321E-3</v>
      </c>
      <c r="AM167" s="431">
        <v>1.4632788786472087E-3</v>
      </c>
      <c r="AN167" s="431">
        <v>1.5067908499773561E-3</v>
      </c>
      <c r="AO167" s="431">
        <v>3.2640359550779644E-3</v>
      </c>
      <c r="AP167" s="431">
        <v>1.3583280775759418E-3</v>
      </c>
      <c r="AQ167" s="431">
        <v>5.5028937367354082E-4</v>
      </c>
      <c r="AR167" s="431">
        <v>1.0967729051758542E-3</v>
      </c>
      <c r="AS167" s="431">
        <v>1.6381328896798077E-3</v>
      </c>
      <c r="AT167" s="431">
        <v>1.8401282694248565E-3</v>
      </c>
      <c r="AU167" s="431">
        <v>5.3582044833485141E-3</v>
      </c>
      <c r="AV167" s="431">
        <v>0.94819760018559618</v>
      </c>
      <c r="AW167" s="431">
        <v>2.1229388147116501E-3</v>
      </c>
      <c r="AX167" s="431">
        <v>2.2530466358530055E-3</v>
      </c>
      <c r="AY167" s="431">
        <v>3.9546119630897887E-3</v>
      </c>
      <c r="AZ167" s="431">
        <v>4.0089877251935852E-3</v>
      </c>
      <c r="BA167" s="431">
        <v>2.2885787842927331E-3</v>
      </c>
      <c r="BB167" s="431">
        <v>1.7011855874276309E-3</v>
      </c>
      <c r="BC167" s="431">
        <v>1.1151244841284391E-3</v>
      </c>
      <c r="BD167" s="431">
        <v>1.0360530508436742E-3</v>
      </c>
      <c r="BE167" s="431">
        <v>7.8467056515235743E-4</v>
      </c>
      <c r="BF167" s="431">
        <v>2.4332360109812776E-3</v>
      </c>
      <c r="BG167" s="431">
        <v>2.516957948435445E-3</v>
      </c>
      <c r="BH167" s="431">
        <v>3.0870660908826862E-3</v>
      </c>
      <c r="BI167" s="431">
        <v>6.1625491834479311E-3</v>
      </c>
      <c r="BJ167" s="431">
        <v>1.9216188057054643E-3</v>
      </c>
      <c r="BK167" s="431">
        <v>1.2858592525295284E-3</v>
      </c>
      <c r="BL167" s="431">
        <v>2.6221808983999105E-3</v>
      </c>
      <c r="BM167" s="431">
        <v>1.5813223296462803E-3</v>
      </c>
      <c r="BN167" s="431">
        <v>1.9593292087025428E-3</v>
      </c>
      <c r="BO167" s="431">
        <v>2.0868502678082143E-3</v>
      </c>
      <c r="BP167" s="431">
        <v>1.8442410589090321E-3</v>
      </c>
      <c r="BQ167" s="431">
        <v>3.4592029822047769E-3</v>
      </c>
      <c r="BR167" s="431">
        <v>9.6644228662381895E-4</v>
      </c>
      <c r="BS167" s="431">
        <v>3.2832239809936284E-3</v>
      </c>
      <c r="BT167" s="431">
        <v>2.2084053376563938E-3</v>
      </c>
      <c r="BU167" s="431">
        <v>9.7638785467309684E-4</v>
      </c>
      <c r="BV167" s="431">
        <v>7.4078948671776705E-4</v>
      </c>
      <c r="BW167" s="431">
        <v>5.0413106633001874E-4</v>
      </c>
      <c r="BX167" s="431">
        <v>4.3470193608913113E-4</v>
      </c>
      <c r="BY167" s="431">
        <v>1.0990214124357838E-4</v>
      </c>
      <c r="BZ167" s="431">
        <v>8.3982317142195352E-4</v>
      </c>
      <c r="CA167" s="431">
        <v>2.6281301968881089E-3</v>
      </c>
      <c r="CB167" s="431">
        <v>1.6839434296765564E-2</v>
      </c>
      <c r="CC167" s="431">
        <v>4.1889637427991217E-4</v>
      </c>
      <c r="CD167" s="431">
        <v>1.808665564876713E-3</v>
      </c>
      <c r="CE167" s="431">
        <v>1.1629855578197451E-3</v>
      </c>
      <c r="CF167" s="431">
        <v>1.2501756573055727E-3</v>
      </c>
      <c r="CG167" s="431">
        <v>1.5110802633899723E-3</v>
      </c>
      <c r="CH167" s="431">
        <v>7.3288234391125312E-4</v>
      </c>
      <c r="CI167" s="431">
        <v>1.5541088608720906E-3</v>
      </c>
      <c r="CJ167" s="431">
        <v>1.4496799037507313E-3</v>
      </c>
      <c r="CK167" s="431">
        <v>1.7126812774555839E-3</v>
      </c>
      <c r="CL167" s="431">
        <v>1.369401413347801E-3</v>
      </c>
      <c r="CM167" s="431">
        <v>1.0007224507178351E-3</v>
      </c>
      <c r="CN167" s="431">
        <v>1.5483097590734912E-3</v>
      </c>
      <c r="CO167" s="431">
        <v>7.4562528805996746E-4</v>
      </c>
      <c r="CP167" s="431">
        <v>1.6644937016036497E-3</v>
      </c>
      <c r="CQ167" s="431">
        <v>8.9019265380519113E-4</v>
      </c>
      <c r="CR167" s="431">
        <v>1.7885391860311313E-3</v>
      </c>
      <c r="CS167" s="431">
        <v>1.1423666575491095E-3</v>
      </c>
      <c r="CT167" s="431">
        <v>7.0562343550344261E-4</v>
      </c>
      <c r="CU167" s="431">
        <v>1.1315833978484278E-3</v>
      </c>
      <c r="CV167" s="431">
        <v>1.0218384426738517E-2</v>
      </c>
      <c r="CW167" s="431">
        <v>1.0906277372884677E-3</v>
      </c>
      <c r="CX167" s="431">
        <v>7.4615469656706526E-2</v>
      </c>
      <c r="CY167" s="431">
        <v>7.0027389199977955E-4</v>
      </c>
      <c r="CZ167" s="431">
        <v>1.8858123827531444E-3</v>
      </c>
      <c r="DA167" s="431">
        <v>1.0558662429527598E-3</v>
      </c>
      <c r="DB167" s="431">
        <v>1.2708301469160116E-3</v>
      </c>
      <c r="DC167" s="431">
        <v>1.3254988421470006E-3</v>
      </c>
      <c r="DD167" s="431">
        <v>6.9097261444704531E-4</v>
      </c>
      <c r="DE167" s="431">
        <v>9.8814775949383716E-4</v>
      </c>
      <c r="DF167" s="431">
        <v>1.528699043283578E-3</v>
      </c>
      <c r="DG167" s="432">
        <v>4.9651964933096352E-4</v>
      </c>
    </row>
    <row r="168" spans="2:111">
      <c r="B168" s="188" t="s">
        <v>217</v>
      </c>
      <c r="C168" s="185" t="s">
        <v>2</v>
      </c>
      <c r="D168" s="431">
        <v>6.907815021000227E-4</v>
      </c>
      <c r="E168" s="431">
        <v>5.8558682368995655E-4</v>
      </c>
      <c r="F168" s="431">
        <v>1.4182731937262118E-3</v>
      </c>
      <c r="G168" s="431">
        <v>4.4731848681192599E-4</v>
      </c>
      <c r="H168" s="431">
        <v>3.1859623814207603E-4</v>
      </c>
      <c r="I168" s="431">
        <v>8.9425464554905312E-6</v>
      </c>
      <c r="J168" s="431">
        <v>1.3160917260895106E-4</v>
      </c>
      <c r="K168" s="431">
        <v>4.0357699904010542E-4</v>
      </c>
      <c r="L168" s="431">
        <v>3.6361882266229491E-4</v>
      </c>
      <c r="M168" s="431">
        <v>4.1021229487982425E-4</v>
      </c>
      <c r="N168" s="431">
        <v>4.9600457199260567E-5</v>
      </c>
      <c r="O168" s="431">
        <v>2.702370275182482E-4</v>
      </c>
      <c r="P168" s="431">
        <v>1.0601453432983532E-4</v>
      </c>
      <c r="Q168" s="431">
        <v>3.5578716793698749E-4</v>
      </c>
      <c r="R168" s="431">
        <v>2.3717315146945157E-4</v>
      </c>
      <c r="S168" s="431">
        <v>4.5240944263056108E-4</v>
      </c>
      <c r="T168" s="431">
        <v>3.3572869973647827E-4</v>
      </c>
      <c r="U168" s="431">
        <v>2.9460639098603022E-4</v>
      </c>
      <c r="V168" s="431">
        <v>3.4485482763074547E-4</v>
      </c>
      <c r="W168" s="431">
        <v>4.0563215517173723E-4</v>
      </c>
      <c r="X168" s="431">
        <v>1.883549068116432E-4</v>
      </c>
      <c r="Y168" s="431">
        <v>3.2914442812475772E-4</v>
      </c>
      <c r="Z168" s="431">
        <v>2.1413612176661293E-4</v>
      </c>
      <c r="AA168" s="431">
        <v>2.7986416558857926E-4</v>
      </c>
      <c r="AB168" s="431">
        <v>2.8323424145266856E-4</v>
      </c>
      <c r="AC168" s="431">
        <v>2.7745285008478314E-4</v>
      </c>
      <c r="AD168" s="431">
        <v>5.0805094715752594E-5</v>
      </c>
      <c r="AE168" s="431">
        <v>2.1513043522606163E-4</v>
      </c>
      <c r="AF168" s="431">
        <v>3.3495015941892775E-4</v>
      </c>
      <c r="AG168" s="431">
        <v>3.5916932988117772E-4</v>
      </c>
      <c r="AH168" s="431">
        <v>8.6279265868562129E-5</v>
      </c>
      <c r="AI168" s="431">
        <v>3.0032091902518698E-4</v>
      </c>
      <c r="AJ168" s="431">
        <v>5.3606914094564873E-4</v>
      </c>
      <c r="AK168" s="431">
        <v>3.3422988113473632E-4</v>
      </c>
      <c r="AL168" s="431">
        <v>5.2389706466597641E-4</v>
      </c>
      <c r="AM168" s="431">
        <v>3.276407352713376E-4</v>
      </c>
      <c r="AN168" s="431">
        <v>3.4419425101006942E-4</v>
      </c>
      <c r="AO168" s="431">
        <v>4.334443980414646E-4</v>
      </c>
      <c r="AP168" s="431">
        <v>2.7478619266942036E-4</v>
      </c>
      <c r="AQ168" s="431">
        <v>1.1956351295800347E-4</v>
      </c>
      <c r="AR168" s="431">
        <v>2.3515975329373796E-4</v>
      </c>
      <c r="AS168" s="431">
        <v>3.6115671005997773E-4</v>
      </c>
      <c r="AT168" s="431">
        <v>3.0170205248399474E-4</v>
      </c>
      <c r="AU168" s="431">
        <v>1.8190288366122407E-3</v>
      </c>
      <c r="AV168" s="431">
        <v>3.0954687930474863E-3</v>
      </c>
      <c r="AW168" s="431">
        <v>0.6593876953936697</v>
      </c>
      <c r="AX168" s="431">
        <v>1.8955206314382427E-4</v>
      </c>
      <c r="AY168" s="431">
        <v>3.8264761796292531E-4</v>
      </c>
      <c r="AZ168" s="431">
        <v>1.0510752163288707E-3</v>
      </c>
      <c r="BA168" s="431">
        <v>2.9101156481747879E-4</v>
      </c>
      <c r="BB168" s="431">
        <v>2.7418506530536266E-4</v>
      </c>
      <c r="BC168" s="431">
        <v>1.9574703024802874E-4</v>
      </c>
      <c r="BD168" s="431">
        <v>2.5265627109813794E-4</v>
      </c>
      <c r="BE168" s="431">
        <v>2.4579937413547704E-4</v>
      </c>
      <c r="BF168" s="431">
        <v>5.8890253188924682E-4</v>
      </c>
      <c r="BG168" s="431">
        <v>6.3342227258281821E-4</v>
      </c>
      <c r="BH168" s="431">
        <v>7.2029088910736678E-4</v>
      </c>
      <c r="BI168" s="431">
        <v>1.519185912902136E-3</v>
      </c>
      <c r="BJ168" s="431">
        <v>4.6212598130061116E-4</v>
      </c>
      <c r="BK168" s="431">
        <v>3.7632416830556137E-4</v>
      </c>
      <c r="BL168" s="431">
        <v>6.9817136573688363E-4</v>
      </c>
      <c r="BM168" s="431">
        <v>6.7971939834647534E-4</v>
      </c>
      <c r="BN168" s="431">
        <v>4.5229609749104229E-4</v>
      </c>
      <c r="BO168" s="431">
        <v>5.8197323462333167E-4</v>
      </c>
      <c r="BP168" s="431">
        <v>5.1167263476711953E-4</v>
      </c>
      <c r="BQ168" s="431">
        <v>7.2336294670436948E-4</v>
      </c>
      <c r="BR168" s="431">
        <v>2.3332157888320308E-4</v>
      </c>
      <c r="BS168" s="431">
        <v>7.3448368415694591E-4</v>
      </c>
      <c r="BT168" s="431">
        <v>5.5187494704244484E-4</v>
      </c>
      <c r="BU168" s="431">
        <v>9.7922610827904798E-4</v>
      </c>
      <c r="BV168" s="431">
        <v>2.706404492388191E-4</v>
      </c>
      <c r="BW168" s="431">
        <v>1.6346803389591984E-4</v>
      </c>
      <c r="BX168" s="431">
        <v>1.3862080085996401E-4</v>
      </c>
      <c r="BY168" s="431">
        <v>3.3747365750355831E-5</v>
      </c>
      <c r="BZ168" s="431">
        <v>2.4943747466014526E-4</v>
      </c>
      <c r="CA168" s="431">
        <v>5.8416153954087566E-4</v>
      </c>
      <c r="CB168" s="431">
        <v>3.7599653180560109E-3</v>
      </c>
      <c r="CC168" s="431">
        <v>1.2456248956240639E-4</v>
      </c>
      <c r="CD168" s="431">
        <v>5.3383604550683104E-4</v>
      </c>
      <c r="CE168" s="431">
        <v>6.1168908974396248E-4</v>
      </c>
      <c r="CF168" s="431">
        <v>4.5200454275946031E-4</v>
      </c>
      <c r="CG168" s="431">
        <v>4.6598417784773346E-4</v>
      </c>
      <c r="CH168" s="431">
        <v>2.51762442944013E-4</v>
      </c>
      <c r="CI168" s="431">
        <v>4.7366528993156992E-4</v>
      </c>
      <c r="CJ168" s="431">
        <v>7.29289911696935E-4</v>
      </c>
      <c r="CK168" s="431">
        <v>4.1476962376047301E-4</v>
      </c>
      <c r="CL168" s="431">
        <v>5.6539642085654538E-4</v>
      </c>
      <c r="CM168" s="431">
        <v>1.3051973298502822E-3</v>
      </c>
      <c r="CN168" s="431">
        <v>3.0869020161005982E-3</v>
      </c>
      <c r="CO168" s="431">
        <v>2.2013946395572475E-4</v>
      </c>
      <c r="CP168" s="431">
        <v>5.0785404734995823E-4</v>
      </c>
      <c r="CQ168" s="431">
        <v>1.1044723843539302E-2</v>
      </c>
      <c r="CR168" s="431">
        <v>6.6318628926688335E-3</v>
      </c>
      <c r="CS168" s="431">
        <v>2.3748234136438638E-3</v>
      </c>
      <c r="CT168" s="431">
        <v>1.8716969220001658E-3</v>
      </c>
      <c r="CU168" s="431">
        <v>3.8577777695467141E-4</v>
      </c>
      <c r="CV168" s="431">
        <v>3.7200163913449599E-3</v>
      </c>
      <c r="CW168" s="431">
        <v>6.0119453689141706E-4</v>
      </c>
      <c r="CX168" s="431">
        <v>1.4780874020263832E-2</v>
      </c>
      <c r="CY168" s="431">
        <v>3.6534165181086877E-4</v>
      </c>
      <c r="CZ168" s="431">
        <v>5.6862896732293383E-4</v>
      </c>
      <c r="DA168" s="431">
        <v>3.5787864989059664E-4</v>
      </c>
      <c r="DB168" s="431">
        <v>3.995942968295107E-4</v>
      </c>
      <c r="DC168" s="431">
        <v>2.7062353752925288E-3</v>
      </c>
      <c r="DD168" s="431">
        <v>6.4365416147130275E-3</v>
      </c>
      <c r="DE168" s="431">
        <v>5.7982499239598662E-4</v>
      </c>
      <c r="DF168" s="431">
        <v>1.5974335721274796E-2</v>
      </c>
      <c r="DG168" s="432">
        <v>3.3390140452285559E-4</v>
      </c>
    </row>
    <row r="169" spans="2:111">
      <c r="B169" s="188" t="s">
        <v>218</v>
      </c>
      <c r="C169" s="185" t="s">
        <v>219</v>
      </c>
      <c r="D169" s="431">
        <v>4.008329834560681E-4</v>
      </c>
      <c r="E169" s="431">
        <v>2.9366647453347582E-4</v>
      </c>
      <c r="F169" s="431">
        <v>7.8668051881411135E-4</v>
      </c>
      <c r="G169" s="431">
        <v>2.1976680371713059E-4</v>
      </c>
      <c r="H169" s="431">
        <v>1.8947623460315702E-4</v>
      </c>
      <c r="I169" s="431">
        <v>5.216943834187575E-6</v>
      </c>
      <c r="J169" s="431">
        <v>7.9900610665652137E-5</v>
      </c>
      <c r="K169" s="431">
        <v>1.9599088499166868E-4</v>
      </c>
      <c r="L169" s="431">
        <v>2.0156206891420466E-4</v>
      </c>
      <c r="M169" s="431">
        <v>2.0272664149714655E-4</v>
      </c>
      <c r="N169" s="431">
        <v>2.5543223888753683E-5</v>
      </c>
      <c r="O169" s="431">
        <v>1.4232176320351292E-4</v>
      </c>
      <c r="P169" s="431">
        <v>6.1978066094935116E-5</v>
      </c>
      <c r="Q169" s="431">
        <v>1.8868612599292893E-4</v>
      </c>
      <c r="R169" s="431">
        <v>1.4026072162190005E-4</v>
      </c>
      <c r="S169" s="431">
        <v>2.2897637415114294E-4</v>
      </c>
      <c r="T169" s="431">
        <v>1.5356646068040523E-4</v>
      </c>
      <c r="U169" s="431">
        <v>1.4350413680208434E-4</v>
      </c>
      <c r="V169" s="431">
        <v>1.9485990146962613E-4</v>
      </c>
      <c r="W169" s="431">
        <v>2.389597032072637E-4</v>
      </c>
      <c r="X169" s="431">
        <v>1.1080390720859064E-4</v>
      </c>
      <c r="Y169" s="431">
        <v>1.9714935418885506E-4</v>
      </c>
      <c r="Z169" s="431">
        <v>1.2178355132122631E-4</v>
      </c>
      <c r="AA169" s="431">
        <v>1.4872266009208676E-4</v>
      </c>
      <c r="AB169" s="431">
        <v>1.4573074611401584E-4</v>
      </c>
      <c r="AC169" s="431">
        <v>1.3683796140513335E-4</v>
      </c>
      <c r="AD169" s="431">
        <v>2.8690835389532918E-5</v>
      </c>
      <c r="AE169" s="431">
        <v>1.2412859795973396E-4</v>
      </c>
      <c r="AF169" s="431">
        <v>1.7809810096107841E-4</v>
      </c>
      <c r="AG169" s="431">
        <v>2.1094994919950027E-4</v>
      </c>
      <c r="AH169" s="431">
        <v>4.1468537197120991E-5</v>
      </c>
      <c r="AI169" s="431">
        <v>1.6532977199670604E-4</v>
      </c>
      <c r="AJ169" s="431">
        <v>3.1029055497387492E-4</v>
      </c>
      <c r="AK169" s="431">
        <v>1.957285061608711E-4</v>
      </c>
      <c r="AL169" s="431">
        <v>3.0525504667496981E-4</v>
      </c>
      <c r="AM169" s="431">
        <v>1.9286038376718632E-4</v>
      </c>
      <c r="AN169" s="431">
        <v>2.0558345285382883E-4</v>
      </c>
      <c r="AO169" s="431">
        <v>2.6072937004501179E-4</v>
      </c>
      <c r="AP169" s="431">
        <v>1.4272348793105966E-4</v>
      </c>
      <c r="AQ169" s="431">
        <v>6.9517374122768917E-5</v>
      </c>
      <c r="AR169" s="431">
        <v>1.3576548299256455E-4</v>
      </c>
      <c r="AS169" s="431">
        <v>2.0973582212295094E-4</v>
      </c>
      <c r="AT169" s="431">
        <v>4.1437928318384946E-4</v>
      </c>
      <c r="AU169" s="431">
        <v>1.2286726484238002E-3</v>
      </c>
      <c r="AV169" s="431">
        <v>2.4836365900519782E-3</v>
      </c>
      <c r="AW169" s="431">
        <v>2.0339596524035778E-2</v>
      </c>
      <c r="AX169" s="431">
        <v>0.40357380040516666</v>
      </c>
      <c r="AY169" s="431">
        <v>2.4008356046548399E-2</v>
      </c>
      <c r="AZ169" s="431">
        <v>1.7361407677676341E-2</v>
      </c>
      <c r="BA169" s="431">
        <v>3.9650414523905608E-2</v>
      </c>
      <c r="BB169" s="431">
        <v>3.3828690633800229E-2</v>
      </c>
      <c r="BC169" s="431">
        <v>1.6821012380067855E-2</v>
      </c>
      <c r="BD169" s="431">
        <v>2.4108988266563887E-2</v>
      </c>
      <c r="BE169" s="431">
        <v>2.6406959456849094E-2</v>
      </c>
      <c r="BF169" s="431">
        <v>4.7812234276067402E-3</v>
      </c>
      <c r="BG169" s="431">
        <v>4.321230677882597E-3</v>
      </c>
      <c r="BH169" s="431">
        <v>7.3893143368981172E-3</v>
      </c>
      <c r="BI169" s="431">
        <v>1.0491824307146407E-3</v>
      </c>
      <c r="BJ169" s="431">
        <v>1.5937469890300062E-3</v>
      </c>
      <c r="BK169" s="431">
        <v>2.8468669341906471E-3</v>
      </c>
      <c r="BL169" s="431">
        <v>3.6164650392954244E-4</v>
      </c>
      <c r="BM169" s="431">
        <v>5.3008130221576799E-4</v>
      </c>
      <c r="BN169" s="431">
        <v>4.0696340105557865E-4</v>
      </c>
      <c r="BO169" s="431">
        <v>4.0329371931786421E-4</v>
      </c>
      <c r="BP169" s="431">
        <v>4.7173351973186074E-4</v>
      </c>
      <c r="BQ169" s="431">
        <v>4.6052170519548651E-4</v>
      </c>
      <c r="BR169" s="431">
        <v>1.3468087741709542E-4</v>
      </c>
      <c r="BS169" s="431">
        <v>4.0967247565333522E-4</v>
      </c>
      <c r="BT169" s="431">
        <v>3.0342798624443762E-4</v>
      </c>
      <c r="BU169" s="431">
        <v>1.7074825279575075E-4</v>
      </c>
      <c r="BV169" s="431">
        <v>1.1860367073457006E-4</v>
      </c>
      <c r="BW169" s="431">
        <v>8.2285927308586352E-5</v>
      </c>
      <c r="BX169" s="431">
        <v>6.9883973731725305E-5</v>
      </c>
      <c r="BY169" s="431">
        <v>1.8593094756544458E-5</v>
      </c>
      <c r="BZ169" s="431">
        <v>2.3427004228949078E-4</v>
      </c>
      <c r="CA169" s="431">
        <v>3.5462889611844535E-4</v>
      </c>
      <c r="CB169" s="431">
        <v>2.2409085311615204E-3</v>
      </c>
      <c r="CC169" s="431">
        <v>5.8959158941750734E-5</v>
      </c>
      <c r="CD169" s="431">
        <v>4.1989042743940626E-4</v>
      </c>
      <c r="CE169" s="431">
        <v>1.736769948022804E-4</v>
      </c>
      <c r="CF169" s="431">
        <v>1.7470469249771366E-4</v>
      </c>
      <c r="CG169" s="431">
        <v>2.0886592339472418E-4</v>
      </c>
      <c r="CH169" s="431">
        <v>1.0676710306386249E-4</v>
      </c>
      <c r="CI169" s="431">
        <v>2.4065783288197091E-4</v>
      </c>
      <c r="CJ169" s="431">
        <v>3.0109324288447593E-4</v>
      </c>
      <c r="CK169" s="431">
        <v>2.8553033132783755E-4</v>
      </c>
      <c r="CL169" s="431">
        <v>2.193659730371964E-4</v>
      </c>
      <c r="CM169" s="431">
        <v>3.1008283504533425E-4</v>
      </c>
      <c r="CN169" s="431">
        <v>4.6549914369664505E-4</v>
      </c>
      <c r="CO169" s="431">
        <v>1.2951808007002455E-4</v>
      </c>
      <c r="CP169" s="431">
        <v>3.3550588347158543E-4</v>
      </c>
      <c r="CQ169" s="431">
        <v>4.5530669205779599E-4</v>
      </c>
      <c r="CR169" s="431">
        <v>4.4087545212002439E-4</v>
      </c>
      <c r="CS169" s="431">
        <v>2.3541083754019244E-4</v>
      </c>
      <c r="CT169" s="431">
        <v>1.5906104223236734E-4</v>
      </c>
      <c r="CU169" s="431">
        <v>1.8158754729941451E-4</v>
      </c>
      <c r="CV169" s="431">
        <v>1.4829438457376089E-3</v>
      </c>
      <c r="CW169" s="431">
        <v>2.1565483934588863E-4</v>
      </c>
      <c r="CX169" s="431">
        <v>9.749006414163687E-3</v>
      </c>
      <c r="CY169" s="431">
        <v>1.3165858411386987E-4</v>
      </c>
      <c r="CZ169" s="431">
        <v>2.7129411711988827E-4</v>
      </c>
      <c r="DA169" s="431">
        <v>1.5790142442197736E-4</v>
      </c>
      <c r="DB169" s="431">
        <v>1.934883056421985E-4</v>
      </c>
      <c r="DC169" s="431">
        <v>2.8841143649748158E-4</v>
      </c>
      <c r="DD169" s="431">
        <v>2.9001942206336638E-4</v>
      </c>
      <c r="DE169" s="431">
        <v>1.7068667002075977E-4</v>
      </c>
      <c r="DF169" s="431">
        <v>1.7632551982392011E-3</v>
      </c>
      <c r="DG169" s="432">
        <v>9.3468712716650366E-5</v>
      </c>
    </row>
    <row r="170" spans="2:111">
      <c r="B170" s="188" t="s">
        <v>220</v>
      </c>
      <c r="C170" s="185" t="s">
        <v>221</v>
      </c>
      <c r="D170" s="431">
        <v>3.1533782612877324E-3</v>
      </c>
      <c r="E170" s="431">
        <v>2.2925133939002188E-3</v>
      </c>
      <c r="F170" s="431">
        <v>6.1746625600325056E-3</v>
      </c>
      <c r="G170" s="431">
        <v>1.7845263619564208E-3</v>
      </c>
      <c r="H170" s="431">
        <v>1.2625584050755152E-3</v>
      </c>
      <c r="I170" s="431">
        <v>4.0621169927399981E-5</v>
      </c>
      <c r="J170" s="431">
        <v>6.2154723956573212E-4</v>
      </c>
      <c r="K170" s="431">
        <v>1.5498868609337124E-3</v>
      </c>
      <c r="L170" s="431">
        <v>1.6886346302174115E-3</v>
      </c>
      <c r="M170" s="431">
        <v>1.5909340333577877E-3</v>
      </c>
      <c r="N170" s="431">
        <v>2.0823945634264145E-4</v>
      </c>
      <c r="O170" s="431">
        <v>1.1108380447243306E-3</v>
      </c>
      <c r="P170" s="431">
        <v>3.873317072712524E-4</v>
      </c>
      <c r="Q170" s="431">
        <v>1.483357530945852E-3</v>
      </c>
      <c r="R170" s="431">
        <v>1.0805880296804924E-3</v>
      </c>
      <c r="S170" s="431">
        <v>1.7864688354266806E-3</v>
      </c>
      <c r="T170" s="431">
        <v>1.2067041009617696E-3</v>
      </c>
      <c r="U170" s="431">
        <v>1.2551809841705674E-3</v>
      </c>
      <c r="V170" s="431">
        <v>1.5629536867349655E-3</v>
      </c>
      <c r="W170" s="431">
        <v>1.9087322355422151E-3</v>
      </c>
      <c r="X170" s="431">
        <v>8.7344908390845093E-4</v>
      </c>
      <c r="Y170" s="431">
        <v>1.5510321620750603E-3</v>
      </c>
      <c r="Z170" s="431">
        <v>9.6205116425931113E-4</v>
      </c>
      <c r="AA170" s="431">
        <v>1.1584315981907269E-3</v>
      </c>
      <c r="AB170" s="431">
        <v>1.220008917562556E-3</v>
      </c>
      <c r="AC170" s="431">
        <v>1.1327782291232036E-3</v>
      </c>
      <c r="AD170" s="431">
        <v>2.2629291910388773E-4</v>
      </c>
      <c r="AE170" s="431">
        <v>9.6729540041391108E-4</v>
      </c>
      <c r="AF170" s="431">
        <v>1.3523617555621259E-3</v>
      </c>
      <c r="AG170" s="431">
        <v>1.6878885523217491E-3</v>
      </c>
      <c r="AH170" s="431">
        <v>3.293237581478498E-4</v>
      </c>
      <c r="AI170" s="431">
        <v>1.2778214494953706E-3</v>
      </c>
      <c r="AJ170" s="431">
        <v>2.4433512723820916E-3</v>
      </c>
      <c r="AK170" s="431">
        <v>1.4889545776993602E-3</v>
      </c>
      <c r="AL170" s="431">
        <v>2.3646102135747764E-3</v>
      </c>
      <c r="AM170" s="431">
        <v>1.5116458874953145E-3</v>
      </c>
      <c r="AN170" s="431">
        <v>1.5790160835649414E-3</v>
      </c>
      <c r="AO170" s="431">
        <v>1.997531224890155E-3</v>
      </c>
      <c r="AP170" s="431">
        <v>1.1112670697035782E-3</v>
      </c>
      <c r="AQ170" s="431">
        <v>5.4533526345298304E-4</v>
      </c>
      <c r="AR170" s="431">
        <v>1.2306173837721961E-3</v>
      </c>
      <c r="AS170" s="431">
        <v>1.6856984247375078E-3</v>
      </c>
      <c r="AT170" s="431">
        <v>5.0031777421428681E-3</v>
      </c>
      <c r="AU170" s="431">
        <v>1.0303567336191134E-2</v>
      </c>
      <c r="AV170" s="431">
        <v>9.1339021907440674E-3</v>
      </c>
      <c r="AW170" s="431">
        <v>3.940781274916913E-2</v>
      </c>
      <c r="AX170" s="431">
        <v>6.4063472222398263E-2</v>
      </c>
      <c r="AY170" s="431">
        <v>1.0690947744533761</v>
      </c>
      <c r="AZ170" s="431">
        <v>3.4742932661836597E-2</v>
      </c>
      <c r="BA170" s="431">
        <v>4.386442537611461E-2</v>
      </c>
      <c r="BB170" s="431">
        <v>6.9300513940757633E-2</v>
      </c>
      <c r="BC170" s="431">
        <v>2.2521259364785419E-2</v>
      </c>
      <c r="BD170" s="431">
        <v>6.7412005579618919E-2</v>
      </c>
      <c r="BE170" s="431">
        <v>4.309151929693808E-2</v>
      </c>
      <c r="BF170" s="431">
        <v>1.3239031342244578E-2</v>
      </c>
      <c r="BG170" s="431">
        <v>1.2409371450159584E-2</v>
      </c>
      <c r="BH170" s="431">
        <v>2.0054608167268836E-2</v>
      </c>
      <c r="BI170" s="431">
        <v>7.2136984040320441E-3</v>
      </c>
      <c r="BJ170" s="431">
        <v>2.9693052654746551E-3</v>
      </c>
      <c r="BK170" s="431">
        <v>3.215429608985243E-3</v>
      </c>
      <c r="BL170" s="431">
        <v>2.7958658182997988E-3</v>
      </c>
      <c r="BM170" s="431">
        <v>2.7971548930605535E-3</v>
      </c>
      <c r="BN170" s="431">
        <v>2.5354685712865874E-3</v>
      </c>
      <c r="BO170" s="431">
        <v>2.4699213983172767E-3</v>
      </c>
      <c r="BP170" s="431">
        <v>2.4077270722487067E-3</v>
      </c>
      <c r="BQ170" s="431">
        <v>3.619777484557214E-3</v>
      </c>
      <c r="BR170" s="431">
        <v>1.0425286893615577E-3</v>
      </c>
      <c r="BS170" s="431">
        <v>3.187288259065241E-3</v>
      </c>
      <c r="BT170" s="431">
        <v>2.4229504656176916E-3</v>
      </c>
      <c r="BU170" s="431">
        <v>1.2354716800983562E-3</v>
      </c>
      <c r="BV170" s="431">
        <v>1.0659100050573501E-3</v>
      </c>
      <c r="BW170" s="431">
        <v>6.682870380630417E-4</v>
      </c>
      <c r="BX170" s="431">
        <v>5.6486366756859066E-4</v>
      </c>
      <c r="BY170" s="431">
        <v>1.4579230550250711E-4</v>
      </c>
      <c r="BZ170" s="431">
        <v>1.1223909265677082E-3</v>
      </c>
      <c r="CA170" s="431">
        <v>2.8045906049851731E-3</v>
      </c>
      <c r="CB170" s="431">
        <v>1.7469625610715293E-2</v>
      </c>
      <c r="CC170" s="431">
        <v>4.6220949498240656E-4</v>
      </c>
      <c r="CD170" s="431">
        <v>2.0568570578268922E-3</v>
      </c>
      <c r="CE170" s="431">
        <v>1.4040967323282717E-3</v>
      </c>
      <c r="CF170" s="431">
        <v>1.4105388449619416E-3</v>
      </c>
      <c r="CG170" s="431">
        <v>1.6145516381687118E-3</v>
      </c>
      <c r="CH170" s="431">
        <v>9.068310380250951E-4</v>
      </c>
      <c r="CI170" s="431">
        <v>2.2687370500593922E-3</v>
      </c>
      <c r="CJ170" s="431">
        <v>4.1463269880712035E-3</v>
      </c>
      <c r="CK170" s="431">
        <v>2.4928078803086633E-3</v>
      </c>
      <c r="CL170" s="431">
        <v>2.042656758684125E-3</v>
      </c>
      <c r="CM170" s="431">
        <v>4.926112636647894E-3</v>
      </c>
      <c r="CN170" s="431">
        <v>4.3058752885500933E-3</v>
      </c>
      <c r="CO170" s="431">
        <v>9.2976062523908757E-4</v>
      </c>
      <c r="CP170" s="431">
        <v>4.3186873566398278E-3</v>
      </c>
      <c r="CQ170" s="431">
        <v>1.6315767604856651E-3</v>
      </c>
      <c r="CR170" s="431">
        <v>2.4655866676127135E-3</v>
      </c>
      <c r="CS170" s="431">
        <v>1.5454531826646759E-3</v>
      </c>
      <c r="CT170" s="431">
        <v>1.0321392382478649E-3</v>
      </c>
      <c r="CU170" s="431">
        <v>1.4920004379833684E-3</v>
      </c>
      <c r="CV170" s="431">
        <v>1.0755694672822608E-2</v>
      </c>
      <c r="CW170" s="431">
        <v>2.4953509338716106E-3</v>
      </c>
      <c r="CX170" s="431">
        <v>7.6823942840904116E-2</v>
      </c>
      <c r="CY170" s="431">
        <v>9.4274241397169904E-4</v>
      </c>
      <c r="CZ170" s="431">
        <v>2.1375647789815067E-3</v>
      </c>
      <c r="DA170" s="431">
        <v>1.2262995690300953E-3</v>
      </c>
      <c r="DB170" s="431">
        <v>1.5632102084536484E-3</v>
      </c>
      <c r="DC170" s="431">
        <v>1.7155576440847958E-3</v>
      </c>
      <c r="DD170" s="431">
        <v>1.2244321350944384E-3</v>
      </c>
      <c r="DE170" s="431">
        <v>1.3313517941634253E-3</v>
      </c>
      <c r="DF170" s="431">
        <v>3.6760230202296539E-2</v>
      </c>
      <c r="DG170" s="432">
        <v>7.7600662169050505E-4</v>
      </c>
    </row>
    <row r="171" spans="2:111">
      <c r="B171" s="188" t="s">
        <v>222</v>
      </c>
      <c r="C171" s="185" t="s">
        <v>223</v>
      </c>
      <c r="D171" s="431">
        <v>1.1806419120030528E-3</v>
      </c>
      <c r="E171" s="431">
        <v>8.9262872820803849E-4</v>
      </c>
      <c r="F171" s="431">
        <v>2.3205183988565564E-3</v>
      </c>
      <c r="G171" s="431">
        <v>6.1723262858483609E-4</v>
      </c>
      <c r="H171" s="431">
        <v>1.6492741624231785E-3</v>
      </c>
      <c r="I171" s="431">
        <v>1.5392954860662931E-5</v>
      </c>
      <c r="J171" s="431">
        <v>2.6317197958836391E-4</v>
      </c>
      <c r="K171" s="431">
        <v>5.9608021966644966E-4</v>
      </c>
      <c r="L171" s="431">
        <v>5.3935351767636142E-4</v>
      </c>
      <c r="M171" s="431">
        <v>5.9783725185509878E-4</v>
      </c>
      <c r="N171" s="431">
        <v>7.215573313674374E-5</v>
      </c>
      <c r="O171" s="431">
        <v>4.1685994925171369E-4</v>
      </c>
      <c r="P171" s="431">
        <v>1.3424236598067688E-4</v>
      </c>
      <c r="Q171" s="431">
        <v>5.316134015397484E-4</v>
      </c>
      <c r="R171" s="431">
        <v>4.3489475409878007E-4</v>
      </c>
      <c r="S171" s="431">
        <v>6.9606911212385209E-4</v>
      </c>
      <c r="T171" s="431">
        <v>4.5659488770093511E-4</v>
      </c>
      <c r="U171" s="431">
        <v>3.9487449878582414E-4</v>
      </c>
      <c r="V171" s="431">
        <v>5.7733533203648999E-4</v>
      </c>
      <c r="W171" s="431">
        <v>7.0715182575368043E-4</v>
      </c>
      <c r="X171" s="431">
        <v>3.3768470948191992E-4</v>
      </c>
      <c r="Y171" s="431">
        <v>5.8811350954521724E-4</v>
      </c>
      <c r="Z171" s="431">
        <v>3.7207884365999432E-4</v>
      </c>
      <c r="AA171" s="431">
        <v>4.5562043345509685E-4</v>
      </c>
      <c r="AB171" s="431">
        <v>4.0210393867821714E-4</v>
      </c>
      <c r="AC171" s="431">
        <v>3.8841115327370505E-4</v>
      </c>
      <c r="AD171" s="431">
        <v>8.5093525987122625E-5</v>
      </c>
      <c r="AE171" s="431">
        <v>3.7349052990684619E-4</v>
      </c>
      <c r="AF171" s="431">
        <v>5.6770196560723067E-4</v>
      </c>
      <c r="AG171" s="431">
        <v>6.1022989891746846E-4</v>
      </c>
      <c r="AH171" s="431">
        <v>1.1411744290407503E-4</v>
      </c>
      <c r="AI171" s="431">
        <v>5.178528213457867E-4</v>
      </c>
      <c r="AJ171" s="431">
        <v>9.3633662094646109E-4</v>
      </c>
      <c r="AK171" s="431">
        <v>6.2418205614023074E-4</v>
      </c>
      <c r="AL171" s="431">
        <v>9.1548651615868575E-4</v>
      </c>
      <c r="AM171" s="431">
        <v>6.0249139006285509E-4</v>
      </c>
      <c r="AN171" s="431">
        <v>6.2317915759110896E-4</v>
      </c>
      <c r="AO171" s="431">
        <v>7.9948890375483605E-4</v>
      </c>
      <c r="AP171" s="431">
        <v>4.2944812794914788E-4</v>
      </c>
      <c r="AQ171" s="431">
        <v>2.1786233989856438E-4</v>
      </c>
      <c r="AR171" s="431">
        <v>4.0163398487041876E-4</v>
      </c>
      <c r="AS171" s="431">
        <v>1.0156874032953482E-3</v>
      </c>
      <c r="AT171" s="431">
        <v>6.2324262792929437E-4</v>
      </c>
      <c r="AU171" s="431">
        <v>1.9439040160351626E-2</v>
      </c>
      <c r="AV171" s="431">
        <v>1.4374007488476595E-2</v>
      </c>
      <c r="AW171" s="431">
        <v>6.5491246282405116E-3</v>
      </c>
      <c r="AX171" s="431">
        <v>3.4866376991490779E-4</v>
      </c>
      <c r="AY171" s="431">
        <v>1.6312740138495203E-3</v>
      </c>
      <c r="AZ171" s="431">
        <v>0.92959652757781175</v>
      </c>
      <c r="BA171" s="431">
        <v>1.2379594093491481E-2</v>
      </c>
      <c r="BB171" s="431">
        <v>3.2059187318535767E-3</v>
      </c>
      <c r="BC171" s="431">
        <v>2.6827308056539319E-3</v>
      </c>
      <c r="BD171" s="431">
        <v>3.4324270044715677E-3</v>
      </c>
      <c r="BE171" s="431">
        <v>2.1085433341806506E-3</v>
      </c>
      <c r="BF171" s="431">
        <v>6.0684145526341313E-2</v>
      </c>
      <c r="BG171" s="431">
        <v>4.303312924473357E-2</v>
      </c>
      <c r="BH171" s="431">
        <v>6.5847862350791431E-2</v>
      </c>
      <c r="BI171" s="431">
        <v>2.1706353010990304E-2</v>
      </c>
      <c r="BJ171" s="431">
        <v>7.6818629224653864E-3</v>
      </c>
      <c r="BK171" s="431">
        <v>5.3954824609042022E-4</v>
      </c>
      <c r="BL171" s="431">
        <v>1.0536606397857377E-3</v>
      </c>
      <c r="BM171" s="431">
        <v>2.7260503341343932E-3</v>
      </c>
      <c r="BN171" s="431">
        <v>4.0626855849719753E-3</v>
      </c>
      <c r="BO171" s="431">
        <v>2.2756278305330491E-3</v>
      </c>
      <c r="BP171" s="431">
        <v>4.6852312988934011E-3</v>
      </c>
      <c r="BQ171" s="431">
        <v>1.4047185497800788E-3</v>
      </c>
      <c r="BR171" s="431">
        <v>5.3594267489096904E-4</v>
      </c>
      <c r="BS171" s="431">
        <v>1.4913914244889415E-3</v>
      </c>
      <c r="BT171" s="431">
        <v>8.8364610791428415E-4</v>
      </c>
      <c r="BU171" s="431">
        <v>4.038125740885551E-4</v>
      </c>
      <c r="BV171" s="431">
        <v>3.0717140497462975E-4</v>
      </c>
      <c r="BW171" s="431">
        <v>2.2097436076915099E-4</v>
      </c>
      <c r="BX171" s="431">
        <v>2.3007206464463158E-4</v>
      </c>
      <c r="BY171" s="431">
        <v>9.6297634369118761E-5</v>
      </c>
      <c r="BZ171" s="431">
        <v>1.043707865355338E-3</v>
      </c>
      <c r="CA171" s="431">
        <v>1.0180623781084891E-3</v>
      </c>
      <c r="CB171" s="431">
        <v>6.5894809838926384E-3</v>
      </c>
      <c r="CC171" s="431">
        <v>4.6079958224133085E-4</v>
      </c>
      <c r="CD171" s="431">
        <v>1.5841553613653509E-3</v>
      </c>
      <c r="CE171" s="431">
        <v>4.5309351972595239E-4</v>
      </c>
      <c r="CF171" s="431">
        <v>5.1422167021191508E-4</v>
      </c>
      <c r="CG171" s="431">
        <v>6.1481353195999469E-4</v>
      </c>
      <c r="CH171" s="431">
        <v>3.0390407545121252E-4</v>
      </c>
      <c r="CI171" s="431">
        <v>6.39980909465242E-4</v>
      </c>
      <c r="CJ171" s="431">
        <v>6.2191466576181611E-4</v>
      </c>
      <c r="CK171" s="431">
        <v>6.6443422383686104E-4</v>
      </c>
      <c r="CL171" s="431">
        <v>5.6565667628656298E-4</v>
      </c>
      <c r="CM171" s="431">
        <v>4.1946268475004042E-4</v>
      </c>
      <c r="CN171" s="431">
        <v>7.6444174289033956E-4</v>
      </c>
      <c r="CO171" s="431">
        <v>3.3707730811316267E-4</v>
      </c>
      <c r="CP171" s="431">
        <v>6.6612042791769051E-4</v>
      </c>
      <c r="CQ171" s="431">
        <v>4.401390754720039E-4</v>
      </c>
      <c r="CR171" s="431">
        <v>7.675486153091559E-4</v>
      </c>
      <c r="CS171" s="431">
        <v>4.812532540002206E-4</v>
      </c>
      <c r="CT171" s="431">
        <v>3.0319055577223493E-4</v>
      </c>
      <c r="CU171" s="431">
        <v>4.5129723472161549E-4</v>
      </c>
      <c r="CV171" s="431">
        <v>3.9252030616390059E-3</v>
      </c>
      <c r="CW171" s="431">
        <v>4.4807995582136654E-4</v>
      </c>
      <c r="CX171" s="431">
        <v>2.8793950300969023E-2</v>
      </c>
      <c r="CY171" s="431">
        <v>2.8361943345015948E-4</v>
      </c>
      <c r="CZ171" s="431">
        <v>7.6332746019136413E-4</v>
      </c>
      <c r="DA171" s="431">
        <v>4.3637569851581585E-4</v>
      </c>
      <c r="DB171" s="431">
        <v>5.10655350267377E-4</v>
      </c>
      <c r="DC171" s="431">
        <v>5.5900726294216992E-4</v>
      </c>
      <c r="DD171" s="431">
        <v>3.2523326622242753E-4</v>
      </c>
      <c r="DE171" s="431">
        <v>4.276981019711344E-4</v>
      </c>
      <c r="DF171" s="431">
        <v>6.9715853513983449E-4</v>
      </c>
      <c r="DG171" s="432">
        <v>2.6990750392269833E-4</v>
      </c>
    </row>
    <row r="172" spans="2:111">
      <c r="B172" s="188" t="s">
        <v>224</v>
      </c>
      <c r="C172" s="185" t="s">
        <v>225</v>
      </c>
      <c r="D172" s="431">
        <v>2.494700034208953E-4</v>
      </c>
      <c r="E172" s="431">
        <v>1.7964527474467702E-4</v>
      </c>
      <c r="F172" s="431">
        <v>4.8959768248079045E-4</v>
      </c>
      <c r="G172" s="431">
        <v>1.3151673476539182E-4</v>
      </c>
      <c r="H172" s="431">
        <v>8.2004932280001214E-5</v>
      </c>
      <c r="I172" s="431">
        <v>3.1326263641240842E-6</v>
      </c>
      <c r="J172" s="431">
        <v>4.8295813817233259E-5</v>
      </c>
      <c r="K172" s="431">
        <v>1.1704621340740827E-4</v>
      </c>
      <c r="L172" s="431">
        <v>1.1571879451344593E-4</v>
      </c>
      <c r="M172" s="431">
        <v>1.2363294515079128E-4</v>
      </c>
      <c r="N172" s="431">
        <v>1.6160238601815356E-5</v>
      </c>
      <c r="O172" s="431">
        <v>8.5161389219635857E-5</v>
      </c>
      <c r="P172" s="431">
        <v>2.7876236550581171E-5</v>
      </c>
      <c r="Q172" s="431">
        <v>1.1212007606566045E-4</v>
      </c>
      <c r="R172" s="431">
        <v>6.3103907476990101E-5</v>
      </c>
      <c r="S172" s="431">
        <v>1.3698627246529207E-4</v>
      </c>
      <c r="T172" s="431">
        <v>9.1080206033439687E-5</v>
      </c>
      <c r="U172" s="431">
        <v>8.1946892032091183E-5</v>
      </c>
      <c r="V172" s="431">
        <v>1.2143511061192806E-4</v>
      </c>
      <c r="W172" s="431">
        <v>1.4664563943346502E-4</v>
      </c>
      <c r="X172" s="431">
        <v>6.8219152326870185E-5</v>
      </c>
      <c r="Y172" s="431">
        <v>1.2079107551216689E-4</v>
      </c>
      <c r="Z172" s="431">
        <v>7.3889846166086591E-5</v>
      </c>
      <c r="AA172" s="431">
        <v>8.876362595386554E-5</v>
      </c>
      <c r="AB172" s="431">
        <v>8.6573230297684635E-5</v>
      </c>
      <c r="AC172" s="431">
        <v>8.1753430216214963E-5</v>
      </c>
      <c r="AD172" s="431">
        <v>1.7524997908671068E-5</v>
      </c>
      <c r="AE172" s="431">
        <v>7.6093674228455867E-5</v>
      </c>
      <c r="AF172" s="431">
        <v>1.0529974261317508E-4</v>
      </c>
      <c r="AG172" s="431">
        <v>1.273163825622988E-4</v>
      </c>
      <c r="AH172" s="431">
        <v>2.3729829686857062E-5</v>
      </c>
      <c r="AI172" s="431">
        <v>9.1014357439321705E-5</v>
      </c>
      <c r="AJ172" s="431">
        <v>1.8874491899997784E-4</v>
      </c>
      <c r="AK172" s="431">
        <v>1.04880740239835E-4</v>
      </c>
      <c r="AL172" s="431">
        <v>1.8046807126966336E-4</v>
      </c>
      <c r="AM172" s="431">
        <v>1.1894112517221715E-4</v>
      </c>
      <c r="AN172" s="431">
        <v>1.237535671157954E-4</v>
      </c>
      <c r="AO172" s="431">
        <v>1.5161484260323179E-4</v>
      </c>
      <c r="AP172" s="431">
        <v>8.5025612946147675E-5</v>
      </c>
      <c r="AQ172" s="431">
        <v>4.274880229975575E-5</v>
      </c>
      <c r="AR172" s="431">
        <v>7.8155437998092209E-5</v>
      </c>
      <c r="AS172" s="431">
        <v>1.1299411547672348E-4</v>
      </c>
      <c r="AT172" s="431">
        <v>9.8583690961401689E-5</v>
      </c>
      <c r="AU172" s="431">
        <v>9.7058772230733099E-5</v>
      </c>
      <c r="AV172" s="431">
        <v>8.5334706620072344E-5</v>
      </c>
      <c r="AW172" s="431">
        <v>6.5983334741198351E-5</v>
      </c>
      <c r="AX172" s="431">
        <v>5.051507396973517E-5</v>
      </c>
      <c r="AY172" s="431">
        <v>1.1629823358586696E-4</v>
      </c>
      <c r="AZ172" s="431">
        <v>8.8710846448288844E-5</v>
      </c>
      <c r="BA172" s="431">
        <v>0.75599633338366268</v>
      </c>
      <c r="BB172" s="431">
        <v>3.7460143682439228E-5</v>
      </c>
      <c r="BC172" s="431">
        <v>5.5195126803621113E-5</v>
      </c>
      <c r="BD172" s="431">
        <v>3.4217799248862691E-5</v>
      </c>
      <c r="BE172" s="431">
        <v>2.5006399795749987E-5</v>
      </c>
      <c r="BF172" s="431">
        <v>9.3703648081335593E-5</v>
      </c>
      <c r="BG172" s="431">
        <v>1.0028055612819214E-4</v>
      </c>
      <c r="BH172" s="431">
        <v>1.0585699683785358E-4</v>
      </c>
      <c r="BI172" s="431">
        <v>2.8866979907608294E-4</v>
      </c>
      <c r="BJ172" s="431">
        <v>7.9070856416344057E-4</v>
      </c>
      <c r="BK172" s="431">
        <v>8.1299150653834157E-5</v>
      </c>
      <c r="BL172" s="431">
        <v>2.3147302885852646E-4</v>
      </c>
      <c r="BM172" s="431">
        <v>2.8461759252576021E-3</v>
      </c>
      <c r="BN172" s="431">
        <v>1.403132051419495E-4</v>
      </c>
      <c r="BO172" s="431">
        <v>1.5767322870321828E-4</v>
      </c>
      <c r="BP172" s="431">
        <v>1.4588874703845182E-4</v>
      </c>
      <c r="BQ172" s="431">
        <v>2.8665763555654587E-4</v>
      </c>
      <c r="BR172" s="431">
        <v>7.7082241010837039E-5</v>
      </c>
      <c r="BS172" s="431">
        <v>2.3450089139545404E-4</v>
      </c>
      <c r="BT172" s="431">
        <v>1.8488765690928509E-4</v>
      </c>
      <c r="BU172" s="431">
        <v>8.3356415890915937E-5</v>
      </c>
      <c r="BV172" s="431">
        <v>6.71547813029427E-5</v>
      </c>
      <c r="BW172" s="431">
        <v>4.5605669917459967E-5</v>
      </c>
      <c r="BX172" s="431">
        <v>3.8768658197301274E-5</v>
      </c>
      <c r="BY172" s="431">
        <v>9.1222078933813226E-6</v>
      </c>
      <c r="BZ172" s="431">
        <v>1.172400312743818E-4</v>
      </c>
      <c r="CA172" s="431">
        <v>2.3692020017254632E-4</v>
      </c>
      <c r="CB172" s="431">
        <v>1.4083453711962997E-3</v>
      </c>
      <c r="CC172" s="431">
        <v>2.7556853890450984E-5</v>
      </c>
      <c r="CD172" s="431">
        <v>2.3668395488325857E-4</v>
      </c>
      <c r="CE172" s="431">
        <v>9.5447319768338188E-5</v>
      </c>
      <c r="CF172" s="431">
        <v>9.9720653352338486E-5</v>
      </c>
      <c r="CG172" s="431">
        <v>1.357639346511806E-4</v>
      </c>
      <c r="CH172" s="431">
        <v>6.3112560548843035E-5</v>
      </c>
      <c r="CI172" s="431">
        <v>1.3633221426984931E-4</v>
      </c>
      <c r="CJ172" s="431">
        <v>2.1150130812921169E-4</v>
      </c>
      <c r="CK172" s="431">
        <v>1.4491972540091604E-4</v>
      </c>
      <c r="CL172" s="431">
        <v>1.2467009557094307E-4</v>
      </c>
      <c r="CM172" s="431">
        <v>4.989059866695101E-4</v>
      </c>
      <c r="CN172" s="431">
        <v>4.9350659312995119E-4</v>
      </c>
      <c r="CO172" s="431">
        <v>6.4098559068907564E-5</v>
      </c>
      <c r="CP172" s="431">
        <v>1.421448078459266E-4</v>
      </c>
      <c r="CQ172" s="431">
        <v>7.1814377840703509E-5</v>
      </c>
      <c r="CR172" s="431">
        <v>1.5144836011953542E-4</v>
      </c>
      <c r="CS172" s="431">
        <v>9.8738743909006677E-5</v>
      </c>
      <c r="CT172" s="431">
        <v>5.9849904854536462E-5</v>
      </c>
      <c r="CU172" s="431">
        <v>1.0322984860635916E-4</v>
      </c>
      <c r="CV172" s="431">
        <v>9.3925907044179434E-4</v>
      </c>
      <c r="CW172" s="431">
        <v>1.782041658220896E-4</v>
      </c>
      <c r="CX172" s="431">
        <v>6.1600521082877937E-3</v>
      </c>
      <c r="CY172" s="431">
        <v>7.2578475366229353E-5</v>
      </c>
      <c r="CZ172" s="431">
        <v>1.6002817626179042E-4</v>
      </c>
      <c r="DA172" s="431">
        <v>8.851186780876996E-5</v>
      </c>
      <c r="DB172" s="431">
        <v>1.089349734007261E-4</v>
      </c>
      <c r="DC172" s="431">
        <v>2.288161193912672E-4</v>
      </c>
      <c r="DD172" s="431">
        <v>5.7724693695691701E-5</v>
      </c>
      <c r="DE172" s="431">
        <v>8.8235895447596156E-5</v>
      </c>
      <c r="DF172" s="431">
        <v>1.0148466004998729E-4</v>
      </c>
      <c r="DG172" s="432">
        <v>6.9151867949177742E-5</v>
      </c>
    </row>
    <row r="173" spans="2:111">
      <c r="B173" s="188" t="s">
        <v>226</v>
      </c>
      <c r="C173" s="185" t="s">
        <v>227</v>
      </c>
      <c r="D173" s="431">
        <v>5.0936937489842031E-5</v>
      </c>
      <c r="E173" s="431">
        <v>3.7231098487454482E-5</v>
      </c>
      <c r="F173" s="431">
        <v>1.0015256711913456E-4</v>
      </c>
      <c r="G173" s="431">
        <v>2.7067705265595988E-5</v>
      </c>
      <c r="H173" s="431">
        <v>6.8665225953652009E-5</v>
      </c>
      <c r="I173" s="431">
        <v>6.8740091632619484E-7</v>
      </c>
      <c r="J173" s="431">
        <v>1.0085833674190946E-5</v>
      </c>
      <c r="K173" s="431">
        <v>2.6498854874709453E-5</v>
      </c>
      <c r="L173" s="431">
        <v>2.3974762177534598E-5</v>
      </c>
      <c r="M173" s="431">
        <v>2.6329642328584447E-5</v>
      </c>
      <c r="N173" s="431">
        <v>3.3822197791399831E-6</v>
      </c>
      <c r="O173" s="431">
        <v>1.7788026938842385E-5</v>
      </c>
      <c r="P173" s="431">
        <v>6.0351551817154694E-6</v>
      </c>
      <c r="Q173" s="431">
        <v>2.3544012163075885E-5</v>
      </c>
      <c r="R173" s="431">
        <v>1.4643615220095742E-5</v>
      </c>
      <c r="S173" s="431">
        <v>2.9220204953517389E-5</v>
      </c>
      <c r="T173" s="431">
        <v>1.9576371075306228E-5</v>
      </c>
      <c r="U173" s="431">
        <v>1.78836904991715E-5</v>
      </c>
      <c r="V173" s="431">
        <v>2.5036179893290431E-5</v>
      </c>
      <c r="W173" s="431">
        <v>3.0587089720032643E-5</v>
      </c>
      <c r="X173" s="431">
        <v>1.432159832825021E-5</v>
      </c>
      <c r="Y173" s="431">
        <v>2.5093080235279956E-5</v>
      </c>
      <c r="Z173" s="431">
        <v>1.5590022154515396E-5</v>
      </c>
      <c r="AA173" s="431">
        <v>1.898385585103967E-5</v>
      </c>
      <c r="AB173" s="431">
        <v>1.787571769664992E-5</v>
      </c>
      <c r="AC173" s="431">
        <v>1.7103717649272713E-5</v>
      </c>
      <c r="AD173" s="431">
        <v>3.7991002174690975E-6</v>
      </c>
      <c r="AE173" s="431">
        <v>1.6332296883001187E-5</v>
      </c>
      <c r="AF173" s="431">
        <v>2.718628473654908E-5</v>
      </c>
      <c r="AG173" s="431">
        <v>2.6571708059485755E-5</v>
      </c>
      <c r="AH173" s="431">
        <v>5.1135059776412076E-6</v>
      </c>
      <c r="AI173" s="431">
        <v>2.2126668413219631E-5</v>
      </c>
      <c r="AJ173" s="431">
        <v>4.1301902595782806E-5</v>
      </c>
      <c r="AK173" s="431">
        <v>2.8126829875211337E-5</v>
      </c>
      <c r="AL173" s="431">
        <v>4.0908313923413017E-5</v>
      </c>
      <c r="AM173" s="431">
        <v>2.5155861140890152E-5</v>
      </c>
      <c r="AN173" s="431">
        <v>2.6102242205999237E-5</v>
      </c>
      <c r="AO173" s="431">
        <v>3.4982870851441061E-5</v>
      </c>
      <c r="AP173" s="431">
        <v>1.8741248560706E-5</v>
      </c>
      <c r="AQ173" s="431">
        <v>9.188871388828855E-6</v>
      </c>
      <c r="AR173" s="431">
        <v>1.6808283277417744E-5</v>
      </c>
      <c r="AS173" s="431">
        <v>2.5332160652773532E-5</v>
      </c>
      <c r="AT173" s="431">
        <v>2.2520752741170439E-5</v>
      </c>
      <c r="AU173" s="431">
        <v>4.5200879007489754E-4</v>
      </c>
      <c r="AV173" s="431">
        <v>1.382208490046002E-3</v>
      </c>
      <c r="AW173" s="431">
        <v>1.0424330071042397E-3</v>
      </c>
      <c r="AX173" s="431">
        <v>4.9006385019928623E-5</v>
      </c>
      <c r="AY173" s="431">
        <v>3.3112797716076732E-5</v>
      </c>
      <c r="AZ173" s="431">
        <v>1.2605949857848917E-3</v>
      </c>
      <c r="BA173" s="431">
        <v>4.6287325747243096E-5</v>
      </c>
      <c r="BB173" s="431">
        <v>0.37715150095092009</v>
      </c>
      <c r="BC173" s="431">
        <v>1.7101927520173928E-5</v>
      </c>
      <c r="BD173" s="431">
        <v>1.1381147319681661E-4</v>
      </c>
      <c r="BE173" s="431">
        <v>3.8563862721386399E-5</v>
      </c>
      <c r="BF173" s="431">
        <v>1.1322224590675379E-4</v>
      </c>
      <c r="BG173" s="431">
        <v>8.5435179377153455E-5</v>
      </c>
      <c r="BH173" s="431">
        <v>1.2022153996973509E-4</v>
      </c>
      <c r="BI173" s="431">
        <v>1.4866914425278766E-3</v>
      </c>
      <c r="BJ173" s="431">
        <v>7.6630174717584357E-5</v>
      </c>
      <c r="BK173" s="431">
        <v>1.7916462773781588E-5</v>
      </c>
      <c r="BL173" s="431">
        <v>4.7920978031436649E-5</v>
      </c>
      <c r="BM173" s="431">
        <v>9.6702422198605012E-5</v>
      </c>
      <c r="BN173" s="431">
        <v>5.3463326204000599E-5</v>
      </c>
      <c r="BO173" s="431">
        <v>2.0586190704744762E-4</v>
      </c>
      <c r="BP173" s="431">
        <v>3.4699816794052677E-4</v>
      </c>
      <c r="BQ173" s="431">
        <v>6.0047258596942264E-5</v>
      </c>
      <c r="BR173" s="431">
        <v>1.8052482632017924E-5</v>
      </c>
      <c r="BS173" s="431">
        <v>5.784907103981053E-5</v>
      </c>
      <c r="BT173" s="431">
        <v>3.8872259471705003E-5</v>
      </c>
      <c r="BU173" s="431">
        <v>1.9693304777970913E-5</v>
      </c>
      <c r="BV173" s="431">
        <v>1.5674634627518549E-5</v>
      </c>
      <c r="BW173" s="431">
        <v>1.0740714512434366E-5</v>
      </c>
      <c r="BX173" s="431">
        <v>9.4993195192546012E-6</v>
      </c>
      <c r="BY173" s="431">
        <v>2.4574848322526473E-6</v>
      </c>
      <c r="BZ173" s="431">
        <v>2.5045738860488049E-5</v>
      </c>
      <c r="CA173" s="431">
        <v>4.4732996589997841E-5</v>
      </c>
      <c r="CB173" s="431">
        <v>2.8311746653760552E-4</v>
      </c>
      <c r="CC173" s="431">
        <v>2.9132813232260702E-5</v>
      </c>
      <c r="CD173" s="431">
        <v>3.7076579459300925E-5</v>
      </c>
      <c r="CE173" s="431">
        <v>2.1626407153816077E-5</v>
      </c>
      <c r="CF173" s="431">
        <v>2.4383571137778073E-5</v>
      </c>
      <c r="CG173" s="431">
        <v>2.9072436338743354E-5</v>
      </c>
      <c r="CH173" s="431">
        <v>1.2764484359847171E-5</v>
      </c>
      <c r="CI173" s="431">
        <v>3.1352801636378393E-5</v>
      </c>
      <c r="CJ173" s="431">
        <v>2.8907691746898592E-5</v>
      </c>
      <c r="CK173" s="431">
        <v>3.5103901559222235E-5</v>
      </c>
      <c r="CL173" s="431">
        <v>2.9666205060254896E-5</v>
      </c>
      <c r="CM173" s="431">
        <v>2.0126529149965788E-5</v>
      </c>
      <c r="CN173" s="431">
        <v>3.3850087660970571E-4</v>
      </c>
      <c r="CO173" s="431">
        <v>1.4742940702338371E-5</v>
      </c>
      <c r="CP173" s="431">
        <v>3.1686139593887096E-5</v>
      </c>
      <c r="CQ173" s="431">
        <v>5.7363183332624316E-5</v>
      </c>
      <c r="CR173" s="431">
        <v>4.2560482892171371E-5</v>
      </c>
      <c r="CS173" s="431">
        <v>2.4549433427061418E-5</v>
      </c>
      <c r="CT173" s="431">
        <v>1.5594099591132853E-5</v>
      </c>
      <c r="CU173" s="431">
        <v>2.1536232125981697E-5</v>
      </c>
      <c r="CV173" s="431">
        <v>1.7397001037511067E-4</v>
      </c>
      <c r="CW173" s="431">
        <v>2.2181101769294668E-5</v>
      </c>
      <c r="CX173" s="431">
        <v>1.2444381193764632E-3</v>
      </c>
      <c r="CY173" s="431">
        <v>4.0528236661751633E-5</v>
      </c>
      <c r="CZ173" s="431">
        <v>3.4182216207697991E-5</v>
      </c>
      <c r="DA173" s="431">
        <v>1.9502423135792532E-5</v>
      </c>
      <c r="DB173" s="431">
        <v>2.3057366296415715E-5</v>
      </c>
      <c r="DC173" s="431">
        <v>2.7084458210508548E-5</v>
      </c>
      <c r="DD173" s="431">
        <v>2.187749256396693E-5</v>
      </c>
      <c r="DE173" s="431">
        <v>1.7487922196032764E-5</v>
      </c>
      <c r="DF173" s="431">
        <v>4.660541917442313E-5</v>
      </c>
      <c r="DG173" s="432">
        <v>3.2500234413454892E-5</v>
      </c>
    </row>
    <row r="174" spans="2:111">
      <c r="B174" s="188" t="s">
        <v>228</v>
      </c>
      <c r="C174" s="185" t="s">
        <v>229</v>
      </c>
      <c r="D174" s="431">
        <v>2.2620290024801136E-4</v>
      </c>
      <c r="E174" s="431">
        <v>2.1535776639846759E-4</v>
      </c>
      <c r="F174" s="431">
        <v>4.1519618950182488E-4</v>
      </c>
      <c r="G174" s="431">
        <v>1.199263659953241E-4</v>
      </c>
      <c r="H174" s="431">
        <v>4.1923967514233756E-4</v>
      </c>
      <c r="I174" s="431">
        <v>3.1028804296923605E-6</v>
      </c>
      <c r="J174" s="431">
        <v>7.7830198447094862E-5</v>
      </c>
      <c r="K174" s="431">
        <v>1.412182831857883E-4</v>
      </c>
      <c r="L174" s="431">
        <v>1.3608247763642403E-4</v>
      </c>
      <c r="M174" s="431">
        <v>1.3483584170755392E-4</v>
      </c>
      <c r="N174" s="431">
        <v>1.9322880333836369E-5</v>
      </c>
      <c r="O174" s="431">
        <v>9.654279288532681E-5</v>
      </c>
      <c r="P174" s="431">
        <v>3.8993288604276786E-5</v>
      </c>
      <c r="Q174" s="431">
        <v>1.1208696573489078E-4</v>
      </c>
      <c r="R174" s="431">
        <v>2.7399361578846876E-4</v>
      </c>
      <c r="S174" s="431">
        <v>1.8164816279043615E-4</v>
      </c>
      <c r="T174" s="431">
        <v>1.2495303535842246E-4</v>
      </c>
      <c r="U174" s="431">
        <v>2.3298589742214756E-4</v>
      </c>
      <c r="V174" s="431">
        <v>1.2104586460828344E-4</v>
      </c>
      <c r="W174" s="431">
        <v>1.4828355059320084E-4</v>
      </c>
      <c r="X174" s="431">
        <v>7.2872111248604217E-5</v>
      </c>
      <c r="Y174" s="431">
        <v>1.2104985899904007E-4</v>
      </c>
      <c r="Z174" s="431">
        <v>8.6679135852935836E-5</v>
      </c>
      <c r="AA174" s="431">
        <v>1.1850492961841414E-4</v>
      </c>
      <c r="AB174" s="431">
        <v>1.0867337748005884E-4</v>
      </c>
      <c r="AC174" s="431">
        <v>1.0573532316335352E-4</v>
      </c>
      <c r="AD174" s="431">
        <v>1.7493472419285413E-5</v>
      </c>
      <c r="AE174" s="431">
        <v>7.8251375644273181E-5</v>
      </c>
      <c r="AF174" s="431">
        <v>1.4177800735761892E-4</v>
      </c>
      <c r="AG174" s="431">
        <v>1.2759687947454568E-4</v>
      </c>
      <c r="AH174" s="431">
        <v>2.8305870781049762E-5</v>
      </c>
      <c r="AI174" s="431">
        <v>1.1554566126258933E-4</v>
      </c>
      <c r="AJ174" s="431">
        <v>1.9730911438927079E-4</v>
      </c>
      <c r="AK174" s="431">
        <v>1.2980660529221562E-4</v>
      </c>
      <c r="AL174" s="431">
        <v>2.2556644355367506E-4</v>
      </c>
      <c r="AM174" s="431">
        <v>1.397544278353937E-4</v>
      </c>
      <c r="AN174" s="431">
        <v>1.4604696207159355E-4</v>
      </c>
      <c r="AO174" s="431">
        <v>1.7530252154602881E-4</v>
      </c>
      <c r="AP174" s="431">
        <v>1.0593505754580968E-4</v>
      </c>
      <c r="AQ174" s="431">
        <v>5.1864568840958681E-5</v>
      </c>
      <c r="AR174" s="431">
        <v>1.1109747938754566E-4</v>
      </c>
      <c r="AS174" s="431">
        <v>1.4441917727582178E-4</v>
      </c>
      <c r="AT174" s="431">
        <v>3.4784695472120581E-4</v>
      </c>
      <c r="AU174" s="431">
        <v>9.5336057538103665E-4</v>
      </c>
      <c r="AV174" s="431">
        <v>1.0137324428625921E-3</v>
      </c>
      <c r="AW174" s="431">
        <v>1.9380652844533457E-3</v>
      </c>
      <c r="AX174" s="431">
        <v>2.6856054584761661E-3</v>
      </c>
      <c r="AY174" s="431">
        <v>4.9483510070161864E-3</v>
      </c>
      <c r="AZ174" s="431">
        <v>5.4114681186721763E-3</v>
      </c>
      <c r="BA174" s="431">
        <v>3.8950372854521949E-3</v>
      </c>
      <c r="BB174" s="431">
        <v>1.4537021622770656E-3</v>
      </c>
      <c r="BC174" s="431">
        <v>0.6148038904337394</v>
      </c>
      <c r="BD174" s="431">
        <v>3.892630460732838E-3</v>
      </c>
      <c r="BE174" s="431">
        <v>7.8947674913518119E-4</v>
      </c>
      <c r="BF174" s="431">
        <v>9.5552890624017225E-3</v>
      </c>
      <c r="BG174" s="431">
        <v>5.950865846587142E-3</v>
      </c>
      <c r="BH174" s="431">
        <v>3.1750139132892233E-3</v>
      </c>
      <c r="BI174" s="431">
        <v>1.315656691056056E-3</v>
      </c>
      <c r="BJ174" s="431">
        <v>2.8926855962501329E-3</v>
      </c>
      <c r="BK174" s="431">
        <v>9.2378403176882637E-4</v>
      </c>
      <c r="BL174" s="431">
        <v>2.0936315524986253E-4</v>
      </c>
      <c r="BM174" s="431">
        <v>2.9870468522002159E-3</v>
      </c>
      <c r="BN174" s="431">
        <v>2.7238262836842349E-3</v>
      </c>
      <c r="BO174" s="431">
        <v>9.0338151008578142E-4</v>
      </c>
      <c r="BP174" s="431">
        <v>1.2917172774499146E-3</v>
      </c>
      <c r="BQ174" s="431">
        <v>2.8268120530567585E-4</v>
      </c>
      <c r="BR174" s="431">
        <v>2.1694331578187364E-4</v>
      </c>
      <c r="BS174" s="431">
        <v>5.0463122843934715E-4</v>
      </c>
      <c r="BT174" s="431">
        <v>1.8052512604691735E-4</v>
      </c>
      <c r="BU174" s="431">
        <v>2.3386005390675771E-4</v>
      </c>
      <c r="BV174" s="431">
        <v>9.4005306292940723E-5</v>
      </c>
      <c r="BW174" s="431">
        <v>1.154453965302186E-4</v>
      </c>
      <c r="BX174" s="431">
        <v>1.172679466905567E-4</v>
      </c>
      <c r="BY174" s="431">
        <v>5.3424156459056582E-5</v>
      </c>
      <c r="BZ174" s="431">
        <v>5.6722593173814679E-4</v>
      </c>
      <c r="CA174" s="431">
        <v>1.950179225770601E-4</v>
      </c>
      <c r="CB174" s="431">
        <v>1.2441564592863333E-3</v>
      </c>
      <c r="CC174" s="431">
        <v>1.2025100354897153E-4</v>
      </c>
      <c r="CD174" s="431">
        <v>5.865368462598322E-4</v>
      </c>
      <c r="CE174" s="431">
        <v>1.6697463898143026E-4</v>
      </c>
      <c r="CF174" s="431">
        <v>1.7804513611551832E-4</v>
      </c>
      <c r="CG174" s="431">
        <v>4.5855748168698799E-4</v>
      </c>
      <c r="CH174" s="431">
        <v>7.4936555563573216E-5</v>
      </c>
      <c r="CI174" s="431">
        <v>1.6599953905143322E-4</v>
      </c>
      <c r="CJ174" s="431">
        <v>6.1617274502327594E-4</v>
      </c>
      <c r="CK174" s="431">
        <v>1.7136456167193181E-4</v>
      </c>
      <c r="CL174" s="431">
        <v>1.7061420733960653E-4</v>
      </c>
      <c r="CM174" s="431">
        <v>5.5871635392037706E-4</v>
      </c>
      <c r="CN174" s="431">
        <v>5.2822779543029556E-4</v>
      </c>
      <c r="CO174" s="431">
        <v>6.1277685793950209E-4</v>
      </c>
      <c r="CP174" s="431">
        <v>4.3167531605135221E-4</v>
      </c>
      <c r="CQ174" s="431">
        <v>1.4073057199810732E-4</v>
      </c>
      <c r="CR174" s="431">
        <v>2.0902970220318764E-4</v>
      </c>
      <c r="CS174" s="431">
        <v>1.2321631340100653E-4</v>
      </c>
      <c r="CT174" s="431">
        <v>8.1950615734284943E-5</v>
      </c>
      <c r="CU174" s="431">
        <v>1.2721201983563295E-4</v>
      </c>
      <c r="CV174" s="431">
        <v>7.0476259331292196E-4</v>
      </c>
      <c r="CW174" s="431">
        <v>2.9482109181405843E-4</v>
      </c>
      <c r="CX174" s="431">
        <v>4.5609178717248818E-3</v>
      </c>
      <c r="CY174" s="431">
        <v>1.3304806445809536E-4</v>
      </c>
      <c r="CZ174" s="431">
        <v>2.2799505006139008E-4</v>
      </c>
      <c r="DA174" s="431">
        <v>1.4322478017827491E-4</v>
      </c>
      <c r="DB174" s="431">
        <v>1.4089145228863905E-4</v>
      </c>
      <c r="DC174" s="431">
        <v>3.5672512906310716E-4</v>
      </c>
      <c r="DD174" s="431">
        <v>8.7300570953680921E-5</v>
      </c>
      <c r="DE174" s="431">
        <v>1.5052304264634203E-4</v>
      </c>
      <c r="DF174" s="431">
        <v>4.6245924664599017E-4</v>
      </c>
      <c r="DG174" s="432">
        <v>1.9429243085049053E-4</v>
      </c>
    </row>
    <row r="175" spans="2:111">
      <c r="B175" s="188" t="s">
        <v>230</v>
      </c>
      <c r="C175" s="185" t="s">
        <v>231</v>
      </c>
      <c r="D175" s="431">
        <v>4.4618598464433791E-5</v>
      </c>
      <c r="E175" s="431">
        <v>4.6905424516727929E-5</v>
      </c>
      <c r="F175" s="431">
        <v>7.8488237966444928E-5</v>
      </c>
      <c r="G175" s="431">
        <v>6.6844162212466345E-5</v>
      </c>
      <c r="H175" s="431">
        <v>1.411466737137021E-4</v>
      </c>
      <c r="I175" s="431">
        <v>7.4353672465280096E-7</v>
      </c>
      <c r="J175" s="431">
        <v>8.9715982501186515E-6</v>
      </c>
      <c r="K175" s="431">
        <v>5.0902830894357239E-5</v>
      </c>
      <c r="L175" s="431">
        <v>5.6200039215245313E-5</v>
      </c>
      <c r="M175" s="431">
        <v>4.217364038341101E-5</v>
      </c>
      <c r="N175" s="431">
        <v>6.7440546212390733E-6</v>
      </c>
      <c r="O175" s="431">
        <v>2.7897636836891151E-5</v>
      </c>
      <c r="P175" s="431">
        <v>1.3422456554163562E-5</v>
      </c>
      <c r="Q175" s="431">
        <v>3.7158147210618199E-5</v>
      </c>
      <c r="R175" s="431">
        <v>3.3099880014739549E-5</v>
      </c>
      <c r="S175" s="431">
        <v>5.2617322831616963E-5</v>
      </c>
      <c r="T175" s="431">
        <v>4.1336759719927002E-5</v>
      </c>
      <c r="U175" s="431">
        <v>3.6755544993577932E-5</v>
      </c>
      <c r="V175" s="431">
        <v>3.2435089053297814E-5</v>
      </c>
      <c r="W175" s="431">
        <v>3.4112166185227405E-5</v>
      </c>
      <c r="X175" s="431">
        <v>2.0612246879396506E-5</v>
      </c>
      <c r="Y175" s="431">
        <v>3.0183541341843452E-5</v>
      </c>
      <c r="Z175" s="431">
        <v>2.4718398513271912E-5</v>
      </c>
      <c r="AA175" s="431">
        <v>3.1197852341649733E-5</v>
      </c>
      <c r="AB175" s="431">
        <v>6.6462299535054178E-5</v>
      </c>
      <c r="AC175" s="431">
        <v>3.7601674530861296E-5</v>
      </c>
      <c r="AD175" s="431">
        <v>7.8910585613019271E-6</v>
      </c>
      <c r="AE175" s="431">
        <v>3.8393920670309064E-5</v>
      </c>
      <c r="AF175" s="431">
        <v>3.9199845524552149E-5</v>
      </c>
      <c r="AG175" s="431">
        <v>3.8108090782480337E-5</v>
      </c>
      <c r="AH175" s="431">
        <v>1.2776700347645557E-5</v>
      </c>
      <c r="AI175" s="431">
        <v>7.0173915908042505E-5</v>
      </c>
      <c r="AJ175" s="431">
        <v>6.9042922581794307E-5</v>
      </c>
      <c r="AK175" s="431">
        <v>3.4203535294016948E-5</v>
      </c>
      <c r="AL175" s="431">
        <v>5.343413598210553E-5</v>
      </c>
      <c r="AM175" s="431">
        <v>3.2228352965411114E-5</v>
      </c>
      <c r="AN175" s="431">
        <v>3.5530021989861091E-5</v>
      </c>
      <c r="AO175" s="431">
        <v>4.5139302968384825E-5</v>
      </c>
      <c r="AP175" s="431">
        <v>3.1505955719517134E-5</v>
      </c>
      <c r="AQ175" s="431">
        <v>1.2288472120202826E-5</v>
      </c>
      <c r="AR175" s="431">
        <v>2.550373318349758E-5</v>
      </c>
      <c r="AS175" s="431">
        <v>6.3664721769249435E-5</v>
      </c>
      <c r="AT175" s="431">
        <v>3.6642361234071694E-5</v>
      </c>
      <c r="AU175" s="431">
        <v>3.8934711257183365E-4</v>
      </c>
      <c r="AV175" s="431">
        <v>8.6341792953856188E-5</v>
      </c>
      <c r="AW175" s="431">
        <v>3.6884687174074846E-5</v>
      </c>
      <c r="AX175" s="431">
        <v>2.8252218765589452E-5</v>
      </c>
      <c r="AY175" s="431">
        <v>5.2039839281297768E-5</v>
      </c>
      <c r="AZ175" s="431">
        <v>5.4244337767590086E-5</v>
      </c>
      <c r="BA175" s="431">
        <v>4.2010117746087626E-5</v>
      </c>
      <c r="BB175" s="431">
        <v>2.4511673291933023E-5</v>
      </c>
      <c r="BC175" s="431">
        <v>3.0007162472614043E-5</v>
      </c>
      <c r="BD175" s="431">
        <v>0.39368573761127462</v>
      </c>
      <c r="BE175" s="431">
        <v>2.9491828977715733E-5</v>
      </c>
      <c r="BF175" s="431">
        <v>5.7096164948980659E-3</v>
      </c>
      <c r="BG175" s="431">
        <v>3.2663151557910785E-3</v>
      </c>
      <c r="BH175" s="431">
        <v>5.6079327477578816E-5</v>
      </c>
      <c r="BI175" s="431">
        <v>2.8647481942095702E-3</v>
      </c>
      <c r="BJ175" s="431">
        <v>4.2916614872395462E-4</v>
      </c>
      <c r="BK175" s="431">
        <v>3.6507658404190754E-5</v>
      </c>
      <c r="BL175" s="431">
        <v>1.1572162322995188E-4</v>
      </c>
      <c r="BM175" s="431">
        <v>6.2183243718068283E-4</v>
      </c>
      <c r="BN175" s="431">
        <v>2.0145064949133749E-4</v>
      </c>
      <c r="BO175" s="431">
        <v>1.168442800883751E-3</v>
      </c>
      <c r="BP175" s="431">
        <v>1.5094620187928601E-3</v>
      </c>
      <c r="BQ175" s="431">
        <v>6.5532022504639938E-5</v>
      </c>
      <c r="BR175" s="431">
        <v>4.7508508654716823E-5</v>
      </c>
      <c r="BS175" s="431">
        <v>9.4231948512016583E-5</v>
      </c>
      <c r="BT175" s="431">
        <v>5.9489799036117456E-5</v>
      </c>
      <c r="BU175" s="431">
        <v>1.3352067347449808E-4</v>
      </c>
      <c r="BV175" s="431">
        <v>9.3474100839664208E-5</v>
      </c>
      <c r="BW175" s="431">
        <v>1.185107745071556E-4</v>
      </c>
      <c r="BX175" s="431">
        <v>7.7388234889417932E-5</v>
      </c>
      <c r="BY175" s="431">
        <v>1.2627626427867992E-5</v>
      </c>
      <c r="BZ175" s="431">
        <v>1.0433687772829648E-4</v>
      </c>
      <c r="CA175" s="431">
        <v>1.0448098224105773E-4</v>
      </c>
      <c r="CB175" s="431">
        <v>2.0586777598974662E-4</v>
      </c>
      <c r="CC175" s="431">
        <v>7.482782352611226E-5</v>
      </c>
      <c r="CD175" s="431">
        <v>1.1848064752809536E-4</v>
      </c>
      <c r="CE175" s="431">
        <v>1.0184634551967913E-4</v>
      </c>
      <c r="CF175" s="431">
        <v>7.4069509566904743E-5</v>
      </c>
      <c r="CG175" s="431">
        <v>1.2488047297762607E-4</v>
      </c>
      <c r="CH175" s="431">
        <v>2.5846312743594422E-5</v>
      </c>
      <c r="CI175" s="431">
        <v>7.9083557631567754E-5</v>
      </c>
      <c r="CJ175" s="431">
        <v>1.2237186015095312E-4</v>
      </c>
      <c r="CK175" s="431">
        <v>1.6559212706638418E-4</v>
      </c>
      <c r="CL175" s="431">
        <v>1.0461559179526527E-4</v>
      </c>
      <c r="CM175" s="431">
        <v>1.3368248074041334E-4</v>
      </c>
      <c r="CN175" s="431">
        <v>9.0958506347726096E-4</v>
      </c>
      <c r="CO175" s="431">
        <v>4.3626257873580967E-5</v>
      </c>
      <c r="CP175" s="431">
        <v>1.3952141989094117E-4</v>
      </c>
      <c r="CQ175" s="431">
        <v>5.3118239620161931E-5</v>
      </c>
      <c r="CR175" s="431">
        <v>6.0612383806994333E-5</v>
      </c>
      <c r="CS175" s="431">
        <v>5.6612395048561361E-5</v>
      </c>
      <c r="CT175" s="431">
        <v>2.7684980067723115E-5</v>
      </c>
      <c r="CU175" s="431">
        <v>7.0403923971473913E-5</v>
      </c>
      <c r="CV175" s="431">
        <v>1.6931171641837309E-4</v>
      </c>
      <c r="CW175" s="431">
        <v>1.5931832833381593E-4</v>
      </c>
      <c r="CX175" s="431">
        <v>6.7856699331889016E-4</v>
      </c>
      <c r="CY175" s="431">
        <v>2.8088190859802177E-4</v>
      </c>
      <c r="CZ175" s="431">
        <v>6.1820184396059756E-5</v>
      </c>
      <c r="DA175" s="431">
        <v>8.5050331998442485E-5</v>
      </c>
      <c r="DB175" s="431">
        <v>4.7929425932517143E-5</v>
      </c>
      <c r="DC175" s="431">
        <v>1.2964793227760482E-4</v>
      </c>
      <c r="DD175" s="431">
        <v>5.335804867850191E-5</v>
      </c>
      <c r="DE175" s="431">
        <v>4.265672854926848E-5</v>
      </c>
      <c r="DF175" s="431">
        <v>6.7504999984657426E-5</v>
      </c>
      <c r="DG175" s="432">
        <v>8.9193460712767413E-5</v>
      </c>
    </row>
    <row r="176" spans="2:111">
      <c r="B176" s="188" t="s">
        <v>232</v>
      </c>
      <c r="C176" s="185" t="s">
        <v>233</v>
      </c>
      <c r="D176" s="431">
        <v>2.8090988102303291E-5</v>
      </c>
      <c r="E176" s="431">
        <v>2.2671979127412714E-5</v>
      </c>
      <c r="F176" s="431">
        <v>4.3516463249283668E-5</v>
      </c>
      <c r="G176" s="431">
        <v>2.1049345973242664E-5</v>
      </c>
      <c r="H176" s="431">
        <v>1.1282164076124565E-5</v>
      </c>
      <c r="I176" s="431">
        <v>6.5586313661399888E-7</v>
      </c>
      <c r="J176" s="431">
        <v>7.6832692987627252E-6</v>
      </c>
      <c r="K176" s="431">
        <v>1.4920604850907627E-5</v>
      </c>
      <c r="L176" s="431">
        <v>1.473837091474084E-5</v>
      </c>
      <c r="M176" s="431">
        <v>1.5028627159689332E-5</v>
      </c>
      <c r="N176" s="431">
        <v>1.9765651833139264E-6</v>
      </c>
      <c r="O176" s="431">
        <v>1.0426995798947512E-5</v>
      </c>
      <c r="P176" s="431">
        <v>3.7248515372971556E-6</v>
      </c>
      <c r="Q176" s="431">
        <v>1.6217370245887349E-5</v>
      </c>
      <c r="R176" s="431">
        <v>9.7611209569213658E-6</v>
      </c>
      <c r="S176" s="431">
        <v>1.7026953638462471E-5</v>
      </c>
      <c r="T176" s="431">
        <v>1.186513686355768E-5</v>
      </c>
      <c r="U176" s="431">
        <v>1.4694085354499429E-5</v>
      </c>
      <c r="V176" s="431">
        <v>1.2699972467144531E-5</v>
      </c>
      <c r="W176" s="431">
        <v>1.5708786329122661E-5</v>
      </c>
      <c r="X176" s="431">
        <v>7.4652388655158642E-6</v>
      </c>
      <c r="Y176" s="431">
        <v>1.1707769349135782E-5</v>
      </c>
      <c r="Z176" s="431">
        <v>7.5548742460466904E-6</v>
      </c>
      <c r="AA176" s="431">
        <v>1.0338412789140007E-5</v>
      </c>
      <c r="AB176" s="431">
        <v>9.6406282437689455E-6</v>
      </c>
      <c r="AC176" s="431">
        <v>9.8243460130761686E-6</v>
      </c>
      <c r="AD176" s="431">
        <v>1.8345540607961709E-6</v>
      </c>
      <c r="AE176" s="431">
        <v>1.096300220414749E-5</v>
      </c>
      <c r="AF176" s="431">
        <v>1.1951403808392729E-5</v>
      </c>
      <c r="AG176" s="431">
        <v>1.3624430345942823E-5</v>
      </c>
      <c r="AH176" s="431">
        <v>3.0797390887030918E-6</v>
      </c>
      <c r="AI176" s="431">
        <v>1.1241316997280689E-5</v>
      </c>
      <c r="AJ176" s="431">
        <v>2.3896077647888973E-5</v>
      </c>
      <c r="AK176" s="431">
        <v>1.1669476934410384E-5</v>
      </c>
      <c r="AL176" s="431">
        <v>2.4404631443341847E-5</v>
      </c>
      <c r="AM176" s="431">
        <v>1.4323483267996242E-5</v>
      </c>
      <c r="AN176" s="431">
        <v>1.4641566160385557E-5</v>
      </c>
      <c r="AO176" s="431">
        <v>1.7979849096738126E-5</v>
      </c>
      <c r="AP176" s="431">
        <v>1.1642032615739068E-5</v>
      </c>
      <c r="AQ176" s="431">
        <v>5.806535530617826E-6</v>
      </c>
      <c r="AR176" s="431">
        <v>1.0137628835912895E-5</v>
      </c>
      <c r="AS176" s="431">
        <v>1.3350213559699343E-5</v>
      </c>
      <c r="AT176" s="431">
        <v>1.2596705252378997E-5</v>
      </c>
      <c r="AU176" s="431">
        <v>1.342801431163854E-5</v>
      </c>
      <c r="AV176" s="431">
        <v>2.7747075726380404E-5</v>
      </c>
      <c r="AW176" s="431">
        <v>8.4515339519303212E-6</v>
      </c>
      <c r="AX176" s="431">
        <v>6.9908616341882241E-6</v>
      </c>
      <c r="AY176" s="431">
        <v>1.3619008705554628E-5</v>
      </c>
      <c r="AZ176" s="431">
        <v>1.50754636471494E-5</v>
      </c>
      <c r="BA176" s="431">
        <v>9.5035046050320537E-6</v>
      </c>
      <c r="BB176" s="431">
        <v>4.8079493528893715E-6</v>
      </c>
      <c r="BC176" s="431">
        <v>9.383734337595875E-6</v>
      </c>
      <c r="BD176" s="431">
        <v>1.4125783568786652E-5</v>
      </c>
      <c r="BE176" s="431">
        <v>0.28354014360046664</v>
      </c>
      <c r="BF176" s="431">
        <v>1.2929247887993587E-5</v>
      </c>
      <c r="BG176" s="431">
        <v>1.3378514944293172E-5</v>
      </c>
      <c r="BH176" s="431">
        <v>1.3895061086212021E-5</v>
      </c>
      <c r="BI176" s="431">
        <v>1.7332011366371948E-5</v>
      </c>
      <c r="BJ176" s="431">
        <v>1.3913911327290403E-5</v>
      </c>
      <c r="BK176" s="431">
        <v>1.2664730649895359E-5</v>
      </c>
      <c r="BL176" s="431">
        <v>6.4123627085334935E-5</v>
      </c>
      <c r="BM176" s="431">
        <v>3.1059501806858004E-5</v>
      </c>
      <c r="BN176" s="431">
        <v>2.5636796576249966E-5</v>
      </c>
      <c r="BO176" s="431">
        <v>4.527776217020599E-5</v>
      </c>
      <c r="BP176" s="431">
        <v>5.5126622717464562E-5</v>
      </c>
      <c r="BQ176" s="431">
        <v>2.6869586701817564E-5</v>
      </c>
      <c r="BR176" s="431">
        <v>1.1894963641607892E-5</v>
      </c>
      <c r="BS176" s="431">
        <v>2.310981767577636E-5</v>
      </c>
      <c r="BT176" s="431">
        <v>2.1255482463009779E-5</v>
      </c>
      <c r="BU176" s="431">
        <v>1.6584161266563372E-5</v>
      </c>
      <c r="BV176" s="431">
        <v>1.0470353476093593E-5</v>
      </c>
      <c r="BW176" s="431">
        <v>6.4484947155986606E-6</v>
      </c>
      <c r="BX176" s="431">
        <v>5.5434813640779382E-6</v>
      </c>
      <c r="BY176" s="431">
        <v>1.4891643695715485E-6</v>
      </c>
      <c r="BZ176" s="431">
        <v>8.5727480586583341E-6</v>
      </c>
      <c r="CA176" s="431">
        <v>2.1763708121220425E-5</v>
      </c>
      <c r="CB176" s="431">
        <v>2.5065064665863457E-4</v>
      </c>
      <c r="CC176" s="431">
        <v>4.027395678168067E-6</v>
      </c>
      <c r="CD176" s="431">
        <v>5.3784333455778234E-5</v>
      </c>
      <c r="CE176" s="431">
        <v>1.3753478058353527E-5</v>
      </c>
      <c r="CF176" s="431">
        <v>1.3888827974833787E-5</v>
      </c>
      <c r="CG176" s="431">
        <v>1.4547358661251367E-5</v>
      </c>
      <c r="CH176" s="431">
        <v>8.7083472433555011E-6</v>
      </c>
      <c r="CI176" s="431">
        <v>3.8002834556319545E-5</v>
      </c>
      <c r="CJ176" s="431">
        <v>3.8461553722196048E-5</v>
      </c>
      <c r="CK176" s="431">
        <v>1.7337814766367716E-5</v>
      </c>
      <c r="CL176" s="431">
        <v>4.3041472783462665E-5</v>
      </c>
      <c r="CM176" s="431">
        <v>1.4334365379264876E-5</v>
      </c>
      <c r="CN176" s="431">
        <v>1.7035600565249335E-5</v>
      </c>
      <c r="CO176" s="431">
        <v>8.4774888453360932E-6</v>
      </c>
      <c r="CP176" s="431">
        <v>1.5265856249673331E-5</v>
      </c>
      <c r="CQ176" s="431">
        <v>1.3688537156876677E-5</v>
      </c>
      <c r="CR176" s="431">
        <v>2.2159580585342304E-5</v>
      </c>
      <c r="CS176" s="431">
        <v>1.3566989414130607E-5</v>
      </c>
      <c r="CT176" s="431">
        <v>1.5498693153511185E-5</v>
      </c>
      <c r="CU176" s="431">
        <v>1.2739763108716623E-5</v>
      </c>
      <c r="CV176" s="431">
        <v>8.3015304992633892E-4</v>
      </c>
      <c r="CW176" s="431">
        <v>2.3272300566470469E-5</v>
      </c>
      <c r="CX176" s="431">
        <v>4.8308973389164789E-4</v>
      </c>
      <c r="CY176" s="431">
        <v>1.1676658645475679E-5</v>
      </c>
      <c r="CZ176" s="431">
        <v>2.8546970991429514E-5</v>
      </c>
      <c r="DA176" s="431">
        <v>1.2443351704646691E-5</v>
      </c>
      <c r="DB176" s="431">
        <v>1.4995080684616064E-5</v>
      </c>
      <c r="DC176" s="431">
        <v>1.5866080587132918E-5</v>
      </c>
      <c r="DD176" s="431">
        <v>8.7267553746903532E-6</v>
      </c>
      <c r="DE176" s="431">
        <v>1.2738418469344596E-5</v>
      </c>
      <c r="DF176" s="431">
        <v>1.4173561900063472E-5</v>
      </c>
      <c r="DG176" s="432">
        <v>6.4458947288096059E-6</v>
      </c>
    </row>
    <row r="177" spans="2:111">
      <c r="B177" s="188" t="s">
        <v>234</v>
      </c>
      <c r="C177" s="185" t="s">
        <v>235</v>
      </c>
      <c r="D177" s="431">
        <v>0</v>
      </c>
      <c r="E177" s="431">
        <v>0</v>
      </c>
      <c r="F177" s="431">
        <v>0</v>
      </c>
      <c r="G177" s="431">
        <v>0</v>
      </c>
      <c r="H177" s="431">
        <v>0</v>
      </c>
      <c r="I177" s="431">
        <v>0</v>
      </c>
      <c r="J177" s="431">
        <v>0</v>
      </c>
      <c r="K177" s="431">
        <v>0</v>
      </c>
      <c r="L177" s="431">
        <v>0</v>
      </c>
      <c r="M177" s="431">
        <v>0</v>
      </c>
      <c r="N177" s="431">
        <v>0</v>
      </c>
      <c r="O177" s="431">
        <v>0</v>
      </c>
      <c r="P177" s="431">
        <v>0</v>
      </c>
      <c r="Q177" s="431">
        <v>0</v>
      </c>
      <c r="R177" s="431">
        <v>0</v>
      </c>
      <c r="S177" s="431">
        <v>0</v>
      </c>
      <c r="T177" s="431">
        <v>0</v>
      </c>
      <c r="U177" s="431">
        <v>0</v>
      </c>
      <c r="V177" s="431">
        <v>0</v>
      </c>
      <c r="W177" s="431">
        <v>0</v>
      </c>
      <c r="X177" s="431">
        <v>0</v>
      </c>
      <c r="Y177" s="431">
        <v>0</v>
      </c>
      <c r="Z177" s="431">
        <v>0</v>
      </c>
      <c r="AA177" s="431">
        <v>0</v>
      </c>
      <c r="AB177" s="431">
        <v>0</v>
      </c>
      <c r="AC177" s="431">
        <v>0</v>
      </c>
      <c r="AD177" s="431">
        <v>0</v>
      </c>
      <c r="AE177" s="431">
        <v>0</v>
      </c>
      <c r="AF177" s="431">
        <v>0</v>
      </c>
      <c r="AG177" s="431">
        <v>0</v>
      </c>
      <c r="AH177" s="431">
        <v>0</v>
      </c>
      <c r="AI177" s="431">
        <v>0</v>
      </c>
      <c r="AJ177" s="431">
        <v>0</v>
      </c>
      <c r="AK177" s="431">
        <v>0</v>
      </c>
      <c r="AL177" s="431">
        <v>0</v>
      </c>
      <c r="AM177" s="431">
        <v>0</v>
      </c>
      <c r="AN177" s="431">
        <v>0</v>
      </c>
      <c r="AO177" s="431">
        <v>0</v>
      </c>
      <c r="AP177" s="431">
        <v>0</v>
      </c>
      <c r="AQ177" s="431">
        <v>0</v>
      </c>
      <c r="AR177" s="431">
        <v>0</v>
      </c>
      <c r="AS177" s="431">
        <v>0</v>
      </c>
      <c r="AT177" s="431">
        <v>0</v>
      </c>
      <c r="AU177" s="431">
        <v>0</v>
      </c>
      <c r="AV177" s="431">
        <v>0</v>
      </c>
      <c r="AW177" s="431">
        <v>0</v>
      </c>
      <c r="AX177" s="431">
        <v>0</v>
      </c>
      <c r="AY177" s="431">
        <v>0</v>
      </c>
      <c r="AZ177" s="431">
        <v>0</v>
      </c>
      <c r="BA177" s="431">
        <v>0</v>
      </c>
      <c r="BB177" s="431">
        <v>0</v>
      </c>
      <c r="BC177" s="431">
        <v>0</v>
      </c>
      <c r="BD177" s="431">
        <v>0</v>
      </c>
      <c r="BE177" s="431">
        <v>0</v>
      </c>
      <c r="BF177" s="431">
        <v>0.84861439895671431</v>
      </c>
      <c r="BG177" s="431">
        <v>0</v>
      </c>
      <c r="BH177" s="431">
        <v>0</v>
      </c>
      <c r="BI177" s="431">
        <v>0</v>
      </c>
      <c r="BJ177" s="431">
        <v>0</v>
      </c>
      <c r="BK177" s="431">
        <v>0</v>
      </c>
      <c r="BL177" s="431">
        <v>0</v>
      </c>
      <c r="BM177" s="431">
        <v>0</v>
      </c>
      <c r="BN177" s="431">
        <v>0</v>
      </c>
      <c r="BO177" s="431">
        <v>0</v>
      </c>
      <c r="BP177" s="431">
        <v>0</v>
      </c>
      <c r="BQ177" s="431">
        <v>0</v>
      </c>
      <c r="BR177" s="431">
        <v>0</v>
      </c>
      <c r="BS177" s="431">
        <v>0</v>
      </c>
      <c r="BT177" s="431">
        <v>0</v>
      </c>
      <c r="BU177" s="431">
        <v>0</v>
      </c>
      <c r="BV177" s="431">
        <v>0</v>
      </c>
      <c r="BW177" s="431">
        <v>0</v>
      </c>
      <c r="BX177" s="431">
        <v>0</v>
      </c>
      <c r="BY177" s="431">
        <v>0</v>
      </c>
      <c r="BZ177" s="431">
        <v>0</v>
      </c>
      <c r="CA177" s="431">
        <v>0</v>
      </c>
      <c r="CB177" s="431">
        <v>0</v>
      </c>
      <c r="CC177" s="431">
        <v>0</v>
      </c>
      <c r="CD177" s="431">
        <v>0</v>
      </c>
      <c r="CE177" s="431">
        <v>0</v>
      </c>
      <c r="CF177" s="431">
        <v>0</v>
      </c>
      <c r="CG177" s="431">
        <v>0</v>
      </c>
      <c r="CH177" s="431">
        <v>0</v>
      </c>
      <c r="CI177" s="431">
        <v>0</v>
      </c>
      <c r="CJ177" s="431">
        <v>0</v>
      </c>
      <c r="CK177" s="431">
        <v>0</v>
      </c>
      <c r="CL177" s="431">
        <v>0</v>
      </c>
      <c r="CM177" s="431">
        <v>0</v>
      </c>
      <c r="CN177" s="431">
        <v>0</v>
      </c>
      <c r="CO177" s="431">
        <v>0</v>
      </c>
      <c r="CP177" s="431">
        <v>0</v>
      </c>
      <c r="CQ177" s="431">
        <v>0</v>
      </c>
      <c r="CR177" s="431">
        <v>0</v>
      </c>
      <c r="CS177" s="431">
        <v>0</v>
      </c>
      <c r="CT177" s="431">
        <v>0</v>
      </c>
      <c r="CU177" s="431">
        <v>0</v>
      </c>
      <c r="CV177" s="431">
        <v>0</v>
      </c>
      <c r="CW177" s="431">
        <v>0</v>
      </c>
      <c r="CX177" s="431">
        <v>0</v>
      </c>
      <c r="CY177" s="431">
        <v>0</v>
      </c>
      <c r="CZ177" s="431">
        <v>0</v>
      </c>
      <c r="DA177" s="431">
        <v>0</v>
      </c>
      <c r="DB177" s="431">
        <v>0</v>
      </c>
      <c r="DC177" s="431">
        <v>0</v>
      </c>
      <c r="DD177" s="431">
        <v>0</v>
      </c>
      <c r="DE177" s="431">
        <v>0</v>
      </c>
      <c r="DF177" s="431">
        <v>0</v>
      </c>
      <c r="DG177" s="432">
        <v>0</v>
      </c>
    </row>
    <row r="178" spans="2:111">
      <c r="B178" s="188" t="s">
        <v>236</v>
      </c>
      <c r="C178" s="185" t="s">
        <v>237</v>
      </c>
      <c r="D178" s="431">
        <v>1.1919836809363311E-4</v>
      </c>
      <c r="E178" s="431">
        <v>8.477426100385572E-5</v>
      </c>
      <c r="F178" s="431">
        <v>2.3493656111525687E-4</v>
      </c>
      <c r="G178" s="431">
        <v>6.1732119970954582E-5</v>
      </c>
      <c r="H178" s="431">
        <v>3.4870510289764149E-5</v>
      </c>
      <c r="I178" s="431">
        <v>1.4670420425606551E-6</v>
      </c>
      <c r="J178" s="431">
        <v>2.286391596278615E-5</v>
      </c>
      <c r="K178" s="431">
        <v>5.4528285143498755E-5</v>
      </c>
      <c r="L178" s="431">
        <v>5.2448573579296604E-5</v>
      </c>
      <c r="M178" s="431">
        <v>5.8112844937785606E-5</v>
      </c>
      <c r="N178" s="431">
        <v>7.2165751619790215E-6</v>
      </c>
      <c r="O178" s="431">
        <v>4.013790629810444E-5</v>
      </c>
      <c r="P178" s="431">
        <v>1.2845573393144715E-5</v>
      </c>
      <c r="Q178" s="431">
        <v>5.2741158355920155E-5</v>
      </c>
      <c r="R178" s="431">
        <v>2.8886701341250328E-5</v>
      </c>
      <c r="S178" s="431">
        <v>6.4057196581827504E-5</v>
      </c>
      <c r="T178" s="431">
        <v>4.2139106552474652E-5</v>
      </c>
      <c r="U178" s="431">
        <v>3.7544315353900564E-5</v>
      </c>
      <c r="V178" s="431">
        <v>5.6606555292414291E-5</v>
      </c>
      <c r="W178" s="431">
        <v>6.9660530368351078E-5</v>
      </c>
      <c r="X178" s="431">
        <v>3.2329023148171465E-5</v>
      </c>
      <c r="Y178" s="431">
        <v>5.7556032829312601E-5</v>
      </c>
      <c r="Z178" s="431">
        <v>3.4991418325212785E-5</v>
      </c>
      <c r="AA178" s="431">
        <v>4.1766905987294267E-5</v>
      </c>
      <c r="AB178" s="431">
        <v>3.8379372960248906E-5</v>
      </c>
      <c r="AC178" s="431">
        <v>3.6623825931509652E-5</v>
      </c>
      <c r="AD178" s="431">
        <v>8.2902749197593111E-6</v>
      </c>
      <c r="AE178" s="431">
        <v>3.5859359747421438E-5</v>
      </c>
      <c r="AF178" s="431">
        <v>4.7754457819488087E-5</v>
      </c>
      <c r="AG178" s="431">
        <v>6.0312228435840869E-5</v>
      </c>
      <c r="AH178" s="431">
        <v>1.1050919320204695E-5</v>
      </c>
      <c r="AI178" s="431">
        <v>4.2605095736299411E-5</v>
      </c>
      <c r="AJ178" s="431">
        <v>8.9169529113569242E-5</v>
      </c>
      <c r="AK178" s="431">
        <v>4.905927624950084E-5</v>
      </c>
      <c r="AL178" s="431">
        <v>8.5321882173743687E-5</v>
      </c>
      <c r="AM178" s="431">
        <v>5.6349024177274805E-5</v>
      </c>
      <c r="AN178" s="431">
        <v>5.8627856667142097E-5</v>
      </c>
      <c r="AO178" s="431">
        <v>7.1839640879982981E-5</v>
      </c>
      <c r="AP178" s="431">
        <v>3.9934153156591834E-5</v>
      </c>
      <c r="AQ178" s="431">
        <v>2.0094380662415615E-5</v>
      </c>
      <c r="AR178" s="431">
        <v>3.6735589303172083E-5</v>
      </c>
      <c r="AS178" s="431">
        <v>5.3287648083617736E-5</v>
      </c>
      <c r="AT178" s="431">
        <v>4.6411261406572021E-5</v>
      </c>
      <c r="AU178" s="431">
        <v>4.549367249957486E-5</v>
      </c>
      <c r="AV178" s="431">
        <v>3.9847959656282798E-5</v>
      </c>
      <c r="AW178" s="431">
        <v>3.0726754345845985E-5</v>
      </c>
      <c r="AX178" s="431">
        <v>2.3663750420311435E-5</v>
      </c>
      <c r="AY178" s="431">
        <v>5.4657461230928601E-5</v>
      </c>
      <c r="AZ178" s="431">
        <v>4.1069715840129729E-5</v>
      </c>
      <c r="BA178" s="431">
        <v>3.1665017223076456E-5</v>
      </c>
      <c r="BB178" s="431">
        <v>1.7459747228107721E-5</v>
      </c>
      <c r="BC178" s="431">
        <v>2.5117082423971582E-5</v>
      </c>
      <c r="BD178" s="431">
        <v>1.5727311171111268E-5</v>
      </c>
      <c r="BE178" s="431">
        <v>1.1501777006733139E-5</v>
      </c>
      <c r="BF178" s="431">
        <v>4.3297061326667725E-5</v>
      </c>
      <c r="BG178" s="431">
        <v>0.96894248407268257</v>
      </c>
      <c r="BH178" s="431">
        <v>4.9267721418955411E-5</v>
      </c>
      <c r="BI178" s="431">
        <v>4.0226472539039464E-5</v>
      </c>
      <c r="BJ178" s="431">
        <v>2.8243114602903296E-5</v>
      </c>
      <c r="BK178" s="431">
        <v>3.6241180474099153E-5</v>
      </c>
      <c r="BL178" s="431">
        <v>1.0217949889999728E-4</v>
      </c>
      <c r="BM178" s="431">
        <v>5.3682662743530037E-5</v>
      </c>
      <c r="BN178" s="431">
        <v>6.5509221879070915E-5</v>
      </c>
      <c r="BO178" s="431">
        <v>7.2047851310141166E-5</v>
      </c>
      <c r="BP178" s="431">
        <v>6.6150947106612763E-5</v>
      </c>
      <c r="BQ178" s="431">
        <v>1.3713893625084752E-4</v>
      </c>
      <c r="BR178" s="431">
        <v>3.5195318487084027E-5</v>
      </c>
      <c r="BS178" s="431">
        <v>1.1056993832580077E-4</v>
      </c>
      <c r="BT178" s="431">
        <v>8.6915060029917795E-5</v>
      </c>
      <c r="BU178" s="431">
        <v>3.7398156797484607E-5</v>
      </c>
      <c r="BV178" s="431">
        <v>2.8739495851038716E-5</v>
      </c>
      <c r="BW178" s="431">
        <v>1.9853136915202789E-5</v>
      </c>
      <c r="BX178" s="431">
        <v>1.6738761403196177E-5</v>
      </c>
      <c r="BY178" s="431">
        <v>4.0435624163535996E-6</v>
      </c>
      <c r="BZ178" s="431">
        <v>2.7587708664207003E-5</v>
      </c>
      <c r="CA178" s="431">
        <v>1.0360576885314322E-4</v>
      </c>
      <c r="CB178" s="431">
        <v>6.6800293591292301E-4</v>
      </c>
      <c r="CC178" s="431">
        <v>1.0546254796145414E-5</v>
      </c>
      <c r="CD178" s="431">
        <v>6.1521942759833968E-5</v>
      </c>
      <c r="CE178" s="431">
        <v>4.3190635358411199E-5</v>
      </c>
      <c r="CF178" s="431">
        <v>4.55428670517774E-5</v>
      </c>
      <c r="CG178" s="431">
        <v>5.0561048848270737E-5</v>
      </c>
      <c r="CH178" s="431">
        <v>2.7237118984051463E-5</v>
      </c>
      <c r="CI178" s="431">
        <v>6.1035045116298177E-5</v>
      </c>
      <c r="CJ178" s="431">
        <v>5.6500271361474738E-5</v>
      </c>
      <c r="CK178" s="431">
        <v>6.6530884287633219E-5</v>
      </c>
      <c r="CL178" s="431">
        <v>5.2800544568888738E-5</v>
      </c>
      <c r="CM178" s="431">
        <v>3.7766973614331169E-5</v>
      </c>
      <c r="CN178" s="431">
        <v>3.9504392350889537E-4</v>
      </c>
      <c r="CO178" s="431">
        <v>2.9046762254849314E-5</v>
      </c>
      <c r="CP178" s="431">
        <v>6.3691600153703329E-5</v>
      </c>
      <c r="CQ178" s="431">
        <v>3.2001578917490654E-5</v>
      </c>
      <c r="CR178" s="431">
        <v>7.007545376148727E-5</v>
      </c>
      <c r="CS178" s="431">
        <v>4.4454114374209029E-5</v>
      </c>
      <c r="CT178" s="431">
        <v>2.7120245019668499E-5</v>
      </c>
      <c r="CU178" s="431">
        <v>4.3799799236736504E-5</v>
      </c>
      <c r="CV178" s="431">
        <v>4.0052041928817392E-4</v>
      </c>
      <c r="CW178" s="431">
        <v>4.1807881536376666E-5</v>
      </c>
      <c r="CX178" s="431">
        <v>2.9755994943905426E-3</v>
      </c>
      <c r="CY178" s="431">
        <v>2.6941306479102752E-5</v>
      </c>
      <c r="CZ178" s="431">
        <v>7.3578896598172462E-5</v>
      </c>
      <c r="DA178" s="431">
        <v>3.996232328115044E-5</v>
      </c>
      <c r="DB178" s="431">
        <v>4.9302369688849117E-5</v>
      </c>
      <c r="DC178" s="431">
        <v>5.0883023207802495E-5</v>
      </c>
      <c r="DD178" s="431">
        <v>2.5876894146475649E-5</v>
      </c>
      <c r="DE178" s="431">
        <v>3.6292669949571856E-5</v>
      </c>
      <c r="DF178" s="431">
        <v>4.6292701939428237E-5</v>
      </c>
      <c r="DG178" s="432">
        <v>4.3586126257140884E-5</v>
      </c>
    </row>
    <row r="179" spans="2:111">
      <c r="B179" s="188" t="s">
        <v>238</v>
      </c>
      <c r="C179" s="185" t="s">
        <v>239</v>
      </c>
      <c r="D179" s="431">
        <v>7.2669855902384485E-3</v>
      </c>
      <c r="E179" s="431">
        <v>5.1725702661254E-3</v>
      </c>
      <c r="F179" s="431">
        <v>1.432241371740315E-2</v>
      </c>
      <c r="G179" s="431">
        <v>3.7755519376913471E-3</v>
      </c>
      <c r="H179" s="431">
        <v>2.1218257396756466E-3</v>
      </c>
      <c r="I179" s="431">
        <v>8.9947339268348412E-5</v>
      </c>
      <c r="J179" s="431">
        <v>1.4012978719491868E-3</v>
      </c>
      <c r="K179" s="431">
        <v>3.3246071840064536E-3</v>
      </c>
      <c r="L179" s="431">
        <v>3.1943074365225303E-3</v>
      </c>
      <c r="M179" s="431">
        <v>3.5430305569192641E-3</v>
      </c>
      <c r="N179" s="431">
        <v>4.3767070611740785E-4</v>
      </c>
      <c r="O179" s="431">
        <v>2.452649481332299E-3</v>
      </c>
      <c r="P179" s="431">
        <v>7.8623660545726348E-4</v>
      </c>
      <c r="Q179" s="431">
        <v>3.2129549336395121E-3</v>
      </c>
      <c r="R179" s="431">
        <v>1.766802161214707E-3</v>
      </c>
      <c r="S179" s="431">
        <v>3.9133328237783921E-3</v>
      </c>
      <c r="T179" s="431">
        <v>2.5783526878771176E-3</v>
      </c>
      <c r="U179" s="431">
        <v>2.3006905928929042E-3</v>
      </c>
      <c r="V179" s="431">
        <v>3.4567138441957204E-3</v>
      </c>
      <c r="W179" s="431">
        <v>4.2501089209024843E-3</v>
      </c>
      <c r="X179" s="431">
        <v>1.9754393157458009E-3</v>
      </c>
      <c r="Y179" s="431">
        <v>3.5128827980720084E-3</v>
      </c>
      <c r="Z179" s="431">
        <v>2.1396225194894505E-3</v>
      </c>
      <c r="AA179" s="431">
        <v>2.5436318757718966E-3</v>
      </c>
      <c r="AB179" s="431">
        <v>2.3582266132857149E-3</v>
      </c>
      <c r="AC179" s="431">
        <v>2.2414275207452467E-3</v>
      </c>
      <c r="AD179" s="431">
        <v>5.0591647398838232E-4</v>
      </c>
      <c r="AE179" s="431">
        <v>2.1785143242374063E-3</v>
      </c>
      <c r="AF179" s="431">
        <v>2.9233288606509123E-3</v>
      </c>
      <c r="AG179" s="431">
        <v>3.676195355891863E-3</v>
      </c>
      <c r="AH179" s="431">
        <v>6.7516336257000115E-4</v>
      </c>
      <c r="AI179" s="431">
        <v>2.5904618666397587E-3</v>
      </c>
      <c r="AJ179" s="431">
        <v>5.4352743112503973E-3</v>
      </c>
      <c r="AK179" s="431">
        <v>2.9989114015631486E-3</v>
      </c>
      <c r="AL179" s="431">
        <v>5.2043792105435803E-3</v>
      </c>
      <c r="AM179" s="431">
        <v>3.4304007445527169E-3</v>
      </c>
      <c r="AN179" s="431">
        <v>3.5711624028609314E-3</v>
      </c>
      <c r="AO179" s="431">
        <v>4.3647872610850609E-3</v>
      </c>
      <c r="AP179" s="431">
        <v>2.4259515117028827E-3</v>
      </c>
      <c r="AQ179" s="431">
        <v>1.2263602737905143E-3</v>
      </c>
      <c r="AR179" s="431">
        <v>2.2376895151556271E-3</v>
      </c>
      <c r="AS179" s="431">
        <v>3.2559467450750225E-3</v>
      </c>
      <c r="AT179" s="431">
        <v>2.8281911666053552E-3</v>
      </c>
      <c r="AU179" s="431">
        <v>2.7740255382908965E-3</v>
      </c>
      <c r="AV179" s="431">
        <v>3.0714319652216655E-3</v>
      </c>
      <c r="AW179" s="431">
        <v>1.8818531062938806E-3</v>
      </c>
      <c r="AX179" s="431">
        <v>1.4477743128895612E-3</v>
      </c>
      <c r="AY179" s="431">
        <v>3.3440127661990521E-3</v>
      </c>
      <c r="AZ179" s="431">
        <v>2.5102618664445647E-3</v>
      </c>
      <c r="BA179" s="431">
        <v>1.9366599014676816E-3</v>
      </c>
      <c r="BB179" s="431">
        <v>1.0699084629572989E-3</v>
      </c>
      <c r="BC179" s="431">
        <v>1.5320160486671783E-3</v>
      </c>
      <c r="BD179" s="431">
        <v>9.6695983017382062E-4</v>
      </c>
      <c r="BE179" s="431">
        <v>7.0431495513118437E-4</v>
      </c>
      <c r="BF179" s="431">
        <v>0.70777568214938769</v>
      </c>
      <c r="BG179" s="431">
        <v>0.73204591458366375</v>
      </c>
      <c r="BH179" s="431">
        <v>1.4443625774037874</v>
      </c>
      <c r="BI179" s="431">
        <v>2.4554323385160655E-3</v>
      </c>
      <c r="BJ179" s="431">
        <v>4.5203413889208177E-2</v>
      </c>
      <c r="BK179" s="431">
        <v>2.2208424247803591E-3</v>
      </c>
      <c r="BL179" s="431">
        <v>6.2372689766757783E-3</v>
      </c>
      <c r="BM179" s="431">
        <v>3.266209152767464E-3</v>
      </c>
      <c r="BN179" s="431">
        <v>3.9810557453509006E-3</v>
      </c>
      <c r="BO179" s="431">
        <v>4.385390140904691E-3</v>
      </c>
      <c r="BP179" s="431">
        <v>4.0207483972594955E-3</v>
      </c>
      <c r="BQ179" s="431">
        <v>8.3590504101185448E-3</v>
      </c>
      <c r="BR179" s="431">
        <v>2.148165218454446E-3</v>
      </c>
      <c r="BS179" s="431">
        <v>6.7454215181631605E-3</v>
      </c>
      <c r="BT179" s="431">
        <v>5.3608806853523115E-3</v>
      </c>
      <c r="BU179" s="431">
        <v>2.3097254245325401E-3</v>
      </c>
      <c r="BV179" s="431">
        <v>1.7746618668515346E-3</v>
      </c>
      <c r="BW179" s="431">
        <v>1.2024359737690981E-3</v>
      </c>
      <c r="BX179" s="431">
        <v>1.013287289224725E-3</v>
      </c>
      <c r="BY179" s="431">
        <v>2.4784341815693787E-4</v>
      </c>
      <c r="BZ179" s="431">
        <v>5.054894147439701E-3</v>
      </c>
      <c r="CA179" s="431">
        <v>6.318816915902253E-3</v>
      </c>
      <c r="CB179" s="431">
        <v>4.0926976049868835E-2</v>
      </c>
      <c r="CC179" s="431">
        <v>6.3880376405847942E-4</v>
      </c>
      <c r="CD179" s="431">
        <v>9.3310598224792627E-3</v>
      </c>
      <c r="CE179" s="431">
        <v>2.6508943051365198E-3</v>
      </c>
      <c r="CF179" s="431">
        <v>2.7802172949831735E-3</v>
      </c>
      <c r="CG179" s="431">
        <v>3.1277424234683461E-3</v>
      </c>
      <c r="CH179" s="431">
        <v>1.7996991249072305E-3</v>
      </c>
      <c r="CI179" s="431">
        <v>3.7262441804168434E-3</v>
      </c>
      <c r="CJ179" s="431">
        <v>3.4677310032770105E-3</v>
      </c>
      <c r="CK179" s="431">
        <v>4.0724860440154147E-3</v>
      </c>
      <c r="CL179" s="431">
        <v>3.2177419077850482E-3</v>
      </c>
      <c r="CM179" s="431">
        <v>2.3439477261153565E-3</v>
      </c>
      <c r="CN179" s="431">
        <v>4.1846791482270679E-3</v>
      </c>
      <c r="CO179" s="431">
        <v>1.781506052780696E-3</v>
      </c>
      <c r="CP179" s="431">
        <v>3.9248023774800531E-3</v>
      </c>
      <c r="CQ179" s="431">
        <v>1.9639231206053675E-3</v>
      </c>
      <c r="CR179" s="431">
        <v>4.2685361152434605E-3</v>
      </c>
      <c r="CS179" s="431">
        <v>2.7091629341114871E-3</v>
      </c>
      <c r="CT179" s="431">
        <v>1.6540186451883775E-3</v>
      </c>
      <c r="CU179" s="431">
        <v>2.6938476190282962E-3</v>
      </c>
      <c r="CV179" s="431">
        <v>2.4416105423531499E-2</v>
      </c>
      <c r="CW179" s="431">
        <v>2.5722431968734087E-3</v>
      </c>
      <c r="CX179" s="431">
        <v>0.1813105868546116</v>
      </c>
      <c r="CY179" s="431">
        <v>1.652975582618482E-3</v>
      </c>
      <c r="CZ179" s="431">
        <v>4.4776240872784938E-3</v>
      </c>
      <c r="DA179" s="431">
        <v>2.4437777501515158E-3</v>
      </c>
      <c r="DB179" s="431">
        <v>3.0052310531821723E-3</v>
      </c>
      <c r="DC179" s="431">
        <v>3.1195846614409063E-3</v>
      </c>
      <c r="DD179" s="431">
        <v>1.5856051761772272E-3</v>
      </c>
      <c r="DE179" s="431">
        <v>2.2459401202668807E-3</v>
      </c>
      <c r="DF179" s="431">
        <v>2.8376862553807867E-3</v>
      </c>
      <c r="DG179" s="432">
        <v>1.1979268214396168E-3</v>
      </c>
    </row>
    <row r="180" spans="2:111">
      <c r="B180" s="188" t="s">
        <v>240</v>
      </c>
      <c r="C180" s="185" t="s">
        <v>241</v>
      </c>
      <c r="D180" s="431">
        <v>6.525026903301753E-5</v>
      </c>
      <c r="E180" s="431">
        <v>2.7940506117483325E-4</v>
      </c>
      <c r="F180" s="431">
        <v>5.8973548070336984E-5</v>
      </c>
      <c r="G180" s="431">
        <v>8.0930784013691451E-5</v>
      </c>
      <c r="H180" s="431">
        <v>3.7529465600081406E-2</v>
      </c>
      <c r="I180" s="431">
        <v>5.8093546157901564E-7</v>
      </c>
      <c r="J180" s="431">
        <v>2.6263288264821572E-5</v>
      </c>
      <c r="K180" s="431">
        <v>1.2890122441909261E-3</v>
      </c>
      <c r="L180" s="431">
        <v>1.376426165693927E-4</v>
      </c>
      <c r="M180" s="431">
        <v>4.7043668979377339E-4</v>
      </c>
      <c r="N180" s="431">
        <v>6.2180215506893849E-6</v>
      </c>
      <c r="O180" s="431">
        <v>2.8909076626927474E-5</v>
      </c>
      <c r="P180" s="431">
        <v>1.1591135705891206E-5</v>
      </c>
      <c r="Q180" s="431">
        <v>7.902951082478207E-5</v>
      </c>
      <c r="R180" s="431">
        <v>4.9228357143022787E-5</v>
      </c>
      <c r="S180" s="431">
        <v>1.8074943410531654E-4</v>
      </c>
      <c r="T180" s="431">
        <v>8.8493844799607352E-5</v>
      </c>
      <c r="U180" s="431">
        <v>5.0281819659720145E-5</v>
      </c>
      <c r="V180" s="431">
        <v>1.1367159462563931E-4</v>
      </c>
      <c r="W180" s="431">
        <v>9.972704787025991E-5</v>
      </c>
      <c r="X180" s="431">
        <v>1.1083741116377778E-4</v>
      </c>
      <c r="Y180" s="431">
        <v>6.5144213804923132E-5</v>
      </c>
      <c r="Z180" s="431">
        <v>6.0469910800847625E-5</v>
      </c>
      <c r="AA180" s="431">
        <v>8.2005410588894534E-5</v>
      </c>
      <c r="AB180" s="431">
        <v>5.4000405701261456E-5</v>
      </c>
      <c r="AC180" s="431">
        <v>7.5876913879265886E-5</v>
      </c>
      <c r="AD180" s="431">
        <v>7.473716660665508E-5</v>
      </c>
      <c r="AE180" s="431">
        <v>4.0802938677665478E-4</v>
      </c>
      <c r="AF180" s="431">
        <v>4.6821455628417039E-5</v>
      </c>
      <c r="AG180" s="431">
        <v>3.1384416754872789E-5</v>
      </c>
      <c r="AH180" s="431">
        <v>1.4400713906361598E-5</v>
      </c>
      <c r="AI180" s="431">
        <v>9.2539394788047118E-5</v>
      </c>
      <c r="AJ180" s="431">
        <v>2.1028232467569305E-4</v>
      </c>
      <c r="AK180" s="431">
        <v>8.1284081979489267E-5</v>
      </c>
      <c r="AL180" s="431">
        <v>1.1994951571782456E-4</v>
      </c>
      <c r="AM180" s="431">
        <v>2.8905637733534108E-4</v>
      </c>
      <c r="AN180" s="431">
        <v>2.0005797083249557E-4</v>
      </c>
      <c r="AO180" s="431">
        <v>2.1047006630654598E-4</v>
      </c>
      <c r="AP180" s="431">
        <v>1.6412929506776799E-4</v>
      </c>
      <c r="AQ180" s="431">
        <v>2.1299712828753029E-4</v>
      </c>
      <c r="AR180" s="431">
        <v>1.4610239355365362E-4</v>
      </c>
      <c r="AS180" s="431">
        <v>9.9506494122549388E-5</v>
      </c>
      <c r="AT180" s="431">
        <v>8.1864874749534744E-5</v>
      </c>
      <c r="AU180" s="431">
        <v>5.7414923286524704E-5</v>
      </c>
      <c r="AV180" s="431">
        <v>4.8234941533168196E-5</v>
      </c>
      <c r="AW180" s="431">
        <v>3.0549328339517598E-5</v>
      </c>
      <c r="AX180" s="431">
        <v>1.4781860536238079E-5</v>
      </c>
      <c r="AY180" s="431">
        <v>4.4526315483620077E-5</v>
      </c>
      <c r="AZ180" s="431">
        <v>5.6811875657931956E-5</v>
      </c>
      <c r="BA180" s="431">
        <v>3.6897990943657964E-5</v>
      </c>
      <c r="BB180" s="431">
        <v>1.2635328172265345E-5</v>
      </c>
      <c r="BC180" s="431">
        <v>3.8022514976760911E-5</v>
      </c>
      <c r="BD180" s="431">
        <v>1.6379723555447837E-5</v>
      </c>
      <c r="BE180" s="431">
        <v>1.0487770726099854E-5</v>
      </c>
      <c r="BF180" s="431">
        <v>9.9970822686280299E-5</v>
      </c>
      <c r="BG180" s="431">
        <v>1.1140143230884381E-4</v>
      </c>
      <c r="BH180" s="431">
        <v>8.2372030391972037E-5</v>
      </c>
      <c r="BI180" s="431">
        <v>1.0567806472302159</v>
      </c>
      <c r="BJ180" s="431">
        <v>4.1083263013668631E-5</v>
      </c>
      <c r="BK180" s="431">
        <v>1.9052336601922275E-4</v>
      </c>
      <c r="BL180" s="431">
        <v>2.1236293001953353E-3</v>
      </c>
      <c r="BM180" s="431">
        <v>6.0159092607262988E-5</v>
      </c>
      <c r="BN180" s="431">
        <v>6.2153490298064545E-5</v>
      </c>
      <c r="BO180" s="431">
        <v>8.197338238236447E-5</v>
      </c>
      <c r="BP180" s="431">
        <v>8.2833957466441321E-5</v>
      </c>
      <c r="BQ180" s="431">
        <v>1.1335650068065348E-4</v>
      </c>
      <c r="BR180" s="431">
        <v>1.0362403961993568E-4</v>
      </c>
      <c r="BS180" s="431">
        <v>3.4462690257834821E-5</v>
      </c>
      <c r="BT180" s="431">
        <v>3.9484407475386667E-5</v>
      </c>
      <c r="BU180" s="431">
        <v>3.1090858756089997E-5</v>
      </c>
      <c r="BV180" s="431">
        <v>1.7208460124089128E-5</v>
      </c>
      <c r="BW180" s="431">
        <v>1.1292420460859666E-5</v>
      </c>
      <c r="BX180" s="431">
        <v>1.0056011885793634E-5</v>
      </c>
      <c r="BY180" s="431">
        <v>3.0204894772971175E-6</v>
      </c>
      <c r="BZ180" s="431">
        <v>2.3039519842692815E-5</v>
      </c>
      <c r="CA180" s="431">
        <v>1.4616843572487422E-4</v>
      </c>
      <c r="CB180" s="431">
        <v>3.2705009152629214E-4</v>
      </c>
      <c r="CC180" s="431">
        <v>1.706950396361262E-2</v>
      </c>
      <c r="CD180" s="431">
        <v>3.7705915056574836E-4</v>
      </c>
      <c r="CE180" s="431">
        <v>7.6045722958600071E-5</v>
      </c>
      <c r="CF180" s="431">
        <v>3.8790433442104385E-5</v>
      </c>
      <c r="CG180" s="431">
        <v>1.337128951549223E-3</v>
      </c>
      <c r="CH180" s="431">
        <v>5.1838195125361541E-5</v>
      </c>
      <c r="CI180" s="431">
        <v>1.9256570275136599E-5</v>
      </c>
      <c r="CJ180" s="431">
        <v>2.2334450547814955E-5</v>
      </c>
      <c r="CK180" s="431">
        <v>2.1501995026455842E-5</v>
      </c>
      <c r="CL180" s="431">
        <v>1.9466588189165898E-5</v>
      </c>
      <c r="CM180" s="431">
        <v>3.7917586591402821E-5</v>
      </c>
      <c r="CN180" s="431">
        <v>1.4055288952123446E-3</v>
      </c>
      <c r="CO180" s="431">
        <v>1.8543841411680352E-4</v>
      </c>
      <c r="CP180" s="431">
        <v>1.5127252203651605E-4</v>
      </c>
      <c r="CQ180" s="431">
        <v>3.8005522786264114E-5</v>
      </c>
      <c r="CR180" s="431">
        <v>3.2788559438561643E-5</v>
      </c>
      <c r="CS180" s="431">
        <v>5.5003981645659828E-5</v>
      </c>
      <c r="CT180" s="431">
        <v>8.6942601137414581E-5</v>
      </c>
      <c r="CU180" s="431">
        <v>2.8976164732117109E-5</v>
      </c>
      <c r="CV180" s="431">
        <v>4.0167635154978664E-5</v>
      </c>
      <c r="CW180" s="431">
        <v>2.1977350200924595E-5</v>
      </c>
      <c r="CX180" s="431">
        <v>5.1444642989251772E-5</v>
      </c>
      <c r="CY180" s="431">
        <v>1.3481957545706558E-5</v>
      </c>
      <c r="CZ180" s="431">
        <v>3.6565637095194419E-4</v>
      </c>
      <c r="DA180" s="431">
        <v>5.0762683543248541E-4</v>
      </c>
      <c r="DB180" s="431">
        <v>2.5512399234906255E-5</v>
      </c>
      <c r="DC180" s="431">
        <v>4.5963454897632157E-5</v>
      </c>
      <c r="DD180" s="431">
        <v>2.4079851583437184E-5</v>
      </c>
      <c r="DE180" s="431">
        <v>4.4154883141346197E-5</v>
      </c>
      <c r="DF180" s="431">
        <v>1.4767057569399554E-4</v>
      </c>
      <c r="DG180" s="432">
        <v>1.3188522099506796E-4</v>
      </c>
    </row>
    <row r="181" spans="2:111">
      <c r="B181" s="188" t="s">
        <v>242</v>
      </c>
      <c r="C181" s="185" t="s">
        <v>243</v>
      </c>
      <c r="D181" s="431">
        <v>3.8551078021371637E-4</v>
      </c>
      <c r="E181" s="431">
        <v>3.4850588247198685E-4</v>
      </c>
      <c r="F181" s="431">
        <v>6.7755638847201915E-4</v>
      </c>
      <c r="G181" s="431">
        <v>3.4947519897821538E-4</v>
      </c>
      <c r="H181" s="431">
        <v>2.3341964316797391E-4</v>
      </c>
      <c r="I181" s="431">
        <v>1.7574639851880469E-5</v>
      </c>
      <c r="J181" s="431">
        <v>1.5118447035746512E-4</v>
      </c>
      <c r="K181" s="431">
        <v>3.2200106257485435E-4</v>
      </c>
      <c r="L181" s="431">
        <v>3.0816325053527896E-4</v>
      </c>
      <c r="M181" s="431">
        <v>3.0007507969835698E-4</v>
      </c>
      <c r="N181" s="431">
        <v>4.5908582916778867E-5</v>
      </c>
      <c r="O181" s="431">
        <v>2.7678112639809124E-4</v>
      </c>
      <c r="P181" s="431">
        <v>1.3734122355399354E-4</v>
      </c>
      <c r="Q181" s="431">
        <v>2.8155791332229598E-4</v>
      </c>
      <c r="R181" s="431">
        <v>2.7849774910066735E-4</v>
      </c>
      <c r="S181" s="431">
        <v>4.7006693898128123E-4</v>
      </c>
      <c r="T181" s="431">
        <v>4.2507590487194166E-4</v>
      </c>
      <c r="U181" s="431">
        <v>4.1651570741570908E-4</v>
      </c>
      <c r="V181" s="431">
        <v>3.1247237888621353E-4</v>
      </c>
      <c r="W181" s="431">
        <v>3.3701602421426226E-4</v>
      </c>
      <c r="X181" s="431">
        <v>1.986212261234475E-4</v>
      </c>
      <c r="Y181" s="431">
        <v>2.664656180261278E-4</v>
      </c>
      <c r="Z181" s="431">
        <v>2.7193544328794894E-4</v>
      </c>
      <c r="AA181" s="431">
        <v>2.6703646024072564E-4</v>
      </c>
      <c r="AB181" s="431">
        <v>5.4336035641033582E-4</v>
      </c>
      <c r="AC181" s="431">
        <v>3.4835097605130427E-4</v>
      </c>
      <c r="AD181" s="431">
        <v>4.6247438415367337E-5</v>
      </c>
      <c r="AE181" s="431">
        <v>1.642503466083366E-4</v>
      </c>
      <c r="AF181" s="431">
        <v>4.1654691018316902E-4</v>
      </c>
      <c r="AG181" s="431">
        <v>3.0870299734926551E-4</v>
      </c>
      <c r="AH181" s="431">
        <v>8.7594110364098762E-5</v>
      </c>
      <c r="AI181" s="431">
        <v>3.23059031831659E-4</v>
      </c>
      <c r="AJ181" s="431">
        <v>4.5501350198841144E-4</v>
      </c>
      <c r="AK181" s="431">
        <v>3.2348636423364422E-4</v>
      </c>
      <c r="AL181" s="431">
        <v>5.0110808490158555E-4</v>
      </c>
      <c r="AM181" s="431">
        <v>2.9437863525688879E-4</v>
      </c>
      <c r="AN181" s="431">
        <v>3.6874976457086303E-4</v>
      </c>
      <c r="AO181" s="431">
        <v>4.303429532028952E-4</v>
      </c>
      <c r="AP181" s="431">
        <v>2.827108137354488E-4</v>
      </c>
      <c r="AQ181" s="431">
        <v>1.3539001286660426E-4</v>
      </c>
      <c r="AR181" s="431">
        <v>2.2840634148057901E-4</v>
      </c>
      <c r="AS181" s="431">
        <v>4.7673981873671173E-4</v>
      </c>
      <c r="AT181" s="431">
        <v>3.2814493653814824E-4</v>
      </c>
      <c r="AU181" s="431">
        <v>3.5485309696047131E-4</v>
      </c>
      <c r="AV181" s="431">
        <v>3.4528759720646847E-4</v>
      </c>
      <c r="AW181" s="431">
        <v>3.1601973215283506E-4</v>
      </c>
      <c r="AX181" s="431">
        <v>1.7647364252212553E-4</v>
      </c>
      <c r="AY181" s="431">
        <v>4.3710270908180209E-4</v>
      </c>
      <c r="AZ181" s="431">
        <v>3.5453040819992686E-4</v>
      </c>
      <c r="BA181" s="431">
        <v>2.6850802998136059E-4</v>
      </c>
      <c r="BB181" s="431">
        <v>1.7131539340499861E-4</v>
      </c>
      <c r="BC181" s="431">
        <v>2.0745825033229113E-4</v>
      </c>
      <c r="BD181" s="431">
        <v>2.7354263512288147E-4</v>
      </c>
      <c r="BE181" s="431">
        <v>1.1542959424667279E-4</v>
      </c>
      <c r="BF181" s="431">
        <v>3.5032987353242426E-4</v>
      </c>
      <c r="BG181" s="431">
        <v>3.4099548923043093E-4</v>
      </c>
      <c r="BH181" s="431">
        <v>3.7821129485043849E-4</v>
      </c>
      <c r="BI181" s="431">
        <v>3.3890564450826541E-4</v>
      </c>
      <c r="BJ181" s="431">
        <v>0.91068938699813029</v>
      </c>
      <c r="BK181" s="431">
        <v>3.2553119297852048E-4</v>
      </c>
      <c r="BL181" s="431">
        <v>5.6750619821364272E-4</v>
      </c>
      <c r="BM181" s="431">
        <v>4.7161454572585603E-4</v>
      </c>
      <c r="BN181" s="431">
        <v>4.7350306140648028E-4</v>
      </c>
      <c r="BO181" s="431">
        <v>4.2118927245472228E-4</v>
      </c>
      <c r="BP181" s="431">
        <v>4.1385708490930518E-4</v>
      </c>
      <c r="BQ181" s="431">
        <v>5.1026802580309558E-4</v>
      </c>
      <c r="BR181" s="431">
        <v>2.7850692262855226E-4</v>
      </c>
      <c r="BS181" s="431">
        <v>6.9118572113496259E-4</v>
      </c>
      <c r="BT181" s="431">
        <v>1.7543997258781233E-3</v>
      </c>
      <c r="BU181" s="431">
        <v>7.8615576612597795E-4</v>
      </c>
      <c r="BV181" s="431">
        <v>8.6333949824217275E-4</v>
      </c>
      <c r="BW181" s="431">
        <v>2.6373518083195496E-4</v>
      </c>
      <c r="BX181" s="431">
        <v>2.0542514196259128E-4</v>
      </c>
      <c r="BY181" s="431">
        <v>7.6603261770234813E-5</v>
      </c>
      <c r="BZ181" s="431">
        <v>7.0947146716512505E-2</v>
      </c>
      <c r="CA181" s="431">
        <v>4.3173131526921007E-4</v>
      </c>
      <c r="CB181" s="431">
        <v>1.845693116435158E-3</v>
      </c>
      <c r="CC181" s="431">
        <v>2.0585329827090839E-4</v>
      </c>
      <c r="CD181" s="431">
        <v>0.11718383992916609</v>
      </c>
      <c r="CE181" s="431">
        <v>7.3898234382779946E-4</v>
      </c>
      <c r="CF181" s="431">
        <v>3.3749809535254296E-4</v>
      </c>
      <c r="CG181" s="431">
        <v>1.2632933652743953E-3</v>
      </c>
      <c r="CH181" s="431">
        <v>3.0188849832371383E-3</v>
      </c>
      <c r="CI181" s="431">
        <v>5.8302740535607191E-4</v>
      </c>
      <c r="CJ181" s="431">
        <v>8.5653042695186567E-4</v>
      </c>
      <c r="CK181" s="431">
        <v>5.672412210642818E-4</v>
      </c>
      <c r="CL181" s="431">
        <v>6.1047750523308714E-4</v>
      </c>
      <c r="CM181" s="431">
        <v>1.1004200385166881E-3</v>
      </c>
      <c r="CN181" s="431">
        <v>7.4628999924317169E-3</v>
      </c>
      <c r="CO181" s="431">
        <v>5.5987745440641296E-4</v>
      </c>
      <c r="CP181" s="431">
        <v>1.1155830289090736E-3</v>
      </c>
      <c r="CQ181" s="431">
        <v>4.389850272555409E-4</v>
      </c>
      <c r="CR181" s="431">
        <v>7.3118684616470839E-4</v>
      </c>
      <c r="CS181" s="431">
        <v>3.3214322930009564E-4</v>
      </c>
      <c r="CT181" s="431">
        <v>1.9971196478178803E-4</v>
      </c>
      <c r="CU181" s="431">
        <v>1.0069763927319825E-3</v>
      </c>
      <c r="CV181" s="431">
        <v>1.2548312930085572E-3</v>
      </c>
      <c r="CW181" s="431">
        <v>7.5354057830524779E-4</v>
      </c>
      <c r="CX181" s="431">
        <v>6.632443353446411E-3</v>
      </c>
      <c r="CY181" s="431">
        <v>4.166512410006362E-4</v>
      </c>
      <c r="CZ181" s="431">
        <v>5.1283531907833982E-4</v>
      </c>
      <c r="DA181" s="431">
        <v>3.9332472608802083E-4</v>
      </c>
      <c r="DB181" s="431">
        <v>3.9438337711731751E-4</v>
      </c>
      <c r="DC181" s="431">
        <v>4.6596359077988119E-4</v>
      </c>
      <c r="DD181" s="431">
        <v>2.8265246283957552E-4</v>
      </c>
      <c r="DE181" s="431">
        <v>8.8903627785549345E-4</v>
      </c>
      <c r="DF181" s="431">
        <v>5.4492168948068887E-4</v>
      </c>
      <c r="DG181" s="432">
        <v>9.0970089356540032E-4</v>
      </c>
    </row>
    <row r="182" spans="2:111">
      <c r="B182" s="188" t="s">
        <v>244</v>
      </c>
      <c r="C182" s="185" t="s">
        <v>3</v>
      </c>
      <c r="D182" s="431">
        <v>4.3595484025918906E-4</v>
      </c>
      <c r="E182" s="431">
        <v>5.2617837925186546E-4</v>
      </c>
      <c r="F182" s="431">
        <v>6.8533656382020953E-4</v>
      </c>
      <c r="G182" s="431">
        <v>7.6287782696387381E-4</v>
      </c>
      <c r="H182" s="431">
        <v>3.9142302394482185E-3</v>
      </c>
      <c r="I182" s="431">
        <v>2.0113537201411913E-5</v>
      </c>
      <c r="J182" s="431">
        <v>2.0005880816711448E-4</v>
      </c>
      <c r="K182" s="431">
        <v>8.5168015020551855E-4</v>
      </c>
      <c r="L182" s="431">
        <v>1.3500854993093942E-3</v>
      </c>
      <c r="M182" s="431">
        <v>5.2117974598873279E-4</v>
      </c>
      <c r="N182" s="431">
        <v>8.9067805965037893E-5</v>
      </c>
      <c r="O182" s="431">
        <v>9.3186395519564177E-4</v>
      </c>
      <c r="P182" s="431">
        <v>3.8649584974674721E-3</v>
      </c>
      <c r="Q182" s="431">
        <v>1.314442387194659E-3</v>
      </c>
      <c r="R182" s="431">
        <v>4.0014544867990444E-3</v>
      </c>
      <c r="S182" s="431">
        <v>1.1587404830958974E-3</v>
      </c>
      <c r="T182" s="431">
        <v>7.9177895093906017E-4</v>
      </c>
      <c r="U182" s="431">
        <v>5.6197863458428083E-4</v>
      </c>
      <c r="V182" s="431">
        <v>4.173534145564318E-4</v>
      </c>
      <c r="W182" s="431">
        <v>3.7406439865905652E-4</v>
      </c>
      <c r="X182" s="431">
        <v>1.8383232091727581E-4</v>
      </c>
      <c r="Y182" s="431">
        <v>5.5490508594836568E-4</v>
      </c>
      <c r="Z182" s="431">
        <v>3.1692025294542502E-4</v>
      </c>
      <c r="AA182" s="431">
        <v>8.7828097897107234E-4</v>
      </c>
      <c r="AB182" s="431">
        <v>6.4169363737079648E-4</v>
      </c>
      <c r="AC182" s="431">
        <v>7.0844803416952754E-4</v>
      </c>
      <c r="AD182" s="431">
        <v>4.9068634251106549E-5</v>
      </c>
      <c r="AE182" s="431">
        <v>2.6177944110815235E-4</v>
      </c>
      <c r="AF182" s="431">
        <v>5.3872595248303547E-4</v>
      </c>
      <c r="AG182" s="431">
        <v>5.3148921137697691E-4</v>
      </c>
      <c r="AH182" s="431">
        <v>3.7345047379249541E-4</v>
      </c>
      <c r="AI182" s="431">
        <v>2.0708206498587559E-3</v>
      </c>
      <c r="AJ182" s="431">
        <v>6.962727191265973E-4</v>
      </c>
      <c r="AK182" s="431">
        <v>2.7485608559113654E-3</v>
      </c>
      <c r="AL182" s="431">
        <v>1.6849915505784644E-3</v>
      </c>
      <c r="AM182" s="431">
        <v>3.2524025882661446E-4</v>
      </c>
      <c r="AN182" s="431">
        <v>1.4740451482417578E-3</v>
      </c>
      <c r="AO182" s="431">
        <v>2.2656813561824293E-3</v>
      </c>
      <c r="AP182" s="431">
        <v>8.6484657579194717E-4</v>
      </c>
      <c r="AQ182" s="431">
        <v>1.385728863069181E-4</v>
      </c>
      <c r="AR182" s="431">
        <v>7.6458800667584604E-4</v>
      </c>
      <c r="AS182" s="431">
        <v>7.1185606901812267E-4</v>
      </c>
      <c r="AT182" s="431">
        <v>5.935402265663303E-4</v>
      </c>
      <c r="AU182" s="431">
        <v>6.2500821523516479E-4</v>
      </c>
      <c r="AV182" s="431">
        <v>1.3804060253297219E-3</v>
      </c>
      <c r="AW182" s="431">
        <v>1.1372265597296644E-3</v>
      </c>
      <c r="AX182" s="431">
        <v>3.864744561229236E-4</v>
      </c>
      <c r="AY182" s="431">
        <v>1.4383479854219101E-3</v>
      </c>
      <c r="AZ182" s="431">
        <v>1.9705252561087907E-3</v>
      </c>
      <c r="BA182" s="431">
        <v>5.7195451694736291E-4</v>
      </c>
      <c r="BB182" s="431">
        <v>1.1064174956704567E-3</v>
      </c>
      <c r="BC182" s="431">
        <v>6.269883217253319E-4</v>
      </c>
      <c r="BD182" s="431">
        <v>7.9034364713218821E-4</v>
      </c>
      <c r="BE182" s="431">
        <v>4.157767106382457E-4</v>
      </c>
      <c r="BF182" s="431">
        <v>1.1023181895765532E-3</v>
      </c>
      <c r="BG182" s="431">
        <v>1.1290111763571059E-3</v>
      </c>
      <c r="BH182" s="431">
        <v>1.0655780261667411E-3</v>
      </c>
      <c r="BI182" s="431">
        <v>1.2816907748230996E-3</v>
      </c>
      <c r="BJ182" s="431">
        <v>6.2323302167611311E-4</v>
      </c>
      <c r="BK182" s="431">
        <v>0.65197100101390248</v>
      </c>
      <c r="BL182" s="431">
        <v>9.6422949549136261E-4</v>
      </c>
      <c r="BM182" s="431">
        <v>1.7206253546521203E-3</v>
      </c>
      <c r="BN182" s="431">
        <v>3.5947475544737153E-3</v>
      </c>
      <c r="BO182" s="431">
        <v>2.7692639354932832E-3</v>
      </c>
      <c r="BP182" s="431">
        <v>2.9217492556292994E-3</v>
      </c>
      <c r="BQ182" s="431">
        <v>5.1820681599253266E-4</v>
      </c>
      <c r="BR182" s="431">
        <v>6.3290797663404451E-4</v>
      </c>
      <c r="BS182" s="431">
        <v>1.6183202518953806E-3</v>
      </c>
      <c r="BT182" s="431">
        <v>1.020040641468972E-3</v>
      </c>
      <c r="BU182" s="431">
        <v>9.6617228434782356E-4</v>
      </c>
      <c r="BV182" s="431">
        <v>1.2320272762956822E-3</v>
      </c>
      <c r="BW182" s="431">
        <v>5.4782860503590157E-4</v>
      </c>
      <c r="BX182" s="431">
        <v>5.0637356413175082E-4</v>
      </c>
      <c r="BY182" s="431">
        <v>1.6233242303477001E-4</v>
      </c>
      <c r="BZ182" s="431">
        <v>7.262358345002393E-4</v>
      </c>
      <c r="CA182" s="431">
        <v>6.0868398933974365E-4</v>
      </c>
      <c r="CB182" s="431">
        <v>2.0989690060008188E-3</v>
      </c>
      <c r="CC182" s="431">
        <v>4.1124870254811448E-4</v>
      </c>
      <c r="CD182" s="431">
        <v>1.020869098490667E-3</v>
      </c>
      <c r="CE182" s="431">
        <v>9.0483641529053439E-4</v>
      </c>
      <c r="CF182" s="431">
        <v>9.3564227267359582E-4</v>
      </c>
      <c r="CG182" s="431">
        <v>1.1836348283701106E-3</v>
      </c>
      <c r="CH182" s="431">
        <v>5.5492354535287931E-4</v>
      </c>
      <c r="CI182" s="431">
        <v>2.4892454601875987E-3</v>
      </c>
      <c r="CJ182" s="431">
        <v>3.2774526945704122E-3</v>
      </c>
      <c r="CK182" s="431">
        <v>8.6663959743178871E-3</v>
      </c>
      <c r="CL182" s="431">
        <v>2.3025884572271302E-3</v>
      </c>
      <c r="CM182" s="431">
        <v>5.2854729032269527E-3</v>
      </c>
      <c r="CN182" s="431">
        <v>1.610335171700865E-3</v>
      </c>
      <c r="CO182" s="431">
        <v>2.2106033081642387E-3</v>
      </c>
      <c r="CP182" s="431">
        <v>6.8812491042141094E-3</v>
      </c>
      <c r="CQ182" s="431">
        <v>8.4289193044522815E-4</v>
      </c>
      <c r="CR182" s="431">
        <v>1.3114564934780337E-3</v>
      </c>
      <c r="CS182" s="431">
        <v>2.918632722796802E-3</v>
      </c>
      <c r="CT182" s="431">
        <v>1.8868646382484142E-3</v>
      </c>
      <c r="CU182" s="431">
        <v>4.2639090788336859E-3</v>
      </c>
      <c r="CV182" s="431">
        <v>7.1637846014557657E-3</v>
      </c>
      <c r="CW182" s="431">
        <v>3.2750538927414936E-3</v>
      </c>
      <c r="CX182" s="431">
        <v>1.4449383160092244E-3</v>
      </c>
      <c r="CY182" s="431">
        <v>2.0608151215379829E-3</v>
      </c>
      <c r="CZ182" s="431">
        <v>2.5609128120393041E-3</v>
      </c>
      <c r="DA182" s="431">
        <v>2.0172710825427324E-3</v>
      </c>
      <c r="DB182" s="431">
        <v>3.6403848263526144E-3</v>
      </c>
      <c r="DC182" s="431">
        <v>4.5345682453749037E-3</v>
      </c>
      <c r="DD182" s="431">
        <v>6.1656484690845049E-4</v>
      </c>
      <c r="DE182" s="431">
        <v>5.4988850421016228E-3</v>
      </c>
      <c r="DF182" s="431">
        <v>8.4862803763671543E-2</v>
      </c>
      <c r="DG182" s="432">
        <v>5.6496793756645024E-4</v>
      </c>
    </row>
    <row r="183" spans="2:111">
      <c r="B183" s="188" t="s">
        <v>245</v>
      </c>
      <c r="C183" s="185" t="s">
        <v>246</v>
      </c>
      <c r="D183" s="431">
        <v>1.6712057071896767E-3</v>
      </c>
      <c r="E183" s="431">
        <v>3.6797172439243086E-3</v>
      </c>
      <c r="F183" s="431">
        <v>1.1956077829406672E-3</v>
      </c>
      <c r="G183" s="431">
        <v>4.0280705172957287E-3</v>
      </c>
      <c r="H183" s="431">
        <v>7.1111381932547203E-4</v>
      </c>
      <c r="I183" s="431">
        <v>1.1691288159932553E-5</v>
      </c>
      <c r="J183" s="431">
        <v>6.0876988875214866E-5</v>
      </c>
      <c r="K183" s="431">
        <v>1.1504369524371735E-3</v>
      </c>
      <c r="L183" s="431">
        <v>3.163747936196855E-3</v>
      </c>
      <c r="M183" s="431">
        <v>3.4930665171419915E-3</v>
      </c>
      <c r="N183" s="431">
        <v>1.3592522316803417E-4</v>
      </c>
      <c r="O183" s="431">
        <v>9.0448021003809579E-4</v>
      </c>
      <c r="P183" s="431">
        <v>2.3469166324145658E-4</v>
      </c>
      <c r="Q183" s="431">
        <v>7.1187525874350285E-3</v>
      </c>
      <c r="R183" s="431">
        <v>2.0708311912880917E-3</v>
      </c>
      <c r="S183" s="431">
        <v>3.1094510403156875E-2</v>
      </c>
      <c r="T183" s="431">
        <v>8.4408285645784682E-3</v>
      </c>
      <c r="U183" s="431">
        <v>3.7365839744267532E-3</v>
      </c>
      <c r="V183" s="431">
        <v>2.4376619641830209E-2</v>
      </c>
      <c r="W183" s="431">
        <v>5.8980044619217648E-3</v>
      </c>
      <c r="X183" s="431">
        <v>2.8944487647683819E-3</v>
      </c>
      <c r="Y183" s="431">
        <v>1.8517519196810219E-3</v>
      </c>
      <c r="Z183" s="431">
        <v>1.0672216190244475E-3</v>
      </c>
      <c r="AA183" s="431">
        <v>3.57535407763543E-3</v>
      </c>
      <c r="AB183" s="431">
        <v>1.2582452482237845E-3</v>
      </c>
      <c r="AC183" s="431">
        <v>1.3834912147878255E-3</v>
      </c>
      <c r="AD183" s="431">
        <v>1.0108307006349292E-4</v>
      </c>
      <c r="AE183" s="431">
        <v>1.0161391501080266E-2</v>
      </c>
      <c r="AF183" s="431">
        <v>6.1746786637476535E-3</v>
      </c>
      <c r="AG183" s="431">
        <v>9.9248403773406421E-4</v>
      </c>
      <c r="AH183" s="431">
        <v>2.2974821703032323E-4</v>
      </c>
      <c r="AI183" s="431">
        <v>1.1385328053745836E-2</v>
      </c>
      <c r="AJ183" s="431">
        <v>4.1288174960775383E-3</v>
      </c>
      <c r="AK183" s="431">
        <v>9.5294136198815042E-3</v>
      </c>
      <c r="AL183" s="431">
        <v>3.3851117165156043E-3</v>
      </c>
      <c r="AM183" s="431">
        <v>2.4875756887472834E-2</v>
      </c>
      <c r="AN183" s="431">
        <v>1.7261874188113136E-2</v>
      </c>
      <c r="AO183" s="431">
        <v>1.2150405961578608E-2</v>
      </c>
      <c r="AP183" s="431">
        <v>7.6392782900767094E-3</v>
      </c>
      <c r="AQ183" s="431">
        <v>2.1805588579609392E-2</v>
      </c>
      <c r="AR183" s="431">
        <v>2.9494004775008142E-2</v>
      </c>
      <c r="AS183" s="431">
        <v>4.7568167254056614E-3</v>
      </c>
      <c r="AT183" s="431">
        <v>4.295720212839668E-3</v>
      </c>
      <c r="AU183" s="431">
        <v>2.6742127992460426E-3</v>
      </c>
      <c r="AV183" s="431">
        <v>2.0245597556829086E-3</v>
      </c>
      <c r="AW183" s="431">
        <v>1.6285245905250103E-3</v>
      </c>
      <c r="AX183" s="431">
        <v>7.4538307465357864E-4</v>
      </c>
      <c r="AY183" s="431">
        <v>3.3286142760920825E-3</v>
      </c>
      <c r="AZ183" s="431">
        <v>3.3877535249205166E-3</v>
      </c>
      <c r="BA183" s="431">
        <v>2.1317957120735157E-3</v>
      </c>
      <c r="BB183" s="431">
        <v>6.8364604108503977E-4</v>
      </c>
      <c r="BC183" s="431">
        <v>2.6355722237557796E-3</v>
      </c>
      <c r="BD183" s="431">
        <v>1.1681555732931752E-3</v>
      </c>
      <c r="BE183" s="431">
        <v>5.3255920416874435E-4</v>
      </c>
      <c r="BF183" s="431">
        <v>3.1000497219465556E-3</v>
      </c>
      <c r="BG183" s="431">
        <v>3.2616267732666028E-3</v>
      </c>
      <c r="BH183" s="431">
        <v>3.8317921818354331E-3</v>
      </c>
      <c r="BI183" s="431">
        <v>4.2902748017186708E-3</v>
      </c>
      <c r="BJ183" s="431">
        <v>1.5894679527682035E-3</v>
      </c>
      <c r="BK183" s="431">
        <v>1.7550864263542914E-3</v>
      </c>
      <c r="BL183" s="431">
        <v>1.0006054039982881</v>
      </c>
      <c r="BM183" s="431">
        <v>1.9787401225780316E-3</v>
      </c>
      <c r="BN183" s="431">
        <v>1.9726932204269854E-3</v>
      </c>
      <c r="BO183" s="431">
        <v>1.6118207390838253E-3</v>
      </c>
      <c r="BP183" s="431">
        <v>2.248666144218865E-3</v>
      </c>
      <c r="BQ183" s="431">
        <v>6.474591935042997E-3</v>
      </c>
      <c r="BR183" s="431">
        <v>4.7662790319977994E-3</v>
      </c>
      <c r="BS183" s="431">
        <v>9.742737199793718E-4</v>
      </c>
      <c r="BT183" s="431">
        <v>7.1107885912094688E-4</v>
      </c>
      <c r="BU183" s="431">
        <v>3.624864715672802E-4</v>
      </c>
      <c r="BV183" s="431">
        <v>2.6743289429209514E-4</v>
      </c>
      <c r="BW183" s="431">
        <v>2.0347473869017485E-4</v>
      </c>
      <c r="BX183" s="431">
        <v>1.7637470939172714E-4</v>
      </c>
      <c r="BY183" s="431">
        <v>6.2126968295008297E-5</v>
      </c>
      <c r="BZ183" s="431">
        <v>5.5823678409085565E-4</v>
      </c>
      <c r="CA183" s="431">
        <v>5.0445787865186799E-4</v>
      </c>
      <c r="CB183" s="431">
        <v>6.2444842058646539E-4</v>
      </c>
      <c r="CC183" s="431">
        <v>1.7634376661379266E-4</v>
      </c>
      <c r="CD183" s="431">
        <v>5.2339227252359063E-4</v>
      </c>
      <c r="CE183" s="431">
        <v>2.5621864714397389E-4</v>
      </c>
      <c r="CF183" s="431">
        <v>6.731172452543408E-4</v>
      </c>
      <c r="CG183" s="431">
        <v>8.7699632242791759E-4</v>
      </c>
      <c r="CH183" s="431">
        <v>1.7945126893852516E-4</v>
      </c>
      <c r="CI183" s="431">
        <v>3.2611982264678504E-4</v>
      </c>
      <c r="CJ183" s="431">
        <v>5.2582886353976963E-4</v>
      </c>
      <c r="CK183" s="431">
        <v>3.7297758935940799E-4</v>
      </c>
      <c r="CL183" s="431">
        <v>2.9587143988854238E-4</v>
      </c>
      <c r="CM183" s="431">
        <v>1.5573919620521578E-3</v>
      </c>
      <c r="CN183" s="431">
        <v>3.1330799601721047E-4</v>
      </c>
      <c r="CO183" s="431">
        <v>3.4311345650442083E-4</v>
      </c>
      <c r="CP183" s="431">
        <v>6.5352545669396852E-4</v>
      </c>
      <c r="CQ183" s="431">
        <v>5.8019042959861348E-4</v>
      </c>
      <c r="CR183" s="431">
        <v>7.9698965835665273E-4</v>
      </c>
      <c r="CS183" s="431">
        <v>4.7721835587003316E-4</v>
      </c>
      <c r="CT183" s="431">
        <v>3.7967363516315088E-4</v>
      </c>
      <c r="CU183" s="431">
        <v>4.7215058687560753E-4</v>
      </c>
      <c r="CV183" s="431">
        <v>3.6286734430158253E-4</v>
      </c>
      <c r="CW183" s="431">
        <v>5.7865753369047679E-4</v>
      </c>
      <c r="CX183" s="431">
        <v>1.4864568454686332E-3</v>
      </c>
      <c r="CY183" s="431">
        <v>2.5416747239630021E-4</v>
      </c>
      <c r="CZ183" s="431">
        <v>8.1234517189302143E-4</v>
      </c>
      <c r="DA183" s="431">
        <v>8.8028189327792809E-4</v>
      </c>
      <c r="DB183" s="431">
        <v>4.7610438926545682E-4</v>
      </c>
      <c r="DC183" s="431">
        <v>4.6516983950871827E-4</v>
      </c>
      <c r="DD183" s="431">
        <v>3.4443651852917353E-4</v>
      </c>
      <c r="DE183" s="431">
        <v>3.5820133778032096E-4</v>
      </c>
      <c r="DF183" s="431">
        <v>7.2547040354804396E-3</v>
      </c>
      <c r="DG183" s="432">
        <v>2.5134933431246708E-4</v>
      </c>
    </row>
    <row r="184" spans="2:111">
      <c r="B184" s="188" t="s">
        <v>247</v>
      </c>
      <c r="C184" s="185" t="s">
        <v>248</v>
      </c>
      <c r="D184" s="431">
        <v>0</v>
      </c>
      <c r="E184" s="431">
        <v>0</v>
      </c>
      <c r="F184" s="431">
        <v>0</v>
      </c>
      <c r="G184" s="431">
        <v>0</v>
      </c>
      <c r="H184" s="431">
        <v>0</v>
      </c>
      <c r="I184" s="431">
        <v>0</v>
      </c>
      <c r="J184" s="431">
        <v>0</v>
      </c>
      <c r="K184" s="431">
        <v>0</v>
      </c>
      <c r="L184" s="431">
        <v>0</v>
      </c>
      <c r="M184" s="431">
        <v>0</v>
      </c>
      <c r="N184" s="431">
        <v>0</v>
      </c>
      <c r="O184" s="431">
        <v>0</v>
      </c>
      <c r="P184" s="431">
        <v>0</v>
      </c>
      <c r="Q184" s="431">
        <v>0</v>
      </c>
      <c r="R184" s="431">
        <v>0</v>
      </c>
      <c r="S184" s="431">
        <v>0</v>
      </c>
      <c r="T184" s="431">
        <v>0</v>
      </c>
      <c r="U184" s="431">
        <v>0</v>
      </c>
      <c r="V184" s="431">
        <v>0</v>
      </c>
      <c r="W184" s="431">
        <v>0</v>
      </c>
      <c r="X184" s="431">
        <v>0</v>
      </c>
      <c r="Y184" s="431">
        <v>0</v>
      </c>
      <c r="Z184" s="431">
        <v>0</v>
      </c>
      <c r="AA184" s="431">
        <v>0</v>
      </c>
      <c r="AB184" s="431">
        <v>0</v>
      </c>
      <c r="AC184" s="431">
        <v>0</v>
      </c>
      <c r="AD184" s="431">
        <v>0</v>
      </c>
      <c r="AE184" s="431">
        <v>0</v>
      </c>
      <c r="AF184" s="431">
        <v>0</v>
      </c>
      <c r="AG184" s="431">
        <v>0</v>
      </c>
      <c r="AH184" s="431">
        <v>0</v>
      </c>
      <c r="AI184" s="431">
        <v>0</v>
      </c>
      <c r="AJ184" s="431">
        <v>0</v>
      </c>
      <c r="AK184" s="431">
        <v>0</v>
      </c>
      <c r="AL184" s="431">
        <v>0</v>
      </c>
      <c r="AM184" s="431">
        <v>0</v>
      </c>
      <c r="AN184" s="431">
        <v>0</v>
      </c>
      <c r="AO184" s="431">
        <v>0</v>
      </c>
      <c r="AP184" s="431">
        <v>0</v>
      </c>
      <c r="AQ184" s="431">
        <v>0</v>
      </c>
      <c r="AR184" s="431">
        <v>0</v>
      </c>
      <c r="AS184" s="431">
        <v>0</v>
      </c>
      <c r="AT184" s="431">
        <v>0</v>
      </c>
      <c r="AU184" s="431">
        <v>0</v>
      </c>
      <c r="AV184" s="431">
        <v>0</v>
      </c>
      <c r="AW184" s="431">
        <v>0</v>
      </c>
      <c r="AX184" s="431">
        <v>0</v>
      </c>
      <c r="AY184" s="431">
        <v>0</v>
      </c>
      <c r="AZ184" s="431">
        <v>0</v>
      </c>
      <c r="BA184" s="431">
        <v>0</v>
      </c>
      <c r="BB184" s="431">
        <v>0</v>
      </c>
      <c r="BC184" s="431">
        <v>0</v>
      </c>
      <c r="BD184" s="431">
        <v>0</v>
      </c>
      <c r="BE184" s="431">
        <v>0</v>
      </c>
      <c r="BF184" s="431">
        <v>0</v>
      </c>
      <c r="BG184" s="431">
        <v>0</v>
      </c>
      <c r="BH184" s="431">
        <v>0</v>
      </c>
      <c r="BI184" s="431">
        <v>0</v>
      </c>
      <c r="BJ184" s="431">
        <v>0</v>
      </c>
      <c r="BK184" s="431">
        <v>0</v>
      </c>
      <c r="BL184" s="431">
        <v>0</v>
      </c>
      <c r="BM184" s="431">
        <v>1</v>
      </c>
      <c r="BN184" s="431">
        <v>0</v>
      </c>
      <c r="BO184" s="431">
        <v>0</v>
      </c>
      <c r="BP184" s="431">
        <v>0</v>
      </c>
      <c r="BQ184" s="431">
        <v>0</v>
      </c>
      <c r="BR184" s="431">
        <v>0</v>
      </c>
      <c r="BS184" s="431">
        <v>0</v>
      </c>
      <c r="BT184" s="431">
        <v>0</v>
      </c>
      <c r="BU184" s="431">
        <v>0</v>
      </c>
      <c r="BV184" s="431">
        <v>0</v>
      </c>
      <c r="BW184" s="431">
        <v>0</v>
      </c>
      <c r="BX184" s="431">
        <v>0</v>
      </c>
      <c r="BY184" s="431">
        <v>0</v>
      </c>
      <c r="BZ184" s="431">
        <v>0</v>
      </c>
      <c r="CA184" s="431">
        <v>0</v>
      </c>
      <c r="CB184" s="431">
        <v>0</v>
      </c>
      <c r="CC184" s="431">
        <v>0</v>
      </c>
      <c r="CD184" s="431">
        <v>0</v>
      </c>
      <c r="CE184" s="431">
        <v>0</v>
      </c>
      <c r="CF184" s="431">
        <v>0</v>
      </c>
      <c r="CG184" s="431">
        <v>0</v>
      </c>
      <c r="CH184" s="431">
        <v>0</v>
      </c>
      <c r="CI184" s="431">
        <v>0</v>
      </c>
      <c r="CJ184" s="431">
        <v>0</v>
      </c>
      <c r="CK184" s="431">
        <v>0</v>
      </c>
      <c r="CL184" s="431">
        <v>0</v>
      </c>
      <c r="CM184" s="431">
        <v>0</v>
      </c>
      <c r="CN184" s="431">
        <v>0</v>
      </c>
      <c r="CO184" s="431">
        <v>0</v>
      </c>
      <c r="CP184" s="431">
        <v>0</v>
      </c>
      <c r="CQ184" s="431">
        <v>0</v>
      </c>
      <c r="CR184" s="431">
        <v>0</v>
      </c>
      <c r="CS184" s="431">
        <v>0</v>
      </c>
      <c r="CT184" s="431">
        <v>0</v>
      </c>
      <c r="CU184" s="431">
        <v>0</v>
      </c>
      <c r="CV184" s="431">
        <v>0</v>
      </c>
      <c r="CW184" s="431">
        <v>0</v>
      </c>
      <c r="CX184" s="431">
        <v>0</v>
      </c>
      <c r="CY184" s="431">
        <v>0</v>
      </c>
      <c r="CZ184" s="431">
        <v>0</v>
      </c>
      <c r="DA184" s="431">
        <v>0</v>
      </c>
      <c r="DB184" s="431">
        <v>0</v>
      </c>
      <c r="DC184" s="431">
        <v>0</v>
      </c>
      <c r="DD184" s="431">
        <v>0</v>
      </c>
      <c r="DE184" s="431">
        <v>0</v>
      </c>
      <c r="DF184" s="431">
        <v>0</v>
      </c>
      <c r="DG184" s="432">
        <v>0</v>
      </c>
    </row>
    <row r="185" spans="2:111">
      <c r="B185" s="188" t="s">
        <v>249</v>
      </c>
      <c r="C185" s="185" t="s">
        <v>250</v>
      </c>
      <c r="D185" s="431">
        <v>6.5111020135187932E-3</v>
      </c>
      <c r="E185" s="431">
        <v>7.9445124616005121E-3</v>
      </c>
      <c r="F185" s="431">
        <v>1.1724984815630763E-2</v>
      </c>
      <c r="G185" s="431">
        <v>2.5694312106184346E-3</v>
      </c>
      <c r="H185" s="431">
        <v>3.2661671432209984E-3</v>
      </c>
      <c r="I185" s="431">
        <v>1.0238578237291075E-4</v>
      </c>
      <c r="J185" s="431">
        <v>1.1346211118519849E-3</v>
      </c>
      <c r="K185" s="431">
        <v>4.5801692106216558E-3</v>
      </c>
      <c r="L185" s="431">
        <v>4.1668151297870361E-3</v>
      </c>
      <c r="M185" s="431">
        <v>4.6551425761210338E-3</v>
      </c>
      <c r="N185" s="431">
        <v>5.4998062087618319E-4</v>
      </c>
      <c r="O185" s="431">
        <v>7.045044943233208E-3</v>
      </c>
      <c r="P185" s="431">
        <v>1.9929239352085653E-3</v>
      </c>
      <c r="Q185" s="431">
        <v>3.4748306949941377E-3</v>
      </c>
      <c r="R185" s="431">
        <v>4.9859909382693806E-3</v>
      </c>
      <c r="S185" s="431">
        <v>1.8827657234668262E-2</v>
      </c>
      <c r="T185" s="431">
        <v>1.1375870102394334E-2</v>
      </c>
      <c r="U185" s="431">
        <v>6.4078108947793616E-3</v>
      </c>
      <c r="V185" s="431">
        <v>6.4424314617132624E-3</v>
      </c>
      <c r="W185" s="431">
        <v>7.2847063432934858E-3</v>
      </c>
      <c r="X185" s="431">
        <v>5.8913743975300458E-3</v>
      </c>
      <c r="Y185" s="431">
        <v>7.6815153086368469E-3</v>
      </c>
      <c r="Z185" s="431">
        <v>8.4470203655096273E-3</v>
      </c>
      <c r="AA185" s="431">
        <v>1.3565428446886898E-2</v>
      </c>
      <c r="AB185" s="431">
        <v>4.6543517013744318E-3</v>
      </c>
      <c r="AC185" s="431">
        <v>6.5395646486520985E-3</v>
      </c>
      <c r="AD185" s="431">
        <v>6.8535179314642826E-4</v>
      </c>
      <c r="AE185" s="431">
        <v>4.6113209868434094E-3</v>
      </c>
      <c r="AF185" s="431">
        <v>9.2785003994609073E-3</v>
      </c>
      <c r="AG185" s="431">
        <v>5.7803362914575739E-3</v>
      </c>
      <c r="AH185" s="431">
        <v>1.1957234616388913E-3</v>
      </c>
      <c r="AI185" s="431">
        <v>7.5494547599675773E-3</v>
      </c>
      <c r="AJ185" s="431">
        <v>1.1637613722647922E-2</v>
      </c>
      <c r="AK185" s="431">
        <v>7.9990714425245205E-3</v>
      </c>
      <c r="AL185" s="431">
        <v>1.0762228852323792E-2</v>
      </c>
      <c r="AM185" s="431">
        <v>1.1799216293725105E-2</v>
      </c>
      <c r="AN185" s="431">
        <v>1.2922915211595144E-2</v>
      </c>
      <c r="AO185" s="431">
        <v>1.3669490219814817E-2</v>
      </c>
      <c r="AP185" s="431">
        <v>9.1180493711732254E-3</v>
      </c>
      <c r="AQ185" s="431">
        <v>3.1253218147721199E-3</v>
      </c>
      <c r="AR185" s="431">
        <v>5.62330534485447E-3</v>
      </c>
      <c r="AS185" s="431">
        <v>1.0402372184248014E-2</v>
      </c>
      <c r="AT185" s="431">
        <v>7.9580766771421719E-3</v>
      </c>
      <c r="AU185" s="431">
        <v>5.4046879941942044E-3</v>
      </c>
      <c r="AV185" s="431">
        <v>4.8453609650529385E-3</v>
      </c>
      <c r="AW185" s="431">
        <v>3.5742224608610227E-3</v>
      </c>
      <c r="AX185" s="431">
        <v>2.5744779335245133E-3</v>
      </c>
      <c r="AY185" s="431">
        <v>9.1515610867561343E-3</v>
      </c>
      <c r="AZ185" s="431">
        <v>5.8607199241056717E-3</v>
      </c>
      <c r="BA185" s="431">
        <v>4.5201412911901112E-3</v>
      </c>
      <c r="BB185" s="431">
        <v>2.0312060926984754E-3</v>
      </c>
      <c r="BC185" s="431">
        <v>4.0477803336268292E-3</v>
      </c>
      <c r="BD185" s="431">
        <v>2.7297426278218222E-3</v>
      </c>
      <c r="BE185" s="431">
        <v>1.7938071758373123E-3</v>
      </c>
      <c r="BF185" s="431">
        <v>4.733083939650079E-3</v>
      </c>
      <c r="BG185" s="431">
        <v>5.6178349729395956E-3</v>
      </c>
      <c r="BH185" s="431">
        <v>5.510997912254895E-3</v>
      </c>
      <c r="BI185" s="431">
        <v>7.2718482395705396E-3</v>
      </c>
      <c r="BJ185" s="431">
        <v>4.7774172814473732E-3</v>
      </c>
      <c r="BK185" s="431">
        <v>4.5453395460764955E-3</v>
      </c>
      <c r="BL185" s="431">
        <v>4.2139107412271729E-3</v>
      </c>
      <c r="BM185" s="431">
        <v>5.0164831655419642E-3</v>
      </c>
      <c r="BN185" s="431">
        <v>1.0060575704107257</v>
      </c>
      <c r="BO185" s="431">
        <v>4.2934861792166684E-3</v>
      </c>
      <c r="BP185" s="431">
        <v>4.1467667740693343E-3</v>
      </c>
      <c r="BQ185" s="431">
        <v>2.1516902153255524E-2</v>
      </c>
      <c r="BR185" s="431">
        <v>5.5315210174046121E-2</v>
      </c>
      <c r="BS185" s="431">
        <v>5.6772674439105518E-2</v>
      </c>
      <c r="BT185" s="431">
        <v>7.0610965429371165E-3</v>
      </c>
      <c r="BU185" s="431">
        <v>6.8988436014461394E-3</v>
      </c>
      <c r="BV185" s="431">
        <v>5.5968886991075422E-3</v>
      </c>
      <c r="BW185" s="431">
        <v>7.6011279504275102E-3</v>
      </c>
      <c r="BX185" s="431">
        <v>1.9330357626157802E-2</v>
      </c>
      <c r="BY185" s="431">
        <v>1.6498633304366048E-2</v>
      </c>
      <c r="BZ185" s="431">
        <v>2.3763181856090724E-2</v>
      </c>
      <c r="CA185" s="431">
        <v>2.4232088528799924E-3</v>
      </c>
      <c r="CB185" s="431">
        <v>2.5491886666367744E-2</v>
      </c>
      <c r="CC185" s="431">
        <v>3.4103120970085271E-3</v>
      </c>
      <c r="CD185" s="431">
        <v>6.8126000845036283E-3</v>
      </c>
      <c r="CE185" s="431">
        <v>5.9571497828989567E-3</v>
      </c>
      <c r="CF185" s="431">
        <v>1.6107878094463571E-2</v>
      </c>
      <c r="CG185" s="431">
        <v>2.1030772620163316E-2</v>
      </c>
      <c r="CH185" s="431">
        <v>3.2673881042156855E-3</v>
      </c>
      <c r="CI185" s="431">
        <v>1.053256497074272E-2</v>
      </c>
      <c r="CJ185" s="431">
        <v>1.6439017288067338E-2</v>
      </c>
      <c r="CK185" s="431">
        <v>2.9923354498186971E-3</v>
      </c>
      <c r="CL185" s="431">
        <v>1.325862012703532E-2</v>
      </c>
      <c r="CM185" s="431">
        <v>5.2294956354669471E-3</v>
      </c>
      <c r="CN185" s="431">
        <v>1.0337792105151584E-2</v>
      </c>
      <c r="CO185" s="431">
        <v>1.2599538929040598E-2</v>
      </c>
      <c r="CP185" s="431">
        <v>7.4508955128027542E-3</v>
      </c>
      <c r="CQ185" s="431">
        <v>5.5456443951903706E-3</v>
      </c>
      <c r="CR185" s="431">
        <v>7.1080021419584714E-3</v>
      </c>
      <c r="CS185" s="431">
        <v>7.0141155452376272E-3</v>
      </c>
      <c r="CT185" s="431">
        <v>4.9772723586278779E-3</v>
      </c>
      <c r="CU185" s="431">
        <v>4.0714500260472658E-3</v>
      </c>
      <c r="CV185" s="431">
        <v>5.4931259951099118E-3</v>
      </c>
      <c r="CW185" s="431">
        <v>7.9620416275104321E-3</v>
      </c>
      <c r="CX185" s="431">
        <v>4.8865264850625366E-3</v>
      </c>
      <c r="CY185" s="431">
        <v>3.1031549368668926E-3</v>
      </c>
      <c r="CZ185" s="431">
        <v>9.2150525661531084E-3</v>
      </c>
      <c r="DA185" s="431">
        <v>6.5806936319018359E-3</v>
      </c>
      <c r="DB185" s="431">
        <v>7.1743738611022342E-3</v>
      </c>
      <c r="DC185" s="431">
        <v>9.2097475220100991E-3</v>
      </c>
      <c r="DD185" s="431">
        <v>3.08130473814635E-3</v>
      </c>
      <c r="DE185" s="431">
        <v>5.9736296072255158E-3</v>
      </c>
      <c r="DF185" s="431">
        <v>9.3750061230310853E-3</v>
      </c>
      <c r="DG185" s="432">
        <v>1.2930698296300398E-2</v>
      </c>
    </row>
    <row r="186" spans="2:111">
      <c r="B186" s="188" t="s">
        <v>251</v>
      </c>
      <c r="C186" s="185" t="s">
        <v>252</v>
      </c>
      <c r="D186" s="431">
        <v>0</v>
      </c>
      <c r="E186" s="431">
        <v>0</v>
      </c>
      <c r="F186" s="431">
        <v>0</v>
      </c>
      <c r="G186" s="431">
        <v>0</v>
      </c>
      <c r="H186" s="431">
        <v>0</v>
      </c>
      <c r="I186" s="431">
        <v>0</v>
      </c>
      <c r="J186" s="431">
        <v>0</v>
      </c>
      <c r="K186" s="431">
        <v>0</v>
      </c>
      <c r="L186" s="431">
        <v>0</v>
      </c>
      <c r="M186" s="431">
        <v>0</v>
      </c>
      <c r="N186" s="431">
        <v>0</v>
      </c>
      <c r="O186" s="431">
        <v>0</v>
      </c>
      <c r="P186" s="431">
        <v>0</v>
      </c>
      <c r="Q186" s="431">
        <v>0</v>
      </c>
      <c r="R186" s="431">
        <v>0</v>
      </c>
      <c r="S186" s="431">
        <v>0</v>
      </c>
      <c r="T186" s="431">
        <v>0</v>
      </c>
      <c r="U186" s="431">
        <v>0</v>
      </c>
      <c r="V186" s="431">
        <v>0</v>
      </c>
      <c r="W186" s="431">
        <v>0</v>
      </c>
      <c r="X186" s="431">
        <v>0</v>
      </c>
      <c r="Y186" s="431">
        <v>0</v>
      </c>
      <c r="Z186" s="431">
        <v>0</v>
      </c>
      <c r="AA186" s="431">
        <v>0</v>
      </c>
      <c r="AB186" s="431">
        <v>0</v>
      </c>
      <c r="AC186" s="431">
        <v>0</v>
      </c>
      <c r="AD186" s="431">
        <v>0</v>
      </c>
      <c r="AE186" s="431">
        <v>0</v>
      </c>
      <c r="AF186" s="431">
        <v>0</v>
      </c>
      <c r="AG186" s="431">
        <v>0</v>
      </c>
      <c r="AH186" s="431">
        <v>0</v>
      </c>
      <c r="AI186" s="431">
        <v>0</v>
      </c>
      <c r="AJ186" s="431">
        <v>0</v>
      </c>
      <c r="AK186" s="431">
        <v>0</v>
      </c>
      <c r="AL186" s="431">
        <v>0</v>
      </c>
      <c r="AM186" s="431">
        <v>0</v>
      </c>
      <c r="AN186" s="431">
        <v>0</v>
      </c>
      <c r="AO186" s="431">
        <v>0</v>
      </c>
      <c r="AP186" s="431">
        <v>0</v>
      </c>
      <c r="AQ186" s="431">
        <v>0</v>
      </c>
      <c r="AR186" s="431">
        <v>0</v>
      </c>
      <c r="AS186" s="431">
        <v>0</v>
      </c>
      <c r="AT186" s="431">
        <v>0</v>
      </c>
      <c r="AU186" s="431">
        <v>0</v>
      </c>
      <c r="AV186" s="431">
        <v>0</v>
      </c>
      <c r="AW186" s="431">
        <v>0</v>
      </c>
      <c r="AX186" s="431">
        <v>0</v>
      </c>
      <c r="AY186" s="431">
        <v>0</v>
      </c>
      <c r="AZ186" s="431">
        <v>0</v>
      </c>
      <c r="BA186" s="431">
        <v>0</v>
      </c>
      <c r="BB186" s="431">
        <v>0</v>
      </c>
      <c r="BC186" s="431">
        <v>0</v>
      </c>
      <c r="BD186" s="431">
        <v>0</v>
      </c>
      <c r="BE186" s="431">
        <v>0</v>
      </c>
      <c r="BF186" s="431">
        <v>0</v>
      </c>
      <c r="BG186" s="431">
        <v>0</v>
      </c>
      <c r="BH186" s="431">
        <v>0</v>
      </c>
      <c r="BI186" s="431">
        <v>0</v>
      </c>
      <c r="BJ186" s="431">
        <v>0</v>
      </c>
      <c r="BK186" s="431">
        <v>0</v>
      </c>
      <c r="BL186" s="431">
        <v>0</v>
      </c>
      <c r="BM186" s="431">
        <v>0</v>
      </c>
      <c r="BN186" s="431">
        <v>0</v>
      </c>
      <c r="BO186" s="431">
        <v>1</v>
      </c>
      <c r="BP186" s="431">
        <v>0</v>
      </c>
      <c r="BQ186" s="431">
        <v>0</v>
      </c>
      <c r="BR186" s="431">
        <v>0</v>
      </c>
      <c r="BS186" s="431">
        <v>0</v>
      </c>
      <c r="BT186" s="431">
        <v>0</v>
      </c>
      <c r="BU186" s="431">
        <v>0</v>
      </c>
      <c r="BV186" s="431">
        <v>0</v>
      </c>
      <c r="BW186" s="431">
        <v>0</v>
      </c>
      <c r="BX186" s="431">
        <v>0</v>
      </c>
      <c r="BY186" s="431">
        <v>0</v>
      </c>
      <c r="BZ186" s="431">
        <v>0</v>
      </c>
      <c r="CA186" s="431">
        <v>0</v>
      </c>
      <c r="CB186" s="431">
        <v>0</v>
      </c>
      <c r="CC186" s="431">
        <v>0</v>
      </c>
      <c r="CD186" s="431">
        <v>0</v>
      </c>
      <c r="CE186" s="431">
        <v>0</v>
      </c>
      <c r="CF186" s="431">
        <v>0</v>
      </c>
      <c r="CG186" s="431">
        <v>0</v>
      </c>
      <c r="CH186" s="431">
        <v>0</v>
      </c>
      <c r="CI186" s="431">
        <v>0</v>
      </c>
      <c r="CJ186" s="431">
        <v>0</v>
      </c>
      <c r="CK186" s="431">
        <v>0</v>
      </c>
      <c r="CL186" s="431">
        <v>0</v>
      </c>
      <c r="CM186" s="431">
        <v>0</v>
      </c>
      <c r="CN186" s="431">
        <v>0</v>
      </c>
      <c r="CO186" s="431">
        <v>0</v>
      </c>
      <c r="CP186" s="431">
        <v>0</v>
      </c>
      <c r="CQ186" s="431">
        <v>0</v>
      </c>
      <c r="CR186" s="431">
        <v>0</v>
      </c>
      <c r="CS186" s="431">
        <v>0</v>
      </c>
      <c r="CT186" s="431">
        <v>0</v>
      </c>
      <c r="CU186" s="431">
        <v>0</v>
      </c>
      <c r="CV186" s="431">
        <v>0</v>
      </c>
      <c r="CW186" s="431">
        <v>0</v>
      </c>
      <c r="CX186" s="431">
        <v>0</v>
      </c>
      <c r="CY186" s="431">
        <v>0</v>
      </c>
      <c r="CZ186" s="431">
        <v>0</v>
      </c>
      <c r="DA186" s="431">
        <v>0</v>
      </c>
      <c r="DB186" s="431">
        <v>0</v>
      </c>
      <c r="DC186" s="431">
        <v>0</v>
      </c>
      <c r="DD186" s="431">
        <v>0</v>
      </c>
      <c r="DE186" s="431">
        <v>0</v>
      </c>
      <c r="DF186" s="431">
        <v>0</v>
      </c>
      <c r="DG186" s="432">
        <v>0</v>
      </c>
    </row>
    <row r="187" spans="2:111">
      <c r="B187" s="188" t="s">
        <v>253</v>
      </c>
      <c r="C187" s="185" t="s">
        <v>254</v>
      </c>
      <c r="D187" s="431">
        <v>0</v>
      </c>
      <c r="E187" s="431">
        <v>0</v>
      </c>
      <c r="F187" s="431">
        <v>0</v>
      </c>
      <c r="G187" s="431">
        <v>0</v>
      </c>
      <c r="H187" s="431">
        <v>0</v>
      </c>
      <c r="I187" s="431">
        <v>0</v>
      </c>
      <c r="J187" s="431">
        <v>0</v>
      </c>
      <c r="K187" s="431">
        <v>0</v>
      </c>
      <c r="L187" s="431">
        <v>0</v>
      </c>
      <c r="M187" s="431">
        <v>0</v>
      </c>
      <c r="N187" s="431">
        <v>0</v>
      </c>
      <c r="O187" s="431">
        <v>0</v>
      </c>
      <c r="P187" s="431">
        <v>0</v>
      </c>
      <c r="Q187" s="431">
        <v>0</v>
      </c>
      <c r="R187" s="431">
        <v>0</v>
      </c>
      <c r="S187" s="431">
        <v>0</v>
      </c>
      <c r="T187" s="431">
        <v>0</v>
      </c>
      <c r="U187" s="431">
        <v>0</v>
      </c>
      <c r="V187" s="431">
        <v>0</v>
      </c>
      <c r="W187" s="431">
        <v>0</v>
      </c>
      <c r="X187" s="431">
        <v>0</v>
      </c>
      <c r="Y187" s="431">
        <v>0</v>
      </c>
      <c r="Z187" s="431">
        <v>0</v>
      </c>
      <c r="AA187" s="431">
        <v>0</v>
      </c>
      <c r="AB187" s="431">
        <v>0</v>
      </c>
      <c r="AC187" s="431">
        <v>0</v>
      </c>
      <c r="AD187" s="431">
        <v>0</v>
      </c>
      <c r="AE187" s="431">
        <v>0</v>
      </c>
      <c r="AF187" s="431">
        <v>0</v>
      </c>
      <c r="AG187" s="431">
        <v>0</v>
      </c>
      <c r="AH187" s="431">
        <v>0</v>
      </c>
      <c r="AI187" s="431">
        <v>0</v>
      </c>
      <c r="AJ187" s="431">
        <v>0</v>
      </c>
      <c r="AK187" s="431">
        <v>0</v>
      </c>
      <c r="AL187" s="431">
        <v>0</v>
      </c>
      <c r="AM187" s="431">
        <v>0</v>
      </c>
      <c r="AN187" s="431">
        <v>0</v>
      </c>
      <c r="AO187" s="431">
        <v>0</v>
      </c>
      <c r="AP187" s="431">
        <v>0</v>
      </c>
      <c r="AQ187" s="431">
        <v>0</v>
      </c>
      <c r="AR187" s="431">
        <v>0</v>
      </c>
      <c r="AS187" s="431">
        <v>0</v>
      </c>
      <c r="AT187" s="431">
        <v>0</v>
      </c>
      <c r="AU187" s="431">
        <v>0</v>
      </c>
      <c r="AV187" s="431">
        <v>0</v>
      </c>
      <c r="AW187" s="431">
        <v>0</v>
      </c>
      <c r="AX187" s="431">
        <v>0</v>
      </c>
      <c r="AY187" s="431">
        <v>0</v>
      </c>
      <c r="AZ187" s="431">
        <v>0</v>
      </c>
      <c r="BA187" s="431">
        <v>0</v>
      </c>
      <c r="BB187" s="431">
        <v>0</v>
      </c>
      <c r="BC187" s="431">
        <v>0</v>
      </c>
      <c r="BD187" s="431">
        <v>0</v>
      </c>
      <c r="BE187" s="431">
        <v>0</v>
      </c>
      <c r="BF187" s="431">
        <v>0</v>
      </c>
      <c r="BG187" s="431">
        <v>0</v>
      </c>
      <c r="BH187" s="431">
        <v>0</v>
      </c>
      <c r="BI187" s="431">
        <v>0</v>
      </c>
      <c r="BJ187" s="431">
        <v>0</v>
      </c>
      <c r="BK187" s="431">
        <v>0</v>
      </c>
      <c r="BL187" s="431">
        <v>0</v>
      </c>
      <c r="BM187" s="431">
        <v>0</v>
      </c>
      <c r="BN187" s="431">
        <v>0</v>
      </c>
      <c r="BO187" s="431">
        <v>0</v>
      </c>
      <c r="BP187" s="431">
        <v>1</v>
      </c>
      <c r="BQ187" s="431">
        <v>0</v>
      </c>
      <c r="BR187" s="431">
        <v>0</v>
      </c>
      <c r="BS187" s="431">
        <v>0</v>
      </c>
      <c r="BT187" s="431">
        <v>0</v>
      </c>
      <c r="BU187" s="431">
        <v>0</v>
      </c>
      <c r="BV187" s="431">
        <v>0</v>
      </c>
      <c r="BW187" s="431">
        <v>0</v>
      </c>
      <c r="BX187" s="431">
        <v>0</v>
      </c>
      <c r="BY187" s="431">
        <v>0</v>
      </c>
      <c r="BZ187" s="431">
        <v>0</v>
      </c>
      <c r="CA187" s="431">
        <v>0</v>
      </c>
      <c r="CB187" s="431">
        <v>0</v>
      </c>
      <c r="CC187" s="431">
        <v>0</v>
      </c>
      <c r="CD187" s="431">
        <v>0</v>
      </c>
      <c r="CE187" s="431">
        <v>0</v>
      </c>
      <c r="CF187" s="431">
        <v>0</v>
      </c>
      <c r="CG187" s="431">
        <v>0</v>
      </c>
      <c r="CH187" s="431">
        <v>0</v>
      </c>
      <c r="CI187" s="431">
        <v>0</v>
      </c>
      <c r="CJ187" s="431">
        <v>0</v>
      </c>
      <c r="CK187" s="431">
        <v>0</v>
      </c>
      <c r="CL187" s="431">
        <v>0</v>
      </c>
      <c r="CM187" s="431">
        <v>0</v>
      </c>
      <c r="CN187" s="431">
        <v>0</v>
      </c>
      <c r="CO187" s="431">
        <v>0</v>
      </c>
      <c r="CP187" s="431">
        <v>0</v>
      </c>
      <c r="CQ187" s="431">
        <v>0</v>
      </c>
      <c r="CR187" s="431">
        <v>0</v>
      </c>
      <c r="CS187" s="431">
        <v>0</v>
      </c>
      <c r="CT187" s="431">
        <v>0</v>
      </c>
      <c r="CU187" s="431">
        <v>0</v>
      </c>
      <c r="CV187" s="431">
        <v>0</v>
      </c>
      <c r="CW187" s="431">
        <v>0</v>
      </c>
      <c r="CX187" s="431">
        <v>0</v>
      </c>
      <c r="CY187" s="431">
        <v>0</v>
      </c>
      <c r="CZ187" s="431">
        <v>0</v>
      </c>
      <c r="DA187" s="431">
        <v>0</v>
      </c>
      <c r="DB187" s="431">
        <v>0</v>
      </c>
      <c r="DC187" s="431">
        <v>0</v>
      </c>
      <c r="DD187" s="431">
        <v>0</v>
      </c>
      <c r="DE187" s="431">
        <v>0</v>
      </c>
      <c r="DF187" s="431">
        <v>0</v>
      </c>
      <c r="DG187" s="432">
        <v>0</v>
      </c>
    </row>
    <row r="188" spans="2:111">
      <c r="B188" s="188" t="s">
        <v>255</v>
      </c>
      <c r="C188" s="185" t="s">
        <v>256</v>
      </c>
      <c r="D188" s="431">
        <v>1.8890733671293611E-2</v>
      </c>
      <c r="E188" s="431">
        <v>3.0535240151045365E-2</v>
      </c>
      <c r="F188" s="431">
        <v>6.8198436103320603E-2</v>
      </c>
      <c r="G188" s="431">
        <v>1.5853220224329685E-2</v>
      </c>
      <c r="H188" s="431">
        <v>1.8022562873897151E-2</v>
      </c>
      <c r="I188" s="431">
        <v>1.0150649667449159E-3</v>
      </c>
      <c r="J188" s="431">
        <v>4.7818700432640726E-3</v>
      </c>
      <c r="K188" s="431">
        <v>2.5160749436171498E-2</v>
      </c>
      <c r="L188" s="431">
        <v>2.380015159819909E-2</v>
      </c>
      <c r="M188" s="431">
        <v>1.9317778622460997E-2</v>
      </c>
      <c r="N188" s="431">
        <v>2.505818566879656E-3</v>
      </c>
      <c r="O188" s="431">
        <v>3.8179634417133117E-2</v>
      </c>
      <c r="P188" s="431">
        <v>9.9737333910490771E-3</v>
      </c>
      <c r="Q188" s="431">
        <v>2.3618508293233569E-2</v>
      </c>
      <c r="R188" s="431">
        <v>2.0565479049479841E-2</v>
      </c>
      <c r="S188" s="431">
        <v>0.14956727400689385</v>
      </c>
      <c r="T188" s="431">
        <v>6.2644777545128719E-2</v>
      </c>
      <c r="U188" s="431">
        <v>4.70789025962031E-2</v>
      </c>
      <c r="V188" s="431">
        <v>6.356175025620571E-2</v>
      </c>
      <c r="W188" s="431">
        <v>0.1224573607262979</v>
      </c>
      <c r="X188" s="431">
        <v>2.3945817835907164E-2</v>
      </c>
      <c r="Y188" s="431">
        <v>4.2926722457242723E-2</v>
      </c>
      <c r="Z188" s="431">
        <v>2.9875868122908412E-2</v>
      </c>
      <c r="AA188" s="431">
        <v>6.6485977456745185E-2</v>
      </c>
      <c r="AB188" s="431">
        <v>2.3324174381290814E-2</v>
      </c>
      <c r="AC188" s="431">
        <v>2.8853451914295617E-2</v>
      </c>
      <c r="AD188" s="431">
        <v>6.9768344400173987E-3</v>
      </c>
      <c r="AE188" s="431">
        <v>1.6296146992862807E-2</v>
      </c>
      <c r="AF188" s="431">
        <v>4.1397148135390166E-2</v>
      </c>
      <c r="AG188" s="431">
        <v>3.3603115302244822E-2</v>
      </c>
      <c r="AH188" s="431">
        <v>8.5582385360114515E-3</v>
      </c>
      <c r="AI188" s="431">
        <v>4.8643309403550827E-2</v>
      </c>
      <c r="AJ188" s="431">
        <v>7.4492762254740136E-2</v>
      </c>
      <c r="AK188" s="431">
        <v>4.2184392718938597E-2</v>
      </c>
      <c r="AL188" s="431">
        <v>5.1328450775509689E-2</v>
      </c>
      <c r="AM188" s="431">
        <v>7.8297566720145692E-2</v>
      </c>
      <c r="AN188" s="431">
        <v>8.6079105063968639E-2</v>
      </c>
      <c r="AO188" s="431">
        <v>0.14096600308016438</v>
      </c>
      <c r="AP188" s="431">
        <v>5.2714242628447767E-2</v>
      </c>
      <c r="AQ188" s="431">
        <v>2.8595788061604552E-2</v>
      </c>
      <c r="AR188" s="431">
        <v>3.4418779871563096E-2</v>
      </c>
      <c r="AS188" s="431">
        <v>3.2753267399193695E-2</v>
      </c>
      <c r="AT188" s="431">
        <v>4.1106176591963084E-2</v>
      </c>
      <c r="AU188" s="431">
        <v>2.8381387255786313E-2</v>
      </c>
      <c r="AV188" s="431">
        <v>2.3743346519951795E-2</v>
      </c>
      <c r="AW188" s="431">
        <v>1.7202772264436148E-2</v>
      </c>
      <c r="AX188" s="431">
        <v>2.0214872224738823E-2</v>
      </c>
      <c r="AY188" s="431">
        <v>4.3525671484542505E-2</v>
      </c>
      <c r="AZ188" s="431">
        <v>2.4392996502178327E-2</v>
      </c>
      <c r="BA188" s="431">
        <v>1.8879870031529463E-2</v>
      </c>
      <c r="BB188" s="431">
        <v>8.4001316255659271E-3</v>
      </c>
      <c r="BC188" s="431">
        <v>1.9659308591107545E-2</v>
      </c>
      <c r="BD188" s="431">
        <v>1.005945646395223E-2</v>
      </c>
      <c r="BE188" s="431">
        <v>6.6690231213381353E-3</v>
      </c>
      <c r="BF188" s="431">
        <v>3.1411837845959564E-2</v>
      </c>
      <c r="BG188" s="431">
        <v>3.2041430030212502E-2</v>
      </c>
      <c r="BH188" s="431">
        <v>3.7919064476634616E-2</v>
      </c>
      <c r="BI188" s="431">
        <v>4.5657587090833521E-2</v>
      </c>
      <c r="BJ188" s="431">
        <v>2.4564064146267117E-2</v>
      </c>
      <c r="BK188" s="431">
        <v>1.8998860933443055E-2</v>
      </c>
      <c r="BL188" s="431">
        <v>4.1836369566230859E-2</v>
      </c>
      <c r="BM188" s="431">
        <v>1.801335880112884E-2</v>
      </c>
      <c r="BN188" s="431">
        <v>1.8896281464917841E-2</v>
      </c>
      <c r="BO188" s="431">
        <v>1.5760747790803772E-2</v>
      </c>
      <c r="BP188" s="431">
        <v>1.8126595655967682E-2</v>
      </c>
      <c r="BQ188" s="431">
        <v>1.1192503065591939</v>
      </c>
      <c r="BR188" s="431">
        <v>3.4466693090688491E-2</v>
      </c>
      <c r="BS188" s="431">
        <v>7.0787343194026173E-2</v>
      </c>
      <c r="BT188" s="431">
        <v>8.0543791686132016E-2</v>
      </c>
      <c r="BU188" s="431">
        <v>2.6106959861847728E-2</v>
      </c>
      <c r="BV188" s="431">
        <v>9.9061745945094037E-3</v>
      </c>
      <c r="BW188" s="431">
        <v>1.9030414827782203E-2</v>
      </c>
      <c r="BX188" s="431">
        <v>1.1465600293686278E-2</v>
      </c>
      <c r="BY188" s="431">
        <v>1.4515010857313753E-3</v>
      </c>
      <c r="BZ188" s="431">
        <v>5.4975294859866644E-2</v>
      </c>
      <c r="CA188" s="431">
        <v>8.587209819492618E-3</v>
      </c>
      <c r="CB188" s="431">
        <v>1.8026599868233649E-2</v>
      </c>
      <c r="CC188" s="431">
        <v>4.331980696551373E-3</v>
      </c>
      <c r="CD188" s="431">
        <v>1.3396734829320639E-2</v>
      </c>
      <c r="CE188" s="431">
        <v>8.9019597941075845E-3</v>
      </c>
      <c r="CF188" s="431">
        <v>5.9732008511072653E-2</v>
      </c>
      <c r="CG188" s="431">
        <v>2.2348771529153905E-2</v>
      </c>
      <c r="CH188" s="431">
        <v>8.9576523620315558E-3</v>
      </c>
      <c r="CI188" s="431">
        <v>2.0547207454082363E-2</v>
      </c>
      <c r="CJ188" s="431">
        <v>1.5139439598824446E-2</v>
      </c>
      <c r="CK188" s="431">
        <v>7.837900681376353E-3</v>
      </c>
      <c r="CL188" s="431">
        <v>1.2416236245377287E-2</v>
      </c>
      <c r="CM188" s="431">
        <v>1.9366509272747752E-2</v>
      </c>
      <c r="CN188" s="431">
        <v>1.6598108018753804E-2</v>
      </c>
      <c r="CO188" s="431">
        <v>2.0881379527691469E-2</v>
      </c>
      <c r="CP188" s="431">
        <v>1.8280634162651424E-2</v>
      </c>
      <c r="CQ188" s="431">
        <v>1.8399528932431745E-2</v>
      </c>
      <c r="CR188" s="431">
        <v>3.3859937548440737E-2</v>
      </c>
      <c r="CS188" s="431">
        <v>2.718185592859242E-2</v>
      </c>
      <c r="CT188" s="431">
        <v>1.9138153006105895E-2</v>
      </c>
      <c r="CU188" s="431">
        <v>1.0645070324359957E-2</v>
      </c>
      <c r="CV188" s="431">
        <v>1.1626638949218223E-2</v>
      </c>
      <c r="CW188" s="431">
        <v>1.4648104863971289E-2</v>
      </c>
      <c r="CX188" s="431">
        <v>2.1714817284818826E-2</v>
      </c>
      <c r="CY188" s="431">
        <v>8.201384882203169E-3</v>
      </c>
      <c r="CZ188" s="431">
        <v>5.9261188914297769E-2</v>
      </c>
      <c r="DA188" s="431">
        <v>3.2921852710546512E-2</v>
      </c>
      <c r="DB188" s="431">
        <v>3.0708873287448136E-2</v>
      </c>
      <c r="DC188" s="431">
        <v>3.7295355819555918E-2</v>
      </c>
      <c r="DD188" s="431">
        <v>1.3521727011022057E-2</v>
      </c>
      <c r="DE188" s="431">
        <v>2.2348831184094486E-2</v>
      </c>
      <c r="DF188" s="431">
        <v>5.2324485018138599E-2</v>
      </c>
      <c r="DG188" s="432">
        <v>7.050023557627105E-3</v>
      </c>
    </row>
    <row r="189" spans="2:111">
      <c r="B189" s="188" t="s">
        <v>257</v>
      </c>
      <c r="C189" s="185" t="s">
        <v>258</v>
      </c>
      <c r="D189" s="431">
        <v>1.4017718743574653E-3</v>
      </c>
      <c r="E189" s="431">
        <v>1.647150930245668E-3</v>
      </c>
      <c r="F189" s="431">
        <v>1.7861909911567728E-3</v>
      </c>
      <c r="G189" s="431">
        <v>1.2112009348274526E-3</v>
      </c>
      <c r="H189" s="431">
        <v>1.2368007524534935E-3</v>
      </c>
      <c r="I189" s="431">
        <v>2.8462824947469893E-5</v>
      </c>
      <c r="J189" s="431">
        <v>1.5621299713186308E-4</v>
      </c>
      <c r="K189" s="431">
        <v>4.2172334104502943E-3</v>
      </c>
      <c r="L189" s="431">
        <v>5.41154239450137E-3</v>
      </c>
      <c r="M189" s="431">
        <v>2.2422099154085166E-3</v>
      </c>
      <c r="N189" s="431">
        <v>1.4575751206064507E-4</v>
      </c>
      <c r="O189" s="431">
        <v>7.78856430175462E-3</v>
      </c>
      <c r="P189" s="431">
        <v>1.4698162361061419E-3</v>
      </c>
      <c r="Q189" s="431">
        <v>1.0772013667146275E-3</v>
      </c>
      <c r="R189" s="431">
        <v>1.7249612005824629E-3</v>
      </c>
      <c r="S189" s="431">
        <v>6.3316194328409464E-3</v>
      </c>
      <c r="T189" s="431">
        <v>3.5690731874590781E-3</v>
      </c>
      <c r="U189" s="431">
        <v>2.3330634511906992E-3</v>
      </c>
      <c r="V189" s="431">
        <v>1.4579059624453728E-2</v>
      </c>
      <c r="W189" s="431">
        <v>3.7589178325921255E-3</v>
      </c>
      <c r="X189" s="431">
        <v>7.84543981773344E-4</v>
      </c>
      <c r="Y189" s="431">
        <v>2.3356388709363653E-3</v>
      </c>
      <c r="Z189" s="431">
        <v>1.8987609347263972E-3</v>
      </c>
      <c r="AA189" s="431">
        <v>2.712523728812232E-3</v>
      </c>
      <c r="AB189" s="431">
        <v>3.5115056236092526E-3</v>
      </c>
      <c r="AC189" s="431">
        <v>3.4702862834979152E-3</v>
      </c>
      <c r="AD189" s="431">
        <v>2.2908369922077285E-4</v>
      </c>
      <c r="AE189" s="431">
        <v>1.3165531472792641E-3</v>
      </c>
      <c r="AF189" s="431">
        <v>4.397040392645467E-3</v>
      </c>
      <c r="AG189" s="431">
        <v>4.3353862526801373E-3</v>
      </c>
      <c r="AH189" s="431">
        <v>5.1349701985150067E-4</v>
      </c>
      <c r="AI189" s="431">
        <v>1.0909774608440148E-2</v>
      </c>
      <c r="AJ189" s="431">
        <v>2.285055404362656E-3</v>
      </c>
      <c r="AK189" s="431">
        <v>1.4137797102433665E-2</v>
      </c>
      <c r="AL189" s="431">
        <v>5.3180934792744564E-3</v>
      </c>
      <c r="AM189" s="431">
        <v>3.250971317469735E-3</v>
      </c>
      <c r="AN189" s="431">
        <v>8.5353506727674239E-3</v>
      </c>
      <c r="AO189" s="431">
        <v>1.727959004729155E-2</v>
      </c>
      <c r="AP189" s="431">
        <v>5.2426330756917775E-3</v>
      </c>
      <c r="AQ189" s="431">
        <v>7.7443681181300515E-4</v>
      </c>
      <c r="AR189" s="431">
        <v>3.1805569730025099E-3</v>
      </c>
      <c r="AS189" s="431">
        <v>4.5074878756720983E-3</v>
      </c>
      <c r="AT189" s="431">
        <v>4.7627115064628077E-3</v>
      </c>
      <c r="AU189" s="431">
        <v>3.1110867794294232E-3</v>
      </c>
      <c r="AV189" s="431">
        <v>2.5245852723788775E-3</v>
      </c>
      <c r="AW189" s="431">
        <v>2.1389941290700125E-3</v>
      </c>
      <c r="AX189" s="431">
        <v>1.7277228342334843E-3</v>
      </c>
      <c r="AY189" s="431">
        <v>3.4837753612519491E-3</v>
      </c>
      <c r="AZ189" s="431">
        <v>2.5807667591165396E-3</v>
      </c>
      <c r="BA189" s="431">
        <v>1.7060256309680559E-3</v>
      </c>
      <c r="BB189" s="431">
        <v>7.2977447771706608E-4</v>
      </c>
      <c r="BC189" s="431">
        <v>2.2117615087889736E-3</v>
      </c>
      <c r="BD189" s="431">
        <v>1.1082559545377991E-3</v>
      </c>
      <c r="BE189" s="431">
        <v>6.3556027909883732E-4</v>
      </c>
      <c r="BF189" s="431">
        <v>5.3513877570230146E-3</v>
      </c>
      <c r="BG189" s="431">
        <v>8.2488159659502309E-3</v>
      </c>
      <c r="BH189" s="431">
        <v>6.692936975060829E-3</v>
      </c>
      <c r="BI189" s="431">
        <v>5.0563198494421964E-3</v>
      </c>
      <c r="BJ189" s="431">
        <v>3.8889311063434644E-3</v>
      </c>
      <c r="BK189" s="431">
        <v>1.6395605099951472E-3</v>
      </c>
      <c r="BL189" s="431">
        <v>3.7903201525262046E-3</v>
      </c>
      <c r="BM189" s="431">
        <v>2.3341504519535415E-3</v>
      </c>
      <c r="BN189" s="431">
        <v>2.6249603362549453E-3</v>
      </c>
      <c r="BO189" s="431">
        <v>1.7548977276061655E-3</v>
      </c>
      <c r="BP189" s="431">
        <v>2.0652802307543207E-3</v>
      </c>
      <c r="BQ189" s="431">
        <v>1.5136256271088267E-2</v>
      </c>
      <c r="BR189" s="431">
        <v>1.0122355260306712</v>
      </c>
      <c r="BS189" s="431">
        <v>3.3568872075466949E-3</v>
      </c>
      <c r="BT189" s="431">
        <v>4.587611607432881E-3</v>
      </c>
      <c r="BU189" s="431">
        <v>3.7786811127886164E-3</v>
      </c>
      <c r="BV189" s="431">
        <v>1.3597239705024739E-3</v>
      </c>
      <c r="BW189" s="431">
        <v>2.3542982340653655E-3</v>
      </c>
      <c r="BX189" s="431">
        <v>9.7781574135727845E-4</v>
      </c>
      <c r="BY189" s="431">
        <v>1.9337237809000332E-4</v>
      </c>
      <c r="BZ189" s="431">
        <v>2.1228759866982047E-3</v>
      </c>
      <c r="CA189" s="431">
        <v>1.049246644425303E-3</v>
      </c>
      <c r="CB189" s="431">
        <v>2.2014070144481435E-3</v>
      </c>
      <c r="CC189" s="431">
        <v>5.9270291478462291E-4</v>
      </c>
      <c r="CD189" s="431">
        <v>1.4911484900673444E-3</v>
      </c>
      <c r="CE189" s="431">
        <v>9.5306934189230057E-4</v>
      </c>
      <c r="CF189" s="431">
        <v>1.8359957772847188E-3</v>
      </c>
      <c r="CG189" s="431">
        <v>1.8665686062216973E-3</v>
      </c>
      <c r="CH189" s="431">
        <v>1.2060992465729023E-3</v>
      </c>
      <c r="CI189" s="431">
        <v>2.1111027675655447E-3</v>
      </c>
      <c r="CJ189" s="431">
        <v>1.8906602423346263E-3</v>
      </c>
      <c r="CK189" s="431">
        <v>9.1012673777410887E-4</v>
      </c>
      <c r="CL189" s="431">
        <v>2.0035878254173189E-3</v>
      </c>
      <c r="CM189" s="431">
        <v>1.5295771644310611E-3</v>
      </c>
      <c r="CN189" s="431">
        <v>2.9405553572677385E-3</v>
      </c>
      <c r="CO189" s="431">
        <v>3.2917707143714733E-3</v>
      </c>
      <c r="CP189" s="431">
        <v>2.3095935259252807E-3</v>
      </c>
      <c r="CQ189" s="431">
        <v>3.0791195529201441E-3</v>
      </c>
      <c r="CR189" s="431">
        <v>6.8643157093286455E-3</v>
      </c>
      <c r="CS189" s="431">
        <v>6.6796455799029474E-3</v>
      </c>
      <c r="CT189" s="431">
        <v>5.4264648635193634E-3</v>
      </c>
      <c r="CU189" s="431">
        <v>1.9060196207546065E-3</v>
      </c>
      <c r="CV189" s="431">
        <v>1.3394456531451179E-3</v>
      </c>
      <c r="CW189" s="431">
        <v>1.4133808778010468E-3</v>
      </c>
      <c r="CX189" s="431">
        <v>4.1604922567979857E-3</v>
      </c>
      <c r="CY189" s="431">
        <v>1.9993195228985329E-3</v>
      </c>
      <c r="CZ189" s="431">
        <v>1.7503119510388278E-2</v>
      </c>
      <c r="DA189" s="431">
        <v>1.4884239597843719E-2</v>
      </c>
      <c r="DB189" s="431">
        <v>7.5356757987146946E-3</v>
      </c>
      <c r="DC189" s="431">
        <v>2.325827826322192E-3</v>
      </c>
      <c r="DD189" s="431">
        <v>3.1079117246364772E-3</v>
      </c>
      <c r="DE189" s="431">
        <v>3.4283521675890945E-3</v>
      </c>
      <c r="DF189" s="431">
        <v>3.621711222237479E-3</v>
      </c>
      <c r="DG189" s="432">
        <v>7.3878156020377181E-4</v>
      </c>
    </row>
    <row r="190" spans="2:111">
      <c r="B190" s="188" t="s">
        <v>259</v>
      </c>
      <c r="C190" s="185" t="s">
        <v>4</v>
      </c>
      <c r="D190" s="431">
        <v>1.6595547546041471E-3</v>
      </c>
      <c r="E190" s="431">
        <v>3.2557463951054305E-3</v>
      </c>
      <c r="F190" s="431">
        <v>2.4684144974186938E-3</v>
      </c>
      <c r="G190" s="431">
        <v>1.2635277731429233E-3</v>
      </c>
      <c r="H190" s="431">
        <v>1.5472810687812133E-3</v>
      </c>
      <c r="I190" s="431">
        <v>8.3231581037164186E-5</v>
      </c>
      <c r="J190" s="431">
        <v>5.9218606358125536E-4</v>
      </c>
      <c r="K190" s="431">
        <v>3.1854982287654906E-3</v>
      </c>
      <c r="L190" s="431">
        <v>3.6959021697577643E-3</v>
      </c>
      <c r="M190" s="431">
        <v>1.735251384275044E-3</v>
      </c>
      <c r="N190" s="431">
        <v>6.7914210665345656E-4</v>
      </c>
      <c r="O190" s="431">
        <v>3.2343150457069801E-3</v>
      </c>
      <c r="P190" s="431">
        <v>9.3748489949628262E-4</v>
      </c>
      <c r="Q190" s="431">
        <v>1.2942723878039775E-3</v>
      </c>
      <c r="R190" s="431">
        <v>1.366356830462714E-3</v>
      </c>
      <c r="S190" s="431">
        <v>8.7739878017585038E-3</v>
      </c>
      <c r="T190" s="431">
        <v>4.6961544737884322E-3</v>
      </c>
      <c r="U190" s="431">
        <v>2.0259195685093149E-3</v>
      </c>
      <c r="V190" s="431">
        <v>5.4048179640268645E-3</v>
      </c>
      <c r="W190" s="431">
        <v>3.5426040925220182E-3</v>
      </c>
      <c r="X190" s="431">
        <v>2.0975312013747629E-3</v>
      </c>
      <c r="Y190" s="431">
        <v>3.8828673851317914E-3</v>
      </c>
      <c r="Z190" s="431">
        <v>3.1789780328202988E-3</v>
      </c>
      <c r="AA190" s="431">
        <v>5.3016173266312843E-3</v>
      </c>
      <c r="AB190" s="431">
        <v>4.328670208167496E-3</v>
      </c>
      <c r="AC190" s="431">
        <v>2.5236150434364509E-3</v>
      </c>
      <c r="AD190" s="431">
        <v>5.9117663101920185E-4</v>
      </c>
      <c r="AE190" s="431">
        <v>2.7140270825738149E-3</v>
      </c>
      <c r="AF190" s="431">
        <v>2.0641717611344021E-3</v>
      </c>
      <c r="AG190" s="431">
        <v>1.3499599851236486E-3</v>
      </c>
      <c r="AH190" s="431">
        <v>3.9415414224457546E-4</v>
      </c>
      <c r="AI190" s="431">
        <v>2.0486683527721062E-3</v>
      </c>
      <c r="AJ190" s="431">
        <v>2.4288257904141954E-3</v>
      </c>
      <c r="AK190" s="431">
        <v>1.801888757535358E-3</v>
      </c>
      <c r="AL190" s="431">
        <v>2.1670210493506558E-3</v>
      </c>
      <c r="AM190" s="431">
        <v>1.5497857727572797E-3</v>
      </c>
      <c r="AN190" s="431">
        <v>5.149594903399655E-3</v>
      </c>
      <c r="AO190" s="431">
        <v>3.0366707566228425E-3</v>
      </c>
      <c r="AP190" s="431">
        <v>2.9285285382490622E-3</v>
      </c>
      <c r="AQ190" s="431">
        <v>6.7182828387190078E-4</v>
      </c>
      <c r="AR190" s="431">
        <v>1.2231936044119083E-3</v>
      </c>
      <c r="AS190" s="431">
        <v>1.915255375488622E-3</v>
      </c>
      <c r="AT190" s="431">
        <v>1.9323851567303004E-3</v>
      </c>
      <c r="AU190" s="431">
        <v>1.5362060368618795E-3</v>
      </c>
      <c r="AV190" s="431">
        <v>1.3924865283499812E-3</v>
      </c>
      <c r="AW190" s="431">
        <v>1.1501978084085592E-3</v>
      </c>
      <c r="AX190" s="431">
        <v>9.5867565052232425E-4</v>
      </c>
      <c r="AY190" s="431">
        <v>2.4281570135397065E-3</v>
      </c>
      <c r="AZ190" s="431">
        <v>1.4291074234314973E-3</v>
      </c>
      <c r="BA190" s="431">
        <v>1.253886929635686E-3</v>
      </c>
      <c r="BB190" s="431">
        <v>5.5467927550858294E-4</v>
      </c>
      <c r="BC190" s="431">
        <v>1.3013588370197977E-3</v>
      </c>
      <c r="BD190" s="431">
        <v>6.5279099599450127E-4</v>
      </c>
      <c r="BE190" s="431">
        <v>4.1049785884690821E-4</v>
      </c>
      <c r="BF190" s="431">
        <v>1.6834115868935317E-3</v>
      </c>
      <c r="BG190" s="431">
        <v>1.7889320965917934E-3</v>
      </c>
      <c r="BH190" s="431">
        <v>1.7294333889474331E-3</v>
      </c>
      <c r="BI190" s="431">
        <v>2.4563171696407159E-3</v>
      </c>
      <c r="BJ190" s="431">
        <v>1.6511971823646196E-3</v>
      </c>
      <c r="BK190" s="431">
        <v>1.5084412454773135E-3</v>
      </c>
      <c r="BL190" s="431">
        <v>2.8412550431560998E-3</v>
      </c>
      <c r="BM190" s="431">
        <v>2.2136324568167707E-3</v>
      </c>
      <c r="BN190" s="431">
        <v>2.8229348108033659E-3</v>
      </c>
      <c r="BO190" s="431">
        <v>2.1430967044158864E-3</v>
      </c>
      <c r="BP190" s="431">
        <v>2.3549653528698467E-3</v>
      </c>
      <c r="BQ190" s="431">
        <v>1.3599520512577962E-3</v>
      </c>
      <c r="BR190" s="431">
        <v>4.8379420683317895E-3</v>
      </c>
      <c r="BS190" s="431">
        <v>1.0926786031384321</v>
      </c>
      <c r="BT190" s="431">
        <v>1.0077718988922481E-2</v>
      </c>
      <c r="BU190" s="431">
        <v>3.615341503098115E-3</v>
      </c>
      <c r="BV190" s="431">
        <v>2.1083674346251522E-3</v>
      </c>
      <c r="BW190" s="431">
        <v>2.7735920993979713E-3</v>
      </c>
      <c r="BX190" s="431">
        <v>1.1912122851922521E-3</v>
      </c>
      <c r="BY190" s="431">
        <v>2.6473565804220991E-4</v>
      </c>
      <c r="BZ190" s="431">
        <v>1.0085491411874505E-2</v>
      </c>
      <c r="CA190" s="431">
        <v>1.9236446154993628E-3</v>
      </c>
      <c r="CB190" s="431">
        <v>1.4701105378600206E-2</v>
      </c>
      <c r="CC190" s="431">
        <v>1.0003491540342886E-3</v>
      </c>
      <c r="CD190" s="431">
        <v>2.3489039570898508E-3</v>
      </c>
      <c r="CE190" s="431">
        <v>1.7616350472134865E-3</v>
      </c>
      <c r="CF190" s="431">
        <v>3.0409767600572055E-3</v>
      </c>
      <c r="CG190" s="431">
        <v>6.5779454388333464E-3</v>
      </c>
      <c r="CH190" s="431">
        <v>1.2472822384474165E-3</v>
      </c>
      <c r="CI190" s="431">
        <v>7.4639604224682994E-3</v>
      </c>
      <c r="CJ190" s="431">
        <v>2.2352948071642817E-3</v>
      </c>
      <c r="CK190" s="431">
        <v>1.0355385914751431E-3</v>
      </c>
      <c r="CL190" s="431">
        <v>3.011626097110465E-3</v>
      </c>
      <c r="CM190" s="431">
        <v>2.5301985891082812E-3</v>
      </c>
      <c r="CN190" s="431">
        <v>5.069178683896146E-3</v>
      </c>
      <c r="CO190" s="431">
        <v>8.4364463826864609E-3</v>
      </c>
      <c r="CP190" s="431">
        <v>1.0910304430338042E-2</v>
      </c>
      <c r="CQ190" s="431">
        <v>5.8791864438924061E-3</v>
      </c>
      <c r="CR190" s="431">
        <v>5.7704761375453805E-3</v>
      </c>
      <c r="CS190" s="431">
        <v>6.0610843564520376E-3</v>
      </c>
      <c r="CT190" s="431">
        <v>9.7424075178753327E-3</v>
      </c>
      <c r="CU190" s="431">
        <v>3.2852255868314412E-3</v>
      </c>
      <c r="CV190" s="431">
        <v>1.6314705916316589E-3</v>
      </c>
      <c r="CW190" s="431">
        <v>1.9575001917723203E-3</v>
      </c>
      <c r="CX190" s="431">
        <v>2.404907913678036E-3</v>
      </c>
      <c r="CY190" s="431">
        <v>1.496828829267627E-3</v>
      </c>
      <c r="CZ190" s="431">
        <v>1.5596265564391811E-2</v>
      </c>
      <c r="DA190" s="431">
        <v>1.1227861323606085E-2</v>
      </c>
      <c r="DB190" s="431">
        <v>1.6446981781740869E-2</v>
      </c>
      <c r="DC190" s="431">
        <v>6.4847266106121413E-3</v>
      </c>
      <c r="DD190" s="431">
        <v>2.8441528300161664E-3</v>
      </c>
      <c r="DE190" s="431">
        <v>6.6747676683772969E-3</v>
      </c>
      <c r="DF190" s="431">
        <v>4.006285047750041E-3</v>
      </c>
      <c r="DG190" s="432">
        <v>1.687793785077406E-3</v>
      </c>
    </row>
    <row r="191" spans="2:111">
      <c r="B191" s="188" t="s">
        <v>260</v>
      </c>
      <c r="C191" s="185" t="s">
        <v>5</v>
      </c>
      <c r="D191" s="431">
        <v>1.6770300113172908E-3</v>
      </c>
      <c r="E191" s="431">
        <v>2.6665149928351154E-3</v>
      </c>
      <c r="F191" s="431">
        <v>3.1629625677240046E-3</v>
      </c>
      <c r="G191" s="431">
        <v>1.2944582209586115E-3</v>
      </c>
      <c r="H191" s="431">
        <v>1.4356225563920439E-3</v>
      </c>
      <c r="I191" s="431">
        <v>8.9252939524928348E-5</v>
      </c>
      <c r="J191" s="431">
        <v>5.0541109033645163E-4</v>
      </c>
      <c r="K191" s="431">
        <v>3.1582031846293609E-3</v>
      </c>
      <c r="L191" s="431">
        <v>2.8583473609306072E-3</v>
      </c>
      <c r="M191" s="431">
        <v>2.0480869431725897E-3</v>
      </c>
      <c r="N191" s="431">
        <v>4.3049388989373845E-4</v>
      </c>
      <c r="O191" s="431">
        <v>2.1546904427538799E-3</v>
      </c>
      <c r="P191" s="431">
        <v>7.9976217883202154E-4</v>
      </c>
      <c r="Q191" s="431">
        <v>1.4864229799476456E-3</v>
      </c>
      <c r="R191" s="431">
        <v>1.4830445954508885E-3</v>
      </c>
      <c r="S191" s="431">
        <v>7.4020892523032414E-3</v>
      </c>
      <c r="T191" s="431">
        <v>4.0597430244222387E-3</v>
      </c>
      <c r="U191" s="431">
        <v>3.0206550809773573E-3</v>
      </c>
      <c r="V191" s="431">
        <v>1.1515101912154952E-2</v>
      </c>
      <c r="W191" s="431">
        <v>8.6839543919715184E-3</v>
      </c>
      <c r="X191" s="431">
        <v>3.8288823535777669E-3</v>
      </c>
      <c r="Y191" s="431">
        <v>3.9832232720149905E-3</v>
      </c>
      <c r="Z191" s="431">
        <v>2.7310264309449391E-3</v>
      </c>
      <c r="AA191" s="431">
        <v>8.0598155978988863E-3</v>
      </c>
      <c r="AB191" s="431">
        <v>4.5890156285512337E-3</v>
      </c>
      <c r="AC191" s="431">
        <v>4.3307731324246168E-3</v>
      </c>
      <c r="AD191" s="431">
        <v>2.9614634159793338E-4</v>
      </c>
      <c r="AE191" s="431">
        <v>1.1027541811449838E-3</v>
      </c>
      <c r="AF191" s="431">
        <v>2.0484533145961317E-3</v>
      </c>
      <c r="AG191" s="431">
        <v>1.808083359312001E-3</v>
      </c>
      <c r="AH191" s="431">
        <v>4.8992590922006794E-4</v>
      </c>
      <c r="AI191" s="431">
        <v>3.5652534969987078E-3</v>
      </c>
      <c r="AJ191" s="431">
        <v>6.9553743861399953E-3</v>
      </c>
      <c r="AK191" s="431">
        <v>2.2998221693337302E-3</v>
      </c>
      <c r="AL191" s="431">
        <v>5.79102131599607E-3</v>
      </c>
      <c r="AM191" s="431">
        <v>3.0416953207504337E-3</v>
      </c>
      <c r="AN191" s="431">
        <v>2.9229711958293244E-3</v>
      </c>
      <c r="AO191" s="431">
        <v>4.0173888579353194E-3</v>
      </c>
      <c r="AP191" s="431">
        <v>2.0021717004862325E-3</v>
      </c>
      <c r="AQ191" s="431">
        <v>9.2070744274866119E-4</v>
      </c>
      <c r="AR191" s="431">
        <v>1.5832302412942855E-3</v>
      </c>
      <c r="AS191" s="431">
        <v>1.7508904176700318E-3</v>
      </c>
      <c r="AT191" s="431">
        <v>1.7027018527693912E-3</v>
      </c>
      <c r="AU191" s="431">
        <v>1.7552677834575207E-3</v>
      </c>
      <c r="AV191" s="431">
        <v>1.2508222179715583E-3</v>
      </c>
      <c r="AW191" s="431">
        <v>1.4606959750476812E-3</v>
      </c>
      <c r="AX191" s="431">
        <v>1.3946695721463302E-3</v>
      </c>
      <c r="AY191" s="431">
        <v>2.8173073839078853E-3</v>
      </c>
      <c r="AZ191" s="431">
        <v>1.625662257759316E-3</v>
      </c>
      <c r="BA191" s="431">
        <v>1.2591973557350869E-3</v>
      </c>
      <c r="BB191" s="431">
        <v>6.4450462993170235E-4</v>
      </c>
      <c r="BC191" s="431">
        <v>1.6504138620850881E-3</v>
      </c>
      <c r="BD191" s="431">
        <v>8.6804404374411326E-4</v>
      </c>
      <c r="BE191" s="431">
        <v>5.7711293867326343E-4</v>
      </c>
      <c r="BF191" s="431">
        <v>1.695641209520121E-3</v>
      </c>
      <c r="BG191" s="431">
        <v>1.9089470694987401E-3</v>
      </c>
      <c r="BH191" s="431">
        <v>1.878375839135849E-3</v>
      </c>
      <c r="BI191" s="431">
        <v>3.5689896977776497E-3</v>
      </c>
      <c r="BJ191" s="431">
        <v>5.1125209157097612E-3</v>
      </c>
      <c r="BK191" s="431">
        <v>1.453603702324318E-3</v>
      </c>
      <c r="BL191" s="431">
        <v>3.9427586300591353E-3</v>
      </c>
      <c r="BM191" s="431">
        <v>2.7445134749517993E-3</v>
      </c>
      <c r="BN191" s="431">
        <v>2.6089392124023576E-3</v>
      </c>
      <c r="BO191" s="431">
        <v>7.1197510304809022E-3</v>
      </c>
      <c r="BP191" s="431">
        <v>8.3499370795494677E-3</v>
      </c>
      <c r="BQ191" s="431">
        <v>2.1335065624867724E-2</v>
      </c>
      <c r="BR191" s="431">
        <v>4.6880953349260623E-3</v>
      </c>
      <c r="BS191" s="431">
        <v>5.8401590201681E-3</v>
      </c>
      <c r="BT191" s="431">
        <v>1.0032094606864652</v>
      </c>
      <c r="BU191" s="431">
        <v>3.3773533143428521E-3</v>
      </c>
      <c r="BV191" s="431">
        <v>6.2387991533945884E-3</v>
      </c>
      <c r="BW191" s="431">
        <v>1.6685520350133477E-3</v>
      </c>
      <c r="BX191" s="431">
        <v>1.334745737507678E-3</v>
      </c>
      <c r="BY191" s="431">
        <v>5.3331514198548524E-4</v>
      </c>
      <c r="BZ191" s="431">
        <v>4.9436926884783274E-2</v>
      </c>
      <c r="CA191" s="431">
        <v>4.3602116886771658E-3</v>
      </c>
      <c r="CB191" s="431">
        <v>4.6005303230398607E-3</v>
      </c>
      <c r="CC191" s="431">
        <v>3.4882925713887849E-3</v>
      </c>
      <c r="CD191" s="431">
        <v>6.5991750649159195E-3</v>
      </c>
      <c r="CE191" s="431">
        <v>5.432238352579684E-3</v>
      </c>
      <c r="CF191" s="431">
        <v>5.4848943515039671E-3</v>
      </c>
      <c r="CG191" s="431">
        <v>1.7674676483569084E-2</v>
      </c>
      <c r="CH191" s="431">
        <v>3.1579956864953018E-3</v>
      </c>
      <c r="CI191" s="431">
        <v>1.9278033342711356E-2</v>
      </c>
      <c r="CJ191" s="431">
        <v>8.0900888979024768E-3</v>
      </c>
      <c r="CK191" s="431">
        <v>1.5286161807342945E-3</v>
      </c>
      <c r="CL191" s="431">
        <v>7.2777253456445231E-3</v>
      </c>
      <c r="CM191" s="431">
        <v>4.4094120665173374E-3</v>
      </c>
      <c r="CN191" s="431">
        <v>3.0227029255780417E-2</v>
      </c>
      <c r="CO191" s="431">
        <v>1.0744182681639652E-2</v>
      </c>
      <c r="CP191" s="431">
        <v>6.4491164727832409E-3</v>
      </c>
      <c r="CQ191" s="431">
        <v>7.002917437684714E-3</v>
      </c>
      <c r="CR191" s="431">
        <v>2.0873643907266887E-2</v>
      </c>
      <c r="CS191" s="431">
        <v>7.4633367500039922E-3</v>
      </c>
      <c r="CT191" s="431">
        <v>6.2850285540536777E-3</v>
      </c>
      <c r="CU191" s="431">
        <v>1.7867492120920174E-3</v>
      </c>
      <c r="CV191" s="431">
        <v>2.6486332826424199E-3</v>
      </c>
      <c r="CW191" s="431">
        <v>4.5878234613413579E-3</v>
      </c>
      <c r="CX191" s="431">
        <v>4.7368809790073879E-3</v>
      </c>
      <c r="CY191" s="431">
        <v>2.3344736463459968E-3</v>
      </c>
      <c r="CZ191" s="431">
        <v>5.753443737551979E-2</v>
      </c>
      <c r="DA191" s="431">
        <v>2.3091172240787057E-2</v>
      </c>
      <c r="DB191" s="431">
        <v>1.2863864943679941E-2</v>
      </c>
      <c r="DC191" s="431">
        <v>1.7025806942024418E-2</v>
      </c>
      <c r="DD191" s="431">
        <v>1.8443392067733701E-3</v>
      </c>
      <c r="DE191" s="431">
        <v>1.9048303709155587E-2</v>
      </c>
      <c r="DF191" s="431">
        <v>3.8039618260525968E-3</v>
      </c>
      <c r="DG191" s="432">
        <v>1.2519571906685623E-2</v>
      </c>
    </row>
    <row r="192" spans="2:111">
      <c r="B192" s="188" t="s">
        <v>261</v>
      </c>
      <c r="C192" s="185" t="s">
        <v>36</v>
      </c>
      <c r="D192" s="431">
        <v>7.6446217204674372E-2</v>
      </c>
      <c r="E192" s="431">
        <v>9.6791641083158658E-2</v>
      </c>
      <c r="F192" s="431">
        <v>6.4332833118371999E-2</v>
      </c>
      <c r="G192" s="431">
        <v>3.9120000833267152E-2</v>
      </c>
      <c r="H192" s="431">
        <v>7.2391757287717309E-2</v>
      </c>
      <c r="I192" s="431">
        <v>3.3501757657985955E-4</v>
      </c>
      <c r="J192" s="431">
        <v>5.0917676458224065E-3</v>
      </c>
      <c r="K192" s="431">
        <v>0.10226456446898703</v>
      </c>
      <c r="L192" s="431">
        <v>6.723689983740265E-2</v>
      </c>
      <c r="M192" s="431">
        <v>0.10835384583419008</v>
      </c>
      <c r="N192" s="431">
        <v>6.014433090723509E-3</v>
      </c>
      <c r="O192" s="431">
        <v>5.6017230324972397E-2</v>
      </c>
      <c r="P192" s="431">
        <v>3.3468532339547934E-2</v>
      </c>
      <c r="Q192" s="431">
        <v>6.2558373495552697E-2</v>
      </c>
      <c r="R192" s="431">
        <v>6.6180042514722398E-2</v>
      </c>
      <c r="S192" s="431">
        <v>0.11427828539350872</v>
      </c>
      <c r="T192" s="431">
        <v>0.11386957308641499</v>
      </c>
      <c r="U192" s="431">
        <v>7.2914530991981405E-2</v>
      </c>
      <c r="V192" s="431">
        <v>3.0784997413890861E-2</v>
      </c>
      <c r="W192" s="431">
        <v>2.9706476664004871E-2</v>
      </c>
      <c r="X192" s="431">
        <v>1.6846808055132351E-2</v>
      </c>
      <c r="Y192" s="431">
        <v>3.5336124267212568E-2</v>
      </c>
      <c r="Z192" s="431">
        <v>3.0520978350018005E-2</v>
      </c>
      <c r="AA192" s="431">
        <v>5.8219914686883152E-2</v>
      </c>
      <c r="AB192" s="431">
        <v>5.908359592667458E-2</v>
      </c>
      <c r="AC192" s="431">
        <v>6.7557303953210232E-2</v>
      </c>
      <c r="AD192" s="431">
        <v>6.3478009885766145E-3</v>
      </c>
      <c r="AE192" s="431">
        <v>2.0270903796512418E-2</v>
      </c>
      <c r="AF192" s="431">
        <v>7.813733719920081E-2</v>
      </c>
      <c r="AG192" s="431">
        <v>4.6637563519484927E-2</v>
      </c>
      <c r="AH192" s="431">
        <v>2.5482685202046971E-2</v>
      </c>
      <c r="AI192" s="431">
        <v>4.2867265570948207E-2</v>
      </c>
      <c r="AJ192" s="431">
        <v>4.4378830623129424E-2</v>
      </c>
      <c r="AK192" s="431">
        <v>4.4785226065986478E-2</v>
      </c>
      <c r="AL192" s="431">
        <v>4.7901727187964448E-2</v>
      </c>
      <c r="AM192" s="431">
        <v>2.8963941094467989E-2</v>
      </c>
      <c r="AN192" s="431">
        <v>3.445558261316415E-2</v>
      </c>
      <c r="AO192" s="431">
        <v>4.4628983565502288E-2</v>
      </c>
      <c r="AP192" s="431">
        <v>5.5091450739066822E-2</v>
      </c>
      <c r="AQ192" s="431">
        <v>8.5318257983047329E-3</v>
      </c>
      <c r="AR192" s="431">
        <v>3.4660419195772341E-2</v>
      </c>
      <c r="AS192" s="431">
        <v>4.690744842831298E-2</v>
      </c>
      <c r="AT192" s="431">
        <v>4.1591653331560341E-2</v>
      </c>
      <c r="AU192" s="431">
        <v>5.250614771357423E-2</v>
      </c>
      <c r="AV192" s="431">
        <v>4.8836272612778606E-2</v>
      </c>
      <c r="AW192" s="431">
        <v>4.8018041339119535E-2</v>
      </c>
      <c r="AX192" s="431">
        <v>2.9668772697345819E-2</v>
      </c>
      <c r="AY192" s="431">
        <v>5.6585614802560608E-2</v>
      </c>
      <c r="AZ192" s="431">
        <v>6.482930335080403E-2</v>
      </c>
      <c r="BA192" s="431">
        <v>6.0851361843072736E-2</v>
      </c>
      <c r="BB192" s="431">
        <v>2.5378039888801777E-2</v>
      </c>
      <c r="BC192" s="431">
        <v>4.5400664212069598E-2</v>
      </c>
      <c r="BD192" s="431">
        <v>3.0316197907149404E-2</v>
      </c>
      <c r="BE192" s="431">
        <v>1.9566338297934138E-2</v>
      </c>
      <c r="BF192" s="431">
        <v>7.2978801476442326E-2</v>
      </c>
      <c r="BG192" s="431">
        <v>6.8717806345880969E-2</v>
      </c>
      <c r="BH192" s="431">
        <v>9.5125801527124229E-2</v>
      </c>
      <c r="BI192" s="431">
        <v>8.1400426041300905E-2</v>
      </c>
      <c r="BJ192" s="431">
        <v>4.5502651358290354E-2</v>
      </c>
      <c r="BK192" s="431">
        <v>6.7068458283769367E-2</v>
      </c>
      <c r="BL192" s="431">
        <v>2.3318071573153343E-2</v>
      </c>
      <c r="BM192" s="431">
        <v>7.4773882138282372E-2</v>
      </c>
      <c r="BN192" s="431">
        <v>8.3863759149874234E-2</v>
      </c>
      <c r="BO192" s="431">
        <v>5.5523391377931788E-2</v>
      </c>
      <c r="BP192" s="431">
        <v>5.0395162977663034E-2</v>
      </c>
      <c r="BQ192" s="431">
        <v>1.5354627932059368E-2</v>
      </c>
      <c r="BR192" s="431">
        <v>1.9926545740874022E-2</v>
      </c>
      <c r="BS192" s="431">
        <v>3.8126798815515513E-2</v>
      </c>
      <c r="BT192" s="431">
        <v>2.9897549212972899E-2</v>
      </c>
      <c r="BU192" s="431">
        <v>1.0187383537729258</v>
      </c>
      <c r="BV192" s="431">
        <v>1.4104248025900061E-2</v>
      </c>
      <c r="BW192" s="431">
        <v>6.9870388449192501E-3</v>
      </c>
      <c r="BX192" s="431">
        <v>1.0359683077479703E-2</v>
      </c>
      <c r="BY192" s="431">
        <v>3.3342722127007555E-3</v>
      </c>
      <c r="BZ192" s="431">
        <v>1.3983439404963055E-2</v>
      </c>
      <c r="CA192" s="431">
        <v>1.9073960203627945E-2</v>
      </c>
      <c r="CB192" s="431">
        <v>0.12132296827358469</v>
      </c>
      <c r="CC192" s="431">
        <v>8.7846016399056679E-3</v>
      </c>
      <c r="CD192" s="431">
        <v>1.9815169902689389E-2</v>
      </c>
      <c r="CE192" s="431">
        <v>1.5949611117250559E-2</v>
      </c>
      <c r="CF192" s="431">
        <v>1.7699651284347875E-2</v>
      </c>
      <c r="CG192" s="431">
        <v>2.6723881795088181E-2</v>
      </c>
      <c r="CH192" s="431">
        <v>9.9241571185681252E-3</v>
      </c>
      <c r="CI192" s="431">
        <v>1.7121266295775418E-2</v>
      </c>
      <c r="CJ192" s="431">
        <v>2.1286655582826889E-2</v>
      </c>
      <c r="CK192" s="431">
        <v>2.0069946913729941E-2</v>
      </c>
      <c r="CL192" s="431">
        <v>1.7968229176576971E-2</v>
      </c>
      <c r="CM192" s="431">
        <v>3.9770675936159315E-2</v>
      </c>
      <c r="CN192" s="431">
        <v>1.9375823871357414E-2</v>
      </c>
      <c r="CO192" s="431">
        <v>1.7643677069867882E-2</v>
      </c>
      <c r="CP192" s="431">
        <v>4.3578664525601531E-2</v>
      </c>
      <c r="CQ192" s="431">
        <v>7.4727428302979029E-2</v>
      </c>
      <c r="CR192" s="431">
        <v>4.5557735043288916E-2</v>
      </c>
      <c r="CS192" s="431">
        <v>3.833052401636796E-2</v>
      </c>
      <c r="CT192" s="431">
        <v>3.3343689908137401E-2</v>
      </c>
      <c r="CU192" s="431">
        <v>4.8632741610803651E-2</v>
      </c>
      <c r="CV192" s="431">
        <v>3.7643157947582363E-2</v>
      </c>
      <c r="CW192" s="431">
        <v>2.3320988757169519E-2</v>
      </c>
      <c r="CX192" s="431">
        <v>0.10016053121176004</v>
      </c>
      <c r="CY192" s="431">
        <v>1.5096578231830783E-2</v>
      </c>
      <c r="CZ192" s="431">
        <v>8.3611491893178416E-2</v>
      </c>
      <c r="DA192" s="431">
        <v>0.13181215606834665</v>
      </c>
      <c r="DB192" s="431">
        <v>5.3366416566853203E-2</v>
      </c>
      <c r="DC192" s="431">
        <v>3.2255655315473447E-2</v>
      </c>
      <c r="DD192" s="431">
        <v>4.7051226947299823E-2</v>
      </c>
      <c r="DE192" s="431">
        <v>3.5616229104034065E-2</v>
      </c>
      <c r="DF192" s="431">
        <v>0.3105429523312222</v>
      </c>
      <c r="DG192" s="432">
        <v>9.4254215153723748E-3</v>
      </c>
    </row>
    <row r="193" spans="2:111">
      <c r="B193" s="188" t="s">
        <v>262</v>
      </c>
      <c r="C193" s="185" t="s">
        <v>6</v>
      </c>
      <c r="D193" s="431">
        <v>1.428424826137112E-2</v>
      </c>
      <c r="E193" s="431">
        <v>1.9495358545656108E-2</v>
      </c>
      <c r="F193" s="431">
        <v>2.1515695244727712E-2</v>
      </c>
      <c r="G193" s="431">
        <v>1.8863851019996231E-2</v>
      </c>
      <c r="H193" s="431">
        <v>1.8306131658191897E-2</v>
      </c>
      <c r="I193" s="431">
        <v>5.8082606837503675E-4</v>
      </c>
      <c r="J193" s="431">
        <v>8.0473249947691557E-3</v>
      </c>
      <c r="K193" s="431">
        <v>1.5693665076067238E-2</v>
      </c>
      <c r="L193" s="431">
        <v>2.5922887575353611E-2</v>
      </c>
      <c r="M193" s="431">
        <v>1.5530036433172483E-2</v>
      </c>
      <c r="N193" s="431">
        <v>3.6358095561475558E-3</v>
      </c>
      <c r="O193" s="431">
        <v>2.1192446516323387E-2</v>
      </c>
      <c r="P193" s="431">
        <v>9.2586791685155059E-3</v>
      </c>
      <c r="Q193" s="431">
        <v>1.4808114460566315E-2</v>
      </c>
      <c r="R193" s="431">
        <v>1.8592157325533223E-2</v>
      </c>
      <c r="S193" s="431">
        <v>2.5264442853204793E-2</v>
      </c>
      <c r="T193" s="431">
        <v>2.2105933410756333E-2</v>
      </c>
      <c r="U193" s="431">
        <v>2.161092570958047E-2</v>
      </c>
      <c r="V193" s="431">
        <v>1.8169946940428196E-2</v>
      </c>
      <c r="W193" s="431">
        <v>1.2932352570004515E-2</v>
      </c>
      <c r="X193" s="431">
        <v>1.226083935293092E-2</v>
      </c>
      <c r="Y193" s="431">
        <v>1.2887485610246963E-2</v>
      </c>
      <c r="Z193" s="431">
        <v>1.1121225944890808E-2</v>
      </c>
      <c r="AA193" s="431">
        <v>1.3450831236852312E-2</v>
      </c>
      <c r="AB193" s="431">
        <v>1.4422806635468211E-2</v>
      </c>
      <c r="AC193" s="431">
        <v>1.5677552268769102E-2</v>
      </c>
      <c r="AD193" s="431">
        <v>4.6596197771205609E-3</v>
      </c>
      <c r="AE193" s="431">
        <v>8.4376753467448919E-3</v>
      </c>
      <c r="AF193" s="431">
        <v>1.271074577035497E-2</v>
      </c>
      <c r="AG193" s="431">
        <v>1.1432089819808479E-2</v>
      </c>
      <c r="AH193" s="431">
        <v>3.8300938891792594E-3</v>
      </c>
      <c r="AI193" s="431">
        <v>1.5103020216595518E-2</v>
      </c>
      <c r="AJ193" s="431">
        <v>2.1524714993989395E-2</v>
      </c>
      <c r="AK193" s="431">
        <v>2.2482523515414989E-2</v>
      </c>
      <c r="AL193" s="431">
        <v>2.3422694236141316E-2</v>
      </c>
      <c r="AM193" s="431">
        <v>1.5382122201979802E-2</v>
      </c>
      <c r="AN193" s="431">
        <v>1.7132046808586474E-2</v>
      </c>
      <c r="AO193" s="431">
        <v>2.0240975377053081E-2</v>
      </c>
      <c r="AP193" s="431">
        <v>1.7287097131894455E-2</v>
      </c>
      <c r="AQ193" s="431">
        <v>8.562613558244234E-3</v>
      </c>
      <c r="AR193" s="431">
        <v>1.2926005220235929E-2</v>
      </c>
      <c r="AS193" s="431">
        <v>2.3198854738381396E-2</v>
      </c>
      <c r="AT193" s="431">
        <v>1.7711051604423062E-2</v>
      </c>
      <c r="AU193" s="431">
        <v>1.3981178981081055E-2</v>
      </c>
      <c r="AV193" s="431">
        <v>1.3816326323883911E-2</v>
      </c>
      <c r="AW193" s="431">
        <v>1.4133844249750109E-2</v>
      </c>
      <c r="AX193" s="431">
        <v>6.7012593577563638E-3</v>
      </c>
      <c r="AY193" s="431">
        <v>1.5798691594272159E-2</v>
      </c>
      <c r="AZ193" s="431">
        <v>1.4463865117171687E-2</v>
      </c>
      <c r="BA193" s="431">
        <v>1.3045408903399882E-2</v>
      </c>
      <c r="BB193" s="431">
        <v>6.3793718703115121E-3</v>
      </c>
      <c r="BC193" s="431">
        <v>1.0856420655347821E-2</v>
      </c>
      <c r="BD193" s="431">
        <v>6.9206628215427316E-3</v>
      </c>
      <c r="BE193" s="431">
        <v>5.1456770765473843E-3</v>
      </c>
      <c r="BF193" s="431">
        <v>1.5742777301230561E-2</v>
      </c>
      <c r="BG193" s="431">
        <v>1.580546544628483E-2</v>
      </c>
      <c r="BH193" s="431">
        <v>1.59482941663424E-2</v>
      </c>
      <c r="BI193" s="431">
        <v>2.9840593076121594E-2</v>
      </c>
      <c r="BJ193" s="431">
        <v>1.6294582293320783E-2</v>
      </c>
      <c r="BK193" s="431">
        <v>3.0435412826378721E-2</v>
      </c>
      <c r="BL193" s="431">
        <v>2.4162257034188166E-2</v>
      </c>
      <c r="BM193" s="431">
        <v>2.323567029439632E-2</v>
      </c>
      <c r="BN193" s="431">
        <v>1.8105147936783438E-2</v>
      </c>
      <c r="BO193" s="431">
        <v>2.7282560768413226E-2</v>
      </c>
      <c r="BP193" s="431">
        <v>2.6824253680228331E-2</v>
      </c>
      <c r="BQ193" s="431">
        <v>3.1009764063822668E-2</v>
      </c>
      <c r="BR193" s="431">
        <v>1.6178779466996359E-2</v>
      </c>
      <c r="BS193" s="431">
        <v>2.8197489226901924E-2</v>
      </c>
      <c r="BT193" s="431">
        <v>3.6261261781847666E-2</v>
      </c>
      <c r="BU193" s="431">
        <v>3.0261849955510498E-2</v>
      </c>
      <c r="BV193" s="431">
        <v>1.0141105050879613</v>
      </c>
      <c r="BW193" s="431">
        <v>0.11259107604156314</v>
      </c>
      <c r="BX193" s="431">
        <v>9.5434436713256895E-2</v>
      </c>
      <c r="BY193" s="431">
        <v>7.402246509994205E-2</v>
      </c>
      <c r="BZ193" s="431">
        <v>7.3874775874534074E-2</v>
      </c>
      <c r="CA193" s="431">
        <v>2.0210674013861885E-2</v>
      </c>
      <c r="CB193" s="431">
        <v>7.5656947546219461E-2</v>
      </c>
      <c r="CC193" s="431">
        <v>2.7648746746384841E-2</v>
      </c>
      <c r="CD193" s="431">
        <v>3.5160988445115345E-2</v>
      </c>
      <c r="CE193" s="431">
        <v>2.6699928191595657E-2</v>
      </c>
      <c r="CF193" s="431">
        <v>2.420536830945462E-2</v>
      </c>
      <c r="CG193" s="431">
        <v>2.133335937981274E-2</v>
      </c>
      <c r="CH193" s="431">
        <v>7.0442868455201273E-3</v>
      </c>
      <c r="CI193" s="431">
        <v>2.1538277143357668E-2</v>
      </c>
      <c r="CJ193" s="431">
        <v>1.5929026527656688E-2</v>
      </c>
      <c r="CK193" s="431">
        <v>1.1636483216825916E-2</v>
      </c>
      <c r="CL193" s="431">
        <v>2.1384743471130434E-2</v>
      </c>
      <c r="CM193" s="431">
        <v>1.6267729198562834E-2</v>
      </c>
      <c r="CN193" s="431">
        <v>2.4860720047704916E-2</v>
      </c>
      <c r="CO193" s="431">
        <v>1.8091327093288954E-2</v>
      </c>
      <c r="CP193" s="431">
        <v>1.15575582577875E-2</v>
      </c>
      <c r="CQ193" s="431">
        <v>1.5602416428646747E-2</v>
      </c>
      <c r="CR193" s="431">
        <v>3.2881770756000232E-2</v>
      </c>
      <c r="CS193" s="431">
        <v>2.504557965818164E-2</v>
      </c>
      <c r="CT193" s="431">
        <v>1.6328284569228153E-2</v>
      </c>
      <c r="CU193" s="431">
        <v>3.3959876442197078E-2</v>
      </c>
      <c r="CV193" s="431">
        <v>6.9829005784995082E-2</v>
      </c>
      <c r="CW193" s="431">
        <v>1.4579865993586516E-2</v>
      </c>
      <c r="CX193" s="431">
        <v>2.010744220001141E-2</v>
      </c>
      <c r="CY193" s="431">
        <v>9.4843750614763758E-3</v>
      </c>
      <c r="CZ193" s="431">
        <v>4.505429675375143E-2</v>
      </c>
      <c r="DA193" s="431">
        <v>2.8302612665862183E-2</v>
      </c>
      <c r="DB193" s="431">
        <v>1.5773742667866054E-2</v>
      </c>
      <c r="DC193" s="431">
        <v>2.3559992955860466E-2</v>
      </c>
      <c r="DD193" s="431">
        <v>2.6817947057070777E-2</v>
      </c>
      <c r="DE193" s="431">
        <v>1.8087792823965398E-2</v>
      </c>
      <c r="DF193" s="431">
        <v>2.4534674398481119E-2</v>
      </c>
      <c r="DG193" s="432">
        <v>3.2057124779583328E-2</v>
      </c>
    </row>
    <row r="194" spans="2:111">
      <c r="B194" s="188" t="s">
        <v>263</v>
      </c>
      <c r="C194" s="185" t="s">
        <v>264</v>
      </c>
      <c r="D194" s="431">
        <v>8.1203456533138259E-3</v>
      </c>
      <c r="E194" s="431">
        <v>1.2200594938223624E-2</v>
      </c>
      <c r="F194" s="431">
        <v>1.0570780435983557E-2</v>
      </c>
      <c r="G194" s="431">
        <v>7.4344586494063548E-3</v>
      </c>
      <c r="H194" s="431">
        <v>8.6699254731627939E-3</v>
      </c>
      <c r="I194" s="431">
        <v>4.5002255631940803E-4</v>
      </c>
      <c r="J194" s="431">
        <v>2.2373783277870149E-3</v>
      </c>
      <c r="K194" s="431">
        <v>1.4208443487570426E-2</v>
      </c>
      <c r="L194" s="431">
        <v>1.1087266362764031E-2</v>
      </c>
      <c r="M194" s="431">
        <v>1.4733147669074088E-2</v>
      </c>
      <c r="N194" s="431">
        <v>1.2413963287206463E-3</v>
      </c>
      <c r="O194" s="431">
        <v>7.9746241778026698E-3</v>
      </c>
      <c r="P194" s="431">
        <v>4.7165437641531948E-3</v>
      </c>
      <c r="Q194" s="431">
        <v>8.3567756523641058E-3</v>
      </c>
      <c r="R194" s="431">
        <v>1.0950463569111802E-2</v>
      </c>
      <c r="S194" s="431">
        <v>1.5000177288085592E-2</v>
      </c>
      <c r="T194" s="431">
        <v>1.2857132431029835E-2</v>
      </c>
      <c r="U194" s="431">
        <v>1.4228077310812461E-2</v>
      </c>
      <c r="V194" s="431">
        <v>7.6601699746191246E-3</v>
      </c>
      <c r="W194" s="431">
        <v>7.0717058959608517E-3</v>
      </c>
      <c r="X194" s="431">
        <v>6.5756246074441102E-3</v>
      </c>
      <c r="Y194" s="431">
        <v>6.4601326062924879E-3</v>
      </c>
      <c r="Z194" s="431">
        <v>6.4627671924986467E-3</v>
      </c>
      <c r="AA194" s="431">
        <v>9.2096485245182214E-3</v>
      </c>
      <c r="AB194" s="431">
        <v>1.2659970971826633E-2</v>
      </c>
      <c r="AC194" s="431">
        <v>9.365885058176383E-3</v>
      </c>
      <c r="AD194" s="431">
        <v>2.3301597057836863E-3</v>
      </c>
      <c r="AE194" s="431">
        <v>5.5887170940861182E-3</v>
      </c>
      <c r="AF194" s="431">
        <v>1.2269853327582505E-2</v>
      </c>
      <c r="AG194" s="431">
        <v>7.8673776256482763E-3</v>
      </c>
      <c r="AH194" s="431">
        <v>2.845981461070241E-3</v>
      </c>
      <c r="AI194" s="431">
        <v>9.758531690071983E-3</v>
      </c>
      <c r="AJ194" s="431">
        <v>1.4920779381753829E-2</v>
      </c>
      <c r="AK194" s="431">
        <v>1.0126290933758974E-2</v>
      </c>
      <c r="AL194" s="431">
        <v>1.1740819085410397E-2</v>
      </c>
      <c r="AM194" s="431">
        <v>6.9931464882546221E-3</v>
      </c>
      <c r="AN194" s="431">
        <v>8.5672160051759611E-3</v>
      </c>
      <c r="AO194" s="431">
        <v>1.1652889891440766E-2</v>
      </c>
      <c r="AP194" s="431">
        <v>8.8164892155412067E-3</v>
      </c>
      <c r="AQ194" s="431">
        <v>3.0918498033987497E-3</v>
      </c>
      <c r="AR194" s="431">
        <v>6.606795154722323E-3</v>
      </c>
      <c r="AS194" s="431">
        <v>1.291304764710091E-2</v>
      </c>
      <c r="AT194" s="431">
        <v>9.3387518136851897E-3</v>
      </c>
      <c r="AU194" s="431">
        <v>9.7729566348517174E-3</v>
      </c>
      <c r="AV194" s="431">
        <v>8.6608670939282723E-3</v>
      </c>
      <c r="AW194" s="431">
        <v>6.8112344599148746E-3</v>
      </c>
      <c r="AX194" s="431">
        <v>3.6369326091848938E-3</v>
      </c>
      <c r="AY194" s="431">
        <v>8.6577455093964691E-3</v>
      </c>
      <c r="AZ194" s="431">
        <v>9.2181495736074481E-3</v>
      </c>
      <c r="BA194" s="431">
        <v>8.8057902317712003E-3</v>
      </c>
      <c r="BB194" s="431">
        <v>3.6072637908702585E-3</v>
      </c>
      <c r="BC194" s="431">
        <v>6.7352140342220269E-3</v>
      </c>
      <c r="BD194" s="431">
        <v>4.4153761333125896E-3</v>
      </c>
      <c r="BE194" s="431">
        <v>3.2703793595353142E-3</v>
      </c>
      <c r="BF194" s="431">
        <v>9.5802010305434983E-3</v>
      </c>
      <c r="BG194" s="431">
        <v>9.2781854213989101E-3</v>
      </c>
      <c r="BH194" s="431">
        <v>9.9794407694049313E-3</v>
      </c>
      <c r="BI194" s="431">
        <v>1.1207592189229487E-2</v>
      </c>
      <c r="BJ194" s="431">
        <v>6.4890721665935101E-3</v>
      </c>
      <c r="BK194" s="431">
        <v>8.6133863645224112E-3</v>
      </c>
      <c r="BL194" s="431">
        <v>2.1725319246396365E-2</v>
      </c>
      <c r="BM194" s="431">
        <v>1.9031816432509892E-2</v>
      </c>
      <c r="BN194" s="431">
        <v>1.3347279174908154E-2</v>
      </c>
      <c r="BO194" s="431">
        <v>1.2171877698329401E-2</v>
      </c>
      <c r="BP194" s="431">
        <v>1.1936753601141232E-2</v>
      </c>
      <c r="BQ194" s="431">
        <v>1.3391765016341903E-2</v>
      </c>
      <c r="BR194" s="431">
        <v>2.635362360633639E-2</v>
      </c>
      <c r="BS194" s="431">
        <v>1.0599589336282101E-2</v>
      </c>
      <c r="BT194" s="431">
        <v>8.3388645102553203E-3</v>
      </c>
      <c r="BU194" s="431">
        <v>4.4543417428252095E-2</v>
      </c>
      <c r="BV194" s="431">
        <v>2.5972670164094505E-2</v>
      </c>
      <c r="BW194" s="431">
        <v>1.0577411694321106</v>
      </c>
      <c r="BX194" s="431">
        <v>0.19023528701102485</v>
      </c>
      <c r="BY194" s="431">
        <v>2.1418164646105277E-2</v>
      </c>
      <c r="BZ194" s="431">
        <v>7.6016433362707811E-3</v>
      </c>
      <c r="CA194" s="431">
        <v>1.7971000377589624E-2</v>
      </c>
      <c r="CB194" s="431">
        <v>4.7175851945780722E-2</v>
      </c>
      <c r="CC194" s="431">
        <v>4.1265539508164174E-2</v>
      </c>
      <c r="CD194" s="431">
        <v>1.8336635560494967E-2</v>
      </c>
      <c r="CE194" s="431">
        <v>9.4643776724402828E-2</v>
      </c>
      <c r="CF194" s="431">
        <v>0.10888007974243492</v>
      </c>
      <c r="CG194" s="431">
        <v>3.9626298398053435E-2</v>
      </c>
      <c r="CH194" s="431">
        <v>2.284566408145566E-2</v>
      </c>
      <c r="CI194" s="431">
        <v>2.8902911453426373E-2</v>
      </c>
      <c r="CJ194" s="431">
        <v>2.6317034739091996E-2</v>
      </c>
      <c r="CK194" s="431">
        <v>4.0160158408961776E-2</v>
      </c>
      <c r="CL194" s="431">
        <v>8.8220915355993357E-2</v>
      </c>
      <c r="CM194" s="431">
        <v>3.6711264372738923E-2</v>
      </c>
      <c r="CN194" s="431">
        <v>9.8526701340573355E-3</v>
      </c>
      <c r="CO194" s="431">
        <v>6.4675208001316502E-3</v>
      </c>
      <c r="CP194" s="431">
        <v>2.6307469265089999E-2</v>
      </c>
      <c r="CQ194" s="431">
        <v>3.5451898665556765E-2</v>
      </c>
      <c r="CR194" s="431">
        <v>2.0657269234285919E-2</v>
      </c>
      <c r="CS194" s="431">
        <v>1.4338088344763507E-2</v>
      </c>
      <c r="CT194" s="431">
        <v>1.5182598828137968E-2</v>
      </c>
      <c r="CU194" s="431">
        <v>2.6190027750293002E-2</v>
      </c>
      <c r="CV194" s="431">
        <v>3.8301110010474558E-2</v>
      </c>
      <c r="CW194" s="431">
        <v>3.1927449354476251E-2</v>
      </c>
      <c r="CX194" s="431">
        <v>1.3420851588966345E-2</v>
      </c>
      <c r="CY194" s="431">
        <v>1.688653350922523E-2</v>
      </c>
      <c r="CZ194" s="431">
        <v>2.8157959895715581E-2</v>
      </c>
      <c r="DA194" s="431">
        <v>7.195181133665246E-2</v>
      </c>
      <c r="DB194" s="431">
        <v>4.3058764047909509E-2</v>
      </c>
      <c r="DC194" s="431">
        <v>1.4902512956138462E-2</v>
      </c>
      <c r="DD194" s="431">
        <v>3.4433561088571527E-2</v>
      </c>
      <c r="DE194" s="431">
        <v>2.5574197384553587E-2</v>
      </c>
      <c r="DF194" s="431">
        <v>2.0942738879619706E-2</v>
      </c>
      <c r="DG194" s="432">
        <v>2.0114426668287833E-2</v>
      </c>
    </row>
    <row r="195" spans="2:111">
      <c r="B195" s="188" t="s">
        <v>265</v>
      </c>
      <c r="C195" s="185" t="s">
        <v>266</v>
      </c>
      <c r="D195" s="431">
        <v>0</v>
      </c>
      <c r="E195" s="431">
        <v>0</v>
      </c>
      <c r="F195" s="431">
        <v>0</v>
      </c>
      <c r="G195" s="431">
        <v>0</v>
      </c>
      <c r="H195" s="431">
        <v>0</v>
      </c>
      <c r="I195" s="431">
        <v>0</v>
      </c>
      <c r="J195" s="431">
        <v>0</v>
      </c>
      <c r="K195" s="431">
        <v>0</v>
      </c>
      <c r="L195" s="431">
        <v>0</v>
      </c>
      <c r="M195" s="431">
        <v>0</v>
      </c>
      <c r="N195" s="431">
        <v>0</v>
      </c>
      <c r="O195" s="431">
        <v>0</v>
      </c>
      <c r="P195" s="431">
        <v>0</v>
      </c>
      <c r="Q195" s="431">
        <v>0</v>
      </c>
      <c r="R195" s="431">
        <v>0</v>
      </c>
      <c r="S195" s="431">
        <v>0</v>
      </c>
      <c r="T195" s="431">
        <v>0</v>
      </c>
      <c r="U195" s="431">
        <v>0</v>
      </c>
      <c r="V195" s="431">
        <v>0</v>
      </c>
      <c r="W195" s="431">
        <v>0</v>
      </c>
      <c r="X195" s="431">
        <v>0</v>
      </c>
      <c r="Y195" s="431">
        <v>0</v>
      </c>
      <c r="Z195" s="431">
        <v>0</v>
      </c>
      <c r="AA195" s="431">
        <v>0</v>
      </c>
      <c r="AB195" s="431">
        <v>0</v>
      </c>
      <c r="AC195" s="431">
        <v>0</v>
      </c>
      <c r="AD195" s="431">
        <v>0</v>
      </c>
      <c r="AE195" s="431">
        <v>0</v>
      </c>
      <c r="AF195" s="431">
        <v>0</v>
      </c>
      <c r="AG195" s="431">
        <v>0</v>
      </c>
      <c r="AH195" s="431">
        <v>0</v>
      </c>
      <c r="AI195" s="431">
        <v>0</v>
      </c>
      <c r="AJ195" s="431">
        <v>0</v>
      </c>
      <c r="AK195" s="431">
        <v>0</v>
      </c>
      <c r="AL195" s="431">
        <v>0</v>
      </c>
      <c r="AM195" s="431">
        <v>0</v>
      </c>
      <c r="AN195" s="431">
        <v>0</v>
      </c>
      <c r="AO195" s="431">
        <v>0</v>
      </c>
      <c r="AP195" s="431">
        <v>0</v>
      </c>
      <c r="AQ195" s="431">
        <v>0</v>
      </c>
      <c r="AR195" s="431">
        <v>0</v>
      </c>
      <c r="AS195" s="431">
        <v>0</v>
      </c>
      <c r="AT195" s="431">
        <v>0</v>
      </c>
      <c r="AU195" s="431">
        <v>0</v>
      </c>
      <c r="AV195" s="431">
        <v>0</v>
      </c>
      <c r="AW195" s="431">
        <v>0</v>
      </c>
      <c r="AX195" s="431">
        <v>0</v>
      </c>
      <c r="AY195" s="431">
        <v>0</v>
      </c>
      <c r="AZ195" s="431">
        <v>0</v>
      </c>
      <c r="BA195" s="431">
        <v>0</v>
      </c>
      <c r="BB195" s="431">
        <v>0</v>
      </c>
      <c r="BC195" s="431">
        <v>0</v>
      </c>
      <c r="BD195" s="431">
        <v>0</v>
      </c>
      <c r="BE195" s="431">
        <v>0</v>
      </c>
      <c r="BF195" s="431">
        <v>0</v>
      </c>
      <c r="BG195" s="431">
        <v>0</v>
      </c>
      <c r="BH195" s="431">
        <v>0</v>
      </c>
      <c r="BI195" s="431">
        <v>0</v>
      </c>
      <c r="BJ195" s="431">
        <v>0</v>
      </c>
      <c r="BK195" s="431">
        <v>0</v>
      </c>
      <c r="BL195" s="431">
        <v>0</v>
      </c>
      <c r="BM195" s="431">
        <v>0</v>
      </c>
      <c r="BN195" s="431">
        <v>0</v>
      </c>
      <c r="BO195" s="431">
        <v>0</v>
      </c>
      <c r="BP195" s="431">
        <v>0</v>
      </c>
      <c r="BQ195" s="431">
        <v>0</v>
      </c>
      <c r="BR195" s="431">
        <v>0</v>
      </c>
      <c r="BS195" s="431">
        <v>0</v>
      </c>
      <c r="BT195" s="431">
        <v>0</v>
      </c>
      <c r="BU195" s="431">
        <v>0</v>
      </c>
      <c r="BV195" s="431">
        <v>0</v>
      </c>
      <c r="BW195" s="431">
        <v>0</v>
      </c>
      <c r="BX195" s="431">
        <v>0.99990068824389033</v>
      </c>
      <c r="BY195" s="431">
        <v>0</v>
      </c>
      <c r="BZ195" s="431">
        <v>0</v>
      </c>
      <c r="CA195" s="431">
        <v>0</v>
      </c>
      <c r="CB195" s="431">
        <v>0</v>
      </c>
      <c r="CC195" s="431">
        <v>0</v>
      </c>
      <c r="CD195" s="431">
        <v>0</v>
      </c>
      <c r="CE195" s="431">
        <v>0</v>
      </c>
      <c r="CF195" s="431">
        <v>0</v>
      </c>
      <c r="CG195" s="431">
        <v>0</v>
      </c>
      <c r="CH195" s="431">
        <v>0</v>
      </c>
      <c r="CI195" s="431">
        <v>0</v>
      </c>
      <c r="CJ195" s="431">
        <v>0</v>
      </c>
      <c r="CK195" s="431">
        <v>0</v>
      </c>
      <c r="CL195" s="431">
        <v>0</v>
      </c>
      <c r="CM195" s="431">
        <v>0</v>
      </c>
      <c r="CN195" s="431">
        <v>0</v>
      </c>
      <c r="CO195" s="431">
        <v>0</v>
      </c>
      <c r="CP195" s="431">
        <v>0</v>
      </c>
      <c r="CQ195" s="431">
        <v>0</v>
      </c>
      <c r="CR195" s="431">
        <v>0</v>
      </c>
      <c r="CS195" s="431">
        <v>0</v>
      </c>
      <c r="CT195" s="431">
        <v>0</v>
      </c>
      <c r="CU195" s="431">
        <v>0</v>
      </c>
      <c r="CV195" s="431">
        <v>0</v>
      </c>
      <c r="CW195" s="431">
        <v>0</v>
      </c>
      <c r="CX195" s="431">
        <v>0</v>
      </c>
      <c r="CY195" s="431">
        <v>0</v>
      </c>
      <c r="CZ195" s="431">
        <v>0</v>
      </c>
      <c r="DA195" s="431">
        <v>0</v>
      </c>
      <c r="DB195" s="431">
        <v>0</v>
      </c>
      <c r="DC195" s="431">
        <v>0</v>
      </c>
      <c r="DD195" s="431">
        <v>0</v>
      </c>
      <c r="DE195" s="431">
        <v>0</v>
      </c>
      <c r="DF195" s="431">
        <v>0</v>
      </c>
      <c r="DG195" s="432">
        <v>0</v>
      </c>
    </row>
    <row r="196" spans="2:111">
      <c r="B196" s="188" t="s">
        <v>267</v>
      </c>
      <c r="C196" s="185" t="s">
        <v>268</v>
      </c>
      <c r="D196" s="431">
        <v>0</v>
      </c>
      <c r="E196" s="431">
        <v>0</v>
      </c>
      <c r="F196" s="431">
        <v>0</v>
      </c>
      <c r="G196" s="431">
        <v>0</v>
      </c>
      <c r="H196" s="431">
        <v>0</v>
      </c>
      <c r="I196" s="431">
        <v>0</v>
      </c>
      <c r="J196" s="431">
        <v>0</v>
      </c>
      <c r="K196" s="431">
        <v>0</v>
      </c>
      <c r="L196" s="431">
        <v>0</v>
      </c>
      <c r="M196" s="431">
        <v>0</v>
      </c>
      <c r="N196" s="431">
        <v>0</v>
      </c>
      <c r="O196" s="431">
        <v>0</v>
      </c>
      <c r="P196" s="431">
        <v>0</v>
      </c>
      <c r="Q196" s="431">
        <v>0</v>
      </c>
      <c r="R196" s="431">
        <v>0</v>
      </c>
      <c r="S196" s="431">
        <v>0</v>
      </c>
      <c r="T196" s="431">
        <v>0</v>
      </c>
      <c r="U196" s="431">
        <v>0</v>
      </c>
      <c r="V196" s="431">
        <v>0</v>
      </c>
      <c r="W196" s="431">
        <v>0</v>
      </c>
      <c r="X196" s="431">
        <v>0</v>
      </c>
      <c r="Y196" s="431">
        <v>0</v>
      </c>
      <c r="Z196" s="431">
        <v>0</v>
      </c>
      <c r="AA196" s="431">
        <v>0</v>
      </c>
      <c r="AB196" s="431">
        <v>0</v>
      </c>
      <c r="AC196" s="431">
        <v>0</v>
      </c>
      <c r="AD196" s="431">
        <v>0</v>
      </c>
      <c r="AE196" s="431">
        <v>0</v>
      </c>
      <c r="AF196" s="431">
        <v>0</v>
      </c>
      <c r="AG196" s="431">
        <v>0</v>
      </c>
      <c r="AH196" s="431">
        <v>0</v>
      </c>
      <c r="AI196" s="431">
        <v>0</v>
      </c>
      <c r="AJ196" s="431">
        <v>0</v>
      </c>
      <c r="AK196" s="431">
        <v>0</v>
      </c>
      <c r="AL196" s="431">
        <v>0</v>
      </c>
      <c r="AM196" s="431">
        <v>0</v>
      </c>
      <c r="AN196" s="431">
        <v>0</v>
      </c>
      <c r="AO196" s="431">
        <v>0</v>
      </c>
      <c r="AP196" s="431">
        <v>0</v>
      </c>
      <c r="AQ196" s="431">
        <v>0</v>
      </c>
      <c r="AR196" s="431">
        <v>0</v>
      </c>
      <c r="AS196" s="431">
        <v>0</v>
      </c>
      <c r="AT196" s="431">
        <v>0</v>
      </c>
      <c r="AU196" s="431">
        <v>0</v>
      </c>
      <c r="AV196" s="431">
        <v>0</v>
      </c>
      <c r="AW196" s="431">
        <v>0</v>
      </c>
      <c r="AX196" s="431">
        <v>0</v>
      </c>
      <c r="AY196" s="431">
        <v>0</v>
      </c>
      <c r="AZ196" s="431">
        <v>0</v>
      </c>
      <c r="BA196" s="431">
        <v>0</v>
      </c>
      <c r="BB196" s="431">
        <v>0</v>
      </c>
      <c r="BC196" s="431">
        <v>0</v>
      </c>
      <c r="BD196" s="431">
        <v>0</v>
      </c>
      <c r="BE196" s="431">
        <v>0</v>
      </c>
      <c r="BF196" s="431">
        <v>0</v>
      </c>
      <c r="BG196" s="431">
        <v>0</v>
      </c>
      <c r="BH196" s="431">
        <v>0</v>
      </c>
      <c r="BI196" s="431">
        <v>0</v>
      </c>
      <c r="BJ196" s="431">
        <v>0</v>
      </c>
      <c r="BK196" s="431">
        <v>0</v>
      </c>
      <c r="BL196" s="431">
        <v>0</v>
      </c>
      <c r="BM196" s="431">
        <v>0</v>
      </c>
      <c r="BN196" s="431">
        <v>0</v>
      </c>
      <c r="BO196" s="431">
        <v>0</v>
      </c>
      <c r="BP196" s="431">
        <v>0</v>
      </c>
      <c r="BQ196" s="431">
        <v>0</v>
      </c>
      <c r="BR196" s="431">
        <v>0</v>
      </c>
      <c r="BS196" s="431">
        <v>0</v>
      </c>
      <c r="BT196" s="431">
        <v>0</v>
      </c>
      <c r="BU196" s="431">
        <v>0</v>
      </c>
      <c r="BV196" s="431">
        <v>0</v>
      </c>
      <c r="BW196" s="431">
        <v>0</v>
      </c>
      <c r="BX196" s="431">
        <v>0</v>
      </c>
      <c r="BY196" s="431">
        <v>1</v>
      </c>
      <c r="BZ196" s="431">
        <v>0</v>
      </c>
      <c r="CA196" s="431">
        <v>0</v>
      </c>
      <c r="CB196" s="431">
        <v>0</v>
      </c>
      <c r="CC196" s="431">
        <v>0</v>
      </c>
      <c r="CD196" s="431">
        <v>0</v>
      </c>
      <c r="CE196" s="431">
        <v>0</v>
      </c>
      <c r="CF196" s="431">
        <v>0</v>
      </c>
      <c r="CG196" s="431">
        <v>0</v>
      </c>
      <c r="CH196" s="431">
        <v>0</v>
      </c>
      <c r="CI196" s="431">
        <v>0</v>
      </c>
      <c r="CJ196" s="431">
        <v>0</v>
      </c>
      <c r="CK196" s="431">
        <v>0</v>
      </c>
      <c r="CL196" s="431">
        <v>0</v>
      </c>
      <c r="CM196" s="431">
        <v>0</v>
      </c>
      <c r="CN196" s="431">
        <v>0</v>
      </c>
      <c r="CO196" s="431">
        <v>0</v>
      </c>
      <c r="CP196" s="431">
        <v>0</v>
      </c>
      <c r="CQ196" s="431">
        <v>0</v>
      </c>
      <c r="CR196" s="431">
        <v>0</v>
      </c>
      <c r="CS196" s="431">
        <v>0</v>
      </c>
      <c r="CT196" s="431">
        <v>0</v>
      </c>
      <c r="CU196" s="431">
        <v>0</v>
      </c>
      <c r="CV196" s="431">
        <v>0</v>
      </c>
      <c r="CW196" s="431">
        <v>0</v>
      </c>
      <c r="CX196" s="431">
        <v>0</v>
      </c>
      <c r="CY196" s="431">
        <v>0</v>
      </c>
      <c r="CZ196" s="431">
        <v>0</v>
      </c>
      <c r="DA196" s="431">
        <v>0</v>
      </c>
      <c r="DB196" s="431">
        <v>0</v>
      </c>
      <c r="DC196" s="431">
        <v>0</v>
      </c>
      <c r="DD196" s="431">
        <v>0</v>
      </c>
      <c r="DE196" s="431">
        <v>0</v>
      </c>
      <c r="DF196" s="431">
        <v>0</v>
      </c>
      <c r="DG196" s="432">
        <v>0</v>
      </c>
    </row>
    <row r="197" spans="2:111">
      <c r="B197" s="188" t="s">
        <v>269</v>
      </c>
      <c r="C197" s="185" t="s">
        <v>270</v>
      </c>
      <c r="D197" s="431">
        <v>1.051345876413419E-3</v>
      </c>
      <c r="E197" s="431">
        <v>1.4167119989421386E-3</v>
      </c>
      <c r="F197" s="431">
        <v>1.1950516255673949E-3</v>
      </c>
      <c r="G197" s="431">
        <v>2.1364002376406412E-3</v>
      </c>
      <c r="H197" s="431">
        <v>1.263207699772855E-3</v>
      </c>
      <c r="I197" s="431">
        <v>7.767571689497885E-5</v>
      </c>
      <c r="J197" s="431">
        <v>6.3444163529687784E-4</v>
      </c>
      <c r="K197" s="431">
        <v>1.7854463426762708E-3</v>
      </c>
      <c r="L197" s="431">
        <v>1.5177097347591653E-3</v>
      </c>
      <c r="M197" s="431">
        <v>1.5532411983586638E-3</v>
      </c>
      <c r="N197" s="431">
        <v>2.0895498938368229E-4</v>
      </c>
      <c r="O197" s="431">
        <v>1.5527355479270605E-3</v>
      </c>
      <c r="P197" s="431">
        <v>8.1601421026499411E-4</v>
      </c>
      <c r="Q197" s="431">
        <v>1.3581121194098714E-3</v>
      </c>
      <c r="R197" s="431">
        <v>1.5973426796288259E-3</v>
      </c>
      <c r="S197" s="431">
        <v>3.2451868429206961E-3</v>
      </c>
      <c r="T197" s="431">
        <v>3.2667793426676872E-3</v>
      </c>
      <c r="U197" s="431">
        <v>2.7952298432075903E-3</v>
      </c>
      <c r="V197" s="431">
        <v>1.6424612123901307E-3</v>
      </c>
      <c r="W197" s="431">
        <v>1.5534545564019223E-3</v>
      </c>
      <c r="X197" s="431">
        <v>1.4134865574999956E-3</v>
      </c>
      <c r="Y197" s="431">
        <v>1.3656246768296773E-3</v>
      </c>
      <c r="Z197" s="431">
        <v>1.4784378819137866E-3</v>
      </c>
      <c r="AA197" s="431">
        <v>1.6619557593831938E-3</v>
      </c>
      <c r="AB197" s="431">
        <v>1.9044773620393515E-3</v>
      </c>
      <c r="AC197" s="431">
        <v>2.165321119686211E-3</v>
      </c>
      <c r="AD197" s="431">
        <v>2.4790828520993534E-4</v>
      </c>
      <c r="AE197" s="431">
        <v>6.9693859666731053E-4</v>
      </c>
      <c r="AF197" s="431">
        <v>2.9681411161040275E-3</v>
      </c>
      <c r="AG197" s="431">
        <v>1.3415471859865721E-3</v>
      </c>
      <c r="AH197" s="431">
        <v>4.9936302605242666E-4</v>
      </c>
      <c r="AI197" s="431">
        <v>1.7806635468270537E-3</v>
      </c>
      <c r="AJ197" s="431">
        <v>2.2171904001147577E-3</v>
      </c>
      <c r="AK197" s="431">
        <v>1.7557152146801822E-3</v>
      </c>
      <c r="AL197" s="431">
        <v>2.9184350431439216E-3</v>
      </c>
      <c r="AM197" s="431">
        <v>1.5354232158258734E-3</v>
      </c>
      <c r="AN197" s="431">
        <v>1.6778463222923434E-3</v>
      </c>
      <c r="AO197" s="431">
        <v>2.3503934143057049E-3</v>
      </c>
      <c r="AP197" s="431">
        <v>1.3105945911413429E-3</v>
      </c>
      <c r="AQ197" s="431">
        <v>7.1918535923076678E-4</v>
      </c>
      <c r="AR197" s="431">
        <v>1.2804415977215665E-3</v>
      </c>
      <c r="AS197" s="431">
        <v>2.8842393275849108E-3</v>
      </c>
      <c r="AT197" s="431">
        <v>1.5132485515101462E-3</v>
      </c>
      <c r="AU197" s="431">
        <v>1.8210385502572385E-3</v>
      </c>
      <c r="AV197" s="431">
        <v>1.7544727257589841E-3</v>
      </c>
      <c r="AW197" s="431">
        <v>1.8167396998405195E-3</v>
      </c>
      <c r="AX197" s="431">
        <v>1.2398245379693102E-3</v>
      </c>
      <c r="AY197" s="431">
        <v>2.7589381481866195E-3</v>
      </c>
      <c r="AZ197" s="431">
        <v>2.1280596914894402E-3</v>
      </c>
      <c r="BA197" s="431">
        <v>1.6480416983296292E-3</v>
      </c>
      <c r="BB197" s="431">
        <v>1.2130291768685305E-3</v>
      </c>
      <c r="BC197" s="431">
        <v>1.1531609262709435E-3</v>
      </c>
      <c r="BD197" s="431">
        <v>2.6669447255991872E-3</v>
      </c>
      <c r="BE197" s="431">
        <v>8.5335844125153403E-4</v>
      </c>
      <c r="BF197" s="431">
        <v>1.9618680461258543E-3</v>
      </c>
      <c r="BG197" s="431">
        <v>1.7366149126440517E-3</v>
      </c>
      <c r="BH197" s="431">
        <v>1.933889993506819E-3</v>
      </c>
      <c r="BI197" s="431">
        <v>2.2261443370997008E-3</v>
      </c>
      <c r="BJ197" s="431">
        <v>1.6384661476840728E-3</v>
      </c>
      <c r="BK197" s="431">
        <v>2.2420597743259495E-3</v>
      </c>
      <c r="BL197" s="431">
        <v>3.6884109448763881E-3</v>
      </c>
      <c r="BM197" s="431">
        <v>3.4766361723048379E-3</v>
      </c>
      <c r="BN197" s="431">
        <v>2.9967608328891836E-3</v>
      </c>
      <c r="BO197" s="431">
        <v>2.2288940379019302E-3</v>
      </c>
      <c r="BP197" s="431">
        <v>2.1442626665248493E-3</v>
      </c>
      <c r="BQ197" s="431">
        <v>1.7257468259763349E-3</v>
      </c>
      <c r="BR197" s="431">
        <v>1.6839816921428298E-3</v>
      </c>
      <c r="BS197" s="431">
        <v>3.424437749495727E-3</v>
      </c>
      <c r="BT197" s="431">
        <v>1.4530553770201279E-2</v>
      </c>
      <c r="BU197" s="431">
        <v>5.9010769350426743E-3</v>
      </c>
      <c r="BV197" s="431">
        <v>8.6327615991245513E-3</v>
      </c>
      <c r="BW197" s="431">
        <v>2.0002095358987526E-3</v>
      </c>
      <c r="BX197" s="431">
        <v>1.3571629928486031E-3</v>
      </c>
      <c r="BY197" s="431">
        <v>7.0576995995431837E-4</v>
      </c>
      <c r="BZ197" s="431">
        <v>1.0002634826793675</v>
      </c>
      <c r="CA197" s="431">
        <v>1.9381016995238818E-3</v>
      </c>
      <c r="CB197" s="431">
        <v>2.5054005673123105E-3</v>
      </c>
      <c r="CC197" s="431">
        <v>1.3375671248904023E-3</v>
      </c>
      <c r="CD197" s="431">
        <v>1.640303212290434E-3</v>
      </c>
      <c r="CE197" s="431">
        <v>6.1032818089091336E-3</v>
      </c>
      <c r="CF197" s="431">
        <v>1.8787975864727447E-3</v>
      </c>
      <c r="CG197" s="431">
        <v>2.2016807276310402E-3</v>
      </c>
      <c r="CH197" s="431">
        <v>1.5995960819641961E-3</v>
      </c>
      <c r="CI197" s="431">
        <v>2.8910064347967049E-3</v>
      </c>
      <c r="CJ197" s="431">
        <v>3.4773456155471633E-3</v>
      </c>
      <c r="CK197" s="431">
        <v>1.3814818689348134E-3</v>
      </c>
      <c r="CL197" s="431">
        <v>3.1464217634820783E-3</v>
      </c>
      <c r="CM197" s="431">
        <v>2.4918181628680878E-3</v>
      </c>
      <c r="CN197" s="431">
        <v>7.51089372492571E-3</v>
      </c>
      <c r="CO197" s="431">
        <v>3.840323013759766E-3</v>
      </c>
      <c r="CP197" s="431">
        <v>8.6423210476353762E-3</v>
      </c>
      <c r="CQ197" s="431">
        <v>2.7759016087837902E-3</v>
      </c>
      <c r="CR197" s="431">
        <v>6.4513896705390584E-3</v>
      </c>
      <c r="CS197" s="431">
        <v>2.0549158164638107E-3</v>
      </c>
      <c r="CT197" s="431">
        <v>1.0918159910683236E-3</v>
      </c>
      <c r="CU197" s="431">
        <v>5.3616546239437547E-3</v>
      </c>
      <c r="CV197" s="431">
        <v>2.2628151857701432E-3</v>
      </c>
      <c r="CW197" s="431">
        <v>2.4186075192755567E-3</v>
      </c>
      <c r="CX197" s="431">
        <v>2.0935485428177597E-3</v>
      </c>
      <c r="CY197" s="431">
        <v>1.4313538377728873E-3</v>
      </c>
      <c r="CZ197" s="431">
        <v>2.3793769834012614E-3</v>
      </c>
      <c r="DA197" s="431">
        <v>2.6753700275408162E-3</v>
      </c>
      <c r="DB197" s="431">
        <v>1.9620754870281502E-3</v>
      </c>
      <c r="DC197" s="431">
        <v>2.1343667683157738E-3</v>
      </c>
      <c r="DD197" s="431">
        <v>1.1504315874692212E-3</v>
      </c>
      <c r="DE197" s="431">
        <v>2.753912982087544E-3</v>
      </c>
      <c r="DF197" s="431">
        <v>4.2210466972471723E-3</v>
      </c>
      <c r="DG197" s="432">
        <v>1.4469489815092382E-3</v>
      </c>
    </row>
    <row r="198" spans="2:111">
      <c r="B198" s="188" t="s">
        <v>271</v>
      </c>
      <c r="C198" s="185" t="s">
        <v>272</v>
      </c>
      <c r="D198" s="431">
        <v>1.4306984600596453E-2</v>
      </c>
      <c r="E198" s="431">
        <v>6.0361591852296795E-2</v>
      </c>
      <c r="F198" s="431">
        <v>1.7034504120457337E-2</v>
      </c>
      <c r="G198" s="431">
        <v>3.8444488955634272E-2</v>
      </c>
      <c r="H198" s="431">
        <v>1.8453037775088128E-2</v>
      </c>
      <c r="I198" s="431">
        <v>1.8773308187253646E-4</v>
      </c>
      <c r="J198" s="431">
        <v>2.2932585329211489E-3</v>
      </c>
      <c r="K198" s="431">
        <v>3.423683670068077E-2</v>
      </c>
      <c r="L198" s="431">
        <v>2.2285940428093842E-2</v>
      </c>
      <c r="M198" s="431">
        <v>4.3722642507149023E-2</v>
      </c>
      <c r="N198" s="431">
        <v>2.6516545693515644E-3</v>
      </c>
      <c r="O198" s="431">
        <v>1.1946883972381039E-2</v>
      </c>
      <c r="P198" s="431">
        <v>5.1555109787402029E-3</v>
      </c>
      <c r="Q198" s="431">
        <v>2.7678837618657484E-2</v>
      </c>
      <c r="R198" s="431">
        <v>2.1265579896799711E-2</v>
      </c>
      <c r="S198" s="431">
        <v>5.6610196429541161E-2</v>
      </c>
      <c r="T198" s="431">
        <v>4.1494629705433286E-2</v>
      </c>
      <c r="U198" s="431">
        <v>2.2464957610682967E-2</v>
      </c>
      <c r="V198" s="431">
        <v>2.5189871975410234E-2</v>
      </c>
      <c r="W198" s="431">
        <v>1.360262504647476E-2</v>
      </c>
      <c r="X198" s="431">
        <v>1.408193909967533E-2</v>
      </c>
      <c r="Y198" s="431">
        <v>1.4248970846132582E-2</v>
      </c>
      <c r="Z198" s="431">
        <v>1.4004302424413544E-2</v>
      </c>
      <c r="AA198" s="431">
        <v>2.0855552260794004E-2</v>
      </c>
      <c r="AB198" s="431">
        <v>1.711775664812477E-2</v>
      </c>
      <c r="AC198" s="431">
        <v>2.1345738880948199E-2</v>
      </c>
      <c r="AD198" s="431">
        <v>2.6809128567907774E-3</v>
      </c>
      <c r="AE198" s="431">
        <v>2.6545696890525213E-2</v>
      </c>
      <c r="AF198" s="431">
        <v>1.8343187661333589E-2</v>
      </c>
      <c r="AG198" s="431">
        <v>1.1408662447730039E-2</v>
      </c>
      <c r="AH198" s="431">
        <v>4.5508649737587741E-3</v>
      </c>
      <c r="AI198" s="431">
        <v>2.4513726198228815E-2</v>
      </c>
      <c r="AJ198" s="431">
        <v>4.7212831313348254E-2</v>
      </c>
      <c r="AK198" s="431">
        <v>2.7043883137158817E-2</v>
      </c>
      <c r="AL198" s="431">
        <v>2.5435193313474835E-2</v>
      </c>
      <c r="AM198" s="431">
        <v>3.247370404855851E-2</v>
      </c>
      <c r="AN198" s="431">
        <v>2.7249768048482118E-2</v>
      </c>
      <c r="AO198" s="431">
        <v>4.1149874983359258E-2</v>
      </c>
      <c r="AP198" s="431">
        <v>2.876437915010352E-2</v>
      </c>
      <c r="AQ198" s="431">
        <v>1.6519111221038791E-2</v>
      </c>
      <c r="AR198" s="431">
        <v>2.8694872954118291E-2</v>
      </c>
      <c r="AS198" s="431">
        <v>2.2390102882637253E-2</v>
      </c>
      <c r="AT198" s="431">
        <v>1.8662786490835602E-2</v>
      </c>
      <c r="AU198" s="431">
        <v>1.5815683135524939E-2</v>
      </c>
      <c r="AV198" s="431">
        <v>1.3426212112723969E-2</v>
      </c>
      <c r="AW198" s="431">
        <v>1.1318680931435844E-2</v>
      </c>
      <c r="AX198" s="431">
        <v>6.7147653081508782E-3</v>
      </c>
      <c r="AY198" s="431">
        <v>1.6058955660806708E-2</v>
      </c>
      <c r="AZ198" s="431">
        <v>1.6503839690536724E-2</v>
      </c>
      <c r="BA198" s="431">
        <v>1.3733749862745335E-2</v>
      </c>
      <c r="BB198" s="431">
        <v>5.4891855627229279E-3</v>
      </c>
      <c r="BC198" s="431">
        <v>1.1925322075788631E-2</v>
      </c>
      <c r="BD198" s="431">
        <v>6.892323774637177E-3</v>
      </c>
      <c r="BE198" s="431">
        <v>5.7245889281014812E-3</v>
      </c>
      <c r="BF198" s="431">
        <v>2.6303743438207714E-2</v>
      </c>
      <c r="BG198" s="431">
        <v>2.7786673178069755E-2</v>
      </c>
      <c r="BH198" s="431">
        <v>2.2427126960187647E-2</v>
      </c>
      <c r="BI198" s="431">
        <v>2.7118847932583012E-2</v>
      </c>
      <c r="BJ198" s="431">
        <v>1.2000065232238582E-2</v>
      </c>
      <c r="BK198" s="431">
        <v>1.6310950391837331E-2</v>
      </c>
      <c r="BL198" s="431">
        <v>0.51044684035518895</v>
      </c>
      <c r="BM198" s="431">
        <v>2.8876772964389535E-2</v>
      </c>
      <c r="BN198" s="431">
        <v>2.9509622834965929E-2</v>
      </c>
      <c r="BO198" s="431">
        <v>2.6683267717973923E-2</v>
      </c>
      <c r="BP198" s="431">
        <v>2.7369339601674519E-2</v>
      </c>
      <c r="BQ198" s="431">
        <v>1.5431051936031464E-2</v>
      </c>
      <c r="BR198" s="431">
        <v>2.9650771656011619E-2</v>
      </c>
      <c r="BS198" s="431">
        <v>1.7097506694426685E-2</v>
      </c>
      <c r="BT198" s="431">
        <v>4.1175842782801682E-2</v>
      </c>
      <c r="BU198" s="431">
        <v>8.3681263566748997E-3</v>
      </c>
      <c r="BV198" s="431">
        <v>1.2369270879314803E-2</v>
      </c>
      <c r="BW198" s="431">
        <v>3.9655628017466185E-3</v>
      </c>
      <c r="BX198" s="431">
        <v>3.9533428506769381E-3</v>
      </c>
      <c r="BY198" s="431">
        <v>1.5227861303252017E-3</v>
      </c>
      <c r="BZ198" s="431">
        <v>7.2779594954963623E-3</v>
      </c>
      <c r="CA198" s="431">
        <v>1.0044315537795165</v>
      </c>
      <c r="CB198" s="431">
        <v>1.2930585853726721E-2</v>
      </c>
      <c r="CC198" s="431">
        <v>3.8472650597579676E-3</v>
      </c>
      <c r="CD198" s="431">
        <v>9.5555523418020538E-3</v>
      </c>
      <c r="CE198" s="431">
        <v>8.3503149290845742E-3</v>
      </c>
      <c r="CF198" s="431">
        <v>6.4776211947561906E-3</v>
      </c>
      <c r="CG198" s="431">
        <v>1.1448809110465127E-2</v>
      </c>
      <c r="CH198" s="431">
        <v>8.4524936074969179E-2</v>
      </c>
      <c r="CI198" s="431">
        <v>1.1603507320432712E-2</v>
      </c>
      <c r="CJ198" s="431">
        <v>1.089753021368671E-2</v>
      </c>
      <c r="CK198" s="431">
        <v>9.7428884578025718E-3</v>
      </c>
      <c r="CL198" s="431">
        <v>1.3150736781696558E-2</v>
      </c>
      <c r="CM198" s="431">
        <v>2.0152648618460289E-2</v>
      </c>
      <c r="CN198" s="431">
        <v>1.0780553247139604E-2</v>
      </c>
      <c r="CO198" s="431">
        <v>6.528773813490896E-3</v>
      </c>
      <c r="CP198" s="431">
        <v>1.5552600526880896E-2</v>
      </c>
      <c r="CQ198" s="431">
        <v>1.5601499753095939E-2</v>
      </c>
      <c r="CR198" s="431">
        <v>1.3680139506984653E-2</v>
      </c>
      <c r="CS198" s="431">
        <v>9.8902856092359191E-3</v>
      </c>
      <c r="CT198" s="431">
        <v>7.5696477084657059E-3</v>
      </c>
      <c r="CU198" s="431">
        <v>1.6888482715187454E-2</v>
      </c>
      <c r="CV198" s="431">
        <v>8.3973645681399076E-3</v>
      </c>
      <c r="CW198" s="431">
        <v>1.15047039426153E-2</v>
      </c>
      <c r="CX198" s="431">
        <v>1.8992851974964094E-2</v>
      </c>
      <c r="CY198" s="431">
        <v>5.509731846452706E-3</v>
      </c>
      <c r="CZ198" s="431">
        <v>1.7553721146175035E-2</v>
      </c>
      <c r="DA198" s="431">
        <v>2.4277108646119896E-2</v>
      </c>
      <c r="DB198" s="431">
        <v>8.2255641320998513E-3</v>
      </c>
      <c r="DC198" s="431">
        <v>7.9439095890482692E-3</v>
      </c>
      <c r="DD198" s="431">
        <v>9.8762843211905732E-3</v>
      </c>
      <c r="DE198" s="431">
        <v>1.8010844218470917E-2</v>
      </c>
      <c r="DF198" s="431">
        <v>7.3486161820459944E-2</v>
      </c>
      <c r="DG198" s="432">
        <v>2.2165263358268482E-2</v>
      </c>
    </row>
    <row r="199" spans="2:111">
      <c r="B199" s="188" t="s">
        <v>273</v>
      </c>
      <c r="C199" s="185" t="s">
        <v>274</v>
      </c>
      <c r="D199" s="431">
        <v>5.1343601431927358E-2</v>
      </c>
      <c r="E199" s="431">
        <v>2.9745476482552172E-2</v>
      </c>
      <c r="F199" s="431">
        <v>2.1346093885351913E-2</v>
      </c>
      <c r="G199" s="431">
        <v>3.2867552651408241E-2</v>
      </c>
      <c r="H199" s="431">
        <v>2.5559447949675039E-2</v>
      </c>
      <c r="I199" s="431">
        <v>5.8156453899721146E-4</v>
      </c>
      <c r="J199" s="431">
        <v>2.4421519703470042E-2</v>
      </c>
      <c r="K199" s="431">
        <v>1.8911075359196568E-2</v>
      </c>
      <c r="L199" s="431">
        <v>1.4296224771575298E-2</v>
      </c>
      <c r="M199" s="431">
        <v>2.1549826423510391E-2</v>
      </c>
      <c r="N199" s="431">
        <v>2.8910102507476872E-3</v>
      </c>
      <c r="O199" s="431">
        <v>1.3751783170060221E-2</v>
      </c>
      <c r="P199" s="431">
        <v>5.0477418888455056E-3</v>
      </c>
      <c r="Q199" s="431">
        <v>1.9421387389026365E-2</v>
      </c>
      <c r="R199" s="431">
        <v>1.0976150119978571E-2</v>
      </c>
      <c r="S199" s="431">
        <v>1.4749234218833746E-2</v>
      </c>
      <c r="T199" s="431">
        <v>1.1320233462678747E-2</v>
      </c>
      <c r="U199" s="431">
        <v>1.567293844951061E-2</v>
      </c>
      <c r="V199" s="431">
        <v>6.9416895335659961E-3</v>
      </c>
      <c r="W199" s="431">
        <v>6.9456412152674096E-3</v>
      </c>
      <c r="X199" s="431">
        <v>5.9252012752036226E-3</v>
      </c>
      <c r="Y199" s="431">
        <v>6.7877045677606279E-3</v>
      </c>
      <c r="Z199" s="431">
        <v>4.4658737769425229E-3</v>
      </c>
      <c r="AA199" s="431">
        <v>8.0216459693243317E-3</v>
      </c>
      <c r="AB199" s="431">
        <v>6.3965751566907774E-3</v>
      </c>
      <c r="AC199" s="431">
        <v>7.4322433499066703E-3</v>
      </c>
      <c r="AD199" s="431">
        <v>1.1220024396331543E-3</v>
      </c>
      <c r="AE199" s="431">
        <v>2.9822282099730233E-3</v>
      </c>
      <c r="AF199" s="431">
        <v>6.2038784111487361E-3</v>
      </c>
      <c r="AG199" s="431">
        <v>6.149247205113337E-3</v>
      </c>
      <c r="AH199" s="431">
        <v>5.136337226873124E-3</v>
      </c>
      <c r="AI199" s="431">
        <v>1.0049456576447589E-2</v>
      </c>
      <c r="AJ199" s="431">
        <v>3.8913573200607142E-2</v>
      </c>
      <c r="AK199" s="431">
        <v>8.916876151887498E-3</v>
      </c>
      <c r="AL199" s="431">
        <v>4.1229983338063485E-2</v>
      </c>
      <c r="AM199" s="431">
        <v>1.3796685992908975E-2</v>
      </c>
      <c r="AN199" s="431">
        <v>1.4765346783342691E-2</v>
      </c>
      <c r="AO199" s="431">
        <v>1.1456344811859469E-2</v>
      </c>
      <c r="AP199" s="431">
        <v>1.1540808473140695E-2</v>
      </c>
      <c r="AQ199" s="431">
        <v>7.1608491548658566E-3</v>
      </c>
      <c r="AR199" s="431">
        <v>7.898128835567949E-3</v>
      </c>
      <c r="AS199" s="431">
        <v>1.4277825661346456E-2</v>
      </c>
      <c r="AT199" s="431">
        <v>1.2618157427393186E-2</v>
      </c>
      <c r="AU199" s="431">
        <v>9.8137478062544845E-3</v>
      </c>
      <c r="AV199" s="431">
        <v>9.1300695090408245E-3</v>
      </c>
      <c r="AW199" s="431">
        <v>9.1148540908923721E-3</v>
      </c>
      <c r="AX199" s="431">
        <v>3.5703297233229902E-3</v>
      </c>
      <c r="AY199" s="431">
        <v>5.6127622999501301E-3</v>
      </c>
      <c r="AZ199" s="431">
        <v>7.4772838941482749E-3</v>
      </c>
      <c r="BA199" s="431">
        <v>6.3534695099329505E-3</v>
      </c>
      <c r="BB199" s="431">
        <v>2.8169791063137623E-3</v>
      </c>
      <c r="BC199" s="431">
        <v>5.3049425528432833E-3</v>
      </c>
      <c r="BD199" s="431">
        <v>2.3731366525120649E-3</v>
      </c>
      <c r="BE199" s="431">
        <v>2.7230576487399069E-3</v>
      </c>
      <c r="BF199" s="431">
        <v>7.4632794156826356E-3</v>
      </c>
      <c r="BG199" s="431">
        <v>7.5840630022873832E-3</v>
      </c>
      <c r="BH199" s="431">
        <v>8.3050966602141816E-3</v>
      </c>
      <c r="BI199" s="431">
        <v>9.482525671531945E-3</v>
      </c>
      <c r="BJ199" s="431">
        <v>4.2933925927792936E-3</v>
      </c>
      <c r="BK199" s="431">
        <v>2.5798662875322509E-2</v>
      </c>
      <c r="BL199" s="431">
        <v>1.7447501147433257E-2</v>
      </c>
      <c r="BM199" s="431">
        <v>2.5725432674790792E-2</v>
      </c>
      <c r="BN199" s="431">
        <v>2.5655379636486696E-2</v>
      </c>
      <c r="BO199" s="431">
        <v>2.7630919239932328E-2</v>
      </c>
      <c r="BP199" s="431">
        <v>1.7740766899270882E-2</v>
      </c>
      <c r="BQ199" s="431">
        <v>7.5693530160391986E-3</v>
      </c>
      <c r="BR199" s="431">
        <v>9.7187374688942219E-3</v>
      </c>
      <c r="BS199" s="431">
        <v>1.3735388188730213E-2</v>
      </c>
      <c r="BT199" s="431">
        <v>2.2401066603495695E-2</v>
      </c>
      <c r="BU199" s="431">
        <v>3.4784040967258685E-2</v>
      </c>
      <c r="BV199" s="431">
        <v>1.1687459501501563E-2</v>
      </c>
      <c r="BW199" s="431">
        <v>6.288635939292091E-3</v>
      </c>
      <c r="BX199" s="431">
        <v>6.1168722526228356E-3</v>
      </c>
      <c r="BY199" s="431">
        <v>2.1258277653816346E-3</v>
      </c>
      <c r="BZ199" s="431">
        <v>7.0898958119717942E-3</v>
      </c>
      <c r="CA199" s="431">
        <v>4.1958938722604219E-3</v>
      </c>
      <c r="CB199" s="431">
        <v>1.0107173693883071</v>
      </c>
      <c r="CC199" s="431">
        <v>4.3228614714286842E-3</v>
      </c>
      <c r="CD199" s="431">
        <v>6.5432181966805503E-3</v>
      </c>
      <c r="CE199" s="431">
        <v>5.5687009312964178E-3</v>
      </c>
      <c r="CF199" s="431">
        <v>1.1122055883451122E-2</v>
      </c>
      <c r="CG199" s="431">
        <v>8.5808333855526379E-3</v>
      </c>
      <c r="CH199" s="431">
        <v>9.3005143034860845E-3</v>
      </c>
      <c r="CI199" s="431">
        <v>1.2538969807830713E-2</v>
      </c>
      <c r="CJ199" s="431">
        <v>1.488871385010764E-2</v>
      </c>
      <c r="CK199" s="431">
        <v>1.344048123746676E-2</v>
      </c>
      <c r="CL199" s="431">
        <v>6.7138169742587536E-3</v>
      </c>
      <c r="CM199" s="431">
        <v>1.8525914435822965E-2</v>
      </c>
      <c r="CN199" s="431">
        <v>1.4830312934257947E-2</v>
      </c>
      <c r="CO199" s="431">
        <v>1.5159184047486302E-2</v>
      </c>
      <c r="CP199" s="431">
        <v>1.0977700684488407E-2</v>
      </c>
      <c r="CQ199" s="431">
        <v>9.3875839149820204E-3</v>
      </c>
      <c r="CR199" s="431">
        <v>1.4091454576286487E-2</v>
      </c>
      <c r="CS199" s="431">
        <v>9.5623372858748834E-3</v>
      </c>
      <c r="CT199" s="431">
        <v>9.3794971355381975E-3</v>
      </c>
      <c r="CU199" s="431">
        <v>1.5824887799209347E-2</v>
      </c>
      <c r="CV199" s="431">
        <v>1.380095460915111E-2</v>
      </c>
      <c r="CW199" s="431">
        <v>1.5308672836309278E-2</v>
      </c>
      <c r="CX199" s="431">
        <v>1.2071656039433493E-2</v>
      </c>
      <c r="CY199" s="431">
        <v>7.8973720973005545E-3</v>
      </c>
      <c r="CZ199" s="431">
        <v>5.3888203001671145E-2</v>
      </c>
      <c r="DA199" s="431">
        <v>1.5943594295100547E-2</v>
      </c>
      <c r="DB199" s="431">
        <v>2.1611487535266975E-2</v>
      </c>
      <c r="DC199" s="431">
        <v>3.2820076837766984E-2</v>
      </c>
      <c r="DD199" s="431">
        <v>1.4521287397356832E-2</v>
      </c>
      <c r="DE199" s="431">
        <v>3.0982915784974401E-2</v>
      </c>
      <c r="DF199" s="431">
        <v>1.8487340589267112E-2</v>
      </c>
      <c r="DG199" s="432">
        <v>8.1057664932784306E-3</v>
      </c>
    </row>
    <row r="200" spans="2:111">
      <c r="B200" s="188" t="s">
        <v>275</v>
      </c>
      <c r="C200" s="185" t="s">
        <v>276</v>
      </c>
      <c r="D200" s="431">
        <v>2.007880489886418E-3</v>
      </c>
      <c r="E200" s="431">
        <v>5.5389334472489447E-3</v>
      </c>
      <c r="F200" s="431">
        <v>1.543064601474768E-3</v>
      </c>
      <c r="G200" s="431">
        <v>1.8351057817679055E-3</v>
      </c>
      <c r="H200" s="431">
        <v>2.1270172081582837E-3</v>
      </c>
      <c r="I200" s="431">
        <v>1.6532402983576278E-5</v>
      </c>
      <c r="J200" s="431">
        <v>2.5170166173060511E-4</v>
      </c>
      <c r="K200" s="431">
        <v>2.1391811780767048E-3</v>
      </c>
      <c r="L200" s="431">
        <v>1.5571974529875142E-3</v>
      </c>
      <c r="M200" s="431">
        <v>4.6046208788964775E-3</v>
      </c>
      <c r="N200" s="431">
        <v>1.9943457379227743E-4</v>
      </c>
      <c r="O200" s="431">
        <v>9.4120705256501593E-4</v>
      </c>
      <c r="P200" s="431">
        <v>2.7378264339705203E-4</v>
      </c>
      <c r="Q200" s="431">
        <v>2.734225660149301E-3</v>
      </c>
      <c r="R200" s="431">
        <v>1.670420722040433E-3</v>
      </c>
      <c r="S200" s="431">
        <v>6.5161150010599727E-3</v>
      </c>
      <c r="T200" s="431">
        <v>3.1799332572672715E-3</v>
      </c>
      <c r="U200" s="431">
        <v>1.6007563959312963E-3</v>
      </c>
      <c r="V200" s="431">
        <v>4.1231303388163465E-3</v>
      </c>
      <c r="W200" s="431">
        <v>3.8251273457691566E-3</v>
      </c>
      <c r="X200" s="431">
        <v>4.40623133614821E-3</v>
      </c>
      <c r="Y200" s="431">
        <v>2.3266568476450625E-3</v>
      </c>
      <c r="Z200" s="431">
        <v>2.2799891727073979E-3</v>
      </c>
      <c r="AA200" s="431">
        <v>3.031493160153817E-3</v>
      </c>
      <c r="AB200" s="431">
        <v>1.3009795539254698E-3</v>
      </c>
      <c r="AC200" s="431">
        <v>2.0477935756975413E-3</v>
      </c>
      <c r="AD200" s="431">
        <v>3.0233828895487682E-3</v>
      </c>
      <c r="AE200" s="431">
        <v>1.6507119362401779E-2</v>
      </c>
      <c r="AF200" s="431">
        <v>1.6002414269725681E-3</v>
      </c>
      <c r="AG200" s="431">
        <v>1.0515802782812885E-3</v>
      </c>
      <c r="AH200" s="431">
        <v>2.9049528918084761E-4</v>
      </c>
      <c r="AI200" s="431">
        <v>3.0176958752457668E-3</v>
      </c>
      <c r="AJ200" s="431">
        <v>8.0634622995408196E-3</v>
      </c>
      <c r="AK200" s="431">
        <v>2.7882891938697907E-3</v>
      </c>
      <c r="AL200" s="431">
        <v>4.3055311948187553E-3</v>
      </c>
      <c r="AM200" s="431">
        <v>1.1408821917147021E-2</v>
      </c>
      <c r="AN200" s="431">
        <v>7.5747063582224132E-3</v>
      </c>
      <c r="AO200" s="431">
        <v>8.2033652705856414E-3</v>
      </c>
      <c r="AP200" s="431">
        <v>6.2958037294661836E-3</v>
      </c>
      <c r="AQ200" s="431">
        <v>8.4387796642273749E-3</v>
      </c>
      <c r="AR200" s="431">
        <v>5.6573206758241444E-3</v>
      </c>
      <c r="AS200" s="431">
        <v>3.7530810667749772E-3</v>
      </c>
      <c r="AT200" s="431">
        <v>3.0249870855226183E-3</v>
      </c>
      <c r="AU200" s="431">
        <v>2.053318175634292E-3</v>
      </c>
      <c r="AV200" s="431">
        <v>1.7246335542067301E-3</v>
      </c>
      <c r="AW200" s="431">
        <v>1.044385987468306E-3</v>
      </c>
      <c r="AX200" s="431">
        <v>5.1014057058465664E-4</v>
      </c>
      <c r="AY200" s="431">
        <v>1.5860380417271613E-3</v>
      </c>
      <c r="AZ200" s="431">
        <v>1.8391693380837078E-3</v>
      </c>
      <c r="BA200" s="431">
        <v>1.3166002712291531E-3</v>
      </c>
      <c r="BB200" s="431">
        <v>4.1057305035493893E-4</v>
      </c>
      <c r="BC200" s="431">
        <v>1.3383657528233475E-3</v>
      </c>
      <c r="BD200" s="431">
        <v>5.6275234177305367E-4</v>
      </c>
      <c r="BE200" s="431">
        <v>3.3031674986030253E-4</v>
      </c>
      <c r="BF200" s="431">
        <v>3.7704807525840794E-3</v>
      </c>
      <c r="BG200" s="431">
        <v>4.1864877649987449E-3</v>
      </c>
      <c r="BH200" s="431">
        <v>2.9930821826281051E-3</v>
      </c>
      <c r="BI200" s="431">
        <v>3.7989847928377404E-3</v>
      </c>
      <c r="BJ200" s="431">
        <v>1.4858795515677275E-3</v>
      </c>
      <c r="BK200" s="431">
        <v>1.1659373193890897E-3</v>
      </c>
      <c r="BL200" s="431">
        <v>8.5730261162163549E-2</v>
      </c>
      <c r="BM200" s="431">
        <v>2.0079466137066715E-3</v>
      </c>
      <c r="BN200" s="431">
        <v>2.0664187496380808E-3</v>
      </c>
      <c r="BO200" s="431">
        <v>2.9017062190790774E-3</v>
      </c>
      <c r="BP200" s="431">
        <v>2.9796436879904217E-3</v>
      </c>
      <c r="BQ200" s="431">
        <v>4.4709594549797076E-3</v>
      </c>
      <c r="BR200" s="431">
        <v>4.0179738257600838E-3</v>
      </c>
      <c r="BS200" s="431">
        <v>1.138163084896294E-3</v>
      </c>
      <c r="BT200" s="431">
        <v>1.2373041851166126E-3</v>
      </c>
      <c r="BU200" s="431">
        <v>6.0686742302368507E-4</v>
      </c>
      <c r="BV200" s="431">
        <v>4.7884082255420987E-4</v>
      </c>
      <c r="BW200" s="431">
        <v>3.1716104294181064E-4</v>
      </c>
      <c r="BX200" s="431">
        <v>2.7896633724060633E-4</v>
      </c>
      <c r="BY200" s="431">
        <v>9.0150589920859784E-5</v>
      </c>
      <c r="BZ200" s="431">
        <v>5.84545811811526E-4</v>
      </c>
      <c r="CA200" s="431">
        <v>4.519065672056493E-3</v>
      </c>
      <c r="CB200" s="431">
        <v>6.148867730942701E-3</v>
      </c>
      <c r="CC200" s="431">
        <v>0.69694028426426324</v>
      </c>
      <c r="CD200" s="431">
        <v>1.977663582612226E-3</v>
      </c>
      <c r="CE200" s="431">
        <v>4.2992444784929079E-4</v>
      </c>
      <c r="CF200" s="431">
        <v>5.7919235821303396E-4</v>
      </c>
      <c r="CG200" s="431">
        <v>8.5522022066360627E-4</v>
      </c>
      <c r="CH200" s="431">
        <v>1.5607862392265058E-3</v>
      </c>
      <c r="CI200" s="431">
        <v>4.7009226026169254E-4</v>
      </c>
      <c r="CJ200" s="431">
        <v>5.3115788997640061E-4</v>
      </c>
      <c r="CK200" s="431">
        <v>5.656545014110769E-4</v>
      </c>
      <c r="CL200" s="431">
        <v>4.5482265828613786E-4</v>
      </c>
      <c r="CM200" s="431">
        <v>9.4962988076072446E-4</v>
      </c>
      <c r="CN200" s="431">
        <v>5.6742531465314282E-4</v>
      </c>
      <c r="CO200" s="431">
        <v>4.8532804031939202E-4</v>
      </c>
      <c r="CP200" s="431">
        <v>7.8888478882452112E-4</v>
      </c>
      <c r="CQ200" s="431">
        <v>7.3307583812880434E-4</v>
      </c>
      <c r="CR200" s="431">
        <v>1.004624511510993E-3</v>
      </c>
      <c r="CS200" s="431">
        <v>5.6003304780842544E-4</v>
      </c>
      <c r="CT200" s="431">
        <v>4.8799041289836637E-4</v>
      </c>
      <c r="CU200" s="431">
        <v>7.3829006279218861E-4</v>
      </c>
      <c r="CV200" s="431">
        <v>5.5181681953637941E-4</v>
      </c>
      <c r="CW200" s="431">
        <v>5.278413610961889E-4</v>
      </c>
      <c r="CX200" s="431">
        <v>1.8026885646600513E-3</v>
      </c>
      <c r="CY200" s="431">
        <v>3.0792254810456491E-4</v>
      </c>
      <c r="CZ200" s="431">
        <v>1.3570829613272334E-3</v>
      </c>
      <c r="DA200" s="431">
        <v>1.1920844043132033E-3</v>
      </c>
      <c r="DB200" s="431">
        <v>6.9475099336255362E-4</v>
      </c>
      <c r="DC200" s="431">
        <v>7.2802888860702827E-4</v>
      </c>
      <c r="DD200" s="431">
        <v>6.0273209957450525E-4</v>
      </c>
      <c r="DE200" s="431">
        <v>7.3899663051455713E-4</v>
      </c>
      <c r="DF200" s="431">
        <v>4.6469943056326709E-3</v>
      </c>
      <c r="DG200" s="432">
        <v>4.499188941197445E-4</v>
      </c>
    </row>
    <row r="201" spans="2:111">
      <c r="B201" s="188" t="s">
        <v>277</v>
      </c>
      <c r="C201" s="185" t="s">
        <v>278</v>
      </c>
      <c r="D201" s="431">
        <v>3.284215762830745E-4</v>
      </c>
      <c r="E201" s="431">
        <v>4.2359994177291246E-4</v>
      </c>
      <c r="F201" s="431">
        <v>6.1198601199203152E-4</v>
      </c>
      <c r="G201" s="431">
        <v>4.3714475844606999E-4</v>
      </c>
      <c r="H201" s="431">
        <v>4.2037961694687441E-4</v>
      </c>
      <c r="I201" s="431">
        <v>6.397874682957075E-5</v>
      </c>
      <c r="J201" s="431">
        <v>3.9223292077925445E-4</v>
      </c>
      <c r="K201" s="431">
        <v>5.111125877967416E-4</v>
      </c>
      <c r="L201" s="431">
        <v>5.8219365140015425E-4</v>
      </c>
      <c r="M201" s="431">
        <v>4.1251845338910058E-4</v>
      </c>
      <c r="N201" s="431">
        <v>1.008195654997445E-4</v>
      </c>
      <c r="O201" s="431">
        <v>5.5812454672971978E-4</v>
      </c>
      <c r="P201" s="431">
        <v>3.6268024012795804E-4</v>
      </c>
      <c r="Q201" s="431">
        <v>4.6961045259761599E-4</v>
      </c>
      <c r="R201" s="431">
        <v>7.1107846863255548E-4</v>
      </c>
      <c r="S201" s="431">
        <v>6.6390584418001193E-4</v>
      </c>
      <c r="T201" s="431">
        <v>7.0049085920547577E-4</v>
      </c>
      <c r="U201" s="431">
        <v>9.4822158663511414E-4</v>
      </c>
      <c r="V201" s="431">
        <v>4.9404752155762159E-4</v>
      </c>
      <c r="W201" s="431">
        <v>5.3323441515145363E-4</v>
      </c>
      <c r="X201" s="431">
        <v>1.9633885587203666E-4</v>
      </c>
      <c r="Y201" s="431">
        <v>3.1724583900748205E-4</v>
      </c>
      <c r="Z201" s="431">
        <v>6.5231947958074279E-4</v>
      </c>
      <c r="AA201" s="431">
        <v>3.8353995868659535E-4</v>
      </c>
      <c r="AB201" s="431">
        <v>2.3503164051482698E-3</v>
      </c>
      <c r="AC201" s="431">
        <v>8.0793964083585793E-4</v>
      </c>
      <c r="AD201" s="431">
        <v>7.3592410399188208E-5</v>
      </c>
      <c r="AE201" s="431">
        <v>2.352601530753458E-4</v>
      </c>
      <c r="AF201" s="431">
        <v>7.1499329319955689E-4</v>
      </c>
      <c r="AG201" s="431">
        <v>5.7808889468290636E-4</v>
      </c>
      <c r="AH201" s="431">
        <v>1.9446804396282155E-4</v>
      </c>
      <c r="AI201" s="431">
        <v>6.4993774464080752E-4</v>
      </c>
      <c r="AJ201" s="431">
        <v>6.842936220319394E-4</v>
      </c>
      <c r="AK201" s="431">
        <v>6.2105697997816344E-4</v>
      </c>
      <c r="AL201" s="431">
        <v>7.2044418555838408E-4</v>
      </c>
      <c r="AM201" s="431">
        <v>4.1779720112236342E-4</v>
      </c>
      <c r="AN201" s="431">
        <v>8.1795872958874481E-4</v>
      </c>
      <c r="AO201" s="431">
        <v>7.0841533896420902E-4</v>
      </c>
      <c r="AP201" s="431">
        <v>6.8126258452397108E-4</v>
      </c>
      <c r="AQ201" s="431">
        <v>2.7561963718788742E-4</v>
      </c>
      <c r="AR201" s="431">
        <v>3.8135174726233923E-4</v>
      </c>
      <c r="AS201" s="431">
        <v>1.1018019360462435E-3</v>
      </c>
      <c r="AT201" s="431">
        <v>8.2658511554724063E-4</v>
      </c>
      <c r="AU201" s="431">
        <v>8.7672581035599679E-4</v>
      </c>
      <c r="AV201" s="431">
        <v>9.4153215105650056E-4</v>
      </c>
      <c r="AW201" s="431">
        <v>8.5604985413510574E-4</v>
      </c>
      <c r="AX201" s="431">
        <v>2.6325434066450858E-4</v>
      </c>
      <c r="AY201" s="431">
        <v>8.7682305862085957E-4</v>
      </c>
      <c r="AZ201" s="431">
        <v>7.762769051576421E-4</v>
      </c>
      <c r="BA201" s="431">
        <v>5.8353809147932019E-4</v>
      </c>
      <c r="BB201" s="431">
        <v>3.3620208042022123E-4</v>
      </c>
      <c r="BC201" s="431">
        <v>4.8865928246517962E-4</v>
      </c>
      <c r="BD201" s="431">
        <v>3.5467787610109192E-4</v>
      </c>
      <c r="BE201" s="431">
        <v>2.070975090853871E-4</v>
      </c>
      <c r="BF201" s="431">
        <v>8.1957761353605935E-4</v>
      </c>
      <c r="BG201" s="431">
        <v>8.1111206594764742E-4</v>
      </c>
      <c r="BH201" s="431">
        <v>9.3718433199908478E-4</v>
      </c>
      <c r="BI201" s="431">
        <v>6.3463736109665514E-4</v>
      </c>
      <c r="BJ201" s="431">
        <v>4.9573113166692304E-4</v>
      </c>
      <c r="BK201" s="431">
        <v>6.0074079617581104E-4</v>
      </c>
      <c r="BL201" s="431">
        <v>4.7087355170348386E-4</v>
      </c>
      <c r="BM201" s="431">
        <v>7.0376898834605085E-4</v>
      </c>
      <c r="BN201" s="431">
        <v>7.7430988201779446E-4</v>
      </c>
      <c r="BO201" s="431">
        <v>6.9788338844478984E-4</v>
      </c>
      <c r="BP201" s="431">
        <v>7.8541829498452234E-4</v>
      </c>
      <c r="BQ201" s="431">
        <v>6.5372798830220158E-4</v>
      </c>
      <c r="BR201" s="431">
        <v>5.7017759925032639E-4</v>
      </c>
      <c r="BS201" s="431">
        <v>1.4796490744325189E-3</v>
      </c>
      <c r="BT201" s="431">
        <v>3.8729302695500022E-3</v>
      </c>
      <c r="BU201" s="431">
        <v>2.0042722470834423E-3</v>
      </c>
      <c r="BV201" s="431">
        <v>1.3296817101985023E-3</v>
      </c>
      <c r="BW201" s="431">
        <v>5.2099893043211032E-4</v>
      </c>
      <c r="BX201" s="431">
        <v>4.8483151074437173E-4</v>
      </c>
      <c r="BY201" s="431">
        <v>1.2138821545287909E-4</v>
      </c>
      <c r="BZ201" s="431">
        <v>5.2949099272933415E-4</v>
      </c>
      <c r="CA201" s="431">
        <v>3.4652972788376258E-4</v>
      </c>
      <c r="CB201" s="431">
        <v>8.8472292293826998E-4</v>
      </c>
      <c r="CC201" s="431">
        <v>3.0770247907961943E-4</v>
      </c>
      <c r="CD201" s="431">
        <v>0.85293310151484103</v>
      </c>
      <c r="CE201" s="431">
        <v>1.2183845456424764E-3</v>
      </c>
      <c r="CF201" s="431">
        <v>6.3558526369815731E-4</v>
      </c>
      <c r="CG201" s="431">
        <v>8.1811144195440162E-4</v>
      </c>
      <c r="CH201" s="431">
        <v>2.0733583495775733E-2</v>
      </c>
      <c r="CI201" s="431">
        <v>1.7383232649772569E-3</v>
      </c>
      <c r="CJ201" s="431">
        <v>3.5011691558965775E-3</v>
      </c>
      <c r="CK201" s="431">
        <v>2.3458124245934499E-3</v>
      </c>
      <c r="CL201" s="431">
        <v>1.9182739604548767E-3</v>
      </c>
      <c r="CM201" s="431">
        <v>6.0700752793984604E-3</v>
      </c>
      <c r="CN201" s="431">
        <v>1.2888801661648447E-3</v>
      </c>
      <c r="CO201" s="431">
        <v>1.5808740052216414E-3</v>
      </c>
      <c r="CP201" s="431">
        <v>2.6324164461863512E-3</v>
      </c>
      <c r="CQ201" s="431">
        <v>1.2342510736487321E-3</v>
      </c>
      <c r="CR201" s="431">
        <v>8.1069186110022725E-4</v>
      </c>
      <c r="CS201" s="431">
        <v>6.1941786394095397E-4</v>
      </c>
      <c r="CT201" s="431">
        <v>4.3708887392832128E-4</v>
      </c>
      <c r="CU201" s="431">
        <v>3.8095918548838154E-3</v>
      </c>
      <c r="CV201" s="431">
        <v>1.6611546273072265E-3</v>
      </c>
      <c r="CW201" s="431">
        <v>3.532211489462683E-3</v>
      </c>
      <c r="CX201" s="431">
        <v>8.5458367570831061E-4</v>
      </c>
      <c r="CY201" s="431">
        <v>1.7617500776383433E-3</v>
      </c>
      <c r="CZ201" s="431">
        <v>1.0844930961829524E-3</v>
      </c>
      <c r="DA201" s="431">
        <v>7.9074740218074147E-4</v>
      </c>
      <c r="DB201" s="431">
        <v>1.0227155781866912E-3</v>
      </c>
      <c r="DC201" s="431">
        <v>1.4229989732148067E-3</v>
      </c>
      <c r="DD201" s="431">
        <v>1.0275184526777931E-3</v>
      </c>
      <c r="DE201" s="431">
        <v>1.0926952778209085E-3</v>
      </c>
      <c r="DF201" s="431">
        <v>9.9523791839267284E-4</v>
      </c>
      <c r="DG201" s="432">
        <v>1.9260317054821394E-3</v>
      </c>
    </row>
    <row r="202" spans="2:111">
      <c r="B202" s="188" t="s">
        <v>279</v>
      </c>
      <c r="C202" s="185" t="s">
        <v>280</v>
      </c>
      <c r="D202" s="431">
        <v>9.418657937203857E-4</v>
      </c>
      <c r="E202" s="431">
        <v>3.5790563638339649E-3</v>
      </c>
      <c r="F202" s="431">
        <v>9.9539108197878854E-4</v>
      </c>
      <c r="G202" s="431">
        <v>6.4365713811269951E-4</v>
      </c>
      <c r="H202" s="431">
        <v>1.3595906586971671E-3</v>
      </c>
      <c r="I202" s="431">
        <v>6.301422127685385E-6</v>
      </c>
      <c r="J202" s="431">
        <v>7.795490975896729E-5</v>
      </c>
      <c r="K202" s="431">
        <v>2.3514640657681272E-3</v>
      </c>
      <c r="L202" s="431">
        <v>1.3711804792278467E-3</v>
      </c>
      <c r="M202" s="431">
        <v>2.6678425539383233E-3</v>
      </c>
      <c r="N202" s="431">
        <v>1.5706341062851644E-4</v>
      </c>
      <c r="O202" s="431">
        <v>6.889763131813771E-4</v>
      </c>
      <c r="P202" s="431">
        <v>2.8896679958635924E-4</v>
      </c>
      <c r="Q202" s="431">
        <v>1.2458155190099565E-3</v>
      </c>
      <c r="R202" s="431">
        <v>1.1527484506401496E-3</v>
      </c>
      <c r="S202" s="431">
        <v>3.2504943370471142E-3</v>
      </c>
      <c r="T202" s="431">
        <v>2.8486052436508388E-3</v>
      </c>
      <c r="U202" s="431">
        <v>1.7509776750329149E-3</v>
      </c>
      <c r="V202" s="431">
        <v>1.0164951025751941E-3</v>
      </c>
      <c r="W202" s="431">
        <v>7.7003914945634414E-4</v>
      </c>
      <c r="X202" s="431">
        <v>1.5951968507586887E-3</v>
      </c>
      <c r="Y202" s="431">
        <v>1.0912086630263198E-3</v>
      </c>
      <c r="Z202" s="431">
        <v>1.1341722663169903E-3</v>
      </c>
      <c r="AA202" s="431">
        <v>1.4353863952386349E-3</v>
      </c>
      <c r="AB202" s="431">
        <v>1.0142744804165261E-3</v>
      </c>
      <c r="AC202" s="431">
        <v>1.4501173046023103E-3</v>
      </c>
      <c r="AD202" s="431">
        <v>4.8610653789760936E-4</v>
      </c>
      <c r="AE202" s="431">
        <v>1.3557263498627326E-3</v>
      </c>
      <c r="AF202" s="431">
        <v>9.3708903257766832E-4</v>
      </c>
      <c r="AG202" s="431">
        <v>6.7139128568328261E-4</v>
      </c>
      <c r="AH202" s="431">
        <v>2.4767410400693325E-4</v>
      </c>
      <c r="AI202" s="431">
        <v>1.3341836264103878E-3</v>
      </c>
      <c r="AJ202" s="431">
        <v>3.4863166524437528E-3</v>
      </c>
      <c r="AK202" s="431">
        <v>1.4135064739900483E-3</v>
      </c>
      <c r="AL202" s="431">
        <v>1.7632583667356893E-3</v>
      </c>
      <c r="AM202" s="431">
        <v>1.6907927618130876E-3</v>
      </c>
      <c r="AN202" s="431">
        <v>1.3658470962725252E-3</v>
      </c>
      <c r="AO202" s="431">
        <v>2.3473489545705025E-3</v>
      </c>
      <c r="AP202" s="431">
        <v>1.5927942492226048E-3</v>
      </c>
      <c r="AQ202" s="431">
        <v>4.1630306982483995E-4</v>
      </c>
      <c r="AR202" s="431">
        <v>8.8089008902492605E-4</v>
      </c>
      <c r="AS202" s="431">
        <v>1.1913074096604592E-3</v>
      </c>
      <c r="AT202" s="431">
        <v>1.003635476122111E-3</v>
      </c>
      <c r="AU202" s="431">
        <v>8.4538538332421757E-4</v>
      </c>
      <c r="AV202" s="431">
        <v>7.2545282027545478E-4</v>
      </c>
      <c r="AW202" s="431">
        <v>5.9797646842020134E-4</v>
      </c>
      <c r="AX202" s="431">
        <v>3.5046114839055857E-4</v>
      </c>
      <c r="AY202" s="431">
        <v>8.0112103306226908E-4</v>
      </c>
      <c r="AZ202" s="431">
        <v>8.3978928911224919E-4</v>
      </c>
      <c r="BA202" s="431">
        <v>7.6712997221490143E-4</v>
      </c>
      <c r="BB202" s="431">
        <v>3.1559725795629579E-4</v>
      </c>
      <c r="BC202" s="431">
        <v>6.4364545790991786E-4</v>
      </c>
      <c r="BD202" s="431">
        <v>3.8142552193419943E-4</v>
      </c>
      <c r="BE202" s="431">
        <v>2.5321450141560048E-4</v>
      </c>
      <c r="BF202" s="431">
        <v>1.6940934022374964E-3</v>
      </c>
      <c r="BG202" s="431">
        <v>1.8036433055213298E-3</v>
      </c>
      <c r="BH202" s="431">
        <v>1.3053518911047132E-3</v>
      </c>
      <c r="BI202" s="431">
        <v>1.4700594951190284E-3</v>
      </c>
      <c r="BJ202" s="431">
        <v>6.9718545670203363E-4</v>
      </c>
      <c r="BK202" s="431">
        <v>8.4668315117007731E-4</v>
      </c>
      <c r="BL202" s="431">
        <v>2.5190494728662334E-3</v>
      </c>
      <c r="BM202" s="431">
        <v>1.4401332704323555E-3</v>
      </c>
      <c r="BN202" s="431">
        <v>1.5271376833574405E-3</v>
      </c>
      <c r="BO202" s="431">
        <v>1.4183373965339591E-3</v>
      </c>
      <c r="BP202" s="431">
        <v>1.4432025112164622E-3</v>
      </c>
      <c r="BQ202" s="431">
        <v>7.9318644280975173E-4</v>
      </c>
      <c r="BR202" s="431">
        <v>1.7740710136016351E-3</v>
      </c>
      <c r="BS202" s="431">
        <v>6.2383733310902932E-4</v>
      </c>
      <c r="BT202" s="431">
        <v>4.9331321837256753E-4</v>
      </c>
      <c r="BU202" s="431">
        <v>3.3748236729862945E-4</v>
      </c>
      <c r="BV202" s="431">
        <v>3.9366926649320638E-4</v>
      </c>
      <c r="BW202" s="431">
        <v>2.1316904705444349E-4</v>
      </c>
      <c r="BX202" s="431">
        <v>2.146300926385814E-4</v>
      </c>
      <c r="BY202" s="431">
        <v>6.3740149187776116E-5</v>
      </c>
      <c r="BZ202" s="431">
        <v>1.2566277688662003E-3</v>
      </c>
      <c r="CA202" s="431">
        <v>1.1358480515792355E-3</v>
      </c>
      <c r="CB202" s="431">
        <v>1.1304721425932573E-3</v>
      </c>
      <c r="CC202" s="431">
        <v>3.4661169584243622E-4</v>
      </c>
      <c r="CD202" s="431">
        <v>9.1081663716165249E-4</v>
      </c>
      <c r="CE202" s="431">
        <v>1.0038888685353788</v>
      </c>
      <c r="CF202" s="431">
        <v>3.1112534846106424E-4</v>
      </c>
      <c r="CG202" s="431">
        <v>5.4158194994828905E-4</v>
      </c>
      <c r="CH202" s="431">
        <v>8.585329784651468E-3</v>
      </c>
      <c r="CI202" s="431">
        <v>3.6813275816188415E-4</v>
      </c>
      <c r="CJ202" s="431">
        <v>4.9103038498524837E-4</v>
      </c>
      <c r="CK202" s="431">
        <v>5.5274988550678384E-4</v>
      </c>
      <c r="CL202" s="431">
        <v>4.0494397997477749E-4</v>
      </c>
      <c r="CM202" s="431">
        <v>1.1464602893980118E-3</v>
      </c>
      <c r="CN202" s="431">
        <v>3.3026336519418063E-4</v>
      </c>
      <c r="CO202" s="431">
        <v>3.2719827409301132E-4</v>
      </c>
      <c r="CP202" s="431">
        <v>6.803330366586004E-4</v>
      </c>
      <c r="CQ202" s="431">
        <v>9.7216117882833596E-4</v>
      </c>
      <c r="CR202" s="431">
        <v>8.2098862755874546E-4</v>
      </c>
      <c r="CS202" s="431">
        <v>5.609349909686469E-4</v>
      </c>
      <c r="CT202" s="431">
        <v>4.6512697133429577E-4</v>
      </c>
      <c r="CU202" s="431">
        <v>7.3247678078396832E-4</v>
      </c>
      <c r="CV202" s="431">
        <v>4.0340493143638668E-4</v>
      </c>
      <c r="CW202" s="431">
        <v>9.8417466294906499E-4</v>
      </c>
      <c r="CX202" s="431">
        <v>1.1154349614071733E-3</v>
      </c>
      <c r="CY202" s="431">
        <v>2.49393603387068E-4</v>
      </c>
      <c r="CZ202" s="431">
        <v>1.0798026694243221E-3</v>
      </c>
      <c r="DA202" s="431">
        <v>1.4867909707876768E-3</v>
      </c>
      <c r="DB202" s="431">
        <v>5.0540396139132817E-4</v>
      </c>
      <c r="DC202" s="431">
        <v>3.7210187519670879E-4</v>
      </c>
      <c r="DD202" s="431">
        <v>6.1722819096429987E-4</v>
      </c>
      <c r="DE202" s="431">
        <v>4.0971240624881617E-4</v>
      </c>
      <c r="DF202" s="431">
        <v>4.7836355908410901E-3</v>
      </c>
      <c r="DG202" s="432">
        <v>2.0225160638068121E-4</v>
      </c>
    </row>
    <row r="203" spans="2:111">
      <c r="B203" s="188" t="s">
        <v>281</v>
      </c>
      <c r="C203" s="185" t="s">
        <v>282</v>
      </c>
      <c r="D203" s="431">
        <v>4.493741553431436E-3</v>
      </c>
      <c r="E203" s="431">
        <v>2.2939427682919077E-2</v>
      </c>
      <c r="F203" s="431">
        <v>5.3416898375028997E-3</v>
      </c>
      <c r="G203" s="431">
        <v>2.4682266230161422E-3</v>
      </c>
      <c r="H203" s="431">
        <v>7.8851236931615689E-3</v>
      </c>
      <c r="I203" s="431">
        <v>3.1611856174577537E-5</v>
      </c>
      <c r="J203" s="431">
        <v>3.6191131507234438E-4</v>
      </c>
      <c r="K203" s="431">
        <v>1.3841372625356143E-2</v>
      </c>
      <c r="L203" s="431">
        <v>6.6395818460465248E-3</v>
      </c>
      <c r="M203" s="431">
        <v>4.1601839072358815E-2</v>
      </c>
      <c r="N203" s="431">
        <v>1.0905920670977373E-3</v>
      </c>
      <c r="O203" s="431">
        <v>3.7893349474746943E-3</v>
      </c>
      <c r="P203" s="431">
        <v>1.5063176911368791E-3</v>
      </c>
      <c r="Q203" s="431">
        <v>4.384133213413661E-3</v>
      </c>
      <c r="R203" s="431">
        <v>4.0476866049997222E-3</v>
      </c>
      <c r="S203" s="431">
        <v>1.4007564586380319E-2</v>
      </c>
      <c r="T203" s="431">
        <v>1.0048457304217768E-2</v>
      </c>
      <c r="U203" s="431">
        <v>5.7223050859290516E-3</v>
      </c>
      <c r="V203" s="431">
        <v>8.3990779582405421E-3</v>
      </c>
      <c r="W203" s="431">
        <v>5.1355018877767486E-3</v>
      </c>
      <c r="X203" s="431">
        <v>8.9946197428380677E-3</v>
      </c>
      <c r="Y203" s="431">
        <v>4.0375964715147223E-3</v>
      </c>
      <c r="Z203" s="431">
        <v>4.6600157973289303E-3</v>
      </c>
      <c r="AA203" s="431">
        <v>6.8210579334707748E-3</v>
      </c>
      <c r="AB203" s="431">
        <v>3.8871668306360158E-3</v>
      </c>
      <c r="AC203" s="431">
        <v>5.2425886582060169E-3</v>
      </c>
      <c r="AD203" s="431">
        <v>8.3697290523589464E-3</v>
      </c>
      <c r="AE203" s="431">
        <v>5.9163211780273147E-3</v>
      </c>
      <c r="AF203" s="431">
        <v>5.1285601873565321E-3</v>
      </c>
      <c r="AG203" s="431">
        <v>3.0398493803026139E-3</v>
      </c>
      <c r="AH203" s="431">
        <v>1.5873256674680675E-3</v>
      </c>
      <c r="AI203" s="431">
        <v>8.1268365000805153E-3</v>
      </c>
      <c r="AJ203" s="431">
        <v>8.8741709490617188E-3</v>
      </c>
      <c r="AK203" s="431">
        <v>8.8143609501486093E-3</v>
      </c>
      <c r="AL203" s="431">
        <v>8.2132851419903126E-3</v>
      </c>
      <c r="AM203" s="431">
        <v>5.8381531500439022E-3</v>
      </c>
      <c r="AN203" s="431">
        <v>5.7183038922370786E-3</v>
      </c>
      <c r="AO203" s="431">
        <v>9.6376926462994807E-3</v>
      </c>
      <c r="AP203" s="431">
        <v>6.3210143427546491E-3</v>
      </c>
      <c r="AQ203" s="431">
        <v>5.122750041564165E-3</v>
      </c>
      <c r="AR203" s="431">
        <v>9.0257841663330691E-3</v>
      </c>
      <c r="AS203" s="431">
        <v>5.0524634884762084E-3</v>
      </c>
      <c r="AT203" s="431">
        <v>5.0504023956571336E-3</v>
      </c>
      <c r="AU203" s="431">
        <v>3.894795060866815E-3</v>
      </c>
      <c r="AV203" s="431">
        <v>3.2132715813167944E-3</v>
      </c>
      <c r="AW203" s="431">
        <v>3.1870493843426397E-3</v>
      </c>
      <c r="AX203" s="431">
        <v>1.7049517003471842E-3</v>
      </c>
      <c r="AY203" s="431">
        <v>4.1607253945955963E-3</v>
      </c>
      <c r="AZ203" s="431">
        <v>4.5134242058074295E-3</v>
      </c>
      <c r="BA203" s="431">
        <v>3.5897086654848426E-3</v>
      </c>
      <c r="BB203" s="431">
        <v>1.4873477731015216E-3</v>
      </c>
      <c r="BC203" s="431">
        <v>4.2765422410109034E-3</v>
      </c>
      <c r="BD203" s="431">
        <v>1.8555053110287864E-3</v>
      </c>
      <c r="BE203" s="431">
        <v>1.2121992233248033E-3</v>
      </c>
      <c r="BF203" s="431">
        <v>5.8108114434719301E-3</v>
      </c>
      <c r="BG203" s="431">
        <v>6.0133852932889465E-3</v>
      </c>
      <c r="BH203" s="431">
        <v>5.3539098822324811E-3</v>
      </c>
      <c r="BI203" s="431">
        <v>5.8669923359883584E-3</v>
      </c>
      <c r="BJ203" s="431">
        <v>3.1880598947926827E-3</v>
      </c>
      <c r="BK203" s="431">
        <v>3.639374496443277E-3</v>
      </c>
      <c r="BL203" s="431">
        <v>2.9029390235440544E-2</v>
      </c>
      <c r="BM203" s="431">
        <v>4.2665999375094098E-3</v>
      </c>
      <c r="BN203" s="431">
        <v>4.7422033176822125E-3</v>
      </c>
      <c r="BO203" s="431">
        <v>4.2370425350407295E-3</v>
      </c>
      <c r="BP203" s="431">
        <v>4.5192162877958535E-3</v>
      </c>
      <c r="BQ203" s="431">
        <v>9.6209315505706283E-3</v>
      </c>
      <c r="BR203" s="431">
        <v>2.7534628340083061E-2</v>
      </c>
      <c r="BS203" s="431">
        <v>2.8174519602572551E-3</v>
      </c>
      <c r="BT203" s="431">
        <v>2.1794715577197307E-3</v>
      </c>
      <c r="BU203" s="431">
        <v>1.4943011230633804E-3</v>
      </c>
      <c r="BV203" s="431">
        <v>1.360254194396694E-3</v>
      </c>
      <c r="BW203" s="431">
        <v>1.1315043254369233E-3</v>
      </c>
      <c r="BX203" s="431">
        <v>9.8567047324659872E-4</v>
      </c>
      <c r="BY203" s="431">
        <v>2.1576518757845589E-4</v>
      </c>
      <c r="BZ203" s="431">
        <v>1.5279819994571042E-3</v>
      </c>
      <c r="CA203" s="431">
        <v>1.1046493191444345E-3</v>
      </c>
      <c r="CB203" s="431">
        <v>5.3652796133980361E-3</v>
      </c>
      <c r="CC203" s="431">
        <v>1.2419216667601623E-3</v>
      </c>
      <c r="CD203" s="431">
        <v>3.4732137035535784E-3</v>
      </c>
      <c r="CE203" s="431">
        <v>1.2210757844126386E-3</v>
      </c>
      <c r="CF203" s="431">
        <v>1.0015127991256603</v>
      </c>
      <c r="CG203" s="431">
        <v>2.14188889891362E-3</v>
      </c>
      <c r="CH203" s="431">
        <v>7.2776406201929746E-4</v>
      </c>
      <c r="CI203" s="431">
        <v>1.6099877356997997E-3</v>
      </c>
      <c r="CJ203" s="431">
        <v>2.2560211783134625E-3</v>
      </c>
      <c r="CK203" s="431">
        <v>1.8663116962468788E-3</v>
      </c>
      <c r="CL203" s="431">
        <v>1.8653295087783294E-3</v>
      </c>
      <c r="CM203" s="431">
        <v>4.2456482525376447E-3</v>
      </c>
      <c r="CN203" s="431">
        <v>4.9440371050823023E-3</v>
      </c>
      <c r="CO203" s="431">
        <v>1.5295120999364211E-3</v>
      </c>
      <c r="CP203" s="431">
        <v>2.5367456965420267E-3</v>
      </c>
      <c r="CQ203" s="431">
        <v>2.6849471963181783E-3</v>
      </c>
      <c r="CR203" s="431">
        <v>3.39388938788461E-3</v>
      </c>
      <c r="CS203" s="431">
        <v>2.2524913695460141E-3</v>
      </c>
      <c r="CT203" s="431">
        <v>1.9204461132455225E-3</v>
      </c>
      <c r="CU203" s="431">
        <v>2.7450893227073127E-3</v>
      </c>
      <c r="CV203" s="431">
        <v>1.4379764047886771E-3</v>
      </c>
      <c r="CW203" s="431">
        <v>2.2105632862854056E-3</v>
      </c>
      <c r="CX203" s="431">
        <v>4.1167199339454145E-3</v>
      </c>
      <c r="CY203" s="431">
        <v>9.2764073738198889E-4</v>
      </c>
      <c r="CZ203" s="431">
        <v>5.4162971961584008E-3</v>
      </c>
      <c r="DA203" s="431">
        <v>6.7325706283505506E-3</v>
      </c>
      <c r="DB203" s="431">
        <v>2.1002252794042921E-3</v>
      </c>
      <c r="DC203" s="431">
        <v>1.6200344819724476E-3</v>
      </c>
      <c r="DD203" s="431">
        <v>2.1152297163283687E-3</v>
      </c>
      <c r="DE203" s="431">
        <v>1.6058177929097002E-3</v>
      </c>
      <c r="DF203" s="431">
        <v>1.3875999271413961E-2</v>
      </c>
      <c r="DG203" s="432">
        <v>1.0027379059238607E-3</v>
      </c>
    </row>
    <row r="204" spans="2:111">
      <c r="B204" s="188" t="s">
        <v>283</v>
      </c>
      <c r="C204" s="185" t="s">
        <v>284</v>
      </c>
      <c r="D204" s="431">
        <v>8.1377987009173466E-3</v>
      </c>
      <c r="E204" s="431">
        <v>7.3032955826350726E-3</v>
      </c>
      <c r="F204" s="431">
        <v>4.301098835922587E-3</v>
      </c>
      <c r="G204" s="431">
        <v>5.8605434413048609E-3</v>
      </c>
      <c r="H204" s="431">
        <v>7.2282592465509219E-3</v>
      </c>
      <c r="I204" s="431">
        <v>1.0645767566250846E-4</v>
      </c>
      <c r="J204" s="431">
        <v>3.4786501233236228E-3</v>
      </c>
      <c r="K204" s="431">
        <v>5.5323295480407151E-3</v>
      </c>
      <c r="L204" s="431">
        <v>4.7397829117851028E-3</v>
      </c>
      <c r="M204" s="431">
        <v>6.4886937196238894E-3</v>
      </c>
      <c r="N204" s="431">
        <v>6.0989451043093475E-4</v>
      </c>
      <c r="O204" s="431">
        <v>3.2656729696850643E-3</v>
      </c>
      <c r="P204" s="431">
        <v>1.6088720505243138E-3</v>
      </c>
      <c r="Q204" s="431">
        <v>4.7924001973726881E-3</v>
      </c>
      <c r="R204" s="431">
        <v>4.4395482224418902E-3</v>
      </c>
      <c r="S204" s="431">
        <v>1.0520227439192455E-2</v>
      </c>
      <c r="T204" s="431">
        <v>5.7268127449388055E-3</v>
      </c>
      <c r="U204" s="431">
        <v>6.7643138254386585E-3</v>
      </c>
      <c r="V204" s="431">
        <v>6.9725039473321612E-3</v>
      </c>
      <c r="W204" s="431">
        <v>3.6376825326742347E-3</v>
      </c>
      <c r="X204" s="431">
        <v>2.0610976872068869E-3</v>
      </c>
      <c r="Y204" s="431">
        <v>2.6428050762899043E-3</v>
      </c>
      <c r="Z204" s="431">
        <v>2.3830948041841781E-3</v>
      </c>
      <c r="AA204" s="431">
        <v>4.2901190770420951E-3</v>
      </c>
      <c r="AB204" s="431">
        <v>3.594217426435441E-3</v>
      </c>
      <c r="AC204" s="431">
        <v>4.6654916596804794E-3</v>
      </c>
      <c r="AD204" s="431">
        <v>6.4598423031518853E-4</v>
      </c>
      <c r="AE204" s="431">
        <v>2.8666461575775314E-3</v>
      </c>
      <c r="AF204" s="431">
        <v>4.893983875007577E-3</v>
      </c>
      <c r="AG204" s="431">
        <v>3.0960481229182417E-3</v>
      </c>
      <c r="AH204" s="431">
        <v>1.3287768846375377E-3</v>
      </c>
      <c r="AI204" s="431">
        <v>1.1988536932014635E-2</v>
      </c>
      <c r="AJ204" s="431">
        <v>8.078053410965914E-3</v>
      </c>
      <c r="AK204" s="431">
        <v>7.6446004722106322E-3</v>
      </c>
      <c r="AL204" s="431">
        <v>7.9185010946095265E-3</v>
      </c>
      <c r="AM204" s="431">
        <v>4.0270974891736437E-3</v>
      </c>
      <c r="AN204" s="431">
        <v>8.7050278848026953E-3</v>
      </c>
      <c r="AO204" s="431">
        <v>4.8637530468103006E-3</v>
      </c>
      <c r="AP204" s="431">
        <v>5.9407839789484993E-3</v>
      </c>
      <c r="AQ204" s="431">
        <v>2.8377014916805788E-3</v>
      </c>
      <c r="AR204" s="431">
        <v>4.4219364540883524E-3</v>
      </c>
      <c r="AS204" s="431">
        <v>4.5669832885614371E-3</v>
      </c>
      <c r="AT204" s="431">
        <v>4.6753481429578896E-3</v>
      </c>
      <c r="AU204" s="431">
        <v>4.1101909226017672E-3</v>
      </c>
      <c r="AV204" s="431">
        <v>3.3049522477700249E-3</v>
      </c>
      <c r="AW204" s="431">
        <v>2.9413580978481331E-3</v>
      </c>
      <c r="AX204" s="431">
        <v>1.3472760155008438E-3</v>
      </c>
      <c r="AY204" s="431">
        <v>3.1606118851274546E-3</v>
      </c>
      <c r="AZ204" s="431">
        <v>7.5529760183782341E-3</v>
      </c>
      <c r="BA204" s="431">
        <v>2.6626900853926935E-3</v>
      </c>
      <c r="BB204" s="431">
        <v>1.4740066779206967E-3</v>
      </c>
      <c r="BC204" s="431">
        <v>3.0865210875417239E-3</v>
      </c>
      <c r="BD204" s="431">
        <v>1.3025917540558595E-3</v>
      </c>
      <c r="BE204" s="431">
        <v>1.5118734476166772E-3</v>
      </c>
      <c r="BF204" s="431">
        <v>4.850279557253429E-3</v>
      </c>
      <c r="BG204" s="431">
        <v>5.7007525154665886E-3</v>
      </c>
      <c r="BH204" s="431">
        <v>5.7473544863962294E-3</v>
      </c>
      <c r="BI204" s="431">
        <v>4.4247054783105059E-3</v>
      </c>
      <c r="BJ204" s="431">
        <v>2.3846939101366126E-3</v>
      </c>
      <c r="BK204" s="431">
        <v>5.8927475198808556E-3</v>
      </c>
      <c r="BL204" s="431">
        <v>2.2444302864462789E-2</v>
      </c>
      <c r="BM204" s="431">
        <v>5.6522693332763689E-3</v>
      </c>
      <c r="BN204" s="431">
        <v>5.808047764207314E-3</v>
      </c>
      <c r="BO204" s="431">
        <v>5.636868419780245E-3</v>
      </c>
      <c r="BP204" s="431">
        <v>4.5646582840966213E-3</v>
      </c>
      <c r="BQ204" s="431">
        <v>2.2847193534068565E-3</v>
      </c>
      <c r="BR204" s="431">
        <v>3.2190045480160207E-3</v>
      </c>
      <c r="BS204" s="431">
        <v>3.3689503930428143E-3</v>
      </c>
      <c r="BT204" s="431">
        <v>5.6074331159092876E-3</v>
      </c>
      <c r="BU204" s="431">
        <v>1.1152490303361396E-2</v>
      </c>
      <c r="BV204" s="431">
        <v>2.6330837442107334E-3</v>
      </c>
      <c r="BW204" s="431">
        <v>1.3449147835045405E-3</v>
      </c>
      <c r="BX204" s="431">
        <v>1.3061675653425794E-3</v>
      </c>
      <c r="BY204" s="431">
        <v>4.1683260665801881E-4</v>
      </c>
      <c r="BZ204" s="431">
        <v>4.7442759404221551E-3</v>
      </c>
      <c r="CA204" s="431">
        <v>2.6564840984268371E-2</v>
      </c>
      <c r="CB204" s="431">
        <v>0.13044918370269276</v>
      </c>
      <c r="CC204" s="431">
        <v>4.7552406388443942E-2</v>
      </c>
      <c r="CD204" s="431">
        <v>0.24716098921458787</v>
      </c>
      <c r="CE204" s="431">
        <v>4.8369497809230569E-2</v>
      </c>
      <c r="CF204" s="431">
        <v>1.7530380135869311E-2</v>
      </c>
      <c r="CG204" s="431">
        <v>0.99467599160408593</v>
      </c>
      <c r="CH204" s="431">
        <v>9.9411089210194713E-3</v>
      </c>
      <c r="CI204" s="431">
        <v>2.8537273071693333E-3</v>
      </c>
      <c r="CJ204" s="431">
        <v>4.3035310385581725E-3</v>
      </c>
      <c r="CK204" s="431">
        <v>3.0370393356642916E-3</v>
      </c>
      <c r="CL204" s="431">
        <v>2.3728419159499748E-3</v>
      </c>
      <c r="CM204" s="431">
        <v>8.1566622646207943E-3</v>
      </c>
      <c r="CN204" s="431">
        <v>3.1537512839857804E-3</v>
      </c>
      <c r="CO204" s="431">
        <v>2.9677378188488891E-3</v>
      </c>
      <c r="CP204" s="431">
        <v>3.3036747074416078E-3</v>
      </c>
      <c r="CQ204" s="431">
        <v>2.9314588837840968E-3</v>
      </c>
      <c r="CR204" s="431">
        <v>3.3550828554899719E-3</v>
      </c>
      <c r="CS204" s="431">
        <v>2.286220405586526E-3</v>
      </c>
      <c r="CT204" s="431">
        <v>2.074290157720495E-3</v>
      </c>
      <c r="CU204" s="431">
        <v>4.4044408416178916E-3</v>
      </c>
      <c r="CV204" s="431">
        <v>5.8714644947927171E-3</v>
      </c>
      <c r="CW204" s="431">
        <v>4.4076846788344143E-3</v>
      </c>
      <c r="CX204" s="431">
        <v>4.0895883259946435E-3</v>
      </c>
      <c r="CY204" s="431">
        <v>1.9580404531208541E-3</v>
      </c>
      <c r="CZ204" s="431">
        <v>3.0490305662380594E-2</v>
      </c>
      <c r="DA204" s="431">
        <v>7.4288048175621098E-3</v>
      </c>
      <c r="DB204" s="431">
        <v>3.9784161446311901E-3</v>
      </c>
      <c r="DC204" s="431">
        <v>7.2428966231173472E-3</v>
      </c>
      <c r="DD204" s="431">
        <v>2.9903915716168435E-3</v>
      </c>
      <c r="DE204" s="431">
        <v>5.2103025915427046E-3</v>
      </c>
      <c r="DF204" s="431">
        <v>8.7145947364699224E-3</v>
      </c>
      <c r="DG204" s="432">
        <v>1.2906382998218498E-2</v>
      </c>
    </row>
    <row r="205" spans="2:111">
      <c r="B205" s="188" t="s">
        <v>285</v>
      </c>
      <c r="C205" s="185" t="s">
        <v>286</v>
      </c>
      <c r="D205" s="431">
        <v>5.5500031621440096E-4</v>
      </c>
      <c r="E205" s="431">
        <v>8.026939708213358E-4</v>
      </c>
      <c r="F205" s="431">
        <v>8.0908648534021895E-4</v>
      </c>
      <c r="G205" s="431">
        <v>5.5579787511418784E-4</v>
      </c>
      <c r="H205" s="431">
        <v>7.4653164288150512E-4</v>
      </c>
      <c r="I205" s="431">
        <v>3.9344604097776673E-5</v>
      </c>
      <c r="J205" s="431">
        <v>2.383361399343466E-4</v>
      </c>
      <c r="K205" s="431">
        <v>6.9342183211836635E-4</v>
      </c>
      <c r="L205" s="431">
        <v>8.5788428922261835E-4</v>
      </c>
      <c r="M205" s="431">
        <v>6.1213047395786548E-4</v>
      </c>
      <c r="N205" s="431">
        <v>1.8645277110221752E-4</v>
      </c>
      <c r="O205" s="431">
        <v>5.947576575889746E-4</v>
      </c>
      <c r="P205" s="431">
        <v>3.0565098137887316E-4</v>
      </c>
      <c r="Q205" s="431">
        <v>5.341896862475189E-4</v>
      </c>
      <c r="R205" s="431">
        <v>7.2801682152521532E-4</v>
      </c>
      <c r="S205" s="431">
        <v>1.0168571373596683E-3</v>
      </c>
      <c r="T205" s="431">
        <v>8.7959901594702626E-4</v>
      </c>
      <c r="U205" s="431">
        <v>8.8417710770767935E-4</v>
      </c>
      <c r="V205" s="431">
        <v>6.6795380035028083E-4</v>
      </c>
      <c r="W205" s="431">
        <v>5.9312644720463793E-4</v>
      </c>
      <c r="X205" s="431">
        <v>3.1163776572277899E-4</v>
      </c>
      <c r="Y205" s="431">
        <v>4.2666503731774672E-4</v>
      </c>
      <c r="Z205" s="431">
        <v>3.7684746341501798E-4</v>
      </c>
      <c r="AA205" s="431">
        <v>6.2147360518387826E-4</v>
      </c>
      <c r="AB205" s="431">
        <v>7.2927943014734428E-4</v>
      </c>
      <c r="AC205" s="431">
        <v>7.9118927096125753E-4</v>
      </c>
      <c r="AD205" s="431">
        <v>1.1709144116003965E-4</v>
      </c>
      <c r="AE205" s="431">
        <v>3.9994922540851437E-4</v>
      </c>
      <c r="AF205" s="431">
        <v>7.1070178919223868E-4</v>
      </c>
      <c r="AG205" s="431">
        <v>5.3467489917527076E-4</v>
      </c>
      <c r="AH205" s="431">
        <v>1.6674992292030854E-4</v>
      </c>
      <c r="AI205" s="431">
        <v>6.652464199381386E-4</v>
      </c>
      <c r="AJ205" s="431">
        <v>9.0395216906801205E-4</v>
      </c>
      <c r="AK205" s="431">
        <v>6.8309691558660426E-4</v>
      </c>
      <c r="AL205" s="431">
        <v>7.8098062448992908E-4</v>
      </c>
      <c r="AM205" s="431">
        <v>5.5025521077800793E-4</v>
      </c>
      <c r="AN205" s="431">
        <v>6.3787181112967832E-4</v>
      </c>
      <c r="AO205" s="431">
        <v>8.5291758671059733E-4</v>
      </c>
      <c r="AP205" s="431">
        <v>6.400657907457383E-4</v>
      </c>
      <c r="AQ205" s="431">
        <v>2.3773015484313762E-4</v>
      </c>
      <c r="AR205" s="431">
        <v>4.2563817104205969E-4</v>
      </c>
      <c r="AS205" s="431">
        <v>6.8842602371079452E-4</v>
      </c>
      <c r="AT205" s="431">
        <v>6.7237528304812141E-4</v>
      </c>
      <c r="AU205" s="431">
        <v>6.2791801378175264E-4</v>
      </c>
      <c r="AV205" s="431">
        <v>6.3334876304267228E-4</v>
      </c>
      <c r="AW205" s="431">
        <v>5.4869791169602261E-4</v>
      </c>
      <c r="AX205" s="431">
        <v>2.5611728199276452E-4</v>
      </c>
      <c r="AY205" s="431">
        <v>6.1208516076602653E-4</v>
      </c>
      <c r="AZ205" s="431">
        <v>6.4353288184944562E-4</v>
      </c>
      <c r="BA205" s="431">
        <v>6.4227562120703534E-4</v>
      </c>
      <c r="BB205" s="431">
        <v>2.3151457531759198E-4</v>
      </c>
      <c r="BC205" s="431">
        <v>3.9762672461067853E-4</v>
      </c>
      <c r="BD205" s="431">
        <v>3.0816212448121522E-4</v>
      </c>
      <c r="BE205" s="431">
        <v>1.8089219078256332E-4</v>
      </c>
      <c r="BF205" s="431">
        <v>7.0621659457565213E-4</v>
      </c>
      <c r="BG205" s="431">
        <v>6.9024072973826434E-4</v>
      </c>
      <c r="BH205" s="431">
        <v>7.5705988139081117E-4</v>
      </c>
      <c r="BI205" s="431">
        <v>7.8395394017079483E-4</v>
      </c>
      <c r="BJ205" s="431">
        <v>7.9002975607452193E-4</v>
      </c>
      <c r="BK205" s="431">
        <v>7.0365875442281785E-4</v>
      </c>
      <c r="BL205" s="431">
        <v>1.9315291661845574E-3</v>
      </c>
      <c r="BM205" s="431">
        <v>9.9369997218061532E-4</v>
      </c>
      <c r="BN205" s="431">
        <v>1.5696586708912092E-3</v>
      </c>
      <c r="BO205" s="431">
        <v>1.2983591037076391E-3</v>
      </c>
      <c r="BP205" s="431">
        <v>1.2310371293596236E-3</v>
      </c>
      <c r="BQ205" s="431">
        <v>1.9557641838302635E-3</v>
      </c>
      <c r="BR205" s="431">
        <v>4.5249411411998949E-3</v>
      </c>
      <c r="BS205" s="431">
        <v>1.7199492985511091E-3</v>
      </c>
      <c r="BT205" s="431">
        <v>2.349050415223338E-3</v>
      </c>
      <c r="BU205" s="431">
        <v>2.0747439605779015E-3</v>
      </c>
      <c r="BV205" s="431">
        <v>8.3490779042410777E-3</v>
      </c>
      <c r="BW205" s="431">
        <v>1.6084104557830825E-3</v>
      </c>
      <c r="BX205" s="431">
        <v>1.5272483024376116E-3</v>
      </c>
      <c r="BY205" s="431">
        <v>6.5060307147248627E-4</v>
      </c>
      <c r="BZ205" s="431">
        <v>1.9348909415531853E-3</v>
      </c>
      <c r="CA205" s="431">
        <v>7.8579118354892648E-4</v>
      </c>
      <c r="CB205" s="431">
        <v>1.7963257540938361E-3</v>
      </c>
      <c r="CC205" s="431">
        <v>1.0965423453847434E-3</v>
      </c>
      <c r="CD205" s="431">
        <v>1.4760512698558065E-3</v>
      </c>
      <c r="CE205" s="431">
        <v>3.7723109029073739E-3</v>
      </c>
      <c r="CF205" s="431">
        <v>1.6479927012531157E-3</v>
      </c>
      <c r="CG205" s="431">
        <v>1.7164009587688953E-3</v>
      </c>
      <c r="CH205" s="431">
        <v>1.0161494332378964</v>
      </c>
      <c r="CI205" s="431">
        <v>4.6395749562428267E-3</v>
      </c>
      <c r="CJ205" s="431">
        <v>3.6575080470188613E-3</v>
      </c>
      <c r="CK205" s="431">
        <v>1.5032509410991116E-3</v>
      </c>
      <c r="CL205" s="431">
        <v>3.4029791118656495E-3</v>
      </c>
      <c r="CM205" s="431">
        <v>3.2729144437123785E-3</v>
      </c>
      <c r="CN205" s="431">
        <v>4.8789798291309543E-3</v>
      </c>
      <c r="CO205" s="431">
        <v>1.7372332199684069E-3</v>
      </c>
      <c r="CP205" s="431">
        <v>7.1637047615836103E-3</v>
      </c>
      <c r="CQ205" s="431">
        <v>1.032513538573661E-3</v>
      </c>
      <c r="CR205" s="431">
        <v>6.4447282496983838E-3</v>
      </c>
      <c r="CS205" s="431">
        <v>6.2663219951809672E-3</v>
      </c>
      <c r="CT205" s="431">
        <v>2.1478077118671202E-3</v>
      </c>
      <c r="CU205" s="431">
        <v>6.4243492748150485E-3</v>
      </c>
      <c r="CV205" s="431">
        <v>2.7736087109765488E-3</v>
      </c>
      <c r="CW205" s="431">
        <v>2.3108361137136077E-3</v>
      </c>
      <c r="CX205" s="431">
        <v>1.8006438034988801E-3</v>
      </c>
      <c r="CY205" s="431">
        <v>1.8141162108398117E-3</v>
      </c>
      <c r="CZ205" s="431">
        <v>2.5172566629388647E-3</v>
      </c>
      <c r="DA205" s="431">
        <v>1.5741458193522177E-3</v>
      </c>
      <c r="DB205" s="431">
        <v>2.5781957421537158E-3</v>
      </c>
      <c r="DC205" s="431">
        <v>1.3011328260801296E-3</v>
      </c>
      <c r="DD205" s="431">
        <v>2.4041825311577067E-3</v>
      </c>
      <c r="DE205" s="431">
        <v>2.7520199471258691E-3</v>
      </c>
      <c r="DF205" s="431">
        <v>1.1361855919064044E-3</v>
      </c>
      <c r="DG205" s="432">
        <v>1.0320351001965762E-3</v>
      </c>
    </row>
    <row r="206" spans="2:111">
      <c r="B206" s="188" t="s">
        <v>287</v>
      </c>
      <c r="C206" s="185" t="s">
        <v>288</v>
      </c>
      <c r="D206" s="431">
        <v>2.8617930682151398E-3</v>
      </c>
      <c r="E206" s="431">
        <v>3.9915782886426887E-3</v>
      </c>
      <c r="F206" s="431">
        <v>4.357265731282694E-3</v>
      </c>
      <c r="G206" s="431">
        <v>4.2841698299594952E-3</v>
      </c>
      <c r="H206" s="431">
        <v>6.3337827460428538E-3</v>
      </c>
      <c r="I206" s="431">
        <v>2.4726044103493932E-4</v>
      </c>
      <c r="J206" s="431">
        <v>8.06343908245756E-4</v>
      </c>
      <c r="K206" s="431">
        <v>4.812745150147347E-3</v>
      </c>
      <c r="L206" s="431">
        <v>4.840131465123537E-3</v>
      </c>
      <c r="M206" s="431">
        <v>4.0303035888279819E-3</v>
      </c>
      <c r="N206" s="431">
        <v>9.7439791389862746E-4</v>
      </c>
      <c r="O206" s="431">
        <v>2.9537923093020187E-3</v>
      </c>
      <c r="P206" s="431">
        <v>1.7440365053279865E-3</v>
      </c>
      <c r="Q206" s="431">
        <v>3.2677535317153193E-3</v>
      </c>
      <c r="R206" s="431">
        <v>4.0891790245499108E-3</v>
      </c>
      <c r="S206" s="431">
        <v>5.0025332017290432E-3</v>
      </c>
      <c r="T206" s="431">
        <v>4.9955907840988339E-3</v>
      </c>
      <c r="U206" s="431">
        <v>5.1198173201382879E-3</v>
      </c>
      <c r="V206" s="431">
        <v>2.7187721836219292E-3</v>
      </c>
      <c r="W206" s="431">
        <v>2.353605737745755E-3</v>
      </c>
      <c r="X206" s="431">
        <v>1.3866202212832778E-3</v>
      </c>
      <c r="Y206" s="431">
        <v>2.0654404773472919E-3</v>
      </c>
      <c r="Z206" s="431">
        <v>1.9119971855342018E-3</v>
      </c>
      <c r="AA206" s="431">
        <v>3.1806610667756622E-3</v>
      </c>
      <c r="AB206" s="431">
        <v>1.0875381291847378E-2</v>
      </c>
      <c r="AC206" s="431">
        <v>5.1827940571296804E-3</v>
      </c>
      <c r="AD206" s="431">
        <v>5.4955651105386967E-4</v>
      </c>
      <c r="AE206" s="431">
        <v>2.1878400969945143E-3</v>
      </c>
      <c r="AF206" s="431">
        <v>4.073786961944173E-3</v>
      </c>
      <c r="AG206" s="431">
        <v>3.1151514269928361E-3</v>
      </c>
      <c r="AH206" s="431">
        <v>1.0624803410507892E-3</v>
      </c>
      <c r="AI206" s="431">
        <v>4.0842062140727074E-3</v>
      </c>
      <c r="AJ206" s="431">
        <v>4.9551673752968491E-3</v>
      </c>
      <c r="AK206" s="431">
        <v>3.2935220673390832E-3</v>
      </c>
      <c r="AL206" s="431">
        <v>3.9467680204600796E-3</v>
      </c>
      <c r="AM206" s="431">
        <v>2.2290213831132593E-3</v>
      </c>
      <c r="AN206" s="431">
        <v>2.7331127648501266E-3</v>
      </c>
      <c r="AO206" s="431">
        <v>3.5081466855375722E-3</v>
      </c>
      <c r="AP206" s="431">
        <v>3.3619928402496609E-3</v>
      </c>
      <c r="AQ206" s="431">
        <v>8.7270183932045117E-4</v>
      </c>
      <c r="AR206" s="431">
        <v>2.2235465614055617E-3</v>
      </c>
      <c r="AS206" s="431">
        <v>3.6409950740909349E-3</v>
      </c>
      <c r="AT206" s="431">
        <v>3.6017354157369323E-3</v>
      </c>
      <c r="AU206" s="431">
        <v>3.7310723683094105E-3</v>
      </c>
      <c r="AV206" s="431">
        <v>3.7146698119691723E-3</v>
      </c>
      <c r="AW206" s="431">
        <v>3.0505344634602378E-3</v>
      </c>
      <c r="AX206" s="431">
        <v>1.3863637686562249E-3</v>
      </c>
      <c r="AY206" s="431">
        <v>3.3195179601862822E-3</v>
      </c>
      <c r="AZ206" s="431">
        <v>3.9301374936478225E-3</v>
      </c>
      <c r="BA206" s="431">
        <v>3.7010678904494318E-3</v>
      </c>
      <c r="BB206" s="431">
        <v>1.3645042846536556E-3</v>
      </c>
      <c r="BC206" s="431">
        <v>2.2778370997776592E-3</v>
      </c>
      <c r="BD206" s="431">
        <v>1.8651658620828741E-3</v>
      </c>
      <c r="BE206" s="431">
        <v>1.1586782805845677E-3</v>
      </c>
      <c r="BF206" s="431">
        <v>4.3135808158373309E-3</v>
      </c>
      <c r="BG206" s="431">
        <v>4.2678024830793779E-3</v>
      </c>
      <c r="BH206" s="431">
        <v>4.5851587297286601E-3</v>
      </c>
      <c r="BI206" s="431">
        <v>4.2059640045299983E-3</v>
      </c>
      <c r="BJ206" s="431">
        <v>2.9123270237127086E-3</v>
      </c>
      <c r="BK206" s="431">
        <v>3.9643860050839136E-3</v>
      </c>
      <c r="BL206" s="431">
        <v>5.1816847429351515E-3</v>
      </c>
      <c r="BM206" s="431">
        <v>1.0113952910042044E-2</v>
      </c>
      <c r="BN206" s="431">
        <v>9.9618006892035066E-3</v>
      </c>
      <c r="BO206" s="431">
        <v>9.4946233823601286E-3</v>
      </c>
      <c r="BP206" s="431">
        <v>9.7070111169870795E-3</v>
      </c>
      <c r="BQ206" s="431">
        <v>3.0178567275218212E-3</v>
      </c>
      <c r="BR206" s="431">
        <v>4.3342761746654745E-3</v>
      </c>
      <c r="BS206" s="431">
        <v>5.9991274192337796E-3</v>
      </c>
      <c r="BT206" s="431">
        <v>9.4917891228723499E-3</v>
      </c>
      <c r="BU206" s="431">
        <v>1.8254031062947495E-2</v>
      </c>
      <c r="BV206" s="431">
        <v>1.8868284670413481E-2</v>
      </c>
      <c r="BW206" s="431">
        <v>9.2079054311943569E-3</v>
      </c>
      <c r="BX206" s="431">
        <v>7.6731605205603492E-3</v>
      </c>
      <c r="BY206" s="431">
        <v>1.6935184016675139E-3</v>
      </c>
      <c r="BZ206" s="431">
        <v>7.8988844209288527E-3</v>
      </c>
      <c r="CA206" s="431">
        <v>5.1150443422004139E-3</v>
      </c>
      <c r="CB206" s="431">
        <v>7.1882472445949476E-3</v>
      </c>
      <c r="CC206" s="431">
        <v>7.105937875938685E-3</v>
      </c>
      <c r="CD206" s="431">
        <v>6.5505888668233384E-3</v>
      </c>
      <c r="CE206" s="431">
        <v>9.9223008130132594E-3</v>
      </c>
      <c r="CF206" s="431">
        <v>5.319026240470379E-3</v>
      </c>
      <c r="CG206" s="431">
        <v>6.3556496904103015E-3</v>
      </c>
      <c r="CH206" s="431">
        <v>5.0501213381041934E-3</v>
      </c>
      <c r="CI206" s="431">
        <v>1.3053216451707588</v>
      </c>
      <c r="CJ206" s="431">
        <v>6.0997421978136651E-2</v>
      </c>
      <c r="CK206" s="431">
        <v>2.0367881359039247E-2</v>
      </c>
      <c r="CL206" s="431">
        <v>5.1703642494355773E-2</v>
      </c>
      <c r="CM206" s="431">
        <v>1.3338706775657277E-2</v>
      </c>
      <c r="CN206" s="431">
        <v>1.1444226836473113E-2</v>
      </c>
      <c r="CO206" s="431">
        <v>2.8542472180294108E-3</v>
      </c>
      <c r="CP206" s="431">
        <v>2.0894935210892585E-2</v>
      </c>
      <c r="CQ206" s="431">
        <v>7.5571692309990288E-3</v>
      </c>
      <c r="CR206" s="431">
        <v>1.2154390512264102E-2</v>
      </c>
      <c r="CS206" s="431">
        <v>1.7044419150648901E-2</v>
      </c>
      <c r="CT206" s="431">
        <v>5.4648542843394616E-3</v>
      </c>
      <c r="CU206" s="431">
        <v>1.8608493385623297E-2</v>
      </c>
      <c r="CV206" s="431">
        <v>9.4022873924847778E-3</v>
      </c>
      <c r="CW206" s="431">
        <v>3.0705854079221055E-2</v>
      </c>
      <c r="CX206" s="431">
        <v>7.529804816107084E-3</v>
      </c>
      <c r="CY206" s="431">
        <v>7.1548623053357954E-3</v>
      </c>
      <c r="CZ206" s="431">
        <v>1.2614086593188297E-2</v>
      </c>
      <c r="DA206" s="431">
        <v>1.2765034529244389E-2</v>
      </c>
      <c r="DB206" s="431">
        <v>1.4233753671251919E-2</v>
      </c>
      <c r="DC206" s="431">
        <v>5.6509001785815033E-3</v>
      </c>
      <c r="DD206" s="431">
        <v>1.0745238236109091E-2</v>
      </c>
      <c r="DE206" s="431">
        <v>7.774089381126557E-3</v>
      </c>
      <c r="DF206" s="431">
        <v>7.8611936269526589E-3</v>
      </c>
      <c r="DG206" s="432">
        <v>1.5961110893754505E-2</v>
      </c>
    </row>
    <row r="207" spans="2:111">
      <c r="B207" s="188" t="s">
        <v>289</v>
      </c>
      <c r="C207" s="185" t="s">
        <v>290</v>
      </c>
      <c r="D207" s="431">
        <v>1.246706639934061E-3</v>
      </c>
      <c r="E207" s="431">
        <v>1.426803366092693E-3</v>
      </c>
      <c r="F207" s="431">
        <v>1.2173477802576978E-3</v>
      </c>
      <c r="G207" s="431">
        <v>1.3517042603583753E-3</v>
      </c>
      <c r="H207" s="431">
        <v>1.4423312585732278E-3</v>
      </c>
      <c r="I207" s="431">
        <v>2.8129148428181063E-5</v>
      </c>
      <c r="J207" s="431">
        <v>2.4715678884146367E-4</v>
      </c>
      <c r="K207" s="431">
        <v>2.7377386668708259E-3</v>
      </c>
      <c r="L207" s="431">
        <v>1.2856413826448712E-2</v>
      </c>
      <c r="M207" s="431">
        <v>1.5109457437730428E-3</v>
      </c>
      <c r="N207" s="431">
        <v>2.4220513450403229E-3</v>
      </c>
      <c r="O207" s="431">
        <v>1.0614941291979337E-3</v>
      </c>
      <c r="P207" s="431">
        <v>8.7706545957030879E-4</v>
      </c>
      <c r="Q207" s="431">
        <v>1.3629904607008567E-3</v>
      </c>
      <c r="R207" s="431">
        <v>2.2732084126660711E-3</v>
      </c>
      <c r="S207" s="431">
        <v>2.3119356900604669E-3</v>
      </c>
      <c r="T207" s="431">
        <v>2.278730169913399E-3</v>
      </c>
      <c r="U207" s="431">
        <v>1.7352512847397872E-3</v>
      </c>
      <c r="V207" s="431">
        <v>1.6413892575355363E-3</v>
      </c>
      <c r="W207" s="431">
        <v>1.5024976916910516E-3</v>
      </c>
      <c r="X207" s="431">
        <v>5.9746647971361763E-4</v>
      </c>
      <c r="Y207" s="431">
        <v>9.3014434964441481E-4</v>
      </c>
      <c r="Z207" s="431">
        <v>8.0310173354151417E-4</v>
      </c>
      <c r="AA207" s="431">
        <v>1.6172228087032901E-3</v>
      </c>
      <c r="AB207" s="431">
        <v>1.2487708170462077E-2</v>
      </c>
      <c r="AC207" s="431">
        <v>9.9082394129855825E-3</v>
      </c>
      <c r="AD207" s="431">
        <v>1.9019833074057478E-4</v>
      </c>
      <c r="AE207" s="431">
        <v>5.7725801997259593E-4</v>
      </c>
      <c r="AF207" s="431">
        <v>2.5325012172509914E-3</v>
      </c>
      <c r="AG207" s="431">
        <v>1.9775083871473786E-3</v>
      </c>
      <c r="AH207" s="431">
        <v>4.9232265692741579E-4</v>
      </c>
      <c r="AI207" s="431">
        <v>1.4214654245487525E-3</v>
      </c>
      <c r="AJ207" s="431">
        <v>1.3971625582149755E-3</v>
      </c>
      <c r="AK207" s="431">
        <v>2.3579069613906315E-3</v>
      </c>
      <c r="AL207" s="431">
        <v>1.719992972926958E-3</v>
      </c>
      <c r="AM207" s="431">
        <v>8.291663113370925E-4</v>
      </c>
      <c r="AN207" s="431">
        <v>1.05759673312096E-3</v>
      </c>
      <c r="AO207" s="431">
        <v>1.327361927861582E-3</v>
      </c>
      <c r="AP207" s="431">
        <v>1.0510731043696826E-3</v>
      </c>
      <c r="AQ207" s="431">
        <v>3.6884547337057117E-4</v>
      </c>
      <c r="AR207" s="431">
        <v>8.1930895337618836E-4</v>
      </c>
      <c r="AS207" s="431">
        <v>1.4141730868279772E-3</v>
      </c>
      <c r="AT207" s="431">
        <v>1.3281451206875485E-3</v>
      </c>
      <c r="AU207" s="431">
        <v>1.895777694461289E-3</v>
      </c>
      <c r="AV207" s="431">
        <v>1.6171775694457677E-3</v>
      </c>
      <c r="AW207" s="431">
        <v>1.6542385837475901E-3</v>
      </c>
      <c r="AX207" s="431">
        <v>9.3944639067354465E-4</v>
      </c>
      <c r="AY207" s="431">
        <v>1.5987779741230453E-3</v>
      </c>
      <c r="AZ207" s="431">
        <v>1.9378575739519804E-3</v>
      </c>
      <c r="BA207" s="431">
        <v>2.8666811540120287E-3</v>
      </c>
      <c r="BB207" s="431">
        <v>7.5567156845929198E-4</v>
      </c>
      <c r="BC207" s="431">
        <v>1.4810260655081595E-3</v>
      </c>
      <c r="BD207" s="431">
        <v>1.0849394630279849E-3</v>
      </c>
      <c r="BE207" s="431">
        <v>7.5228104439714518E-4</v>
      </c>
      <c r="BF207" s="431">
        <v>3.6025925393656619E-3</v>
      </c>
      <c r="BG207" s="431">
        <v>3.830173601188236E-3</v>
      </c>
      <c r="BH207" s="431">
        <v>2.9582746566704662E-3</v>
      </c>
      <c r="BI207" s="431">
        <v>1.810260876006725E-3</v>
      </c>
      <c r="BJ207" s="431">
        <v>1.4682368828576643E-3</v>
      </c>
      <c r="BK207" s="431">
        <v>2.8001698724204045E-3</v>
      </c>
      <c r="BL207" s="431">
        <v>1.8896903784565448E-3</v>
      </c>
      <c r="BM207" s="431">
        <v>2.3375988989320761E-3</v>
      </c>
      <c r="BN207" s="431">
        <v>1.5578302869868697E-3</v>
      </c>
      <c r="BO207" s="431">
        <v>1.949066052548822E-3</v>
      </c>
      <c r="BP207" s="431">
        <v>1.8040287285756189E-3</v>
      </c>
      <c r="BQ207" s="431">
        <v>1.8034747541424174E-3</v>
      </c>
      <c r="BR207" s="431">
        <v>4.4248952806049333E-3</v>
      </c>
      <c r="BS207" s="431">
        <v>3.932400237505477E-3</v>
      </c>
      <c r="BT207" s="431">
        <v>1.7902600314840533E-3</v>
      </c>
      <c r="BU207" s="431">
        <v>4.1786276022038604E-3</v>
      </c>
      <c r="BV207" s="431">
        <v>9.7176502283219234E-3</v>
      </c>
      <c r="BW207" s="431">
        <v>7.2137779962610747E-3</v>
      </c>
      <c r="BX207" s="431">
        <v>6.7019807433700207E-3</v>
      </c>
      <c r="BY207" s="431">
        <v>8.586668504480128E-4</v>
      </c>
      <c r="BZ207" s="431">
        <v>2.8724408753694982E-3</v>
      </c>
      <c r="CA207" s="431">
        <v>1.7214532562606771E-3</v>
      </c>
      <c r="CB207" s="431">
        <v>3.3837390607570853E-3</v>
      </c>
      <c r="CC207" s="431">
        <v>1.2314191172469212E-3</v>
      </c>
      <c r="CD207" s="431">
        <v>4.4195572629075076E-3</v>
      </c>
      <c r="CE207" s="431">
        <v>2.518823784404814E-3</v>
      </c>
      <c r="CF207" s="431">
        <v>2.0824355285476693E-3</v>
      </c>
      <c r="CG207" s="431">
        <v>4.6769998424891282E-3</v>
      </c>
      <c r="CH207" s="431">
        <v>9.8843287293634845E-4</v>
      </c>
      <c r="CI207" s="431">
        <v>9.5604837977471269E-3</v>
      </c>
      <c r="CJ207" s="431">
        <v>1.0470732797799047</v>
      </c>
      <c r="CK207" s="431">
        <v>4.9250881350407687E-3</v>
      </c>
      <c r="CL207" s="431">
        <v>1.1623852839716424E-2</v>
      </c>
      <c r="CM207" s="431">
        <v>1.1048551254900911E-2</v>
      </c>
      <c r="CN207" s="431">
        <v>1.5702180390403597E-3</v>
      </c>
      <c r="CO207" s="431">
        <v>2.1399843135025231E-3</v>
      </c>
      <c r="CP207" s="431">
        <v>2.4030798244976084E-3</v>
      </c>
      <c r="CQ207" s="431">
        <v>4.3392477187166609E-3</v>
      </c>
      <c r="CR207" s="431">
        <v>3.2337091669498051E-3</v>
      </c>
      <c r="CS207" s="431">
        <v>1.8777931499535667E-3</v>
      </c>
      <c r="CT207" s="431">
        <v>1.6302154924518488E-3</v>
      </c>
      <c r="CU207" s="431">
        <v>3.1918347582621863E-3</v>
      </c>
      <c r="CV207" s="431">
        <v>6.3406436613678823E-3</v>
      </c>
      <c r="CW207" s="431">
        <v>0.23881455870428497</v>
      </c>
      <c r="CX207" s="431">
        <v>2.3852449532166375E-3</v>
      </c>
      <c r="CY207" s="431">
        <v>5.2070494424206418E-3</v>
      </c>
      <c r="CZ207" s="431">
        <v>6.9398355962294904E-3</v>
      </c>
      <c r="DA207" s="431">
        <v>8.167987450651084E-3</v>
      </c>
      <c r="DB207" s="431">
        <v>1.0237385768560269E-2</v>
      </c>
      <c r="DC207" s="431">
        <v>4.9550179553650838E-3</v>
      </c>
      <c r="DD207" s="431">
        <v>3.2759673866957183E-3</v>
      </c>
      <c r="DE207" s="431">
        <v>3.7628468901083931E-3</v>
      </c>
      <c r="DF207" s="431">
        <v>2.7863589654887077E-3</v>
      </c>
      <c r="DG207" s="432">
        <v>5.7720407833376942E-3</v>
      </c>
    </row>
    <row r="208" spans="2:111">
      <c r="B208" s="188" t="s">
        <v>291</v>
      </c>
      <c r="C208" s="185" t="s">
        <v>292</v>
      </c>
      <c r="D208" s="431">
        <v>5.7055522079128328E-3</v>
      </c>
      <c r="E208" s="431">
        <v>7.6806261696262621E-3</v>
      </c>
      <c r="F208" s="431">
        <v>1.1362753526634068E-2</v>
      </c>
      <c r="G208" s="431">
        <v>2.68015103406479E-3</v>
      </c>
      <c r="H208" s="431">
        <v>4.5731954207698768E-3</v>
      </c>
      <c r="I208" s="431">
        <v>1.0645631812589406E-4</v>
      </c>
      <c r="J208" s="431">
        <v>9.9956164442599319E-4</v>
      </c>
      <c r="K208" s="431">
        <v>6.8813720637894158E-3</v>
      </c>
      <c r="L208" s="431">
        <v>8.5083144257106936E-3</v>
      </c>
      <c r="M208" s="431">
        <v>5.9051995862495228E-3</v>
      </c>
      <c r="N208" s="431">
        <v>1.2792650280405711E-3</v>
      </c>
      <c r="O208" s="431">
        <v>4.0797692408507565E-3</v>
      </c>
      <c r="P208" s="431">
        <v>1.9766549545072497E-3</v>
      </c>
      <c r="Q208" s="431">
        <v>4.0659894114823559E-3</v>
      </c>
      <c r="R208" s="431">
        <v>4.546558754104214E-3</v>
      </c>
      <c r="S208" s="431">
        <v>1.1195412246910638E-2</v>
      </c>
      <c r="T208" s="431">
        <v>7.3235395962703955E-3</v>
      </c>
      <c r="U208" s="431">
        <v>6.2201147158539999E-3</v>
      </c>
      <c r="V208" s="431">
        <v>7.1615070922036684E-3</v>
      </c>
      <c r="W208" s="431">
        <v>5.930303970753642E-3</v>
      </c>
      <c r="X208" s="431">
        <v>3.1010878907195031E-3</v>
      </c>
      <c r="Y208" s="431">
        <v>6.238690072979722E-3</v>
      </c>
      <c r="Z208" s="431">
        <v>5.1487067036030511E-3</v>
      </c>
      <c r="AA208" s="431">
        <v>4.5684742164521586E-3</v>
      </c>
      <c r="AB208" s="431">
        <v>1.0512813866650438E-2</v>
      </c>
      <c r="AC208" s="431">
        <v>8.2753682869251728E-3</v>
      </c>
      <c r="AD208" s="431">
        <v>9.1550166689486864E-4</v>
      </c>
      <c r="AE208" s="431">
        <v>2.0955178696479633E-3</v>
      </c>
      <c r="AF208" s="431">
        <v>6.1773125709347274E-3</v>
      </c>
      <c r="AG208" s="431">
        <v>3.9697939270725473E-3</v>
      </c>
      <c r="AH208" s="431">
        <v>3.207098138802998E-3</v>
      </c>
      <c r="AI208" s="431">
        <v>6.0998454601239437E-3</v>
      </c>
      <c r="AJ208" s="431">
        <v>6.8296583369426289E-3</v>
      </c>
      <c r="AK208" s="431">
        <v>8.4587812973086745E-3</v>
      </c>
      <c r="AL208" s="431">
        <v>7.4057693109781421E-3</v>
      </c>
      <c r="AM208" s="431">
        <v>4.8560103610362643E-3</v>
      </c>
      <c r="AN208" s="431">
        <v>5.9093418552053651E-3</v>
      </c>
      <c r="AO208" s="431">
        <v>8.6280649292285079E-3</v>
      </c>
      <c r="AP208" s="431">
        <v>7.1077806151158673E-3</v>
      </c>
      <c r="AQ208" s="431">
        <v>1.6325536512382154E-3</v>
      </c>
      <c r="AR208" s="431">
        <v>3.5427206089242683E-3</v>
      </c>
      <c r="AS208" s="431">
        <v>1.2114932174898769E-2</v>
      </c>
      <c r="AT208" s="431">
        <v>5.802842908041745E-3</v>
      </c>
      <c r="AU208" s="431">
        <v>7.4000625861112661E-3</v>
      </c>
      <c r="AV208" s="431">
        <v>8.9766602227182111E-3</v>
      </c>
      <c r="AW208" s="431">
        <v>5.3132797062371761E-3</v>
      </c>
      <c r="AX208" s="431">
        <v>3.4039740005225201E-3</v>
      </c>
      <c r="AY208" s="431">
        <v>7.8097218819308872E-3</v>
      </c>
      <c r="AZ208" s="431">
        <v>1.1902023941942307E-2</v>
      </c>
      <c r="BA208" s="431">
        <v>4.7619213718922077E-3</v>
      </c>
      <c r="BB208" s="431">
        <v>5.7286746026220439E-3</v>
      </c>
      <c r="BC208" s="431">
        <v>4.7571332054899664E-3</v>
      </c>
      <c r="BD208" s="431">
        <v>4.2626486296644603E-3</v>
      </c>
      <c r="BE208" s="431">
        <v>1.2047989716163542E-2</v>
      </c>
      <c r="BF208" s="431">
        <v>6.9143133161152599E-3</v>
      </c>
      <c r="BG208" s="431">
        <v>6.7022981623222951E-3</v>
      </c>
      <c r="BH208" s="431">
        <v>7.2883326181387422E-3</v>
      </c>
      <c r="BI208" s="431">
        <v>7.9805676827298892E-3</v>
      </c>
      <c r="BJ208" s="431">
        <v>5.3373914231773468E-3</v>
      </c>
      <c r="BK208" s="431">
        <v>5.6183067766148948E-3</v>
      </c>
      <c r="BL208" s="431">
        <v>6.336516432482139E-3</v>
      </c>
      <c r="BM208" s="431">
        <v>7.5381495888542215E-3</v>
      </c>
      <c r="BN208" s="431">
        <v>7.3466426795388926E-3</v>
      </c>
      <c r="BO208" s="431">
        <v>7.9311650655082382E-3</v>
      </c>
      <c r="BP208" s="431">
        <v>8.2138834532171547E-3</v>
      </c>
      <c r="BQ208" s="431">
        <v>1.4761940683688028E-2</v>
      </c>
      <c r="BR208" s="431">
        <v>1.5419317345344248E-2</v>
      </c>
      <c r="BS208" s="431">
        <v>3.7241085885808274E-2</v>
      </c>
      <c r="BT208" s="431">
        <v>7.4152891253260527E-3</v>
      </c>
      <c r="BU208" s="431">
        <v>1.7726471892515173E-2</v>
      </c>
      <c r="BV208" s="431">
        <v>3.8832659362212502E-2</v>
      </c>
      <c r="BW208" s="431">
        <v>9.6268841598497398E-3</v>
      </c>
      <c r="BX208" s="431">
        <v>8.8770729918739785E-3</v>
      </c>
      <c r="BY208" s="431">
        <v>3.0861174520160073E-3</v>
      </c>
      <c r="BZ208" s="431">
        <v>6.0882662719039232E-3</v>
      </c>
      <c r="CA208" s="431">
        <v>5.4198302740918773E-3</v>
      </c>
      <c r="CB208" s="431">
        <v>1.2544672900056033E-2</v>
      </c>
      <c r="CC208" s="431">
        <v>4.6601559655399449E-3</v>
      </c>
      <c r="CD208" s="431">
        <v>1.2424993077351159E-2</v>
      </c>
      <c r="CE208" s="431">
        <v>8.0583357142757182E-3</v>
      </c>
      <c r="CF208" s="431">
        <v>1.4229650036322729E-2</v>
      </c>
      <c r="CG208" s="431">
        <v>2.3303938385503591E-2</v>
      </c>
      <c r="CH208" s="431">
        <v>4.0222432820864271E-3</v>
      </c>
      <c r="CI208" s="431">
        <v>3.2271891252323819E-2</v>
      </c>
      <c r="CJ208" s="431">
        <v>1.4574405514765581E-2</v>
      </c>
      <c r="CK208" s="431">
        <v>0.9170426343540854</v>
      </c>
      <c r="CL208" s="431">
        <v>6.3677009144834332E-2</v>
      </c>
      <c r="CM208" s="431">
        <v>1.8709779597505735E-2</v>
      </c>
      <c r="CN208" s="431">
        <v>1.7044146230174497E-2</v>
      </c>
      <c r="CO208" s="431">
        <v>7.4945048098556304E-3</v>
      </c>
      <c r="CP208" s="431">
        <v>3.0617163433749702E-2</v>
      </c>
      <c r="CQ208" s="431">
        <v>1.105284516587385E-2</v>
      </c>
      <c r="CR208" s="431">
        <v>1.723547408582201E-2</v>
      </c>
      <c r="CS208" s="431">
        <v>1.3416216237124365E-2</v>
      </c>
      <c r="CT208" s="431">
        <v>3.9759763523230284E-3</v>
      </c>
      <c r="CU208" s="431">
        <v>3.1631624278012811E-2</v>
      </c>
      <c r="CV208" s="431">
        <v>1.89203736145044E-2</v>
      </c>
      <c r="CW208" s="431">
        <v>2.1987439529165501E-2</v>
      </c>
      <c r="CX208" s="431">
        <v>8.0258333998374093E-3</v>
      </c>
      <c r="CY208" s="431">
        <v>1.6256765327068941E-2</v>
      </c>
      <c r="CZ208" s="431">
        <v>2.0191894104574584E-2</v>
      </c>
      <c r="DA208" s="431">
        <v>7.8609213193693798E-3</v>
      </c>
      <c r="DB208" s="431">
        <v>5.2841489913237226E-3</v>
      </c>
      <c r="DC208" s="431">
        <v>2.0154077442061227E-2</v>
      </c>
      <c r="DD208" s="431">
        <v>4.9178894311139492E-3</v>
      </c>
      <c r="DE208" s="431">
        <v>8.2485282468893022E-3</v>
      </c>
      <c r="DF208" s="431">
        <v>9.84570250430092E-3</v>
      </c>
      <c r="DG208" s="432">
        <v>6.895298373956301E-3</v>
      </c>
    </row>
    <row r="209" spans="2:111">
      <c r="B209" s="188" t="s">
        <v>293</v>
      </c>
      <c r="C209" s="185" t="s">
        <v>294</v>
      </c>
      <c r="D209" s="431">
        <v>3.1164484794941817E-3</v>
      </c>
      <c r="E209" s="431">
        <v>3.9165979732522132E-3</v>
      </c>
      <c r="F209" s="431">
        <v>3.6602153468072562E-3</v>
      </c>
      <c r="G209" s="431">
        <v>2.5441654008529903E-3</v>
      </c>
      <c r="H209" s="431">
        <v>3.5079917463531774E-3</v>
      </c>
      <c r="I209" s="431">
        <v>6.7968670033156993E-5</v>
      </c>
      <c r="J209" s="431">
        <v>5.3036690814968219E-4</v>
      </c>
      <c r="K209" s="431">
        <v>6.1128535888485139E-3</v>
      </c>
      <c r="L209" s="431">
        <v>1.4340379864308592E-2</v>
      </c>
      <c r="M209" s="431">
        <v>4.2114629644998359E-3</v>
      </c>
      <c r="N209" s="431">
        <v>2.7656611095078138E-3</v>
      </c>
      <c r="O209" s="431">
        <v>2.5098287406609327E-3</v>
      </c>
      <c r="P209" s="431">
        <v>1.716251106537662E-3</v>
      </c>
      <c r="Q209" s="431">
        <v>3.2287968843695471E-3</v>
      </c>
      <c r="R209" s="431">
        <v>4.2833820164376686E-3</v>
      </c>
      <c r="S209" s="431">
        <v>6.672305222091772E-3</v>
      </c>
      <c r="T209" s="431">
        <v>5.4247392995975217E-3</v>
      </c>
      <c r="U209" s="431">
        <v>4.3891367403437387E-3</v>
      </c>
      <c r="V209" s="431">
        <v>3.2827983818127806E-3</v>
      </c>
      <c r="W209" s="431">
        <v>3.0157297028491725E-3</v>
      </c>
      <c r="X209" s="431">
        <v>1.6921246468952233E-3</v>
      </c>
      <c r="Y209" s="431">
        <v>2.7490205647951252E-3</v>
      </c>
      <c r="Z209" s="431">
        <v>2.6507516405340323E-3</v>
      </c>
      <c r="AA209" s="431">
        <v>3.4032440060063548E-3</v>
      </c>
      <c r="AB209" s="431">
        <v>1.5794852883719356E-2</v>
      </c>
      <c r="AC209" s="431">
        <v>1.1794023331213085E-2</v>
      </c>
      <c r="AD209" s="431">
        <v>5.3205725061376071E-4</v>
      </c>
      <c r="AE209" s="431">
        <v>1.5383610003379098E-3</v>
      </c>
      <c r="AF209" s="431">
        <v>5.1206378217071797E-3</v>
      </c>
      <c r="AG209" s="431">
        <v>3.7735634257159176E-3</v>
      </c>
      <c r="AH209" s="431">
        <v>1.1219160984186202E-3</v>
      </c>
      <c r="AI209" s="431">
        <v>3.6323829697617036E-3</v>
      </c>
      <c r="AJ209" s="431">
        <v>4.0664054259040294E-3</v>
      </c>
      <c r="AK209" s="431">
        <v>5.9155632666418548E-3</v>
      </c>
      <c r="AL209" s="431">
        <v>4.3179145647695497E-3</v>
      </c>
      <c r="AM209" s="431">
        <v>2.0882575046359412E-3</v>
      </c>
      <c r="AN209" s="431">
        <v>2.5703103864485543E-3</v>
      </c>
      <c r="AO209" s="431">
        <v>3.4334729036335412E-3</v>
      </c>
      <c r="AP209" s="431">
        <v>2.8985237761622418E-3</v>
      </c>
      <c r="AQ209" s="431">
        <v>7.8001222895775625E-4</v>
      </c>
      <c r="AR209" s="431">
        <v>1.9572396785199771E-3</v>
      </c>
      <c r="AS209" s="431">
        <v>3.353577632665603E-3</v>
      </c>
      <c r="AT209" s="431">
        <v>3.079467589112545E-3</v>
      </c>
      <c r="AU209" s="431">
        <v>5.2997428643541521E-3</v>
      </c>
      <c r="AV209" s="431">
        <v>3.9846415470763666E-3</v>
      </c>
      <c r="AW209" s="431">
        <v>3.1944174838616636E-3</v>
      </c>
      <c r="AX209" s="431">
        <v>1.9077073367669008E-3</v>
      </c>
      <c r="AY209" s="431">
        <v>3.8972144389528532E-3</v>
      </c>
      <c r="AZ209" s="431">
        <v>4.2241955594736072E-3</v>
      </c>
      <c r="BA209" s="431">
        <v>4.9212883681535053E-3</v>
      </c>
      <c r="BB209" s="431">
        <v>1.6598640033537201E-3</v>
      </c>
      <c r="BC209" s="431">
        <v>2.8982032976177523E-3</v>
      </c>
      <c r="BD209" s="431">
        <v>2.2630125486109817E-3</v>
      </c>
      <c r="BE209" s="431">
        <v>1.6149035080984257E-3</v>
      </c>
      <c r="BF209" s="431">
        <v>5.817194450159123E-3</v>
      </c>
      <c r="BG209" s="431">
        <v>6.3311225919563648E-3</v>
      </c>
      <c r="BH209" s="431">
        <v>5.559307911405552E-3</v>
      </c>
      <c r="BI209" s="431">
        <v>5.1940075497155357E-3</v>
      </c>
      <c r="BJ209" s="431">
        <v>3.4300780701680294E-3</v>
      </c>
      <c r="BK209" s="431">
        <v>4.9631395607371304E-3</v>
      </c>
      <c r="BL209" s="431">
        <v>4.4596190802249904E-3</v>
      </c>
      <c r="BM209" s="431">
        <v>5.7751076034518031E-3</v>
      </c>
      <c r="BN209" s="431">
        <v>4.608454463867236E-3</v>
      </c>
      <c r="BO209" s="431">
        <v>5.7773585969160355E-3</v>
      </c>
      <c r="BP209" s="431">
        <v>4.8168379219954644E-3</v>
      </c>
      <c r="BQ209" s="431">
        <v>3.6277552940202924E-3</v>
      </c>
      <c r="BR209" s="431">
        <v>5.9153369670886516E-3</v>
      </c>
      <c r="BS209" s="431">
        <v>7.971087028625411E-3</v>
      </c>
      <c r="BT209" s="431">
        <v>4.17580384486949E-3</v>
      </c>
      <c r="BU209" s="431">
        <v>1.9607109552180074E-2</v>
      </c>
      <c r="BV209" s="431">
        <v>1.5793633868559337E-2</v>
      </c>
      <c r="BW209" s="431">
        <v>8.8046416934794668E-3</v>
      </c>
      <c r="BX209" s="431">
        <v>8.8280477312682702E-3</v>
      </c>
      <c r="BY209" s="431">
        <v>1.4024598316273594E-3</v>
      </c>
      <c r="BZ209" s="431">
        <v>5.8655319695711545E-3</v>
      </c>
      <c r="CA209" s="431">
        <v>3.9615435725955973E-3</v>
      </c>
      <c r="CB209" s="431">
        <v>8.4878406818715973E-3</v>
      </c>
      <c r="CC209" s="431">
        <v>2.3900793167620383E-3</v>
      </c>
      <c r="CD209" s="431">
        <v>6.7610062139892638E-3</v>
      </c>
      <c r="CE209" s="431">
        <v>7.3199974124590226E-3</v>
      </c>
      <c r="CF209" s="431">
        <v>5.802591118004706E-3</v>
      </c>
      <c r="CG209" s="431">
        <v>8.3605863851807429E-3</v>
      </c>
      <c r="CH209" s="431">
        <v>4.0662390231874564E-3</v>
      </c>
      <c r="CI209" s="431">
        <v>4.7093233041011151E-2</v>
      </c>
      <c r="CJ209" s="431">
        <v>3.0262441480950315E-2</v>
      </c>
      <c r="CK209" s="431">
        <v>2.7868653730534196E-2</v>
      </c>
      <c r="CL209" s="431">
        <v>1.1443943764862603</v>
      </c>
      <c r="CM209" s="431">
        <v>2.3582698248666753E-2</v>
      </c>
      <c r="CN209" s="431">
        <v>7.4904200364988857E-3</v>
      </c>
      <c r="CO209" s="431">
        <v>3.7584978693611516E-3</v>
      </c>
      <c r="CP209" s="431">
        <v>7.7837458921087765E-3</v>
      </c>
      <c r="CQ209" s="431">
        <v>7.0904323060803215E-3</v>
      </c>
      <c r="CR209" s="431">
        <v>7.5034987107357749E-3</v>
      </c>
      <c r="CS209" s="431">
        <v>5.7558176445624484E-3</v>
      </c>
      <c r="CT209" s="431">
        <v>3.2341311861623983E-3</v>
      </c>
      <c r="CU209" s="431">
        <v>6.9424168082973655E-3</v>
      </c>
      <c r="CV209" s="431">
        <v>1.531257209959176E-2</v>
      </c>
      <c r="CW209" s="431">
        <v>0.22279313707281101</v>
      </c>
      <c r="CX209" s="431">
        <v>8.1014254347013311E-3</v>
      </c>
      <c r="CY209" s="431">
        <v>1.9362764832139948E-2</v>
      </c>
      <c r="CZ209" s="431">
        <v>1.3650118022610543E-2</v>
      </c>
      <c r="DA209" s="431">
        <v>1.7905062704133171E-2</v>
      </c>
      <c r="DB209" s="431">
        <v>1.3402976168068199E-2</v>
      </c>
      <c r="DC209" s="431">
        <v>7.0402723935340797E-3</v>
      </c>
      <c r="DD209" s="431">
        <v>9.0743698139921572E-3</v>
      </c>
      <c r="DE209" s="431">
        <v>6.1466316281226178E-3</v>
      </c>
      <c r="DF209" s="431">
        <v>8.7032507861273395E-3</v>
      </c>
      <c r="DG209" s="432">
        <v>2.1304718974441045E-2</v>
      </c>
    </row>
    <row r="210" spans="2:111">
      <c r="B210" s="188" t="s">
        <v>295</v>
      </c>
      <c r="C210" s="185" t="s">
        <v>296</v>
      </c>
      <c r="D210" s="431">
        <v>2.4093584709302023E-3</v>
      </c>
      <c r="E210" s="431">
        <v>3.0861229110999786E-3</v>
      </c>
      <c r="F210" s="431">
        <v>4.2553528580988988E-3</v>
      </c>
      <c r="G210" s="431">
        <v>2.4913899363397845E-3</v>
      </c>
      <c r="H210" s="431">
        <v>2.8578727654036558E-3</v>
      </c>
      <c r="I210" s="431">
        <v>4.1067170264137823E-5</v>
      </c>
      <c r="J210" s="431">
        <v>4.7697495755667714E-4</v>
      </c>
      <c r="K210" s="431">
        <v>4.3445491147382246E-3</v>
      </c>
      <c r="L210" s="431">
        <v>1.2839681976858719E-2</v>
      </c>
      <c r="M210" s="431">
        <v>2.87498883576821E-3</v>
      </c>
      <c r="N210" s="431">
        <v>2.3917114618363967E-3</v>
      </c>
      <c r="O210" s="431">
        <v>2.2928021468763835E-3</v>
      </c>
      <c r="P210" s="431">
        <v>1.6588536536529721E-3</v>
      </c>
      <c r="Q210" s="431">
        <v>2.5113732039057238E-3</v>
      </c>
      <c r="R210" s="431">
        <v>3.5272532911803708E-3</v>
      </c>
      <c r="S210" s="431">
        <v>3.5964945420743038E-3</v>
      </c>
      <c r="T210" s="431">
        <v>3.8554697172820404E-3</v>
      </c>
      <c r="U210" s="431">
        <v>3.8935484620507476E-3</v>
      </c>
      <c r="V210" s="431">
        <v>6.6384903869817612E-3</v>
      </c>
      <c r="W210" s="431">
        <v>2.6274172192733234E-3</v>
      </c>
      <c r="X210" s="431">
        <v>1.0758447332374758E-3</v>
      </c>
      <c r="Y210" s="431">
        <v>1.6816061668246077E-3</v>
      </c>
      <c r="Z210" s="431">
        <v>1.3615872137856702E-3</v>
      </c>
      <c r="AA210" s="431">
        <v>2.5222176638754886E-3</v>
      </c>
      <c r="AB210" s="431">
        <v>1.3153385086171733E-2</v>
      </c>
      <c r="AC210" s="431">
        <v>1.0350248237308011E-2</v>
      </c>
      <c r="AD210" s="431">
        <v>3.7197519940790759E-4</v>
      </c>
      <c r="AE210" s="431">
        <v>1.1719846419785021E-3</v>
      </c>
      <c r="AF210" s="431">
        <v>3.3210600384245411E-3</v>
      </c>
      <c r="AG210" s="431">
        <v>3.1186375521608527E-3</v>
      </c>
      <c r="AH210" s="431">
        <v>9.5745432059756678E-4</v>
      </c>
      <c r="AI210" s="431">
        <v>2.2007026934366082E-3</v>
      </c>
      <c r="AJ210" s="431">
        <v>2.5459269082744413E-3</v>
      </c>
      <c r="AK210" s="431">
        <v>4.0426864364774637E-3</v>
      </c>
      <c r="AL210" s="431">
        <v>2.9075171923735013E-3</v>
      </c>
      <c r="AM210" s="431">
        <v>1.7291727061360675E-3</v>
      </c>
      <c r="AN210" s="431">
        <v>1.8136632644288478E-3</v>
      </c>
      <c r="AO210" s="431">
        <v>2.2004224178606164E-3</v>
      </c>
      <c r="AP210" s="431">
        <v>1.9654746504396319E-3</v>
      </c>
      <c r="AQ210" s="431">
        <v>6.8888957139363915E-4</v>
      </c>
      <c r="AR210" s="431">
        <v>1.5443823809621704E-3</v>
      </c>
      <c r="AS210" s="431">
        <v>2.5350486363038311E-3</v>
      </c>
      <c r="AT210" s="431">
        <v>2.355805358507448E-3</v>
      </c>
      <c r="AU210" s="431">
        <v>2.9582804617263518E-3</v>
      </c>
      <c r="AV210" s="431">
        <v>2.6578687710275919E-3</v>
      </c>
      <c r="AW210" s="431">
        <v>2.6240974172515624E-3</v>
      </c>
      <c r="AX210" s="431">
        <v>1.4645953655984974E-3</v>
      </c>
      <c r="AY210" s="431">
        <v>3.2313319080480227E-3</v>
      </c>
      <c r="AZ210" s="431">
        <v>3.4062832132266737E-3</v>
      </c>
      <c r="BA210" s="431">
        <v>3.8210000133655055E-3</v>
      </c>
      <c r="BB210" s="431">
        <v>1.4613855883329808E-3</v>
      </c>
      <c r="BC210" s="431">
        <v>2.3065265910128868E-3</v>
      </c>
      <c r="BD210" s="431">
        <v>1.8457742607221538E-3</v>
      </c>
      <c r="BE210" s="431">
        <v>1.4989882808788156E-3</v>
      </c>
      <c r="BF210" s="431">
        <v>4.3700483906744542E-3</v>
      </c>
      <c r="BG210" s="431">
        <v>4.6114072470033922E-3</v>
      </c>
      <c r="BH210" s="431">
        <v>3.8821607744553895E-3</v>
      </c>
      <c r="BI210" s="431">
        <v>3.3633327831418163E-3</v>
      </c>
      <c r="BJ210" s="431">
        <v>2.871538120125308E-3</v>
      </c>
      <c r="BK210" s="431">
        <v>4.2077799080158405E-3</v>
      </c>
      <c r="BL210" s="431">
        <v>4.6500061141027524E-3</v>
      </c>
      <c r="BM210" s="431">
        <v>4.7303145806228452E-3</v>
      </c>
      <c r="BN210" s="431">
        <v>3.7256939747169694E-3</v>
      </c>
      <c r="BO210" s="431">
        <v>4.4215711965616567E-3</v>
      </c>
      <c r="BP210" s="431">
        <v>3.7639418117327672E-3</v>
      </c>
      <c r="BQ210" s="431">
        <v>2.6494435821875235E-3</v>
      </c>
      <c r="BR210" s="431">
        <v>5.0773286393228159E-3</v>
      </c>
      <c r="BS210" s="431">
        <v>6.4925583341587986E-3</v>
      </c>
      <c r="BT210" s="431">
        <v>3.4220916824031266E-3</v>
      </c>
      <c r="BU210" s="431">
        <v>6.7515249257743357E-3</v>
      </c>
      <c r="BV210" s="431">
        <v>1.2427249684420171E-2</v>
      </c>
      <c r="BW210" s="431">
        <v>8.1654996404617285E-3</v>
      </c>
      <c r="BX210" s="431">
        <v>7.4608022940022478E-3</v>
      </c>
      <c r="BY210" s="431">
        <v>1.1117662202840368E-3</v>
      </c>
      <c r="BZ210" s="431">
        <v>5.4341704507611718E-3</v>
      </c>
      <c r="CA210" s="431">
        <v>3.3596603883988599E-3</v>
      </c>
      <c r="CB210" s="431">
        <v>4.6111117816314325E-3</v>
      </c>
      <c r="CC210" s="431">
        <v>1.8559078017292303E-3</v>
      </c>
      <c r="CD210" s="431">
        <v>6.4053657909353655E-3</v>
      </c>
      <c r="CE210" s="431">
        <v>6.2263624020691081E-3</v>
      </c>
      <c r="CF210" s="431">
        <v>5.5288303649371007E-3</v>
      </c>
      <c r="CG210" s="431">
        <v>6.2089188787079587E-3</v>
      </c>
      <c r="CH210" s="431">
        <v>4.4786175515900183E-3</v>
      </c>
      <c r="CI210" s="431">
        <v>1.5119293540319868E-2</v>
      </c>
      <c r="CJ210" s="431">
        <v>0.21380870462592699</v>
      </c>
      <c r="CK210" s="431">
        <v>1.0266648094125173E-2</v>
      </c>
      <c r="CL210" s="431">
        <v>1.9520917570241679E-2</v>
      </c>
      <c r="CM210" s="431">
        <v>1.0429268896279895</v>
      </c>
      <c r="CN210" s="431">
        <v>7.6042987486366507E-3</v>
      </c>
      <c r="CO210" s="431">
        <v>5.8512884140903719E-3</v>
      </c>
      <c r="CP210" s="431">
        <v>1.7172606119584009E-2</v>
      </c>
      <c r="CQ210" s="431">
        <v>7.8408236362401441E-3</v>
      </c>
      <c r="CR210" s="431">
        <v>8.7157370513623721E-3</v>
      </c>
      <c r="CS210" s="431">
        <v>1.1892024325001053E-2</v>
      </c>
      <c r="CT210" s="431">
        <v>3.7596428477617945E-3</v>
      </c>
      <c r="CU210" s="431">
        <v>2.4949790097464286E-2</v>
      </c>
      <c r="CV210" s="431">
        <v>7.6485645286673712E-3</v>
      </c>
      <c r="CW210" s="431">
        <v>0.21314889824164102</v>
      </c>
      <c r="CX210" s="431">
        <v>3.772192829974787E-3</v>
      </c>
      <c r="CY210" s="431">
        <v>9.3868749285517892E-3</v>
      </c>
      <c r="CZ210" s="431">
        <v>8.9665611167181625E-3</v>
      </c>
      <c r="DA210" s="431">
        <v>8.7282068222884687E-3</v>
      </c>
      <c r="DB210" s="431">
        <v>1.240209378127667E-2</v>
      </c>
      <c r="DC210" s="431">
        <v>2.1563078400129731E-2</v>
      </c>
      <c r="DD210" s="431">
        <v>6.8588988811360873E-3</v>
      </c>
      <c r="DE210" s="431">
        <v>6.2522483322140533E-3</v>
      </c>
      <c r="DF210" s="431">
        <v>4.4942191723381644E-3</v>
      </c>
      <c r="DG210" s="432">
        <v>3.5120362685973211E-3</v>
      </c>
    </row>
    <row r="211" spans="2:111">
      <c r="B211" s="188" t="s">
        <v>297</v>
      </c>
      <c r="C211" s="185" t="s">
        <v>7</v>
      </c>
      <c r="D211" s="431">
        <v>6.5002230526939927E-4</v>
      </c>
      <c r="E211" s="431">
        <v>3.5603296250879841E-4</v>
      </c>
      <c r="F211" s="431">
        <v>2.7883403651269239E-4</v>
      </c>
      <c r="G211" s="431">
        <v>1.6784582765191951E-4</v>
      </c>
      <c r="H211" s="431">
        <v>7.9513365668423721E-4</v>
      </c>
      <c r="I211" s="431">
        <v>1.3433130350130255E-5</v>
      </c>
      <c r="J211" s="431">
        <v>9.5961939283311759E-5</v>
      </c>
      <c r="K211" s="431">
        <v>5.8306215935205301E-4</v>
      </c>
      <c r="L211" s="431">
        <v>6.9217622606993466E-4</v>
      </c>
      <c r="M211" s="431">
        <v>5.386474869785398E-4</v>
      </c>
      <c r="N211" s="431">
        <v>2.0391496480175709E-4</v>
      </c>
      <c r="O211" s="431">
        <v>2.5123313124128581E-4</v>
      </c>
      <c r="P211" s="431">
        <v>1.3830630787082143E-4</v>
      </c>
      <c r="Q211" s="431">
        <v>6.4264950154951667E-4</v>
      </c>
      <c r="R211" s="431">
        <v>3.1204699634813926E-4</v>
      </c>
      <c r="S211" s="431">
        <v>4.3967099434053978E-4</v>
      </c>
      <c r="T211" s="431">
        <v>3.834645327076256E-4</v>
      </c>
      <c r="U211" s="431">
        <v>3.1853213677194436E-4</v>
      </c>
      <c r="V211" s="431">
        <v>1.5285940559627711E-4</v>
      </c>
      <c r="W211" s="431">
        <v>2.4421072751448704E-4</v>
      </c>
      <c r="X211" s="431">
        <v>9.325189182109609E-5</v>
      </c>
      <c r="Y211" s="431">
        <v>1.196077173023458E-4</v>
      </c>
      <c r="Z211" s="431">
        <v>1.4077456981165804E-4</v>
      </c>
      <c r="AA211" s="431">
        <v>5.701710779273761E-4</v>
      </c>
      <c r="AB211" s="431">
        <v>1.8949213801036017E-4</v>
      </c>
      <c r="AC211" s="431">
        <v>2.319016615388658E-4</v>
      </c>
      <c r="AD211" s="431">
        <v>4.1650150473355987E-5</v>
      </c>
      <c r="AE211" s="431">
        <v>5.6053318957557073E-4</v>
      </c>
      <c r="AF211" s="431">
        <v>2.5715485405710211E-4</v>
      </c>
      <c r="AG211" s="431">
        <v>4.3036068952293427E-4</v>
      </c>
      <c r="AH211" s="431">
        <v>1.1736885252244246E-4</v>
      </c>
      <c r="AI211" s="431">
        <v>9.4322687478092101E-4</v>
      </c>
      <c r="AJ211" s="431">
        <v>9.541509156613618E-4</v>
      </c>
      <c r="AK211" s="431">
        <v>2.4426623045551349E-4</v>
      </c>
      <c r="AL211" s="431">
        <v>9.6843682253889315E-4</v>
      </c>
      <c r="AM211" s="431">
        <v>7.0844216734382173E-4</v>
      </c>
      <c r="AN211" s="431">
        <v>7.8800723421258961E-4</v>
      </c>
      <c r="AO211" s="431">
        <v>1.4442245779285007E-3</v>
      </c>
      <c r="AP211" s="431">
        <v>9.6145930598202087E-4</v>
      </c>
      <c r="AQ211" s="431">
        <v>1.974491554115372E-4</v>
      </c>
      <c r="AR211" s="431">
        <v>4.7660093617131688E-4</v>
      </c>
      <c r="AS211" s="431">
        <v>5.704656159766173E-4</v>
      </c>
      <c r="AT211" s="431">
        <v>6.8295708843311119E-4</v>
      </c>
      <c r="AU211" s="431">
        <v>7.5372636525227561E-4</v>
      </c>
      <c r="AV211" s="431">
        <v>6.0321326884388022E-4</v>
      </c>
      <c r="AW211" s="431">
        <v>2.5670148373528514E-4</v>
      </c>
      <c r="AX211" s="431">
        <v>9.8699201619232091E-5</v>
      </c>
      <c r="AY211" s="431">
        <v>2.2782971090099826E-4</v>
      </c>
      <c r="AZ211" s="431">
        <v>4.2237091713252182E-4</v>
      </c>
      <c r="BA211" s="431">
        <v>2.3248268928099808E-4</v>
      </c>
      <c r="BB211" s="431">
        <v>8.8988336214717101E-5</v>
      </c>
      <c r="BC211" s="431">
        <v>3.5694601739117142E-4</v>
      </c>
      <c r="BD211" s="431">
        <v>1.8469998260340511E-4</v>
      </c>
      <c r="BE211" s="431">
        <v>8.715842367363988E-5</v>
      </c>
      <c r="BF211" s="431">
        <v>2.9305847250095163E-4</v>
      </c>
      <c r="BG211" s="431">
        <v>3.3493716045565196E-4</v>
      </c>
      <c r="BH211" s="431">
        <v>3.2065366661776897E-4</v>
      </c>
      <c r="BI211" s="431">
        <v>6.5434432925455001E-4</v>
      </c>
      <c r="BJ211" s="431">
        <v>6.9679634452160229E-4</v>
      </c>
      <c r="BK211" s="431">
        <v>2.4539007591835315E-4</v>
      </c>
      <c r="BL211" s="431">
        <v>4.5159701300266392E-4</v>
      </c>
      <c r="BM211" s="431">
        <v>1.3575183570264215E-3</v>
      </c>
      <c r="BN211" s="431">
        <v>1.5897845290660597E-3</v>
      </c>
      <c r="BO211" s="431">
        <v>1.1591589680064595E-3</v>
      </c>
      <c r="BP211" s="431">
        <v>1.3289978387842584E-3</v>
      </c>
      <c r="BQ211" s="431">
        <v>4.488778488113923E-4</v>
      </c>
      <c r="BR211" s="431">
        <v>4.0458660087392133E-4</v>
      </c>
      <c r="BS211" s="431">
        <v>8.3107743285696452E-4</v>
      </c>
      <c r="BT211" s="431">
        <v>7.2748911419765643E-4</v>
      </c>
      <c r="BU211" s="431">
        <v>5.0119655907558723E-4</v>
      </c>
      <c r="BV211" s="431">
        <v>8.5534988905550753E-4</v>
      </c>
      <c r="BW211" s="431">
        <v>9.4849893271325319E-4</v>
      </c>
      <c r="BX211" s="431">
        <v>7.9433045290198186E-4</v>
      </c>
      <c r="BY211" s="431">
        <v>1.1088279653950264E-4</v>
      </c>
      <c r="BZ211" s="431">
        <v>6.7063575170181152E-4</v>
      </c>
      <c r="CA211" s="431">
        <v>2.4889220155968058E-4</v>
      </c>
      <c r="CB211" s="431">
        <v>4.6005402721674985E-4</v>
      </c>
      <c r="CC211" s="431">
        <v>6.7205500034978223E-4</v>
      </c>
      <c r="CD211" s="431">
        <v>4.9425831563800534E-4</v>
      </c>
      <c r="CE211" s="431">
        <v>6.3921203818806535E-4</v>
      </c>
      <c r="CF211" s="431">
        <v>4.3021332739100383E-4</v>
      </c>
      <c r="CG211" s="431">
        <v>5.0465436569385052E-4</v>
      </c>
      <c r="CH211" s="431">
        <v>1.644079478624303E-4</v>
      </c>
      <c r="CI211" s="431">
        <v>8.4258727529579473E-4</v>
      </c>
      <c r="CJ211" s="431">
        <v>6.5592775801106933E-4</v>
      </c>
      <c r="CK211" s="431">
        <v>2.2461261307372924E-4</v>
      </c>
      <c r="CL211" s="431">
        <v>1.2235707010605182E-3</v>
      </c>
      <c r="CM211" s="431">
        <v>4.9117908654502333E-4</v>
      </c>
      <c r="CN211" s="431">
        <v>1.0001793785363013</v>
      </c>
      <c r="CO211" s="431">
        <v>7.6048184223883296E-4</v>
      </c>
      <c r="CP211" s="431">
        <v>2.5712092710071885E-4</v>
      </c>
      <c r="CQ211" s="431">
        <v>2.840314328273514E-4</v>
      </c>
      <c r="CR211" s="431">
        <v>1.5874850009098389E-3</v>
      </c>
      <c r="CS211" s="431">
        <v>6.3747721807901774E-4</v>
      </c>
      <c r="CT211" s="431">
        <v>3.5838844911601056E-4</v>
      </c>
      <c r="CU211" s="431">
        <v>1.0867273325843925E-3</v>
      </c>
      <c r="CV211" s="431">
        <v>5.1649243675816621E-4</v>
      </c>
      <c r="CW211" s="431">
        <v>5.0386782637457887E-4</v>
      </c>
      <c r="CX211" s="431">
        <v>6.8315244069177097E-4</v>
      </c>
      <c r="CY211" s="431">
        <v>3.6860193919009991E-4</v>
      </c>
      <c r="CZ211" s="431">
        <v>1.6871371349023257E-3</v>
      </c>
      <c r="DA211" s="431">
        <v>4.6115377218683662E-4</v>
      </c>
      <c r="DB211" s="431">
        <v>8.540458306671812E-4</v>
      </c>
      <c r="DC211" s="431">
        <v>2.3981055625519441E-4</v>
      </c>
      <c r="DD211" s="431">
        <v>2.5143640609037791E-4</v>
      </c>
      <c r="DE211" s="431">
        <v>5.3467867151998395E-4</v>
      </c>
      <c r="DF211" s="431">
        <v>4.194615863929394E-4</v>
      </c>
      <c r="DG211" s="432">
        <v>7.4181149788927522E-2</v>
      </c>
    </row>
    <row r="212" spans="2:111">
      <c r="B212" s="188" t="s">
        <v>298</v>
      </c>
      <c r="C212" s="185" t="s">
        <v>299</v>
      </c>
      <c r="D212" s="431">
        <v>2.4790607536658141E-4</v>
      </c>
      <c r="E212" s="431">
        <v>4.0982933607074411E-4</v>
      </c>
      <c r="F212" s="431">
        <v>3.2362038509062263E-4</v>
      </c>
      <c r="G212" s="431">
        <v>7.4051448212870193E-4</v>
      </c>
      <c r="H212" s="431">
        <v>2.9210890569603392E-4</v>
      </c>
      <c r="I212" s="431">
        <v>6.656113564463511E-6</v>
      </c>
      <c r="J212" s="431">
        <v>1.2727865625854751E-4</v>
      </c>
      <c r="K212" s="431">
        <v>5.7403176547827606E-4</v>
      </c>
      <c r="L212" s="431">
        <v>4.9310283431628775E-4</v>
      </c>
      <c r="M212" s="431">
        <v>6.5419152533827292E-4</v>
      </c>
      <c r="N212" s="431">
        <v>6.9004851724210317E-5</v>
      </c>
      <c r="O212" s="431">
        <v>2.1796161202217355E-4</v>
      </c>
      <c r="P212" s="431">
        <v>1.1198111786627972E-4</v>
      </c>
      <c r="Q212" s="431">
        <v>3.465195499935823E-4</v>
      </c>
      <c r="R212" s="431">
        <v>4.5975755286776175E-4</v>
      </c>
      <c r="S212" s="431">
        <v>7.0172220819528155E-4</v>
      </c>
      <c r="T212" s="431">
        <v>5.331362739959335E-4</v>
      </c>
      <c r="U212" s="431">
        <v>3.4390014241278524E-4</v>
      </c>
      <c r="V212" s="431">
        <v>3.4988793626202012E-4</v>
      </c>
      <c r="W212" s="431">
        <v>4.2848423730679685E-4</v>
      </c>
      <c r="X212" s="431">
        <v>2.3304743716825069E-4</v>
      </c>
      <c r="Y212" s="431">
        <v>3.4650598741109461E-4</v>
      </c>
      <c r="Z212" s="431">
        <v>4.1269821069109876E-4</v>
      </c>
      <c r="AA212" s="431">
        <v>5.6513121011066928E-4</v>
      </c>
      <c r="AB212" s="431">
        <v>6.3145867154165984E-4</v>
      </c>
      <c r="AC212" s="431">
        <v>9.3834395291199509E-4</v>
      </c>
      <c r="AD212" s="431">
        <v>4.1302717920584118E-5</v>
      </c>
      <c r="AE212" s="431">
        <v>1.7794140154879629E-4</v>
      </c>
      <c r="AF212" s="431">
        <v>5.0376798331745005E-4</v>
      </c>
      <c r="AG212" s="431">
        <v>2.6552984860909724E-4</v>
      </c>
      <c r="AH212" s="431">
        <v>7.7125997410597044E-5</v>
      </c>
      <c r="AI212" s="431">
        <v>3.0054867675982129E-4</v>
      </c>
      <c r="AJ212" s="431">
        <v>7.8870467930360305E-4</v>
      </c>
      <c r="AK212" s="431">
        <v>1.6711555430450773E-3</v>
      </c>
      <c r="AL212" s="431">
        <v>5.6483866209004708E-4</v>
      </c>
      <c r="AM212" s="431">
        <v>2.5943848000413303E-4</v>
      </c>
      <c r="AN212" s="431">
        <v>3.4207755130368438E-4</v>
      </c>
      <c r="AO212" s="431">
        <v>8.7544050082799215E-4</v>
      </c>
      <c r="AP212" s="431">
        <v>2.7008298643369422E-4</v>
      </c>
      <c r="AQ212" s="431">
        <v>9.5828019407900096E-5</v>
      </c>
      <c r="AR212" s="431">
        <v>1.9009012184399433E-4</v>
      </c>
      <c r="AS212" s="431">
        <v>1.0319554127971461E-3</v>
      </c>
      <c r="AT212" s="431">
        <v>4.8779498107682167E-4</v>
      </c>
      <c r="AU212" s="431">
        <v>9.9209658713555852E-4</v>
      </c>
      <c r="AV212" s="431">
        <v>7.1511022070109643E-4</v>
      </c>
      <c r="AW212" s="431">
        <v>5.3095351948909684E-4</v>
      </c>
      <c r="AX212" s="431">
        <v>5.8174957037757135E-4</v>
      </c>
      <c r="AY212" s="431">
        <v>2.1647873760724896E-3</v>
      </c>
      <c r="AZ212" s="431">
        <v>1.4459344647599665E-3</v>
      </c>
      <c r="BA212" s="431">
        <v>2.0715890508613776E-3</v>
      </c>
      <c r="BB212" s="431">
        <v>6.4320773944660683E-4</v>
      </c>
      <c r="BC212" s="431">
        <v>7.2905683534635628E-4</v>
      </c>
      <c r="BD212" s="431">
        <v>1.4501368334846445E-3</v>
      </c>
      <c r="BE212" s="431">
        <v>3.1669133959673536E-4</v>
      </c>
      <c r="BF212" s="431">
        <v>6.9940393504288364E-4</v>
      </c>
      <c r="BG212" s="431">
        <v>7.5520912707059966E-4</v>
      </c>
      <c r="BH212" s="431">
        <v>8.102300486445979E-4</v>
      </c>
      <c r="BI212" s="431">
        <v>1.1209849622265606E-3</v>
      </c>
      <c r="BJ212" s="431">
        <v>3.2382861518791934E-4</v>
      </c>
      <c r="BK212" s="431">
        <v>3.3320196967583749E-4</v>
      </c>
      <c r="BL212" s="431">
        <v>4.8673715683419347E-4</v>
      </c>
      <c r="BM212" s="431">
        <v>7.5142661181901908E-4</v>
      </c>
      <c r="BN212" s="431">
        <v>5.053183561388409E-4</v>
      </c>
      <c r="BO212" s="431">
        <v>6.135246028075226E-4</v>
      </c>
      <c r="BP212" s="431">
        <v>6.4118523272266499E-4</v>
      </c>
      <c r="BQ212" s="431">
        <v>1.0481550400324318E-3</v>
      </c>
      <c r="BR212" s="431">
        <v>9.8855556137457E-4</v>
      </c>
      <c r="BS212" s="431">
        <v>7.0776338119583112E-4</v>
      </c>
      <c r="BT212" s="431">
        <v>6.6985192591438353E-4</v>
      </c>
      <c r="BU212" s="431">
        <v>7.8650347828950981E-4</v>
      </c>
      <c r="BV212" s="431">
        <v>8.7313853814930862E-4</v>
      </c>
      <c r="BW212" s="431">
        <v>3.4773617234192829E-4</v>
      </c>
      <c r="BX212" s="431">
        <v>3.0823757968097162E-4</v>
      </c>
      <c r="BY212" s="431">
        <v>7.9880508713709776E-5</v>
      </c>
      <c r="BZ212" s="431">
        <v>6.7515312062324606E-3</v>
      </c>
      <c r="CA212" s="431">
        <v>4.1830326391861344E-4</v>
      </c>
      <c r="CB212" s="431">
        <v>1.1036319877179852E-3</v>
      </c>
      <c r="CC212" s="431">
        <v>2.4743379645573841E-4</v>
      </c>
      <c r="CD212" s="431">
        <v>4.8810210315559151E-4</v>
      </c>
      <c r="CE212" s="431">
        <v>9.4945286865836555E-4</v>
      </c>
      <c r="CF212" s="431">
        <v>7.3561367091647654E-4</v>
      </c>
      <c r="CG212" s="431">
        <v>8.0937887393551719E-4</v>
      </c>
      <c r="CH212" s="431">
        <v>4.5418031348658998E-4</v>
      </c>
      <c r="CI212" s="431">
        <v>9.4055275439676456E-3</v>
      </c>
      <c r="CJ212" s="431">
        <v>2.2136251961482525E-3</v>
      </c>
      <c r="CK212" s="431">
        <v>4.7712624932737579E-3</v>
      </c>
      <c r="CL212" s="431">
        <v>1.0392016069564467E-2</v>
      </c>
      <c r="CM212" s="431">
        <v>2.1571739599298553E-3</v>
      </c>
      <c r="CN212" s="431">
        <v>5.8719923822789341E-4</v>
      </c>
      <c r="CO212" s="431">
        <v>0.9993590397196026</v>
      </c>
      <c r="CP212" s="431">
        <v>6.2078044918762126E-4</v>
      </c>
      <c r="CQ212" s="431">
        <v>5.2002575245436186E-4</v>
      </c>
      <c r="CR212" s="431">
        <v>5.1864238719545065E-4</v>
      </c>
      <c r="CS212" s="431">
        <v>5.3809994683405268E-4</v>
      </c>
      <c r="CT212" s="431">
        <v>2.5483565924947735E-4</v>
      </c>
      <c r="CU212" s="431">
        <v>5.6291157362050594E-4</v>
      </c>
      <c r="CV212" s="431">
        <v>1.3106632468257696E-3</v>
      </c>
      <c r="CW212" s="431">
        <v>2.9905040568021803E-3</v>
      </c>
      <c r="CX212" s="431">
        <v>6.6094289254599585E-4</v>
      </c>
      <c r="CY212" s="431">
        <v>1.099223247461735E-3</v>
      </c>
      <c r="CZ212" s="431">
        <v>8.7529038761979317E-4</v>
      </c>
      <c r="DA212" s="431">
        <v>1.1705931155683506E-3</v>
      </c>
      <c r="DB212" s="431">
        <v>1.6384739660223826E-3</v>
      </c>
      <c r="DC212" s="431">
        <v>5.3662049899340315E-4</v>
      </c>
      <c r="DD212" s="431">
        <v>1.0606776347089769E-3</v>
      </c>
      <c r="DE212" s="431">
        <v>7.5589739420943425E-4</v>
      </c>
      <c r="DF212" s="431">
        <v>6.3548253823930169E-4</v>
      </c>
      <c r="DG212" s="432">
        <v>2.2173556208152524E-3</v>
      </c>
    </row>
    <row r="213" spans="2:111">
      <c r="B213" s="188" t="s">
        <v>300</v>
      </c>
      <c r="C213" s="185" t="s">
        <v>301</v>
      </c>
      <c r="D213" s="431">
        <v>0</v>
      </c>
      <c r="E213" s="431">
        <v>0</v>
      </c>
      <c r="F213" s="431">
        <v>0</v>
      </c>
      <c r="G213" s="431">
        <v>0</v>
      </c>
      <c r="H213" s="431">
        <v>0</v>
      </c>
      <c r="I213" s="431">
        <v>0</v>
      </c>
      <c r="J213" s="431">
        <v>0</v>
      </c>
      <c r="K213" s="431">
        <v>0</v>
      </c>
      <c r="L213" s="431">
        <v>0</v>
      </c>
      <c r="M213" s="431">
        <v>0</v>
      </c>
      <c r="N213" s="431">
        <v>0</v>
      </c>
      <c r="O213" s="431">
        <v>0</v>
      </c>
      <c r="P213" s="431">
        <v>0</v>
      </c>
      <c r="Q213" s="431">
        <v>0</v>
      </c>
      <c r="R213" s="431">
        <v>0</v>
      </c>
      <c r="S213" s="431">
        <v>0</v>
      </c>
      <c r="T213" s="431">
        <v>0</v>
      </c>
      <c r="U213" s="431">
        <v>0</v>
      </c>
      <c r="V213" s="431">
        <v>0</v>
      </c>
      <c r="W213" s="431">
        <v>0</v>
      </c>
      <c r="X213" s="431">
        <v>0</v>
      </c>
      <c r="Y213" s="431">
        <v>0</v>
      </c>
      <c r="Z213" s="431">
        <v>0</v>
      </c>
      <c r="AA213" s="431">
        <v>0</v>
      </c>
      <c r="AB213" s="431">
        <v>0</v>
      </c>
      <c r="AC213" s="431">
        <v>0</v>
      </c>
      <c r="AD213" s="431">
        <v>0</v>
      </c>
      <c r="AE213" s="431">
        <v>0</v>
      </c>
      <c r="AF213" s="431">
        <v>0</v>
      </c>
      <c r="AG213" s="431">
        <v>0</v>
      </c>
      <c r="AH213" s="431">
        <v>0</v>
      </c>
      <c r="AI213" s="431">
        <v>0</v>
      </c>
      <c r="AJ213" s="431">
        <v>0</v>
      </c>
      <c r="AK213" s="431">
        <v>0</v>
      </c>
      <c r="AL213" s="431">
        <v>0</v>
      </c>
      <c r="AM213" s="431">
        <v>0</v>
      </c>
      <c r="AN213" s="431">
        <v>0</v>
      </c>
      <c r="AO213" s="431">
        <v>0</v>
      </c>
      <c r="AP213" s="431">
        <v>0</v>
      </c>
      <c r="AQ213" s="431">
        <v>0</v>
      </c>
      <c r="AR213" s="431">
        <v>0</v>
      </c>
      <c r="AS213" s="431">
        <v>0</v>
      </c>
      <c r="AT213" s="431">
        <v>0</v>
      </c>
      <c r="AU213" s="431">
        <v>0</v>
      </c>
      <c r="AV213" s="431">
        <v>0</v>
      </c>
      <c r="AW213" s="431">
        <v>0</v>
      </c>
      <c r="AX213" s="431">
        <v>0</v>
      </c>
      <c r="AY213" s="431">
        <v>0</v>
      </c>
      <c r="AZ213" s="431">
        <v>0</v>
      </c>
      <c r="BA213" s="431">
        <v>0</v>
      </c>
      <c r="BB213" s="431">
        <v>0</v>
      </c>
      <c r="BC213" s="431">
        <v>0</v>
      </c>
      <c r="BD213" s="431">
        <v>0</v>
      </c>
      <c r="BE213" s="431">
        <v>0</v>
      </c>
      <c r="BF213" s="431">
        <v>0</v>
      </c>
      <c r="BG213" s="431">
        <v>0</v>
      </c>
      <c r="BH213" s="431">
        <v>0</v>
      </c>
      <c r="BI213" s="431">
        <v>0</v>
      </c>
      <c r="BJ213" s="431">
        <v>0</v>
      </c>
      <c r="BK213" s="431">
        <v>0</v>
      </c>
      <c r="BL213" s="431">
        <v>0</v>
      </c>
      <c r="BM213" s="431">
        <v>0</v>
      </c>
      <c r="BN213" s="431">
        <v>0</v>
      </c>
      <c r="BO213" s="431">
        <v>0</v>
      </c>
      <c r="BP213" s="431">
        <v>0</v>
      </c>
      <c r="BQ213" s="431">
        <v>0</v>
      </c>
      <c r="BR213" s="431">
        <v>0</v>
      </c>
      <c r="BS213" s="431">
        <v>0</v>
      </c>
      <c r="BT213" s="431">
        <v>0</v>
      </c>
      <c r="BU213" s="431">
        <v>0</v>
      </c>
      <c r="BV213" s="431">
        <v>0</v>
      </c>
      <c r="BW213" s="431">
        <v>0</v>
      </c>
      <c r="BX213" s="431">
        <v>0</v>
      </c>
      <c r="BY213" s="431">
        <v>0</v>
      </c>
      <c r="BZ213" s="431">
        <v>0</v>
      </c>
      <c r="CA213" s="431">
        <v>0</v>
      </c>
      <c r="CB213" s="431">
        <v>0</v>
      </c>
      <c r="CC213" s="431">
        <v>0</v>
      </c>
      <c r="CD213" s="431">
        <v>0</v>
      </c>
      <c r="CE213" s="431">
        <v>0</v>
      </c>
      <c r="CF213" s="431">
        <v>0</v>
      </c>
      <c r="CG213" s="431">
        <v>0</v>
      </c>
      <c r="CH213" s="431">
        <v>0</v>
      </c>
      <c r="CI213" s="431">
        <v>0</v>
      </c>
      <c r="CJ213" s="431">
        <v>0</v>
      </c>
      <c r="CK213" s="431">
        <v>0</v>
      </c>
      <c r="CL213" s="431">
        <v>0</v>
      </c>
      <c r="CM213" s="431">
        <v>0</v>
      </c>
      <c r="CN213" s="431">
        <v>0</v>
      </c>
      <c r="CO213" s="431">
        <v>0</v>
      </c>
      <c r="CP213" s="431">
        <v>0.9060912975230957</v>
      </c>
      <c r="CQ213" s="431">
        <v>0</v>
      </c>
      <c r="CR213" s="431">
        <v>0</v>
      </c>
      <c r="CS213" s="431">
        <v>0</v>
      </c>
      <c r="CT213" s="431">
        <v>0</v>
      </c>
      <c r="CU213" s="431">
        <v>0</v>
      </c>
      <c r="CV213" s="431">
        <v>0</v>
      </c>
      <c r="CW213" s="431">
        <v>0</v>
      </c>
      <c r="CX213" s="431">
        <v>0</v>
      </c>
      <c r="CY213" s="431">
        <v>0</v>
      </c>
      <c r="CZ213" s="431">
        <v>0</v>
      </c>
      <c r="DA213" s="431">
        <v>0</v>
      </c>
      <c r="DB213" s="431">
        <v>0</v>
      </c>
      <c r="DC213" s="431">
        <v>0</v>
      </c>
      <c r="DD213" s="431">
        <v>0</v>
      </c>
      <c r="DE213" s="431">
        <v>0</v>
      </c>
      <c r="DF213" s="431">
        <v>0</v>
      </c>
      <c r="DG213" s="432">
        <v>0</v>
      </c>
    </row>
    <row r="214" spans="2:111">
      <c r="B214" s="188" t="s">
        <v>302</v>
      </c>
      <c r="C214" s="185" t="s">
        <v>303</v>
      </c>
      <c r="D214" s="431">
        <v>0</v>
      </c>
      <c r="E214" s="431">
        <v>0</v>
      </c>
      <c r="F214" s="431">
        <v>0</v>
      </c>
      <c r="G214" s="431">
        <v>0</v>
      </c>
      <c r="H214" s="431">
        <v>0</v>
      </c>
      <c r="I214" s="431">
        <v>0</v>
      </c>
      <c r="J214" s="431">
        <v>0</v>
      </c>
      <c r="K214" s="431">
        <v>0</v>
      </c>
      <c r="L214" s="431">
        <v>0</v>
      </c>
      <c r="M214" s="431">
        <v>0</v>
      </c>
      <c r="N214" s="431">
        <v>0</v>
      </c>
      <c r="O214" s="431">
        <v>0</v>
      </c>
      <c r="P214" s="431">
        <v>0</v>
      </c>
      <c r="Q214" s="431">
        <v>0</v>
      </c>
      <c r="R214" s="431">
        <v>0</v>
      </c>
      <c r="S214" s="431">
        <v>0</v>
      </c>
      <c r="T214" s="431">
        <v>0</v>
      </c>
      <c r="U214" s="431">
        <v>0</v>
      </c>
      <c r="V214" s="431">
        <v>0</v>
      </c>
      <c r="W214" s="431">
        <v>0</v>
      </c>
      <c r="X214" s="431">
        <v>0</v>
      </c>
      <c r="Y214" s="431">
        <v>0</v>
      </c>
      <c r="Z214" s="431">
        <v>0</v>
      </c>
      <c r="AA214" s="431">
        <v>0</v>
      </c>
      <c r="AB214" s="431">
        <v>0</v>
      </c>
      <c r="AC214" s="431">
        <v>0</v>
      </c>
      <c r="AD214" s="431">
        <v>0</v>
      </c>
      <c r="AE214" s="431">
        <v>0</v>
      </c>
      <c r="AF214" s="431">
        <v>0</v>
      </c>
      <c r="AG214" s="431">
        <v>0</v>
      </c>
      <c r="AH214" s="431">
        <v>0</v>
      </c>
      <c r="AI214" s="431">
        <v>0</v>
      </c>
      <c r="AJ214" s="431">
        <v>0</v>
      </c>
      <c r="AK214" s="431">
        <v>0</v>
      </c>
      <c r="AL214" s="431">
        <v>0</v>
      </c>
      <c r="AM214" s="431">
        <v>0</v>
      </c>
      <c r="AN214" s="431">
        <v>0</v>
      </c>
      <c r="AO214" s="431">
        <v>0</v>
      </c>
      <c r="AP214" s="431">
        <v>0</v>
      </c>
      <c r="AQ214" s="431">
        <v>0</v>
      </c>
      <c r="AR214" s="431">
        <v>0</v>
      </c>
      <c r="AS214" s="431">
        <v>0</v>
      </c>
      <c r="AT214" s="431">
        <v>0</v>
      </c>
      <c r="AU214" s="431">
        <v>0</v>
      </c>
      <c r="AV214" s="431">
        <v>0</v>
      </c>
      <c r="AW214" s="431">
        <v>0</v>
      </c>
      <c r="AX214" s="431">
        <v>0</v>
      </c>
      <c r="AY214" s="431">
        <v>0</v>
      </c>
      <c r="AZ214" s="431">
        <v>0</v>
      </c>
      <c r="BA214" s="431">
        <v>0</v>
      </c>
      <c r="BB214" s="431">
        <v>0</v>
      </c>
      <c r="BC214" s="431">
        <v>0</v>
      </c>
      <c r="BD214" s="431">
        <v>0</v>
      </c>
      <c r="BE214" s="431">
        <v>0</v>
      </c>
      <c r="BF214" s="431">
        <v>0</v>
      </c>
      <c r="BG214" s="431">
        <v>0</v>
      </c>
      <c r="BH214" s="431">
        <v>0</v>
      </c>
      <c r="BI214" s="431">
        <v>0</v>
      </c>
      <c r="BJ214" s="431">
        <v>0</v>
      </c>
      <c r="BK214" s="431">
        <v>0</v>
      </c>
      <c r="BL214" s="431">
        <v>0</v>
      </c>
      <c r="BM214" s="431">
        <v>0</v>
      </c>
      <c r="BN214" s="431">
        <v>0</v>
      </c>
      <c r="BO214" s="431">
        <v>0</v>
      </c>
      <c r="BP214" s="431">
        <v>0</v>
      </c>
      <c r="BQ214" s="431">
        <v>0</v>
      </c>
      <c r="BR214" s="431">
        <v>0</v>
      </c>
      <c r="BS214" s="431">
        <v>0</v>
      </c>
      <c r="BT214" s="431">
        <v>0</v>
      </c>
      <c r="BU214" s="431">
        <v>0</v>
      </c>
      <c r="BV214" s="431">
        <v>0</v>
      </c>
      <c r="BW214" s="431">
        <v>0</v>
      </c>
      <c r="BX214" s="431">
        <v>0</v>
      </c>
      <c r="BY214" s="431">
        <v>0</v>
      </c>
      <c r="BZ214" s="431">
        <v>0</v>
      </c>
      <c r="CA214" s="431">
        <v>0</v>
      </c>
      <c r="CB214" s="431">
        <v>0</v>
      </c>
      <c r="CC214" s="431">
        <v>0</v>
      </c>
      <c r="CD214" s="431">
        <v>0</v>
      </c>
      <c r="CE214" s="431">
        <v>0</v>
      </c>
      <c r="CF214" s="431">
        <v>0</v>
      </c>
      <c r="CG214" s="431">
        <v>0</v>
      </c>
      <c r="CH214" s="431">
        <v>0</v>
      </c>
      <c r="CI214" s="431">
        <v>0</v>
      </c>
      <c r="CJ214" s="431">
        <v>0</v>
      </c>
      <c r="CK214" s="431">
        <v>0</v>
      </c>
      <c r="CL214" s="431">
        <v>0</v>
      </c>
      <c r="CM214" s="431">
        <v>0</v>
      </c>
      <c r="CN214" s="431">
        <v>0</v>
      </c>
      <c r="CO214" s="431">
        <v>0</v>
      </c>
      <c r="CP214" s="431">
        <v>0</v>
      </c>
      <c r="CQ214" s="431">
        <v>1.0105989728368139</v>
      </c>
      <c r="CR214" s="431">
        <v>0</v>
      </c>
      <c r="CS214" s="431">
        <v>0</v>
      </c>
      <c r="CT214" s="431">
        <v>5.1221795808482548E-4</v>
      </c>
      <c r="CU214" s="431">
        <v>0</v>
      </c>
      <c r="CV214" s="431">
        <v>0</v>
      </c>
      <c r="CW214" s="431">
        <v>0</v>
      </c>
      <c r="CX214" s="431">
        <v>0</v>
      </c>
      <c r="CY214" s="431">
        <v>0</v>
      </c>
      <c r="CZ214" s="431">
        <v>0</v>
      </c>
      <c r="DA214" s="431">
        <v>0</v>
      </c>
      <c r="DB214" s="431">
        <v>0</v>
      </c>
      <c r="DC214" s="431">
        <v>0</v>
      </c>
      <c r="DD214" s="431">
        <v>0</v>
      </c>
      <c r="DE214" s="431">
        <v>0</v>
      </c>
      <c r="DF214" s="431">
        <v>0</v>
      </c>
      <c r="DG214" s="432">
        <v>0</v>
      </c>
    </row>
    <row r="215" spans="2:111">
      <c r="B215" s="188" t="s">
        <v>304</v>
      </c>
      <c r="C215" s="185" t="s">
        <v>305</v>
      </c>
      <c r="D215" s="431">
        <v>6.8283074692456169E-5</v>
      </c>
      <c r="E215" s="431">
        <v>3.0466413811309513E-4</v>
      </c>
      <c r="F215" s="431">
        <v>7.991409671234677E-5</v>
      </c>
      <c r="G215" s="431">
        <v>4.2640105321902558E-5</v>
      </c>
      <c r="H215" s="431">
        <v>1.0929300525774171E-4</v>
      </c>
      <c r="I215" s="431">
        <v>8.3457121783266495E-7</v>
      </c>
      <c r="J215" s="431">
        <v>9.6730106863440186E-6</v>
      </c>
      <c r="K215" s="431">
        <v>1.7966550064703898E-4</v>
      </c>
      <c r="L215" s="431">
        <v>1.0231553792603551E-4</v>
      </c>
      <c r="M215" s="431">
        <v>4.9147555463564883E-4</v>
      </c>
      <c r="N215" s="431">
        <v>1.6999078281531062E-5</v>
      </c>
      <c r="O215" s="431">
        <v>5.6091345058765065E-5</v>
      </c>
      <c r="P215" s="431">
        <v>2.3972045894748973E-5</v>
      </c>
      <c r="Q215" s="431">
        <v>6.4280802021310422E-5</v>
      </c>
      <c r="R215" s="431">
        <v>6.2177222177327112E-5</v>
      </c>
      <c r="S215" s="431">
        <v>1.9293856682607656E-4</v>
      </c>
      <c r="T215" s="431">
        <v>1.3921129468527115E-4</v>
      </c>
      <c r="U215" s="431">
        <v>9.6190856546900816E-5</v>
      </c>
      <c r="V215" s="431">
        <v>1.13438298320146E-4</v>
      </c>
      <c r="W215" s="431">
        <v>7.3311698265530537E-5</v>
      </c>
      <c r="X215" s="431">
        <v>1.0992597644292336E-4</v>
      </c>
      <c r="Y215" s="431">
        <v>5.7371479773745462E-5</v>
      </c>
      <c r="Z215" s="431">
        <v>6.2515713023550054E-5</v>
      </c>
      <c r="AA215" s="431">
        <v>9.3341632320504591E-5</v>
      </c>
      <c r="AB215" s="431">
        <v>8.3896132534462894E-5</v>
      </c>
      <c r="AC215" s="431">
        <v>8.2612027307953263E-5</v>
      </c>
      <c r="AD215" s="431">
        <v>9.7834002647507226E-5</v>
      </c>
      <c r="AE215" s="431">
        <v>7.7346724639293761E-5</v>
      </c>
      <c r="AF215" s="431">
        <v>7.6322896141631976E-5</v>
      </c>
      <c r="AG215" s="431">
        <v>4.7572759159769883E-5</v>
      </c>
      <c r="AH215" s="431">
        <v>2.2795889714351233E-5</v>
      </c>
      <c r="AI215" s="431">
        <v>1.1593643481798573E-4</v>
      </c>
      <c r="AJ215" s="431">
        <v>1.2477889394169284E-4</v>
      </c>
      <c r="AK215" s="431">
        <v>1.198374977437596E-4</v>
      </c>
      <c r="AL215" s="431">
        <v>1.1516955579025672E-4</v>
      </c>
      <c r="AM215" s="431">
        <v>8.0607754123234043E-5</v>
      </c>
      <c r="AN215" s="431">
        <v>8.8891957523445393E-5</v>
      </c>
      <c r="AO215" s="431">
        <v>1.3106714110720826E-4</v>
      </c>
      <c r="AP215" s="431">
        <v>9.108305261410316E-5</v>
      </c>
      <c r="AQ215" s="431">
        <v>6.533374227452767E-5</v>
      </c>
      <c r="AR215" s="431">
        <v>1.1471360443205921E-4</v>
      </c>
      <c r="AS215" s="431">
        <v>7.496154699509866E-5</v>
      </c>
      <c r="AT215" s="431">
        <v>7.3688611470419766E-5</v>
      </c>
      <c r="AU215" s="431">
        <v>6.0480151123008561E-5</v>
      </c>
      <c r="AV215" s="431">
        <v>5.1042047681084108E-5</v>
      </c>
      <c r="AW215" s="431">
        <v>4.8271757433699886E-5</v>
      </c>
      <c r="AX215" s="431">
        <v>2.6071589752185297E-5</v>
      </c>
      <c r="AY215" s="431">
        <v>6.2362896377479997E-5</v>
      </c>
      <c r="AZ215" s="431">
        <v>7.0661224456767646E-5</v>
      </c>
      <c r="BA215" s="431">
        <v>5.4566126337624436E-5</v>
      </c>
      <c r="BB215" s="431">
        <v>2.319219599449432E-5</v>
      </c>
      <c r="BC215" s="431">
        <v>5.9667898938481904E-5</v>
      </c>
      <c r="BD215" s="431">
        <v>2.8343026699966012E-5</v>
      </c>
      <c r="BE215" s="431">
        <v>2.0132451371213043E-5</v>
      </c>
      <c r="BF215" s="431">
        <v>8.4706600786116411E-5</v>
      </c>
      <c r="BG215" s="431">
        <v>8.8073289326511231E-5</v>
      </c>
      <c r="BH215" s="431">
        <v>8.0857712205662015E-5</v>
      </c>
      <c r="BI215" s="431">
        <v>8.679300499357491E-5</v>
      </c>
      <c r="BJ215" s="431">
        <v>4.9075761701733548E-5</v>
      </c>
      <c r="BK215" s="431">
        <v>6.0044159960583749E-5</v>
      </c>
      <c r="BL215" s="431">
        <v>3.732495589991132E-4</v>
      </c>
      <c r="BM215" s="431">
        <v>7.605021758858092E-5</v>
      </c>
      <c r="BN215" s="431">
        <v>7.993271766453272E-5</v>
      </c>
      <c r="BO215" s="431">
        <v>7.70825627845134E-5</v>
      </c>
      <c r="BP215" s="431">
        <v>7.7762275806712408E-5</v>
      </c>
      <c r="BQ215" s="431">
        <v>1.5452601636606092E-4</v>
      </c>
      <c r="BR215" s="431">
        <v>3.3590481252153604E-4</v>
      </c>
      <c r="BS215" s="431">
        <v>2.0027116278323635E-4</v>
      </c>
      <c r="BT215" s="431">
        <v>5.1484371425218222E-5</v>
      </c>
      <c r="BU215" s="431">
        <v>7.7556830135014712E-5</v>
      </c>
      <c r="BV215" s="431">
        <v>1.6551732882602116E-4</v>
      </c>
      <c r="BW215" s="431">
        <v>7.4118008683268999E-5</v>
      </c>
      <c r="BX215" s="431">
        <v>7.480772577610495E-5</v>
      </c>
      <c r="BY215" s="431">
        <v>1.4875001080928142E-5</v>
      </c>
      <c r="BZ215" s="431">
        <v>8.92544402702668E-5</v>
      </c>
      <c r="CA215" s="431">
        <v>4.925121115331685E-5</v>
      </c>
      <c r="CB215" s="431">
        <v>2.0127617746158526E-4</v>
      </c>
      <c r="CC215" s="431">
        <v>1.3620776806893704E-4</v>
      </c>
      <c r="CD215" s="431">
        <v>2.6944714078331564E-4</v>
      </c>
      <c r="CE215" s="431">
        <v>7.7017785060949501E-5</v>
      </c>
      <c r="CF215" s="431">
        <v>1.1407026606707964E-2</v>
      </c>
      <c r="CG215" s="431">
        <v>8.9776073163013077E-4</v>
      </c>
      <c r="CH215" s="431">
        <v>7.1987143668562263E-5</v>
      </c>
      <c r="CI215" s="431">
        <v>8.9916629142632466E-4</v>
      </c>
      <c r="CJ215" s="431">
        <v>4.788341444268666E-4</v>
      </c>
      <c r="CK215" s="431">
        <v>1.5196791538004984E-4</v>
      </c>
      <c r="CL215" s="431">
        <v>3.1066079581832453E-4</v>
      </c>
      <c r="CM215" s="431">
        <v>2.3861498842612491E-4</v>
      </c>
      <c r="CN215" s="431">
        <v>1.0088551725778255E-4</v>
      </c>
      <c r="CO215" s="431">
        <v>4.7326000524067186E-5</v>
      </c>
      <c r="CP215" s="431">
        <v>8.2764825956804398E-5</v>
      </c>
      <c r="CQ215" s="431">
        <v>9.5086081431723767E-3</v>
      </c>
      <c r="CR215" s="431">
        <v>1.048624896511225</v>
      </c>
      <c r="CS215" s="431">
        <v>1.8876173247263676E-3</v>
      </c>
      <c r="CT215" s="431">
        <v>1.0403182376995234E-3</v>
      </c>
      <c r="CU215" s="431">
        <v>7.4824202231424099E-5</v>
      </c>
      <c r="CV215" s="431">
        <v>5.2197942824289135E-5</v>
      </c>
      <c r="CW215" s="431">
        <v>2.31764079278841E-4</v>
      </c>
      <c r="CX215" s="431">
        <v>6.8957379863814324E-5</v>
      </c>
      <c r="CY215" s="431">
        <v>6.9498314353357165E-5</v>
      </c>
      <c r="CZ215" s="431">
        <v>1.2438687748369981E-4</v>
      </c>
      <c r="DA215" s="431">
        <v>5.7388929979299637E-4</v>
      </c>
      <c r="DB215" s="431">
        <v>5.7176042649796078E-5</v>
      </c>
      <c r="DC215" s="431">
        <v>1.419626233034611E-4</v>
      </c>
      <c r="DD215" s="431">
        <v>3.7953236686773003E-3</v>
      </c>
      <c r="DE215" s="431">
        <v>1.3567079750346648E-4</v>
      </c>
      <c r="DF215" s="431">
        <v>1.9120622445213567E-4</v>
      </c>
      <c r="DG215" s="432">
        <v>1.4751740617225634E-4</v>
      </c>
    </row>
    <row r="216" spans="2:111">
      <c r="B216" s="188" t="s">
        <v>306</v>
      </c>
      <c r="C216" s="185" t="s">
        <v>307</v>
      </c>
      <c r="D216" s="431">
        <v>0</v>
      </c>
      <c r="E216" s="431">
        <v>0</v>
      </c>
      <c r="F216" s="431">
        <v>0</v>
      </c>
      <c r="G216" s="431">
        <v>0</v>
      </c>
      <c r="H216" s="431">
        <v>0</v>
      </c>
      <c r="I216" s="431">
        <v>0</v>
      </c>
      <c r="J216" s="431">
        <v>0</v>
      </c>
      <c r="K216" s="431">
        <v>0</v>
      </c>
      <c r="L216" s="431">
        <v>0</v>
      </c>
      <c r="M216" s="431">
        <v>0</v>
      </c>
      <c r="N216" s="431">
        <v>0</v>
      </c>
      <c r="O216" s="431">
        <v>0</v>
      </c>
      <c r="P216" s="431">
        <v>0</v>
      </c>
      <c r="Q216" s="431">
        <v>0</v>
      </c>
      <c r="R216" s="431">
        <v>0</v>
      </c>
      <c r="S216" s="431">
        <v>0</v>
      </c>
      <c r="T216" s="431">
        <v>0</v>
      </c>
      <c r="U216" s="431">
        <v>0</v>
      </c>
      <c r="V216" s="431">
        <v>0</v>
      </c>
      <c r="W216" s="431">
        <v>0</v>
      </c>
      <c r="X216" s="431">
        <v>0</v>
      </c>
      <c r="Y216" s="431">
        <v>0</v>
      </c>
      <c r="Z216" s="431">
        <v>0</v>
      </c>
      <c r="AA216" s="431">
        <v>0</v>
      </c>
      <c r="AB216" s="431">
        <v>0</v>
      </c>
      <c r="AC216" s="431">
        <v>0</v>
      </c>
      <c r="AD216" s="431">
        <v>0</v>
      </c>
      <c r="AE216" s="431">
        <v>0</v>
      </c>
      <c r="AF216" s="431">
        <v>0</v>
      </c>
      <c r="AG216" s="431">
        <v>0</v>
      </c>
      <c r="AH216" s="431">
        <v>0</v>
      </c>
      <c r="AI216" s="431">
        <v>0</v>
      </c>
      <c r="AJ216" s="431">
        <v>0</v>
      </c>
      <c r="AK216" s="431">
        <v>0</v>
      </c>
      <c r="AL216" s="431">
        <v>0</v>
      </c>
      <c r="AM216" s="431">
        <v>0</v>
      </c>
      <c r="AN216" s="431">
        <v>0</v>
      </c>
      <c r="AO216" s="431">
        <v>0</v>
      </c>
      <c r="AP216" s="431">
        <v>0</v>
      </c>
      <c r="AQ216" s="431">
        <v>0</v>
      </c>
      <c r="AR216" s="431">
        <v>0</v>
      </c>
      <c r="AS216" s="431">
        <v>0</v>
      </c>
      <c r="AT216" s="431">
        <v>0</v>
      </c>
      <c r="AU216" s="431">
        <v>0</v>
      </c>
      <c r="AV216" s="431">
        <v>0</v>
      </c>
      <c r="AW216" s="431">
        <v>0</v>
      </c>
      <c r="AX216" s="431">
        <v>0</v>
      </c>
      <c r="AY216" s="431">
        <v>0</v>
      </c>
      <c r="AZ216" s="431">
        <v>0</v>
      </c>
      <c r="BA216" s="431">
        <v>0</v>
      </c>
      <c r="BB216" s="431">
        <v>0</v>
      </c>
      <c r="BC216" s="431">
        <v>0</v>
      </c>
      <c r="BD216" s="431">
        <v>0</v>
      </c>
      <c r="BE216" s="431">
        <v>0</v>
      </c>
      <c r="BF216" s="431">
        <v>0</v>
      </c>
      <c r="BG216" s="431">
        <v>0</v>
      </c>
      <c r="BH216" s="431">
        <v>0</v>
      </c>
      <c r="BI216" s="431">
        <v>0</v>
      </c>
      <c r="BJ216" s="431">
        <v>0</v>
      </c>
      <c r="BK216" s="431">
        <v>0</v>
      </c>
      <c r="BL216" s="431">
        <v>0</v>
      </c>
      <c r="BM216" s="431">
        <v>0</v>
      </c>
      <c r="BN216" s="431">
        <v>0</v>
      </c>
      <c r="BO216" s="431">
        <v>0</v>
      </c>
      <c r="BP216" s="431">
        <v>0</v>
      </c>
      <c r="BQ216" s="431">
        <v>0</v>
      </c>
      <c r="BR216" s="431">
        <v>0</v>
      </c>
      <c r="BS216" s="431">
        <v>0</v>
      </c>
      <c r="BT216" s="431">
        <v>0</v>
      </c>
      <c r="BU216" s="431">
        <v>0</v>
      </c>
      <c r="BV216" s="431">
        <v>0</v>
      </c>
      <c r="BW216" s="431">
        <v>0</v>
      </c>
      <c r="BX216" s="431">
        <v>0</v>
      </c>
      <c r="BY216" s="431">
        <v>0</v>
      </c>
      <c r="BZ216" s="431">
        <v>0</v>
      </c>
      <c r="CA216" s="431">
        <v>0</v>
      </c>
      <c r="CB216" s="431">
        <v>0</v>
      </c>
      <c r="CC216" s="431">
        <v>0</v>
      </c>
      <c r="CD216" s="431">
        <v>0</v>
      </c>
      <c r="CE216" s="431">
        <v>0</v>
      </c>
      <c r="CF216" s="431">
        <v>0</v>
      </c>
      <c r="CG216" s="431">
        <v>0</v>
      </c>
      <c r="CH216" s="431">
        <v>0</v>
      </c>
      <c r="CI216" s="431">
        <v>0</v>
      </c>
      <c r="CJ216" s="431">
        <v>0</v>
      </c>
      <c r="CK216" s="431">
        <v>0</v>
      </c>
      <c r="CL216" s="431">
        <v>0</v>
      </c>
      <c r="CM216" s="431">
        <v>0</v>
      </c>
      <c r="CN216" s="431">
        <v>0</v>
      </c>
      <c r="CO216" s="431">
        <v>0</v>
      </c>
      <c r="CP216" s="431">
        <v>0</v>
      </c>
      <c r="CQ216" s="431">
        <v>0</v>
      </c>
      <c r="CR216" s="431">
        <v>0</v>
      </c>
      <c r="CS216" s="431">
        <v>1</v>
      </c>
      <c r="CT216" s="431">
        <v>0</v>
      </c>
      <c r="CU216" s="431">
        <v>0</v>
      </c>
      <c r="CV216" s="431">
        <v>0</v>
      </c>
      <c r="CW216" s="431">
        <v>0</v>
      </c>
      <c r="CX216" s="431">
        <v>0</v>
      </c>
      <c r="CY216" s="431">
        <v>0</v>
      </c>
      <c r="CZ216" s="431">
        <v>0</v>
      </c>
      <c r="DA216" s="431">
        <v>0</v>
      </c>
      <c r="DB216" s="431">
        <v>0</v>
      </c>
      <c r="DC216" s="431">
        <v>0</v>
      </c>
      <c r="DD216" s="431">
        <v>0</v>
      </c>
      <c r="DE216" s="431">
        <v>0</v>
      </c>
      <c r="DF216" s="431">
        <v>0</v>
      </c>
      <c r="DG216" s="432">
        <v>0</v>
      </c>
    </row>
    <row r="217" spans="2:111">
      <c r="B217" s="188" t="s">
        <v>308</v>
      </c>
      <c r="C217" s="185" t="s">
        <v>309</v>
      </c>
      <c r="D217" s="431">
        <v>0</v>
      </c>
      <c r="E217" s="431">
        <v>0</v>
      </c>
      <c r="F217" s="431">
        <v>0</v>
      </c>
      <c r="G217" s="431">
        <v>0</v>
      </c>
      <c r="H217" s="431">
        <v>0</v>
      </c>
      <c r="I217" s="431">
        <v>0</v>
      </c>
      <c r="J217" s="431">
        <v>0</v>
      </c>
      <c r="K217" s="431">
        <v>0</v>
      </c>
      <c r="L217" s="431">
        <v>0</v>
      </c>
      <c r="M217" s="431">
        <v>0</v>
      </c>
      <c r="N217" s="431">
        <v>0</v>
      </c>
      <c r="O217" s="431">
        <v>0</v>
      </c>
      <c r="P217" s="431">
        <v>0</v>
      </c>
      <c r="Q217" s="431">
        <v>0</v>
      </c>
      <c r="R217" s="431">
        <v>0</v>
      </c>
      <c r="S217" s="431">
        <v>0</v>
      </c>
      <c r="T217" s="431">
        <v>0</v>
      </c>
      <c r="U217" s="431">
        <v>0</v>
      </c>
      <c r="V217" s="431">
        <v>0</v>
      </c>
      <c r="W217" s="431">
        <v>0</v>
      </c>
      <c r="X217" s="431">
        <v>0</v>
      </c>
      <c r="Y217" s="431">
        <v>0</v>
      </c>
      <c r="Z217" s="431">
        <v>0</v>
      </c>
      <c r="AA217" s="431">
        <v>0</v>
      </c>
      <c r="AB217" s="431">
        <v>0</v>
      </c>
      <c r="AC217" s="431">
        <v>0</v>
      </c>
      <c r="AD217" s="431">
        <v>0</v>
      </c>
      <c r="AE217" s="431">
        <v>0</v>
      </c>
      <c r="AF217" s="431">
        <v>0</v>
      </c>
      <c r="AG217" s="431">
        <v>0</v>
      </c>
      <c r="AH217" s="431">
        <v>0</v>
      </c>
      <c r="AI217" s="431">
        <v>0</v>
      </c>
      <c r="AJ217" s="431">
        <v>0</v>
      </c>
      <c r="AK217" s="431">
        <v>0</v>
      </c>
      <c r="AL217" s="431">
        <v>0</v>
      </c>
      <c r="AM217" s="431">
        <v>0</v>
      </c>
      <c r="AN217" s="431">
        <v>0</v>
      </c>
      <c r="AO217" s="431">
        <v>0</v>
      </c>
      <c r="AP217" s="431">
        <v>0</v>
      </c>
      <c r="AQ217" s="431">
        <v>0</v>
      </c>
      <c r="AR217" s="431">
        <v>0</v>
      </c>
      <c r="AS217" s="431">
        <v>0</v>
      </c>
      <c r="AT217" s="431">
        <v>0</v>
      </c>
      <c r="AU217" s="431">
        <v>0</v>
      </c>
      <c r="AV217" s="431">
        <v>0</v>
      </c>
      <c r="AW217" s="431">
        <v>0</v>
      </c>
      <c r="AX217" s="431">
        <v>0</v>
      </c>
      <c r="AY217" s="431">
        <v>0</v>
      </c>
      <c r="AZ217" s="431">
        <v>0</v>
      </c>
      <c r="BA217" s="431">
        <v>0</v>
      </c>
      <c r="BB217" s="431">
        <v>0</v>
      </c>
      <c r="BC217" s="431">
        <v>0</v>
      </c>
      <c r="BD217" s="431">
        <v>0</v>
      </c>
      <c r="BE217" s="431">
        <v>0</v>
      </c>
      <c r="BF217" s="431">
        <v>0</v>
      </c>
      <c r="BG217" s="431">
        <v>0</v>
      </c>
      <c r="BH217" s="431">
        <v>0</v>
      </c>
      <c r="BI217" s="431">
        <v>0</v>
      </c>
      <c r="BJ217" s="431">
        <v>0</v>
      </c>
      <c r="BK217" s="431">
        <v>0</v>
      </c>
      <c r="BL217" s="431">
        <v>0</v>
      </c>
      <c r="BM217" s="431">
        <v>0</v>
      </c>
      <c r="BN217" s="431">
        <v>0</v>
      </c>
      <c r="BO217" s="431">
        <v>0</v>
      </c>
      <c r="BP217" s="431">
        <v>0</v>
      </c>
      <c r="BQ217" s="431">
        <v>0</v>
      </c>
      <c r="BR217" s="431">
        <v>0</v>
      </c>
      <c r="BS217" s="431">
        <v>0</v>
      </c>
      <c r="BT217" s="431">
        <v>0</v>
      </c>
      <c r="BU217" s="431">
        <v>0</v>
      </c>
      <c r="BV217" s="431">
        <v>0</v>
      </c>
      <c r="BW217" s="431">
        <v>0</v>
      </c>
      <c r="BX217" s="431">
        <v>0</v>
      </c>
      <c r="BY217" s="431">
        <v>0</v>
      </c>
      <c r="BZ217" s="431">
        <v>0</v>
      </c>
      <c r="CA217" s="431">
        <v>0</v>
      </c>
      <c r="CB217" s="431">
        <v>0</v>
      </c>
      <c r="CC217" s="431">
        <v>0</v>
      </c>
      <c r="CD217" s="431">
        <v>0</v>
      </c>
      <c r="CE217" s="431">
        <v>0</v>
      </c>
      <c r="CF217" s="431">
        <v>0</v>
      </c>
      <c r="CG217" s="431">
        <v>0</v>
      </c>
      <c r="CH217" s="431">
        <v>0</v>
      </c>
      <c r="CI217" s="431">
        <v>0</v>
      </c>
      <c r="CJ217" s="431">
        <v>0</v>
      </c>
      <c r="CK217" s="431">
        <v>0</v>
      </c>
      <c r="CL217" s="431">
        <v>0</v>
      </c>
      <c r="CM217" s="431">
        <v>0</v>
      </c>
      <c r="CN217" s="431">
        <v>0</v>
      </c>
      <c r="CO217" s="431">
        <v>0</v>
      </c>
      <c r="CP217" s="431">
        <v>0</v>
      </c>
      <c r="CQ217" s="431">
        <v>0</v>
      </c>
      <c r="CR217" s="431">
        <v>0</v>
      </c>
      <c r="CS217" s="431">
        <v>0</v>
      </c>
      <c r="CT217" s="431">
        <v>1</v>
      </c>
      <c r="CU217" s="431">
        <v>0</v>
      </c>
      <c r="CV217" s="431">
        <v>0</v>
      </c>
      <c r="CW217" s="431">
        <v>0</v>
      </c>
      <c r="CX217" s="431">
        <v>0</v>
      </c>
      <c r="CY217" s="431">
        <v>0</v>
      </c>
      <c r="CZ217" s="431">
        <v>0</v>
      </c>
      <c r="DA217" s="431">
        <v>0</v>
      </c>
      <c r="DB217" s="431">
        <v>0</v>
      </c>
      <c r="DC217" s="431">
        <v>0</v>
      </c>
      <c r="DD217" s="431">
        <v>0</v>
      </c>
      <c r="DE217" s="431">
        <v>0</v>
      </c>
      <c r="DF217" s="431">
        <v>0</v>
      </c>
      <c r="DG217" s="432">
        <v>0</v>
      </c>
    </row>
    <row r="218" spans="2:111">
      <c r="B218" s="188" t="s">
        <v>310</v>
      </c>
      <c r="C218" s="185" t="s">
        <v>43</v>
      </c>
      <c r="D218" s="431">
        <v>2.4127606664422156E-3</v>
      </c>
      <c r="E218" s="431">
        <v>3.4619554357011527E-3</v>
      </c>
      <c r="F218" s="431">
        <v>9.7689689063647916E-4</v>
      </c>
      <c r="G218" s="431">
        <v>1.7924745085830202E-3</v>
      </c>
      <c r="H218" s="431">
        <v>1.1083510486423099E-2</v>
      </c>
      <c r="I218" s="431">
        <v>7.6282200706248698E-5</v>
      </c>
      <c r="J218" s="431">
        <v>3.5403772666034694E-4</v>
      </c>
      <c r="K218" s="431">
        <v>2.6576897342569243E-3</v>
      </c>
      <c r="L218" s="431">
        <v>1.8893184682976082E-3</v>
      </c>
      <c r="M218" s="431">
        <v>2.3752939626721327E-3</v>
      </c>
      <c r="N218" s="431">
        <v>1.1621592517030135E-3</v>
      </c>
      <c r="O218" s="431">
        <v>7.8014200874306188E-4</v>
      </c>
      <c r="P218" s="431">
        <v>6.5448193892903917E-4</v>
      </c>
      <c r="Q218" s="431">
        <v>1.5065350994654069E-3</v>
      </c>
      <c r="R218" s="431">
        <v>9.8833755607420507E-4</v>
      </c>
      <c r="S218" s="431">
        <v>1.809569095977389E-3</v>
      </c>
      <c r="T218" s="431">
        <v>1.1674563761952131E-3</v>
      </c>
      <c r="U218" s="431">
        <v>1.2159681431610698E-3</v>
      </c>
      <c r="V218" s="431">
        <v>1.7243889276000875E-3</v>
      </c>
      <c r="W218" s="431">
        <v>2.582780047094722E-3</v>
      </c>
      <c r="X218" s="431">
        <v>1.0658728363906252E-3</v>
      </c>
      <c r="Y218" s="431">
        <v>9.7132355374060617E-4</v>
      </c>
      <c r="Z218" s="431">
        <v>9.4830240851286518E-4</v>
      </c>
      <c r="AA218" s="431">
        <v>1.2855791233022671E-3</v>
      </c>
      <c r="AB218" s="431">
        <v>1.9115806362599143E-3</v>
      </c>
      <c r="AC218" s="431">
        <v>1.1151154065717468E-3</v>
      </c>
      <c r="AD218" s="431">
        <v>2.669961102359898E-4</v>
      </c>
      <c r="AE218" s="431">
        <v>6.9524086032987436E-4</v>
      </c>
      <c r="AF218" s="431">
        <v>1.0842494364655666E-3</v>
      </c>
      <c r="AG218" s="431">
        <v>9.254950862514227E-4</v>
      </c>
      <c r="AH218" s="431">
        <v>1.6647668812280435E-4</v>
      </c>
      <c r="AI218" s="431">
        <v>8.2095235362790626E-4</v>
      </c>
      <c r="AJ218" s="431">
        <v>2.2902710312618069E-3</v>
      </c>
      <c r="AK218" s="431">
        <v>9.879069098820603E-4</v>
      </c>
      <c r="AL218" s="431">
        <v>1.1753445750793076E-3</v>
      </c>
      <c r="AM218" s="431">
        <v>1.7808257327294528E-3</v>
      </c>
      <c r="AN218" s="431">
        <v>1.913253221372982E-3</v>
      </c>
      <c r="AO218" s="431">
        <v>1.3409790286424783E-3</v>
      </c>
      <c r="AP218" s="431">
        <v>1.57587561236317E-3</v>
      </c>
      <c r="AQ218" s="431">
        <v>5.4287551230270575E-4</v>
      </c>
      <c r="AR218" s="431">
        <v>1.6009245887532732E-3</v>
      </c>
      <c r="AS218" s="431">
        <v>1.0990068123870413E-3</v>
      </c>
      <c r="AT218" s="431">
        <v>8.7650540167480461E-4</v>
      </c>
      <c r="AU218" s="431">
        <v>2.463200444685286E-3</v>
      </c>
      <c r="AV218" s="431">
        <v>1.016380143342218E-3</v>
      </c>
      <c r="AW218" s="431">
        <v>7.9249272088977561E-4</v>
      </c>
      <c r="AX218" s="431">
        <v>4.1920563161366688E-4</v>
      </c>
      <c r="AY218" s="431">
        <v>9.6916790188461934E-4</v>
      </c>
      <c r="AZ218" s="431">
        <v>9.6764394798567663E-4</v>
      </c>
      <c r="BA218" s="431">
        <v>6.7249668558762516E-4</v>
      </c>
      <c r="BB218" s="431">
        <v>4.3426420095568586E-4</v>
      </c>
      <c r="BC218" s="431">
        <v>6.7681442593688968E-4</v>
      </c>
      <c r="BD218" s="431">
        <v>3.5814903894136482E-4</v>
      </c>
      <c r="BE218" s="431">
        <v>3.0088430115556529E-4</v>
      </c>
      <c r="BF218" s="431">
        <v>7.9802128408339103E-4</v>
      </c>
      <c r="BG218" s="431">
        <v>9.4465102295824502E-4</v>
      </c>
      <c r="BH218" s="431">
        <v>8.8191762676661199E-4</v>
      </c>
      <c r="BI218" s="431">
        <v>1.5635049149564494E-3</v>
      </c>
      <c r="BJ218" s="431">
        <v>7.7085975335419699E-4</v>
      </c>
      <c r="BK218" s="431">
        <v>1.1188770483122961E-3</v>
      </c>
      <c r="BL218" s="431">
        <v>3.5078860635904241E-3</v>
      </c>
      <c r="BM218" s="431">
        <v>1.6156902436879111E-3</v>
      </c>
      <c r="BN218" s="431">
        <v>2.2423170208152035E-3</v>
      </c>
      <c r="BO218" s="431">
        <v>1.71439964700863E-3</v>
      </c>
      <c r="BP218" s="431">
        <v>1.742363459000794E-3</v>
      </c>
      <c r="BQ218" s="431">
        <v>2.0027273405510706E-3</v>
      </c>
      <c r="BR218" s="431">
        <v>6.2856396862414057E-3</v>
      </c>
      <c r="BS218" s="431">
        <v>1.0111579698082893E-2</v>
      </c>
      <c r="BT218" s="431">
        <v>2.5987449750162813E-3</v>
      </c>
      <c r="BU218" s="431">
        <v>1.1639303162397688E-3</v>
      </c>
      <c r="BV218" s="431">
        <v>3.5452107785830019E-3</v>
      </c>
      <c r="BW218" s="431">
        <v>1.2476428044354494E-3</v>
      </c>
      <c r="BX218" s="431">
        <v>1.3150780393462902E-3</v>
      </c>
      <c r="BY218" s="431">
        <v>3.1672394523503714E-4</v>
      </c>
      <c r="BZ218" s="431">
        <v>1.4212192741242307E-3</v>
      </c>
      <c r="CA218" s="431">
        <v>1.971296806012763E-3</v>
      </c>
      <c r="CB218" s="431">
        <v>1.9311566644881471E-3</v>
      </c>
      <c r="CC218" s="431">
        <v>1.1359345031950381E-3</v>
      </c>
      <c r="CD218" s="431">
        <v>1.376833134953718E-3</v>
      </c>
      <c r="CE218" s="431">
        <v>1.4233155210869469E-3</v>
      </c>
      <c r="CF218" s="431">
        <v>4.2543389224517598E-3</v>
      </c>
      <c r="CG218" s="431">
        <v>3.4477068050175769E-3</v>
      </c>
      <c r="CH218" s="431">
        <v>4.5102339970300674E-4</v>
      </c>
      <c r="CI218" s="431">
        <v>2.2969498349515072E-3</v>
      </c>
      <c r="CJ218" s="431">
        <v>4.6897267413365286E-3</v>
      </c>
      <c r="CK218" s="431">
        <v>8.3513875028548047E-4</v>
      </c>
      <c r="CL218" s="431">
        <v>1.772828008767988E-3</v>
      </c>
      <c r="CM218" s="431">
        <v>3.2293377267290685E-3</v>
      </c>
      <c r="CN218" s="431">
        <v>6.3585704357144515E-4</v>
      </c>
      <c r="CO218" s="431">
        <v>9.8168387619634629E-4</v>
      </c>
      <c r="CP218" s="431">
        <v>5.2379697819961157E-3</v>
      </c>
      <c r="CQ218" s="431">
        <v>2.3900184928787381E-3</v>
      </c>
      <c r="CR218" s="431">
        <v>1.2293300388910148E-3</v>
      </c>
      <c r="CS218" s="431">
        <v>7.0369519869951708E-4</v>
      </c>
      <c r="CT218" s="431">
        <v>8.745717568425875E-4</v>
      </c>
      <c r="CU218" s="431">
        <v>0.97967073625821499</v>
      </c>
      <c r="CV218" s="431">
        <v>2.4179385385054717E-3</v>
      </c>
      <c r="CW218" s="431">
        <v>2.3805859122733911E-3</v>
      </c>
      <c r="CX218" s="431">
        <v>2.4953070989766632E-3</v>
      </c>
      <c r="CY218" s="431">
        <v>2.5547658952053431E-3</v>
      </c>
      <c r="CZ218" s="431">
        <v>2.5969956932528149E-3</v>
      </c>
      <c r="DA218" s="431">
        <v>2.3883992794949704E-3</v>
      </c>
      <c r="DB218" s="431">
        <v>2.1000605244865167E-3</v>
      </c>
      <c r="DC218" s="431">
        <v>9.1994935577288106E-3</v>
      </c>
      <c r="DD218" s="431">
        <v>2.9177384877253783E-3</v>
      </c>
      <c r="DE218" s="431">
        <v>2.9383121532737312E-3</v>
      </c>
      <c r="DF218" s="431">
        <v>1.2725570148377874E-3</v>
      </c>
      <c r="DG218" s="432">
        <v>6.2880226067588368E-4</v>
      </c>
    </row>
    <row r="219" spans="2:111">
      <c r="B219" s="188" t="s">
        <v>311</v>
      </c>
      <c r="C219" s="185" t="s">
        <v>312</v>
      </c>
      <c r="D219" s="431">
        <v>1.1763692656765608E-2</v>
      </c>
      <c r="E219" s="431">
        <v>1.1820394258978236E-2</v>
      </c>
      <c r="F219" s="431">
        <v>7.7331449736116661E-3</v>
      </c>
      <c r="G219" s="431">
        <v>1.4478836343874609E-2</v>
      </c>
      <c r="H219" s="431">
        <v>7.3472536833709707E-3</v>
      </c>
      <c r="I219" s="431">
        <v>5.4459640392320006E-4</v>
      </c>
      <c r="J219" s="431">
        <v>5.2373946837990498E-3</v>
      </c>
      <c r="K219" s="431">
        <v>7.9889492457575102E-3</v>
      </c>
      <c r="L219" s="431">
        <v>7.9894085838022235E-3</v>
      </c>
      <c r="M219" s="431">
        <v>7.4208832819799009E-3</v>
      </c>
      <c r="N219" s="431">
        <v>1.021893522152408E-3</v>
      </c>
      <c r="O219" s="431">
        <v>5.1750730046798863E-3</v>
      </c>
      <c r="P219" s="431">
        <v>2.1401314559034946E-3</v>
      </c>
      <c r="Q219" s="431">
        <v>1.0106822046328541E-2</v>
      </c>
      <c r="R219" s="431">
        <v>6.5986892560965099E-3</v>
      </c>
      <c r="S219" s="431">
        <v>8.7448559482272217E-3</v>
      </c>
      <c r="T219" s="431">
        <v>6.5774616787955568E-3</v>
      </c>
      <c r="U219" s="431">
        <v>1.1221226003881968E-2</v>
      </c>
      <c r="V219" s="431">
        <v>4.6952405870846854E-3</v>
      </c>
      <c r="W219" s="431">
        <v>5.9149266768777874E-3</v>
      </c>
      <c r="X219" s="431">
        <v>2.9679499242691232E-3</v>
      </c>
      <c r="Y219" s="431">
        <v>3.2299003347272398E-3</v>
      </c>
      <c r="Z219" s="431">
        <v>2.520562609657548E-3</v>
      </c>
      <c r="AA219" s="431">
        <v>4.7276320313389096E-3</v>
      </c>
      <c r="AB219" s="431">
        <v>4.1413760077706769E-3</v>
      </c>
      <c r="AC219" s="431">
        <v>4.9022049801118019E-3</v>
      </c>
      <c r="AD219" s="431">
        <v>6.5379728459673834E-4</v>
      </c>
      <c r="AE219" s="431">
        <v>6.8068077307128815E-3</v>
      </c>
      <c r="AF219" s="431">
        <v>5.4572764184347908E-3</v>
      </c>
      <c r="AG219" s="431">
        <v>5.133766309636501E-3</v>
      </c>
      <c r="AH219" s="431">
        <v>1.6906590895354498E-3</v>
      </c>
      <c r="AI219" s="431">
        <v>5.7339742101064775E-3</v>
      </c>
      <c r="AJ219" s="431">
        <v>1.2513780756128001E-2</v>
      </c>
      <c r="AK219" s="431">
        <v>4.8396253594179374E-3</v>
      </c>
      <c r="AL219" s="431">
        <v>1.3967065757031698E-2</v>
      </c>
      <c r="AM219" s="431">
        <v>6.9272622802837597E-3</v>
      </c>
      <c r="AN219" s="431">
        <v>6.8597945254038782E-3</v>
      </c>
      <c r="AO219" s="431">
        <v>8.4580563717108915E-3</v>
      </c>
      <c r="AP219" s="431">
        <v>6.83554437943594E-3</v>
      </c>
      <c r="AQ219" s="431">
        <v>3.3729666300291307E-3</v>
      </c>
      <c r="AR219" s="431">
        <v>5.5364642523608645E-3</v>
      </c>
      <c r="AS219" s="431">
        <v>6.2440298308232443E-3</v>
      </c>
      <c r="AT219" s="431">
        <v>6.6964750326066105E-3</v>
      </c>
      <c r="AU219" s="431">
        <v>7.8797464176043087E-3</v>
      </c>
      <c r="AV219" s="431">
        <v>9.1957951366699962E-3</v>
      </c>
      <c r="AW219" s="431">
        <v>4.5199348168534006E-3</v>
      </c>
      <c r="AX219" s="431">
        <v>4.1134092954864809E-3</v>
      </c>
      <c r="AY219" s="431">
        <v>6.2426740737198758E-3</v>
      </c>
      <c r="AZ219" s="431">
        <v>1.0953250249138045E-2</v>
      </c>
      <c r="BA219" s="431">
        <v>5.6543321480292943E-3</v>
      </c>
      <c r="BB219" s="431">
        <v>2.5719489092212683E-3</v>
      </c>
      <c r="BC219" s="431">
        <v>6.9417848422126272E-3</v>
      </c>
      <c r="BD219" s="431">
        <v>2.7768119529487313E-3</v>
      </c>
      <c r="BE219" s="431">
        <v>1.6778174548024356E-3</v>
      </c>
      <c r="BF219" s="431">
        <v>7.5016385497380404E-3</v>
      </c>
      <c r="BG219" s="431">
        <v>7.507059997715379E-3</v>
      </c>
      <c r="BH219" s="431">
        <v>7.694263911851535E-3</v>
      </c>
      <c r="BI219" s="431">
        <v>1.3949919972551647E-2</v>
      </c>
      <c r="BJ219" s="431">
        <v>1.2176848633073854E-2</v>
      </c>
      <c r="BK219" s="431">
        <v>8.8393033318284221E-3</v>
      </c>
      <c r="BL219" s="431">
        <v>6.2157327740910331E-2</v>
      </c>
      <c r="BM219" s="431">
        <v>2.9131716883699442E-2</v>
      </c>
      <c r="BN219" s="431">
        <v>1.9655855666174081E-2</v>
      </c>
      <c r="BO219" s="431">
        <v>4.3815627814381683E-2</v>
      </c>
      <c r="BP219" s="431">
        <v>5.7871057645063603E-2</v>
      </c>
      <c r="BQ219" s="431">
        <v>6.413125037773598E-3</v>
      </c>
      <c r="BR219" s="431">
        <v>8.0279142794021322E-3</v>
      </c>
      <c r="BS219" s="431">
        <v>6.962334749501164E-3</v>
      </c>
      <c r="BT219" s="431">
        <v>9.4518205289933384E-3</v>
      </c>
      <c r="BU219" s="431">
        <v>1.3438671390492707E-2</v>
      </c>
      <c r="BV219" s="431">
        <v>7.1810927207025055E-3</v>
      </c>
      <c r="BW219" s="431">
        <v>4.0257453654080127E-3</v>
      </c>
      <c r="BX219" s="431">
        <v>3.5216621615865571E-3</v>
      </c>
      <c r="BY219" s="431">
        <v>1.0581004605108094E-3</v>
      </c>
      <c r="BZ219" s="431">
        <v>5.2699161946047728E-3</v>
      </c>
      <c r="CA219" s="431">
        <v>6.6875367434614738E-3</v>
      </c>
      <c r="CB219" s="431">
        <v>0.18734869837215337</v>
      </c>
      <c r="CC219" s="431">
        <v>2.9435402824118904E-3</v>
      </c>
      <c r="CD219" s="431">
        <v>5.7072066967072392E-2</v>
      </c>
      <c r="CE219" s="431">
        <v>8.740131622328496E-3</v>
      </c>
      <c r="CF219" s="431">
        <v>8.5048731276225961E-3</v>
      </c>
      <c r="CG219" s="431">
        <v>8.2502983781416826E-3</v>
      </c>
      <c r="CH219" s="431">
        <v>4.3536713993270098E-3</v>
      </c>
      <c r="CI219" s="431">
        <v>1.3975614664735974E-2</v>
      </c>
      <c r="CJ219" s="431">
        <v>1.7158681737879784E-2</v>
      </c>
      <c r="CK219" s="431">
        <v>8.2861007252921816E-3</v>
      </c>
      <c r="CL219" s="431">
        <v>4.3277922176166064E-2</v>
      </c>
      <c r="CM219" s="431">
        <v>1.0380160414537777E-2</v>
      </c>
      <c r="CN219" s="431">
        <v>9.7059982676517796E-3</v>
      </c>
      <c r="CO219" s="431">
        <v>4.9564783683572009E-3</v>
      </c>
      <c r="CP219" s="431">
        <v>6.2265286671499354E-3</v>
      </c>
      <c r="CQ219" s="431">
        <v>1.0968298106121569E-2</v>
      </c>
      <c r="CR219" s="431">
        <v>1.4109675262633839E-2</v>
      </c>
      <c r="CS219" s="431">
        <v>8.1235708461580621E-3</v>
      </c>
      <c r="CT219" s="431">
        <v>1.4437545192558214E-2</v>
      </c>
      <c r="CU219" s="431">
        <v>7.1597171134842588E-3</v>
      </c>
      <c r="CV219" s="431">
        <v>0.99756818942547809</v>
      </c>
      <c r="CW219" s="431">
        <v>1.6367973477607097E-2</v>
      </c>
      <c r="CX219" s="431">
        <v>1.0232640666478192E-2</v>
      </c>
      <c r="CY219" s="431">
        <v>9.3817309775231644E-3</v>
      </c>
      <c r="CZ219" s="431">
        <v>2.162773892161075E-2</v>
      </c>
      <c r="DA219" s="431">
        <v>7.5315234227784208E-3</v>
      </c>
      <c r="DB219" s="431">
        <v>8.8779115079045956E-3</v>
      </c>
      <c r="DC219" s="431">
        <v>9.8941759329707196E-3</v>
      </c>
      <c r="DD219" s="431">
        <v>5.7408110809691482E-3</v>
      </c>
      <c r="DE219" s="431">
        <v>8.8625219130315409E-3</v>
      </c>
      <c r="DF219" s="431">
        <v>8.6551617862175995E-3</v>
      </c>
      <c r="DG219" s="432">
        <v>4.1115443245163842E-3</v>
      </c>
    </row>
    <row r="220" spans="2:111">
      <c r="B220" s="188" t="s">
        <v>313</v>
      </c>
      <c r="C220" s="185" t="s">
        <v>314</v>
      </c>
      <c r="D220" s="431">
        <v>4.0217317591008392E-3</v>
      </c>
      <c r="E220" s="431">
        <v>4.7140811742193761E-3</v>
      </c>
      <c r="F220" s="431">
        <v>4.075526409736482E-3</v>
      </c>
      <c r="G220" s="431">
        <v>4.4593028645646595E-3</v>
      </c>
      <c r="H220" s="431">
        <v>4.7848690822389021E-3</v>
      </c>
      <c r="I220" s="431">
        <v>8.7868365009368643E-5</v>
      </c>
      <c r="J220" s="431">
        <v>7.7837022337858474E-4</v>
      </c>
      <c r="K220" s="431">
        <v>9.3189910529029273E-3</v>
      </c>
      <c r="L220" s="431">
        <v>4.4825602229569383E-2</v>
      </c>
      <c r="M220" s="431">
        <v>5.0363362492440826E-3</v>
      </c>
      <c r="N220" s="431">
        <v>8.4305767029933237E-3</v>
      </c>
      <c r="O220" s="431">
        <v>3.5183682927412848E-3</v>
      </c>
      <c r="P220" s="431">
        <v>2.9748016083613609E-3</v>
      </c>
      <c r="Q220" s="431">
        <v>4.5079491557393483E-3</v>
      </c>
      <c r="R220" s="431">
        <v>7.7658613285760238E-3</v>
      </c>
      <c r="S220" s="431">
        <v>7.8165041424752627E-3</v>
      </c>
      <c r="T220" s="431">
        <v>7.7463271631975552E-3</v>
      </c>
      <c r="U220" s="431">
        <v>5.8049902859617425E-3</v>
      </c>
      <c r="V220" s="431">
        <v>5.6118134430406868E-3</v>
      </c>
      <c r="W220" s="431">
        <v>5.1238401456674678E-3</v>
      </c>
      <c r="X220" s="431">
        <v>2.0003536777603611E-3</v>
      </c>
      <c r="Y220" s="431">
        <v>3.1592451401713448E-3</v>
      </c>
      <c r="Z220" s="431">
        <v>2.7162792805676466E-3</v>
      </c>
      <c r="AA220" s="431">
        <v>5.3998135457561944E-3</v>
      </c>
      <c r="AB220" s="431">
        <v>4.3666595796882895E-2</v>
      </c>
      <c r="AC220" s="431">
        <v>3.4598863255345204E-2</v>
      </c>
      <c r="AD220" s="431">
        <v>6.3906813895959352E-4</v>
      </c>
      <c r="AE220" s="431">
        <v>1.8178769019884221E-3</v>
      </c>
      <c r="AF220" s="431">
        <v>8.6773645190847491E-3</v>
      </c>
      <c r="AG220" s="431">
        <v>6.7310828118994637E-3</v>
      </c>
      <c r="AH220" s="431">
        <v>1.6533727792014698E-3</v>
      </c>
      <c r="AI220" s="431">
        <v>4.6837355724076825E-3</v>
      </c>
      <c r="AJ220" s="431">
        <v>4.5190370542473098E-3</v>
      </c>
      <c r="AK220" s="431">
        <v>8.0758646467220547E-3</v>
      </c>
      <c r="AL220" s="431">
        <v>5.6740666977003421E-3</v>
      </c>
      <c r="AM220" s="431">
        <v>2.6533923165601176E-3</v>
      </c>
      <c r="AN220" s="431">
        <v>3.4271705838684425E-3</v>
      </c>
      <c r="AO220" s="431">
        <v>4.2464263716618569E-3</v>
      </c>
      <c r="AP220" s="431">
        <v>3.3819597209935673E-3</v>
      </c>
      <c r="AQ220" s="431">
        <v>1.1947796219218512E-3</v>
      </c>
      <c r="AR220" s="431">
        <v>2.6817360276921334E-3</v>
      </c>
      <c r="AS220" s="431">
        <v>4.6828844391998206E-3</v>
      </c>
      <c r="AT220" s="431">
        <v>4.3741195424163246E-3</v>
      </c>
      <c r="AU220" s="431">
        <v>6.3682130897566537E-3</v>
      </c>
      <c r="AV220" s="431">
        <v>5.4176238371847103E-3</v>
      </c>
      <c r="AW220" s="431">
        <v>5.6625738304350789E-3</v>
      </c>
      <c r="AX220" s="431">
        <v>3.2087310425400225E-3</v>
      </c>
      <c r="AY220" s="431">
        <v>5.4607778177223846E-3</v>
      </c>
      <c r="AZ220" s="431">
        <v>6.5894681323809068E-3</v>
      </c>
      <c r="BA220" s="431">
        <v>9.8609997929441084E-3</v>
      </c>
      <c r="BB220" s="431">
        <v>2.5922906793956636E-3</v>
      </c>
      <c r="BC220" s="431">
        <v>5.0190001937271463E-3</v>
      </c>
      <c r="BD220" s="431">
        <v>3.7153784958204486E-3</v>
      </c>
      <c r="BE220" s="431">
        <v>2.5494664715400182E-3</v>
      </c>
      <c r="BF220" s="431">
        <v>1.2460702198359144E-2</v>
      </c>
      <c r="BG220" s="431">
        <v>1.3221603471241572E-2</v>
      </c>
      <c r="BH220" s="431">
        <v>1.0191390582494551E-2</v>
      </c>
      <c r="BI220" s="431">
        <v>6.0238727089497344E-3</v>
      </c>
      <c r="BJ220" s="431">
        <v>4.8767880136986142E-3</v>
      </c>
      <c r="BK220" s="431">
        <v>9.5994071730891237E-3</v>
      </c>
      <c r="BL220" s="431">
        <v>5.9686665646399174E-3</v>
      </c>
      <c r="BM220" s="431">
        <v>7.7046094100072429E-3</v>
      </c>
      <c r="BN220" s="431">
        <v>4.9599236953760673E-3</v>
      </c>
      <c r="BO220" s="431">
        <v>6.3320536804843987E-3</v>
      </c>
      <c r="BP220" s="431">
        <v>5.6137803056184703E-3</v>
      </c>
      <c r="BQ220" s="431">
        <v>6.1168479945583392E-3</v>
      </c>
      <c r="BR220" s="431">
        <v>1.5329876107140122E-2</v>
      </c>
      <c r="BS220" s="431">
        <v>1.3488093844416854E-2</v>
      </c>
      <c r="BT220" s="431">
        <v>5.2633667290551602E-3</v>
      </c>
      <c r="BU220" s="431">
        <v>1.4115893824229994E-2</v>
      </c>
      <c r="BV220" s="431">
        <v>3.2739759912577125E-2</v>
      </c>
      <c r="BW220" s="431">
        <v>2.4753565058753403E-2</v>
      </c>
      <c r="BX220" s="431">
        <v>2.3166214233569463E-2</v>
      </c>
      <c r="BY220" s="431">
        <v>2.8955578194621743E-3</v>
      </c>
      <c r="BZ220" s="431">
        <v>8.5064738326223639E-3</v>
      </c>
      <c r="CA220" s="431">
        <v>5.7955470597060316E-3</v>
      </c>
      <c r="CB220" s="431">
        <v>1.0710252580638041E-2</v>
      </c>
      <c r="CC220" s="431">
        <v>3.823474492317775E-3</v>
      </c>
      <c r="CD220" s="431">
        <v>1.4618692794462122E-2</v>
      </c>
      <c r="CE220" s="431">
        <v>8.3466384572915813E-3</v>
      </c>
      <c r="CF220" s="431">
        <v>6.9897443073584278E-3</v>
      </c>
      <c r="CG220" s="431">
        <v>1.4252638410017246E-2</v>
      </c>
      <c r="CH220" s="431">
        <v>3.0896481639822466E-3</v>
      </c>
      <c r="CI220" s="431">
        <v>3.3203478238630131E-2</v>
      </c>
      <c r="CJ220" s="431">
        <v>3.1093709750838583E-2</v>
      </c>
      <c r="CK220" s="431">
        <v>1.7081417519028599E-2</v>
      </c>
      <c r="CL220" s="431">
        <v>4.0241473111503188E-2</v>
      </c>
      <c r="CM220" s="431">
        <v>3.8245300112814053E-2</v>
      </c>
      <c r="CN220" s="431">
        <v>5.3173379794967017E-3</v>
      </c>
      <c r="CO220" s="431">
        <v>6.8017322301488249E-3</v>
      </c>
      <c r="CP220" s="431">
        <v>8.1005914150334181E-3</v>
      </c>
      <c r="CQ220" s="431">
        <v>1.4684731961011721E-2</v>
      </c>
      <c r="CR220" s="431">
        <v>1.0605511334015943E-2</v>
      </c>
      <c r="CS220" s="431">
        <v>5.8271551344072367E-3</v>
      </c>
      <c r="CT220" s="431">
        <v>4.8266577266300077E-3</v>
      </c>
      <c r="CU220" s="431">
        <v>9.695119455423928E-3</v>
      </c>
      <c r="CV220" s="431">
        <v>1.8641165249443405E-2</v>
      </c>
      <c r="CW220" s="431">
        <v>0.83753989389421379</v>
      </c>
      <c r="CX220" s="431">
        <v>7.9782253731415544E-3</v>
      </c>
      <c r="CY220" s="431">
        <v>1.8007176868027192E-2</v>
      </c>
      <c r="CZ220" s="431">
        <v>1.0714561533042987E-2</v>
      </c>
      <c r="DA220" s="431">
        <v>1.7854383022775828E-2</v>
      </c>
      <c r="DB220" s="431">
        <v>1.9821868489444935E-2</v>
      </c>
      <c r="DC220" s="431">
        <v>1.2770390319247009E-2</v>
      </c>
      <c r="DD220" s="431">
        <v>1.0747593381480187E-2</v>
      </c>
      <c r="DE220" s="431">
        <v>1.2485071656822638E-2</v>
      </c>
      <c r="DF220" s="431">
        <v>9.453513217395652E-3</v>
      </c>
      <c r="DG220" s="432">
        <v>5.8831938458827043E-3</v>
      </c>
    </row>
    <row r="221" spans="2:111">
      <c r="B221" s="188" t="s">
        <v>315</v>
      </c>
      <c r="C221" s="185" t="s">
        <v>316</v>
      </c>
      <c r="D221" s="431">
        <v>4.2098244051228285E-2</v>
      </c>
      <c r="E221" s="431">
        <v>2.9953049263778512E-2</v>
      </c>
      <c r="F221" s="431">
        <v>8.3093688011981984E-2</v>
      </c>
      <c r="G221" s="431">
        <v>2.1822511420956529E-2</v>
      </c>
      <c r="H221" s="431">
        <v>1.2243518505710293E-2</v>
      </c>
      <c r="I221" s="431">
        <v>5.1748060290738608E-4</v>
      </c>
      <c r="J221" s="431">
        <v>8.0784499021579002E-3</v>
      </c>
      <c r="K221" s="431">
        <v>1.9224199151222868E-2</v>
      </c>
      <c r="L221" s="431">
        <v>1.8475359060947594E-2</v>
      </c>
      <c r="M221" s="431">
        <v>2.0497797072609861E-2</v>
      </c>
      <c r="N221" s="431">
        <v>2.529156432371915E-3</v>
      </c>
      <c r="O221" s="431">
        <v>1.4171977462051415E-2</v>
      </c>
      <c r="P221" s="431">
        <v>4.5286532086437521E-3</v>
      </c>
      <c r="Q221" s="431">
        <v>1.8584776058051911E-2</v>
      </c>
      <c r="R221" s="431">
        <v>1.018376346835312E-2</v>
      </c>
      <c r="S221" s="431">
        <v>2.2612844430127687E-2</v>
      </c>
      <c r="T221" s="431">
        <v>1.4864323066375047E-2</v>
      </c>
      <c r="U221" s="431">
        <v>1.3246288169361208E-2</v>
      </c>
      <c r="V221" s="431">
        <v>2.001073208622247E-2</v>
      </c>
      <c r="W221" s="431">
        <v>2.4618710069783785E-2</v>
      </c>
      <c r="X221" s="431">
        <v>1.1427781404691192E-2</v>
      </c>
      <c r="Y221" s="431">
        <v>2.0350638989868258E-2</v>
      </c>
      <c r="Z221" s="431">
        <v>1.2364154097106709E-2</v>
      </c>
      <c r="AA221" s="431">
        <v>1.4710414328345724E-2</v>
      </c>
      <c r="AB221" s="431">
        <v>1.3557107040259133E-2</v>
      </c>
      <c r="AC221" s="431">
        <v>1.2930901515801167E-2</v>
      </c>
      <c r="AD221" s="431">
        <v>2.9283663640809524E-3</v>
      </c>
      <c r="AE221" s="431">
        <v>1.2621312556805948E-2</v>
      </c>
      <c r="AF221" s="431">
        <v>1.6866213335723849E-2</v>
      </c>
      <c r="AG221" s="431">
        <v>2.1288881878526782E-2</v>
      </c>
      <c r="AH221" s="431">
        <v>3.8961475310396983E-3</v>
      </c>
      <c r="AI221" s="431">
        <v>1.4962602508973605E-2</v>
      </c>
      <c r="AJ221" s="431">
        <v>3.1437049575124214E-2</v>
      </c>
      <c r="AK221" s="431">
        <v>1.7329426608428403E-2</v>
      </c>
      <c r="AL221" s="431">
        <v>3.0073949052306526E-2</v>
      </c>
      <c r="AM221" s="431">
        <v>1.9853507903167436E-2</v>
      </c>
      <c r="AN221" s="431">
        <v>2.0650353442174148E-2</v>
      </c>
      <c r="AO221" s="431">
        <v>2.5246961261569053E-2</v>
      </c>
      <c r="AP221" s="431">
        <v>1.4015382029588965E-2</v>
      </c>
      <c r="AQ221" s="431">
        <v>7.0864390881645971E-3</v>
      </c>
      <c r="AR221" s="431">
        <v>1.294133228808954E-2</v>
      </c>
      <c r="AS221" s="431">
        <v>1.8786727173835817E-2</v>
      </c>
      <c r="AT221" s="431">
        <v>1.6340292795506764E-2</v>
      </c>
      <c r="AU221" s="431">
        <v>1.6007205134886588E-2</v>
      </c>
      <c r="AV221" s="431">
        <v>1.4027508260606362E-2</v>
      </c>
      <c r="AW221" s="431">
        <v>1.0841408588950887E-2</v>
      </c>
      <c r="AX221" s="431">
        <v>8.3611271319259366E-3</v>
      </c>
      <c r="AY221" s="431">
        <v>1.9312170370932989E-2</v>
      </c>
      <c r="AZ221" s="431">
        <v>1.4481314870660206E-2</v>
      </c>
      <c r="BA221" s="431">
        <v>1.1176272718939504E-2</v>
      </c>
      <c r="BB221" s="431">
        <v>6.1671396134323625E-3</v>
      </c>
      <c r="BC221" s="431">
        <v>8.844629032964962E-3</v>
      </c>
      <c r="BD221" s="431">
        <v>5.5427695305249932E-3</v>
      </c>
      <c r="BE221" s="431">
        <v>4.0592674970822808E-3</v>
      </c>
      <c r="BF221" s="431">
        <v>1.5284794992329948E-2</v>
      </c>
      <c r="BG221" s="431">
        <v>1.6394169532328969E-2</v>
      </c>
      <c r="BH221" s="431">
        <v>1.7394091594667843E-2</v>
      </c>
      <c r="BI221" s="431">
        <v>1.4155352752076474E-2</v>
      </c>
      <c r="BJ221" s="431">
        <v>9.9102680528814734E-3</v>
      </c>
      <c r="BK221" s="431">
        <v>1.2793906438857836E-2</v>
      </c>
      <c r="BL221" s="431">
        <v>3.6100119639131727E-2</v>
      </c>
      <c r="BM221" s="431">
        <v>1.8832851107766654E-2</v>
      </c>
      <c r="BN221" s="431">
        <v>2.2989770447280556E-2</v>
      </c>
      <c r="BO221" s="431">
        <v>2.5354548563662475E-2</v>
      </c>
      <c r="BP221" s="431">
        <v>2.3247858239700294E-2</v>
      </c>
      <c r="BQ221" s="431">
        <v>4.8470030770013918E-2</v>
      </c>
      <c r="BR221" s="431">
        <v>1.2404911320332557E-2</v>
      </c>
      <c r="BS221" s="431">
        <v>3.9023732139660205E-2</v>
      </c>
      <c r="BT221" s="431">
        <v>3.066632590652197E-2</v>
      </c>
      <c r="BU221" s="431">
        <v>1.3172840091646845E-2</v>
      </c>
      <c r="BV221" s="431">
        <v>1.0067036501946175E-2</v>
      </c>
      <c r="BW221" s="431">
        <v>6.9117213156068497E-3</v>
      </c>
      <c r="BX221" s="431">
        <v>5.8281144707481702E-3</v>
      </c>
      <c r="BY221" s="431">
        <v>1.4175282140005288E-3</v>
      </c>
      <c r="BZ221" s="431">
        <v>9.6814803987674801E-3</v>
      </c>
      <c r="CA221" s="431">
        <v>3.6628889888703289E-2</v>
      </c>
      <c r="CB221" s="431">
        <v>0.23630263799044257</v>
      </c>
      <c r="CC221" s="431">
        <v>3.6515875906499447E-3</v>
      </c>
      <c r="CD221" s="431">
        <v>2.1709308802916518E-2</v>
      </c>
      <c r="CE221" s="431">
        <v>1.5205953573303604E-2</v>
      </c>
      <c r="CF221" s="431">
        <v>1.6063102791679225E-2</v>
      </c>
      <c r="CG221" s="431">
        <v>1.782981332031246E-2</v>
      </c>
      <c r="CH221" s="431">
        <v>9.6176629057108526E-3</v>
      </c>
      <c r="CI221" s="431">
        <v>2.1495587462881518E-2</v>
      </c>
      <c r="CJ221" s="431">
        <v>1.99132713372841E-2</v>
      </c>
      <c r="CK221" s="431">
        <v>2.3513689021225064E-2</v>
      </c>
      <c r="CL221" s="431">
        <v>1.8536670989457146E-2</v>
      </c>
      <c r="CM221" s="431">
        <v>1.3304529254575625E-2</v>
      </c>
      <c r="CN221" s="431">
        <v>2.0776663933571464E-2</v>
      </c>
      <c r="CO221" s="431">
        <v>1.0187042924532491E-2</v>
      </c>
      <c r="CP221" s="431">
        <v>2.2505206247655712E-2</v>
      </c>
      <c r="CQ221" s="431">
        <v>1.1289224057990236E-2</v>
      </c>
      <c r="CR221" s="431">
        <v>2.4605699487984242E-2</v>
      </c>
      <c r="CS221" s="431">
        <v>1.5653212781324158E-2</v>
      </c>
      <c r="CT221" s="431">
        <v>9.5532301256061585E-3</v>
      </c>
      <c r="CU221" s="431">
        <v>1.5368247124411564E-2</v>
      </c>
      <c r="CV221" s="431">
        <v>0.14165342662202909</v>
      </c>
      <c r="CW221" s="431">
        <v>1.4732801281730471E-2</v>
      </c>
      <c r="CX221" s="431">
        <v>1.0527657160448918</v>
      </c>
      <c r="CY221" s="431">
        <v>9.4887016731204348E-3</v>
      </c>
      <c r="CZ221" s="431">
        <v>2.5833455106892875E-2</v>
      </c>
      <c r="DA221" s="431">
        <v>1.4084875298662508E-2</v>
      </c>
      <c r="DB221" s="431">
        <v>1.7342888541401112E-2</v>
      </c>
      <c r="DC221" s="431">
        <v>1.7975247382766842E-2</v>
      </c>
      <c r="DD221" s="431">
        <v>9.1260242644956805E-3</v>
      </c>
      <c r="DE221" s="431">
        <v>1.2777705489195618E-2</v>
      </c>
      <c r="DF221" s="431">
        <v>1.6329693741149932E-2</v>
      </c>
      <c r="DG221" s="432">
        <v>6.5959322943404839E-3</v>
      </c>
    </row>
    <row r="222" spans="2:111">
      <c r="B222" s="188" t="s">
        <v>317</v>
      </c>
      <c r="C222" s="185" t="s">
        <v>318</v>
      </c>
      <c r="D222" s="431">
        <v>2.06308439716297E-2</v>
      </c>
      <c r="E222" s="431">
        <v>3.0209964041298037E-2</v>
      </c>
      <c r="F222" s="431">
        <v>4.4543993825018391E-2</v>
      </c>
      <c r="G222" s="431">
        <v>1.861757500861308E-2</v>
      </c>
      <c r="H222" s="431">
        <v>2.795490704883858E-2</v>
      </c>
      <c r="I222" s="431">
        <v>9.0530071822241443E-4</v>
      </c>
      <c r="J222" s="431">
        <v>5.5407547995292303E-3</v>
      </c>
      <c r="K222" s="431">
        <v>5.0897210451408763E-2</v>
      </c>
      <c r="L222" s="431">
        <v>4.4965046507870698E-2</v>
      </c>
      <c r="M222" s="431">
        <v>3.4948066115196762E-2</v>
      </c>
      <c r="N222" s="431">
        <v>1.0701987133411941E-2</v>
      </c>
      <c r="O222" s="431">
        <v>2.2674813076566023E-2</v>
      </c>
      <c r="P222" s="431">
        <v>1.8368833626661911E-2</v>
      </c>
      <c r="Q222" s="431">
        <v>2.6826277451598268E-2</v>
      </c>
      <c r="R222" s="431">
        <v>4.3821173378355845E-2</v>
      </c>
      <c r="S222" s="431">
        <v>4.8793233935677097E-2</v>
      </c>
      <c r="T222" s="431">
        <v>4.0699741492364987E-2</v>
      </c>
      <c r="U222" s="431">
        <v>5.7097104151010866E-2</v>
      </c>
      <c r="V222" s="431">
        <v>3.1146740844029734E-2</v>
      </c>
      <c r="W222" s="431">
        <v>3.5174711247591056E-2</v>
      </c>
      <c r="X222" s="431">
        <v>1.5616924505525098E-2</v>
      </c>
      <c r="Y222" s="431">
        <v>2.3965654452783852E-2</v>
      </c>
      <c r="Z222" s="431">
        <v>2.0684168320427854E-2</v>
      </c>
      <c r="AA222" s="431">
        <v>3.059968637583934E-2</v>
      </c>
      <c r="AB222" s="431">
        <v>4.1098166742489069E-2</v>
      </c>
      <c r="AC222" s="431">
        <v>4.1915475315508564E-2</v>
      </c>
      <c r="AD222" s="431">
        <v>5.8556879843867952E-3</v>
      </c>
      <c r="AE222" s="431">
        <v>1.5549278373039989E-2</v>
      </c>
      <c r="AF222" s="431">
        <v>5.2669228341541599E-2</v>
      </c>
      <c r="AG222" s="431">
        <v>3.3394564746098747E-2</v>
      </c>
      <c r="AH222" s="431">
        <v>1.0622496617994066E-2</v>
      </c>
      <c r="AI222" s="431">
        <v>5.9997252150032029E-2</v>
      </c>
      <c r="AJ222" s="431">
        <v>8.1582501524752118E-2</v>
      </c>
      <c r="AK222" s="431">
        <v>3.474274086630192E-2</v>
      </c>
      <c r="AL222" s="431">
        <v>5.970801279563976E-2</v>
      </c>
      <c r="AM222" s="431">
        <v>2.3011205802178046E-2</v>
      </c>
      <c r="AN222" s="431">
        <v>2.6415134495013825E-2</v>
      </c>
      <c r="AO222" s="431">
        <v>4.6861776347108086E-2</v>
      </c>
      <c r="AP222" s="431">
        <v>2.9566767669600237E-2</v>
      </c>
      <c r="AQ222" s="431">
        <v>9.5737890101668856E-3</v>
      </c>
      <c r="AR222" s="431">
        <v>2.4653365472719645E-2</v>
      </c>
      <c r="AS222" s="431">
        <v>3.6066583871713721E-2</v>
      </c>
      <c r="AT222" s="431">
        <v>4.1476551773739968E-2</v>
      </c>
      <c r="AU222" s="431">
        <v>4.7976446626773563E-2</v>
      </c>
      <c r="AV222" s="431">
        <v>4.2730160518561856E-2</v>
      </c>
      <c r="AW222" s="431">
        <v>3.5000575608148815E-2</v>
      </c>
      <c r="AX222" s="431">
        <v>2.4688652901937523E-2</v>
      </c>
      <c r="AY222" s="431">
        <v>5.754381241861431E-2</v>
      </c>
      <c r="AZ222" s="431">
        <v>5.045339740206109E-2</v>
      </c>
      <c r="BA222" s="431">
        <v>4.0132256452981657E-2</v>
      </c>
      <c r="BB222" s="431">
        <v>2.2010250818729926E-2</v>
      </c>
      <c r="BC222" s="431">
        <v>3.0155131632699943E-2</v>
      </c>
      <c r="BD222" s="431">
        <v>2.5525045908425605E-2</v>
      </c>
      <c r="BE222" s="431">
        <v>1.8359323963457536E-2</v>
      </c>
      <c r="BF222" s="431">
        <v>5.4923300946814267E-2</v>
      </c>
      <c r="BG222" s="431">
        <v>5.6370629229496608E-2</v>
      </c>
      <c r="BH222" s="431">
        <v>5.9200888090906435E-2</v>
      </c>
      <c r="BI222" s="431">
        <v>4.220415230914823E-2</v>
      </c>
      <c r="BJ222" s="431">
        <v>4.0602975987999328E-2</v>
      </c>
      <c r="BK222" s="431">
        <v>3.0865481835946312E-2</v>
      </c>
      <c r="BL222" s="431">
        <v>6.5153180690686124E-2</v>
      </c>
      <c r="BM222" s="431">
        <v>0.10668616609954047</v>
      </c>
      <c r="BN222" s="431">
        <v>6.2348773086482595E-2</v>
      </c>
      <c r="BO222" s="431">
        <v>0.15616639625619452</v>
      </c>
      <c r="BP222" s="431">
        <v>8.5281499804722716E-2</v>
      </c>
      <c r="BQ222" s="431">
        <v>7.3882090960121841E-2</v>
      </c>
      <c r="BR222" s="431">
        <v>6.0396412597872325E-2</v>
      </c>
      <c r="BS222" s="431">
        <v>0.16451832455985857</v>
      </c>
      <c r="BT222" s="431">
        <v>6.8167315056203381E-2</v>
      </c>
      <c r="BU222" s="431">
        <v>9.034059844805753E-2</v>
      </c>
      <c r="BV222" s="431">
        <v>0.11304468784444961</v>
      </c>
      <c r="BW222" s="431">
        <v>7.387148425626372E-2</v>
      </c>
      <c r="BX222" s="431">
        <v>6.7758770954624015E-2</v>
      </c>
      <c r="BY222" s="431">
        <v>1.1982857060491677E-2</v>
      </c>
      <c r="BZ222" s="431">
        <v>5.5585884570792436E-2</v>
      </c>
      <c r="CA222" s="431">
        <v>3.7257371741503099E-2</v>
      </c>
      <c r="CB222" s="431">
        <v>8.2499789602464887E-2</v>
      </c>
      <c r="CC222" s="431">
        <v>2.2448382115626206E-2</v>
      </c>
      <c r="CD222" s="431">
        <v>7.363702823997946E-2</v>
      </c>
      <c r="CE222" s="431">
        <v>9.1446312633005872E-2</v>
      </c>
      <c r="CF222" s="431">
        <v>0.16547178142668079</v>
      </c>
      <c r="CG222" s="431">
        <v>0.17557903824333815</v>
      </c>
      <c r="CH222" s="431">
        <v>2.7889117579353435E-2</v>
      </c>
      <c r="CI222" s="431">
        <v>0.19414041951906733</v>
      </c>
      <c r="CJ222" s="431">
        <v>0.15174204775580488</v>
      </c>
      <c r="CK222" s="431">
        <v>0.1566873344362921</v>
      </c>
      <c r="CL222" s="431">
        <v>0.24506798884269659</v>
      </c>
      <c r="CM222" s="431">
        <v>7.9941510042156411E-2</v>
      </c>
      <c r="CN222" s="431">
        <v>9.9709303349793138E-2</v>
      </c>
      <c r="CO222" s="431">
        <v>6.4936837768291497E-2</v>
      </c>
      <c r="CP222" s="431">
        <v>0.15529425382947074</v>
      </c>
      <c r="CQ222" s="431">
        <v>5.9868256275307077E-2</v>
      </c>
      <c r="CR222" s="431">
        <v>0.10997026547666058</v>
      </c>
      <c r="CS222" s="431">
        <v>8.3519950393755954E-2</v>
      </c>
      <c r="CT222" s="431">
        <v>4.4525168031243532E-2</v>
      </c>
      <c r="CU222" s="431">
        <v>9.3269503125108497E-2</v>
      </c>
      <c r="CV222" s="431">
        <v>0.13088617380299189</v>
      </c>
      <c r="CW222" s="431">
        <v>0.13962373869686087</v>
      </c>
      <c r="CX222" s="431">
        <v>7.7244417237616561E-2</v>
      </c>
      <c r="CY222" s="431">
        <v>1.123797709626984</v>
      </c>
      <c r="CZ222" s="431">
        <v>7.3331567097280337E-2</v>
      </c>
      <c r="DA222" s="431">
        <v>5.5179520648245328E-2</v>
      </c>
      <c r="DB222" s="431">
        <v>6.6430584055222328E-2</v>
      </c>
      <c r="DC222" s="431">
        <v>5.7068846414201749E-2</v>
      </c>
      <c r="DD222" s="431">
        <v>3.8226382239717895E-2</v>
      </c>
      <c r="DE222" s="431">
        <v>4.1150812233682631E-2</v>
      </c>
      <c r="DF222" s="431">
        <v>5.3662388786243617E-2</v>
      </c>
      <c r="DG222" s="432">
        <v>4.3675869097183448E-2</v>
      </c>
    </row>
    <row r="223" spans="2:111">
      <c r="B223" s="188" t="s">
        <v>319</v>
      </c>
      <c r="C223" s="185" t="s">
        <v>320</v>
      </c>
      <c r="D223" s="431">
        <v>0</v>
      </c>
      <c r="E223" s="431">
        <v>0</v>
      </c>
      <c r="F223" s="431">
        <v>0</v>
      </c>
      <c r="G223" s="431">
        <v>0</v>
      </c>
      <c r="H223" s="431">
        <v>0</v>
      </c>
      <c r="I223" s="431">
        <v>0</v>
      </c>
      <c r="J223" s="431">
        <v>0</v>
      </c>
      <c r="K223" s="431">
        <v>0</v>
      </c>
      <c r="L223" s="431">
        <v>0</v>
      </c>
      <c r="M223" s="431">
        <v>0</v>
      </c>
      <c r="N223" s="431">
        <v>0</v>
      </c>
      <c r="O223" s="431">
        <v>0</v>
      </c>
      <c r="P223" s="431">
        <v>0</v>
      </c>
      <c r="Q223" s="431">
        <v>0</v>
      </c>
      <c r="R223" s="431">
        <v>0</v>
      </c>
      <c r="S223" s="431">
        <v>0</v>
      </c>
      <c r="T223" s="431">
        <v>0</v>
      </c>
      <c r="U223" s="431">
        <v>0</v>
      </c>
      <c r="V223" s="431">
        <v>0</v>
      </c>
      <c r="W223" s="431">
        <v>0</v>
      </c>
      <c r="X223" s="431">
        <v>0</v>
      </c>
      <c r="Y223" s="431">
        <v>0</v>
      </c>
      <c r="Z223" s="431">
        <v>0</v>
      </c>
      <c r="AA223" s="431">
        <v>0</v>
      </c>
      <c r="AB223" s="431">
        <v>0</v>
      </c>
      <c r="AC223" s="431">
        <v>0</v>
      </c>
      <c r="AD223" s="431">
        <v>0</v>
      </c>
      <c r="AE223" s="431">
        <v>0</v>
      </c>
      <c r="AF223" s="431">
        <v>0</v>
      </c>
      <c r="AG223" s="431">
        <v>0</v>
      </c>
      <c r="AH223" s="431">
        <v>0</v>
      </c>
      <c r="AI223" s="431">
        <v>0</v>
      </c>
      <c r="AJ223" s="431">
        <v>0</v>
      </c>
      <c r="AK223" s="431">
        <v>0</v>
      </c>
      <c r="AL223" s="431">
        <v>0</v>
      </c>
      <c r="AM223" s="431">
        <v>0</v>
      </c>
      <c r="AN223" s="431">
        <v>0</v>
      </c>
      <c r="AO223" s="431">
        <v>0</v>
      </c>
      <c r="AP223" s="431">
        <v>0</v>
      </c>
      <c r="AQ223" s="431">
        <v>0</v>
      </c>
      <c r="AR223" s="431">
        <v>0</v>
      </c>
      <c r="AS223" s="431">
        <v>0</v>
      </c>
      <c r="AT223" s="431">
        <v>0</v>
      </c>
      <c r="AU223" s="431">
        <v>0</v>
      </c>
      <c r="AV223" s="431">
        <v>0</v>
      </c>
      <c r="AW223" s="431">
        <v>0</v>
      </c>
      <c r="AX223" s="431">
        <v>0</v>
      </c>
      <c r="AY223" s="431">
        <v>0</v>
      </c>
      <c r="AZ223" s="431">
        <v>0</v>
      </c>
      <c r="BA223" s="431">
        <v>0</v>
      </c>
      <c r="BB223" s="431">
        <v>0</v>
      </c>
      <c r="BC223" s="431">
        <v>0</v>
      </c>
      <c r="BD223" s="431">
        <v>0</v>
      </c>
      <c r="BE223" s="431">
        <v>0</v>
      </c>
      <c r="BF223" s="431">
        <v>0</v>
      </c>
      <c r="BG223" s="431">
        <v>0</v>
      </c>
      <c r="BH223" s="431">
        <v>0</v>
      </c>
      <c r="BI223" s="431">
        <v>0</v>
      </c>
      <c r="BJ223" s="431">
        <v>0</v>
      </c>
      <c r="BK223" s="431">
        <v>0</v>
      </c>
      <c r="BL223" s="431">
        <v>0</v>
      </c>
      <c r="BM223" s="431">
        <v>0</v>
      </c>
      <c r="BN223" s="431">
        <v>0</v>
      </c>
      <c r="BO223" s="431">
        <v>0</v>
      </c>
      <c r="BP223" s="431">
        <v>0</v>
      </c>
      <c r="BQ223" s="431">
        <v>0</v>
      </c>
      <c r="BR223" s="431">
        <v>0</v>
      </c>
      <c r="BS223" s="431">
        <v>0</v>
      </c>
      <c r="BT223" s="431">
        <v>0</v>
      </c>
      <c r="BU223" s="431">
        <v>0</v>
      </c>
      <c r="BV223" s="431">
        <v>0</v>
      </c>
      <c r="BW223" s="431">
        <v>0</v>
      </c>
      <c r="BX223" s="431">
        <v>0</v>
      </c>
      <c r="BY223" s="431">
        <v>0</v>
      </c>
      <c r="BZ223" s="431">
        <v>0</v>
      </c>
      <c r="CA223" s="431">
        <v>0</v>
      </c>
      <c r="CB223" s="431">
        <v>0</v>
      </c>
      <c r="CC223" s="431">
        <v>0</v>
      </c>
      <c r="CD223" s="431">
        <v>0</v>
      </c>
      <c r="CE223" s="431">
        <v>0</v>
      </c>
      <c r="CF223" s="431">
        <v>0</v>
      </c>
      <c r="CG223" s="431">
        <v>0</v>
      </c>
      <c r="CH223" s="431">
        <v>0</v>
      </c>
      <c r="CI223" s="431">
        <v>0</v>
      </c>
      <c r="CJ223" s="431">
        <v>0</v>
      </c>
      <c r="CK223" s="431">
        <v>0</v>
      </c>
      <c r="CL223" s="431">
        <v>0</v>
      </c>
      <c r="CM223" s="431">
        <v>0</v>
      </c>
      <c r="CN223" s="431">
        <v>0</v>
      </c>
      <c r="CO223" s="431">
        <v>0</v>
      </c>
      <c r="CP223" s="431">
        <v>0</v>
      </c>
      <c r="CQ223" s="431">
        <v>0</v>
      </c>
      <c r="CR223" s="431">
        <v>0</v>
      </c>
      <c r="CS223" s="431">
        <v>0</v>
      </c>
      <c r="CT223" s="431">
        <v>0</v>
      </c>
      <c r="CU223" s="431">
        <v>0</v>
      </c>
      <c r="CV223" s="431">
        <v>0</v>
      </c>
      <c r="CW223" s="431">
        <v>0</v>
      </c>
      <c r="CX223" s="431">
        <v>0</v>
      </c>
      <c r="CY223" s="431">
        <v>0</v>
      </c>
      <c r="CZ223" s="431">
        <v>0.94892811642756236</v>
      </c>
      <c r="DA223" s="431">
        <v>0</v>
      </c>
      <c r="DB223" s="431">
        <v>0</v>
      </c>
      <c r="DC223" s="431">
        <v>0</v>
      </c>
      <c r="DD223" s="431">
        <v>0</v>
      </c>
      <c r="DE223" s="431">
        <v>0</v>
      </c>
      <c r="DF223" s="431">
        <v>0</v>
      </c>
      <c r="DG223" s="432">
        <v>0</v>
      </c>
    </row>
    <row r="224" spans="2:111">
      <c r="B224" s="188" t="s">
        <v>321</v>
      </c>
      <c r="C224" s="185" t="s">
        <v>322</v>
      </c>
      <c r="D224" s="431">
        <v>2.4564416422124811E-6</v>
      </c>
      <c r="E224" s="431">
        <v>4.0609002656986861E-6</v>
      </c>
      <c r="F224" s="431">
        <v>3.2066765166199994E-6</v>
      </c>
      <c r="G224" s="431">
        <v>7.3375797986093416E-6</v>
      </c>
      <c r="H224" s="431">
        <v>2.8944368505362754E-6</v>
      </c>
      <c r="I224" s="431">
        <v>6.5953827516595009E-8</v>
      </c>
      <c r="J224" s="431">
        <v>1.2611735752583773E-6</v>
      </c>
      <c r="K224" s="431">
        <v>5.6879426233846516E-6</v>
      </c>
      <c r="L224" s="431">
        <v>4.8860373200471181E-6</v>
      </c>
      <c r="M224" s="431">
        <v>6.4822263933918144E-6</v>
      </c>
      <c r="N224" s="431">
        <v>6.8375246971820662E-7</v>
      </c>
      <c r="O224" s="431">
        <v>2.1597291610675975E-6</v>
      </c>
      <c r="P224" s="431">
        <v>1.1095939486818827E-6</v>
      </c>
      <c r="Q224" s="431">
        <v>3.4335788309595826E-6</v>
      </c>
      <c r="R224" s="431">
        <v>4.5556269507153792E-6</v>
      </c>
      <c r="S224" s="431">
        <v>6.9531964915634792E-6</v>
      </c>
      <c r="T224" s="431">
        <v>5.2827190397858039E-6</v>
      </c>
      <c r="U224" s="431">
        <v>3.4076237516018784E-6</v>
      </c>
      <c r="V224" s="431">
        <v>3.4669553598914077E-6</v>
      </c>
      <c r="W224" s="431">
        <v>4.2457471927449053E-6</v>
      </c>
      <c r="X224" s="431">
        <v>2.3092109720363799E-6</v>
      </c>
      <c r="Y224" s="431">
        <v>3.4334444425935487E-6</v>
      </c>
      <c r="Z224" s="431">
        <v>4.0893272539171279E-6</v>
      </c>
      <c r="AA224" s="431">
        <v>5.5997491621656095E-6</v>
      </c>
      <c r="AB224" s="431">
        <v>6.2569720157822555E-6</v>
      </c>
      <c r="AC224" s="431">
        <v>9.297824416940496E-6</v>
      </c>
      <c r="AD224" s="431">
        <v>4.0925869237634417E-7</v>
      </c>
      <c r="AE224" s="431">
        <v>1.7631785263502203E-6</v>
      </c>
      <c r="AF224" s="431">
        <v>4.991715714931616E-6</v>
      </c>
      <c r="AG224" s="431">
        <v>2.6310713701116849E-6</v>
      </c>
      <c r="AH224" s="431">
        <v>7.6422294797097096E-7</v>
      </c>
      <c r="AI224" s="431">
        <v>2.978064510976508E-6</v>
      </c>
      <c r="AJ224" s="431">
        <v>7.8150848654448909E-6</v>
      </c>
      <c r="AK224" s="431">
        <v>1.6559078112466133E-5</v>
      </c>
      <c r="AL224" s="431">
        <v>5.5968503742309413E-6</v>
      </c>
      <c r="AM224" s="431">
        <v>2.5707134644928994E-6</v>
      </c>
      <c r="AN224" s="431">
        <v>3.3895641349083321E-6</v>
      </c>
      <c r="AO224" s="431">
        <v>8.6745292479553316E-6</v>
      </c>
      <c r="AP224" s="431">
        <v>2.6761873171030373E-6</v>
      </c>
      <c r="AQ224" s="431">
        <v>9.495367833008085E-7</v>
      </c>
      <c r="AR224" s="431">
        <v>1.8835572721658989E-6</v>
      </c>
      <c r="AS224" s="431">
        <v>1.0225397845345414E-5</v>
      </c>
      <c r="AT224" s="431">
        <v>4.8334430796320876E-6</v>
      </c>
      <c r="AU224" s="431">
        <v>9.8304463338908103E-6</v>
      </c>
      <c r="AV224" s="431">
        <v>7.0858550856585019E-6</v>
      </c>
      <c r="AW224" s="431">
        <v>5.2610906506574095E-6</v>
      </c>
      <c r="AX224" s="431">
        <v>5.764416494842083E-6</v>
      </c>
      <c r="AY224" s="431">
        <v>2.1450357153438266E-5</v>
      </c>
      <c r="AZ224" s="431">
        <v>1.4327416647189594E-5</v>
      </c>
      <c r="BA224" s="431">
        <v>2.0526877377097529E-5</v>
      </c>
      <c r="BB224" s="431">
        <v>6.3733907022392785E-6</v>
      </c>
      <c r="BC224" s="431">
        <v>7.2240487339256853E-6</v>
      </c>
      <c r="BD224" s="431">
        <v>1.4369056907582427E-5</v>
      </c>
      <c r="BE224" s="431">
        <v>3.1380182722958111E-6</v>
      </c>
      <c r="BF224" s="431">
        <v>6.930225280788782E-6</v>
      </c>
      <c r="BG224" s="431">
        <v>7.4831854990724253E-6</v>
      </c>
      <c r="BH224" s="431">
        <v>8.0283745701648529E-6</v>
      </c>
      <c r="BI224" s="431">
        <v>1.1107570225681158E-5</v>
      </c>
      <c r="BJ224" s="431">
        <v>3.2087398185435424E-6</v>
      </c>
      <c r="BK224" s="431">
        <v>3.3016181324666444E-6</v>
      </c>
      <c r="BL224" s="431">
        <v>4.8229613537772799E-6</v>
      </c>
      <c r="BM224" s="431">
        <v>7.4457054657067765E-6</v>
      </c>
      <c r="BN224" s="431">
        <v>5.0070779861215749E-6</v>
      </c>
      <c r="BO224" s="431">
        <v>6.0792676445291808E-6</v>
      </c>
      <c r="BP224" s="431">
        <v>6.3533501698279671E-6</v>
      </c>
      <c r="BQ224" s="431">
        <v>1.0385916053179699E-5</v>
      </c>
      <c r="BR224" s="431">
        <v>9.7953591617729919E-6</v>
      </c>
      <c r="BS224" s="431">
        <v>7.0130570210176933E-6</v>
      </c>
      <c r="BT224" s="431">
        <v>6.6374015340252289E-6</v>
      </c>
      <c r="BU224" s="431">
        <v>7.7932736943152446E-6</v>
      </c>
      <c r="BV224" s="431">
        <v>8.6517196537395569E-6</v>
      </c>
      <c r="BW224" s="431">
        <v>3.4456340490291856E-6</v>
      </c>
      <c r="BX224" s="431">
        <v>3.0542519996877617E-6</v>
      </c>
      <c r="BY224" s="431">
        <v>7.9151673760039305E-7</v>
      </c>
      <c r="BZ224" s="431">
        <v>6.6899297966628826E-5</v>
      </c>
      <c r="CA224" s="431">
        <v>4.1448663774925584E-6</v>
      </c>
      <c r="CB224" s="431">
        <v>1.0935623777268854E-5</v>
      </c>
      <c r="CC224" s="431">
        <v>2.4517619441388528E-6</v>
      </c>
      <c r="CD224" s="431">
        <v>4.8364862784016924E-6</v>
      </c>
      <c r="CE224" s="431">
        <v>9.4078999897108013E-6</v>
      </c>
      <c r="CF224" s="431">
        <v>7.2890188396875784E-6</v>
      </c>
      <c r="CG224" s="431">
        <v>8.0199404848077611E-6</v>
      </c>
      <c r="CH224" s="431">
        <v>4.5003634278499575E-6</v>
      </c>
      <c r="CI224" s="431">
        <v>9.3197108993050163E-5</v>
      </c>
      <c r="CJ224" s="431">
        <v>2.1934279359748015E-5</v>
      </c>
      <c r="CK224" s="431">
        <v>4.7277291841570355E-5</v>
      </c>
      <c r="CL224" s="431">
        <v>1.0297198639473362E-4</v>
      </c>
      <c r="CM224" s="431">
        <v>2.1374917645049431E-5</v>
      </c>
      <c r="CN224" s="431">
        <v>5.8184159421084012E-6</v>
      </c>
      <c r="CO224" s="431">
        <v>9.9024082288369526E-3</v>
      </c>
      <c r="CP224" s="431">
        <v>6.1511640801902061E-6</v>
      </c>
      <c r="CQ224" s="431">
        <v>7.9640681833184311E-3</v>
      </c>
      <c r="CR224" s="431">
        <v>5.1391026034335554E-6</v>
      </c>
      <c r="CS224" s="431">
        <v>1.3380464083253269E-2</v>
      </c>
      <c r="CT224" s="431">
        <v>2.7429490702917603E-2</v>
      </c>
      <c r="CU224" s="431">
        <v>5.5777553183400864E-6</v>
      </c>
      <c r="CV224" s="431">
        <v>1.2987046701697105E-5</v>
      </c>
      <c r="CW224" s="431">
        <v>2.9632185034076406E-5</v>
      </c>
      <c r="CX224" s="431">
        <v>6.5491240663366799E-6</v>
      </c>
      <c r="CY224" s="431">
        <v>1.0891938631032977E-5</v>
      </c>
      <c r="CZ224" s="431">
        <v>2.0816178865298014E-3</v>
      </c>
      <c r="DA224" s="431">
        <v>0.99819613772963212</v>
      </c>
      <c r="DB224" s="431">
        <v>1.6235244230569497E-5</v>
      </c>
      <c r="DC224" s="431">
        <v>5.3172433868070133E-6</v>
      </c>
      <c r="DD224" s="431">
        <v>1.0509999430267282E-5</v>
      </c>
      <c r="DE224" s="431">
        <v>7.4900053725196537E-6</v>
      </c>
      <c r="DF224" s="431">
        <v>6.2968435425456986E-6</v>
      </c>
      <c r="DG224" s="432">
        <v>2.1971243240046632E-5</v>
      </c>
    </row>
    <row r="225" spans="2:111">
      <c r="B225" s="188" t="s">
        <v>323</v>
      </c>
      <c r="C225" s="185" t="s">
        <v>324</v>
      </c>
      <c r="D225" s="431">
        <v>6.6875594347006709E-5</v>
      </c>
      <c r="E225" s="431">
        <v>9.9782987969505564E-5</v>
      </c>
      <c r="F225" s="431">
        <v>9.4444319619825106E-5</v>
      </c>
      <c r="G225" s="431">
        <v>5.7471458115768606E-5</v>
      </c>
      <c r="H225" s="431">
        <v>1.230309202368756E-4</v>
      </c>
      <c r="I225" s="431">
        <v>2.6491450038078743E-6</v>
      </c>
      <c r="J225" s="431">
        <v>1.8225262349947657E-5</v>
      </c>
      <c r="K225" s="431">
        <v>2.2760276775091867E-4</v>
      </c>
      <c r="L225" s="431">
        <v>2.8639192910745004E-4</v>
      </c>
      <c r="M225" s="431">
        <v>1.3370608952634948E-4</v>
      </c>
      <c r="N225" s="431">
        <v>5.5066767180860551E-5</v>
      </c>
      <c r="O225" s="431">
        <v>1.206156754190705E-4</v>
      </c>
      <c r="P225" s="431">
        <v>6.7207567650618671E-5</v>
      </c>
      <c r="Q225" s="431">
        <v>1.3240961976212996E-4</v>
      </c>
      <c r="R225" s="431">
        <v>1.1800717435650123E-4</v>
      </c>
      <c r="S225" s="431">
        <v>2.0133986277411629E-4</v>
      </c>
      <c r="T225" s="431">
        <v>1.6939068458675748E-4</v>
      </c>
      <c r="U225" s="431">
        <v>1.5898391673460771E-4</v>
      </c>
      <c r="V225" s="431">
        <v>1.0692658242064062E-4</v>
      </c>
      <c r="W225" s="431">
        <v>1.6073379749476934E-4</v>
      </c>
      <c r="X225" s="431">
        <v>3.9076776986035559E-5</v>
      </c>
      <c r="Y225" s="431">
        <v>6.2459583999567068E-5</v>
      </c>
      <c r="Z225" s="431">
        <v>5.4628283987079579E-5</v>
      </c>
      <c r="AA225" s="431">
        <v>1.2839796071927116E-4</v>
      </c>
      <c r="AB225" s="431">
        <v>2.1320089303341556E-4</v>
      </c>
      <c r="AC225" s="431">
        <v>1.369445152107053E-4</v>
      </c>
      <c r="AD225" s="431">
        <v>1.641307608497167E-5</v>
      </c>
      <c r="AE225" s="431">
        <v>5.6910073177214643E-5</v>
      </c>
      <c r="AF225" s="431">
        <v>1.5085700102540481E-4</v>
      </c>
      <c r="AG225" s="431">
        <v>1.0776350919324144E-4</v>
      </c>
      <c r="AH225" s="431">
        <v>3.5430941495988029E-5</v>
      </c>
      <c r="AI225" s="431">
        <v>1.0804636778057112E-4</v>
      </c>
      <c r="AJ225" s="431">
        <v>1.3215307625115595E-4</v>
      </c>
      <c r="AK225" s="431">
        <v>8.4915332858504129E-5</v>
      </c>
      <c r="AL225" s="431">
        <v>1.2389366012661125E-4</v>
      </c>
      <c r="AM225" s="431">
        <v>9.7452788700769694E-5</v>
      </c>
      <c r="AN225" s="431">
        <v>1.1000074687209721E-4</v>
      </c>
      <c r="AO225" s="431">
        <v>1.2694621992669246E-4</v>
      </c>
      <c r="AP225" s="431">
        <v>1.2248135932365728E-4</v>
      </c>
      <c r="AQ225" s="431">
        <v>3.6389209918281813E-5</v>
      </c>
      <c r="AR225" s="431">
        <v>7.2440604744423298E-5</v>
      </c>
      <c r="AS225" s="431">
        <v>1.2084378131761164E-4</v>
      </c>
      <c r="AT225" s="431">
        <v>1.242320494884631E-4</v>
      </c>
      <c r="AU225" s="431">
        <v>1.3443742759077442E-4</v>
      </c>
      <c r="AV225" s="431">
        <v>1.0144034052154768E-4</v>
      </c>
      <c r="AW225" s="431">
        <v>8.6171331801631565E-5</v>
      </c>
      <c r="AX225" s="431">
        <v>9.6393621010406954E-5</v>
      </c>
      <c r="AY225" s="431">
        <v>1.9625364052014213E-4</v>
      </c>
      <c r="AZ225" s="431">
        <v>1.0943331018567357E-4</v>
      </c>
      <c r="BA225" s="431">
        <v>1.2818029704765387E-4</v>
      </c>
      <c r="BB225" s="431">
        <v>5.9449258349246557E-5</v>
      </c>
      <c r="BC225" s="431">
        <v>9.3195117186564087E-5</v>
      </c>
      <c r="BD225" s="431">
        <v>6.6224856784021004E-5</v>
      </c>
      <c r="BE225" s="431">
        <v>7.1514046910234208E-5</v>
      </c>
      <c r="BF225" s="431">
        <v>1.7222403223914759E-4</v>
      </c>
      <c r="BG225" s="431">
        <v>1.5196165751290943E-4</v>
      </c>
      <c r="BH225" s="431">
        <v>1.8070877209659715E-4</v>
      </c>
      <c r="BI225" s="431">
        <v>2.2175462809590865E-4</v>
      </c>
      <c r="BJ225" s="431">
        <v>1.5524747953538364E-4</v>
      </c>
      <c r="BK225" s="431">
        <v>1.2196960213953073E-4</v>
      </c>
      <c r="BL225" s="431">
        <v>1.7226389466040007E-4</v>
      </c>
      <c r="BM225" s="431">
        <v>1.8543596372248771E-4</v>
      </c>
      <c r="BN225" s="431">
        <v>1.5614279482092949E-4</v>
      </c>
      <c r="BO225" s="431">
        <v>2.7913840356291373E-4</v>
      </c>
      <c r="BP225" s="431">
        <v>1.7829874394052587E-4</v>
      </c>
      <c r="BQ225" s="431">
        <v>1.7552406215820256E-4</v>
      </c>
      <c r="BR225" s="431">
        <v>1.254311211697262E-4</v>
      </c>
      <c r="BS225" s="431">
        <v>2.6764394602241532E-4</v>
      </c>
      <c r="BT225" s="431">
        <v>2.1352501174354093E-4</v>
      </c>
      <c r="BU225" s="431">
        <v>2.3023964099902009E-4</v>
      </c>
      <c r="BV225" s="431">
        <v>2.8253538281099952E-4</v>
      </c>
      <c r="BW225" s="431">
        <v>2.0688040284074367E-4</v>
      </c>
      <c r="BX225" s="431">
        <v>1.7773634315534413E-4</v>
      </c>
      <c r="BY225" s="431">
        <v>2.9365747858190178E-5</v>
      </c>
      <c r="BZ225" s="431">
        <v>2.3454359781753566E-3</v>
      </c>
      <c r="CA225" s="431">
        <v>1.61173560326703E-4</v>
      </c>
      <c r="CB225" s="431">
        <v>1.9087844281581357E-4</v>
      </c>
      <c r="CC225" s="431">
        <v>1.1007780248172549E-4</v>
      </c>
      <c r="CD225" s="431">
        <v>3.5871124500742499E-4</v>
      </c>
      <c r="CE225" s="431">
        <v>2.0514264189042724E-4</v>
      </c>
      <c r="CF225" s="431">
        <v>3.3740182818202586E-4</v>
      </c>
      <c r="CG225" s="431">
        <v>2.7883931124493008E-4</v>
      </c>
      <c r="CH225" s="431">
        <v>4.0749904636474784E-4</v>
      </c>
      <c r="CI225" s="431">
        <v>9.6535567179386445E-4</v>
      </c>
      <c r="CJ225" s="431">
        <v>1.4554838946667808E-3</v>
      </c>
      <c r="CK225" s="431">
        <v>2.5346076851020974E-4</v>
      </c>
      <c r="CL225" s="431">
        <v>9.7475036998528734E-4</v>
      </c>
      <c r="CM225" s="431">
        <v>1.8358687668267534E-3</v>
      </c>
      <c r="CN225" s="431">
        <v>2.7624130097118991E-4</v>
      </c>
      <c r="CO225" s="431">
        <v>3.7428088273685128E-4</v>
      </c>
      <c r="CP225" s="431">
        <v>3.2202833165863553E-4</v>
      </c>
      <c r="CQ225" s="431">
        <v>1.1687536723595647E-2</v>
      </c>
      <c r="CR225" s="431">
        <v>9.7259894866997907E-3</v>
      </c>
      <c r="CS225" s="431">
        <v>1.2911796685982708E-2</v>
      </c>
      <c r="CT225" s="431">
        <v>1.0371522209605867E-2</v>
      </c>
      <c r="CU225" s="431">
        <v>2.72693622726439E-4</v>
      </c>
      <c r="CV225" s="431">
        <v>3.0118421014536202E-4</v>
      </c>
      <c r="CW225" s="431">
        <v>1.3718818377898504E-3</v>
      </c>
      <c r="CX225" s="431">
        <v>1.7155947716026716E-4</v>
      </c>
      <c r="CY225" s="431">
        <v>9.9240784812909544E-4</v>
      </c>
      <c r="CZ225" s="431">
        <v>1.0753312404869698E-2</v>
      </c>
      <c r="DA225" s="431">
        <v>2.1200001562372379E-3</v>
      </c>
      <c r="DB225" s="431">
        <v>1.0188163714591683</v>
      </c>
      <c r="DC225" s="431">
        <v>3.2803939243765845E-4</v>
      </c>
      <c r="DD225" s="431">
        <v>5.1622939496411349E-4</v>
      </c>
      <c r="DE225" s="431">
        <v>3.0407677074820389E-3</v>
      </c>
      <c r="DF225" s="431">
        <v>1.802753158489616E-4</v>
      </c>
      <c r="DG225" s="432">
        <v>1.2947029671212145E-3</v>
      </c>
    </row>
    <row r="226" spans="2:111">
      <c r="B226" s="188" t="s">
        <v>325</v>
      </c>
      <c r="C226" s="185" t="s">
        <v>326</v>
      </c>
      <c r="D226" s="431">
        <v>2.3856069037170795E-4</v>
      </c>
      <c r="E226" s="431">
        <v>2.9018947251755481E-4</v>
      </c>
      <c r="F226" s="431">
        <v>3.326669041292242E-4</v>
      </c>
      <c r="G226" s="431">
        <v>2.517764238135634E-4</v>
      </c>
      <c r="H226" s="431">
        <v>2.900781606723992E-4</v>
      </c>
      <c r="I226" s="431">
        <v>4.6704052599846943E-6</v>
      </c>
      <c r="J226" s="431">
        <v>4.6938215572378508E-5</v>
      </c>
      <c r="K226" s="431">
        <v>4.7877693644689289E-4</v>
      </c>
      <c r="L226" s="431">
        <v>1.8569180492152234E-3</v>
      </c>
      <c r="M226" s="431">
        <v>2.8880064314362692E-4</v>
      </c>
      <c r="N226" s="431">
        <v>3.4804422928611943E-4</v>
      </c>
      <c r="O226" s="431">
        <v>2.1656965746586954E-4</v>
      </c>
      <c r="P226" s="431">
        <v>1.745189499904366E-4</v>
      </c>
      <c r="Q226" s="431">
        <v>2.57440143612168E-4</v>
      </c>
      <c r="R226" s="431">
        <v>4.0010838740212902E-4</v>
      </c>
      <c r="S226" s="431">
        <v>4.015705247924176E-4</v>
      </c>
      <c r="T226" s="431">
        <v>4.1065444350611062E-4</v>
      </c>
      <c r="U226" s="431">
        <v>3.5937781414285304E-4</v>
      </c>
      <c r="V226" s="431">
        <v>4.8844115876657828E-4</v>
      </c>
      <c r="W226" s="431">
        <v>2.7416404350409949E-4</v>
      </c>
      <c r="X226" s="431">
        <v>1.1034029464869812E-4</v>
      </c>
      <c r="Y226" s="431">
        <v>1.734463584384971E-4</v>
      </c>
      <c r="Z226" s="431">
        <v>1.449271992945686E-4</v>
      </c>
      <c r="AA226" s="431">
        <v>2.8065789863821134E-4</v>
      </c>
      <c r="AB226" s="431">
        <v>1.8370814209539179E-3</v>
      </c>
      <c r="AC226" s="431">
        <v>1.4538012462684531E-3</v>
      </c>
      <c r="AD226" s="431">
        <v>3.6697054815485062E-5</v>
      </c>
      <c r="AE226" s="431">
        <v>1.1348897580361584E-4</v>
      </c>
      <c r="AF226" s="431">
        <v>4.0643378682843009E-4</v>
      </c>
      <c r="AG226" s="431">
        <v>3.4382010227404465E-4</v>
      </c>
      <c r="AH226" s="431">
        <v>9.5254515986479285E-5</v>
      </c>
      <c r="AI226" s="431">
        <v>2.4962678026799098E-4</v>
      </c>
      <c r="AJ226" s="431">
        <v>2.6067495369353676E-4</v>
      </c>
      <c r="AK226" s="431">
        <v>4.3284548287206184E-4</v>
      </c>
      <c r="AL226" s="431">
        <v>3.1185597688488233E-4</v>
      </c>
      <c r="AM226" s="431">
        <v>1.6541023266819789E-4</v>
      </c>
      <c r="AN226" s="431">
        <v>1.938329646748945E-4</v>
      </c>
      <c r="AO226" s="431">
        <v>2.4140732042015299E-4</v>
      </c>
      <c r="AP226" s="431">
        <v>2.0019310304508918E-4</v>
      </c>
      <c r="AQ226" s="431">
        <v>6.9194508011283121E-5</v>
      </c>
      <c r="AR226" s="431">
        <v>1.5631854314645434E-4</v>
      </c>
      <c r="AS226" s="431">
        <v>2.6160738649850461E-4</v>
      </c>
      <c r="AT226" s="431">
        <v>2.4430479667151401E-4</v>
      </c>
      <c r="AU226" s="431">
        <v>3.2909919017229654E-4</v>
      </c>
      <c r="AV226" s="431">
        <v>2.8900545037461093E-4</v>
      </c>
      <c r="AW226" s="431">
        <v>2.9033653290965388E-4</v>
      </c>
      <c r="AX226" s="431">
        <v>1.6284890580480556E-4</v>
      </c>
      <c r="AY226" s="431">
        <v>3.1697947360408737E-4</v>
      </c>
      <c r="AZ226" s="431">
        <v>3.5848601995198764E-4</v>
      </c>
      <c r="BA226" s="431">
        <v>4.629193626760216E-4</v>
      </c>
      <c r="BB226" s="431">
        <v>1.4731793900660346E-4</v>
      </c>
      <c r="BC226" s="431">
        <v>2.5670193517007096E-4</v>
      </c>
      <c r="BD226" s="431">
        <v>1.9706278768510905E-4</v>
      </c>
      <c r="BE226" s="431">
        <v>1.4667296055666585E-4</v>
      </c>
      <c r="BF226" s="431">
        <v>5.614344023069951E-4</v>
      </c>
      <c r="BG226" s="431">
        <v>5.946778452743407E-4</v>
      </c>
      <c r="BH226" s="431">
        <v>4.7677205856436726E-4</v>
      </c>
      <c r="BI226" s="431">
        <v>3.4268746890230896E-4</v>
      </c>
      <c r="BJ226" s="431">
        <v>2.8372378896236863E-4</v>
      </c>
      <c r="BK226" s="431">
        <v>1.9602897451242471E-3</v>
      </c>
      <c r="BL226" s="431">
        <v>4.0715364719905341E-4</v>
      </c>
      <c r="BM226" s="431">
        <v>4.6188528356091009E-4</v>
      </c>
      <c r="BN226" s="431">
        <v>3.4291299242841778E-4</v>
      </c>
      <c r="BO226" s="431">
        <v>4.113837330200633E-4</v>
      </c>
      <c r="BP226" s="431">
        <v>3.6226214354192528E-4</v>
      </c>
      <c r="BQ226" s="431">
        <v>3.0350174748523296E-4</v>
      </c>
      <c r="BR226" s="431">
        <v>6.7229527885073661E-4</v>
      </c>
      <c r="BS226" s="431">
        <v>7.0057810902973943E-4</v>
      </c>
      <c r="BT226" s="431">
        <v>3.3180813796592103E-4</v>
      </c>
      <c r="BU226" s="431">
        <v>7.5119765781847048E-4</v>
      </c>
      <c r="BV226" s="431">
        <v>1.5266300329642522E-3</v>
      </c>
      <c r="BW226" s="431">
        <v>1.0874093601431589E-3</v>
      </c>
      <c r="BX226" s="431">
        <v>1.0060923466336262E-3</v>
      </c>
      <c r="BY226" s="431">
        <v>1.3642330984999973E-4</v>
      </c>
      <c r="BZ226" s="431">
        <v>5.264168998892016E-4</v>
      </c>
      <c r="CA226" s="431">
        <v>3.3101893678660758E-4</v>
      </c>
      <c r="CB226" s="431">
        <v>5.4363514562959377E-4</v>
      </c>
      <c r="CC226" s="431">
        <v>2.0598144539307474E-4</v>
      </c>
      <c r="CD226" s="431">
        <v>7.2990227195849657E-4</v>
      </c>
      <c r="CE226" s="431">
        <v>5.4910222715698982E-4</v>
      </c>
      <c r="CF226" s="431">
        <v>4.7465284837383472E-4</v>
      </c>
      <c r="CG226" s="431">
        <v>7.270625165300672E-4</v>
      </c>
      <c r="CH226" s="431">
        <v>3.158114647064544E-4</v>
      </c>
      <c r="CI226" s="431">
        <v>1.7068695727964751E-3</v>
      </c>
      <c r="CJ226" s="431">
        <v>5.5489342665787429E-2</v>
      </c>
      <c r="CK226" s="431">
        <v>1.0056507796991376E-3</v>
      </c>
      <c r="CL226" s="431">
        <v>2.4213496278414981E-3</v>
      </c>
      <c r="CM226" s="431">
        <v>5.3388170715514743E-2</v>
      </c>
      <c r="CN226" s="431">
        <v>5.338110338967627E-4</v>
      </c>
      <c r="CO226" s="431">
        <v>6.188165490833748E-4</v>
      </c>
      <c r="CP226" s="431">
        <v>1.1112836307034222E-3</v>
      </c>
      <c r="CQ226" s="431">
        <v>8.00704579009116E-4</v>
      </c>
      <c r="CR226" s="431">
        <v>7.4222246801668732E-4</v>
      </c>
      <c r="CS226" s="431">
        <v>7.7588924322590479E-4</v>
      </c>
      <c r="CT226" s="431">
        <v>3.4025894517266905E-4</v>
      </c>
      <c r="CU226" s="431">
        <v>1.5490072323991225E-3</v>
      </c>
      <c r="CV226" s="431">
        <v>9.5048803911460314E-4</v>
      </c>
      <c r="CW226" s="431">
        <v>3.3157407569014759E-2</v>
      </c>
      <c r="CX226" s="431">
        <v>4.1815322566255428E-4</v>
      </c>
      <c r="CY226" s="431">
        <v>9.6884392617091648E-4</v>
      </c>
      <c r="CZ226" s="431">
        <v>2.5432567176272404E-3</v>
      </c>
      <c r="DA226" s="431">
        <v>1.2107243168978429E-3</v>
      </c>
      <c r="DB226" s="431">
        <v>1.3648842868336211E-3</v>
      </c>
      <c r="DC226" s="431">
        <v>1.0287540715400443</v>
      </c>
      <c r="DD226" s="431">
        <v>6.4837583994448514E-4</v>
      </c>
      <c r="DE226" s="431">
        <v>1.7886963548474567E-3</v>
      </c>
      <c r="DF226" s="431">
        <v>6.8555590197125378E-4</v>
      </c>
      <c r="DG226" s="432">
        <v>7.7718389014641413E-4</v>
      </c>
    </row>
    <row r="227" spans="2:111">
      <c r="B227" s="188" t="s">
        <v>327</v>
      </c>
      <c r="C227" s="185" t="s">
        <v>328</v>
      </c>
      <c r="D227" s="431">
        <v>4.7060344119204269E-5</v>
      </c>
      <c r="E227" s="431">
        <v>6.5400240747222043E-3</v>
      </c>
      <c r="F227" s="431">
        <v>2.3102603644374419E-4</v>
      </c>
      <c r="G227" s="431">
        <v>1.6470336341570985E-5</v>
      </c>
      <c r="H227" s="431">
        <v>3.5690399872482977E-5</v>
      </c>
      <c r="I227" s="431">
        <v>1.3452705088729757E-8</v>
      </c>
      <c r="J227" s="431">
        <v>1.665268978886258E-7</v>
      </c>
      <c r="K227" s="431">
        <v>6.4754643215461942E-4</v>
      </c>
      <c r="L227" s="431">
        <v>5.4217728590864378E-5</v>
      </c>
      <c r="M227" s="431">
        <v>1.8703182952195708E-4</v>
      </c>
      <c r="N227" s="431">
        <v>1.6468062674614648E-6</v>
      </c>
      <c r="O227" s="431">
        <v>4.8086944157499807E-6</v>
      </c>
      <c r="P227" s="431">
        <v>1.8247292503000403E-6</v>
      </c>
      <c r="Q227" s="431">
        <v>3.1619221997061188E-6</v>
      </c>
      <c r="R227" s="431">
        <v>1.533980016265674E-6</v>
      </c>
      <c r="S227" s="431">
        <v>4.9030454152158447E-6</v>
      </c>
      <c r="T227" s="431">
        <v>2.4096052559353271E-6</v>
      </c>
      <c r="U227" s="431">
        <v>1.6527023274120783E-6</v>
      </c>
      <c r="V227" s="431">
        <v>5.0130288001602514E-6</v>
      </c>
      <c r="W227" s="431">
        <v>1.0258468273224935E-6</v>
      </c>
      <c r="X227" s="431">
        <v>4.8764018486246311E-7</v>
      </c>
      <c r="Y227" s="431">
        <v>2.8275919531502164E-6</v>
      </c>
      <c r="Z227" s="431">
        <v>1.1219936090270011E-6</v>
      </c>
      <c r="AA227" s="431">
        <v>1.467980658612654E-6</v>
      </c>
      <c r="AB227" s="431">
        <v>1.0724679988753675E-5</v>
      </c>
      <c r="AC227" s="431">
        <v>1.3425398709923748E-5</v>
      </c>
      <c r="AD227" s="431">
        <v>1.1036712317613315E-7</v>
      </c>
      <c r="AE227" s="431">
        <v>4.3252735802692614E-7</v>
      </c>
      <c r="AF227" s="431">
        <v>1.3406474884445676E-6</v>
      </c>
      <c r="AG227" s="431">
        <v>2.5386669093770293E-6</v>
      </c>
      <c r="AH227" s="431">
        <v>2.8257043082175638E-5</v>
      </c>
      <c r="AI227" s="431">
        <v>8.7909930809626964E-7</v>
      </c>
      <c r="AJ227" s="431">
        <v>9.8584475801303191E-7</v>
      </c>
      <c r="AK227" s="431">
        <v>2.1367017559908709E-6</v>
      </c>
      <c r="AL227" s="431">
        <v>1.8865942200081866E-6</v>
      </c>
      <c r="AM227" s="431">
        <v>4.8781777248236843E-7</v>
      </c>
      <c r="AN227" s="431">
        <v>5.9227394720420563E-7</v>
      </c>
      <c r="AO227" s="431">
        <v>9.3814356420205242E-7</v>
      </c>
      <c r="AP227" s="431">
        <v>5.6490919545337765E-7</v>
      </c>
      <c r="AQ227" s="431">
        <v>1.9978951859686758E-7</v>
      </c>
      <c r="AR227" s="431">
        <v>4.6580624599309975E-7</v>
      </c>
      <c r="AS227" s="431">
        <v>1.0244133736387293E-6</v>
      </c>
      <c r="AT227" s="431">
        <v>7.9226854618875553E-7</v>
      </c>
      <c r="AU227" s="431">
        <v>1.1162285873628471E-6</v>
      </c>
      <c r="AV227" s="431">
        <v>9.6123495004085171E-7</v>
      </c>
      <c r="AW227" s="431">
        <v>9.5819653124569504E-7</v>
      </c>
      <c r="AX227" s="431">
        <v>5.9688583209208753E-7</v>
      </c>
      <c r="AY227" s="431">
        <v>1.5272303084136784E-6</v>
      </c>
      <c r="AZ227" s="431">
        <v>1.3717529257049806E-6</v>
      </c>
      <c r="BA227" s="431">
        <v>1.77848957251918E-6</v>
      </c>
      <c r="BB227" s="431">
        <v>5.6609429975116675E-7</v>
      </c>
      <c r="BC227" s="431">
        <v>8.9098440852914339E-7</v>
      </c>
      <c r="BD227" s="431">
        <v>9.5858704083151363E-7</v>
      </c>
      <c r="BE227" s="431">
        <v>4.6404587562448059E-7</v>
      </c>
      <c r="BF227" s="431">
        <v>1.6892084220045243E-6</v>
      </c>
      <c r="BG227" s="431">
        <v>1.8178408062730104E-6</v>
      </c>
      <c r="BH227" s="431">
        <v>1.600299432730981E-6</v>
      </c>
      <c r="BI227" s="431">
        <v>1.3942926912316932E-6</v>
      </c>
      <c r="BJ227" s="431">
        <v>8.1852722984696399E-7</v>
      </c>
      <c r="BK227" s="431">
        <v>6.6949684762643622E-6</v>
      </c>
      <c r="BL227" s="431">
        <v>1.1160908628785566E-6</v>
      </c>
      <c r="BM227" s="431">
        <v>1.5635870759701312E-6</v>
      </c>
      <c r="BN227" s="431">
        <v>1.1357196588659306E-6</v>
      </c>
      <c r="BO227" s="431">
        <v>1.3092268101147651E-6</v>
      </c>
      <c r="BP227" s="431">
        <v>1.1854260053226227E-6</v>
      </c>
      <c r="BQ227" s="431">
        <v>1.0482701392009361E-6</v>
      </c>
      <c r="BR227" s="431">
        <v>2.0264120683955309E-6</v>
      </c>
      <c r="BS227" s="431">
        <v>1.8539104791085224E-6</v>
      </c>
      <c r="BT227" s="431">
        <v>1.0927400718935381E-6</v>
      </c>
      <c r="BU227" s="431">
        <v>1.9578129453368379E-6</v>
      </c>
      <c r="BV227" s="431">
        <v>3.6468018928263078E-6</v>
      </c>
      <c r="BW227" s="431">
        <v>2.5001639061321866E-6</v>
      </c>
      <c r="BX227" s="431">
        <v>2.3097881710071484E-6</v>
      </c>
      <c r="BY227" s="431">
        <v>3.3308972219880755E-7</v>
      </c>
      <c r="BZ227" s="431">
        <v>3.3548903655383487E-6</v>
      </c>
      <c r="CA227" s="431">
        <v>9.0237123954120005E-7</v>
      </c>
      <c r="CB227" s="431">
        <v>1.707430694149821E-6</v>
      </c>
      <c r="CC227" s="431">
        <v>5.8150687936570238E-7</v>
      </c>
      <c r="CD227" s="431">
        <v>1.9141635224531011E-6</v>
      </c>
      <c r="CE227" s="431">
        <v>1.5612352041293269E-6</v>
      </c>
      <c r="CF227" s="431">
        <v>1.348489788197913E-6</v>
      </c>
      <c r="CG227" s="431">
        <v>2.3964396699123742E-6</v>
      </c>
      <c r="CH227" s="431">
        <v>8.7763670874089722E-7</v>
      </c>
      <c r="CI227" s="431">
        <v>6.7861687592004438E-6</v>
      </c>
      <c r="CJ227" s="431">
        <v>1.2103163968555687E-4</v>
      </c>
      <c r="CK227" s="431">
        <v>3.8018467788605747E-6</v>
      </c>
      <c r="CL227" s="431">
        <v>8.6436944124074927E-6</v>
      </c>
      <c r="CM227" s="431">
        <v>1.1663258618064309E-4</v>
      </c>
      <c r="CN227" s="431">
        <v>1.8454352502189933E-6</v>
      </c>
      <c r="CO227" s="431">
        <v>3.2099988276595705E-4</v>
      </c>
      <c r="CP227" s="431">
        <v>1.0298040049596833E-5</v>
      </c>
      <c r="CQ227" s="431">
        <v>6.8104307728717242E-6</v>
      </c>
      <c r="CR227" s="431">
        <v>2.1795533509472867E-6</v>
      </c>
      <c r="CS227" s="431">
        <v>1.302853629283882E-5</v>
      </c>
      <c r="CT227" s="431">
        <v>2.1183953892133752E-5</v>
      </c>
      <c r="CU227" s="431">
        <v>4.8744323868435032E-6</v>
      </c>
      <c r="CV227" s="431">
        <v>2.6141907580863118E-6</v>
      </c>
      <c r="CW227" s="431">
        <v>7.2934565365239098E-5</v>
      </c>
      <c r="CX227" s="431">
        <v>1.3342686775427714E-6</v>
      </c>
      <c r="CY227" s="431">
        <v>2.5464749634902695E-6</v>
      </c>
      <c r="CZ227" s="431">
        <v>6.4803890753540707E-5</v>
      </c>
      <c r="DA227" s="431">
        <v>1.357741903211861E-4</v>
      </c>
      <c r="DB227" s="431">
        <v>3.8849933239256661E-6</v>
      </c>
      <c r="DC227" s="431">
        <v>2.2287458776447263E-3</v>
      </c>
      <c r="DD227" s="431">
        <v>1.0023273893159872</v>
      </c>
      <c r="DE227" s="431">
        <v>8.4384170148328329E-6</v>
      </c>
      <c r="DF227" s="431">
        <v>3.1064944198209617E-6</v>
      </c>
      <c r="DG227" s="432">
        <v>2.6211786026130957E-6</v>
      </c>
    </row>
    <row r="228" spans="2:111">
      <c r="B228" s="188" t="s">
        <v>329</v>
      </c>
      <c r="C228" s="185" t="s">
        <v>330</v>
      </c>
      <c r="D228" s="431">
        <v>3.0827145277985901E-4</v>
      </c>
      <c r="E228" s="431">
        <v>3.9101737490674276E-4</v>
      </c>
      <c r="F228" s="431">
        <v>2.6802716670419591E-3</v>
      </c>
      <c r="G228" s="431">
        <v>2.230685210379942E-4</v>
      </c>
      <c r="H228" s="431">
        <v>1.1750112504096016E-3</v>
      </c>
      <c r="I228" s="431">
        <v>4.9274624206541757E-6</v>
      </c>
      <c r="J228" s="431">
        <v>5.5925877864745771E-5</v>
      </c>
      <c r="K228" s="431">
        <v>5.1550366337897713E-4</v>
      </c>
      <c r="L228" s="431">
        <v>4.1408546256520458E-4</v>
      </c>
      <c r="M228" s="431">
        <v>3.6939799449140409E-4</v>
      </c>
      <c r="N228" s="431">
        <v>7.9004819101930954E-5</v>
      </c>
      <c r="O228" s="431">
        <v>1.9596528732273815E-4</v>
      </c>
      <c r="P228" s="431">
        <v>1.1372444619995205E-4</v>
      </c>
      <c r="Q228" s="431">
        <v>2.3397006516474362E-4</v>
      </c>
      <c r="R228" s="431">
        <v>2.7799438938717484E-4</v>
      </c>
      <c r="S228" s="431">
        <v>3.189612392568243E-4</v>
      </c>
      <c r="T228" s="431">
        <v>2.84544402062532E-4</v>
      </c>
      <c r="U228" s="431">
        <v>3.2332622441654381E-4</v>
      </c>
      <c r="V228" s="431">
        <v>4.5159647654339027E-4</v>
      </c>
      <c r="W228" s="431">
        <v>3.6569126338031692E-4</v>
      </c>
      <c r="X228" s="431">
        <v>1.3260973103519869E-4</v>
      </c>
      <c r="Y228" s="431">
        <v>1.7204649208564179E-4</v>
      </c>
      <c r="Z228" s="431">
        <v>1.56484039801627E-4</v>
      </c>
      <c r="AA228" s="431">
        <v>3.1388073588896944E-4</v>
      </c>
      <c r="AB228" s="431">
        <v>3.4652871116804131E-4</v>
      </c>
      <c r="AC228" s="431">
        <v>6.1180274287097821E-4</v>
      </c>
      <c r="AD228" s="431">
        <v>6.3856539295128458E-5</v>
      </c>
      <c r="AE228" s="431">
        <v>1.4255753345095707E-4</v>
      </c>
      <c r="AF228" s="431">
        <v>2.4628280022406985E-4</v>
      </c>
      <c r="AG228" s="431">
        <v>2.0734809220810508E-4</v>
      </c>
      <c r="AH228" s="431">
        <v>6.6200159476611695E-5</v>
      </c>
      <c r="AI228" s="431">
        <v>3.6189415652028938E-4</v>
      </c>
      <c r="AJ228" s="431">
        <v>3.8374676760664212E-4</v>
      </c>
      <c r="AK228" s="431">
        <v>1.6873506165750985E-3</v>
      </c>
      <c r="AL228" s="431">
        <v>4.3673970513432762E-4</v>
      </c>
      <c r="AM228" s="431">
        <v>2.0289245311390014E-4</v>
      </c>
      <c r="AN228" s="431">
        <v>2.1819604335357877E-4</v>
      </c>
      <c r="AO228" s="431">
        <v>3.2338892968834066E-4</v>
      </c>
      <c r="AP228" s="431">
        <v>2.2170342056961051E-4</v>
      </c>
      <c r="AQ228" s="431">
        <v>7.5598139441246625E-5</v>
      </c>
      <c r="AR228" s="431">
        <v>1.5567404414726612E-4</v>
      </c>
      <c r="AS228" s="431">
        <v>2.448016002107226E-4</v>
      </c>
      <c r="AT228" s="431">
        <v>2.2004274855282949E-4</v>
      </c>
      <c r="AU228" s="431">
        <v>2.8624706005369108E-4</v>
      </c>
      <c r="AV228" s="431">
        <v>2.8952485425466352E-4</v>
      </c>
      <c r="AW228" s="431">
        <v>2.2721736099999166E-4</v>
      </c>
      <c r="AX228" s="431">
        <v>1.448949386278131E-4</v>
      </c>
      <c r="AY228" s="431">
        <v>5.1994822556260538E-4</v>
      </c>
      <c r="AZ228" s="431">
        <v>3.1887667472240441E-4</v>
      </c>
      <c r="BA228" s="431">
        <v>3.2982685740404335E-4</v>
      </c>
      <c r="BB228" s="431">
        <v>1.2274726739557347E-4</v>
      </c>
      <c r="BC228" s="431">
        <v>2.2964201570613285E-4</v>
      </c>
      <c r="BD228" s="431">
        <v>1.8591069525168032E-4</v>
      </c>
      <c r="BE228" s="431">
        <v>1.0212315852912316E-4</v>
      </c>
      <c r="BF228" s="431">
        <v>3.0745397029930088E-4</v>
      </c>
      <c r="BG228" s="431">
        <v>3.550181218936129E-4</v>
      </c>
      <c r="BH228" s="431">
        <v>3.1856395966610006E-4</v>
      </c>
      <c r="BI228" s="431">
        <v>5.4977360389618494E-4</v>
      </c>
      <c r="BJ228" s="431">
        <v>2.1286664723209727E-4</v>
      </c>
      <c r="BK228" s="431">
        <v>3.1954283693127621E-4</v>
      </c>
      <c r="BL228" s="431">
        <v>5.9359219735465615E-4</v>
      </c>
      <c r="BM228" s="431">
        <v>5.7113728683141451E-4</v>
      </c>
      <c r="BN228" s="431">
        <v>3.9918164648678189E-4</v>
      </c>
      <c r="BO228" s="431">
        <v>7.6116950917849268E-4</v>
      </c>
      <c r="BP228" s="431">
        <v>7.3398510403935486E-4</v>
      </c>
      <c r="BQ228" s="431">
        <v>2.4306615534768015E-4</v>
      </c>
      <c r="BR228" s="431">
        <v>3.3981145038955831E-4</v>
      </c>
      <c r="BS228" s="431">
        <v>7.1288756984381411E-4</v>
      </c>
      <c r="BT228" s="431">
        <v>2.0932838952568672E-4</v>
      </c>
      <c r="BU228" s="431">
        <v>8.677152099893031E-4</v>
      </c>
      <c r="BV228" s="431">
        <v>5.3432103059181102E-4</v>
      </c>
      <c r="BW228" s="431">
        <v>1.7792259872462276E-3</v>
      </c>
      <c r="BX228" s="431">
        <v>1.4026204616459364E-3</v>
      </c>
      <c r="BY228" s="431">
        <v>5.10212231943393E-4</v>
      </c>
      <c r="BZ228" s="431">
        <v>4.3249936182279387E-4</v>
      </c>
      <c r="CA228" s="431">
        <v>6.1457716440369362E-4</v>
      </c>
      <c r="CB228" s="431">
        <v>6.8190917969153701E-4</v>
      </c>
      <c r="CC228" s="431">
        <v>3.0057410822153727E-4</v>
      </c>
      <c r="CD228" s="431">
        <v>4.9460935382825719E-4</v>
      </c>
      <c r="CE228" s="431">
        <v>5.3611358960529987E-4</v>
      </c>
      <c r="CF228" s="431">
        <v>6.5726384509535746E-4</v>
      </c>
      <c r="CG228" s="431">
        <v>8.9997343974801403E-4</v>
      </c>
      <c r="CH228" s="431">
        <v>4.896291467418061E-4</v>
      </c>
      <c r="CI228" s="431">
        <v>9.5025376433964797E-4</v>
      </c>
      <c r="CJ228" s="431">
        <v>2.3568553068190569E-3</v>
      </c>
      <c r="CK228" s="431">
        <v>1.1758599658790515E-3</v>
      </c>
      <c r="CL228" s="431">
        <v>7.8519159505248805E-4</v>
      </c>
      <c r="CM228" s="431">
        <v>3.4732562316672285E-3</v>
      </c>
      <c r="CN228" s="431">
        <v>5.4027889253672502E-4</v>
      </c>
      <c r="CO228" s="431">
        <v>3.898826318310494E-3</v>
      </c>
      <c r="CP228" s="431">
        <v>2.9094545778236974E-3</v>
      </c>
      <c r="CQ228" s="431">
        <v>5.7109805896760394E-4</v>
      </c>
      <c r="CR228" s="431">
        <v>5.6329808847112306E-4</v>
      </c>
      <c r="CS228" s="431">
        <v>4.5847206053468937E-4</v>
      </c>
      <c r="CT228" s="431">
        <v>4.360587689178895E-4</v>
      </c>
      <c r="CU228" s="431">
        <v>2.586044212236697E-3</v>
      </c>
      <c r="CV228" s="431">
        <v>1.2389825587204991E-3</v>
      </c>
      <c r="CW228" s="431">
        <v>2.5336487959792499E-3</v>
      </c>
      <c r="CX228" s="431">
        <v>7.9820425906639535E-4</v>
      </c>
      <c r="CY228" s="431">
        <v>1.0148272103264145E-3</v>
      </c>
      <c r="CZ228" s="431">
        <v>2.0412976517179418E-3</v>
      </c>
      <c r="DA228" s="431">
        <v>9.0396419329305284E-4</v>
      </c>
      <c r="DB228" s="431">
        <v>1.9151196660457707E-3</v>
      </c>
      <c r="DC228" s="431">
        <v>2.5663289256649844E-3</v>
      </c>
      <c r="DD228" s="431">
        <v>1.6371863879458253E-3</v>
      </c>
      <c r="DE228" s="431">
        <v>0.99552178800792368</v>
      </c>
      <c r="DF228" s="431">
        <v>4.5793134316009048E-4</v>
      </c>
      <c r="DG228" s="432">
        <v>1.2537671803774693E-3</v>
      </c>
    </row>
    <row r="229" spans="2:111">
      <c r="B229" s="188" t="s">
        <v>331</v>
      </c>
      <c r="C229" s="185" t="s">
        <v>332</v>
      </c>
      <c r="D229" s="431">
        <v>8.9487787720436414E-4</v>
      </c>
      <c r="E229" s="431">
        <v>1.2610137187526178E-3</v>
      </c>
      <c r="F229" s="431">
        <v>1.5135334003851593E-3</v>
      </c>
      <c r="G229" s="431">
        <v>4.1561290471570835E-3</v>
      </c>
      <c r="H229" s="431">
        <v>1.5169209134102038E-3</v>
      </c>
      <c r="I229" s="431">
        <v>1.6565779196665115E-5</v>
      </c>
      <c r="J229" s="431">
        <v>2.6743906751942572E-4</v>
      </c>
      <c r="K229" s="431">
        <v>1.7222751490084235E-3</v>
      </c>
      <c r="L229" s="431">
        <v>1.1270018488126862E-3</v>
      </c>
      <c r="M229" s="431">
        <v>1.0948309906752202E-3</v>
      </c>
      <c r="N229" s="431">
        <v>1.1788881738971119E-4</v>
      </c>
      <c r="O229" s="431">
        <v>1.1073094404317951E-3</v>
      </c>
      <c r="P229" s="431">
        <v>6.4640408093786562E-4</v>
      </c>
      <c r="Q229" s="431">
        <v>1.545361721795403E-3</v>
      </c>
      <c r="R229" s="431">
        <v>1.4458376043782299E-3</v>
      </c>
      <c r="S229" s="431">
        <v>1.6206343601476725E-3</v>
      </c>
      <c r="T229" s="431">
        <v>1.505996384460618E-3</v>
      </c>
      <c r="U229" s="431">
        <v>1.5838271352510765E-3</v>
      </c>
      <c r="V229" s="431">
        <v>1.3964111615094048E-3</v>
      </c>
      <c r="W229" s="431">
        <v>1.0956096885752682E-3</v>
      </c>
      <c r="X229" s="431">
        <v>4.2863481907644545E-4</v>
      </c>
      <c r="Y229" s="431">
        <v>5.431522826634819E-4</v>
      </c>
      <c r="Z229" s="431">
        <v>6.3822140126341834E-4</v>
      </c>
      <c r="AA229" s="431">
        <v>9.6952671854373305E-4</v>
      </c>
      <c r="AB229" s="431">
        <v>1.3068491277174214E-3</v>
      </c>
      <c r="AC229" s="431">
        <v>1.2570755350072868E-3</v>
      </c>
      <c r="AD229" s="431">
        <v>1.1600650438107579E-4</v>
      </c>
      <c r="AE229" s="431">
        <v>4.1282555291736827E-4</v>
      </c>
      <c r="AF229" s="431">
        <v>7.2381911663715437E-4</v>
      </c>
      <c r="AG229" s="431">
        <v>6.7347281855014427E-4</v>
      </c>
      <c r="AH229" s="431">
        <v>4.9539492684714755E-4</v>
      </c>
      <c r="AI229" s="431">
        <v>1.8634134373673825E-3</v>
      </c>
      <c r="AJ229" s="431">
        <v>1.5370243449506766E-3</v>
      </c>
      <c r="AK229" s="431">
        <v>1.5950284309211541E-3</v>
      </c>
      <c r="AL229" s="431">
        <v>1.5832835873572321E-3</v>
      </c>
      <c r="AM229" s="431">
        <v>6.1405591950792473E-4</v>
      </c>
      <c r="AN229" s="431">
        <v>6.4277584120758541E-4</v>
      </c>
      <c r="AO229" s="431">
        <v>8.807110009750723E-4</v>
      </c>
      <c r="AP229" s="431">
        <v>1.1126540917959712E-3</v>
      </c>
      <c r="AQ229" s="431">
        <v>3.015138278609612E-4</v>
      </c>
      <c r="AR229" s="431">
        <v>7.6256550298947168E-4</v>
      </c>
      <c r="AS229" s="431">
        <v>1.4108318784004485E-3</v>
      </c>
      <c r="AT229" s="431">
        <v>9.0381458864034325E-4</v>
      </c>
      <c r="AU229" s="431">
        <v>1.3232277903543292E-3</v>
      </c>
      <c r="AV229" s="431">
        <v>1.4142736048527948E-3</v>
      </c>
      <c r="AW229" s="431">
        <v>1.0937810440169217E-3</v>
      </c>
      <c r="AX229" s="431">
        <v>6.8840226440278966E-4</v>
      </c>
      <c r="AY229" s="431">
        <v>2.3137825239267114E-3</v>
      </c>
      <c r="AZ229" s="431">
        <v>1.5463090594554556E-3</v>
      </c>
      <c r="BA229" s="431">
        <v>1.1495255574407509E-3</v>
      </c>
      <c r="BB229" s="431">
        <v>5.4843647456234918E-4</v>
      </c>
      <c r="BC229" s="431">
        <v>9.9489622949016417E-4</v>
      </c>
      <c r="BD229" s="431">
        <v>7.6633045141165379E-4</v>
      </c>
      <c r="BE229" s="431">
        <v>4.875092184767269E-4</v>
      </c>
      <c r="BF229" s="431">
        <v>1.0667932597739911E-3</v>
      </c>
      <c r="BG229" s="431">
        <v>1.0642339369782354E-3</v>
      </c>
      <c r="BH229" s="431">
        <v>1.2646722232160295E-3</v>
      </c>
      <c r="BI229" s="431">
        <v>1.4362958674234952E-3</v>
      </c>
      <c r="BJ229" s="431">
        <v>1.514359745334517E-3</v>
      </c>
      <c r="BK229" s="431">
        <v>1.6481288912433539E-3</v>
      </c>
      <c r="BL229" s="431">
        <v>2.0514021619654345E-3</v>
      </c>
      <c r="BM229" s="431">
        <v>1.5391632009841743E-3</v>
      </c>
      <c r="BN229" s="431">
        <v>9.085346463745908E-4</v>
      </c>
      <c r="BO229" s="431">
        <v>3.0790523356996114E-3</v>
      </c>
      <c r="BP229" s="431">
        <v>1.2514519435711706E-3</v>
      </c>
      <c r="BQ229" s="431">
        <v>6.4488248849082141E-4</v>
      </c>
      <c r="BR229" s="431">
        <v>7.708045903131787E-4</v>
      </c>
      <c r="BS229" s="431">
        <v>1.8107511558157472E-3</v>
      </c>
      <c r="BT229" s="431">
        <v>3.5547736070069146E-3</v>
      </c>
      <c r="BU229" s="431">
        <v>2.6293117906037613E-3</v>
      </c>
      <c r="BV229" s="431">
        <v>4.1090620874092354E-3</v>
      </c>
      <c r="BW229" s="431">
        <v>1.9220204508961568E-3</v>
      </c>
      <c r="BX229" s="431">
        <v>1.3479417664531621E-3</v>
      </c>
      <c r="BY229" s="431">
        <v>3.4885927134625523E-4</v>
      </c>
      <c r="BZ229" s="431">
        <v>3.7031445135352944E-3</v>
      </c>
      <c r="CA229" s="431">
        <v>2.2696953260799629E-3</v>
      </c>
      <c r="CB229" s="431">
        <v>2.9462101031235365E-3</v>
      </c>
      <c r="CC229" s="431">
        <v>1.6151873649624163E-3</v>
      </c>
      <c r="CD229" s="431">
        <v>2.7356174236193289E-3</v>
      </c>
      <c r="CE229" s="431">
        <v>5.6142089132641274E-3</v>
      </c>
      <c r="CF229" s="431">
        <v>4.0307777211774564E-3</v>
      </c>
      <c r="CG229" s="431">
        <v>4.1101001245933463E-3</v>
      </c>
      <c r="CH229" s="431">
        <v>3.8259925931669629E-3</v>
      </c>
      <c r="CI229" s="431">
        <v>4.4850515577948115E-3</v>
      </c>
      <c r="CJ229" s="431">
        <v>3.6154936532634685E-3</v>
      </c>
      <c r="CK229" s="431">
        <v>1.2872589239020828E-3</v>
      </c>
      <c r="CL229" s="431">
        <v>3.2482385981055014E-3</v>
      </c>
      <c r="CM229" s="431">
        <v>3.2677954088555345E-3</v>
      </c>
      <c r="CN229" s="431">
        <v>3.2813320918204073E-3</v>
      </c>
      <c r="CO229" s="431">
        <v>2.2201570264182009E-3</v>
      </c>
      <c r="CP229" s="431">
        <v>7.0259175178345569E-3</v>
      </c>
      <c r="CQ229" s="431">
        <v>2.1536854260052972E-3</v>
      </c>
      <c r="CR229" s="431">
        <v>6.1366107506246239E-3</v>
      </c>
      <c r="CS229" s="431">
        <v>4.7519655993324573E-3</v>
      </c>
      <c r="CT229" s="431">
        <v>5.3955316272746613E-3</v>
      </c>
      <c r="CU229" s="431">
        <v>5.2427657330164244E-3</v>
      </c>
      <c r="CV229" s="431">
        <v>2.5028141936660965E-3</v>
      </c>
      <c r="CW229" s="431">
        <v>3.0550265878561658E-3</v>
      </c>
      <c r="CX229" s="431">
        <v>2.3551825905560471E-3</v>
      </c>
      <c r="CY229" s="431">
        <v>2.1470256133934908E-3</v>
      </c>
      <c r="CZ229" s="431">
        <v>3.4564611389001115E-3</v>
      </c>
      <c r="DA229" s="431">
        <v>1.8040730785003926E-3</v>
      </c>
      <c r="DB229" s="431">
        <v>4.7067930469886976E-3</v>
      </c>
      <c r="DC229" s="431">
        <v>2.6755101166691226E-3</v>
      </c>
      <c r="DD229" s="431">
        <v>3.5751359563736661E-3</v>
      </c>
      <c r="DE229" s="431">
        <v>3.1786178860509174E-3</v>
      </c>
      <c r="DF229" s="431">
        <v>1.0018424737629457</v>
      </c>
      <c r="DG229" s="432">
        <v>8.1091685040809731E-4</v>
      </c>
    </row>
    <row r="230" spans="2:111" ht="12.5" thickBot="1">
      <c r="B230" s="293" t="s">
        <v>333</v>
      </c>
      <c r="C230" s="294" t="s">
        <v>334</v>
      </c>
      <c r="D230" s="434">
        <v>6.4046216746477379E-3</v>
      </c>
      <c r="E230" s="434">
        <v>3.5079664345177394E-3</v>
      </c>
      <c r="F230" s="434">
        <v>2.747331129104223E-3</v>
      </c>
      <c r="G230" s="434">
        <v>1.6537725199032166E-3</v>
      </c>
      <c r="H230" s="434">
        <v>7.834393082451532E-3</v>
      </c>
      <c r="I230" s="434">
        <v>1.3235563933941633E-4</v>
      </c>
      <c r="J230" s="434">
        <v>9.45505886940926E-4</v>
      </c>
      <c r="K230" s="434">
        <v>5.7448683117195644E-3</v>
      </c>
      <c r="L230" s="434">
        <v>6.8199611370660333E-3</v>
      </c>
      <c r="M230" s="434">
        <v>5.3072538313397137E-3</v>
      </c>
      <c r="N230" s="434">
        <v>2.0091590592619716E-3</v>
      </c>
      <c r="O230" s="434">
        <v>2.4753814518267848E-3</v>
      </c>
      <c r="P230" s="434">
        <v>1.3627218173118685E-3</v>
      </c>
      <c r="Q230" s="434">
        <v>6.3319779851550946E-3</v>
      </c>
      <c r="R230" s="434">
        <v>3.0745759647305146E-3</v>
      </c>
      <c r="S230" s="434">
        <v>4.3320457732604952E-3</v>
      </c>
      <c r="T230" s="434">
        <v>3.7782476658552023E-3</v>
      </c>
      <c r="U230" s="434">
        <v>3.138473573450607E-3</v>
      </c>
      <c r="V230" s="434">
        <v>1.5061124123270516E-3</v>
      </c>
      <c r="W230" s="434">
        <v>2.4061902275377312E-3</v>
      </c>
      <c r="X230" s="434">
        <v>9.1880398982889229E-4</v>
      </c>
      <c r="Y230" s="434">
        <v>1.1784859880650711E-3</v>
      </c>
      <c r="Z230" s="434">
        <v>1.3870414195729613E-3</v>
      </c>
      <c r="AA230" s="434">
        <v>5.617853440333085E-3</v>
      </c>
      <c r="AB230" s="434">
        <v>1.8670520141205169E-3</v>
      </c>
      <c r="AC230" s="434">
        <v>2.2849099113038756E-3</v>
      </c>
      <c r="AD230" s="434">
        <v>4.1037585066167932E-4</v>
      </c>
      <c r="AE230" s="434">
        <v>5.52289203956973E-3</v>
      </c>
      <c r="AF230" s="434">
        <v>2.5337277485461178E-3</v>
      </c>
      <c r="AG230" s="434">
        <v>4.2403120288196788E-3</v>
      </c>
      <c r="AH230" s="434">
        <v>1.1564266190561389E-3</v>
      </c>
      <c r="AI230" s="434">
        <v>9.2935446020247885E-3</v>
      </c>
      <c r="AJ230" s="434">
        <v>9.4011783684824074E-3</v>
      </c>
      <c r="AK230" s="434">
        <v>2.406737093908659E-3</v>
      </c>
      <c r="AL230" s="434">
        <v>9.5419363518440964E-3</v>
      </c>
      <c r="AM230" s="434">
        <v>6.9802282528200208E-3</v>
      </c>
      <c r="AN230" s="434">
        <v>7.7641769691664721E-3</v>
      </c>
      <c r="AO230" s="434">
        <v>1.4229837899218473E-2</v>
      </c>
      <c r="AP230" s="434">
        <v>9.4731873975188487E-3</v>
      </c>
      <c r="AQ230" s="434">
        <v>1.9454519177853713E-3</v>
      </c>
      <c r="AR230" s="434">
        <v>4.695913757444283E-3</v>
      </c>
      <c r="AS230" s="434">
        <v>5.6207555019375669E-3</v>
      </c>
      <c r="AT230" s="434">
        <v>6.7291256561114393E-3</v>
      </c>
      <c r="AU230" s="434">
        <v>7.4264101039540681E-3</v>
      </c>
      <c r="AV230" s="434">
        <v>5.9434157024372833E-3</v>
      </c>
      <c r="AW230" s="434">
        <v>2.5292607243129297E-3</v>
      </c>
      <c r="AX230" s="434">
        <v>9.7247593018977513E-4</v>
      </c>
      <c r="AY230" s="434">
        <v>2.2447892829777849E-3</v>
      </c>
      <c r="AZ230" s="434">
        <v>4.1615893926696314E-3</v>
      </c>
      <c r="BA230" s="434">
        <v>2.2906347346532676E-3</v>
      </c>
      <c r="BB230" s="434">
        <v>8.7679549192609522E-4</v>
      </c>
      <c r="BC230" s="434">
        <v>3.5169626967111811E-3</v>
      </c>
      <c r="BD230" s="434">
        <v>1.8198352614970134E-3</v>
      </c>
      <c r="BE230" s="434">
        <v>8.587654990654109E-4</v>
      </c>
      <c r="BF230" s="434">
        <v>2.8874834443425252E-3</v>
      </c>
      <c r="BG230" s="434">
        <v>3.3001110578969877E-3</v>
      </c>
      <c r="BH230" s="434">
        <v>3.1593768500363991E-3</v>
      </c>
      <c r="BI230" s="434">
        <v>6.4472062571601374E-3</v>
      </c>
      <c r="BJ230" s="434">
        <v>6.865482822299168E-3</v>
      </c>
      <c r="BK230" s="434">
        <v>2.4178102600937398E-3</v>
      </c>
      <c r="BL230" s="434">
        <v>4.4495519526585045E-3</v>
      </c>
      <c r="BM230" s="434">
        <v>1.3375527920599969E-2</v>
      </c>
      <c r="BN230" s="434">
        <v>1.5664029326895569E-2</v>
      </c>
      <c r="BO230" s="434">
        <v>1.1421107538424603E-2</v>
      </c>
      <c r="BP230" s="434">
        <v>1.309451736476952E-2</v>
      </c>
      <c r="BQ230" s="434">
        <v>4.4227602290896851E-3</v>
      </c>
      <c r="BR230" s="434">
        <v>3.986361840545221E-3</v>
      </c>
      <c r="BS230" s="434">
        <v>8.1885444493790538E-3</v>
      </c>
      <c r="BT230" s="434">
        <v>7.1678964107694245E-3</v>
      </c>
      <c r="BU230" s="434">
        <v>4.9382526099377624E-3</v>
      </c>
      <c r="BV230" s="434">
        <v>8.427699164234104E-3</v>
      </c>
      <c r="BW230" s="434">
        <v>9.3454897987198769E-3</v>
      </c>
      <c r="BX230" s="434">
        <v>7.8264791750189862E-3</v>
      </c>
      <c r="BY230" s="434">
        <v>1.0925199893996403E-3</v>
      </c>
      <c r="BZ230" s="434">
        <v>6.6077244370298721E-3</v>
      </c>
      <c r="CA230" s="434">
        <v>2.4523164448937975E-3</v>
      </c>
      <c r="CB230" s="434">
        <v>4.5328782879230931E-3</v>
      </c>
      <c r="CC230" s="434">
        <v>6.6217081889393395E-3</v>
      </c>
      <c r="CD230" s="434">
        <v>4.8698906107508223E-3</v>
      </c>
      <c r="CE230" s="434">
        <v>6.298108913013893E-3</v>
      </c>
      <c r="CF230" s="434">
        <v>4.2388600806380038E-3</v>
      </c>
      <c r="CG230" s="434">
        <v>4.9723221226830065E-3</v>
      </c>
      <c r="CH230" s="434">
        <v>1.6198993447273731E-3</v>
      </c>
      <c r="CI230" s="434">
        <v>8.3019500752443999E-3</v>
      </c>
      <c r="CJ230" s="434">
        <v>6.4628076635304321E-3</v>
      </c>
      <c r="CK230" s="434">
        <v>2.2130914561386736E-3</v>
      </c>
      <c r="CL230" s="434">
        <v>1.205575157798364E-2</v>
      </c>
      <c r="CM230" s="434">
        <v>4.83955119434888E-3</v>
      </c>
      <c r="CN230" s="434">
        <v>1.7674034448487183E-3</v>
      </c>
      <c r="CO230" s="434">
        <v>7.4929713188230836E-3</v>
      </c>
      <c r="CP230" s="434">
        <v>2.5333934687553385E-3</v>
      </c>
      <c r="CQ230" s="434">
        <v>2.7985406904050517E-3</v>
      </c>
      <c r="CR230" s="434">
        <v>1.5641372246128639E-2</v>
      </c>
      <c r="CS230" s="434">
        <v>6.2810158588495193E-3</v>
      </c>
      <c r="CT230" s="434">
        <v>3.5311748697615746E-3</v>
      </c>
      <c r="CU230" s="434">
        <v>1.0707443994275773E-2</v>
      </c>
      <c r="CV230" s="434">
        <v>5.0889617609075968E-3</v>
      </c>
      <c r="CW230" s="434">
        <v>4.9645724089711343E-3</v>
      </c>
      <c r="CX230" s="434">
        <v>6.7310504474606915E-3</v>
      </c>
      <c r="CY230" s="434">
        <v>3.6318076317022616E-3</v>
      </c>
      <c r="CZ230" s="434">
        <v>1.6623237348478731E-2</v>
      </c>
      <c r="DA230" s="434">
        <v>4.5437139937364243E-3</v>
      </c>
      <c r="DB230" s="434">
        <v>8.4148503734292716E-3</v>
      </c>
      <c r="DC230" s="434">
        <v>2.3628356657158138E-3</v>
      </c>
      <c r="DD230" s="434">
        <v>2.4773843038733258E-3</v>
      </c>
      <c r="DE230" s="434">
        <v>5.2681493863037708E-3</v>
      </c>
      <c r="DF230" s="434">
        <v>4.1329239721719056E-3</v>
      </c>
      <c r="DG230" s="435">
        <v>0.7309013797481172</v>
      </c>
    </row>
  </sheetData>
  <mergeCells count="2">
    <mergeCell ref="B5:C6"/>
    <mergeCell ref="B121:C122"/>
  </mergeCells>
  <phoneticPr fontId="9"/>
  <pageMargins left="0.25" right="0.25" top="0.75" bottom="0.75" header="0.3" footer="0.3"/>
  <pageSetup paperSize="8" scale="34"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CFDC-6E9D-47F1-B877-292A49ED95AC}">
  <sheetPr>
    <pageSetUpPr fitToPage="1"/>
  </sheetPr>
  <dimension ref="A1:AN115"/>
  <sheetViews>
    <sheetView zoomScale="90" zoomScaleNormal="90" workbookViewId="0"/>
  </sheetViews>
  <sheetFormatPr defaultColWidth="8.796875" defaultRowHeight="16" customHeight="1"/>
  <cols>
    <col min="1" max="1" width="5.1328125" style="444" customWidth="1"/>
    <col min="2" max="2" width="6.3984375" style="445" customWidth="1"/>
    <col min="3" max="3" width="39.59765625" style="446" customWidth="1"/>
    <col min="4" max="13" width="11.59765625" style="447" customWidth="1"/>
    <col min="14" max="14" width="11.796875" style="448" customWidth="1"/>
    <col min="15" max="15" width="9.3984375" style="448" customWidth="1"/>
    <col min="16" max="16" width="6.3984375" style="448" customWidth="1"/>
    <col min="17" max="17" width="8.796875" style="448"/>
    <col min="18" max="18" width="9.33203125" style="448" customWidth="1"/>
    <col min="19" max="20" width="8.86328125" style="448" customWidth="1"/>
    <col min="21" max="21" width="9.33203125" style="448" customWidth="1"/>
    <col min="22" max="22" width="8.86328125" style="448" customWidth="1"/>
    <col min="23" max="25" width="9.33203125" style="448" customWidth="1"/>
    <col min="26" max="27" width="8.86328125" style="448" customWidth="1"/>
    <col min="28" max="16384" width="8.796875" style="448"/>
  </cols>
  <sheetData>
    <row r="1" spans="1:13" ht="16.5" customHeight="1"/>
    <row r="2" spans="1:13" ht="4" customHeight="1"/>
    <row r="3" spans="1:13" ht="4" customHeight="1"/>
    <row r="4" spans="1:13" ht="4" customHeight="1"/>
    <row r="5" spans="1:13" ht="26" customHeight="1" thickBot="1">
      <c r="C5" s="449"/>
    </row>
    <row r="6" spans="1:13" ht="43.5" customHeight="1" thickBot="1">
      <c r="B6" s="1043" t="s">
        <v>337</v>
      </c>
      <c r="C6" s="1044"/>
      <c r="D6" s="450" t="s">
        <v>38</v>
      </c>
      <c r="E6" s="451" t="s">
        <v>39</v>
      </c>
      <c r="F6" s="451" t="s">
        <v>40</v>
      </c>
      <c r="G6" s="452" t="s">
        <v>65</v>
      </c>
      <c r="H6" s="453" t="s">
        <v>42</v>
      </c>
      <c r="I6" s="453" t="s">
        <v>41</v>
      </c>
      <c r="J6" s="453" t="s">
        <v>61</v>
      </c>
      <c r="K6" s="453" t="s">
        <v>62</v>
      </c>
      <c r="L6" s="453" t="s">
        <v>63</v>
      </c>
      <c r="M6" s="454" t="s">
        <v>64</v>
      </c>
    </row>
    <row r="7" spans="1:13" ht="16" customHeight="1">
      <c r="A7" s="382">
        <v>1</v>
      </c>
      <c r="B7" s="455" t="s">
        <v>336</v>
      </c>
      <c r="C7" s="456" t="s">
        <v>134</v>
      </c>
      <c r="D7" s="457">
        <v>2061508</v>
      </c>
      <c r="E7" s="259">
        <v>898566</v>
      </c>
      <c r="F7" s="259">
        <v>454018</v>
      </c>
      <c r="G7" s="259">
        <v>708924</v>
      </c>
      <c r="H7" s="259">
        <v>76969</v>
      </c>
      <c r="I7" s="259">
        <v>631955</v>
      </c>
      <c r="J7" s="259">
        <v>413047</v>
      </c>
      <c r="K7" s="259">
        <v>298355</v>
      </c>
      <c r="L7" s="259">
        <v>114692</v>
      </c>
      <c r="M7" s="458">
        <v>218908</v>
      </c>
    </row>
    <row r="8" spans="1:13" ht="16" customHeight="1">
      <c r="A8" s="382">
        <v>2</v>
      </c>
      <c r="B8" s="459" t="s">
        <v>135</v>
      </c>
      <c r="C8" s="456" t="s">
        <v>136</v>
      </c>
      <c r="D8" s="460">
        <v>170949</v>
      </c>
      <c r="E8" s="280">
        <v>37390</v>
      </c>
      <c r="F8" s="280">
        <v>24026</v>
      </c>
      <c r="G8" s="280">
        <v>109533</v>
      </c>
      <c r="H8" s="280">
        <v>28638</v>
      </c>
      <c r="I8" s="280">
        <v>80895</v>
      </c>
      <c r="J8" s="280">
        <v>67988</v>
      </c>
      <c r="K8" s="280">
        <v>59508</v>
      </c>
      <c r="L8" s="280">
        <v>8480</v>
      </c>
      <c r="M8" s="461">
        <v>12907</v>
      </c>
    </row>
    <row r="9" spans="1:13" ht="16" customHeight="1">
      <c r="A9" s="382">
        <v>3</v>
      </c>
      <c r="B9" s="459" t="s">
        <v>137</v>
      </c>
      <c r="C9" s="456" t="s">
        <v>138</v>
      </c>
      <c r="D9" s="460">
        <v>31842</v>
      </c>
      <c r="E9" s="280">
        <v>192</v>
      </c>
      <c r="F9" s="280">
        <v>96</v>
      </c>
      <c r="G9" s="280">
        <v>31554</v>
      </c>
      <c r="H9" s="280">
        <v>5288</v>
      </c>
      <c r="I9" s="280">
        <v>26266</v>
      </c>
      <c r="J9" s="280">
        <v>14098</v>
      </c>
      <c r="K9" s="280">
        <v>5735</v>
      </c>
      <c r="L9" s="280">
        <v>8363</v>
      </c>
      <c r="M9" s="461">
        <v>12168</v>
      </c>
    </row>
    <row r="10" spans="1:13" ht="16" customHeight="1">
      <c r="A10" s="382">
        <v>4</v>
      </c>
      <c r="B10" s="459" t="s">
        <v>139</v>
      </c>
      <c r="C10" s="456" t="s">
        <v>140</v>
      </c>
      <c r="D10" s="460">
        <v>90475</v>
      </c>
      <c r="E10" s="280">
        <v>14308</v>
      </c>
      <c r="F10" s="280">
        <v>5123</v>
      </c>
      <c r="G10" s="280">
        <v>71044</v>
      </c>
      <c r="H10" s="280">
        <v>13382</v>
      </c>
      <c r="I10" s="280">
        <v>57662</v>
      </c>
      <c r="J10" s="280">
        <v>48676</v>
      </c>
      <c r="K10" s="280">
        <v>39485</v>
      </c>
      <c r="L10" s="280">
        <v>9191</v>
      </c>
      <c r="M10" s="461">
        <v>8986</v>
      </c>
    </row>
    <row r="11" spans="1:13" ht="16" customHeight="1">
      <c r="A11" s="382">
        <v>5</v>
      </c>
      <c r="B11" s="459" t="s">
        <v>141</v>
      </c>
      <c r="C11" s="456" t="s">
        <v>142</v>
      </c>
      <c r="D11" s="460">
        <v>151955</v>
      </c>
      <c r="E11" s="280">
        <v>68929</v>
      </c>
      <c r="F11" s="280">
        <v>6176</v>
      </c>
      <c r="G11" s="280">
        <v>76850</v>
      </c>
      <c r="H11" s="280">
        <v>8333</v>
      </c>
      <c r="I11" s="280">
        <v>68517</v>
      </c>
      <c r="J11" s="280">
        <v>65172</v>
      </c>
      <c r="K11" s="280">
        <v>48209</v>
      </c>
      <c r="L11" s="280">
        <v>16963</v>
      </c>
      <c r="M11" s="461">
        <v>3345</v>
      </c>
    </row>
    <row r="12" spans="1:13" ht="16" customHeight="1">
      <c r="A12" s="382">
        <v>6</v>
      </c>
      <c r="B12" s="459" t="s">
        <v>143</v>
      </c>
      <c r="C12" s="456" t="s">
        <v>144</v>
      </c>
      <c r="D12" s="460">
        <v>1967</v>
      </c>
      <c r="E12" s="280">
        <v>0</v>
      </c>
      <c r="F12" s="280">
        <v>0</v>
      </c>
      <c r="G12" s="280">
        <v>1967</v>
      </c>
      <c r="H12" s="280">
        <v>71</v>
      </c>
      <c r="I12" s="280">
        <v>1896</v>
      </c>
      <c r="J12" s="280">
        <v>1843</v>
      </c>
      <c r="K12" s="280">
        <v>1565</v>
      </c>
      <c r="L12" s="280">
        <v>278</v>
      </c>
      <c r="M12" s="461">
        <v>53</v>
      </c>
    </row>
    <row r="13" spans="1:13" ht="16" customHeight="1">
      <c r="A13" s="382">
        <v>7</v>
      </c>
      <c r="B13" s="459" t="s">
        <v>145</v>
      </c>
      <c r="C13" s="456" t="s">
        <v>146</v>
      </c>
      <c r="D13" s="460">
        <v>19576</v>
      </c>
      <c r="E13" s="280">
        <v>392</v>
      </c>
      <c r="F13" s="280">
        <v>100</v>
      </c>
      <c r="G13" s="280">
        <v>19084</v>
      </c>
      <c r="H13" s="280">
        <v>2624</v>
      </c>
      <c r="I13" s="280">
        <v>16460</v>
      </c>
      <c r="J13" s="280">
        <v>16132</v>
      </c>
      <c r="K13" s="280">
        <v>13700</v>
      </c>
      <c r="L13" s="280">
        <v>2432</v>
      </c>
      <c r="M13" s="461">
        <v>328</v>
      </c>
    </row>
    <row r="14" spans="1:13" ht="16" customHeight="1">
      <c r="A14" s="382">
        <v>8</v>
      </c>
      <c r="B14" s="459" t="s">
        <v>147</v>
      </c>
      <c r="C14" s="456" t="s">
        <v>148</v>
      </c>
      <c r="D14" s="460">
        <v>1307892</v>
      </c>
      <c r="E14" s="280">
        <v>38628</v>
      </c>
      <c r="F14" s="280">
        <v>14619</v>
      </c>
      <c r="G14" s="280">
        <v>1254645</v>
      </c>
      <c r="H14" s="280">
        <v>53189</v>
      </c>
      <c r="I14" s="280">
        <v>1201456</v>
      </c>
      <c r="J14" s="280">
        <v>1175767</v>
      </c>
      <c r="K14" s="280">
        <v>599358</v>
      </c>
      <c r="L14" s="280">
        <v>576409</v>
      </c>
      <c r="M14" s="461">
        <v>25689</v>
      </c>
    </row>
    <row r="15" spans="1:13" ht="16" customHeight="1">
      <c r="A15" s="382">
        <v>9</v>
      </c>
      <c r="B15" s="459" t="s">
        <v>149</v>
      </c>
      <c r="C15" s="456" t="s">
        <v>150</v>
      </c>
      <c r="D15" s="460">
        <v>105656</v>
      </c>
      <c r="E15" s="280">
        <v>1337</v>
      </c>
      <c r="F15" s="280">
        <v>810</v>
      </c>
      <c r="G15" s="280">
        <v>103509</v>
      </c>
      <c r="H15" s="280">
        <v>8571</v>
      </c>
      <c r="I15" s="280">
        <v>94938</v>
      </c>
      <c r="J15" s="280">
        <v>88285</v>
      </c>
      <c r="K15" s="280">
        <v>67112</v>
      </c>
      <c r="L15" s="280">
        <v>21173</v>
      </c>
      <c r="M15" s="461">
        <v>6653</v>
      </c>
    </row>
    <row r="16" spans="1:13" ht="16" customHeight="1">
      <c r="A16" s="382">
        <v>10</v>
      </c>
      <c r="B16" s="459" t="s">
        <v>151</v>
      </c>
      <c r="C16" s="456" t="s">
        <v>152</v>
      </c>
      <c r="D16" s="460">
        <v>20693</v>
      </c>
      <c r="E16" s="280">
        <v>408</v>
      </c>
      <c r="F16" s="280">
        <v>131</v>
      </c>
      <c r="G16" s="280">
        <v>20154</v>
      </c>
      <c r="H16" s="280">
        <v>1995</v>
      </c>
      <c r="I16" s="280">
        <v>18159</v>
      </c>
      <c r="J16" s="280">
        <v>17513</v>
      </c>
      <c r="K16" s="280">
        <v>12884</v>
      </c>
      <c r="L16" s="280">
        <v>4629</v>
      </c>
      <c r="M16" s="461">
        <v>646</v>
      </c>
    </row>
    <row r="17" spans="1:13" ht="16" customHeight="1">
      <c r="A17" s="382">
        <v>11</v>
      </c>
      <c r="B17" s="459" t="s">
        <v>153</v>
      </c>
      <c r="C17" s="456" t="s">
        <v>154</v>
      </c>
      <c r="D17" s="460">
        <v>7168</v>
      </c>
      <c r="E17" s="280">
        <v>0</v>
      </c>
      <c r="F17" s="280">
        <v>0</v>
      </c>
      <c r="G17" s="280">
        <v>7168</v>
      </c>
      <c r="H17" s="280">
        <v>13</v>
      </c>
      <c r="I17" s="280">
        <v>7155</v>
      </c>
      <c r="J17" s="280">
        <v>6056</v>
      </c>
      <c r="K17" s="280">
        <v>5690</v>
      </c>
      <c r="L17" s="280">
        <v>366</v>
      </c>
      <c r="M17" s="461">
        <v>1099</v>
      </c>
    </row>
    <row r="18" spans="1:13" ht="16" customHeight="1">
      <c r="A18" s="382">
        <v>12</v>
      </c>
      <c r="B18" s="459" t="s">
        <v>155</v>
      </c>
      <c r="C18" s="456" t="s">
        <v>156</v>
      </c>
      <c r="D18" s="460">
        <v>116434</v>
      </c>
      <c r="E18" s="280">
        <v>20821</v>
      </c>
      <c r="F18" s="280">
        <v>7438</v>
      </c>
      <c r="G18" s="280">
        <v>88175</v>
      </c>
      <c r="H18" s="280">
        <v>11134</v>
      </c>
      <c r="I18" s="280">
        <v>77041</v>
      </c>
      <c r="J18" s="280">
        <v>75847</v>
      </c>
      <c r="K18" s="280">
        <v>50167</v>
      </c>
      <c r="L18" s="280">
        <v>25680</v>
      </c>
      <c r="M18" s="461">
        <v>1194</v>
      </c>
    </row>
    <row r="19" spans="1:13" ht="16" customHeight="1">
      <c r="A19" s="382">
        <v>13</v>
      </c>
      <c r="B19" s="459" t="s">
        <v>157</v>
      </c>
      <c r="C19" s="456" t="s">
        <v>158</v>
      </c>
      <c r="D19" s="460">
        <v>231534</v>
      </c>
      <c r="E19" s="280">
        <v>38067</v>
      </c>
      <c r="F19" s="280">
        <v>10872</v>
      </c>
      <c r="G19" s="280">
        <v>182595</v>
      </c>
      <c r="H19" s="280">
        <v>19407</v>
      </c>
      <c r="I19" s="280">
        <v>163188</v>
      </c>
      <c r="J19" s="280">
        <v>160516</v>
      </c>
      <c r="K19" s="280">
        <v>98426</v>
      </c>
      <c r="L19" s="280">
        <v>62090</v>
      </c>
      <c r="M19" s="461">
        <v>2672</v>
      </c>
    </row>
    <row r="20" spans="1:13" ht="16" customHeight="1">
      <c r="A20" s="382">
        <v>14</v>
      </c>
      <c r="B20" s="459" t="s">
        <v>159</v>
      </c>
      <c r="C20" s="456" t="s">
        <v>160</v>
      </c>
      <c r="D20" s="460">
        <v>133869</v>
      </c>
      <c r="E20" s="280">
        <v>15858</v>
      </c>
      <c r="F20" s="280">
        <v>6615</v>
      </c>
      <c r="G20" s="280">
        <v>111396</v>
      </c>
      <c r="H20" s="280">
        <v>13741</v>
      </c>
      <c r="I20" s="280">
        <v>97655</v>
      </c>
      <c r="J20" s="280">
        <v>95740</v>
      </c>
      <c r="K20" s="280">
        <v>71850</v>
      </c>
      <c r="L20" s="280">
        <v>23890</v>
      </c>
      <c r="M20" s="461">
        <v>1915</v>
      </c>
    </row>
    <row r="21" spans="1:13" ht="16" customHeight="1">
      <c r="A21" s="382">
        <v>15</v>
      </c>
      <c r="B21" s="459" t="s">
        <v>161</v>
      </c>
      <c r="C21" s="456" t="s">
        <v>162</v>
      </c>
      <c r="D21" s="460">
        <v>152438</v>
      </c>
      <c r="E21" s="280">
        <v>28254</v>
      </c>
      <c r="F21" s="280">
        <v>7574</v>
      </c>
      <c r="G21" s="280">
        <v>116610</v>
      </c>
      <c r="H21" s="280">
        <v>15800</v>
      </c>
      <c r="I21" s="280">
        <v>100810</v>
      </c>
      <c r="J21" s="280">
        <v>99262</v>
      </c>
      <c r="K21" s="280">
        <v>74985</v>
      </c>
      <c r="L21" s="280">
        <v>24277</v>
      </c>
      <c r="M21" s="461">
        <v>1548</v>
      </c>
    </row>
    <row r="22" spans="1:13" ht="16" customHeight="1">
      <c r="A22" s="382">
        <v>16</v>
      </c>
      <c r="B22" s="459" t="s">
        <v>163</v>
      </c>
      <c r="C22" s="456" t="s">
        <v>164</v>
      </c>
      <c r="D22" s="460">
        <v>60855</v>
      </c>
      <c r="E22" s="280">
        <v>1141</v>
      </c>
      <c r="F22" s="280">
        <v>318</v>
      </c>
      <c r="G22" s="280">
        <v>59396</v>
      </c>
      <c r="H22" s="280">
        <v>1817</v>
      </c>
      <c r="I22" s="280">
        <v>57579</v>
      </c>
      <c r="J22" s="280">
        <v>57112</v>
      </c>
      <c r="K22" s="280">
        <v>45605</v>
      </c>
      <c r="L22" s="280">
        <v>11507</v>
      </c>
      <c r="M22" s="461">
        <v>467</v>
      </c>
    </row>
    <row r="23" spans="1:13" ht="16" customHeight="1">
      <c r="A23" s="382">
        <v>17</v>
      </c>
      <c r="B23" s="459" t="s">
        <v>165</v>
      </c>
      <c r="C23" s="456" t="s">
        <v>166</v>
      </c>
      <c r="D23" s="460">
        <v>176096</v>
      </c>
      <c r="E23" s="280">
        <v>6909</v>
      </c>
      <c r="F23" s="280">
        <v>1772</v>
      </c>
      <c r="G23" s="280">
        <v>167415</v>
      </c>
      <c r="H23" s="280">
        <v>12185</v>
      </c>
      <c r="I23" s="280">
        <v>155230</v>
      </c>
      <c r="J23" s="280">
        <v>153545</v>
      </c>
      <c r="K23" s="280">
        <v>114663</v>
      </c>
      <c r="L23" s="280">
        <v>38882</v>
      </c>
      <c r="M23" s="461">
        <v>1685</v>
      </c>
    </row>
    <row r="24" spans="1:13" ht="16" customHeight="1">
      <c r="A24" s="382">
        <v>18</v>
      </c>
      <c r="B24" s="459" t="s">
        <v>167</v>
      </c>
      <c r="C24" s="456" t="s">
        <v>168</v>
      </c>
      <c r="D24" s="460">
        <v>365656</v>
      </c>
      <c r="E24" s="280">
        <v>15058</v>
      </c>
      <c r="F24" s="280">
        <v>4996</v>
      </c>
      <c r="G24" s="280">
        <v>345602</v>
      </c>
      <c r="H24" s="280">
        <v>33596</v>
      </c>
      <c r="I24" s="280">
        <v>312006</v>
      </c>
      <c r="J24" s="280">
        <v>307673</v>
      </c>
      <c r="K24" s="280">
        <v>239799</v>
      </c>
      <c r="L24" s="280">
        <v>67874</v>
      </c>
      <c r="M24" s="461">
        <v>4333</v>
      </c>
    </row>
    <row r="25" spans="1:13" ht="16" customHeight="1">
      <c r="A25" s="382">
        <v>19</v>
      </c>
      <c r="B25" s="459" t="s">
        <v>169</v>
      </c>
      <c r="C25" s="456" t="s">
        <v>170</v>
      </c>
      <c r="D25" s="460">
        <v>6845</v>
      </c>
      <c r="E25" s="280">
        <v>24</v>
      </c>
      <c r="F25" s="280">
        <v>0</v>
      </c>
      <c r="G25" s="280">
        <v>6821</v>
      </c>
      <c r="H25" s="280">
        <v>391</v>
      </c>
      <c r="I25" s="280">
        <v>6430</v>
      </c>
      <c r="J25" s="280">
        <v>6337</v>
      </c>
      <c r="K25" s="280">
        <v>5155</v>
      </c>
      <c r="L25" s="280">
        <v>1182</v>
      </c>
      <c r="M25" s="461">
        <v>93</v>
      </c>
    </row>
    <row r="26" spans="1:13" ht="16" customHeight="1">
      <c r="A26" s="382">
        <v>20</v>
      </c>
      <c r="B26" s="459" t="s">
        <v>171</v>
      </c>
      <c r="C26" s="456" t="s">
        <v>172</v>
      </c>
      <c r="D26" s="460">
        <v>43884</v>
      </c>
      <c r="E26" s="280">
        <v>232</v>
      </c>
      <c r="F26" s="280">
        <v>55</v>
      </c>
      <c r="G26" s="280">
        <v>43597</v>
      </c>
      <c r="H26" s="280">
        <v>1450</v>
      </c>
      <c r="I26" s="280">
        <v>42147</v>
      </c>
      <c r="J26" s="280">
        <v>41929</v>
      </c>
      <c r="K26" s="280">
        <v>35106</v>
      </c>
      <c r="L26" s="280">
        <v>6823</v>
      </c>
      <c r="M26" s="461">
        <v>218</v>
      </c>
    </row>
    <row r="27" spans="1:13" ht="16" customHeight="1">
      <c r="A27" s="382">
        <v>21</v>
      </c>
      <c r="B27" s="459" t="s">
        <v>173</v>
      </c>
      <c r="C27" s="456" t="s">
        <v>174</v>
      </c>
      <c r="D27" s="460">
        <v>4938</v>
      </c>
      <c r="E27" s="280">
        <v>0</v>
      </c>
      <c r="F27" s="280">
        <v>0</v>
      </c>
      <c r="G27" s="280">
        <v>4938</v>
      </c>
      <c r="H27" s="280">
        <v>14</v>
      </c>
      <c r="I27" s="280">
        <v>4924</v>
      </c>
      <c r="J27" s="280">
        <v>4907</v>
      </c>
      <c r="K27" s="280">
        <v>4152</v>
      </c>
      <c r="L27" s="280">
        <v>755</v>
      </c>
      <c r="M27" s="461">
        <v>17</v>
      </c>
    </row>
    <row r="28" spans="1:13" ht="16" customHeight="1">
      <c r="A28" s="382">
        <v>22</v>
      </c>
      <c r="B28" s="459" t="s">
        <v>175</v>
      </c>
      <c r="C28" s="456" t="s">
        <v>176</v>
      </c>
      <c r="D28" s="460">
        <v>65396</v>
      </c>
      <c r="E28" s="280">
        <v>261</v>
      </c>
      <c r="F28" s="280">
        <v>62</v>
      </c>
      <c r="G28" s="280">
        <v>65073</v>
      </c>
      <c r="H28" s="280">
        <v>1008</v>
      </c>
      <c r="I28" s="280">
        <v>64065</v>
      </c>
      <c r="J28" s="280">
        <v>63968</v>
      </c>
      <c r="K28" s="280">
        <v>53542</v>
      </c>
      <c r="L28" s="280">
        <v>10426</v>
      </c>
      <c r="M28" s="461">
        <v>97</v>
      </c>
    </row>
    <row r="29" spans="1:13" ht="16" customHeight="1">
      <c r="A29" s="382">
        <v>23</v>
      </c>
      <c r="B29" s="459" t="s">
        <v>177</v>
      </c>
      <c r="C29" s="456" t="s">
        <v>178</v>
      </c>
      <c r="D29" s="460">
        <v>22981</v>
      </c>
      <c r="E29" s="280">
        <v>47</v>
      </c>
      <c r="F29" s="280">
        <v>14</v>
      </c>
      <c r="G29" s="280">
        <v>22920</v>
      </c>
      <c r="H29" s="280">
        <v>258</v>
      </c>
      <c r="I29" s="280">
        <v>22662</v>
      </c>
      <c r="J29" s="280">
        <v>22640</v>
      </c>
      <c r="K29" s="280">
        <v>19393</v>
      </c>
      <c r="L29" s="280">
        <v>3247</v>
      </c>
      <c r="M29" s="461">
        <v>22</v>
      </c>
    </row>
    <row r="30" spans="1:13" ht="16" customHeight="1">
      <c r="A30" s="382">
        <v>24</v>
      </c>
      <c r="B30" s="459" t="s">
        <v>179</v>
      </c>
      <c r="C30" s="456" t="s">
        <v>180</v>
      </c>
      <c r="D30" s="460">
        <v>13476</v>
      </c>
      <c r="E30" s="280">
        <v>0</v>
      </c>
      <c r="F30" s="280">
        <v>0</v>
      </c>
      <c r="G30" s="280">
        <v>13476</v>
      </c>
      <c r="H30" s="280">
        <v>204</v>
      </c>
      <c r="I30" s="280">
        <v>13272</v>
      </c>
      <c r="J30" s="280">
        <v>13166</v>
      </c>
      <c r="K30" s="280">
        <v>9903</v>
      </c>
      <c r="L30" s="280">
        <v>3263</v>
      </c>
      <c r="M30" s="461">
        <v>106</v>
      </c>
    </row>
    <row r="31" spans="1:13" ht="16" customHeight="1">
      <c r="A31" s="382">
        <v>25</v>
      </c>
      <c r="B31" s="459" t="s">
        <v>181</v>
      </c>
      <c r="C31" s="456" t="s">
        <v>182</v>
      </c>
      <c r="D31" s="460">
        <v>158479</v>
      </c>
      <c r="E31" s="280">
        <v>139</v>
      </c>
      <c r="F31" s="280">
        <v>45</v>
      </c>
      <c r="G31" s="280">
        <v>158295</v>
      </c>
      <c r="H31" s="280">
        <v>3586</v>
      </c>
      <c r="I31" s="280">
        <v>154709</v>
      </c>
      <c r="J31" s="280">
        <v>154005</v>
      </c>
      <c r="K31" s="280">
        <v>132172</v>
      </c>
      <c r="L31" s="280">
        <v>21833</v>
      </c>
      <c r="M31" s="461">
        <v>704</v>
      </c>
    </row>
    <row r="32" spans="1:13" ht="16" customHeight="1">
      <c r="A32" s="382">
        <v>26</v>
      </c>
      <c r="B32" s="459" t="s">
        <v>183</v>
      </c>
      <c r="C32" s="456" t="s">
        <v>184</v>
      </c>
      <c r="D32" s="460">
        <v>185820</v>
      </c>
      <c r="E32" s="280">
        <v>692</v>
      </c>
      <c r="F32" s="280">
        <v>135</v>
      </c>
      <c r="G32" s="280">
        <v>184993</v>
      </c>
      <c r="H32" s="280">
        <v>6691</v>
      </c>
      <c r="I32" s="280">
        <v>178302</v>
      </c>
      <c r="J32" s="280">
        <v>175997</v>
      </c>
      <c r="K32" s="280">
        <v>139465</v>
      </c>
      <c r="L32" s="280">
        <v>36532</v>
      </c>
      <c r="M32" s="461">
        <v>2305</v>
      </c>
    </row>
    <row r="33" spans="1:13" ht="16" customHeight="1">
      <c r="A33" s="382">
        <v>27</v>
      </c>
      <c r="B33" s="459" t="s">
        <v>185</v>
      </c>
      <c r="C33" s="456" t="s">
        <v>186</v>
      </c>
      <c r="D33" s="460">
        <v>21882</v>
      </c>
      <c r="E33" s="280">
        <v>63</v>
      </c>
      <c r="F33" s="280">
        <v>24</v>
      </c>
      <c r="G33" s="280">
        <v>21795</v>
      </c>
      <c r="H33" s="280">
        <v>556</v>
      </c>
      <c r="I33" s="280">
        <v>21239</v>
      </c>
      <c r="J33" s="280">
        <v>21184</v>
      </c>
      <c r="K33" s="280">
        <v>19802</v>
      </c>
      <c r="L33" s="280">
        <v>1382</v>
      </c>
      <c r="M33" s="461">
        <v>55</v>
      </c>
    </row>
    <row r="34" spans="1:13" ht="16" customHeight="1">
      <c r="A34" s="382">
        <v>28</v>
      </c>
      <c r="B34" s="459" t="s">
        <v>187</v>
      </c>
      <c r="C34" s="456" t="s">
        <v>188</v>
      </c>
      <c r="D34" s="460">
        <v>10337</v>
      </c>
      <c r="E34" s="280">
        <v>7</v>
      </c>
      <c r="F34" s="280">
        <v>0</v>
      </c>
      <c r="G34" s="280">
        <v>10330</v>
      </c>
      <c r="H34" s="280">
        <v>617</v>
      </c>
      <c r="I34" s="280">
        <v>9713</v>
      </c>
      <c r="J34" s="280">
        <v>9649</v>
      </c>
      <c r="K34" s="280">
        <v>8889</v>
      </c>
      <c r="L34" s="280">
        <v>760</v>
      </c>
      <c r="M34" s="461">
        <v>64</v>
      </c>
    </row>
    <row r="35" spans="1:13" ht="16" customHeight="1">
      <c r="A35" s="382">
        <v>29</v>
      </c>
      <c r="B35" s="459" t="s">
        <v>189</v>
      </c>
      <c r="C35" s="456" t="s">
        <v>93</v>
      </c>
      <c r="D35" s="460">
        <v>499904</v>
      </c>
      <c r="E35" s="280">
        <v>12775</v>
      </c>
      <c r="F35" s="280">
        <v>3808</v>
      </c>
      <c r="G35" s="280">
        <v>483321</v>
      </c>
      <c r="H35" s="280">
        <v>28543</v>
      </c>
      <c r="I35" s="280">
        <v>454778</v>
      </c>
      <c r="J35" s="280">
        <v>449943</v>
      </c>
      <c r="K35" s="280">
        <v>319876</v>
      </c>
      <c r="L35" s="280">
        <v>130067</v>
      </c>
      <c r="M35" s="461">
        <v>4835</v>
      </c>
    </row>
    <row r="36" spans="1:13" ht="16" customHeight="1">
      <c r="A36" s="382">
        <v>30</v>
      </c>
      <c r="B36" s="459" t="s">
        <v>190</v>
      </c>
      <c r="C36" s="456" t="s">
        <v>94</v>
      </c>
      <c r="D36" s="460">
        <v>140275</v>
      </c>
      <c r="E36" s="280">
        <v>4610</v>
      </c>
      <c r="F36" s="280">
        <v>1229</v>
      </c>
      <c r="G36" s="280">
        <v>134436</v>
      </c>
      <c r="H36" s="280">
        <v>5846</v>
      </c>
      <c r="I36" s="280">
        <v>128590</v>
      </c>
      <c r="J36" s="280">
        <v>127813</v>
      </c>
      <c r="K36" s="280">
        <v>96093</v>
      </c>
      <c r="L36" s="280">
        <v>31720</v>
      </c>
      <c r="M36" s="461">
        <v>777</v>
      </c>
    </row>
    <row r="37" spans="1:13" ht="16" customHeight="1">
      <c r="A37" s="382">
        <v>31</v>
      </c>
      <c r="B37" s="459" t="s">
        <v>191</v>
      </c>
      <c r="C37" s="456" t="s">
        <v>192</v>
      </c>
      <c r="D37" s="460">
        <v>38759</v>
      </c>
      <c r="E37" s="280">
        <v>8483</v>
      </c>
      <c r="F37" s="280">
        <v>2503</v>
      </c>
      <c r="G37" s="280">
        <v>27773</v>
      </c>
      <c r="H37" s="280">
        <v>3340</v>
      </c>
      <c r="I37" s="280">
        <v>24433</v>
      </c>
      <c r="J37" s="280">
        <v>23877</v>
      </c>
      <c r="K37" s="280">
        <v>15184</v>
      </c>
      <c r="L37" s="280">
        <v>8693</v>
      </c>
      <c r="M37" s="461">
        <v>556</v>
      </c>
    </row>
    <row r="38" spans="1:13" ht="16" customHeight="1">
      <c r="A38" s="382">
        <v>32</v>
      </c>
      <c r="B38" s="459" t="s">
        <v>193</v>
      </c>
      <c r="C38" s="456" t="s">
        <v>194</v>
      </c>
      <c r="D38" s="460">
        <v>57315</v>
      </c>
      <c r="E38" s="280">
        <v>2008</v>
      </c>
      <c r="F38" s="280">
        <v>431</v>
      </c>
      <c r="G38" s="280">
        <v>54876</v>
      </c>
      <c r="H38" s="280">
        <v>1869</v>
      </c>
      <c r="I38" s="280">
        <v>53007</v>
      </c>
      <c r="J38" s="280">
        <v>52642</v>
      </c>
      <c r="K38" s="280">
        <v>42862</v>
      </c>
      <c r="L38" s="280">
        <v>9780</v>
      </c>
      <c r="M38" s="461">
        <v>365</v>
      </c>
    </row>
    <row r="39" spans="1:13" ht="16" customHeight="1">
      <c r="A39" s="382">
        <v>33</v>
      </c>
      <c r="B39" s="459" t="s">
        <v>195</v>
      </c>
      <c r="C39" s="456" t="s">
        <v>196</v>
      </c>
      <c r="D39" s="460">
        <v>107850</v>
      </c>
      <c r="E39" s="280">
        <v>1016</v>
      </c>
      <c r="F39" s="280">
        <v>271</v>
      </c>
      <c r="G39" s="280">
        <v>106563</v>
      </c>
      <c r="H39" s="280">
        <v>9253</v>
      </c>
      <c r="I39" s="280">
        <v>97310</v>
      </c>
      <c r="J39" s="280">
        <v>93989</v>
      </c>
      <c r="K39" s="280">
        <v>75265</v>
      </c>
      <c r="L39" s="280">
        <v>18724</v>
      </c>
      <c r="M39" s="461">
        <v>3321</v>
      </c>
    </row>
    <row r="40" spans="1:13" ht="16" customHeight="1">
      <c r="A40" s="382">
        <v>34</v>
      </c>
      <c r="B40" s="459" t="s">
        <v>197</v>
      </c>
      <c r="C40" s="456" t="s">
        <v>95</v>
      </c>
      <c r="D40" s="460">
        <v>50020</v>
      </c>
      <c r="E40" s="280">
        <v>7026</v>
      </c>
      <c r="F40" s="280">
        <v>2286</v>
      </c>
      <c r="G40" s="280">
        <v>40708</v>
      </c>
      <c r="H40" s="280">
        <v>2922</v>
      </c>
      <c r="I40" s="280">
        <v>37786</v>
      </c>
      <c r="J40" s="280">
        <v>37251</v>
      </c>
      <c r="K40" s="280">
        <v>30075</v>
      </c>
      <c r="L40" s="280">
        <v>7176</v>
      </c>
      <c r="M40" s="461">
        <v>535</v>
      </c>
    </row>
    <row r="41" spans="1:13" ht="16" customHeight="1">
      <c r="A41" s="382">
        <v>35</v>
      </c>
      <c r="B41" s="459" t="s">
        <v>198</v>
      </c>
      <c r="C41" s="456" t="s">
        <v>96</v>
      </c>
      <c r="D41" s="460">
        <v>98703</v>
      </c>
      <c r="E41" s="280">
        <v>6092</v>
      </c>
      <c r="F41" s="280">
        <v>1290</v>
      </c>
      <c r="G41" s="280">
        <v>91321</v>
      </c>
      <c r="H41" s="280">
        <v>8547</v>
      </c>
      <c r="I41" s="280">
        <v>82774</v>
      </c>
      <c r="J41" s="280">
        <v>81662</v>
      </c>
      <c r="K41" s="280">
        <v>64374</v>
      </c>
      <c r="L41" s="280">
        <v>17288</v>
      </c>
      <c r="M41" s="461">
        <v>1112</v>
      </c>
    </row>
    <row r="42" spans="1:13" ht="16" customHeight="1">
      <c r="A42" s="382">
        <v>36</v>
      </c>
      <c r="B42" s="459" t="s">
        <v>199</v>
      </c>
      <c r="C42" s="456" t="s">
        <v>200</v>
      </c>
      <c r="D42" s="460">
        <v>25486</v>
      </c>
      <c r="E42" s="280">
        <v>4</v>
      </c>
      <c r="F42" s="280">
        <v>0</v>
      </c>
      <c r="G42" s="280">
        <v>25482</v>
      </c>
      <c r="H42" s="280">
        <v>277</v>
      </c>
      <c r="I42" s="280">
        <v>25205</v>
      </c>
      <c r="J42" s="280">
        <v>24970</v>
      </c>
      <c r="K42" s="280">
        <v>23170</v>
      </c>
      <c r="L42" s="280">
        <v>1800</v>
      </c>
      <c r="M42" s="461">
        <v>235</v>
      </c>
    </row>
    <row r="43" spans="1:13" ht="16" customHeight="1">
      <c r="A43" s="382">
        <v>37</v>
      </c>
      <c r="B43" s="459" t="s">
        <v>201</v>
      </c>
      <c r="C43" s="456" t="s">
        <v>202</v>
      </c>
      <c r="D43" s="460">
        <v>121661</v>
      </c>
      <c r="E43" s="280">
        <v>255</v>
      </c>
      <c r="F43" s="280">
        <v>41</v>
      </c>
      <c r="G43" s="280">
        <v>121365</v>
      </c>
      <c r="H43" s="280">
        <v>1136</v>
      </c>
      <c r="I43" s="280">
        <v>120229</v>
      </c>
      <c r="J43" s="280">
        <v>120153</v>
      </c>
      <c r="K43" s="280">
        <v>106822</v>
      </c>
      <c r="L43" s="280">
        <v>13331</v>
      </c>
      <c r="M43" s="461">
        <v>76</v>
      </c>
    </row>
    <row r="44" spans="1:13" ht="16" customHeight="1">
      <c r="A44" s="382">
        <v>38</v>
      </c>
      <c r="B44" s="459" t="s">
        <v>203</v>
      </c>
      <c r="C44" s="456" t="s">
        <v>204</v>
      </c>
      <c r="D44" s="460">
        <v>66133</v>
      </c>
      <c r="E44" s="280">
        <v>1796</v>
      </c>
      <c r="F44" s="280">
        <v>284</v>
      </c>
      <c r="G44" s="280">
        <v>64053</v>
      </c>
      <c r="H44" s="280">
        <v>3686</v>
      </c>
      <c r="I44" s="280">
        <v>60367</v>
      </c>
      <c r="J44" s="280">
        <v>60053</v>
      </c>
      <c r="K44" s="280">
        <v>53391</v>
      </c>
      <c r="L44" s="280">
        <v>6662</v>
      </c>
      <c r="M44" s="461">
        <v>314</v>
      </c>
    </row>
    <row r="45" spans="1:13" ht="16" customHeight="1">
      <c r="A45" s="382">
        <v>39</v>
      </c>
      <c r="B45" s="459" t="s">
        <v>205</v>
      </c>
      <c r="C45" s="456" t="s">
        <v>206</v>
      </c>
      <c r="D45" s="460">
        <v>63342</v>
      </c>
      <c r="E45" s="280">
        <v>2281</v>
      </c>
      <c r="F45" s="280">
        <v>453</v>
      </c>
      <c r="G45" s="280">
        <v>60608</v>
      </c>
      <c r="H45" s="280">
        <v>5973</v>
      </c>
      <c r="I45" s="280">
        <v>54635</v>
      </c>
      <c r="J45" s="280">
        <v>54181</v>
      </c>
      <c r="K45" s="280">
        <v>48063</v>
      </c>
      <c r="L45" s="280">
        <v>6118</v>
      </c>
      <c r="M45" s="461">
        <v>454</v>
      </c>
    </row>
    <row r="46" spans="1:13" ht="16" customHeight="1">
      <c r="A46" s="382">
        <v>40</v>
      </c>
      <c r="B46" s="459" t="s">
        <v>207</v>
      </c>
      <c r="C46" s="456" t="s">
        <v>208</v>
      </c>
      <c r="D46" s="460">
        <v>27987</v>
      </c>
      <c r="E46" s="280">
        <v>248</v>
      </c>
      <c r="F46" s="280">
        <v>62</v>
      </c>
      <c r="G46" s="280">
        <v>27677</v>
      </c>
      <c r="H46" s="280">
        <v>1062</v>
      </c>
      <c r="I46" s="280">
        <v>26615</v>
      </c>
      <c r="J46" s="280">
        <v>26441</v>
      </c>
      <c r="K46" s="280">
        <v>21942</v>
      </c>
      <c r="L46" s="280">
        <v>4499</v>
      </c>
      <c r="M46" s="461">
        <v>174</v>
      </c>
    </row>
    <row r="47" spans="1:13" ht="16" customHeight="1">
      <c r="A47" s="382">
        <v>41</v>
      </c>
      <c r="B47" s="459" t="s">
        <v>209</v>
      </c>
      <c r="C47" s="456" t="s">
        <v>210</v>
      </c>
      <c r="D47" s="460">
        <v>139892</v>
      </c>
      <c r="E47" s="280">
        <v>2378</v>
      </c>
      <c r="F47" s="280">
        <v>628</v>
      </c>
      <c r="G47" s="280">
        <v>136886</v>
      </c>
      <c r="H47" s="280">
        <v>5785</v>
      </c>
      <c r="I47" s="280">
        <v>131101</v>
      </c>
      <c r="J47" s="280">
        <v>130420</v>
      </c>
      <c r="K47" s="280">
        <v>108595</v>
      </c>
      <c r="L47" s="280">
        <v>21825</v>
      </c>
      <c r="M47" s="461">
        <v>681</v>
      </c>
    </row>
    <row r="48" spans="1:13" ht="16" customHeight="1">
      <c r="A48" s="382">
        <v>42</v>
      </c>
      <c r="B48" s="459" t="s">
        <v>211</v>
      </c>
      <c r="C48" s="456" t="s">
        <v>212</v>
      </c>
      <c r="D48" s="460">
        <v>211798</v>
      </c>
      <c r="E48" s="280">
        <v>15767</v>
      </c>
      <c r="F48" s="280">
        <v>2750</v>
      </c>
      <c r="G48" s="280">
        <v>193281</v>
      </c>
      <c r="H48" s="280">
        <v>21305</v>
      </c>
      <c r="I48" s="280">
        <v>171976</v>
      </c>
      <c r="J48" s="280">
        <v>169957</v>
      </c>
      <c r="K48" s="280">
        <v>134538</v>
      </c>
      <c r="L48" s="280">
        <v>35419</v>
      </c>
      <c r="M48" s="461">
        <v>2019</v>
      </c>
    </row>
    <row r="49" spans="1:13" ht="16" customHeight="1">
      <c r="A49" s="382">
        <v>43</v>
      </c>
      <c r="B49" s="459" t="s">
        <v>213</v>
      </c>
      <c r="C49" s="456" t="s">
        <v>214</v>
      </c>
      <c r="D49" s="460">
        <v>598127</v>
      </c>
      <c r="E49" s="280">
        <v>45140</v>
      </c>
      <c r="F49" s="280">
        <v>8519</v>
      </c>
      <c r="G49" s="280">
        <v>544468</v>
      </c>
      <c r="H49" s="280">
        <v>58275</v>
      </c>
      <c r="I49" s="280">
        <v>486193</v>
      </c>
      <c r="J49" s="280">
        <v>479878</v>
      </c>
      <c r="K49" s="280">
        <v>379874</v>
      </c>
      <c r="L49" s="280">
        <v>100004</v>
      </c>
      <c r="M49" s="461">
        <v>6315</v>
      </c>
    </row>
    <row r="50" spans="1:13" ht="16.75" customHeight="1">
      <c r="A50" s="462">
        <v>44</v>
      </c>
      <c r="B50" s="459" t="s">
        <v>215</v>
      </c>
      <c r="C50" s="456" t="s">
        <v>0</v>
      </c>
      <c r="D50" s="460">
        <v>392925</v>
      </c>
      <c r="E50" s="280">
        <v>12456</v>
      </c>
      <c r="F50" s="280">
        <v>2831</v>
      </c>
      <c r="G50" s="280">
        <v>377638</v>
      </c>
      <c r="H50" s="280">
        <v>20966</v>
      </c>
      <c r="I50" s="280">
        <v>356672</v>
      </c>
      <c r="J50" s="280">
        <v>354508</v>
      </c>
      <c r="K50" s="280">
        <v>288066</v>
      </c>
      <c r="L50" s="280">
        <v>66442</v>
      </c>
      <c r="M50" s="461">
        <v>2164</v>
      </c>
    </row>
    <row r="51" spans="1:13" ht="16" customHeight="1">
      <c r="A51" s="462">
        <v>45</v>
      </c>
      <c r="B51" s="459" t="s">
        <v>216</v>
      </c>
      <c r="C51" s="456" t="s">
        <v>1</v>
      </c>
      <c r="D51" s="460">
        <v>765831</v>
      </c>
      <c r="E51" s="280">
        <v>22594</v>
      </c>
      <c r="F51" s="280">
        <v>4346</v>
      </c>
      <c r="G51" s="280">
        <v>738891</v>
      </c>
      <c r="H51" s="280">
        <v>62078</v>
      </c>
      <c r="I51" s="280">
        <v>676813</v>
      </c>
      <c r="J51" s="280">
        <v>671475</v>
      </c>
      <c r="K51" s="280">
        <v>551594</v>
      </c>
      <c r="L51" s="280">
        <v>119881</v>
      </c>
      <c r="M51" s="461">
        <v>5338</v>
      </c>
    </row>
    <row r="52" spans="1:13" ht="16" customHeight="1">
      <c r="A52" s="462">
        <v>46</v>
      </c>
      <c r="B52" s="459" t="s">
        <v>217</v>
      </c>
      <c r="C52" s="456" t="s">
        <v>2</v>
      </c>
      <c r="D52" s="460">
        <v>264854</v>
      </c>
      <c r="E52" s="280">
        <v>2952</v>
      </c>
      <c r="F52" s="280">
        <v>903</v>
      </c>
      <c r="G52" s="280">
        <v>260999</v>
      </c>
      <c r="H52" s="280">
        <v>12994</v>
      </c>
      <c r="I52" s="280">
        <v>248005</v>
      </c>
      <c r="J52" s="280">
        <v>247051</v>
      </c>
      <c r="K52" s="280">
        <v>203639</v>
      </c>
      <c r="L52" s="280">
        <v>43412</v>
      </c>
      <c r="M52" s="461">
        <v>954</v>
      </c>
    </row>
    <row r="53" spans="1:13" ht="16" customHeight="1">
      <c r="A53" s="462">
        <v>47</v>
      </c>
      <c r="B53" s="459" t="s">
        <v>218</v>
      </c>
      <c r="C53" s="456" t="s">
        <v>219</v>
      </c>
      <c r="D53" s="460">
        <v>121871</v>
      </c>
      <c r="E53" s="280">
        <v>65</v>
      </c>
      <c r="F53" s="280">
        <v>3</v>
      </c>
      <c r="G53" s="280">
        <v>121803</v>
      </c>
      <c r="H53" s="280">
        <v>503</v>
      </c>
      <c r="I53" s="280">
        <v>121300</v>
      </c>
      <c r="J53" s="280">
        <v>121247</v>
      </c>
      <c r="K53" s="280">
        <v>96350</v>
      </c>
      <c r="L53" s="280">
        <v>24897</v>
      </c>
      <c r="M53" s="461">
        <v>53</v>
      </c>
    </row>
    <row r="54" spans="1:13" ht="16" customHeight="1">
      <c r="A54" s="462">
        <v>48</v>
      </c>
      <c r="B54" s="459" t="s">
        <v>220</v>
      </c>
      <c r="C54" s="456" t="s">
        <v>221</v>
      </c>
      <c r="D54" s="460">
        <v>348163</v>
      </c>
      <c r="E54" s="280">
        <v>3954</v>
      </c>
      <c r="F54" s="280">
        <v>787</v>
      </c>
      <c r="G54" s="280">
        <v>343422</v>
      </c>
      <c r="H54" s="280">
        <v>10335</v>
      </c>
      <c r="I54" s="280">
        <v>333087</v>
      </c>
      <c r="J54" s="280">
        <v>331494</v>
      </c>
      <c r="K54" s="280">
        <v>264108</v>
      </c>
      <c r="L54" s="280">
        <v>67386</v>
      </c>
      <c r="M54" s="461">
        <v>1593</v>
      </c>
    </row>
    <row r="55" spans="1:13" ht="16" customHeight="1">
      <c r="A55" s="462">
        <v>49</v>
      </c>
      <c r="B55" s="459" t="s">
        <v>222</v>
      </c>
      <c r="C55" s="456" t="s">
        <v>223</v>
      </c>
      <c r="D55" s="460">
        <v>337868</v>
      </c>
      <c r="E55" s="280">
        <v>6565</v>
      </c>
      <c r="F55" s="280">
        <v>1228</v>
      </c>
      <c r="G55" s="280">
        <v>330075</v>
      </c>
      <c r="H55" s="280">
        <v>16065</v>
      </c>
      <c r="I55" s="280">
        <v>314010</v>
      </c>
      <c r="J55" s="280">
        <v>311679</v>
      </c>
      <c r="K55" s="280">
        <v>238435</v>
      </c>
      <c r="L55" s="280">
        <v>73244</v>
      </c>
      <c r="M55" s="461">
        <v>2331</v>
      </c>
    </row>
    <row r="56" spans="1:13" ht="16" customHeight="1">
      <c r="A56" s="462">
        <v>50</v>
      </c>
      <c r="B56" s="459" t="s">
        <v>224</v>
      </c>
      <c r="C56" s="456" t="s">
        <v>225</v>
      </c>
      <c r="D56" s="460">
        <v>64884</v>
      </c>
      <c r="E56" s="280">
        <v>742</v>
      </c>
      <c r="F56" s="280">
        <v>138</v>
      </c>
      <c r="G56" s="280">
        <v>64004</v>
      </c>
      <c r="H56" s="280">
        <v>2585</v>
      </c>
      <c r="I56" s="280">
        <v>61419</v>
      </c>
      <c r="J56" s="280">
        <v>60575</v>
      </c>
      <c r="K56" s="280">
        <v>49113</v>
      </c>
      <c r="L56" s="280">
        <v>11462</v>
      </c>
      <c r="M56" s="461">
        <v>844</v>
      </c>
    </row>
    <row r="57" spans="1:13" ht="16" customHeight="1">
      <c r="A57" s="462">
        <v>51</v>
      </c>
      <c r="B57" s="459" t="s">
        <v>226</v>
      </c>
      <c r="C57" s="456" t="s">
        <v>227</v>
      </c>
      <c r="D57" s="460">
        <v>70800</v>
      </c>
      <c r="E57" s="280">
        <v>605</v>
      </c>
      <c r="F57" s="280">
        <v>91</v>
      </c>
      <c r="G57" s="280">
        <v>70104</v>
      </c>
      <c r="H57" s="280">
        <v>3819</v>
      </c>
      <c r="I57" s="280">
        <v>66285</v>
      </c>
      <c r="J57" s="280">
        <v>66058</v>
      </c>
      <c r="K57" s="280">
        <v>51647</v>
      </c>
      <c r="L57" s="280">
        <v>14411</v>
      </c>
      <c r="M57" s="461">
        <v>227</v>
      </c>
    </row>
    <row r="58" spans="1:13" ht="16" customHeight="1">
      <c r="A58" s="462">
        <v>52</v>
      </c>
      <c r="B58" s="459" t="s">
        <v>228</v>
      </c>
      <c r="C58" s="456" t="s">
        <v>229</v>
      </c>
      <c r="D58" s="460">
        <v>87239</v>
      </c>
      <c r="E58" s="280">
        <v>1135</v>
      </c>
      <c r="F58" s="280">
        <v>248</v>
      </c>
      <c r="G58" s="280">
        <v>85856</v>
      </c>
      <c r="H58" s="280">
        <v>2858</v>
      </c>
      <c r="I58" s="280">
        <v>82998</v>
      </c>
      <c r="J58" s="280">
        <v>82595</v>
      </c>
      <c r="K58" s="280">
        <v>66502</v>
      </c>
      <c r="L58" s="280">
        <v>16093</v>
      </c>
      <c r="M58" s="461">
        <v>403</v>
      </c>
    </row>
    <row r="59" spans="1:13" ht="16" customHeight="1">
      <c r="A59" s="462">
        <v>53</v>
      </c>
      <c r="B59" s="459" t="s">
        <v>230</v>
      </c>
      <c r="C59" s="456" t="s">
        <v>231</v>
      </c>
      <c r="D59" s="460">
        <v>90822</v>
      </c>
      <c r="E59" s="280">
        <v>517</v>
      </c>
      <c r="F59" s="280">
        <v>73</v>
      </c>
      <c r="G59" s="280">
        <v>90232</v>
      </c>
      <c r="H59" s="280">
        <v>2287</v>
      </c>
      <c r="I59" s="280">
        <v>87945</v>
      </c>
      <c r="J59" s="280">
        <v>87497</v>
      </c>
      <c r="K59" s="280">
        <v>74781</v>
      </c>
      <c r="L59" s="280">
        <v>12716</v>
      </c>
      <c r="M59" s="461">
        <v>448</v>
      </c>
    </row>
    <row r="60" spans="1:13" ht="16" customHeight="1">
      <c r="A60" s="462">
        <v>54</v>
      </c>
      <c r="B60" s="459" t="s">
        <v>232</v>
      </c>
      <c r="C60" s="456" t="s">
        <v>233</v>
      </c>
      <c r="D60" s="460">
        <v>45543</v>
      </c>
      <c r="E60" s="280">
        <v>206</v>
      </c>
      <c r="F60" s="280">
        <v>51</v>
      </c>
      <c r="G60" s="280">
        <v>45286</v>
      </c>
      <c r="H60" s="280">
        <v>1053</v>
      </c>
      <c r="I60" s="280">
        <v>44233</v>
      </c>
      <c r="J60" s="280">
        <v>44107</v>
      </c>
      <c r="K60" s="280">
        <v>37579</v>
      </c>
      <c r="L60" s="280">
        <v>6528</v>
      </c>
      <c r="M60" s="461">
        <v>126</v>
      </c>
    </row>
    <row r="61" spans="1:13" ht="16" customHeight="1">
      <c r="A61" s="462">
        <v>55</v>
      </c>
      <c r="B61" s="459" t="s">
        <v>234</v>
      </c>
      <c r="C61" s="456" t="s">
        <v>235</v>
      </c>
      <c r="D61" s="460">
        <v>148455</v>
      </c>
      <c r="E61" s="280">
        <v>0</v>
      </c>
      <c r="F61" s="280">
        <v>0</v>
      </c>
      <c r="G61" s="280">
        <v>148455</v>
      </c>
      <c r="H61" s="280">
        <v>78</v>
      </c>
      <c r="I61" s="280">
        <v>148377</v>
      </c>
      <c r="J61" s="280">
        <v>147316</v>
      </c>
      <c r="K61" s="280">
        <v>121284</v>
      </c>
      <c r="L61" s="280">
        <v>26032</v>
      </c>
      <c r="M61" s="461">
        <v>1061</v>
      </c>
    </row>
    <row r="62" spans="1:13" ht="16" customHeight="1">
      <c r="A62" s="462">
        <v>56</v>
      </c>
      <c r="B62" s="459" t="s">
        <v>236</v>
      </c>
      <c r="C62" s="456" t="s">
        <v>237</v>
      </c>
      <c r="D62" s="460">
        <v>65838</v>
      </c>
      <c r="E62" s="280">
        <v>0</v>
      </c>
      <c r="F62" s="280">
        <v>0</v>
      </c>
      <c r="G62" s="280">
        <v>65838</v>
      </c>
      <c r="H62" s="280">
        <v>962</v>
      </c>
      <c r="I62" s="280">
        <v>64876</v>
      </c>
      <c r="J62" s="280">
        <v>64786</v>
      </c>
      <c r="K62" s="280">
        <v>53337</v>
      </c>
      <c r="L62" s="280">
        <v>11449</v>
      </c>
      <c r="M62" s="461">
        <v>90</v>
      </c>
    </row>
    <row r="63" spans="1:13" ht="16" customHeight="1">
      <c r="A63" s="462">
        <v>57</v>
      </c>
      <c r="B63" s="459" t="s">
        <v>238</v>
      </c>
      <c r="C63" s="456" t="s">
        <v>239</v>
      </c>
      <c r="D63" s="460">
        <v>761258</v>
      </c>
      <c r="E63" s="280">
        <v>7524</v>
      </c>
      <c r="F63" s="280">
        <v>1557</v>
      </c>
      <c r="G63" s="280">
        <v>752177</v>
      </c>
      <c r="H63" s="280">
        <v>17970</v>
      </c>
      <c r="I63" s="280">
        <v>734207</v>
      </c>
      <c r="J63" s="280">
        <v>730215</v>
      </c>
      <c r="K63" s="280">
        <v>601178</v>
      </c>
      <c r="L63" s="280">
        <v>129037</v>
      </c>
      <c r="M63" s="461">
        <v>3992</v>
      </c>
    </row>
    <row r="64" spans="1:13" ht="16" customHeight="1">
      <c r="A64" s="462">
        <v>58</v>
      </c>
      <c r="B64" s="459" t="s">
        <v>240</v>
      </c>
      <c r="C64" s="456" t="s">
        <v>241</v>
      </c>
      <c r="D64" s="460">
        <v>83702</v>
      </c>
      <c r="E64" s="280">
        <v>2025</v>
      </c>
      <c r="F64" s="280">
        <v>410</v>
      </c>
      <c r="G64" s="280">
        <v>81267</v>
      </c>
      <c r="H64" s="280">
        <v>5337</v>
      </c>
      <c r="I64" s="280">
        <v>75930</v>
      </c>
      <c r="J64" s="280">
        <v>75143</v>
      </c>
      <c r="K64" s="280">
        <v>62904</v>
      </c>
      <c r="L64" s="280">
        <v>12239</v>
      </c>
      <c r="M64" s="461">
        <v>787</v>
      </c>
    </row>
    <row r="65" spans="1:40" ht="16" customHeight="1">
      <c r="A65" s="462">
        <v>59</v>
      </c>
      <c r="B65" s="459" t="s">
        <v>242</v>
      </c>
      <c r="C65" s="456" t="s">
        <v>243</v>
      </c>
      <c r="D65" s="460">
        <v>123253</v>
      </c>
      <c r="E65" s="280">
        <v>1418</v>
      </c>
      <c r="F65" s="280">
        <v>292</v>
      </c>
      <c r="G65" s="280">
        <v>121543</v>
      </c>
      <c r="H65" s="280">
        <v>5185</v>
      </c>
      <c r="I65" s="280">
        <v>116358</v>
      </c>
      <c r="J65" s="280">
        <v>115835</v>
      </c>
      <c r="K65" s="280">
        <v>95682</v>
      </c>
      <c r="L65" s="280">
        <v>20153</v>
      </c>
      <c r="M65" s="461">
        <v>523</v>
      </c>
    </row>
    <row r="66" spans="1:40" ht="16" customHeight="1">
      <c r="A66" s="462">
        <v>60</v>
      </c>
      <c r="B66" s="459" t="s">
        <v>244</v>
      </c>
      <c r="C66" s="456" t="s">
        <v>3</v>
      </c>
      <c r="D66" s="460">
        <v>278276</v>
      </c>
      <c r="E66" s="280">
        <v>54800</v>
      </c>
      <c r="F66" s="280">
        <v>10723</v>
      </c>
      <c r="G66" s="280">
        <v>212753</v>
      </c>
      <c r="H66" s="280">
        <v>25891</v>
      </c>
      <c r="I66" s="280">
        <v>186862</v>
      </c>
      <c r="J66" s="280">
        <v>183874</v>
      </c>
      <c r="K66" s="280">
        <v>132190</v>
      </c>
      <c r="L66" s="280">
        <v>51684</v>
      </c>
      <c r="M66" s="461">
        <v>2988</v>
      </c>
    </row>
    <row r="67" spans="1:40" ht="16" customHeight="1">
      <c r="A67" s="462">
        <v>61</v>
      </c>
      <c r="B67" s="459" t="s">
        <v>245</v>
      </c>
      <c r="C67" s="456" t="s">
        <v>246</v>
      </c>
      <c r="D67" s="460">
        <v>62012</v>
      </c>
      <c r="E67" s="280">
        <v>8462</v>
      </c>
      <c r="F67" s="280">
        <v>2371</v>
      </c>
      <c r="G67" s="280">
        <v>51179</v>
      </c>
      <c r="H67" s="280">
        <v>8264</v>
      </c>
      <c r="I67" s="280">
        <v>42915</v>
      </c>
      <c r="J67" s="280">
        <v>41838</v>
      </c>
      <c r="K67" s="280">
        <v>34849</v>
      </c>
      <c r="L67" s="280">
        <v>6989</v>
      </c>
      <c r="M67" s="461">
        <v>1077</v>
      </c>
    </row>
    <row r="68" spans="1:40" ht="16" customHeight="1">
      <c r="A68" s="462">
        <v>62</v>
      </c>
      <c r="B68" s="459" t="s">
        <v>247</v>
      </c>
      <c r="C68" s="456" t="s">
        <v>248</v>
      </c>
      <c r="D68" s="460">
        <v>2132158</v>
      </c>
      <c r="E68" s="280">
        <v>287645</v>
      </c>
      <c r="F68" s="280">
        <v>59891</v>
      </c>
      <c r="G68" s="280">
        <v>1784622</v>
      </c>
      <c r="H68" s="280">
        <v>312748</v>
      </c>
      <c r="I68" s="280">
        <v>1471874</v>
      </c>
      <c r="J68" s="280">
        <v>1428239</v>
      </c>
      <c r="K68" s="280">
        <v>1257392</v>
      </c>
      <c r="L68" s="280">
        <v>170847</v>
      </c>
      <c r="M68" s="461">
        <v>43635</v>
      </c>
    </row>
    <row r="69" spans="1:40" ht="16" customHeight="1">
      <c r="A69" s="462">
        <v>63</v>
      </c>
      <c r="B69" s="459" t="s">
        <v>249</v>
      </c>
      <c r="C69" s="456" t="s">
        <v>250</v>
      </c>
      <c r="D69" s="460">
        <v>1162869</v>
      </c>
      <c r="E69" s="280">
        <v>185721</v>
      </c>
      <c r="F69" s="280">
        <v>37291</v>
      </c>
      <c r="G69" s="280">
        <v>939857</v>
      </c>
      <c r="H69" s="280">
        <v>168106</v>
      </c>
      <c r="I69" s="280">
        <v>771751</v>
      </c>
      <c r="J69" s="280">
        <v>748498</v>
      </c>
      <c r="K69" s="280">
        <v>616986</v>
      </c>
      <c r="L69" s="280">
        <v>131512</v>
      </c>
      <c r="M69" s="461">
        <v>23253</v>
      </c>
    </row>
    <row r="70" spans="1:40" ht="16" customHeight="1">
      <c r="A70" s="462">
        <v>64</v>
      </c>
      <c r="B70" s="459" t="s">
        <v>251</v>
      </c>
      <c r="C70" s="456" t="s">
        <v>252</v>
      </c>
      <c r="D70" s="460">
        <v>1003940</v>
      </c>
      <c r="E70" s="280">
        <v>171063</v>
      </c>
      <c r="F70" s="280">
        <v>31486</v>
      </c>
      <c r="G70" s="280">
        <v>801391</v>
      </c>
      <c r="H70" s="280">
        <v>140633</v>
      </c>
      <c r="I70" s="280">
        <v>660758</v>
      </c>
      <c r="J70" s="280">
        <v>641237</v>
      </c>
      <c r="K70" s="280">
        <v>544979</v>
      </c>
      <c r="L70" s="280">
        <v>96258</v>
      </c>
      <c r="M70" s="461">
        <v>19521</v>
      </c>
    </row>
    <row r="71" spans="1:40" ht="16" customHeight="1">
      <c r="A71" s="462">
        <v>65</v>
      </c>
      <c r="B71" s="459" t="s">
        <v>253</v>
      </c>
      <c r="C71" s="456" t="s">
        <v>254</v>
      </c>
      <c r="D71" s="460">
        <v>829695</v>
      </c>
      <c r="E71" s="280">
        <v>104415</v>
      </c>
      <c r="F71" s="280">
        <v>21172</v>
      </c>
      <c r="G71" s="280">
        <v>704108</v>
      </c>
      <c r="H71" s="280">
        <v>123302</v>
      </c>
      <c r="I71" s="280">
        <v>580806</v>
      </c>
      <c r="J71" s="280">
        <v>563480</v>
      </c>
      <c r="K71" s="280">
        <v>494354</v>
      </c>
      <c r="L71" s="280">
        <v>69126</v>
      </c>
      <c r="M71" s="461">
        <v>17326</v>
      </c>
    </row>
    <row r="72" spans="1:40" ht="16" customHeight="1">
      <c r="A72" s="462">
        <v>66</v>
      </c>
      <c r="B72" s="459" t="s">
        <v>255</v>
      </c>
      <c r="C72" s="456" t="s">
        <v>256</v>
      </c>
      <c r="D72" s="460">
        <v>142554</v>
      </c>
      <c r="E72" s="280">
        <v>0</v>
      </c>
      <c r="F72" s="280">
        <v>0</v>
      </c>
      <c r="G72" s="280">
        <v>142554</v>
      </c>
      <c r="H72" s="280">
        <v>3303</v>
      </c>
      <c r="I72" s="280">
        <v>139251</v>
      </c>
      <c r="J72" s="280">
        <v>138870</v>
      </c>
      <c r="K72" s="280">
        <v>131376</v>
      </c>
      <c r="L72" s="280">
        <v>7494</v>
      </c>
      <c r="M72" s="461">
        <v>381</v>
      </c>
    </row>
    <row r="73" spans="1:40" ht="16" customHeight="1">
      <c r="A73" s="462">
        <v>67</v>
      </c>
      <c r="B73" s="459" t="s">
        <v>257</v>
      </c>
      <c r="C73" s="456" t="s">
        <v>258</v>
      </c>
      <c r="D73" s="460">
        <v>36020</v>
      </c>
      <c r="E73" s="280">
        <v>0</v>
      </c>
      <c r="F73" s="280">
        <v>0</v>
      </c>
      <c r="G73" s="280">
        <v>36020</v>
      </c>
      <c r="H73" s="280">
        <v>1457</v>
      </c>
      <c r="I73" s="280">
        <v>34563</v>
      </c>
      <c r="J73" s="280">
        <v>34547</v>
      </c>
      <c r="K73" s="280">
        <v>28090</v>
      </c>
      <c r="L73" s="280">
        <v>6457</v>
      </c>
      <c r="M73" s="461">
        <v>16</v>
      </c>
    </row>
    <row r="74" spans="1:40" ht="16" customHeight="1">
      <c r="A74" s="462">
        <v>68</v>
      </c>
      <c r="B74" s="459" t="s">
        <v>259</v>
      </c>
      <c r="C74" s="456" t="s">
        <v>4</v>
      </c>
      <c r="D74" s="460">
        <v>84542</v>
      </c>
      <c r="E74" s="280">
        <v>0</v>
      </c>
      <c r="F74" s="280">
        <v>0</v>
      </c>
      <c r="G74" s="280">
        <v>84542</v>
      </c>
      <c r="H74" s="280">
        <v>205</v>
      </c>
      <c r="I74" s="280">
        <v>84337</v>
      </c>
      <c r="J74" s="280">
        <v>84115</v>
      </c>
      <c r="K74" s="280">
        <v>68474</v>
      </c>
      <c r="L74" s="280">
        <v>15641</v>
      </c>
      <c r="M74" s="461">
        <v>222</v>
      </c>
    </row>
    <row r="75" spans="1:40" ht="16" customHeight="1">
      <c r="A75" s="462">
        <v>69</v>
      </c>
      <c r="B75" s="459" t="s">
        <v>260</v>
      </c>
      <c r="C75" s="456" t="s">
        <v>5</v>
      </c>
      <c r="D75" s="460">
        <v>533688</v>
      </c>
      <c r="E75" s="280">
        <v>13876</v>
      </c>
      <c r="F75" s="280">
        <v>3107</v>
      </c>
      <c r="G75" s="280">
        <v>516705</v>
      </c>
      <c r="H75" s="280">
        <v>36635</v>
      </c>
      <c r="I75" s="280">
        <v>480070</v>
      </c>
      <c r="J75" s="280">
        <v>470769</v>
      </c>
      <c r="K75" s="280">
        <v>352638</v>
      </c>
      <c r="L75" s="280">
        <v>118131</v>
      </c>
      <c r="M75" s="461">
        <v>9301</v>
      </c>
    </row>
    <row r="76" spans="1:40" ht="16" customHeight="1">
      <c r="A76" s="462">
        <v>70</v>
      </c>
      <c r="B76" s="459" t="s">
        <v>261</v>
      </c>
      <c r="C76" s="456" t="s">
        <v>36</v>
      </c>
      <c r="D76" s="460">
        <v>11629177</v>
      </c>
      <c r="E76" s="280">
        <v>550033</v>
      </c>
      <c r="F76" s="280">
        <v>203691</v>
      </c>
      <c r="G76" s="280">
        <v>10875453</v>
      </c>
      <c r="H76" s="280">
        <v>827906</v>
      </c>
      <c r="I76" s="280">
        <v>10047547</v>
      </c>
      <c r="J76" s="280">
        <v>9839021</v>
      </c>
      <c r="K76" s="280">
        <v>5241037</v>
      </c>
      <c r="L76" s="280">
        <v>4597984</v>
      </c>
      <c r="M76" s="461">
        <v>208526</v>
      </c>
    </row>
    <row r="77" spans="1:40" ht="16" customHeight="1">
      <c r="A77" s="462">
        <v>71</v>
      </c>
      <c r="B77" s="459" t="s">
        <v>262</v>
      </c>
      <c r="C77" s="456" t="s">
        <v>6</v>
      </c>
      <c r="D77" s="463">
        <v>1707426</v>
      </c>
      <c r="E77" s="280">
        <v>34296</v>
      </c>
      <c r="F77" s="280">
        <v>3148</v>
      </c>
      <c r="G77" s="280">
        <v>1669982</v>
      </c>
      <c r="H77" s="280">
        <v>62466</v>
      </c>
      <c r="I77" s="280">
        <v>1607516</v>
      </c>
      <c r="J77" s="280">
        <v>1600524</v>
      </c>
      <c r="K77" s="280">
        <v>1321713</v>
      </c>
      <c r="L77" s="280">
        <v>278811</v>
      </c>
      <c r="M77" s="461">
        <v>6992</v>
      </c>
    </row>
    <row r="78" spans="1:40" ht="16" customHeight="1">
      <c r="A78" s="462">
        <v>72</v>
      </c>
      <c r="B78" s="459" t="s">
        <v>263</v>
      </c>
      <c r="C78" s="456" t="s">
        <v>264</v>
      </c>
      <c r="D78" s="463">
        <v>922753</v>
      </c>
      <c r="E78" s="280">
        <v>61591</v>
      </c>
      <c r="F78" s="280">
        <v>17541</v>
      </c>
      <c r="G78" s="280">
        <v>843621</v>
      </c>
      <c r="H78" s="280">
        <v>233095</v>
      </c>
      <c r="I78" s="280">
        <v>610526</v>
      </c>
      <c r="J78" s="280">
        <v>597530</v>
      </c>
      <c r="K78" s="280">
        <v>421674</v>
      </c>
      <c r="L78" s="280">
        <v>175856</v>
      </c>
      <c r="M78" s="461">
        <v>12996</v>
      </c>
    </row>
    <row r="79" spans="1:40" ht="16" customHeight="1">
      <c r="A79" s="462">
        <v>73</v>
      </c>
      <c r="B79" s="459" t="s">
        <v>265</v>
      </c>
      <c r="C79" s="456" t="s">
        <v>266</v>
      </c>
      <c r="D79" s="460">
        <f>ROUND(+R79*$O79,0)</f>
        <v>106952</v>
      </c>
      <c r="E79" s="280">
        <f t="shared" ref="E79:M79" si="0">ROUND(+S79*$O79,0)</f>
        <v>28132</v>
      </c>
      <c r="F79" s="280">
        <f t="shared" si="0"/>
        <v>6828</v>
      </c>
      <c r="G79" s="280">
        <f t="shared" si="0"/>
        <v>71992</v>
      </c>
      <c r="H79" s="280">
        <f t="shared" si="0"/>
        <v>30207</v>
      </c>
      <c r="I79" s="280">
        <f t="shared" si="0"/>
        <v>41785</v>
      </c>
      <c r="J79" s="280">
        <f t="shared" si="0"/>
        <v>40466</v>
      </c>
      <c r="K79" s="280">
        <f t="shared" si="0"/>
        <v>24050</v>
      </c>
      <c r="L79" s="280">
        <f t="shared" si="0"/>
        <v>16417</v>
      </c>
      <c r="M79" s="461">
        <f t="shared" si="0"/>
        <v>1318</v>
      </c>
      <c r="N79" s="464">
        <v>14935043</v>
      </c>
      <c r="O79" s="465">
        <f>+N79/(N79+N80)</f>
        <v>0.2224153622257925</v>
      </c>
      <c r="P79" s="466" t="s">
        <v>265</v>
      </c>
      <c r="Q79" s="467" t="s">
        <v>266</v>
      </c>
      <c r="R79" s="468">
        <v>480864</v>
      </c>
      <c r="S79" s="469">
        <v>126482</v>
      </c>
      <c r="T79" s="469">
        <v>30698</v>
      </c>
      <c r="U79" s="469">
        <v>323684</v>
      </c>
      <c r="V79" s="469">
        <v>135815</v>
      </c>
      <c r="W79" s="469">
        <v>187869</v>
      </c>
      <c r="X79" s="469">
        <v>181941</v>
      </c>
      <c r="Y79" s="469">
        <v>108129</v>
      </c>
      <c r="Z79" s="469">
        <v>73812</v>
      </c>
      <c r="AA79" s="470">
        <v>5928</v>
      </c>
      <c r="AB79" s="132"/>
      <c r="AC79" s="132"/>
      <c r="AD79" s="132"/>
      <c r="AE79" s="132"/>
      <c r="AF79" s="132"/>
      <c r="AG79" s="132"/>
      <c r="AH79" s="132"/>
      <c r="AI79" s="132"/>
      <c r="AJ79" s="132"/>
      <c r="AK79" s="132"/>
      <c r="AL79" s="132"/>
      <c r="AM79" s="132"/>
      <c r="AN79" s="132"/>
    </row>
    <row r="80" spans="1:40" ht="16" customHeight="1">
      <c r="A80" s="462">
        <v>74</v>
      </c>
      <c r="B80" s="459" t="s">
        <v>267</v>
      </c>
      <c r="C80" s="456" t="s">
        <v>268</v>
      </c>
      <c r="D80" s="460">
        <f>+R79-D79</f>
        <v>373912</v>
      </c>
      <c r="E80" s="280">
        <f t="shared" ref="E80:M80" si="1">+S79-E79</f>
        <v>98350</v>
      </c>
      <c r="F80" s="280">
        <f t="shared" si="1"/>
        <v>23870</v>
      </c>
      <c r="G80" s="280">
        <f t="shared" si="1"/>
        <v>251692</v>
      </c>
      <c r="H80" s="280">
        <f t="shared" si="1"/>
        <v>105608</v>
      </c>
      <c r="I80" s="280">
        <f t="shared" si="1"/>
        <v>146084</v>
      </c>
      <c r="J80" s="280">
        <f t="shared" si="1"/>
        <v>141475</v>
      </c>
      <c r="K80" s="280">
        <f t="shared" si="1"/>
        <v>84079</v>
      </c>
      <c r="L80" s="280">
        <f t="shared" si="1"/>
        <v>57395</v>
      </c>
      <c r="M80" s="461">
        <f t="shared" si="1"/>
        <v>4610</v>
      </c>
      <c r="N80" s="464">
        <v>52214289</v>
      </c>
      <c r="O80" s="465">
        <f>+N80/(N79+N80)</f>
        <v>0.7775846377742075</v>
      </c>
      <c r="P80" s="466"/>
      <c r="Q80" s="467"/>
      <c r="R80" s="468"/>
      <c r="S80" s="469"/>
      <c r="T80" s="469"/>
      <c r="U80" s="469"/>
      <c r="V80" s="469"/>
      <c r="W80" s="469"/>
      <c r="X80" s="469"/>
      <c r="Y80" s="469"/>
      <c r="Z80" s="469"/>
      <c r="AA80" s="470"/>
      <c r="AB80" s="132"/>
      <c r="AC80" s="132"/>
      <c r="AD80" s="132"/>
      <c r="AE80" s="132"/>
      <c r="AF80" s="132"/>
      <c r="AG80" s="132"/>
      <c r="AH80" s="132"/>
      <c r="AI80" s="132"/>
      <c r="AJ80" s="132"/>
      <c r="AK80" s="132"/>
      <c r="AL80" s="132"/>
      <c r="AM80" s="132"/>
      <c r="AN80" s="132"/>
    </row>
    <row r="81" spans="1:40" ht="16" customHeight="1">
      <c r="A81" s="462">
        <v>75</v>
      </c>
      <c r="B81" s="459" t="s">
        <v>269</v>
      </c>
      <c r="C81" s="456" t="s">
        <v>270</v>
      </c>
      <c r="D81" s="463">
        <v>182597</v>
      </c>
      <c r="E81" s="280">
        <v>0</v>
      </c>
      <c r="F81" s="280">
        <v>0</v>
      </c>
      <c r="G81" s="280">
        <v>182597</v>
      </c>
      <c r="H81" s="280">
        <v>1063</v>
      </c>
      <c r="I81" s="280">
        <v>181534</v>
      </c>
      <c r="J81" s="280">
        <v>180650</v>
      </c>
      <c r="K81" s="280">
        <v>167573</v>
      </c>
      <c r="L81" s="280">
        <v>13077</v>
      </c>
      <c r="M81" s="461">
        <v>884</v>
      </c>
      <c r="N81" s="464"/>
      <c r="O81" s="465"/>
      <c r="P81" s="466"/>
      <c r="Q81" s="467"/>
      <c r="R81" s="467"/>
      <c r="S81" s="467"/>
      <c r="T81" s="467"/>
      <c r="U81" s="467"/>
      <c r="V81" s="467"/>
      <c r="W81" s="467"/>
      <c r="X81" s="467"/>
      <c r="Y81" s="467"/>
      <c r="Z81" s="467"/>
      <c r="AA81" s="467"/>
      <c r="AB81" s="132"/>
      <c r="AC81" s="132"/>
      <c r="AD81" s="132"/>
      <c r="AE81" s="132"/>
      <c r="AF81" s="132"/>
      <c r="AG81" s="132"/>
      <c r="AH81" s="132"/>
      <c r="AI81" s="132"/>
      <c r="AJ81" s="132"/>
      <c r="AK81" s="132"/>
      <c r="AL81" s="132"/>
      <c r="AM81" s="132"/>
      <c r="AN81" s="132"/>
    </row>
    <row r="82" spans="1:40" ht="16" customHeight="1">
      <c r="A82" s="462">
        <v>76</v>
      </c>
      <c r="B82" s="459" t="s">
        <v>271</v>
      </c>
      <c r="C82" s="456" t="s">
        <v>272</v>
      </c>
      <c r="D82" s="460">
        <f>ROUND(+R82*$O82,0)</f>
        <v>1425080</v>
      </c>
      <c r="E82" s="280">
        <f t="shared" ref="E82" si="2">ROUND(+S82*$O82,0)</f>
        <v>71932</v>
      </c>
      <c r="F82" s="280">
        <f t="shared" ref="F82" si="3">ROUND(+T82*$O82,0)</f>
        <v>6073</v>
      </c>
      <c r="G82" s="280">
        <f t="shared" ref="G82" si="4">ROUND(+U82*$O82,0)</f>
        <v>1347075</v>
      </c>
      <c r="H82" s="280">
        <f t="shared" ref="H82" si="5">ROUND(+V82*$O82,0)</f>
        <v>52774</v>
      </c>
      <c r="I82" s="280">
        <f t="shared" ref="I82" si="6">ROUND(+W82*$O82,0)</f>
        <v>1294302</v>
      </c>
      <c r="J82" s="280">
        <f t="shared" ref="J82" si="7">ROUND(+X82*$O82,0)</f>
        <v>1272775</v>
      </c>
      <c r="K82" s="280">
        <f t="shared" ref="K82" si="8">ROUND(+Y82*$O82,0)</f>
        <v>891564</v>
      </c>
      <c r="L82" s="280">
        <f t="shared" ref="L82" si="9">ROUND(+Z82*$O82,0)</f>
        <v>381211</v>
      </c>
      <c r="M82" s="461">
        <f t="shared" ref="M82" si="10">ROUND(+AA82*$O82,0)</f>
        <v>21526</v>
      </c>
      <c r="N82" s="464">
        <v>15986047</v>
      </c>
      <c r="O82" s="465">
        <f>+N82/(N82+N83)</f>
        <v>0.61876938874078358</v>
      </c>
      <c r="P82" s="466" t="s">
        <v>271</v>
      </c>
      <c r="Q82" s="467" t="s">
        <v>272</v>
      </c>
      <c r="R82" s="467">
        <v>2303088</v>
      </c>
      <c r="S82" s="467">
        <v>116250</v>
      </c>
      <c r="T82" s="467">
        <v>9815</v>
      </c>
      <c r="U82" s="467">
        <v>2177023</v>
      </c>
      <c r="V82" s="467">
        <v>85288</v>
      </c>
      <c r="W82" s="467">
        <v>2091735</v>
      </c>
      <c r="X82" s="467">
        <v>2056946</v>
      </c>
      <c r="Y82" s="467">
        <v>1440866</v>
      </c>
      <c r="Z82" s="467">
        <v>616080</v>
      </c>
      <c r="AA82" s="467">
        <v>34789</v>
      </c>
      <c r="AB82" s="132"/>
      <c r="AC82" s="132"/>
      <c r="AD82" s="132"/>
      <c r="AE82" s="132"/>
      <c r="AF82" s="132"/>
      <c r="AG82" s="132"/>
      <c r="AH82" s="132"/>
      <c r="AI82" s="132"/>
      <c r="AJ82" s="132"/>
      <c r="AK82" s="132"/>
      <c r="AL82" s="132"/>
      <c r="AM82" s="132"/>
      <c r="AN82" s="132"/>
    </row>
    <row r="83" spans="1:40" ht="16" customHeight="1">
      <c r="A83" s="462">
        <v>77</v>
      </c>
      <c r="B83" s="459" t="s">
        <v>273</v>
      </c>
      <c r="C83" s="456" t="s">
        <v>274</v>
      </c>
      <c r="D83" s="460">
        <f>+R82-D82</f>
        <v>878008</v>
      </c>
      <c r="E83" s="280">
        <f t="shared" ref="E83" si="11">+S82-E82</f>
        <v>44318</v>
      </c>
      <c r="F83" s="280">
        <f t="shared" ref="F83" si="12">+T82-F82</f>
        <v>3742</v>
      </c>
      <c r="G83" s="280">
        <f t="shared" ref="G83" si="13">+U82-G82</f>
        <v>829948</v>
      </c>
      <c r="H83" s="280">
        <f t="shared" ref="H83" si="14">+V82-H82</f>
        <v>32514</v>
      </c>
      <c r="I83" s="280">
        <f t="shared" ref="I83" si="15">+W82-I82</f>
        <v>797433</v>
      </c>
      <c r="J83" s="280">
        <f t="shared" ref="J83" si="16">+X82-J82</f>
        <v>784171</v>
      </c>
      <c r="K83" s="280">
        <f t="shared" ref="K83" si="17">+Y82-K82</f>
        <v>549302</v>
      </c>
      <c r="L83" s="280">
        <f t="shared" ref="L83" si="18">+Z82-L82</f>
        <v>234869</v>
      </c>
      <c r="M83" s="461">
        <f t="shared" ref="M83" si="19">+AA82-M82</f>
        <v>13263</v>
      </c>
      <c r="N83" s="464">
        <v>9849179</v>
      </c>
      <c r="O83" s="465">
        <f>+N83/(N82+N83)</f>
        <v>0.38123061125921637</v>
      </c>
      <c r="P83" s="466"/>
      <c r="Q83" s="467"/>
      <c r="R83" s="467"/>
      <c r="S83" s="467"/>
      <c r="T83" s="467"/>
      <c r="U83" s="467"/>
      <c r="V83" s="467"/>
      <c r="W83" s="467"/>
      <c r="X83" s="467"/>
      <c r="Y83" s="467"/>
      <c r="Z83" s="467"/>
      <c r="AA83" s="467"/>
      <c r="AB83" s="132"/>
      <c r="AC83" s="132"/>
      <c r="AD83" s="132"/>
      <c r="AE83" s="132"/>
      <c r="AF83" s="132"/>
      <c r="AG83" s="132"/>
      <c r="AH83" s="132"/>
      <c r="AI83" s="132"/>
      <c r="AJ83" s="132"/>
      <c r="AK83" s="132"/>
      <c r="AL83" s="132"/>
      <c r="AM83" s="132"/>
      <c r="AN83" s="132"/>
    </row>
    <row r="84" spans="1:40" ht="16" customHeight="1">
      <c r="A84" s="462">
        <v>78</v>
      </c>
      <c r="B84" s="459" t="s">
        <v>275</v>
      </c>
      <c r="C84" s="456" t="s">
        <v>276</v>
      </c>
      <c r="D84" s="460">
        <v>129373</v>
      </c>
      <c r="E84" s="280">
        <v>889</v>
      </c>
      <c r="F84" s="280">
        <v>309</v>
      </c>
      <c r="G84" s="280">
        <v>128175</v>
      </c>
      <c r="H84" s="280">
        <v>7774</v>
      </c>
      <c r="I84" s="280">
        <v>120401</v>
      </c>
      <c r="J84" s="280">
        <v>118318</v>
      </c>
      <c r="K84" s="280">
        <v>91299</v>
      </c>
      <c r="L84" s="280">
        <v>27019</v>
      </c>
      <c r="M84" s="461">
        <v>2083</v>
      </c>
    </row>
    <row r="85" spans="1:40" ht="16" customHeight="1">
      <c r="A85" s="462">
        <v>79</v>
      </c>
      <c r="B85" s="459" t="s">
        <v>277</v>
      </c>
      <c r="C85" s="456" t="s">
        <v>278</v>
      </c>
      <c r="D85" s="460">
        <v>36275</v>
      </c>
      <c r="E85" s="280">
        <v>0</v>
      </c>
      <c r="F85" s="280">
        <v>0</v>
      </c>
      <c r="G85" s="280">
        <v>36275</v>
      </c>
      <c r="H85" s="280">
        <v>405</v>
      </c>
      <c r="I85" s="280">
        <v>35870</v>
      </c>
      <c r="J85" s="280">
        <v>35727</v>
      </c>
      <c r="K85" s="280">
        <v>32763</v>
      </c>
      <c r="L85" s="280">
        <v>2964</v>
      </c>
      <c r="M85" s="461">
        <v>143</v>
      </c>
    </row>
    <row r="86" spans="1:40" ht="16" customHeight="1">
      <c r="A86" s="462">
        <v>80</v>
      </c>
      <c r="B86" s="459" t="s">
        <v>279</v>
      </c>
      <c r="C86" s="456" t="s">
        <v>280</v>
      </c>
      <c r="D86" s="460">
        <v>79190</v>
      </c>
      <c r="E86" s="280">
        <v>1208</v>
      </c>
      <c r="F86" s="280">
        <v>247</v>
      </c>
      <c r="G86" s="280">
        <v>77735</v>
      </c>
      <c r="H86" s="280">
        <v>2379</v>
      </c>
      <c r="I86" s="280">
        <v>75356</v>
      </c>
      <c r="J86" s="280">
        <v>73638</v>
      </c>
      <c r="K86" s="280">
        <v>48125</v>
      </c>
      <c r="L86" s="280">
        <v>25513</v>
      </c>
      <c r="M86" s="461">
        <v>1718</v>
      </c>
    </row>
    <row r="87" spans="1:40" ht="16" customHeight="1">
      <c r="A87" s="462">
        <v>81</v>
      </c>
      <c r="B87" s="459" t="s">
        <v>281</v>
      </c>
      <c r="C87" s="456" t="s">
        <v>282</v>
      </c>
      <c r="D87" s="460">
        <v>201366</v>
      </c>
      <c r="E87" s="280">
        <v>608</v>
      </c>
      <c r="F87" s="280">
        <v>166</v>
      </c>
      <c r="G87" s="280">
        <v>200592</v>
      </c>
      <c r="H87" s="280">
        <v>5653</v>
      </c>
      <c r="I87" s="280">
        <v>194939</v>
      </c>
      <c r="J87" s="280">
        <v>191021</v>
      </c>
      <c r="K87" s="280">
        <v>123927</v>
      </c>
      <c r="L87" s="280">
        <v>67094</v>
      </c>
      <c r="M87" s="461">
        <v>3918</v>
      </c>
    </row>
    <row r="88" spans="1:40" ht="16" customHeight="1">
      <c r="A88" s="462">
        <v>82</v>
      </c>
      <c r="B88" s="459" t="s">
        <v>283</v>
      </c>
      <c r="C88" s="456" t="s">
        <v>284</v>
      </c>
      <c r="D88" s="460">
        <v>392628</v>
      </c>
      <c r="E88" s="280">
        <v>58777</v>
      </c>
      <c r="F88" s="280">
        <v>13572</v>
      </c>
      <c r="G88" s="280">
        <v>320279</v>
      </c>
      <c r="H88" s="280">
        <v>19664</v>
      </c>
      <c r="I88" s="280">
        <v>300615</v>
      </c>
      <c r="J88" s="280">
        <v>296080</v>
      </c>
      <c r="K88" s="280">
        <v>187786</v>
      </c>
      <c r="L88" s="280">
        <v>108294</v>
      </c>
      <c r="M88" s="461">
        <v>4535</v>
      </c>
    </row>
    <row r="89" spans="1:40" ht="16" customHeight="1">
      <c r="A89" s="462">
        <v>83</v>
      </c>
      <c r="B89" s="459" t="s">
        <v>285</v>
      </c>
      <c r="C89" s="456" t="s">
        <v>286</v>
      </c>
      <c r="D89" s="460">
        <v>178690</v>
      </c>
      <c r="E89" s="280">
        <v>1643</v>
      </c>
      <c r="F89" s="280">
        <v>368</v>
      </c>
      <c r="G89" s="280">
        <v>176679</v>
      </c>
      <c r="H89" s="280">
        <v>118</v>
      </c>
      <c r="I89" s="280">
        <v>176561</v>
      </c>
      <c r="J89" s="280">
        <v>174311</v>
      </c>
      <c r="K89" s="280">
        <v>100631</v>
      </c>
      <c r="L89" s="280">
        <v>73680</v>
      </c>
      <c r="M89" s="461">
        <v>2250</v>
      </c>
    </row>
    <row r="90" spans="1:40" ht="16" customHeight="1">
      <c r="A90" s="462">
        <v>84</v>
      </c>
      <c r="B90" s="459" t="s">
        <v>287</v>
      </c>
      <c r="C90" s="456" t="s">
        <v>288</v>
      </c>
      <c r="D90" s="460">
        <v>158472</v>
      </c>
      <c r="E90" s="280">
        <v>2057</v>
      </c>
      <c r="F90" s="280">
        <v>234</v>
      </c>
      <c r="G90" s="280">
        <v>156181</v>
      </c>
      <c r="H90" s="280">
        <v>3575</v>
      </c>
      <c r="I90" s="280">
        <v>152606</v>
      </c>
      <c r="J90" s="280">
        <v>152425</v>
      </c>
      <c r="K90" s="280">
        <v>125413</v>
      </c>
      <c r="L90" s="280">
        <v>27012</v>
      </c>
      <c r="M90" s="461">
        <v>181</v>
      </c>
    </row>
    <row r="91" spans="1:40" ht="16" customHeight="1">
      <c r="A91" s="462">
        <v>85</v>
      </c>
      <c r="B91" s="459" t="s">
        <v>289</v>
      </c>
      <c r="C91" s="456" t="s">
        <v>290</v>
      </c>
      <c r="D91" s="460">
        <v>80382</v>
      </c>
      <c r="E91" s="280">
        <v>0</v>
      </c>
      <c r="F91" s="280">
        <v>0</v>
      </c>
      <c r="G91" s="280">
        <v>80382</v>
      </c>
      <c r="H91" s="280">
        <v>3948</v>
      </c>
      <c r="I91" s="280">
        <v>76434</v>
      </c>
      <c r="J91" s="280">
        <v>75982</v>
      </c>
      <c r="K91" s="280">
        <v>58175</v>
      </c>
      <c r="L91" s="280">
        <v>17807</v>
      </c>
      <c r="M91" s="461">
        <v>452</v>
      </c>
    </row>
    <row r="92" spans="1:40" ht="16" customHeight="1">
      <c r="A92" s="462">
        <v>86</v>
      </c>
      <c r="B92" s="459" t="s">
        <v>291</v>
      </c>
      <c r="C92" s="456" t="s">
        <v>292</v>
      </c>
      <c r="D92" s="460">
        <v>1449347</v>
      </c>
      <c r="E92" s="280">
        <v>76870</v>
      </c>
      <c r="F92" s="280">
        <v>3437</v>
      </c>
      <c r="G92" s="280">
        <v>1369040</v>
      </c>
      <c r="H92" s="280">
        <v>85299</v>
      </c>
      <c r="I92" s="280">
        <v>1283741</v>
      </c>
      <c r="J92" s="280">
        <v>1275395</v>
      </c>
      <c r="K92" s="280">
        <v>1115093</v>
      </c>
      <c r="L92" s="280">
        <v>160302</v>
      </c>
      <c r="M92" s="461">
        <v>8346</v>
      </c>
    </row>
    <row r="93" spans="1:40" ht="16" customHeight="1">
      <c r="A93" s="462">
        <v>87</v>
      </c>
      <c r="B93" s="459" t="s">
        <v>293</v>
      </c>
      <c r="C93" s="456" t="s">
        <v>294</v>
      </c>
      <c r="D93" s="460">
        <v>282918</v>
      </c>
      <c r="E93" s="280">
        <v>34718</v>
      </c>
      <c r="F93" s="280">
        <v>1366</v>
      </c>
      <c r="G93" s="280">
        <v>246834</v>
      </c>
      <c r="H93" s="280">
        <v>19243</v>
      </c>
      <c r="I93" s="280">
        <v>227591</v>
      </c>
      <c r="J93" s="280">
        <v>223412</v>
      </c>
      <c r="K93" s="280">
        <v>174220</v>
      </c>
      <c r="L93" s="280">
        <v>49192</v>
      </c>
      <c r="M93" s="461">
        <v>4179</v>
      </c>
    </row>
    <row r="94" spans="1:40" ht="16" customHeight="1">
      <c r="A94" s="462">
        <v>88</v>
      </c>
      <c r="B94" s="459" t="s">
        <v>295</v>
      </c>
      <c r="C94" s="456" t="s">
        <v>296</v>
      </c>
      <c r="D94" s="460">
        <v>294909</v>
      </c>
      <c r="E94" s="280">
        <v>43067</v>
      </c>
      <c r="F94" s="280">
        <v>1170</v>
      </c>
      <c r="G94" s="280">
        <v>250672</v>
      </c>
      <c r="H94" s="280">
        <v>27056</v>
      </c>
      <c r="I94" s="280">
        <v>223616</v>
      </c>
      <c r="J94" s="280">
        <v>218714</v>
      </c>
      <c r="K94" s="280">
        <v>173161</v>
      </c>
      <c r="L94" s="280">
        <v>45553</v>
      </c>
      <c r="M94" s="461">
        <v>4902</v>
      </c>
    </row>
    <row r="95" spans="1:40" ht="16" customHeight="1">
      <c r="A95" s="462">
        <v>89</v>
      </c>
      <c r="B95" s="459" t="s">
        <v>297</v>
      </c>
      <c r="C95" s="456" t="s">
        <v>7</v>
      </c>
      <c r="D95" s="460">
        <v>2030676</v>
      </c>
      <c r="E95" s="280">
        <v>0</v>
      </c>
      <c r="F95" s="280">
        <v>0</v>
      </c>
      <c r="G95" s="280">
        <v>2030676</v>
      </c>
      <c r="H95" s="280">
        <v>184</v>
      </c>
      <c r="I95" s="280">
        <v>2030492</v>
      </c>
      <c r="J95" s="280">
        <v>2023941</v>
      </c>
      <c r="K95" s="280">
        <v>1704852</v>
      </c>
      <c r="L95" s="280">
        <v>319089</v>
      </c>
      <c r="M95" s="461">
        <v>6551</v>
      </c>
    </row>
    <row r="96" spans="1:40" ht="16" customHeight="1">
      <c r="A96" s="462">
        <v>90</v>
      </c>
      <c r="B96" s="459" t="s">
        <v>298</v>
      </c>
      <c r="C96" s="456" t="s">
        <v>299</v>
      </c>
      <c r="D96" s="460">
        <v>2592954</v>
      </c>
      <c r="E96" s="280">
        <v>4099</v>
      </c>
      <c r="F96" s="280">
        <v>744</v>
      </c>
      <c r="G96" s="280">
        <v>2588111</v>
      </c>
      <c r="H96" s="280">
        <v>20939</v>
      </c>
      <c r="I96" s="280">
        <v>2567172</v>
      </c>
      <c r="J96" s="280">
        <v>2521170</v>
      </c>
      <c r="K96" s="280">
        <v>1771442</v>
      </c>
      <c r="L96" s="280">
        <v>749728</v>
      </c>
      <c r="M96" s="461">
        <v>46002</v>
      </c>
    </row>
    <row r="97" spans="1:13" ht="16" customHeight="1">
      <c r="A97" s="462">
        <v>91</v>
      </c>
      <c r="B97" s="459" t="s">
        <v>300</v>
      </c>
      <c r="C97" s="456" t="s">
        <v>301</v>
      </c>
      <c r="D97" s="460">
        <v>901817</v>
      </c>
      <c r="E97" s="280">
        <v>308</v>
      </c>
      <c r="F97" s="280">
        <v>0</v>
      </c>
      <c r="G97" s="280">
        <v>901509</v>
      </c>
      <c r="H97" s="280">
        <v>10963</v>
      </c>
      <c r="I97" s="280">
        <v>890546</v>
      </c>
      <c r="J97" s="280">
        <v>882710</v>
      </c>
      <c r="K97" s="280">
        <v>648983</v>
      </c>
      <c r="L97" s="280">
        <v>233727</v>
      </c>
      <c r="M97" s="461">
        <v>7836</v>
      </c>
    </row>
    <row r="98" spans="1:13" ht="16" customHeight="1">
      <c r="A98" s="462">
        <v>92</v>
      </c>
      <c r="B98" s="459" t="s">
        <v>302</v>
      </c>
      <c r="C98" s="456" t="s">
        <v>303</v>
      </c>
      <c r="D98" s="460">
        <v>4472007</v>
      </c>
      <c r="E98" s="280">
        <v>185178</v>
      </c>
      <c r="F98" s="280">
        <v>67283</v>
      </c>
      <c r="G98" s="280">
        <v>4219546</v>
      </c>
      <c r="H98" s="280">
        <v>204049</v>
      </c>
      <c r="I98" s="280">
        <v>4015497</v>
      </c>
      <c r="J98" s="280">
        <v>3900674</v>
      </c>
      <c r="K98" s="280">
        <v>2764506</v>
      </c>
      <c r="L98" s="280">
        <v>1136168</v>
      </c>
      <c r="M98" s="461">
        <v>114823</v>
      </c>
    </row>
    <row r="99" spans="1:13" ht="16" customHeight="1">
      <c r="A99" s="462">
        <v>93</v>
      </c>
      <c r="B99" s="459" t="s">
        <v>304</v>
      </c>
      <c r="C99" s="456" t="s">
        <v>305</v>
      </c>
      <c r="D99" s="460">
        <v>168429</v>
      </c>
      <c r="E99" s="280">
        <v>4297</v>
      </c>
      <c r="F99" s="280">
        <v>130</v>
      </c>
      <c r="G99" s="280">
        <v>164002</v>
      </c>
      <c r="H99" s="280">
        <v>2846</v>
      </c>
      <c r="I99" s="280">
        <v>161156</v>
      </c>
      <c r="J99" s="280">
        <v>148339</v>
      </c>
      <c r="K99" s="280">
        <v>91787</v>
      </c>
      <c r="L99" s="280">
        <v>56552</v>
      </c>
      <c r="M99" s="461">
        <v>12817</v>
      </c>
    </row>
    <row r="100" spans="1:13" ht="16" customHeight="1">
      <c r="A100" s="462">
        <v>94</v>
      </c>
      <c r="B100" s="459" t="s">
        <v>306</v>
      </c>
      <c r="C100" s="456" t="s">
        <v>307</v>
      </c>
      <c r="D100" s="460">
        <v>1943066</v>
      </c>
      <c r="E100" s="280">
        <v>3712</v>
      </c>
      <c r="F100" s="280">
        <v>943</v>
      </c>
      <c r="G100" s="280">
        <v>1938411</v>
      </c>
      <c r="H100" s="280">
        <v>43643</v>
      </c>
      <c r="I100" s="280">
        <v>1894768</v>
      </c>
      <c r="J100" s="280">
        <v>1849327</v>
      </c>
      <c r="K100" s="280">
        <v>1018427</v>
      </c>
      <c r="L100" s="280">
        <v>830900</v>
      </c>
      <c r="M100" s="461">
        <v>45441</v>
      </c>
    </row>
    <row r="101" spans="1:13" ht="16" customHeight="1">
      <c r="A101" s="462">
        <v>95</v>
      </c>
      <c r="B101" s="459" t="s">
        <v>308</v>
      </c>
      <c r="C101" s="456" t="s">
        <v>309</v>
      </c>
      <c r="D101" s="460">
        <v>1900537</v>
      </c>
      <c r="E101" s="280">
        <v>0</v>
      </c>
      <c r="F101" s="280">
        <v>0</v>
      </c>
      <c r="G101" s="280">
        <v>1900537</v>
      </c>
      <c r="H101" s="280">
        <v>52175</v>
      </c>
      <c r="I101" s="280">
        <v>1848362</v>
      </c>
      <c r="J101" s="280">
        <v>1812137</v>
      </c>
      <c r="K101" s="280">
        <v>1075820</v>
      </c>
      <c r="L101" s="280">
        <v>736317</v>
      </c>
      <c r="M101" s="461">
        <v>36225</v>
      </c>
    </row>
    <row r="102" spans="1:13" ht="16" customHeight="1">
      <c r="A102" s="462">
        <v>96</v>
      </c>
      <c r="B102" s="459" t="s">
        <v>310</v>
      </c>
      <c r="C102" s="456" t="s">
        <v>43</v>
      </c>
      <c r="D102" s="460">
        <v>614888</v>
      </c>
      <c r="E102" s="280">
        <v>24320</v>
      </c>
      <c r="F102" s="280">
        <v>11522</v>
      </c>
      <c r="G102" s="280">
        <v>579046</v>
      </c>
      <c r="H102" s="280">
        <v>140620</v>
      </c>
      <c r="I102" s="280">
        <v>438426</v>
      </c>
      <c r="J102" s="280">
        <v>414157</v>
      </c>
      <c r="K102" s="280">
        <v>261979</v>
      </c>
      <c r="L102" s="280">
        <v>152178</v>
      </c>
      <c r="M102" s="461">
        <v>24269</v>
      </c>
    </row>
    <row r="103" spans="1:13" ht="16" customHeight="1">
      <c r="A103" s="462">
        <v>97</v>
      </c>
      <c r="B103" s="459" t="s">
        <v>311</v>
      </c>
      <c r="C103" s="456" t="s">
        <v>312</v>
      </c>
      <c r="D103" s="460">
        <v>293922</v>
      </c>
      <c r="E103" s="280">
        <v>5889</v>
      </c>
      <c r="F103" s="280">
        <v>1612</v>
      </c>
      <c r="G103" s="280">
        <v>286421</v>
      </c>
      <c r="H103" s="280">
        <v>21941</v>
      </c>
      <c r="I103" s="280">
        <v>264480</v>
      </c>
      <c r="J103" s="280">
        <v>259306</v>
      </c>
      <c r="K103" s="280">
        <v>174266</v>
      </c>
      <c r="L103" s="280">
        <v>85040</v>
      </c>
      <c r="M103" s="461">
        <v>5174</v>
      </c>
    </row>
    <row r="104" spans="1:13" ht="16" customHeight="1">
      <c r="A104" s="462">
        <v>98</v>
      </c>
      <c r="B104" s="459" t="s">
        <v>313</v>
      </c>
      <c r="C104" s="456" t="s">
        <v>314</v>
      </c>
      <c r="D104" s="460">
        <v>155754</v>
      </c>
      <c r="E104" s="280">
        <v>10591</v>
      </c>
      <c r="F104" s="280">
        <v>810</v>
      </c>
      <c r="G104" s="280">
        <v>144353</v>
      </c>
      <c r="H104" s="280">
        <v>17242</v>
      </c>
      <c r="I104" s="280">
        <v>127111</v>
      </c>
      <c r="J104" s="280">
        <v>124666</v>
      </c>
      <c r="K104" s="280">
        <v>100238</v>
      </c>
      <c r="L104" s="280">
        <v>24428</v>
      </c>
      <c r="M104" s="461">
        <v>2445</v>
      </c>
    </row>
    <row r="105" spans="1:13" ht="16" customHeight="1">
      <c r="A105" s="462">
        <v>99</v>
      </c>
      <c r="B105" s="459" t="s">
        <v>315</v>
      </c>
      <c r="C105" s="456" t="s">
        <v>316</v>
      </c>
      <c r="D105" s="460">
        <v>791303</v>
      </c>
      <c r="E105" s="280">
        <v>84370</v>
      </c>
      <c r="F105" s="280">
        <v>27723</v>
      </c>
      <c r="G105" s="280">
        <v>679210</v>
      </c>
      <c r="H105" s="280">
        <v>105658</v>
      </c>
      <c r="I105" s="280">
        <v>573552</v>
      </c>
      <c r="J105" s="280">
        <v>564127</v>
      </c>
      <c r="K105" s="280">
        <v>467792</v>
      </c>
      <c r="L105" s="280">
        <v>96335</v>
      </c>
      <c r="M105" s="461">
        <v>9425</v>
      </c>
    </row>
    <row r="106" spans="1:13" ht="16" customHeight="1">
      <c r="A106" s="462">
        <v>100</v>
      </c>
      <c r="B106" s="459" t="s">
        <v>317</v>
      </c>
      <c r="C106" s="456" t="s">
        <v>318</v>
      </c>
      <c r="D106" s="460">
        <v>6936362</v>
      </c>
      <c r="E106" s="280">
        <v>783563</v>
      </c>
      <c r="F106" s="280">
        <v>64317</v>
      </c>
      <c r="G106" s="280">
        <v>6088482</v>
      </c>
      <c r="H106" s="280">
        <v>282732</v>
      </c>
      <c r="I106" s="280">
        <v>5805750</v>
      </c>
      <c r="J106" s="280">
        <v>5539299</v>
      </c>
      <c r="K106" s="280">
        <v>2671294</v>
      </c>
      <c r="L106" s="280">
        <v>2868005</v>
      </c>
      <c r="M106" s="461">
        <v>266451</v>
      </c>
    </row>
    <row r="107" spans="1:13" ht="16" customHeight="1">
      <c r="A107" s="462">
        <v>101</v>
      </c>
      <c r="B107" s="459" t="s">
        <v>319</v>
      </c>
      <c r="C107" s="456" t="s">
        <v>320</v>
      </c>
      <c r="D107" s="460">
        <v>455680</v>
      </c>
      <c r="E107" s="280">
        <v>14546</v>
      </c>
      <c r="F107" s="280">
        <v>8918</v>
      </c>
      <c r="G107" s="280">
        <v>432216</v>
      </c>
      <c r="H107" s="280">
        <v>22158</v>
      </c>
      <c r="I107" s="280">
        <v>410058</v>
      </c>
      <c r="J107" s="280">
        <v>386787</v>
      </c>
      <c r="K107" s="280">
        <v>185119</v>
      </c>
      <c r="L107" s="280">
        <v>201668</v>
      </c>
      <c r="M107" s="461">
        <v>23271</v>
      </c>
    </row>
    <row r="108" spans="1:13" ht="16" customHeight="1">
      <c r="A108" s="462">
        <v>102</v>
      </c>
      <c r="B108" s="459" t="s">
        <v>321</v>
      </c>
      <c r="C108" s="456" t="s">
        <v>322</v>
      </c>
      <c r="D108" s="460">
        <v>3596688</v>
      </c>
      <c r="E108" s="280">
        <v>265731</v>
      </c>
      <c r="F108" s="280">
        <v>106076</v>
      </c>
      <c r="G108" s="280">
        <v>3224881</v>
      </c>
      <c r="H108" s="280">
        <v>113229</v>
      </c>
      <c r="I108" s="280">
        <v>3111652</v>
      </c>
      <c r="J108" s="280">
        <v>2964725</v>
      </c>
      <c r="K108" s="280">
        <v>635941</v>
      </c>
      <c r="L108" s="280">
        <v>2328784</v>
      </c>
      <c r="M108" s="461">
        <v>146927</v>
      </c>
    </row>
    <row r="109" spans="1:13" ht="16" customHeight="1">
      <c r="A109" s="462">
        <v>103</v>
      </c>
      <c r="B109" s="459" t="s">
        <v>323</v>
      </c>
      <c r="C109" s="456" t="s">
        <v>324</v>
      </c>
      <c r="D109" s="460">
        <v>1028110</v>
      </c>
      <c r="E109" s="280">
        <v>328448</v>
      </c>
      <c r="F109" s="280">
        <v>86219</v>
      </c>
      <c r="G109" s="280">
        <v>613443</v>
      </c>
      <c r="H109" s="280">
        <v>44564</v>
      </c>
      <c r="I109" s="280">
        <v>568879</v>
      </c>
      <c r="J109" s="280">
        <v>551113</v>
      </c>
      <c r="K109" s="280">
        <v>375209</v>
      </c>
      <c r="L109" s="280">
        <v>175904</v>
      </c>
      <c r="M109" s="461">
        <v>17766</v>
      </c>
    </row>
    <row r="110" spans="1:13" ht="16" customHeight="1">
      <c r="A110" s="462">
        <v>104</v>
      </c>
      <c r="B110" s="459" t="s">
        <v>325</v>
      </c>
      <c r="C110" s="456" t="s">
        <v>326</v>
      </c>
      <c r="D110" s="460">
        <v>824121</v>
      </c>
      <c r="E110" s="280">
        <v>98603</v>
      </c>
      <c r="F110" s="280">
        <v>7224</v>
      </c>
      <c r="G110" s="280">
        <v>718294</v>
      </c>
      <c r="H110" s="280">
        <v>30667</v>
      </c>
      <c r="I110" s="280">
        <v>687627</v>
      </c>
      <c r="J110" s="280">
        <v>660272</v>
      </c>
      <c r="K110" s="280">
        <v>256125</v>
      </c>
      <c r="L110" s="280">
        <v>404147</v>
      </c>
      <c r="M110" s="461">
        <v>27355</v>
      </c>
    </row>
    <row r="111" spans="1:13" ht="16" customHeight="1">
      <c r="A111" s="462">
        <v>105</v>
      </c>
      <c r="B111" s="459" t="s">
        <v>327</v>
      </c>
      <c r="C111" s="456" t="s">
        <v>328</v>
      </c>
      <c r="D111" s="460">
        <v>60206</v>
      </c>
      <c r="E111" s="280">
        <v>8341</v>
      </c>
      <c r="F111" s="280">
        <v>3857</v>
      </c>
      <c r="G111" s="280">
        <v>48008</v>
      </c>
      <c r="H111" s="280">
        <v>8015</v>
      </c>
      <c r="I111" s="280">
        <v>39993</v>
      </c>
      <c r="J111" s="280">
        <v>39007</v>
      </c>
      <c r="K111" s="280">
        <v>28187</v>
      </c>
      <c r="L111" s="280">
        <v>10820</v>
      </c>
      <c r="M111" s="461">
        <v>986</v>
      </c>
    </row>
    <row r="112" spans="1:13" ht="16" customHeight="1">
      <c r="A112" s="462">
        <v>106</v>
      </c>
      <c r="B112" s="459" t="s">
        <v>329</v>
      </c>
      <c r="C112" s="456" t="s">
        <v>330</v>
      </c>
      <c r="D112" s="460">
        <v>1391157</v>
      </c>
      <c r="E112" s="280">
        <v>434948</v>
      </c>
      <c r="F112" s="280">
        <v>34412</v>
      </c>
      <c r="G112" s="280">
        <v>921797</v>
      </c>
      <c r="H112" s="280">
        <v>58582</v>
      </c>
      <c r="I112" s="280">
        <v>863215</v>
      </c>
      <c r="J112" s="280">
        <v>790991</v>
      </c>
      <c r="K112" s="280">
        <v>326146</v>
      </c>
      <c r="L112" s="280">
        <v>464845</v>
      </c>
      <c r="M112" s="461">
        <v>72224</v>
      </c>
    </row>
    <row r="113" spans="1:13" ht="16" customHeight="1">
      <c r="A113" s="462">
        <v>107</v>
      </c>
      <c r="B113" s="459" t="s">
        <v>331</v>
      </c>
      <c r="C113" s="456" t="s">
        <v>332</v>
      </c>
      <c r="D113" s="463">
        <v>0</v>
      </c>
      <c r="E113" s="280">
        <v>0</v>
      </c>
      <c r="F113" s="280">
        <v>0</v>
      </c>
      <c r="G113" s="280">
        <v>0</v>
      </c>
      <c r="H113" s="280">
        <v>0</v>
      </c>
      <c r="I113" s="280">
        <v>0</v>
      </c>
      <c r="J113" s="280">
        <v>0</v>
      </c>
      <c r="K113" s="280">
        <v>0</v>
      </c>
      <c r="L113" s="280">
        <v>0</v>
      </c>
      <c r="M113" s="461">
        <v>0</v>
      </c>
    </row>
    <row r="114" spans="1:13" ht="16" customHeight="1" thickBot="1">
      <c r="A114" s="462">
        <v>108</v>
      </c>
      <c r="B114" s="459" t="s">
        <v>333</v>
      </c>
      <c r="C114" s="456" t="s">
        <v>334</v>
      </c>
      <c r="D114" s="471">
        <v>13794</v>
      </c>
      <c r="E114" s="304">
        <v>331</v>
      </c>
      <c r="F114" s="304">
        <v>45</v>
      </c>
      <c r="G114" s="304">
        <v>13418</v>
      </c>
      <c r="H114" s="304">
        <v>332</v>
      </c>
      <c r="I114" s="304">
        <v>13086</v>
      </c>
      <c r="J114" s="304">
        <v>12817</v>
      </c>
      <c r="K114" s="304">
        <v>4928</v>
      </c>
      <c r="L114" s="304">
        <v>7889</v>
      </c>
      <c r="M114" s="472">
        <v>269</v>
      </c>
    </row>
    <row r="115" spans="1:13" ht="27.65" customHeight="1" thickBot="1">
      <c r="B115" s="473"/>
      <c r="C115" s="474" t="s">
        <v>66</v>
      </c>
      <c r="D115" s="475">
        <f>SUM(D7:D114)</f>
        <v>68707839</v>
      </c>
      <c r="E115" s="476">
        <f t="shared" ref="E115:M115" si="20">SUM(E7:E114)</f>
        <v>5552106</v>
      </c>
      <c r="F115" s="476">
        <f t="shared" si="20"/>
        <v>1456170</v>
      </c>
      <c r="G115" s="476">
        <f t="shared" si="20"/>
        <v>61699563</v>
      </c>
      <c r="H115" s="476">
        <f t="shared" si="20"/>
        <v>4166252</v>
      </c>
      <c r="I115" s="476">
        <f t="shared" si="20"/>
        <v>57533311</v>
      </c>
      <c r="J115" s="476">
        <f t="shared" si="20"/>
        <v>55895532</v>
      </c>
      <c r="K115" s="476">
        <f t="shared" si="20"/>
        <v>35806952</v>
      </c>
      <c r="L115" s="476">
        <f t="shared" si="20"/>
        <v>20088580</v>
      </c>
      <c r="M115" s="477">
        <f t="shared" si="20"/>
        <v>1637779</v>
      </c>
    </row>
  </sheetData>
  <mergeCells count="1">
    <mergeCell ref="B6:C6"/>
  </mergeCells>
  <phoneticPr fontId="10"/>
  <pageMargins left="0.7" right="0.7" top="0.75" bottom="0.75" header="0.3" footer="0.3"/>
  <pageSetup paperSize="9" scale="5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297A-9DE1-4CAE-80C8-FDCAE2A4B845}">
  <sheetPr>
    <pageSetUpPr fitToPage="1"/>
  </sheetPr>
  <dimension ref="A1:DH118"/>
  <sheetViews>
    <sheetView zoomScale="80" zoomScaleNormal="80" workbookViewId="0">
      <pane xSplit="3" ySplit="6" topLeftCell="D7" activePane="bottomRight" state="frozen"/>
      <selection pane="topRight" activeCell="D1" sqref="D1"/>
      <selection pane="bottomLeft" activeCell="A7" sqref="A7"/>
      <selection pane="bottomRight" activeCell="D7" sqref="D7"/>
    </sheetView>
  </sheetViews>
  <sheetFormatPr defaultColWidth="12.59765625" defaultRowHeight="12"/>
  <cols>
    <col min="1" max="1" width="4.33203125" style="478" customWidth="1"/>
    <col min="2" max="2" width="4.796875" style="336" customWidth="1"/>
    <col min="3" max="3" width="28.59765625" style="335" customWidth="1"/>
    <col min="4" max="111" width="7.86328125" style="336" customWidth="1"/>
    <col min="112" max="16384" width="12.59765625" style="336"/>
  </cols>
  <sheetData>
    <row r="1" spans="1:111" s="479" customFormat="1" ht="21.5" customHeight="1">
      <c r="A1" s="478"/>
      <c r="C1" s="480"/>
      <c r="D1" s="479">
        <v>1</v>
      </c>
      <c r="E1" s="479">
        <v>2</v>
      </c>
      <c r="F1" s="479">
        <v>3</v>
      </c>
      <c r="G1" s="479">
        <v>4</v>
      </c>
      <c r="H1" s="479">
        <v>5</v>
      </c>
      <c r="I1" s="479">
        <v>6</v>
      </c>
      <c r="J1" s="479">
        <v>7</v>
      </c>
      <c r="K1" s="479">
        <v>8</v>
      </c>
      <c r="L1" s="479">
        <v>9</v>
      </c>
      <c r="M1" s="479">
        <v>10</v>
      </c>
      <c r="N1" s="479">
        <v>11</v>
      </c>
      <c r="O1" s="479">
        <v>12</v>
      </c>
      <c r="P1" s="479">
        <v>13</v>
      </c>
      <c r="Q1" s="479">
        <v>14</v>
      </c>
      <c r="R1" s="479">
        <v>15</v>
      </c>
      <c r="S1" s="479">
        <v>16</v>
      </c>
      <c r="T1" s="479">
        <v>17</v>
      </c>
      <c r="U1" s="479">
        <v>18</v>
      </c>
      <c r="V1" s="479">
        <v>19</v>
      </c>
      <c r="W1" s="479">
        <v>20</v>
      </c>
      <c r="X1" s="479">
        <v>21</v>
      </c>
      <c r="Y1" s="479">
        <v>22</v>
      </c>
      <c r="Z1" s="479">
        <v>23</v>
      </c>
      <c r="AA1" s="479">
        <v>24</v>
      </c>
      <c r="AB1" s="479">
        <v>25</v>
      </c>
      <c r="AC1" s="479">
        <v>26</v>
      </c>
      <c r="AD1" s="479">
        <v>27</v>
      </c>
      <c r="AE1" s="479">
        <v>28</v>
      </c>
      <c r="AF1" s="479">
        <v>29</v>
      </c>
      <c r="AG1" s="479">
        <v>30</v>
      </c>
      <c r="AH1" s="479">
        <v>31</v>
      </c>
      <c r="AI1" s="479">
        <v>32</v>
      </c>
      <c r="AJ1" s="479">
        <v>33</v>
      </c>
      <c r="AK1" s="479">
        <v>34</v>
      </c>
      <c r="AL1" s="479">
        <v>35</v>
      </c>
      <c r="AM1" s="479">
        <v>36</v>
      </c>
      <c r="AN1" s="479">
        <v>37</v>
      </c>
      <c r="AO1" s="479">
        <v>38</v>
      </c>
      <c r="AP1" s="479">
        <v>39</v>
      </c>
      <c r="AQ1" s="479">
        <v>40</v>
      </c>
      <c r="AR1" s="479">
        <v>41</v>
      </c>
      <c r="AS1" s="479">
        <v>42</v>
      </c>
      <c r="AT1" s="479">
        <v>43</v>
      </c>
      <c r="AU1" s="479">
        <v>44</v>
      </c>
      <c r="AV1" s="479">
        <v>45</v>
      </c>
      <c r="AW1" s="479">
        <v>46</v>
      </c>
      <c r="AX1" s="479">
        <v>47</v>
      </c>
      <c r="AY1" s="479">
        <v>48</v>
      </c>
      <c r="AZ1" s="479">
        <v>49</v>
      </c>
      <c r="BA1" s="479">
        <v>50</v>
      </c>
      <c r="BB1" s="479">
        <v>51</v>
      </c>
      <c r="BC1" s="479">
        <v>52</v>
      </c>
      <c r="BD1" s="479">
        <v>53</v>
      </c>
      <c r="BE1" s="479">
        <v>54</v>
      </c>
      <c r="BF1" s="479">
        <v>55</v>
      </c>
      <c r="BG1" s="479">
        <v>56</v>
      </c>
      <c r="BH1" s="479">
        <v>57</v>
      </c>
      <c r="BI1" s="479">
        <v>58</v>
      </c>
      <c r="BJ1" s="479">
        <v>59</v>
      </c>
      <c r="BK1" s="479">
        <v>60</v>
      </c>
      <c r="BL1" s="479">
        <v>61</v>
      </c>
      <c r="BM1" s="479">
        <v>62</v>
      </c>
      <c r="BN1" s="479">
        <v>63</v>
      </c>
      <c r="BO1" s="479">
        <v>64</v>
      </c>
      <c r="BP1" s="479">
        <v>65</v>
      </c>
      <c r="BQ1" s="479">
        <v>66</v>
      </c>
      <c r="BR1" s="479">
        <v>67</v>
      </c>
      <c r="BS1" s="479">
        <v>68</v>
      </c>
      <c r="BT1" s="479">
        <v>69</v>
      </c>
      <c r="BU1" s="479">
        <v>70</v>
      </c>
      <c r="BV1" s="479">
        <v>71</v>
      </c>
      <c r="BW1" s="479">
        <v>72</v>
      </c>
      <c r="BX1" s="479">
        <v>73</v>
      </c>
      <c r="BY1" s="479">
        <v>74</v>
      </c>
      <c r="BZ1" s="479">
        <v>75</v>
      </c>
      <c r="CA1" s="479">
        <v>76</v>
      </c>
      <c r="CB1" s="479">
        <v>77</v>
      </c>
      <c r="CC1" s="479">
        <v>78</v>
      </c>
      <c r="CD1" s="479">
        <v>79</v>
      </c>
      <c r="CE1" s="479">
        <v>80</v>
      </c>
      <c r="CF1" s="479">
        <v>81</v>
      </c>
      <c r="CG1" s="479">
        <v>82</v>
      </c>
      <c r="CH1" s="479">
        <v>83</v>
      </c>
      <c r="CI1" s="479">
        <v>84</v>
      </c>
      <c r="CJ1" s="479">
        <v>85</v>
      </c>
      <c r="CK1" s="479">
        <v>86</v>
      </c>
      <c r="CL1" s="479">
        <v>87</v>
      </c>
      <c r="CM1" s="479">
        <v>88</v>
      </c>
      <c r="CN1" s="479">
        <v>89</v>
      </c>
      <c r="CO1" s="479">
        <v>90</v>
      </c>
      <c r="CP1" s="479">
        <v>91</v>
      </c>
      <c r="CQ1" s="479">
        <v>92</v>
      </c>
      <c r="CR1" s="479">
        <v>93</v>
      </c>
      <c r="CS1" s="479">
        <v>94</v>
      </c>
      <c r="CT1" s="479">
        <v>95</v>
      </c>
      <c r="CU1" s="479">
        <v>96</v>
      </c>
      <c r="CV1" s="479">
        <v>97</v>
      </c>
      <c r="CW1" s="479">
        <v>98</v>
      </c>
      <c r="CX1" s="479">
        <v>99</v>
      </c>
      <c r="CY1" s="479">
        <v>100</v>
      </c>
      <c r="CZ1" s="479">
        <v>101</v>
      </c>
      <c r="DA1" s="479">
        <v>102</v>
      </c>
      <c r="DB1" s="479">
        <v>103</v>
      </c>
      <c r="DC1" s="479">
        <v>104</v>
      </c>
      <c r="DD1" s="479">
        <v>105</v>
      </c>
      <c r="DE1" s="479">
        <v>106</v>
      </c>
      <c r="DF1" s="479">
        <v>107</v>
      </c>
      <c r="DG1" s="479">
        <v>108</v>
      </c>
    </row>
    <row r="2" spans="1:111" ht="6" customHeight="1"/>
    <row r="3" spans="1:111" s="338" customFormat="1" ht="6" customHeight="1">
      <c r="A3" s="478"/>
      <c r="B3" s="339"/>
      <c r="D3" s="339"/>
      <c r="E3" s="339"/>
      <c r="F3" s="339"/>
      <c r="G3" s="339"/>
      <c r="H3" s="339"/>
      <c r="I3" s="339"/>
      <c r="J3" s="339"/>
      <c r="K3" s="339"/>
      <c r="L3" s="339"/>
      <c r="M3" s="339"/>
      <c r="N3" s="339"/>
      <c r="O3" s="339"/>
      <c r="P3" s="339"/>
    </row>
    <row r="4" spans="1:111" ht="6" customHeight="1" thickBot="1">
      <c r="B4" s="341"/>
      <c r="C4" s="340"/>
      <c r="D4" s="341"/>
      <c r="E4" s="341"/>
      <c r="F4" s="341"/>
      <c r="G4" s="341"/>
      <c r="H4" s="341"/>
      <c r="I4" s="341"/>
      <c r="J4" s="341"/>
      <c r="K4" s="341"/>
      <c r="L4" s="341"/>
      <c r="M4" s="341"/>
      <c r="N4" s="341"/>
      <c r="O4" s="341"/>
      <c r="P4" s="341"/>
    </row>
    <row r="5" spans="1:111" s="350" customFormat="1">
      <c r="A5" s="481"/>
      <c r="B5" s="1045" t="s">
        <v>342</v>
      </c>
      <c r="C5" s="1046"/>
      <c r="D5" s="482" t="s">
        <v>133</v>
      </c>
      <c r="E5" s="344" t="s">
        <v>135</v>
      </c>
      <c r="F5" s="344" t="s">
        <v>137</v>
      </c>
      <c r="G5" s="344" t="s">
        <v>139</v>
      </c>
      <c r="H5" s="344" t="s">
        <v>141</v>
      </c>
      <c r="I5" s="344" t="s">
        <v>143</v>
      </c>
      <c r="J5" s="344" t="s">
        <v>145</v>
      </c>
      <c r="K5" s="344" t="s">
        <v>147</v>
      </c>
      <c r="L5" s="344" t="s">
        <v>149</v>
      </c>
      <c r="M5" s="344" t="s">
        <v>151</v>
      </c>
      <c r="N5" s="344" t="s">
        <v>153</v>
      </c>
      <c r="O5" s="344" t="s">
        <v>155</v>
      </c>
      <c r="P5" s="344" t="s">
        <v>157</v>
      </c>
      <c r="Q5" s="344" t="s">
        <v>159</v>
      </c>
      <c r="R5" s="344" t="s">
        <v>161</v>
      </c>
      <c r="S5" s="344" t="s">
        <v>163</v>
      </c>
      <c r="T5" s="344" t="s">
        <v>165</v>
      </c>
      <c r="U5" s="344" t="s">
        <v>167</v>
      </c>
      <c r="V5" s="344" t="s">
        <v>169</v>
      </c>
      <c r="W5" s="344" t="s">
        <v>171</v>
      </c>
      <c r="X5" s="344" t="s">
        <v>173</v>
      </c>
      <c r="Y5" s="344" t="s">
        <v>175</v>
      </c>
      <c r="Z5" s="344" t="s">
        <v>177</v>
      </c>
      <c r="AA5" s="344" t="s">
        <v>179</v>
      </c>
      <c r="AB5" s="344" t="s">
        <v>181</v>
      </c>
      <c r="AC5" s="344" t="s">
        <v>183</v>
      </c>
      <c r="AD5" s="344" t="s">
        <v>185</v>
      </c>
      <c r="AE5" s="344" t="s">
        <v>187</v>
      </c>
      <c r="AF5" s="344" t="s">
        <v>189</v>
      </c>
      <c r="AG5" s="344" t="s">
        <v>190</v>
      </c>
      <c r="AH5" s="344" t="s">
        <v>191</v>
      </c>
      <c r="AI5" s="344" t="s">
        <v>193</v>
      </c>
      <c r="AJ5" s="344" t="s">
        <v>195</v>
      </c>
      <c r="AK5" s="344" t="s">
        <v>197</v>
      </c>
      <c r="AL5" s="344" t="s">
        <v>198</v>
      </c>
      <c r="AM5" s="344" t="s">
        <v>199</v>
      </c>
      <c r="AN5" s="344" t="s">
        <v>201</v>
      </c>
      <c r="AO5" s="344" t="s">
        <v>203</v>
      </c>
      <c r="AP5" s="344" t="s">
        <v>205</v>
      </c>
      <c r="AQ5" s="344" t="s">
        <v>207</v>
      </c>
      <c r="AR5" s="344" t="s">
        <v>209</v>
      </c>
      <c r="AS5" s="344" t="s">
        <v>211</v>
      </c>
      <c r="AT5" s="344" t="s">
        <v>213</v>
      </c>
      <c r="AU5" s="344" t="s">
        <v>215</v>
      </c>
      <c r="AV5" s="344" t="s">
        <v>216</v>
      </c>
      <c r="AW5" s="344" t="s">
        <v>217</v>
      </c>
      <c r="AX5" s="344" t="s">
        <v>218</v>
      </c>
      <c r="AY5" s="344" t="s">
        <v>220</v>
      </c>
      <c r="AZ5" s="344" t="s">
        <v>222</v>
      </c>
      <c r="BA5" s="344" t="s">
        <v>224</v>
      </c>
      <c r="BB5" s="344" t="s">
        <v>226</v>
      </c>
      <c r="BC5" s="344" t="s">
        <v>228</v>
      </c>
      <c r="BD5" s="344" t="s">
        <v>230</v>
      </c>
      <c r="BE5" s="344" t="s">
        <v>232</v>
      </c>
      <c r="BF5" s="344" t="s">
        <v>234</v>
      </c>
      <c r="BG5" s="344" t="s">
        <v>236</v>
      </c>
      <c r="BH5" s="344" t="s">
        <v>238</v>
      </c>
      <c r="BI5" s="344" t="s">
        <v>240</v>
      </c>
      <c r="BJ5" s="344" t="s">
        <v>242</v>
      </c>
      <c r="BK5" s="344" t="s">
        <v>244</v>
      </c>
      <c r="BL5" s="344" t="s">
        <v>245</v>
      </c>
      <c r="BM5" s="344" t="s">
        <v>247</v>
      </c>
      <c r="BN5" s="344" t="s">
        <v>249</v>
      </c>
      <c r="BO5" s="344" t="s">
        <v>251</v>
      </c>
      <c r="BP5" s="344" t="s">
        <v>253</v>
      </c>
      <c r="BQ5" s="344" t="s">
        <v>255</v>
      </c>
      <c r="BR5" s="344" t="s">
        <v>257</v>
      </c>
      <c r="BS5" s="344" t="s">
        <v>259</v>
      </c>
      <c r="BT5" s="344" t="s">
        <v>260</v>
      </c>
      <c r="BU5" s="344" t="s">
        <v>261</v>
      </c>
      <c r="BV5" s="344" t="s">
        <v>262</v>
      </c>
      <c r="BW5" s="344" t="s">
        <v>263</v>
      </c>
      <c r="BX5" s="344" t="s">
        <v>265</v>
      </c>
      <c r="BY5" s="344" t="s">
        <v>267</v>
      </c>
      <c r="BZ5" s="344" t="s">
        <v>269</v>
      </c>
      <c r="CA5" s="344" t="s">
        <v>271</v>
      </c>
      <c r="CB5" s="344" t="s">
        <v>273</v>
      </c>
      <c r="CC5" s="344" t="s">
        <v>275</v>
      </c>
      <c r="CD5" s="344" t="s">
        <v>277</v>
      </c>
      <c r="CE5" s="344" t="s">
        <v>279</v>
      </c>
      <c r="CF5" s="344" t="s">
        <v>281</v>
      </c>
      <c r="CG5" s="344" t="s">
        <v>283</v>
      </c>
      <c r="CH5" s="344" t="s">
        <v>285</v>
      </c>
      <c r="CI5" s="344" t="s">
        <v>287</v>
      </c>
      <c r="CJ5" s="344" t="s">
        <v>289</v>
      </c>
      <c r="CK5" s="344" t="s">
        <v>291</v>
      </c>
      <c r="CL5" s="344" t="s">
        <v>293</v>
      </c>
      <c r="CM5" s="344" t="s">
        <v>295</v>
      </c>
      <c r="CN5" s="344" t="s">
        <v>297</v>
      </c>
      <c r="CO5" s="344" t="s">
        <v>298</v>
      </c>
      <c r="CP5" s="344" t="s">
        <v>300</v>
      </c>
      <c r="CQ5" s="344" t="s">
        <v>302</v>
      </c>
      <c r="CR5" s="344" t="s">
        <v>304</v>
      </c>
      <c r="CS5" s="344" t="s">
        <v>306</v>
      </c>
      <c r="CT5" s="344" t="s">
        <v>308</v>
      </c>
      <c r="CU5" s="344" t="s">
        <v>310</v>
      </c>
      <c r="CV5" s="344" t="s">
        <v>311</v>
      </c>
      <c r="CW5" s="344" t="s">
        <v>313</v>
      </c>
      <c r="CX5" s="344" t="s">
        <v>315</v>
      </c>
      <c r="CY5" s="344" t="s">
        <v>317</v>
      </c>
      <c r="CZ5" s="344" t="s">
        <v>319</v>
      </c>
      <c r="DA5" s="344" t="s">
        <v>321</v>
      </c>
      <c r="DB5" s="344" t="s">
        <v>323</v>
      </c>
      <c r="DC5" s="344" t="s">
        <v>325</v>
      </c>
      <c r="DD5" s="344" t="s">
        <v>327</v>
      </c>
      <c r="DE5" s="344" t="s">
        <v>329</v>
      </c>
      <c r="DF5" s="344" t="s">
        <v>331</v>
      </c>
      <c r="DG5" s="414" t="s">
        <v>333</v>
      </c>
    </row>
    <row r="6" spans="1:111" s="357" customFormat="1" ht="60.5" thickBot="1">
      <c r="A6" s="478"/>
      <c r="B6" s="1047"/>
      <c r="C6" s="1048"/>
      <c r="D6" s="483" t="s">
        <v>134</v>
      </c>
      <c r="E6" s="351" t="s">
        <v>136</v>
      </c>
      <c r="F6" s="351" t="s">
        <v>138</v>
      </c>
      <c r="G6" s="351" t="s">
        <v>140</v>
      </c>
      <c r="H6" s="351" t="s">
        <v>142</v>
      </c>
      <c r="I6" s="351" t="s">
        <v>144</v>
      </c>
      <c r="J6" s="351" t="s">
        <v>146</v>
      </c>
      <c r="K6" s="351" t="s">
        <v>148</v>
      </c>
      <c r="L6" s="351" t="s">
        <v>150</v>
      </c>
      <c r="M6" s="351" t="s">
        <v>152</v>
      </c>
      <c r="N6" s="351" t="s">
        <v>154</v>
      </c>
      <c r="O6" s="351" t="s">
        <v>156</v>
      </c>
      <c r="P6" s="351" t="s">
        <v>158</v>
      </c>
      <c r="Q6" s="351" t="s">
        <v>160</v>
      </c>
      <c r="R6" s="351" t="s">
        <v>162</v>
      </c>
      <c r="S6" s="351" t="s">
        <v>164</v>
      </c>
      <c r="T6" s="351" t="s">
        <v>166</v>
      </c>
      <c r="U6" s="351" t="s">
        <v>168</v>
      </c>
      <c r="V6" s="351" t="s">
        <v>170</v>
      </c>
      <c r="W6" s="351" t="s">
        <v>172</v>
      </c>
      <c r="X6" s="351" t="s">
        <v>174</v>
      </c>
      <c r="Y6" s="351" t="s">
        <v>176</v>
      </c>
      <c r="Z6" s="351" t="s">
        <v>178</v>
      </c>
      <c r="AA6" s="351" t="s">
        <v>180</v>
      </c>
      <c r="AB6" s="351" t="s">
        <v>182</v>
      </c>
      <c r="AC6" s="351" t="s">
        <v>184</v>
      </c>
      <c r="AD6" s="351" t="s">
        <v>186</v>
      </c>
      <c r="AE6" s="351" t="s">
        <v>188</v>
      </c>
      <c r="AF6" s="351" t="s">
        <v>93</v>
      </c>
      <c r="AG6" s="351" t="s">
        <v>94</v>
      </c>
      <c r="AH6" s="351" t="s">
        <v>192</v>
      </c>
      <c r="AI6" s="351" t="s">
        <v>194</v>
      </c>
      <c r="AJ6" s="351" t="s">
        <v>196</v>
      </c>
      <c r="AK6" s="351" t="s">
        <v>95</v>
      </c>
      <c r="AL6" s="351" t="s">
        <v>96</v>
      </c>
      <c r="AM6" s="351" t="s">
        <v>200</v>
      </c>
      <c r="AN6" s="351" t="s">
        <v>202</v>
      </c>
      <c r="AO6" s="351" t="s">
        <v>204</v>
      </c>
      <c r="AP6" s="351" t="s">
        <v>206</v>
      </c>
      <c r="AQ6" s="351" t="s">
        <v>208</v>
      </c>
      <c r="AR6" s="351" t="s">
        <v>210</v>
      </c>
      <c r="AS6" s="351" t="s">
        <v>212</v>
      </c>
      <c r="AT6" s="351" t="s">
        <v>214</v>
      </c>
      <c r="AU6" s="351" t="s">
        <v>0</v>
      </c>
      <c r="AV6" s="351" t="s">
        <v>1</v>
      </c>
      <c r="AW6" s="351" t="s">
        <v>2</v>
      </c>
      <c r="AX6" s="351" t="s">
        <v>219</v>
      </c>
      <c r="AY6" s="351" t="s">
        <v>221</v>
      </c>
      <c r="AZ6" s="351" t="s">
        <v>223</v>
      </c>
      <c r="BA6" s="351" t="s">
        <v>225</v>
      </c>
      <c r="BB6" s="351" t="s">
        <v>227</v>
      </c>
      <c r="BC6" s="351" t="s">
        <v>229</v>
      </c>
      <c r="BD6" s="351" t="s">
        <v>231</v>
      </c>
      <c r="BE6" s="351" t="s">
        <v>233</v>
      </c>
      <c r="BF6" s="351" t="s">
        <v>235</v>
      </c>
      <c r="BG6" s="351" t="s">
        <v>237</v>
      </c>
      <c r="BH6" s="351" t="s">
        <v>239</v>
      </c>
      <c r="BI6" s="351" t="s">
        <v>241</v>
      </c>
      <c r="BJ6" s="351" t="s">
        <v>243</v>
      </c>
      <c r="BK6" s="351" t="s">
        <v>3</v>
      </c>
      <c r="BL6" s="351" t="s">
        <v>246</v>
      </c>
      <c r="BM6" s="351" t="s">
        <v>248</v>
      </c>
      <c r="BN6" s="351" t="s">
        <v>250</v>
      </c>
      <c r="BO6" s="351" t="s">
        <v>252</v>
      </c>
      <c r="BP6" s="351" t="s">
        <v>254</v>
      </c>
      <c r="BQ6" s="351" t="s">
        <v>256</v>
      </c>
      <c r="BR6" s="351" t="s">
        <v>258</v>
      </c>
      <c r="BS6" s="351" t="s">
        <v>4</v>
      </c>
      <c r="BT6" s="351" t="s">
        <v>5</v>
      </c>
      <c r="BU6" s="351" t="s">
        <v>36</v>
      </c>
      <c r="BV6" s="351" t="s">
        <v>6</v>
      </c>
      <c r="BW6" s="351" t="s">
        <v>264</v>
      </c>
      <c r="BX6" s="351" t="s">
        <v>266</v>
      </c>
      <c r="BY6" s="351" t="s">
        <v>268</v>
      </c>
      <c r="BZ6" s="351" t="s">
        <v>270</v>
      </c>
      <c r="CA6" s="351" t="s">
        <v>272</v>
      </c>
      <c r="CB6" s="351" t="s">
        <v>274</v>
      </c>
      <c r="CC6" s="351" t="s">
        <v>276</v>
      </c>
      <c r="CD6" s="351" t="s">
        <v>278</v>
      </c>
      <c r="CE6" s="351" t="s">
        <v>280</v>
      </c>
      <c r="CF6" s="351" t="s">
        <v>282</v>
      </c>
      <c r="CG6" s="351" t="s">
        <v>284</v>
      </c>
      <c r="CH6" s="351" t="s">
        <v>286</v>
      </c>
      <c r="CI6" s="351" t="s">
        <v>288</v>
      </c>
      <c r="CJ6" s="351" t="s">
        <v>290</v>
      </c>
      <c r="CK6" s="351" t="s">
        <v>292</v>
      </c>
      <c r="CL6" s="351" t="s">
        <v>294</v>
      </c>
      <c r="CM6" s="351" t="s">
        <v>296</v>
      </c>
      <c r="CN6" s="351" t="s">
        <v>7</v>
      </c>
      <c r="CO6" s="351" t="s">
        <v>299</v>
      </c>
      <c r="CP6" s="351" t="s">
        <v>301</v>
      </c>
      <c r="CQ6" s="351" t="s">
        <v>303</v>
      </c>
      <c r="CR6" s="351" t="s">
        <v>305</v>
      </c>
      <c r="CS6" s="351" t="s">
        <v>307</v>
      </c>
      <c r="CT6" s="351" t="s">
        <v>309</v>
      </c>
      <c r="CU6" s="351" t="s">
        <v>43</v>
      </c>
      <c r="CV6" s="351" t="s">
        <v>312</v>
      </c>
      <c r="CW6" s="351" t="s">
        <v>314</v>
      </c>
      <c r="CX6" s="351" t="s">
        <v>316</v>
      </c>
      <c r="CY6" s="351" t="s">
        <v>318</v>
      </c>
      <c r="CZ6" s="351" t="s">
        <v>320</v>
      </c>
      <c r="DA6" s="351" t="s">
        <v>322</v>
      </c>
      <c r="DB6" s="351" t="s">
        <v>324</v>
      </c>
      <c r="DC6" s="351" t="s">
        <v>326</v>
      </c>
      <c r="DD6" s="351" t="s">
        <v>328</v>
      </c>
      <c r="DE6" s="351" t="s">
        <v>330</v>
      </c>
      <c r="DF6" s="351" t="s">
        <v>332</v>
      </c>
      <c r="DG6" s="419" t="s">
        <v>334</v>
      </c>
    </row>
    <row r="7" spans="1:111" ht="15" customHeight="1">
      <c r="A7" s="484">
        <v>1</v>
      </c>
      <c r="B7" s="485" t="s">
        <v>339</v>
      </c>
      <c r="C7" s="486" t="s">
        <v>134</v>
      </c>
      <c r="D7" s="487">
        <v>1</v>
      </c>
      <c r="E7" s="488" t="s">
        <v>353</v>
      </c>
      <c r="F7" s="488" t="s">
        <v>353</v>
      </c>
      <c r="G7" s="488" t="s">
        <v>353</v>
      </c>
      <c r="H7" s="488" t="s">
        <v>353</v>
      </c>
      <c r="I7" s="488" t="s">
        <v>353</v>
      </c>
      <c r="J7" s="488" t="s">
        <v>353</v>
      </c>
      <c r="K7" s="488" t="s">
        <v>353</v>
      </c>
      <c r="L7" s="488" t="s">
        <v>353</v>
      </c>
      <c r="M7" s="488" t="s">
        <v>353</v>
      </c>
      <c r="N7" s="488" t="s">
        <v>353</v>
      </c>
      <c r="O7" s="488" t="s">
        <v>353</v>
      </c>
      <c r="P7" s="488" t="s">
        <v>353</v>
      </c>
      <c r="Q7" s="488" t="s">
        <v>353</v>
      </c>
      <c r="R7" s="488" t="s">
        <v>353</v>
      </c>
      <c r="S7" s="488" t="s">
        <v>353</v>
      </c>
      <c r="T7" s="488" t="s">
        <v>353</v>
      </c>
      <c r="U7" s="488" t="s">
        <v>353</v>
      </c>
      <c r="V7" s="488" t="s">
        <v>353</v>
      </c>
      <c r="W7" s="488" t="s">
        <v>353</v>
      </c>
      <c r="X7" s="488" t="s">
        <v>353</v>
      </c>
      <c r="Y7" s="488" t="s">
        <v>353</v>
      </c>
      <c r="Z7" s="488" t="s">
        <v>353</v>
      </c>
      <c r="AA7" s="488" t="s">
        <v>353</v>
      </c>
      <c r="AB7" s="488" t="s">
        <v>353</v>
      </c>
      <c r="AC7" s="488" t="s">
        <v>353</v>
      </c>
      <c r="AD7" s="488" t="s">
        <v>353</v>
      </c>
      <c r="AE7" s="488" t="s">
        <v>353</v>
      </c>
      <c r="AF7" s="488" t="s">
        <v>353</v>
      </c>
      <c r="AG7" s="488" t="s">
        <v>353</v>
      </c>
      <c r="AH7" s="488" t="s">
        <v>353</v>
      </c>
      <c r="AI7" s="488" t="s">
        <v>353</v>
      </c>
      <c r="AJ7" s="488" t="s">
        <v>353</v>
      </c>
      <c r="AK7" s="488" t="s">
        <v>353</v>
      </c>
      <c r="AL7" s="488" t="s">
        <v>353</v>
      </c>
      <c r="AM7" s="488" t="s">
        <v>353</v>
      </c>
      <c r="AN7" s="488" t="s">
        <v>353</v>
      </c>
      <c r="AO7" s="488" t="s">
        <v>353</v>
      </c>
      <c r="AP7" s="488" t="s">
        <v>353</v>
      </c>
      <c r="AQ7" s="488" t="s">
        <v>353</v>
      </c>
      <c r="AR7" s="488" t="s">
        <v>353</v>
      </c>
      <c r="AS7" s="488" t="s">
        <v>353</v>
      </c>
      <c r="AT7" s="488" t="s">
        <v>353</v>
      </c>
      <c r="AU7" s="488" t="s">
        <v>353</v>
      </c>
      <c r="AV7" s="488" t="s">
        <v>353</v>
      </c>
      <c r="AW7" s="488" t="s">
        <v>353</v>
      </c>
      <c r="AX7" s="488" t="s">
        <v>353</v>
      </c>
      <c r="AY7" s="488" t="s">
        <v>353</v>
      </c>
      <c r="AZ7" s="488" t="s">
        <v>353</v>
      </c>
      <c r="BA7" s="488" t="s">
        <v>353</v>
      </c>
      <c r="BB7" s="488" t="s">
        <v>353</v>
      </c>
      <c r="BC7" s="488" t="s">
        <v>353</v>
      </c>
      <c r="BD7" s="488" t="s">
        <v>353</v>
      </c>
      <c r="BE7" s="488" t="s">
        <v>353</v>
      </c>
      <c r="BF7" s="488" t="s">
        <v>353</v>
      </c>
      <c r="BG7" s="488" t="s">
        <v>353</v>
      </c>
      <c r="BH7" s="488" t="s">
        <v>353</v>
      </c>
      <c r="BI7" s="488" t="s">
        <v>353</v>
      </c>
      <c r="BJ7" s="488" t="s">
        <v>353</v>
      </c>
      <c r="BK7" s="488" t="s">
        <v>353</v>
      </c>
      <c r="BL7" s="488" t="s">
        <v>353</v>
      </c>
      <c r="BM7" s="488" t="s">
        <v>353</v>
      </c>
      <c r="BN7" s="488" t="s">
        <v>353</v>
      </c>
      <c r="BO7" s="488" t="s">
        <v>353</v>
      </c>
      <c r="BP7" s="488" t="s">
        <v>353</v>
      </c>
      <c r="BQ7" s="488" t="s">
        <v>353</v>
      </c>
      <c r="BR7" s="488" t="s">
        <v>353</v>
      </c>
      <c r="BS7" s="488" t="s">
        <v>353</v>
      </c>
      <c r="BT7" s="488" t="s">
        <v>353</v>
      </c>
      <c r="BU7" s="488" t="s">
        <v>353</v>
      </c>
      <c r="BV7" s="488" t="s">
        <v>353</v>
      </c>
      <c r="BW7" s="488" t="s">
        <v>353</v>
      </c>
      <c r="BX7" s="488" t="s">
        <v>353</v>
      </c>
      <c r="BY7" s="488" t="s">
        <v>353</v>
      </c>
      <c r="BZ7" s="488" t="s">
        <v>353</v>
      </c>
      <c r="CA7" s="488" t="s">
        <v>353</v>
      </c>
      <c r="CB7" s="488" t="s">
        <v>353</v>
      </c>
      <c r="CC7" s="488" t="s">
        <v>353</v>
      </c>
      <c r="CD7" s="488" t="s">
        <v>353</v>
      </c>
      <c r="CE7" s="488" t="s">
        <v>353</v>
      </c>
      <c r="CF7" s="488" t="s">
        <v>353</v>
      </c>
      <c r="CG7" s="488" t="s">
        <v>353</v>
      </c>
      <c r="CH7" s="488" t="s">
        <v>353</v>
      </c>
      <c r="CI7" s="488" t="s">
        <v>353</v>
      </c>
      <c r="CJ7" s="488" t="s">
        <v>353</v>
      </c>
      <c r="CK7" s="488" t="s">
        <v>353</v>
      </c>
      <c r="CL7" s="488" t="s">
        <v>353</v>
      </c>
      <c r="CM7" s="488" t="s">
        <v>353</v>
      </c>
      <c r="CN7" s="488" t="s">
        <v>353</v>
      </c>
      <c r="CO7" s="488" t="s">
        <v>353</v>
      </c>
      <c r="CP7" s="488" t="s">
        <v>353</v>
      </c>
      <c r="CQ7" s="488" t="s">
        <v>353</v>
      </c>
      <c r="CR7" s="488" t="s">
        <v>353</v>
      </c>
      <c r="CS7" s="488" t="s">
        <v>353</v>
      </c>
      <c r="CT7" s="488" t="s">
        <v>353</v>
      </c>
      <c r="CU7" s="488" t="s">
        <v>353</v>
      </c>
      <c r="CV7" s="488" t="s">
        <v>353</v>
      </c>
      <c r="CW7" s="488" t="s">
        <v>353</v>
      </c>
      <c r="CX7" s="488" t="s">
        <v>353</v>
      </c>
      <c r="CY7" s="488" t="s">
        <v>353</v>
      </c>
      <c r="CZ7" s="488" t="s">
        <v>353</v>
      </c>
      <c r="DA7" s="488" t="s">
        <v>353</v>
      </c>
      <c r="DB7" s="488" t="s">
        <v>353</v>
      </c>
      <c r="DC7" s="488" t="s">
        <v>353</v>
      </c>
      <c r="DD7" s="488" t="s">
        <v>353</v>
      </c>
      <c r="DE7" s="488" t="s">
        <v>353</v>
      </c>
      <c r="DF7" s="488" t="s">
        <v>353</v>
      </c>
      <c r="DG7" s="489" t="s">
        <v>353</v>
      </c>
    </row>
    <row r="8" spans="1:111" ht="15" customHeight="1">
      <c r="A8" s="484">
        <v>2</v>
      </c>
      <c r="B8" s="188" t="s">
        <v>135</v>
      </c>
      <c r="C8" s="185" t="s">
        <v>136</v>
      </c>
      <c r="D8" s="490" t="s">
        <v>353</v>
      </c>
      <c r="E8" s="491">
        <v>1</v>
      </c>
      <c r="F8" s="491" t="s">
        <v>353</v>
      </c>
      <c r="G8" s="491" t="s">
        <v>353</v>
      </c>
      <c r="H8" s="491" t="s">
        <v>353</v>
      </c>
      <c r="I8" s="491" t="s">
        <v>353</v>
      </c>
      <c r="J8" s="491" t="s">
        <v>353</v>
      </c>
      <c r="K8" s="491" t="s">
        <v>353</v>
      </c>
      <c r="L8" s="491" t="s">
        <v>353</v>
      </c>
      <c r="M8" s="491" t="s">
        <v>353</v>
      </c>
      <c r="N8" s="491" t="s">
        <v>353</v>
      </c>
      <c r="O8" s="491" t="s">
        <v>353</v>
      </c>
      <c r="P8" s="491" t="s">
        <v>353</v>
      </c>
      <c r="Q8" s="491" t="s">
        <v>353</v>
      </c>
      <c r="R8" s="491" t="s">
        <v>353</v>
      </c>
      <c r="S8" s="491" t="s">
        <v>353</v>
      </c>
      <c r="T8" s="491" t="s">
        <v>353</v>
      </c>
      <c r="U8" s="491" t="s">
        <v>353</v>
      </c>
      <c r="V8" s="491" t="s">
        <v>353</v>
      </c>
      <c r="W8" s="491" t="s">
        <v>353</v>
      </c>
      <c r="X8" s="491" t="s">
        <v>353</v>
      </c>
      <c r="Y8" s="491" t="s">
        <v>353</v>
      </c>
      <c r="Z8" s="491" t="s">
        <v>353</v>
      </c>
      <c r="AA8" s="491" t="s">
        <v>353</v>
      </c>
      <c r="AB8" s="491" t="s">
        <v>353</v>
      </c>
      <c r="AC8" s="491" t="s">
        <v>353</v>
      </c>
      <c r="AD8" s="491" t="s">
        <v>353</v>
      </c>
      <c r="AE8" s="491" t="s">
        <v>353</v>
      </c>
      <c r="AF8" s="491" t="s">
        <v>353</v>
      </c>
      <c r="AG8" s="491" t="s">
        <v>353</v>
      </c>
      <c r="AH8" s="491" t="s">
        <v>353</v>
      </c>
      <c r="AI8" s="491" t="s">
        <v>353</v>
      </c>
      <c r="AJ8" s="491" t="s">
        <v>353</v>
      </c>
      <c r="AK8" s="491" t="s">
        <v>353</v>
      </c>
      <c r="AL8" s="491" t="s">
        <v>353</v>
      </c>
      <c r="AM8" s="491" t="s">
        <v>353</v>
      </c>
      <c r="AN8" s="491" t="s">
        <v>353</v>
      </c>
      <c r="AO8" s="491" t="s">
        <v>353</v>
      </c>
      <c r="AP8" s="491" t="s">
        <v>353</v>
      </c>
      <c r="AQ8" s="491" t="s">
        <v>353</v>
      </c>
      <c r="AR8" s="491" t="s">
        <v>353</v>
      </c>
      <c r="AS8" s="491" t="s">
        <v>353</v>
      </c>
      <c r="AT8" s="491" t="s">
        <v>353</v>
      </c>
      <c r="AU8" s="491" t="s">
        <v>353</v>
      </c>
      <c r="AV8" s="491" t="s">
        <v>353</v>
      </c>
      <c r="AW8" s="491" t="s">
        <v>353</v>
      </c>
      <c r="AX8" s="491" t="s">
        <v>353</v>
      </c>
      <c r="AY8" s="491" t="s">
        <v>353</v>
      </c>
      <c r="AZ8" s="491" t="s">
        <v>353</v>
      </c>
      <c r="BA8" s="491" t="s">
        <v>353</v>
      </c>
      <c r="BB8" s="491" t="s">
        <v>353</v>
      </c>
      <c r="BC8" s="491" t="s">
        <v>353</v>
      </c>
      <c r="BD8" s="491" t="s">
        <v>353</v>
      </c>
      <c r="BE8" s="491" t="s">
        <v>353</v>
      </c>
      <c r="BF8" s="491" t="s">
        <v>353</v>
      </c>
      <c r="BG8" s="491" t="s">
        <v>353</v>
      </c>
      <c r="BH8" s="491" t="s">
        <v>353</v>
      </c>
      <c r="BI8" s="491" t="s">
        <v>353</v>
      </c>
      <c r="BJ8" s="491" t="s">
        <v>353</v>
      </c>
      <c r="BK8" s="491" t="s">
        <v>353</v>
      </c>
      <c r="BL8" s="491" t="s">
        <v>353</v>
      </c>
      <c r="BM8" s="491" t="s">
        <v>353</v>
      </c>
      <c r="BN8" s="491" t="s">
        <v>353</v>
      </c>
      <c r="BO8" s="491" t="s">
        <v>353</v>
      </c>
      <c r="BP8" s="491" t="s">
        <v>353</v>
      </c>
      <c r="BQ8" s="491" t="s">
        <v>353</v>
      </c>
      <c r="BR8" s="491" t="s">
        <v>353</v>
      </c>
      <c r="BS8" s="491" t="s">
        <v>353</v>
      </c>
      <c r="BT8" s="491" t="s">
        <v>353</v>
      </c>
      <c r="BU8" s="491" t="s">
        <v>353</v>
      </c>
      <c r="BV8" s="491" t="s">
        <v>353</v>
      </c>
      <c r="BW8" s="491" t="s">
        <v>353</v>
      </c>
      <c r="BX8" s="491" t="s">
        <v>353</v>
      </c>
      <c r="BY8" s="491" t="s">
        <v>353</v>
      </c>
      <c r="BZ8" s="491" t="s">
        <v>353</v>
      </c>
      <c r="CA8" s="491" t="s">
        <v>353</v>
      </c>
      <c r="CB8" s="491" t="s">
        <v>353</v>
      </c>
      <c r="CC8" s="491" t="s">
        <v>353</v>
      </c>
      <c r="CD8" s="491" t="s">
        <v>353</v>
      </c>
      <c r="CE8" s="491" t="s">
        <v>353</v>
      </c>
      <c r="CF8" s="491" t="s">
        <v>353</v>
      </c>
      <c r="CG8" s="491" t="s">
        <v>353</v>
      </c>
      <c r="CH8" s="491" t="s">
        <v>353</v>
      </c>
      <c r="CI8" s="491" t="s">
        <v>353</v>
      </c>
      <c r="CJ8" s="491" t="s">
        <v>353</v>
      </c>
      <c r="CK8" s="491" t="s">
        <v>353</v>
      </c>
      <c r="CL8" s="491" t="s">
        <v>353</v>
      </c>
      <c r="CM8" s="491" t="s">
        <v>353</v>
      </c>
      <c r="CN8" s="491" t="s">
        <v>353</v>
      </c>
      <c r="CO8" s="491" t="s">
        <v>353</v>
      </c>
      <c r="CP8" s="491" t="s">
        <v>353</v>
      </c>
      <c r="CQ8" s="491" t="s">
        <v>353</v>
      </c>
      <c r="CR8" s="491" t="s">
        <v>353</v>
      </c>
      <c r="CS8" s="491" t="s">
        <v>353</v>
      </c>
      <c r="CT8" s="491" t="s">
        <v>353</v>
      </c>
      <c r="CU8" s="491" t="s">
        <v>353</v>
      </c>
      <c r="CV8" s="491" t="s">
        <v>353</v>
      </c>
      <c r="CW8" s="491" t="s">
        <v>353</v>
      </c>
      <c r="CX8" s="491" t="s">
        <v>353</v>
      </c>
      <c r="CY8" s="491" t="s">
        <v>353</v>
      </c>
      <c r="CZ8" s="491" t="s">
        <v>353</v>
      </c>
      <c r="DA8" s="491" t="s">
        <v>353</v>
      </c>
      <c r="DB8" s="491" t="s">
        <v>353</v>
      </c>
      <c r="DC8" s="491" t="s">
        <v>353</v>
      </c>
      <c r="DD8" s="491" t="s">
        <v>353</v>
      </c>
      <c r="DE8" s="491" t="s">
        <v>353</v>
      </c>
      <c r="DF8" s="491" t="s">
        <v>353</v>
      </c>
      <c r="DG8" s="492" t="s">
        <v>353</v>
      </c>
    </row>
    <row r="9" spans="1:111" ht="15" customHeight="1">
      <c r="A9" s="484">
        <v>3</v>
      </c>
      <c r="B9" s="188" t="s">
        <v>137</v>
      </c>
      <c r="C9" s="185" t="s">
        <v>138</v>
      </c>
      <c r="D9" s="490" t="s">
        <v>353</v>
      </c>
      <c r="E9" s="491" t="s">
        <v>353</v>
      </c>
      <c r="F9" s="491">
        <v>1</v>
      </c>
      <c r="G9" s="491" t="s">
        <v>353</v>
      </c>
      <c r="H9" s="491" t="s">
        <v>353</v>
      </c>
      <c r="I9" s="491" t="s">
        <v>353</v>
      </c>
      <c r="J9" s="491" t="s">
        <v>353</v>
      </c>
      <c r="K9" s="491" t="s">
        <v>353</v>
      </c>
      <c r="L9" s="491" t="s">
        <v>353</v>
      </c>
      <c r="M9" s="491" t="s">
        <v>353</v>
      </c>
      <c r="N9" s="491" t="s">
        <v>353</v>
      </c>
      <c r="O9" s="491" t="s">
        <v>353</v>
      </c>
      <c r="P9" s="491" t="s">
        <v>353</v>
      </c>
      <c r="Q9" s="491" t="s">
        <v>353</v>
      </c>
      <c r="R9" s="491" t="s">
        <v>353</v>
      </c>
      <c r="S9" s="491" t="s">
        <v>353</v>
      </c>
      <c r="T9" s="491" t="s">
        <v>353</v>
      </c>
      <c r="U9" s="491" t="s">
        <v>353</v>
      </c>
      <c r="V9" s="491" t="s">
        <v>353</v>
      </c>
      <c r="W9" s="491" t="s">
        <v>353</v>
      </c>
      <c r="X9" s="491" t="s">
        <v>353</v>
      </c>
      <c r="Y9" s="491" t="s">
        <v>353</v>
      </c>
      <c r="Z9" s="491" t="s">
        <v>353</v>
      </c>
      <c r="AA9" s="491" t="s">
        <v>353</v>
      </c>
      <c r="AB9" s="491" t="s">
        <v>353</v>
      </c>
      <c r="AC9" s="491" t="s">
        <v>353</v>
      </c>
      <c r="AD9" s="491" t="s">
        <v>353</v>
      </c>
      <c r="AE9" s="491" t="s">
        <v>353</v>
      </c>
      <c r="AF9" s="491" t="s">
        <v>353</v>
      </c>
      <c r="AG9" s="491" t="s">
        <v>353</v>
      </c>
      <c r="AH9" s="491" t="s">
        <v>353</v>
      </c>
      <c r="AI9" s="491" t="s">
        <v>353</v>
      </c>
      <c r="AJ9" s="491" t="s">
        <v>353</v>
      </c>
      <c r="AK9" s="491" t="s">
        <v>353</v>
      </c>
      <c r="AL9" s="491" t="s">
        <v>353</v>
      </c>
      <c r="AM9" s="491" t="s">
        <v>353</v>
      </c>
      <c r="AN9" s="491" t="s">
        <v>353</v>
      </c>
      <c r="AO9" s="491" t="s">
        <v>353</v>
      </c>
      <c r="AP9" s="491" t="s">
        <v>353</v>
      </c>
      <c r="AQ9" s="491" t="s">
        <v>353</v>
      </c>
      <c r="AR9" s="491" t="s">
        <v>353</v>
      </c>
      <c r="AS9" s="491" t="s">
        <v>353</v>
      </c>
      <c r="AT9" s="491" t="s">
        <v>353</v>
      </c>
      <c r="AU9" s="491" t="s">
        <v>353</v>
      </c>
      <c r="AV9" s="491" t="s">
        <v>353</v>
      </c>
      <c r="AW9" s="491" t="s">
        <v>353</v>
      </c>
      <c r="AX9" s="491" t="s">
        <v>353</v>
      </c>
      <c r="AY9" s="491" t="s">
        <v>353</v>
      </c>
      <c r="AZ9" s="491" t="s">
        <v>353</v>
      </c>
      <c r="BA9" s="491" t="s">
        <v>353</v>
      </c>
      <c r="BB9" s="491" t="s">
        <v>353</v>
      </c>
      <c r="BC9" s="491" t="s">
        <v>353</v>
      </c>
      <c r="BD9" s="491" t="s">
        <v>353</v>
      </c>
      <c r="BE9" s="491" t="s">
        <v>353</v>
      </c>
      <c r="BF9" s="491" t="s">
        <v>353</v>
      </c>
      <c r="BG9" s="491" t="s">
        <v>353</v>
      </c>
      <c r="BH9" s="491" t="s">
        <v>353</v>
      </c>
      <c r="BI9" s="491" t="s">
        <v>353</v>
      </c>
      <c r="BJ9" s="491" t="s">
        <v>353</v>
      </c>
      <c r="BK9" s="491" t="s">
        <v>353</v>
      </c>
      <c r="BL9" s="491" t="s">
        <v>353</v>
      </c>
      <c r="BM9" s="491" t="s">
        <v>353</v>
      </c>
      <c r="BN9" s="491" t="s">
        <v>353</v>
      </c>
      <c r="BO9" s="491" t="s">
        <v>353</v>
      </c>
      <c r="BP9" s="491" t="s">
        <v>353</v>
      </c>
      <c r="BQ9" s="491" t="s">
        <v>353</v>
      </c>
      <c r="BR9" s="491" t="s">
        <v>353</v>
      </c>
      <c r="BS9" s="491" t="s">
        <v>353</v>
      </c>
      <c r="BT9" s="491" t="s">
        <v>353</v>
      </c>
      <c r="BU9" s="491" t="s">
        <v>353</v>
      </c>
      <c r="BV9" s="491" t="s">
        <v>353</v>
      </c>
      <c r="BW9" s="491" t="s">
        <v>353</v>
      </c>
      <c r="BX9" s="491" t="s">
        <v>353</v>
      </c>
      <c r="BY9" s="491" t="s">
        <v>353</v>
      </c>
      <c r="BZ9" s="491" t="s">
        <v>353</v>
      </c>
      <c r="CA9" s="491" t="s">
        <v>353</v>
      </c>
      <c r="CB9" s="491" t="s">
        <v>353</v>
      </c>
      <c r="CC9" s="491" t="s">
        <v>353</v>
      </c>
      <c r="CD9" s="491" t="s">
        <v>353</v>
      </c>
      <c r="CE9" s="491" t="s">
        <v>353</v>
      </c>
      <c r="CF9" s="491" t="s">
        <v>353</v>
      </c>
      <c r="CG9" s="491" t="s">
        <v>353</v>
      </c>
      <c r="CH9" s="491" t="s">
        <v>353</v>
      </c>
      <c r="CI9" s="491" t="s">
        <v>353</v>
      </c>
      <c r="CJ9" s="491" t="s">
        <v>353</v>
      </c>
      <c r="CK9" s="491" t="s">
        <v>353</v>
      </c>
      <c r="CL9" s="491" t="s">
        <v>353</v>
      </c>
      <c r="CM9" s="491" t="s">
        <v>353</v>
      </c>
      <c r="CN9" s="491" t="s">
        <v>353</v>
      </c>
      <c r="CO9" s="491" t="s">
        <v>353</v>
      </c>
      <c r="CP9" s="491" t="s">
        <v>353</v>
      </c>
      <c r="CQ9" s="491" t="s">
        <v>353</v>
      </c>
      <c r="CR9" s="491" t="s">
        <v>353</v>
      </c>
      <c r="CS9" s="491" t="s">
        <v>353</v>
      </c>
      <c r="CT9" s="491" t="s">
        <v>353</v>
      </c>
      <c r="CU9" s="491" t="s">
        <v>353</v>
      </c>
      <c r="CV9" s="491" t="s">
        <v>353</v>
      </c>
      <c r="CW9" s="491" t="s">
        <v>353</v>
      </c>
      <c r="CX9" s="491" t="s">
        <v>353</v>
      </c>
      <c r="CY9" s="491" t="s">
        <v>353</v>
      </c>
      <c r="CZ9" s="491" t="s">
        <v>353</v>
      </c>
      <c r="DA9" s="491" t="s">
        <v>353</v>
      </c>
      <c r="DB9" s="491" t="s">
        <v>353</v>
      </c>
      <c r="DC9" s="491" t="s">
        <v>353</v>
      </c>
      <c r="DD9" s="491" t="s">
        <v>353</v>
      </c>
      <c r="DE9" s="491" t="s">
        <v>353</v>
      </c>
      <c r="DF9" s="491" t="s">
        <v>353</v>
      </c>
      <c r="DG9" s="492" t="s">
        <v>353</v>
      </c>
    </row>
    <row r="10" spans="1:111" ht="15" customHeight="1">
      <c r="A10" s="484">
        <v>4</v>
      </c>
      <c r="B10" s="188" t="s">
        <v>139</v>
      </c>
      <c r="C10" s="185" t="s">
        <v>140</v>
      </c>
      <c r="D10" s="490" t="s">
        <v>353</v>
      </c>
      <c r="E10" s="491" t="s">
        <v>353</v>
      </c>
      <c r="F10" s="491" t="s">
        <v>353</v>
      </c>
      <c r="G10" s="491">
        <v>1</v>
      </c>
      <c r="H10" s="491" t="s">
        <v>353</v>
      </c>
      <c r="I10" s="491" t="s">
        <v>353</v>
      </c>
      <c r="J10" s="491" t="s">
        <v>353</v>
      </c>
      <c r="K10" s="491" t="s">
        <v>353</v>
      </c>
      <c r="L10" s="491" t="s">
        <v>353</v>
      </c>
      <c r="M10" s="491" t="s">
        <v>353</v>
      </c>
      <c r="N10" s="491" t="s">
        <v>353</v>
      </c>
      <c r="O10" s="491" t="s">
        <v>353</v>
      </c>
      <c r="P10" s="491" t="s">
        <v>353</v>
      </c>
      <c r="Q10" s="491" t="s">
        <v>353</v>
      </c>
      <c r="R10" s="491" t="s">
        <v>353</v>
      </c>
      <c r="S10" s="491" t="s">
        <v>353</v>
      </c>
      <c r="T10" s="491" t="s">
        <v>353</v>
      </c>
      <c r="U10" s="491" t="s">
        <v>353</v>
      </c>
      <c r="V10" s="491" t="s">
        <v>353</v>
      </c>
      <c r="W10" s="491" t="s">
        <v>353</v>
      </c>
      <c r="X10" s="491" t="s">
        <v>353</v>
      </c>
      <c r="Y10" s="491" t="s">
        <v>353</v>
      </c>
      <c r="Z10" s="491" t="s">
        <v>353</v>
      </c>
      <c r="AA10" s="491" t="s">
        <v>353</v>
      </c>
      <c r="AB10" s="491" t="s">
        <v>353</v>
      </c>
      <c r="AC10" s="491" t="s">
        <v>353</v>
      </c>
      <c r="AD10" s="491" t="s">
        <v>353</v>
      </c>
      <c r="AE10" s="491" t="s">
        <v>353</v>
      </c>
      <c r="AF10" s="491" t="s">
        <v>353</v>
      </c>
      <c r="AG10" s="491" t="s">
        <v>353</v>
      </c>
      <c r="AH10" s="491" t="s">
        <v>353</v>
      </c>
      <c r="AI10" s="491" t="s">
        <v>353</v>
      </c>
      <c r="AJ10" s="491" t="s">
        <v>353</v>
      </c>
      <c r="AK10" s="491" t="s">
        <v>353</v>
      </c>
      <c r="AL10" s="491" t="s">
        <v>353</v>
      </c>
      <c r="AM10" s="491" t="s">
        <v>353</v>
      </c>
      <c r="AN10" s="491" t="s">
        <v>353</v>
      </c>
      <c r="AO10" s="491" t="s">
        <v>353</v>
      </c>
      <c r="AP10" s="491" t="s">
        <v>353</v>
      </c>
      <c r="AQ10" s="491" t="s">
        <v>353</v>
      </c>
      <c r="AR10" s="491" t="s">
        <v>353</v>
      </c>
      <c r="AS10" s="491" t="s">
        <v>353</v>
      </c>
      <c r="AT10" s="491" t="s">
        <v>353</v>
      </c>
      <c r="AU10" s="491" t="s">
        <v>353</v>
      </c>
      <c r="AV10" s="491" t="s">
        <v>353</v>
      </c>
      <c r="AW10" s="491" t="s">
        <v>353</v>
      </c>
      <c r="AX10" s="491" t="s">
        <v>353</v>
      </c>
      <c r="AY10" s="491" t="s">
        <v>353</v>
      </c>
      <c r="AZ10" s="491" t="s">
        <v>353</v>
      </c>
      <c r="BA10" s="491" t="s">
        <v>353</v>
      </c>
      <c r="BB10" s="491" t="s">
        <v>353</v>
      </c>
      <c r="BC10" s="491" t="s">
        <v>353</v>
      </c>
      <c r="BD10" s="491" t="s">
        <v>353</v>
      </c>
      <c r="BE10" s="491" t="s">
        <v>353</v>
      </c>
      <c r="BF10" s="491" t="s">
        <v>353</v>
      </c>
      <c r="BG10" s="491" t="s">
        <v>353</v>
      </c>
      <c r="BH10" s="491" t="s">
        <v>353</v>
      </c>
      <c r="BI10" s="491" t="s">
        <v>353</v>
      </c>
      <c r="BJ10" s="491" t="s">
        <v>353</v>
      </c>
      <c r="BK10" s="491" t="s">
        <v>353</v>
      </c>
      <c r="BL10" s="491" t="s">
        <v>353</v>
      </c>
      <c r="BM10" s="491" t="s">
        <v>353</v>
      </c>
      <c r="BN10" s="491" t="s">
        <v>353</v>
      </c>
      <c r="BO10" s="491" t="s">
        <v>353</v>
      </c>
      <c r="BP10" s="491" t="s">
        <v>353</v>
      </c>
      <c r="BQ10" s="491" t="s">
        <v>353</v>
      </c>
      <c r="BR10" s="491" t="s">
        <v>353</v>
      </c>
      <c r="BS10" s="491" t="s">
        <v>353</v>
      </c>
      <c r="BT10" s="491" t="s">
        <v>353</v>
      </c>
      <c r="BU10" s="491" t="s">
        <v>353</v>
      </c>
      <c r="BV10" s="491" t="s">
        <v>353</v>
      </c>
      <c r="BW10" s="491" t="s">
        <v>353</v>
      </c>
      <c r="BX10" s="491" t="s">
        <v>353</v>
      </c>
      <c r="BY10" s="491" t="s">
        <v>353</v>
      </c>
      <c r="BZ10" s="491" t="s">
        <v>353</v>
      </c>
      <c r="CA10" s="491" t="s">
        <v>353</v>
      </c>
      <c r="CB10" s="491" t="s">
        <v>353</v>
      </c>
      <c r="CC10" s="491" t="s">
        <v>353</v>
      </c>
      <c r="CD10" s="491" t="s">
        <v>353</v>
      </c>
      <c r="CE10" s="491" t="s">
        <v>353</v>
      </c>
      <c r="CF10" s="491" t="s">
        <v>353</v>
      </c>
      <c r="CG10" s="491" t="s">
        <v>353</v>
      </c>
      <c r="CH10" s="491" t="s">
        <v>353</v>
      </c>
      <c r="CI10" s="491" t="s">
        <v>353</v>
      </c>
      <c r="CJ10" s="491" t="s">
        <v>353</v>
      </c>
      <c r="CK10" s="491" t="s">
        <v>353</v>
      </c>
      <c r="CL10" s="491" t="s">
        <v>353</v>
      </c>
      <c r="CM10" s="491" t="s">
        <v>353</v>
      </c>
      <c r="CN10" s="491" t="s">
        <v>353</v>
      </c>
      <c r="CO10" s="491" t="s">
        <v>353</v>
      </c>
      <c r="CP10" s="491" t="s">
        <v>353</v>
      </c>
      <c r="CQ10" s="491" t="s">
        <v>353</v>
      </c>
      <c r="CR10" s="491" t="s">
        <v>353</v>
      </c>
      <c r="CS10" s="491" t="s">
        <v>353</v>
      </c>
      <c r="CT10" s="491" t="s">
        <v>353</v>
      </c>
      <c r="CU10" s="491" t="s">
        <v>353</v>
      </c>
      <c r="CV10" s="491" t="s">
        <v>353</v>
      </c>
      <c r="CW10" s="491" t="s">
        <v>353</v>
      </c>
      <c r="CX10" s="491" t="s">
        <v>353</v>
      </c>
      <c r="CY10" s="491" t="s">
        <v>353</v>
      </c>
      <c r="CZ10" s="491" t="s">
        <v>353</v>
      </c>
      <c r="DA10" s="491" t="s">
        <v>353</v>
      </c>
      <c r="DB10" s="491" t="s">
        <v>353</v>
      </c>
      <c r="DC10" s="491" t="s">
        <v>353</v>
      </c>
      <c r="DD10" s="491" t="s">
        <v>353</v>
      </c>
      <c r="DE10" s="491" t="s">
        <v>353</v>
      </c>
      <c r="DF10" s="491" t="s">
        <v>353</v>
      </c>
      <c r="DG10" s="492" t="s">
        <v>353</v>
      </c>
    </row>
    <row r="11" spans="1:111" ht="15" customHeight="1">
      <c r="A11" s="484">
        <v>5</v>
      </c>
      <c r="B11" s="188" t="s">
        <v>141</v>
      </c>
      <c r="C11" s="185" t="s">
        <v>142</v>
      </c>
      <c r="D11" s="490" t="s">
        <v>353</v>
      </c>
      <c r="E11" s="491" t="s">
        <v>353</v>
      </c>
      <c r="F11" s="491" t="s">
        <v>353</v>
      </c>
      <c r="G11" s="491" t="s">
        <v>353</v>
      </c>
      <c r="H11" s="491">
        <v>1</v>
      </c>
      <c r="I11" s="491" t="s">
        <v>353</v>
      </c>
      <c r="J11" s="491" t="s">
        <v>353</v>
      </c>
      <c r="K11" s="491" t="s">
        <v>353</v>
      </c>
      <c r="L11" s="491" t="s">
        <v>353</v>
      </c>
      <c r="M11" s="491" t="s">
        <v>353</v>
      </c>
      <c r="N11" s="491" t="s">
        <v>353</v>
      </c>
      <c r="O11" s="491" t="s">
        <v>353</v>
      </c>
      <c r="P11" s="491" t="s">
        <v>353</v>
      </c>
      <c r="Q11" s="491" t="s">
        <v>353</v>
      </c>
      <c r="R11" s="491" t="s">
        <v>353</v>
      </c>
      <c r="S11" s="491" t="s">
        <v>353</v>
      </c>
      <c r="T11" s="491" t="s">
        <v>353</v>
      </c>
      <c r="U11" s="491" t="s">
        <v>353</v>
      </c>
      <c r="V11" s="491" t="s">
        <v>353</v>
      </c>
      <c r="W11" s="491" t="s">
        <v>353</v>
      </c>
      <c r="X11" s="491" t="s">
        <v>353</v>
      </c>
      <c r="Y11" s="491" t="s">
        <v>353</v>
      </c>
      <c r="Z11" s="491" t="s">
        <v>353</v>
      </c>
      <c r="AA11" s="491" t="s">
        <v>353</v>
      </c>
      <c r="AB11" s="491" t="s">
        <v>353</v>
      </c>
      <c r="AC11" s="491" t="s">
        <v>353</v>
      </c>
      <c r="AD11" s="491" t="s">
        <v>353</v>
      </c>
      <c r="AE11" s="491" t="s">
        <v>353</v>
      </c>
      <c r="AF11" s="491" t="s">
        <v>353</v>
      </c>
      <c r="AG11" s="491" t="s">
        <v>353</v>
      </c>
      <c r="AH11" s="491" t="s">
        <v>353</v>
      </c>
      <c r="AI11" s="491" t="s">
        <v>353</v>
      </c>
      <c r="AJ11" s="491" t="s">
        <v>353</v>
      </c>
      <c r="AK11" s="491" t="s">
        <v>353</v>
      </c>
      <c r="AL11" s="491" t="s">
        <v>353</v>
      </c>
      <c r="AM11" s="491" t="s">
        <v>353</v>
      </c>
      <c r="AN11" s="491" t="s">
        <v>353</v>
      </c>
      <c r="AO11" s="491" t="s">
        <v>353</v>
      </c>
      <c r="AP11" s="491" t="s">
        <v>353</v>
      </c>
      <c r="AQ11" s="491" t="s">
        <v>353</v>
      </c>
      <c r="AR11" s="491" t="s">
        <v>353</v>
      </c>
      <c r="AS11" s="491" t="s">
        <v>353</v>
      </c>
      <c r="AT11" s="491" t="s">
        <v>353</v>
      </c>
      <c r="AU11" s="491" t="s">
        <v>353</v>
      </c>
      <c r="AV11" s="491" t="s">
        <v>353</v>
      </c>
      <c r="AW11" s="491" t="s">
        <v>353</v>
      </c>
      <c r="AX11" s="491" t="s">
        <v>353</v>
      </c>
      <c r="AY11" s="491" t="s">
        <v>353</v>
      </c>
      <c r="AZ11" s="491" t="s">
        <v>353</v>
      </c>
      <c r="BA11" s="491" t="s">
        <v>353</v>
      </c>
      <c r="BB11" s="491" t="s">
        <v>353</v>
      </c>
      <c r="BC11" s="491" t="s">
        <v>353</v>
      </c>
      <c r="BD11" s="491" t="s">
        <v>353</v>
      </c>
      <c r="BE11" s="491" t="s">
        <v>353</v>
      </c>
      <c r="BF11" s="491" t="s">
        <v>353</v>
      </c>
      <c r="BG11" s="491" t="s">
        <v>353</v>
      </c>
      <c r="BH11" s="491" t="s">
        <v>353</v>
      </c>
      <c r="BI11" s="491" t="s">
        <v>353</v>
      </c>
      <c r="BJ11" s="491" t="s">
        <v>353</v>
      </c>
      <c r="BK11" s="491" t="s">
        <v>353</v>
      </c>
      <c r="BL11" s="491" t="s">
        <v>353</v>
      </c>
      <c r="BM11" s="491" t="s">
        <v>353</v>
      </c>
      <c r="BN11" s="491" t="s">
        <v>353</v>
      </c>
      <c r="BO11" s="491" t="s">
        <v>353</v>
      </c>
      <c r="BP11" s="491" t="s">
        <v>353</v>
      </c>
      <c r="BQ11" s="491" t="s">
        <v>353</v>
      </c>
      <c r="BR11" s="491" t="s">
        <v>353</v>
      </c>
      <c r="BS11" s="491" t="s">
        <v>353</v>
      </c>
      <c r="BT11" s="491" t="s">
        <v>353</v>
      </c>
      <c r="BU11" s="491" t="s">
        <v>353</v>
      </c>
      <c r="BV11" s="491" t="s">
        <v>353</v>
      </c>
      <c r="BW11" s="491" t="s">
        <v>353</v>
      </c>
      <c r="BX11" s="491" t="s">
        <v>353</v>
      </c>
      <c r="BY11" s="491" t="s">
        <v>353</v>
      </c>
      <c r="BZ11" s="491" t="s">
        <v>353</v>
      </c>
      <c r="CA11" s="491" t="s">
        <v>353</v>
      </c>
      <c r="CB11" s="491" t="s">
        <v>353</v>
      </c>
      <c r="CC11" s="491" t="s">
        <v>353</v>
      </c>
      <c r="CD11" s="491" t="s">
        <v>353</v>
      </c>
      <c r="CE11" s="491" t="s">
        <v>353</v>
      </c>
      <c r="CF11" s="491" t="s">
        <v>353</v>
      </c>
      <c r="CG11" s="491" t="s">
        <v>353</v>
      </c>
      <c r="CH11" s="491" t="s">
        <v>353</v>
      </c>
      <c r="CI11" s="491" t="s">
        <v>353</v>
      </c>
      <c r="CJ11" s="491" t="s">
        <v>353</v>
      </c>
      <c r="CK11" s="491" t="s">
        <v>353</v>
      </c>
      <c r="CL11" s="491" t="s">
        <v>353</v>
      </c>
      <c r="CM11" s="491" t="s">
        <v>353</v>
      </c>
      <c r="CN11" s="491" t="s">
        <v>353</v>
      </c>
      <c r="CO11" s="491" t="s">
        <v>353</v>
      </c>
      <c r="CP11" s="491" t="s">
        <v>353</v>
      </c>
      <c r="CQ11" s="491" t="s">
        <v>353</v>
      </c>
      <c r="CR11" s="491" t="s">
        <v>353</v>
      </c>
      <c r="CS11" s="491" t="s">
        <v>353</v>
      </c>
      <c r="CT11" s="491" t="s">
        <v>353</v>
      </c>
      <c r="CU11" s="491" t="s">
        <v>353</v>
      </c>
      <c r="CV11" s="491" t="s">
        <v>353</v>
      </c>
      <c r="CW11" s="491" t="s">
        <v>353</v>
      </c>
      <c r="CX11" s="491" t="s">
        <v>353</v>
      </c>
      <c r="CY11" s="491" t="s">
        <v>353</v>
      </c>
      <c r="CZ11" s="491" t="s">
        <v>353</v>
      </c>
      <c r="DA11" s="491" t="s">
        <v>353</v>
      </c>
      <c r="DB11" s="491" t="s">
        <v>353</v>
      </c>
      <c r="DC11" s="491" t="s">
        <v>353</v>
      </c>
      <c r="DD11" s="491" t="s">
        <v>353</v>
      </c>
      <c r="DE11" s="491" t="s">
        <v>353</v>
      </c>
      <c r="DF11" s="491" t="s">
        <v>353</v>
      </c>
      <c r="DG11" s="492" t="s">
        <v>353</v>
      </c>
    </row>
    <row r="12" spans="1:111" ht="15" customHeight="1">
      <c r="A12" s="484">
        <v>6</v>
      </c>
      <c r="B12" s="188" t="s">
        <v>143</v>
      </c>
      <c r="C12" s="185" t="s">
        <v>144</v>
      </c>
      <c r="D12" s="490" t="s">
        <v>353</v>
      </c>
      <c r="E12" s="491" t="s">
        <v>353</v>
      </c>
      <c r="F12" s="491" t="s">
        <v>353</v>
      </c>
      <c r="G12" s="491" t="s">
        <v>353</v>
      </c>
      <c r="H12" s="491" t="s">
        <v>353</v>
      </c>
      <c r="I12" s="491">
        <v>1</v>
      </c>
      <c r="J12" s="491" t="s">
        <v>353</v>
      </c>
      <c r="K12" s="491" t="s">
        <v>353</v>
      </c>
      <c r="L12" s="491" t="s">
        <v>353</v>
      </c>
      <c r="M12" s="491" t="s">
        <v>353</v>
      </c>
      <c r="N12" s="491" t="s">
        <v>353</v>
      </c>
      <c r="O12" s="491" t="s">
        <v>353</v>
      </c>
      <c r="P12" s="491" t="s">
        <v>353</v>
      </c>
      <c r="Q12" s="491" t="s">
        <v>353</v>
      </c>
      <c r="R12" s="491" t="s">
        <v>353</v>
      </c>
      <c r="S12" s="491" t="s">
        <v>353</v>
      </c>
      <c r="T12" s="491" t="s">
        <v>353</v>
      </c>
      <c r="U12" s="491" t="s">
        <v>353</v>
      </c>
      <c r="V12" s="491" t="s">
        <v>353</v>
      </c>
      <c r="W12" s="491" t="s">
        <v>353</v>
      </c>
      <c r="X12" s="491" t="s">
        <v>353</v>
      </c>
      <c r="Y12" s="491" t="s">
        <v>353</v>
      </c>
      <c r="Z12" s="491" t="s">
        <v>353</v>
      </c>
      <c r="AA12" s="491" t="s">
        <v>353</v>
      </c>
      <c r="AB12" s="491" t="s">
        <v>353</v>
      </c>
      <c r="AC12" s="491" t="s">
        <v>353</v>
      </c>
      <c r="AD12" s="491" t="s">
        <v>353</v>
      </c>
      <c r="AE12" s="491" t="s">
        <v>353</v>
      </c>
      <c r="AF12" s="491" t="s">
        <v>353</v>
      </c>
      <c r="AG12" s="491" t="s">
        <v>353</v>
      </c>
      <c r="AH12" s="491" t="s">
        <v>353</v>
      </c>
      <c r="AI12" s="491" t="s">
        <v>353</v>
      </c>
      <c r="AJ12" s="491" t="s">
        <v>353</v>
      </c>
      <c r="AK12" s="491" t="s">
        <v>353</v>
      </c>
      <c r="AL12" s="491" t="s">
        <v>353</v>
      </c>
      <c r="AM12" s="491" t="s">
        <v>353</v>
      </c>
      <c r="AN12" s="491" t="s">
        <v>353</v>
      </c>
      <c r="AO12" s="491" t="s">
        <v>353</v>
      </c>
      <c r="AP12" s="491" t="s">
        <v>353</v>
      </c>
      <c r="AQ12" s="491" t="s">
        <v>353</v>
      </c>
      <c r="AR12" s="491" t="s">
        <v>353</v>
      </c>
      <c r="AS12" s="491" t="s">
        <v>353</v>
      </c>
      <c r="AT12" s="491" t="s">
        <v>353</v>
      </c>
      <c r="AU12" s="491" t="s">
        <v>353</v>
      </c>
      <c r="AV12" s="491" t="s">
        <v>353</v>
      </c>
      <c r="AW12" s="491" t="s">
        <v>353</v>
      </c>
      <c r="AX12" s="491" t="s">
        <v>353</v>
      </c>
      <c r="AY12" s="491" t="s">
        <v>353</v>
      </c>
      <c r="AZ12" s="491" t="s">
        <v>353</v>
      </c>
      <c r="BA12" s="491" t="s">
        <v>353</v>
      </c>
      <c r="BB12" s="491" t="s">
        <v>353</v>
      </c>
      <c r="BC12" s="491" t="s">
        <v>353</v>
      </c>
      <c r="BD12" s="491" t="s">
        <v>353</v>
      </c>
      <c r="BE12" s="491" t="s">
        <v>353</v>
      </c>
      <c r="BF12" s="491" t="s">
        <v>353</v>
      </c>
      <c r="BG12" s="491" t="s">
        <v>353</v>
      </c>
      <c r="BH12" s="491" t="s">
        <v>353</v>
      </c>
      <c r="BI12" s="491" t="s">
        <v>353</v>
      </c>
      <c r="BJ12" s="491" t="s">
        <v>353</v>
      </c>
      <c r="BK12" s="491" t="s">
        <v>353</v>
      </c>
      <c r="BL12" s="491" t="s">
        <v>353</v>
      </c>
      <c r="BM12" s="491" t="s">
        <v>353</v>
      </c>
      <c r="BN12" s="491" t="s">
        <v>353</v>
      </c>
      <c r="BO12" s="491" t="s">
        <v>353</v>
      </c>
      <c r="BP12" s="491" t="s">
        <v>353</v>
      </c>
      <c r="BQ12" s="491" t="s">
        <v>353</v>
      </c>
      <c r="BR12" s="491" t="s">
        <v>353</v>
      </c>
      <c r="BS12" s="491" t="s">
        <v>353</v>
      </c>
      <c r="BT12" s="491" t="s">
        <v>353</v>
      </c>
      <c r="BU12" s="491" t="s">
        <v>353</v>
      </c>
      <c r="BV12" s="491" t="s">
        <v>353</v>
      </c>
      <c r="BW12" s="491" t="s">
        <v>353</v>
      </c>
      <c r="BX12" s="491" t="s">
        <v>353</v>
      </c>
      <c r="BY12" s="491" t="s">
        <v>353</v>
      </c>
      <c r="BZ12" s="491" t="s">
        <v>353</v>
      </c>
      <c r="CA12" s="491" t="s">
        <v>353</v>
      </c>
      <c r="CB12" s="491" t="s">
        <v>353</v>
      </c>
      <c r="CC12" s="491" t="s">
        <v>353</v>
      </c>
      <c r="CD12" s="491" t="s">
        <v>353</v>
      </c>
      <c r="CE12" s="491" t="s">
        <v>353</v>
      </c>
      <c r="CF12" s="491" t="s">
        <v>353</v>
      </c>
      <c r="CG12" s="491" t="s">
        <v>353</v>
      </c>
      <c r="CH12" s="491" t="s">
        <v>353</v>
      </c>
      <c r="CI12" s="491" t="s">
        <v>353</v>
      </c>
      <c r="CJ12" s="491" t="s">
        <v>353</v>
      </c>
      <c r="CK12" s="491" t="s">
        <v>353</v>
      </c>
      <c r="CL12" s="491" t="s">
        <v>353</v>
      </c>
      <c r="CM12" s="491" t="s">
        <v>353</v>
      </c>
      <c r="CN12" s="491" t="s">
        <v>353</v>
      </c>
      <c r="CO12" s="491" t="s">
        <v>353</v>
      </c>
      <c r="CP12" s="491" t="s">
        <v>353</v>
      </c>
      <c r="CQ12" s="491" t="s">
        <v>353</v>
      </c>
      <c r="CR12" s="491" t="s">
        <v>353</v>
      </c>
      <c r="CS12" s="491" t="s">
        <v>353</v>
      </c>
      <c r="CT12" s="491" t="s">
        <v>353</v>
      </c>
      <c r="CU12" s="491" t="s">
        <v>353</v>
      </c>
      <c r="CV12" s="491" t="s">
        <v>353</v>
      </c>
      <c r="CW12" s="491" t="s">
        <v>353</v>
      </c>
      <c r="CX12" s="491" t="s">
        <v>353</v>
      </c>
      <c r="CY12" s="491" t="s">
        <v>353</v>
      </c>
      <c r="CZ12" s="491" t="s">
        <v>353</v>
      </c>
      <c r="DA12" s="491" t="s">
        <v>353</v>
      </c>
      <c r="DB12" s="491" t="s">
        <v>353</v>
      </c>
      <c r="DC12" s="491" t="s">
        <v>353</v>
      </c>
      <c r="DD12" s="491" t="s">
        <v>353</v>
      </c>
      <c r="DE12" s="491" t="s">
        <v>353</v>
      </c>
      <c r="DF12" s="491" t="s">
        <v>353</v>
      </c>
      <c r="DG12" s="492" t="s">
        <v>353</v>
      </c>
    </row>
    <row r="13" spans="1:111" ht="15" customHeight="1">
      <c r="A13" s="484">
        <v>7</v>
      </c>
      <c r="B13" s="188" t="s">
        <v>145</v>
      </c>
      <c r="C13" s="185" t="s">
        <v>146</v>
      </c>
      <c r="D13" s="490" t="s">
        <v>353</v>
      </c>
      <c r="E13" s="491" t="s">
        <v>353</v>
      </c>
      <c r="F13" s="491" t="s">
        <v>353</v>
      </c>
      <c r="G13" s="491" t="s">
        <v>353</v>
      </c>
      <c r="H13" s="491" t="s">
        <v>353</v>
      </c>
      <c r="I13" s="491" t="s">
        <v>353</v>
      </c>
      <c r="J13" s="491">
        <v>1</v>
      </c>
      <c r="K13" s="491" t="s">
        <v>353</v>
      </c>
      <c r="L13" s="491" t="s">
        <v>353</v>
      </c>
      <c r="M13" s="491" t="s">
        <v>353</v>
      </c>
      <c r="N13" s="491" t="s">
        <v>353</v>
      </c>
      <c r="O13" s="491" t="s">
        <v>353</v>
      </c>
      <c r="P13" s="491" t="s">
        <v>353</v>
      </c>
      <c r="Q13" s="491" t="s">
        <v>353</v>
      </c>
      <c r="R13" s="491" t="s">
        <v>353</v>
      </c>
      <c r="S13" s="491" t="s">
        <v>353</v>
      </c>
      <c r="T13" s="491" t="s">
        <v>353</v>
      </c>
      <c r="U13" s="491" t="s">
        <v>353</v>
      </c>
      <c r="V13" s="491" t="s">
        <v>353</v>
      </c>
      <c r="W13" s="491" t="s">
        <v>353</v>
      </c>
      <c r="X13" s="491" t="s">
        <v>353</v>
      </c>
      <c r="Y13" s="491" t="s">
        <v>353</v>
      </c>
      <c r="Z13" s="491" t="s">
        <v>353</v>
      </c>
      <c r="AA13" s="491" t="s">
        <v>353</v>
      </c>
      <c r="AB13" s="491" t="s">
        <v>353</v>
      </c>
      <c r="AC13" s="491" t="s">
        <v>353</v>
      </c>
      <c r="AD13" s="491" t="s">
        <v>353</v>
      </c>
      <c r="AE13" s="491" t="s">
        <v>353</v>
      </c>
      <c r="AF13" s="491" t="s">
        <v>353</v>
      </c>
      <c r="AG13" s="491" t="s">
        <v>353</v>
      </c>
      <c r="AH13" s="491" t="s">
        <v>353</v>
      </c>
      <c r="AI13" s="491" t="s">
        <v>353</v>
      </c>
      <c r="AJ13" s="491" t="s">
        <v>353</v>
      </c>
      <c r="AK13" s="491" t="s">
        <v>353</v>
      </c>
      <c r="AL13" s="491" t="s">
        <v>353</v>
      </c>
      <c r="AM13" s="491" t="s">
        <v>353</v>
      </c>
      <c r="AN13" s="491" t="s">
        <v>353</v>
      </c>
      <c r="AO13" s="491" t="s">
        <v>353</v>
      </c>
      <c r="AP13" s="491" t="s">
        <v>353</v>
      </c>
      <c r="AQ13" s="491" t="s">
        <v>353</v>
      </c>
      <c r="AR13" s="491" t="s">
        <v>353</v>
      </c>
      <c r="AS13" s="491" t="s">
        <v>353</v>
      </c>
      <c r="AT13" s="491" t="s">
        <v>353</v>
      </c>
      <c r="AU13" s="491" t="s">
        <v>353</v>
      </c>
      <c r="AV13" s="491" t="s">
        <v>353</v>
      </c>
      <c r="AW13" s="491" t="s">
        <v>353</v>
      </c>
      <c r="AX13" s="491" t="s">
        <v>353</v>
      </c>
      <c r="AY13" s="491" t="s">
        <v>353</v>
      </c>
      <c r="AZ13" s="491" t="s">
        <v>353</v>
      </c>
      <c r="BA13" s="491" t="s">
        <v>353</v>
      </c>
      <c r="BB13" s="491" t="s">
        <v>353</v>
      </c>
      <c r="BC13" s="491" t="s">
        <v>353</v>
      </c>
      <c r="BD13" s="491" t="s">
        <v>353</v>
      </c>
      <c r="BE13" s="491" t="s">
        <v>353</v>
      </c>
      <c r="BF13" s="491" t="s">
        <v>353</v>
      </c>
      <c r="BG13" s="491" t="s">
        <v>353</v>
      </c>
      <c r="BH13" s="491" t="s">
        <v>353</v>
      </c>
      <c r="BI13" s="491" t="s">
        <v>353</v>
      </c>
      <c r="BJ13" s="491" t="s">
        <v>353</v>
      </c>
      <c r="BK13" s="491" t="s">
        <v>353</v>
      </c>
      <c r="BL13" s="491" t="s">
        <v>353</v>
      </c>
      <c r="BM13" s="491" t="s">
        <v>353</v>
      </c>
      <c r="BN13" s="491" t="s">
        <v>353</v>
      </c>
      <c r="BO13" s="491" t="s">
        <v>353</v>
      </c>
      <c r="BP13" s="491" t="s">
        <v>353</v>
      </c>
      <c r="BQ13" s="491" t="s">
        <v>353</v>
      </c>
      <c r="BR13" s="491" t="s">
        <v>353</v>
      </c>
      <c r="BS13" s="491" t="s">
        <v>353</v>
      </c>
      <c r="BT13" s="491" t="s">
        <v>353</v>
      </c>
      <c r="BU13" s="491" t="s">
        <v>353</v>
      </c>
      <c r="BV13" s="491" t="s">
        <v>353</v>
      </c>
      <c r="BW13" s="491" t="s">
        <v>353</v>
      </c>
      <c r="BX13" s="491" t="s">
        <v>353</v>
      </c>
      <c r="BY13" s="491" t="s">
        <v>353</v>
      </c>
      <c r="BZ13" s="491" t="s">
        <v>353</v>
      </c>
      <c r="CA13" s="491" t="s">
        <v>353</v>
      </c>
      <c r="CB13" s="491" t="s">
        <v>353</v>
      </c>
      <c r="CC13" s="491" t="s">
        <v>353</v>
      </c>
      <c r="CD13" s="491" t="s">
        <v>353</v>
      </c>
      <c r="CE13" s="491" t="s">
        <v>353</v>
      </c>
      <c r="CF13" s="491" t="s">
        <v>353</v>
      </c>
      <c r="CG13" s="491" t="s">
        <v>353</v>
      </c>
      <c r="CH13" s="491" t="s">
        <v>353</v>
      </c>
      <c r="CI13" s="491" t="s">
        <v>353</v>
      </c>
      <c r="CJ13" s="491" t="s">
        <v>353</v>
      </c>
      <c r="CK13" s="491" t="s">
        <v>353</v>
      </c>
      <c r="CL13" s="491" t="s">
        <v>353</v>
      </c>
      <c r="CM13" s="491" t="s">
        <v>353</v>
      </c>
      <c r="CN13" s="491" t="s">
        <v>353</v>
      </c>
      <c r="CO13" s="491" t="s">
        <v>353</v>
      </c>
      <c r="CP13" s="491" t="s">
        <v>353</v>
      </c>
      <c r="CQ13" s="491" t="s">
        <v>353</v>
      </c>
      <c r="CR13" s="491" t="s">
        <v>353</v>
      </c>
      <c r="CS13" s="491" t="s">
        <v>353</v>
      </c>
      <c r="CT13" s="491" t="s">
        <v>353</v>
      </c>
      <c r="CU13" s="491" t="s">
        <v>353</v>
      </c>
      <c r="CV13" s="491" t="s">
        <v>353</v>
      </c>
      <c r="CW13" s="491" t="s">
        <v>353</v>
      </c>
      <c r="CX13" s="491" t="s">
        <v>353</v>
      </c>
      <c r="CY13" s="491" t="s">
        <v>353</v>
      </c>
      <c r="CZ13" s="491" t="s">
        <v>353</v>
      </c>
      <c r="DA13" s="491" t="s">
        <v>353</v>
      </c>
      <c r="DB13" s="491" t="s">
        <v>353</v>
      </c>
      <c r="DC13" s="491" t="s">
        <v>353</v>
      </c>
      <c r="DD13" s="491" t="s">
        <v>353</v>
      </c>
      <c r="DE13" s="491" t="s">
        <v>353</v>
      </c>
      <c r="DF13" s="491" t="s">
        <v>353</v>
      </c>
      <c r="DG13" s="492" t="s">
        <v>353</v>
      </c>
    </row>
    <row r="14" spans="1:111" ht="15" customHeight="1">
      <c r="A14" s="484">
        <v>8</v>
      </c>
      <c r="B14" s="188" t="s">
        <v>147</v>
      </c>
      <c r="C14" s="185" t="s">
        <v>148</v>
      </c>
      <c r="D14" s="490" t="s">
        <v>353</v>
      </c>
      <c r="E14" s="491" t="s">
        <v>353</v>
      </c>
      <c r="F14" s="491" t="s">
        <v>353</v>
      </c>
      <c r="G14" s="491" t="s">
        <v>353</v>
      </c>
      <c r="H14" s="491" t="s">
        <v>353</v>
      </c>
      <c r="I14" s="491" t="s">
        <v>353</v>
      </c>
      <c r="J14" s="491" t="s">
        <v>353</v>
      </c>
      <c r="K14" s="491">
        <v>1</v>
      </c>
      <c r="L14" s="491" t="s">
        <v>353</v>
      </c>
      <c r="M14" s="491" t="s">
        <v>353</v>
      </c>
      <c r="N14" s="491" t="s">
        <v>353</v>
      </c>
      <c r="O14" s="491" t="s">
        <v>353</v>
      </c>
      <c r="P14" s="491" t="s">
        <v>353</v>
      </c>
      <c r="Q14" s="491" t="s">
        <v>353</v>
      </c>
      <c r="R14" s="491" t="s">
        <v>353</v>
      </c>
      <c r="S14" s="491" t="s">
        <v>353</v>
      </c>
      <c r="T14" s="491" t="s">
        <v>353</v>
      </c>
      <c r="U14" s="491" t="s">
        <v>353</v>
      </c>
      <c r="V14" s="491" t="s">
        <v>353</v>
      </c>
      <c r="W14" s="491" t="s">
        <v>353</v>
      </c>
      <c r="X14" s="491" t="s">
        <v>353</v>
      </c>
      <c r="Y14" s="491" t="s">
        <v>353</v>
      </c>
      <c r="Z14" s="491" t="s">
        <v>353</v>
      </c>
      <c r="AA14" s="491" t="s">
        <v>353</v>
      </c>
      <c r="AB14" s="491" t="s">
        <v>353</v>
      </c>
      <c r="AC14" s="491" t="s">
        <v>353</v>
      </c>
      <c r="AD14" s="491" t="s">
        <v>353</v>
      </c>
      <c r="AE14" s="491" t="s">
        <v>353</v>
      </c>
      <c r="AF14" s="491" t="s">
        <v>353</v>
      </c>
      <c r="AG14" s="491" t="s">
        <v>353</v>
      </c>
      <c r="AH14" s="491" t="s">
        <v>353</v>
      </c>
      <c r="AI14" s="491" t="s">
        <v>353</v>
      </c>
      <c r="AJ14" s="491" t="s">
        <v>353</v>
      </c>
      <c r="AK14" s="491" t="s">
        <v>353</v>
      </c>
      <c r="AL14" s="491" t="s">
        <v>353</v>
      </c>
      <c r="AM14" s="491" t="s">
        <v>353</v>
      </c>
      <c r="AN14" s="491" t="s">
        <v>353</v>
      </c>
      <c r="AO14" s="491" t="s">
        <v>353</v>
      </c>
      <c r="AP14" s="491" t="s">
        <v>353</v>
      </c>
      <c r="AQ14" s="491" t="s">
        <v>353</v>
      </c>
      <c r="AR14" s="491" t="s">
        <v>353</v>
      </c>
      <c r="AS14" s="491" t="s">
        <v>353</v>
      </c>
      <c r="AT14" s="491" t="s">
        <v>353</v>
      </c>
      <c r="AU14" s="491" t="s">
        <v>353</v>
      </c>
      <c r="AV14" s="491" t="s">
        <v>353</v>
      </c>
      <c r="AW14" s="491" t="s">
        <v>353</v>
      </c>
      <c r="AX14" s="491" t="s">
        <v>353</v>
      </c>
      <c r="AY14" s="491" t="s">
        <v>353</v>
      </c>
      <c r="AZ14" s="491" t="s">
        <v>353</v>
      </c>
      <c r="BA14" s="491" t="s">
        <v>353</v>
      </c>
      <c r="BB14" s="491" t="s">
        <v>353</v>
      </c>
      <c r="BC14" s="491" t="s">
        <v>353</v>
      </c>
      <c r="BD14" s="491" t="s">
        <v>353</v>
      </c>
      <c r="BE14" s="491" t="s">
        <v>353</v>
      </c>
      <c r="BF14" s="491" t="s">
        <v>353</v>
      </c>
      <c r="BG14" s="491" t="s">
        <v>353</v>
      </c>
      <c r="BH14" s="491" t="s">
        <v>353</v>
      </c>
      <c r="BI14" s="491" t="s">
        <v>353</v>
      </c>
      <c r="BJ14" s="491" t="s">
        <v>353</v>
      </c>
      <c r="BK14" s="491" t="s">
        <v>353</v>
      </c>
      <c r="BL14" s="491" t="s">
        <v>353</v>
      </c>
      <c r="BM14" s="491" t="s">
        <v>353</v>
      </c>
      <c r="BN14" s="491" t="s">
        <v>353</v>
      </c>
      <c r="BO14" s="491" t="s">
        <v>353</v>
      </c>
      <c r="BP14" s="491" t="s">
        <v>353</v>
      </c>
      <c r="BQ14" s="491" t="s">
        <v>353</v>
      </c>
      <c r="BR14" s="491" t="s">
        <v>353</v>
      </c>
      <c r="BS14" s="491" t="s">
        <v>353</v>
      </c>
      <c r="BT14" s="491" t="s">
        <v>353</v>
      </c>
      <c r="BU14" s="491" t="s">
        <v>353</v>
      </c>
      <c r="BV14" s="491" t="s">
        <v>353</v>
      </c>
      <c r="BW14" s="491" t="s">
        <v>353</v>
      </c>
      <c r="BX14" s="491" t="s">
        <v>353</v>
      </c>
      <c r="BY14" s="491" t="s">
        <v>353</v>
      </c>
      <c r="BZ14" s="491" t="s">
        <v>353</v>
      </c>
      <c r="CA14" s="491" t="s">
        <v>353</v>
      </c>
      <c r="CB14" s="491" t="s">
        <v>353</v>
      </c>
      <c r="CC14" s="491" t="s">
        <v>353</v>
      </c>
      <c r="CD14" s="491" t="s">
        <v>353</v>
      </c>
      <c r="CE14" s="491" t="s">
        <v>353</v>
      </c>
      <c r="CF14" s="491" t="s">
        <v>353</v>
      </c>
      <c r="CG14" s="491" t="s">
        <v>353</v>
      </c>
      <c r="CH14" s="491" t="s">
        <v>353</v>
      </c>
      <c r="CI14" s="491" t="s">
        <v>353</v>
      </c>
      <c r="CJ14" s="491" t="s">
        <v>353</v>
      </c>
      <c r="CK14" s="491" t="s">
        <v>353</v>
      </c>
      <c r="CL14" s="491" t="s">
        <v>353</v>
      </c>
      <c r="CM14" s="491" t="s">
        <v>353</v>
      </c>
      <c r="CN14" s="491" t="s">
        <v>353</v>
      </c>
      <c r="CO14" s="491" t="s">
        <v>353</v>
      </c>
      <c r="CP14" s="491" t="s">
        <v>353</v>
      </c>
      <c r="CQ14" s="491" t="s">
        <v>353</v>
      </c>
      <c r="CR14" s="491" t="s">
        <v>353</v>
      </c>
      <c r="CS14" s="491" t="s">
        <v>353</v>
      </c>
      <c r="CT14" s="491" t="s">
        <v>353</v>
      </c>
      <c r="CU14" s="491" t="s">
        <v>353</v>
      </c>
      <c r="CV14" s="491" t="s">
        <v>353</v>
      </c>
      <c r="CW14" s="491" t="s">
        <v>353</v>
      </c>
      <c r="CX14" s="491" t="s">
        <v>353</v>
      </c>
      <c r="CY14" s="491" t="s">
        <v>353</v>
      </c>
      <c r="CZ14" s="491" t="s">
        <v>353</v>
      </c>
      <c r="DA14" s="491" t="s">
        <v>353</v>
      </c>
      <c r="DB14" s="491" t="s">
        <v>353</v>
      </c>
      <c r="DC14" s="491" t="s">
        <v>353</v>
      </c>
      <c r="DD14" s="491" t="s">
        <v>353</v>
      </c>
      <c r="DE14" s="491" t="s">
        <v>353</v>
      </c>
      <c r="DF14" s="491" t="s">
        <v>353</v>
      </c>
      <c r="DG14" s="492" t="s">
        <v>353</v>
      </c>
    </row>
    <row r="15" spans="1:111" ht="15" customHeight="1">
      <c r="A15" s="484">
        <v>9</v>
      </c>
      <c r="B15" s="188" t="s">
        <v>149</v>
      </c>
      <c r="C15" s="185" t="s">
        <v>150</v>
      </c>
      <c r="D15" s="490" t="s">
        <v>353</v>
      </c>
      <c r="E15" s="491" t="s">
        <v>353</v>
      </c>
      <c r="F15" s="491" t="s">
        <v>353</v>
      </c>
      <c r="G15" s="491" t="s">
        <v>353</v>
      </c>
      <c r="H15" s="491" t="s">
        <v>353</v>
      </c>
      <c r="I15" s="491" t="s">
        <v>353</v>
      </c>
      <c r="J15" s="491" t="s">
        <v>353</v>
      </c>
      <c r="K15" s="491" t="s">
        <v>353</v>
      </c>
      <c r="L15" s="491">
        <v>1</v>
      </c>
      <c r="M15" s="491" t="s">
        <v>353</v>
      </c>
      <c r="N15" s="491" t="s">
        <v>353</v>
      </c>
      <c r="O15" s="491" t="s">
        <v>353</v>
      </c>
      <c r="P15" s="491" t="s">
        <v>353</v>
      </c>
      <c r="Q15" s="491" t="s">
        <v>353</v>
      </c>
      <c r="R15" s="491" t="s">
        <v>353</v>
      </c>
      <c r="S15" s="491" t="s">
        <v>353</v>
      </c>
      <c r="T15" s="491" t="s">
        <v>353</v>
      </c>
      <c r="U15" s="491" t="s">
        <v>353</v>
      </c>
      <c r="V15" s="491" t="s">
        <v>353</v>
      </c>
      <c r="W15" s="491" t="s">
        <v>353</v>
      </c>
      <c r="X15" s="491" t="s">
        <v>353</v>
      </c>
      <c r="Y15" s="491" t="s">
        <v>353</v>
      </c>
      <c r="Z15" s="491" t="s">
        <v>353</v>
      </c>
      <c r="AA15" s="491" t="s">
        <v>353</v>
      </c>
      <c r="AB15" s="491" t="s">
        <v>353</v>
      </c>
      <c r="AC15" s="491" t="s">
        <v>353</v>
      </c>
      <c r="AD15" s="491" t="s">
        <v>353</v>
      </c>
      <c r="AE15" s="491" t="s">
        <v>353</v>
      </c>
      <c r="AF15" s="491" t="s">
        <v>353</v>
      </c>
      <c r="AG15" s="491" t="s">
        <v>353</v>
      </c>
      <c r="AH15" s="491" t="s">
        <v>353</v>
      </c>
      <c r="AI15" s="491" t="s">
        <v>353</v>
      </c>
      <c r="AJ15" s="491" t="s">
        <v>353</v>
      </c>
      <c r="AK15" s="491" t="s">
        <v>353</v>
      </c>
      <c r="AL15" s="491" t="s">
        <v>353</v>
      </c>
      <c r="AM15" s="491" t="s">
        <v>353</v>
      </c>
      <c r="AN15" s="491" t="s">
        <v>353</v>
      </c>
      <c r="AO15" s="491" t="s">
        <v>353</v>
      </c>
      <c r="AP15" s="491" t="s">
        <v>353</v>
      </c>
      <c r="AQ15" s="491" t="s">
        <v>353</v>
      </c>
      <c r="AR15" s="491" t="s">
        <v>353</v>
      </c>
      <c r="AS15" s="491" t="s">
        <v>353</v>
      </c>
      <c r="AT15" s="491" t="s">
        <v>353</v>
      </c>
      <c r="AU15" s="491" t="s">
        <v>353</v>
      </c>
      <c r="AV15" s="491" t="s">
        <v>353</v>
      </c>
      <c r="AW15" s="491" t="s">
        <v>353</v>
      </c>
      <c r="AX15" s="491" t="s">
        <v>353</v>
      </c>
      <c r="AY15" s="491" t="s">
        <v>353</v>
      </c>
      <c r="AZ15" s="491" t="s">
        <v>353</v>
      </c>
      <c r="BA15" s="491" t="s">
        <v>353</v>
      </c>
      <c r="BB15" s="491" t="s">
        <v>353</v>
      </c>
      <c r="BC15" s="491" t="s">
        <v>353</v>
      </c>
      <c r="BD15" s="491" t="s">
        <v>353</v>
      </c>
      <c r="BE15" s="491" t="s">
        <v>353</v>
      </c>
      <c r="BF15" s="491" t="s">
        <v>353</v>
      </c>
      <c r="BG15" s="491" t="s">
        <v>353</v>
      </c>
      <c r="BH15" s="491" t="s">
        <v>353</v>
      </c>
      <c r="BI15" s="491" t="s">
        <v>353</v>
      </c>
      <c r="BJ15" s="491" t="s">
        <v>353</v>
      </c>
      <c r="BK15" s="491" t="s">
        <v>353</v>
      </c>
      <c r="BL15" s="491" t="s">
        <v>353</v>
      </c>
      <c r="BM15" s="491" t="s">
        <v>353</v>
      </c>
      <c r="BN15" s="491" t="s">
        <v>353</v>
      </c>
      <c r="BO15" s="491" t="s">
        <v>353</v>
      </c>
      <c r="BP15" s="491" t="s">
        <v>353</v>
      </c>
      <c r="BQ15" s="491" t="s">
        <v>353</v>
      </c>
      <c r="BR15" s="491" t="s">
        <v>353</v>
      </c>
      <c r="BS15" s="491" t="s">
        <v>353</v>
      </c>
      <c r="BT15" s="491" t="s">
        <v>353</v>
      </c>
      <c r="BU15" s="491" t="s">
        <v>353</v>
      </c>
      <c r="BV15" s="491" t="s">
        <v>353</v>
      </c>
      <c r="BW15" s="491" t="s">
        <v>353</v>
      </c>
      <c r="BX15" s="491" t="s">
        <v>353</v>
      </c>
      <c r="BY15" s="491" t="s">
        <v>353</v>
      </c>
      <c r="BZ15" s="491" t="s">
        <v>353</v>
      </c>
      <c r="CA15" s="491" t="s">
        <v>353</v>
      </c>
      <c r="CB15" s="491" t="s">
        <v>353</v>
      </c>
      <c r="CC15" s="491" t="s">
        <v>353</v>
      </c>
      <c r="CD15" s="491" t="s">
        <v>353</v>
      </c>
      <c r="CE15" s="491" t="s">
        <v>353</v>
      </c>
      <c r="CF15" s="491" t="s">
        <v>353</v>
      </c>
      <c r="CG15" s="491" t="s">
        <v>353</v>
      </c>
      <c r="CH15" s="491" t="s">
        <v>353</v>
      </c>
      <c r="CI15" s="491" t="s">
        <v>353</v>
      </c>
      <c r="CJ15" s="491" t="s">
        <v>353</v>
      </c>
      <c r="CK15" s="491" t="s">
        <v>353</v>
      </c>
      <c r="CL15" s="491" t="s">
        <v>353</v>
      </c>
      <c r="CM15" s="491" t="s">
        <v>353</v>
      </c>
      <c r="CN15" s="491" t="s">
        <v>353</v>
      </c>
      <c r="CO15" s="491" t="s">
        <v>353</v>
      </c>
      <c r="CP15" s="491" t="s">
        <v>353</v>
      </c>
      <c r="CQ15" s="491" t="s">
        <v>353</v>
      </c>
      <c r="CR15" s="491" t="s">
        <v>353</v>
      </c>
      <c r="CS15" s="491" t="s">
        <v>353</v>
      </c>
      <c r="CT15" s="491" t="s">
        <v>353</v>
      </c>
      <c r="CU15" s="491" t="s">
        <v>353</v>
      </c>
      <c r="CV15" s="491" t="s">
        <v>353</v>
      </c>
      <c r="CW15" s="491" t="s">
        <v>353</v>
      </c>
      <c r="CX15" s="491" t="s">
        <v>353</v>
      </c>
      <c r="CY15" s="491" t="s">
        <v>353</v>
      </c>
      <c r="CZ15" s="491" t="s">
        <v>353</v>
      </c>
      <c r="DA15" s="491" t="s">
        <v>353</v>
      </c>
      <c r="DB15" s="491" t="s">
        <v>353</v>
      </c>
      <c r="DC15" s="491" t="s">
        <v>353</v>
      </c>
      <c r="DD15" s="491" t="s">
        <v>353</v>
      </c>
      <c r="DE15" s="491" t="s">
        <v>353</v>
      </c>
      <c r="DF15" s="491" t="s">
        <v>353</v>
      </c>
      <c r="DG15" s="492" t="s">
        <v>353</v>
      </c>
    </row>
    <row r="16" spans="1:111" ht="15" customHeight="1">
      <c r="A16" s="484">
        <v>10</v>
      </c>
      <c r="B16" s="188" t="s">
        <v>151</v>
      </c>
      <c r="C16" s="185" t="s">
        <v>152</v>
      </c>
      <c r="D16" s="490" t="s">
        <v>353</v>
      </c>
      <c r="E16" s="491" t="s">
        <v>353</v>
      </c>
      <c r="F16" s="491" t="s">
        <v>353</v>
      </c>
      <c r="G16" s="491" t="s">
        <v>353</v>
      </c>
      <c r="H16" s="491" t="s">
        <v>353</v>
      </c>
      <c r="I16" s="491" t="s">
        <v>353</v>
      </c>
      <c r="J16" s="491" t="s">
        <v>353</v>
      </c>
      <c r="K16" s="491" t="s">
        <v>353</v>
      </c>
      <c r="L16" s="491" t="s">
        <v>353</v>
      </c>
      <c r="M16" s="491">
        <v>1</v>
      </c>
      <c r="N16" s="491" t="s">
        <v>353</v>
      </c>
      <c r="O16" s="491" t="s">
        <v>353</v>
      </c>
      <c r="P16" s="491" t="s">
        <v>353</v>
      </c>
      <c r="Q16" s="491" t="s">
        <v>353</v>
      </c>
      <c r="R16" s="491" t="s">
        <v>353</v>
      </c>
      <c r="S16" s="491" t="s">
        <v>353</v>
      </c>
      <c r="T16" s="491" t="s">
        <v>353</v>
      </c>
      <c r="U16" s="491" t="s">
        <v>353</v>
      </c>
      <c r="V16" s="491" t="s">
        <v>353</v>
      </c>
      <c r="W16" s="491" t="s">
        <v>353</v>
      </c>
      <c r="X16" s="491" t="s">
        <v>353</v>
      </c>
      <c r="Y16" s="491" t="s">
        <v>353</v>
      </c>
      <c r="Z16" s="491" t="s">
        <v>353</v>
      </c>
      <c r="AA16" s="491" t="s">
        <v>353</v>
      </c>
      <c r="AB16" s="491" t="s">
        <v>353</v>
      </c>
      <c r="AC16" s="491" t="s">
        <v>353</v>
      </c>
      <c r="AD16" s="491" t="s">
        <v>353</v>
      </c>
      <c r="AE16" s="491" t="s">
        <v>353</v>
      </c>
      <c r="AF16" s="491" t="s">
        <v>353</v>
      </c>
      <c r="AG16" s="491" t="s">
        <v>353</v>
      </c>
      <c r="AH16" s="491" t="s">
        <v>353</v>
      </c>
      <c r="AI16" s="491" t="s">
        <v>353</v>
      </c>
      <c r="AJ16" s="491" t="s">
        <v>353</v>
      </c>
      <c r="AK16" s="491" t="s">
        <v>353</v>
      </c>
      <c r="AL16" s="491" t="s">
        <v>353</v>
      </c>
      <c r="AM16" s="491" t="s">
        <v>353</v>
      </c>
      <c r="AN16" s="491" t="s">
        <v>353</v>
      </c>
      <c r="AO16" s="491" t="s">
        <v>353</v>
      </c>
      <c r="AP16" s="491" t="s">
        <v>353</v>
      </c>
      <c r="AQ16" s="491" t="s">
        <v>353</v>
      </c>
      <c r="AR16" s="491" t="s">
        <v>353</v>
      </c>
      <c r="AS16" s="491" t="s">
        <v>353</v>
      </c>
      <c r="AT16" s="491" t="s">
        <v>353</v>
      </c>
      <c r="AU16" s="491" t="s">
        <v>353</v>
      </c>
      <c r="AV16" s="491" t="s">
        <v>353</v>
      </c>
      <c r="AW16" s="491" t="s">
        <v>353</v>
      </c>
      <c r="AX16" s="491" t="s">
        <v>353</v>
      </c>
      <c r="AY16" s="491" t="s">
        <v>353</v>
      </c>
      <c r="AZ16" s="491" t="s">
        <v>353</v>
      </c>
      <c r="BA16" s="491" t="s">
        <v>353</v>
      </c>
      <c r="BB16" s="491" t="s">
        <v>353</v>
      </c>
      <c r="BC16" s="491" t="s">
        <v>353</v>
      </c>
      <c r="BD16" s="491" t="s">
        <v>353</v>
      </c>
      <c r="BE16" s="491" t="s">
        <v>353</v>
      </c>
      <c r="BF16" s="491" t="s">
        <v>353</v>
      </c>
      <c r="BG16" s="491" t="s">
        <v>353</v>
      </c>
      <c r="BH16" s="491" t="s">
        <v>353</v>
      </c>
      <c r="BI16" s="491" t="s">
        <v>353</v>
      </c>
      <c r="BJ16" s="491" t="s">
        <v>353</v>
      </c>
      <c r="BK16" s="491" t="s">
        <v>353</v>
      </c>
      <c r="BL16" s="491" t="s">
        <v>353</v>
      </c>
      <c r="BM16" s="491" t="s">
        <v>353</v>
      </c>
      <c r="BN16" s="491" t="s">
        <v>353</v>
      </c>
      <c r="BO16" s="491" t="s">
        <v>353</v>
      </c>
      <c r="BP16" s="491" t="s">
        <v>353</v>
      </c>
      <c r="BQ16" s="491" t="s">
        <v>353</v>
      </c>
      <c r="BR16" s="491" t="s">
        <v>353</v>
      </c>
      <c r="BS16" s="491" t="s">
        <v>353</v>
      </c>
      <c r="BT16" s="491" t="s">
        <v>353</v>
      </c>
      <c r="BU16" s="491" t="s">
        <v>353</v>
      </c>
      <c r="BV16" s="491" t="s">
        <v>353</v>
      </c>
      <c r="BW16" s="491" t="s">
        <v>353</v>
      </c>
      <c r="BX16" s="491" t="s">
        <v>353</v>
      </c>
      <c r="BY16" s="491" t="s">
        <v>353</v>
      </c>
      <c r="BZ16" s="491" t="s">
        <v>353</v>
      </c>
      <c r="CA16" s="491" t="s">
        <v>353</v>
      </c>
      <c r="CB16" s="491" t="s">
        <v>353</v>
      </c>
      <c r="CC16" s="491" t="s">
        <v>353</v>
      </c>
      <c r="CD16" s="491" t="s">
        <v>353</v>
      </c>
      <c r="CE16" s="491" t="s">
        <v>353</v>
      </c>
      <c r="CF16" s="491" t="s">
        <v>353</v>
      </c>
      <c r="CG16" s="491" t="s">
        <v>353</v>
      </c>
      <c r="CH16" s="491" t="s">
        <v>353</v>
      </c>
      <c r="CI16" s="491" t="s">
        <v>353</v>
      </c>
      <c r="CJ16" s="491" t="s">
        <v>353</v>
      </c>
      <c r="CK16" s="491" t="s">
        <v>353</v>
      </c>
      <c r="CL16" s="491" t="s">
        <v>353</v>
      </c>
      <c r="CM16" s="491" t="s">
        <v>353</v>
      </c>
      <c r="CN16" s="491" t="s">
        <v>353</v>
      </c>
      <c r="CO16" s="491" t="s">
        <v>353</v>
      </c>
      <c r="CP16" s="491" t="s">
        <v>353</v>
      </c>
      <c r="CQ16" s="491" t="s">
        <v>353</v>
      </c>
      <c r="CR16" s="491" t="s">
        <v>353</v>
      </c>
      <c r="CS16" s="491" t="s">
        <v>353</v>
      </c>
      <c r="CT16" s="491" t="s">
        <v>353</v>
      </c>
      <c r="CU16" s="491" t="s">
        <v>353</v>
      </c>
      <c r="CV16" s="491" t="s">
        <v>353</v>
      </c>
      <c r="CW16" s="491" t="s">
        <v>353</v>
      </c>
      <c r="CX16" s="491" t="s">
        <v>353</v>
      </c>
      <c r="CY16" s="491" t="s">
        <v>353</v>
      </c>
      <c r="CZ16" s="491" t="s">
        <v>353</v>
      </c>
      <c r="DA16" s="491" t="s">
        <v>353</v>
      </c>
      <c r="DB16" s="491" t="s">
        <v>353</v>
      </c>
      <c r="DC16" s="491" t="s">
        <v>353</v>
      </c>
      <c r="DD16" s="491" t="s">
        <v>353</v>
      </c>
      <c r="DE16" s="491" t="s">
        <v>353</v>
      </c>
      <c r="DF16" s="491" t="s">
        <v>353</v>
      </c>
      <c r="DG16" s="492" t="s">
        <v>353</v>
      </c>
    </row>
    <row r="17" spans="1:111" ht="15" customHeight="1">
      <c r="A17" s="484">
        <v>11</v>
      </c>
      <c r="B17" s="188" t="s">
        <v>153</v>
      </c>
      <c r="C17" s="185" t="s">
        <v>154</v>
      </c>
      <c r="D17" s="490" t="s">
        <v>353</v>
      </c>
      <c r="E17" s="491" t="s">
        <v>353</v>
      </c>
      <c r="F17" s="491" t="s">
        <v>353</v>
      </c>
      <c r="G17" s="491" t="s">
        <v>353</v>
      </c>
      <c r="H17" s="491" t="s">
        <v>353</v>
      </c>
      <c r="I17" s="491" t="s">
        <v>353</v>
      </c>
      <c r="J17" s="491" t="s">
        <v>353</v>
      </c>
      <c r="K17" s="491" t="s">
        <v>353</v>
      </c>
      <c r="L17" s="491" t="s">
        <v>353</v>
      </c>
      <c r="M17" s="491" t="s">
        <v>353</v>
      </c>
      <c r="N17" s="491">
        <v>1</v>
      </c>
      <c r="O17" s="491" t="s">
        <v>353</v>
      </c>
      <c r="P17" s="491" t="s">
        <v>353</v>
      </c>
      <c r="Q17" s="491" t="s">
        <v>353</v>
      </c>
      <c r="R17" s="491" t="s">
        <v>353</v>
      </c>
      <c r="S17" s="491" t="s">
        <v>353</v>
      </c>
      <c r="T17" s="491" t="s">
        <v>353</v>
      </c>
      <c r="U17" s="491" t="s">
        <v>353</v>
      </c>
      <c r="V17" s="491" t="s">
        <v>353</v>
      </c>
      <c r="W17" s="491" t="s">
        <v>353</v>
      </c>
      <c r="X17" s="491" t="s">
        <v>353</v>
      </c>
      <c r="Y17" s="491" t="s">
        <v>353</v>
      </c>
      <c r="Z17" s="491" t="s">
        <v>353</v>
      </c>
      <c r="AA17" s="491" t="s">
        <v>353</v>
      </c>
      <c r="AB17" s="491" t="s">
        <v>353</v>
      </c>
      <c r="AC17" s="491" t="s">
        <v>353</v>
      </c>
      <c r="AD17" s="491" t="s">
        <v>353</v>
      </c>
      <c r="AE17" s="491" t="s">
        <v>353</v>
      </c>
      <c r="AF17" s="491" t="s">
        <v>353</v>
      </c>
      <c r="AG17" s="491" t="s">
        <v>353</v>
      </c>
      <c r="AH17" s="491" t="s">
        <v>353</v>
      </c>
      <c r="AI17" s="491" t="s">
        <v>353</v>
      </c>
      <c r="AJ17" s="491" t="s">
        <v>353</v>
      </c>
      <c r="AK17" s="491" t="s">
        <v>353</v>
      </c>
      <c r="AL17" s="491" t="s">
        <v>353</v>
      </c>
      <c r="AM17" s="491" t="s">
        <v>353</v>
      </c>
      <c r="AN17" s="491" t="s">
        <v>353</v>
      </c>
      <c r="AO17" s="491" t="s">
        <v>353</v>
      </c>
      <c r="AP17" s="491" t="s">
        <v>353</v>
      </c>
      <c r="AQ17" s="491" t="s">
        <v>353</v>
      </c>
      <c r="AR17" s="491" t="s">
        <v>353</v>
      </c>
      <c r="AS17" s="491" t="s">
        <v>353</v>
      </c>
      <c r="AT17" s="491" t="s">
        <v>353</v>
      </c>
      <c r="AU17" s="491" t="s">
        <v>353</v>
      </c>
      <c r="AV17" s="491" t="s">
        <v>353</v>
      </c>
      <c r="AW17" s="491" t="s">
        <v>353</v>
      </c>
      <c r="AX17" s="491" t="s">
        <v>353</v>
      </c>
      <c r="AY17" s="491" t="s">
        <v>353</v>
      </c>
      <c r="AZ17" s="491" t="s">
        <v>353</v>
      </c>
      <c r="BA17" s="491" t="s">
        <v>353</v>
      </c>
      <c r="BB17" s="491" t="s">
        <v>353</v>
      </c>
      <c r="BC17" s="491" t="s">
        <v>353</v>
      </c>
      <c r="BD17" s="491" t="s">
        <v>353</v>
      </c>
      <c r="BE17" s="491" t="s">
        <v>353</v>
      </c>
      <c r="BF17" s="491" t="s">
        <v>353</v>
      </c>
      <c r="BG17" s="491" t="s">
        <v>353</v>
      </c>
      <c r="BH17" s="491" t="s">
        <v>353</v>
      </c>
      <c r="BI17" s="491" t="s">
        <v>353</v>
      </c>
      <c r="BJ17" s="491" t="s">
        <v>353</v>
      </c>
      <c r="BK17" s="491" t="s">
        <v>353</v>
      </c>
      <c r="BL17" s="491" t="s">
        <v>353</v>
      </c>
      <c r="BM17" s="491" t="s">
        <v>353</v>
      </c>
      <c r="BN17" s="491" t="s">
        <v>353</v>
      </c>
      <c r="BO17" s="491" t="s">
        <v>353</v>
      </c>
      <c r="BP17" s="491" t="s">
        <v>353</v>
      </c>
      <c r="BQ17" s="491" t="s">
        <v>353</v>
      </c>
      <c r="BR17" s="491" t="s">
        <v>353</v>
      </c>
      <c r="BS17" s="491" t="s">
        <v>353</v>
      </c>
      <c r="BT17" s="491" t="s">
        <v>353</v>
      </c>
      <c r="BU17" s="491" t="s">
        <v>353</v>
      </c>
      <c r="BV17" s="491" t="s">
        <v>353</v>
      </c>
      <c r="BW17" s="491" t="s">
        <v>353</v>
      </c>
      <c r="BX17" s="491" t="s">
        <v>353</v>
      </c>
      <c r="BY17" s="491" t="s">
        <v>353</v>
      </c>
      <c r="BZ17" s="491" t="s">
        <v>353</v>
      </c>
      <c r="CA17" s="491" t="s">
        <v>353</v>
      </c>
      <c r="CB17" s="491" t="s">
        <v>353</v>
      </c>
      <c r="CC17" s="491" t="s">
        <v>353</v>
      </c>
      <c r="CD17" s="491" t="s">
        <v>353</v>
      </c>
      <c r="CE17" s="491" t="s">
        <v>353</v>
      </c>
      <c r="CF17" s="491" t="s">
        <v>353</v>
      </c>
      <c r="CG17" s="491" t="s">
        <v>353</v>
      </c>
      <c r="CH17" s="491" t="s">
        <v>353</v>
      </c>
      <c r="CI17" s="491" t="s">
        <v>353</v>
      </c>
      <c r="CJ17" s="491" t="s">
        <v>353</v>
      </c>
      <c r="CK17" s="491" t="s">
        <v>353</v>
      </c>
      <c r="CL17" s="491" t="s">
        <v>353</v>
      </c>
      <c r="CM17" s="491" t="s">
        <v>353</v>
      </c>
      <c r="CN17" s="491" t="s">
        <v>353</v>
      </c>
      <c r="CO17" s="491" t="s">
        <v>353</v>
      </c>
      <c r="CP17" s="491" t="s">
        <v>353</v>
      </c>
      <c r="CQ17" s="491" t="s">
        <v>353</v>
      </c>
      <c r="CR17" s="491" t="s">
        <v>353</v>
      </c>
      <c r="CS17" s="491" t="s">
        <v>353</v>
      </c>
      <c r="CT17" s="491" t="s">
        <v>353</v>
      </c>
      <c r="CU17" s="491" t="s">
        <v>353</v>
      </c>
      <c r="CV17" s="491" t="s">
        <v>353</v>
      </c>
      <c r="CW17" s="491" t="s">
        <v>353</v>
      </c>
      <c r="CX17" s="491" t="s">
        <v>353</v>
      </c>
      <c r="CY17" s="491" t="s">
        <v>353</v>
      </c>
      <c r="CZ17" s="491" t="s">
        <v>353</v>
      </c>
      <c r="DA17" s="491" t="s">
        <v>353</v>
      </c>
      <c r="DB17" s="491" t="s">
        <v>353</v>
      </c>
      <c r="DC17" s="491" t="s">
        <v>353</v>
      </c>
      <c r="DD17" s="491" t="s">
        <v>353</v>
      </c>
      <c r="DE17" s="491" t="s">
        <v>353</v>
      </c>
      <c r="DF17" s="491" t="s">
        <v>353</v>
      </c>
      <c r="DG17" s="492" t="s">
        <v>353</v>
      </c>
    </row>
    <row r="18" spans="1:111" ht="15" customHeight="1">
      <c r="A18" s="484">
        <v>12</v>
      </c>
      <c r="B18" s="188" t="s">
        <v>155</v>
      </c>
      <c r="C18" s="185" t="s">
        <v>156</v>
      </c>
      <c r="D18" s="490" t="s">
        <v>353</v>
      </c>
      <c r="E18" s="491" t="s">
        <v>353</v>
      </c>
      <c r="F18" s="491" t="s">
        <v>353</v>
      </c>
      <c r="G18" s="491" t="s">
        <v>353</v>
      </c>
      <c r="H18" s="491" t="s">
        <v>353</v>
      </c>
      <c r="I18" s="491" t="s">
        <v>353</v>
      </c>
      <c r="J18" s="491" t="s">
        <v>353</v>
      </c>
      <c r="K18" s="491" t="s">
        <v>353</v>
      </c>
      <c r="L18" s="491" t="s">
        <v>353</v>
      </c>
      <c r="M18" s="491" t="s">
        <v>353</v>
      </c>
      <c r="N18" s="491" t="s">
        <v>353</v>
      </c>
      <c r="O18" s="491">
        <v>1</v>
      </c>
      <c r="P18" s="491" t="s">
        <v>353</v>
      </c>
      <c r="Q18" s="491" t="s">
        <v>353</v>
      </c>
      <c r="R18" s="491" t="s">
        <v>353</v>
      </c>
      <c r="S18" s="491" t="s">
        <v>353</v>
      </c>
      <c r="T18" s="491" t="s">
        <v>353</v>
      </c>
      <c r="U18" s="491" t="s">
        <v>353</v>
      </c>
      <c r="V18" s="491" t="s">
        <v>353</v>
      </c>
      <c r="W18" s="491" t="s">
        <v>353</v>
      </c>
      <c r="X18" s="491" t="s">
        <v>353</v>
      </c>
      <c r="Y18" s="491" t="s">
        <v>353</v>
      </c>
      <c r="Z18" s="491" t="s">
        <v>353</v>
      </c>
      <c r="AA18" s="491" t="s">
        <v>353</v>
      </c>
      <c r="AB18" s="491" t="s">
        <v>353</v>
      </c>
      <c r="AC18" s="491" t="s">
        <v>353</v>
      </c>
      <c r="AD18" s="491" t="s">
        <v>353</v>
      </c>
      <c r="AE18" s="491" t="s">
        <v>353</v>
      </c>
      <c r="AF18" s="491" t="s">
        <v>353</v>
      </c>
      <c r="AG18" s="491" t="s">
        <v>353</v>
      </c>
      <c r="AH18" s="491" t="s">
        <v>353</v>
      </c>
      <c r="AI18" s="491" t="s">
        <v>353</v>
      </c>
      <c r="AJ18" s="491" t="s">
        <v>353</v>
      </c>
      <c r="AK18" s="491" t="s">
        <v>353</v>
      </c>
      <c r="AL18" s="491" t="s">
        <v>353</v>
      </c>
      <c r="AM18" s="491" t="s">
        <v>353</v>
      </c>
      <c r="AN18" s="491" t="s">
        <v>353</v>
      </c>
      <c r="AO18" s="491" t="s">
        <v>353</v>
      </c>
      <c r="AP18" s="491" t="s">
        <v>353</v>
      </c>
      <c r="AQ18" s="491" t="s">
        <v>353</v>
      </c>
      <c r="AR18" s="491" t="s">
        <v>353</v>
      </c>
      <c r="AS18" s="491" t="s">
        <v>353</v>
      </c>
      <c r="AT18" s="491" t="s">
        <v>353</v>
      </c>
      <c r="AU18" s="491" t="s">
        <v>353</v>
      </c>
      <c r="AV18" s="491" t="s">
        <v>353</v>
      </c>
      <c r="AW18" s="491" t="s">
        <v>353</v>
      </c>
      <c r="AX18" s="491" t="s">
        <v>353</v>
      </c>
      <c r="AY18" s="491" t="s">
        <v>353</v>
      </c>
      <c r="AZ18" s="491" t="s">
        <v>353</v>
      </c>
      <c r="BA18" s="491" t="s">
        <v>353</v>
      </c>
      <c r="BB18" s="491" t="s">
        <v>353</v>
      </c>
      <c r="BC18" s="491" t="s">
        <v>353</v>
      </c>
      <c r="BD18" s="491" t="s">
        <v>353</v>
      </c>
      <c r="BE18" s="491" t="s">
        <v>353</v>
      </c>
      <c r="BF18" s="491" t="s">
        <v>353</v>
      </c>
      <c r="BG18" s="491" t="s">
        <v>353</v>
      </c>
      <c r="BH18" s="491" t="s">
        <v>353</v>
      </c>
      <c r="BI18" s="491" t="s">
        <v>353</v>
      </c>
      <c r="BJ18" s="491" t="s">
        <v>353</v>
      </c>
      <c r="BK18" s="491" t="s">
        <v>353</v>
      </c>
      <c r="BL18" s="491" t="s">
        <v>353</v>
      </c>
      <c r="BM18" s="491" t="s">
        <v>353</v>
      </c>
      <c r="BN18" s="491" t="s">
        <v>353</v>
      </c>
      <c r="BO18" s="491" t="s">
        <v>353</v>
      </c>
      <c r="BP18" s="491" t="s">
        <v>353</v>
      </c>
      <c r="BQ18" s="491" t="s">
        <v>353</v>
      </c>
      <c r="BR18" s="491" t="s">
        <v>353</v>
      </c>
      <c r="BS18" s="491" t="s">
        <v>353</v>
      </c>
      <c r="BT18" s="491" t="s">
        <v>353</v>
      </c>
      <c r="BU18" s="491" t="s">
        <v>353</v>
      </c>
      <c r="BV18" s="491" t="s">
        <v>353</v>
      </c>
      <c r="BW18" s="491" t="s">
        <v>353</v>
      </c>
      <c r="BX18" s="491" t="s">
        <v>353</v>
      </c>
      <c r="BY18" s="491" t="s">
        <v>353</v>
      </c>
      <c r="BZ18" s="491" t="s">
        <v>353</v>
      </c>
      <c r="CA18" s="491" t="s">
        <v>353</v>
      </c>
      <c r="CB18" s="491" t="s">
        <v>353</v>
      </c>
      <c r="CC18" s="491" t="s">
        <v>353</v>
      </c>
      <c r="CD18" s="491" t="s">
        <v>353</v>
      </c>
      <c r="CE18" s="491" t="s">
        <v>353</v>
      </c>
      <c r="CF18" s="491" t="s">
        <v>353</v>
      </c>
      <c r="CG18" s="491" t="s">
        <v>353</v>
      </c>
      <c r="CH18" s="491" t="s">
        <v>353</v>
      </c>
      <c r="CI18" s="491" t="s">
        <v>353</v>
      </c>
      <c r="CJ18" s="491" t="s">
        <v>353</v>
      </c>
      <c r="CK18" s="491" t="s">
        <v>353</v>
      </c>
      <c r="CL18" s="491" t="s">
        <v>353</v>
      </c>
      <c r="CM18" s="491" t="s">
        <v>353</v>
      </c>
      <c r="CN18" s="491" t="s">
        <v>353</v>
      </c>
      <c r="CO18" s="491" t="s">
        <v>353</v>
      </c>
      <c r="CP18" s="491" t="s">
        <v>353</v>
      </c>
      <c r="CQ18" s="491" t="s">
        <v>353</v>
      </c>
      <c r="CR18" s="491" t="s">
        <v>353</v>
      </c>
      <c r="CS18" s="491" t="s">
        <v>353</v>
      </c>
      <c r="CT18" s="491" t="s">
        <v>353</v>
      </c>
      <c r="CU18" s="491" t="s">
        <v>353</v>
      </c>
      <c r="CV18" s="491" t="s">
        <v>353</v>
      </c>
      <c r="CW18" s="491" t="s">
        <v>353</v>
      </c>
      <c r="CX18" s="491" t="s">
        <v>353</v>
      </c>
      <c r="CY18" s="491" t="s">
        <v>353</v>
      </c>
      <c r="CZ18" s="491" t="s">
        <v>353</v>
      </c>
      <c r="DA18" s="491" t="s">
        <v>353</v>
      </c>
      <c r="DB18" s="491" t="s">
        <v>353</v>
      </c>
      <c r="DC18" s="491" t="s">
        <v>353</v>
      </c>
      <c r="DD18" s="491" t="s">
        <v>353</v>
      </c>
      <c r="DE18" s="491" t="s">
        <v>353</v>
      </c>
      <c r="DF18" s="491" t="s">
        <v>353</v>
      </c>
      <c r="DG18" s="492" t="s">
        <v>353</v>
      </c>
    </row>
    <row r="19" spans="1:111" ht="15" customHeight="1">
      <c r="A19" s="484">
        <v>13</v>
      </c>
      <c r="B19" s="188" t="s">
        <v>157</v>
      </c>
      <c r="C19" s="185" t="s">
        <v>158</v>
      </c>
      <c r="D19" s="490" t="s">
        <v>353</v>
      </c>
      <c r="E19" s="491" t="s">
        <v>353</v>
      </c>
      <c r="F19" s="491" t="s">
        <v>353</v>
      </c>
      <c r="G19" s="491" t="s">
        <v>353</v>
      </c>
      <c r="H19" s="491" t="s">
        <v>353</v>
      </c>
      <c r="I19" s="491" t="s">
        <v>353</v>
      </c>
      <c r="J19" s="491" t="s">
        <v>353</v>
      </c>
      <c r="K19" s="491" t="s">
        <v>353</v>
      </c>
      <c r="L19" s="491" t="s">
        <v>353</v>
      </c>
      <c r="M19" s="491" t="s">
        <v>353</v>
      </c>
      <c r="N19" s="491" t="s">
        <v>353</v>
      </c>
      <c r="O19" s="491" t="s">
        <v>353</v>
      </c>
      <c r="P19" s="491">
        <v>1</v>
      </c>
      <c r="Q19" s="491" t="s">
        <v>353</v>
      </c>
      <c r="R19" s="491" t="s">
        <v>353</v>
      </c>
      <c r="S19" s="491" t="s">
        <v>353</v>
      </c>
      <c r="T19" s="491" t="s">
        <v>353</v>
      </c>
      <c r="U19" s="491" t="s">
        <v>353</v>
      </c>
      <c r="V19" s="491" t="s">
        <v>353</v>
      </c>
      <c r="W19" s="491" t="s">
        <v>353</v>
      </c>
      <c r="X19" s="491" t="s">
        <v>353</v>
      </c>
      <c r="Y19" s="491" t="s">
        <v>353</v>
      </c>
      <c r="Z19" s="491" t="s">
        <v>353</v>
      </c>
      <c r="AA19" s="491" t="s">
        <v>353</v>
      </c>
      <c r="AB19" s="491" t="s">
        <v>353</v>
      </c>
      <c r="AC19" s="491" t="s">
        <v>353</v>
      </c>
      <c r="AD19" s="491" t="s">
        <v>353</v>
      </c>
      <c r="AE19" s="491" t="s">
        <v>353</v>
      </c>
      <c r="AF19" s="491" t="s">
        <v>353</v>
      </c>
      <c r="AG19" s="491" t="s">
        <v>353</v>
      </c>
      <c r="AH19" s="491" t="s">
        <v>353</v>
      </c>
      <c r="AI19" s="491" t="s">
        <v>353</v>
      </c>
      <c r="AJ19" s="491" t="s">
        <v>353</v>
      </c>
      <c r="AK19" s="491" t="s">
        <v>353</v>
      </c>
      <c r="AL19" s="491" t="s">
        <v>353</v>
      </c>
      <c r="AM19" s="491" t="s">
        <v>353</v>
      </c>
      <c r="AN19" s="491" t="s">
        <v>353</v>
      </c>
      <c r="AO19" s="491" t="s">
        <v>353</v>
      </c>
      <c r="AP19" s="491" t="s">
        <v>353</v>
      </c>
      <c r="AQ19" s="491" t="s">
        <v>353</v>
      </c>
      <c r="AR19" s="491" t="s">
        <v>353</v>
      </c>
      <c r="AS19" s="491" t="s">
        <v>353</v>
      </c>
      <c r="AT19" s="491" t="s">
        <v>353</v>
      </c>
      <c r="AU19" s="491" t="s">
        <v>353</v>
      </c>
      <c r="AV19" s="491" t="s">
        <v>353</v>
      </c>
      <c r="AW19" s="491" t="s">
        <v>353</v>
      </c>
      <c r="AX19" s="491" t="s">
        <v>353</v>
      </c>
      <c r="AY19" s="491" t="s">
        <v>353</v>
      </c>
      <c r="AZ19" s="491" t="s">
        <v>353</v>
      </c>
      <c r="BA19" s="491" t="s">
        <v>353</v>
      </c>
      <c r="BB19" s="491" t="s">
        <v>353</v>
      </c>
      <c r="BC19" s="491" t="s">
        <v>353</v>
      </c>
      <c r="BD19" s="491" t="s">
        <v>353</v>
      </c>
      <c r="BE19" s="491" t="s">
        <v>353</v>
      </c>
      <c r="BF19" s="491" t="s">
        <v>353</v>
      </c>
      <c r="BG19" s="491" t="s">
        <v>353</v>
      </c>
      <c r="BH19" s="491" t="s">
        <v>353</v>
      </c>
      <c r="BI19" s="491" t="s">
        <v>353</v>
      </c>
      <c r="BJ19" s="491" t="s">
        <v>353</v>
      </c>
      <c r="BK19" s="491" t="s">
        <v>353</v>
      </c>
      <c r="BL19" s="491" t="s">
        <v>353</v>
      </c>
      <c r="BM19" s="491" t="s">
        <v>353</v>
      </c>
      <c r="BN19" s="491" t="s">
        <v>353</v>
      </c>
      <c r="BO19" s="491" t="s">
        <v>353</v>
      </c>
      <c r="BP19" s="491" t="s">
        <v>353</v>
      </c>
      <c r="BQ19" s="491" t="s">
        <v>353</v>
      </c>
      <c r="BR19" s="491" t="s">
        <v>353</v>
      </c>
      <c r="BS19" s="491" t="s">
        <v>353</v>
      </c>
      <c r="BT19" s="491" t="s">
        <v>353</v>
      </c>
      <c r="BU19" s="491" t="s">
        <v>353</v>
      </c>
      <c r="BV19" s="491" t="s">
        <v>353</v>
      </c>
      <c r="BW19" s="491" t="s">
        <v>353</v>
      </c>
      <c r="BX19" s="491" t="s">
        <v>353</v>
      </c>
      <c r="BY19" s="491" t="s">
        <v>353</v>
      </c>
      <c r="BZ19" s="491" t="s">
        <v>353</v>
      </c>
      <c r="CA19" s="491" t="s">
        <v>353</v>
      </c>
      <c r="CB19" s="491" t="s">
        <v>353</v>
      </c>
      <c r="CC19" s="491" t="s">
        <v>353</v>
      </c>
      <c r="CD19" s="491" t="s">
        <v>353</v>
      </c>
      <c r="CE19" s="491" t="s">
        <v>353</v>
      </c>
      <c r="CF19" s="491" t="s">
        <v>353</v>
      </c>
      <c r="CG19" s="491" t="s">
        <v>353</v>
      </c>
      <c r="CH19" s="491" t="s">
        <v>353</v>
      </c>
      <c r="CI19" s="491" t="s">
        <v>353</v>
      </c>
      <c r="CJ19" s="491" t="s">
        <v>353</v>
      </c>
      <c r="CK19" s="491" t="s">
        <v>353</v>
      </c>
      <c r="CL19" s="491" t="s">
        <v>353</v>
      </c>
      <c r="CM19" s="491" t="s">
        <v>353</v>
      </c>
      <c r="CN19" s="491" t="s">
        <v>353</v>
      </c>
      <c r="CO19" s="491" t="s">
        <v>353</v>
      </c>
      <c r="CP19" s="491" t="s">
        <v>353</v>
      </c>
      <c r="CQ19" s="491" t="s">
        <v>353</v>
      </c>
      <c r="CR19" s="491" t="s">
        <v>353</v>
      </c>
      <c r="CS19" s="491" t="s">
        <v>353</v>
      </c>
      <c r="CT19" s="491" t="s">
        <v>353</v>
      </c>
      <c r="CU19" s="491" t="s">
        <v>353</v>
      </c>
      <c r="CV19" s="491" t="s">
        <v>353</v>
      </c>
      <c r="CW19" s="491" t="s">
        <v>353</v>
      </c>
      <c r="CX19" s="491" t="s">
        <v>353</v>
      </c>
      <c r="CY19" s="491" t="s">
        <v>353</v>
      </c>
      <c r="CZ19" s="491" t="s">
        <v>353</v>
      </c>
      <c r="DA19" s="491" t="s">
        <v>353</v>
      </c>
      <c r="DB19" s="491" t="s">
        <v>353</v>
      </c>
      <c r="DC19" s="491" t="s">
        <v>353</v>
      </c>
      <c r="DD19" s="491" t="s">
        <v>353</v>
      </c>
      <c r="DE19" s="491" t="s">
        <v>353</v>
      </c>
      <c r="DF19" s="491" t="s">
        <v>353</v>
      </c>
      <c r="DG19" s="492" t="s">
        <v>353</v>
      </c>
    </row>
    <row r="20" spans="1:111" ht="15" customHeight="1">
      <c r="A20" s="484">
        <v>14</v>
      </c>
      <c r="B20" s="188" t="s">
        <v>159</v>
      </c>
      <c r="C20" s="185" t="s">
        <v>160</v>
      </c>
      <c r="D20" s="490" t="s">
        <v>353</v>
      </c>
      <c r="E20" s="491" t="s">
        <v>353</v>
      </c>
      <c r="F20" s="491" t="s">
        <v>353</v>
      </c>
      <c r="G20" s="491" t="s">
        <v>353</v>
      </c>
      <c r="H20" s="491" t="s">
        <v>353</v>
      </c>
      <c r="I20" s="491" t="s">
        <v>353</v>
      </c>
      <c r="J20" s="491" t="s">
        <v>353</v>
      </c>
      <c r="K20" s="491" t="s">
        <v>353</v>
      </c>
      <c r="L20" s="491" t="s">
        <v>353</v>
      </c>
      <c r="M20" s="491" t="s">
        <v>353</v>
      </c>
      <c r="N20" s="491" t="s">
        <v>353</v>
      </c>
      <c r="O20" s="491" t="s">
        <v>353</v>
      </c>
      <c r="P20" s="491" t="s">
        <v>353</v>
      </c>
      <c r="Q20" s="491">
        <v>1</v>
      </c>
      <c r="R20" s="491" t="s">
        <v>353</v>
      </c>
      <c r="S20" s="491" t="s">
        <v>353</v>
      </c>
      <c r="T20" s="491" t="s">
        <v>353</v>
      </c>
      <c r="U20" s="491" t="s">
        <v>353</v>
      </c>
      <c r="V20" s="491" t="s">
        <v>353</v>
      </c>
      <c r="W20" s="491" t="s">
        <v>353</v>
      </c>
      <c r="X20" s="491" t="s">
        <v>353</v>
      </c>
      <c r="Y20" s="491" t="s">
        <v>353</v>
      </c>
      <c r="Z20" s="491" t="s">
        <v>353</v>
      </c>
      <c r="AA20" s="491" t="s">
        <v>353</v>
      </c>
      <c r="AB20" s="491" t="s">
        <v>353</v>
      </c>
      <c r="AC20" s="491" t="s">
        <v>353</v>
      </c>
      <c r="AD20" s="491" t="s">
        <v>353</v>
      </c>
      <c r="AE20" s="491" t="s">
        <v>353</v>
      </c>
      <c r="AF20" s="491" t="s">
        <v>353</v>
      </c>
      <c r="AG20" s="491" t="s">
        <v>353</v>
      </c>
      <c r="AH20" s="491" t="s">
        <v>353</v>
      </c>
      <c r="AI20" s="491" t="s">
        <v>353</v>
      </c>
      <c r="AJ20" s="491" t="s">
        <v>353</v>
      </c>
      <c r="AK20" s="491" t="s">
        <v>353</v>
      </c>
      <c r="AL20" s="491" t="s">
        <v>353</v>
      </c>
      <c r="AM20" s="491" t="s">
        <v>353</v>
      </c>
      <c r="AN20" s="491" t="s">
        <v>353</v>
      </c>
      <c r="AO20" s="491" t="s">
        <v>353</v>
      </c>
      <c r="AP20" s="491" t="s">
        <v>353</v>
      </c>
      <c r="AQ20" s="491" t="s">
        <v>353</v>
      </c>
      <c r="AR20" s="491" t="s">
        <v>353</v>
      </c>
      <c r="AS20" s="491" t="s">
        <v>353</v>
      </c>
      <c r="AT20" s="491" t="s">
        <v>353</v>
      </c>
      <c r="AU20" s="491" t="s">
        <v>353</v>
      </c>
      <c r="AV20" s="491" t="s">
        <v>353</v>
      </c>
      <c r="AW20" s="491" t="s">
        <v>353</v>
      </c>
      <c r="AX20" s="491" t="s">
        <v>353</v>
      </c>
      <c r="AY20" s="491" t="s">
        <v>353</v>
      </c>
      <c r="AZ20" s="491" t="s">
        <v>353</v>
      </c>
      <c r="BA20" s="491" t="s">
        <v>353</v>
      </c>
      <c r="BB20" s="491" t="s">
        <v>353</v>
      </c>
      <c r="BC20" s="491" t="s">
        <v>353</v>
      </c>
      <c r="BD20" s="491" t="s">
        <v>353</v>
      </c>
      <c r="BE20" s="491" t="s">
        <v>353</v>
      </c>
      <c r="BF20" s="491" t="s">
        <v>353</v>
      </c>
      <c r="BG20" s="491" t="s">
        <v>353</v>
      </c>
      <c r="BH20" s="491" t="s">
        <v>353</v>
      </c>
      <c r="BI20" s="491" t="s">
        <v>353</v>
      </c>
      <c r="BJ20" s="491" t="s">
        <v>353</v>
      </c>
      <c r="BK20" s="491" t="s">
        <v>353</v>
      </c>
      <c r="BL20" s="491" t="s">
        <v>353</v>
      </c>
      <c r="BM20" s="491" t="s">
        <v>353</v>
      </c>
      <c r="BN20" s="491" t="s">
        <v>353</v>
      </c>
      <c r="BO20" s="491" t="s">
        <v>353</v>
      </c>
      <c r="BP20" s="491" t="s">
        <v>353</v>
      </c>
      <c r="BQ20" s="491" t="s">
        <v>353</v>
      </c>
      <c r="BR20" s="491" t="s">
        <v>353</v>
      </c>
      <c r="BS20" s="491" t="s">
        <v>353</v>
      </c>
      <c r="BT20" s="491" t="s">
        <v>353</v>
      </c>
      <c r="BU20" s="491" t="s">
        <v>353</v>
      </c>
      <c r="BV20" s="491" t="s">
        <v>353</v>
      </c>
      <c r="BW20" s="491" t="s">
        <v>353</v>
      </c>
      <c r="BX20" s="491" t="s">
        <v>353</v>
      </c>
      <c r="BY20" s="491" t="s">
        <v>353</v>
      </c>
      <c r="BZ20" s="491" t="s">
        <v>353</v>
      </c>
      <c r="CA20" s="491" t="s">
        <v>353</v>
      </c>
      <c r="CB20" s="491" t="s">
        <v>353</v>
      </c>
      <c r="CC20" s="491" t="s">
        <v>353</v>
      </c>
      <c r="CD20" s="491" t="s">
        <v>353</v>
      </c>
      <c r="CE20" s="491" t="s">
        <v>353</v>
      </c>
      <c r="CF20" s="491" t="s">
        <v>353</v>
      </c>
      <c r="CG20" s="491" t="s">
        <v>353</v>
      </c>
      <c r="CH20" s="491" t="s">
        <v>353</v>
      </c>
      <c r="CI20" s="491" t="s">
        <v>353</v>
      </c>
      <c r="CJ20" s="491" t="s">
        <v>353</v>
      </c>
      <c r="CK20" s="491" t="s">
        <v>353</v>
      </c>
      <c r="CL20" s="491" t="s">
        <v>353</v>
      </c>
      <c r="CM20" s="491" t="s">
        <v>353</v>
      </c>
      <c r="CN20" s="491" t="s">
        <v>353</v>
      </c>
      <c r="CO20" s="491" t="s">
        <v>353</v>
      </c>
      <c r="CP20" s="491" t="s">
        <v>353</v>
      </c>
      <c r="CQ20" s="491" t="s">
        <v>353</v>
      </c>
      <c r="CR20" s="491" t="s">
        <v>353</v>
      </c>
      <c r="CS20" s="491" t="s">
        <v>353</v>
      </c>
      <c r="CT20" s="491" t="s">
        <v>353</v>
      </c>
      <c r="CU20" s="491" t="s">
        <v>353</v>
      </c>
      <c r="CV20" s="491" t="s">
        <v>353</v>
      </c>
      <c r="CW20" s="491" t="s">
        <v>353</v>
      </c>
      <c r="CX20" s="491" t="s">
        <v>353</v>
      </c>
      <c r="CY20" s="491" t="s">
        <v>353</v>
      </c>
      <c r="CZ20" s="491" t="s">
        <v>353</v>
      </c>
      <c r="DA20" s="491" t="s">
        <v>353</v>
      </c>
      <c r="DB20" s="491" t="s">
        <v>353</v>
      </c>
      <c r="DC20" s="491" t="s">
        <v>353</v>
      </c>
      <c r="DD20" s="491" t="s">
        <v>353</v>
      </c>
      <c r="DE20" s="491" t="s">
        <v>353</v>
      </c>
      <c r="DF20" s="491" t="s">
        <v>353</v>
      </c>
      <c r="DG20" s="492" t="s">
        <v>353</v>
      </c>
    </row>
    <row r="21" spans="1:111" ht="15" customHeight="1">
      <c r="A21" s="484">
        <v>15</v>
      </c>
      <c r="B21" s="188" t="s">
        <v>161</v>
      </c>
      <c r="C21" s="185" t="s">
        <v>162</v>
      </c>
      <c r="D21" s="490" t="s">
        <v>353</v>
      </c>
      <c r="E21" s="491" t="s">
        <v>353</v>
      </c>
      <c r="F21" s="491" t="s">
        <v>353</v>
      </c>
      <c r="G21" s="491" t="s">
        <v>353</v>
      </c>
      <c r="H21" s="491" t="s">
        <v>353</v>
      </c>
      <c r="I21" s="491" t="s">
        <v>353</v>
      </c>
      <c r="J21" s="491" t="s">
        <v>353</v>
      </c>
      <c r="K21" s="491" t="s">
        <v>353</v>
      </c>
      <c r="L21" s="491" t="s">
        <v>353</v>
      </c>
      <c r="M21" s="491" t="s">
        <v>353</v>
      </c>
      <c r="N21" s="491" t="s">
        <v>353</v>
      </c>
      <c r="O21" s="491" t="s">
        <v>353</v>
      </c>
      <c r="P21" s="491" t="s">
        <v>353</v>
      </c>
      <c r="Q21" s="491" t="s">
        <v>353</v>
      </c>
      <c r="R21" s="491">
        <v>1</v>
      </c>
      <c r="S21" s="491" t="s">
        <v>353</v>
      </c>
      <c r="T21" s="491" t="s">
        <v>353</v>
      </c>
      <c r="U21" s="491" t="s">
        <v>353</v>
      </c>
      <c r="V21" s="491" t="s">
        <v>353</v>
      </c>
      <c r="W21" s="491" t="s">
        <v>353</v>
      </c>
      <c r="X21" s="491" t="s">
        <v>353</v>
      </c>
      <c r="Y21" s="491" t="s">
        <v>353</v>
      </c>
      <c r="Z21" s="491" t="s">
        <v>353</v>
      </c>
      <c r="AA21" s="491" t="s">
        <v>353</v>
      </c>
      <c r="AB21" s="491" t="s">
        <v>353</v>
      </c>
      <c r="AC21" s="491" t="s">
        <v>353</v>
      </c>
      <c r="AD21" s="491" t="s">
        <v>353</v>
      </c>
      <c r="AE21" s="491" t="s">
        <v>353</v>
      </c>
      <c r="AF21" s="491" t="s">
        <v>353</v>
      </c>
      <c r="AG21" s="491" t="s">
        <v>353</v>
      </c>
      <c r="AH21" s="491" t="s">
        <v>353</v>
      </c>
      <c r="AI21" s="491" t="s">
        <v>353</v>
      </c>
      <c r="AJ21" s="491" t="s">
        <v>353</v>
      </c>
      <c r="AK21" s="491" t="s">
        <v>353</v>
      </c>
      <c r="AL21" s="491" t="s">
        <v>353</v>
      </c>
      <c r="AM21" s="491" t="s">
        <v>353</v>
      </c>
      <c r="AN21" s="491" t="s">
        <v>353</v>
      </c>
      <c r="AO21" s="491" t="s">
        <v>353</v>
      </c>
      <c r="AP21" s="491" t="s">
        <v>353</v>
      </c>
      <c r="AQ21" s="491" t="s">
        <v>353</v>
      </c>
      <c r="AR21" s="491" t="s">
        <v>353</v>
      </c>
      <c r="AS21" s="491" t="s">
        <v>353</v>
      </c>
      <c r="AT21" s="491" t="s">
        <v>353</v>
      </c>
      <c r="AU21" s="491" t="s">
        <v>353</v>
      </c>
      <c r="AV21" s="491" t="s">
        <v>353</v>
      </c>
      <c r="AW21" s="491" t="s">
        <v>353</v>
      </c>
      <c r="AX21" s="491" t="s">
        <v>353</v>
      </c>
      <c r="AY21" s="491" t="s">
        <v>353</v>
      </c>
      <c r="AZ21" s="491" t="s">
        <v>353</v>
      </c>
      <c r="BA21" s="491" t="s">
        <v>353</v>
      </c>
      <c r="BB21" s="491" t="s">
        <v>353</v>
      </c>
      <c r="BC21" s="491" t="s">
        <v>353</v>
      </c>
      <c r="BD21" s="491" t="s">
        <v>353</v>
      </c>
      <c r="BE21" s="491" t="s">
        <v>353</v>
      </c>
      <c r="BF21" s="491" t="s">
        <v>353</v>
      </c>
      <c r="BG21" s="491" t="s">
        <v>353</v>
      </c>
      <c r="BH21" s="491" t="s">
        <v>353</v>
      </c>
      <c r="BI21" s="491" t="s">
        <v>353</v>
      </c>
      <c r="BJ21" s="491" t="s">
        <v>353</v>
      </c>
      <c r="BK21" s="491" t="s">
        <v>353</v>
      </c>
      <c r="BL21" s="491" t="s">
        <v>353</v>
      </c>
      <c r="BM21" s="491" t="s">
        <v>353</v>
      </c>
      <c r="BN21" s="491" t="s">
        <v>353</v>
      </c>
      <c r="BO21" s="491" t="s">
        <v>353</v>
      </c>
      <c r="BP21" s="491" t="s">
        <v>353</v>
      </c>
      <c r="BQ21" s="491" t="s">
        <v>353</v>
      </c>
      <c r="BR21" s="491" t="s">
        <v>353</v>
      </c>
      <c r="BS21" s="491" t="s">
        <v>353</v>
      </c>
      <c r="BT21" s="491" t="s">
        <v>353</v>
      </c>
      <c r="BU21" s="491" t="s">
        <v>353</v>
      </c>
      <c r="BV21" s="491" t="s">
        <v>353</v>
      </c>
      <c r="BW21" s="491" t="s">
        <v>353</v>
      </c>
      <c r="BX21" s="491" t="s">
        <v>353</v>
      </c>
      <c r="BY21" s="491" t="s">
        <v>353</v>
      </c>
      <c r="BZ21" s="491" t="s">
        <v>353</v>
      </c>
      <c r="CA21" s="491" t="s">
        <v>353</v>
      </c>
      <c r="CB21" s="491" t="s">
        <v>353</v>
      </c>
      <c r="CC21" s="491" t="s">
        <v>353</v>
      </c>
      <c r="CD21" s="491" t="s">
        <v>353</v>
      </c>
      <c r="CE21" s="491" t="s">
        <v>353</v>
      </c>
      <c r="CF21" s="491" t="s">
        <v>353</v>
      </c>
      <c r="CG21" s="491" t="s">
        <v>353</v>
      </c>
      <c r="CH21" s="491" t="s">
        <v>353</v>
      </c>
      <c r="CI21" s="491" t="s">
        <v>353</v>
      </c>
      <c r="CJ21" s="491" t="s">
        <v>353</v>
      </c>
      <c r="CK21" s="491" t="s">
        <v>353</v>
      </c>
      <c r="CL21" s="491" t="s">
        <v>353</v>
      </c>
      <c r="CM21" s="491" t="s">
        <v>353</v>
      </c>
      <c r="CN21" s="491" t="s">
        <v>353</v>
      </c>
      <c r="CO21" s="491" t="s">
        <v>353</v>
      </c>
      <c r="CP21" s="491" t="s">
        <v>353</v>
      </c>
      <c r="CQ21" s="491" t="s">
        <v>353</v>
      </c>
      <c r="CR21" s="491" t="s">
        <v>353</v>
      </c>
      <c r="CS21" s="491" t="s">
        <v>353</v>
      </c>
      <c r="CT21" s="491" t="s">
        <v>353</v>
      </c>
      <c r="CU21" s="491" t="s">
        <v>353</v>
      </c>
      <c r="CV21" s="491" t="s">
        <v>353</v>
      </c>
      <c r="CW21" s="491" t="s">
        <v>353</v>
      </c>
      <c r="CX21" s="491" t="s">
        <v>353</v>
      </c>
      <c r="CY21" s="491" t="s">
        <v>353</v>
      </c>
      <c r="CZ21" s="491" t="s">
        <v>353</v>
      </c>
      <c r="DA21" s="491" t="s">
        <v>353</v>
      </c>
      <c r="DB21" s="491" t="s">
        <v>353</v>
      </c>
      <c r="DC21" s="491" t="s">
        <v>353</v>
      </c>
      <c r="DD21" s="491" t="s">
        <v>353</v>
      </c>
      <c r="DE21" s="491" t="s">
        <v>353</v>
      </c>
      <c r="DF21" s="491" t="s">
        <v>353</v>
      </c>
      <c r="DG21" s="492" t="s">
        <v>353</v>
      </c>
    </row>
    <row r="22" spans="1:111" ht="15" customHeight="1">
      <c r="A22" s="484">
        <v>16</v>
      </c>
      <c r="B22" s="188" t="s">
        <v>163</v>
      </c>
      <c r="C22" s="185" t="s">
        <v>164</v>
      </c>
      <c r="D22" s="490" t="s">
        <v>353</v>
      </c>
      <c r="E22" s="491" t="s">
        <v>353</v>
      </c>
      <c r="F22" s="491" t="s">
        <v>353</v>
      </c>
      <c r="G22" s="491" t="s">
        <v>353</v>
      </c>
      <c r="H22" s="491" t="s">
        <v>353</v>
      </c>
      <c r="I22" s="491" t="s">
        <v>353</v>
      </c>
      <c r="J22" s="491" t="s">
        <v>353</v>
      </c>
      <c r="K22" s="491" t="s">
        <v>353</v>
      </c>
      <c r="L22" s="491" t="s">
        <v>353</v>
      </c>
      <c r="M22" s="491" t="s">
        <v>353</v>
      </c>
      <c r="N22" s="491" t="s">
        <v>353</v>
      </c>
      <c r="O22" s="491" t="s">
        <v>353</v>
      </c>
      <c r="P22" s="491" t="s">
        <v>353</v>
      </c>
      <c r="Q22" s="491" t="s">
        <v>353</v>
      </c>
      <c r="R22" s="491" t="s">
        <v>353</v>
      </c>
      <c r="S22" s="491">
        <v>1</v>
      </c>
      <c r="T22" s="491" t="s">
        <v>353</v>
      </c>
      <c r="U22" s="491" t="s">
        <v>353</v>
      </c>
      <c r="V22" s="491" t="s">
        <v>353</v>
      </c>
      <c r="W22" s="491" t="s">
        <v>353</v>
      </c>
      <c r="X22" s="491" t="s">
        <v>353</v>
      </c>
      <c r="Y22" s="491" t="s">
        <v>353</v>
      </c>
      <c r="Z22" s="491" t="s">
        <v>353</v>
      </c>
      <c r="AA22" s="491" t="s">
        <v>353</v>
      </c>
      <c r="AB22" s="491" t="s">
        <v>353</v>
      </c>
      <c r="AC22" s="491" t="s">
        <v>353</v>
      </c>
      <c r="AD22" s="491" t="s">
        <v>353</v>
      </c>
      <c r="AE22" s="491" t="s">
        <v>353</v>
      </c>
      <c r="AF22" s="491" t="s">
        <v>353</v>
      </c>
      <c r="AG22" s="491" t="s">
        <v>353</v>
      </c>
      <c r="AH22" s="491" t="s">
        <v>353</v>
      </c>
      <c r="AI22" s="491" t="s">
        <v>353</v>
      </c>
      <c r="AJ22" s="491" t="s">
        <v>353</v>
      </c>
      <c r="AK22" s="491" t="s">
        <v>353</v>
      </c>
      <c r="AL22" s="491" t="s">
        <v>353</v>
      </c>
      <c r="AM22" s="491" t="s">
        <v>353</v>
      </c>
      <c r="AN22" s="491" t="s">
        <v>353</v>
      </c>
      <c r="AO22" s="491" t="s">
        <v>353</v>
      </c>
      <c r="AP22" s="491" t="s">
        <v>353</v>
      </c>
      <c r="AQ22" s="491" t="s">
        <v>353</v>
      </c>
      <c r="AR22" s="491" t="s">
        <v>353</v>
      </c>
      <c r="AS22" s="491" t="s">
        <v>353</v>
      </c>
      <c r="AT22" s="491" t="s">
        <v>353</v>
      </c>
      <c r="AU22" s="491" t="s">
        <v>353</v>
      </c>
      <c r="AV22" s="491" t="s">
        <v>353</v>
      </c>
      <c r="AW22" s="491" t="s">
        <v>353</v>
      </c>
      <c r="AX22" s="491" t="s">
        <v>353</v>
      </c>
      <c r="AY22" s="491" t="s">
        <v>353</v>
      </c>
      <c r="AZ22" s="491" t="s">
        <v>353</v>
      </c>
      <c r="BA22" s="491" t="s">
        <v>353</v>
      </c>
      <c r="BB22" s="491" t="s">
        <v>353</v>
      </c>
      <c r="BC22" s="491" t="s">
        <v>353</v>
      </c>
      <c r="BD22" s="491" t="s">
        <v>353</v>
      </c>
      <c r="BE22" s="491" t="s">
        <v>353</v>
      </c>
      <c r="BF22" s="491" t="s">
        <v>353</v>
      </c>
      <c r="BG22" s="491" t="s">
        <v>353</v>
      </c>
      <c r="BH22" s="491" t="s">
        <v>353</v>
      </c>
      <c r="BI22" s="491" t="s">
        <v>353</v>
      </c>
      <c r="BJ22" s="491" t="s">
        <v>353</v>
      </c>
      <c r="BK22" s="491" t="s">
        <v>353</v>
      </c>
      <c r="BL22" s="491" t="s">
        <v>353</v>
      </c>
      <c r="BM22" s="491" t="s">
        <v>353</v>
      </c>
      <c r="BN22" s="491" t="s">
        <v>353</v>
      </c>
      <c r="BO22" s="491" t="s">
        <v>353</v>
      </c>
      <c r="BP22" s="491" t="s">
        <v>353</v>
      </c>
      <c r="BQ22" s="491" t="s">
        <v>353</v>
      </c>
      <c r="BR22" s="491" t="s">
        <v>353</v>
      </c>
      <c r="BS22" s="491" t="s">
        <v>353</v>
      </c>
      <c r="BT22" s="491" t="s">
        <v>353</v>
      </c>
      <c r="BU22" s="491" t="s">
        <v>353</v>
      </c>
      <c r="BV22" s="491" t="s">
        <v>353</v>
      </c>
      <c r="BW22" s="491" t="s">
        <v>353</v>
      </c>
      <c r="BX22" s="491" t="s">
        <v>353</v>
      </c>
      <c r="BY22" s="491" t="s">
        <v>353</v>
      </c>
      <c r="BZ22" s="491" t="s">
        <v>353</v>
      </c>
      <c r="CA22" s="491" t="s">
        <v>353</v>
      </c>
      <c r="CB22" s="491" t="s">
        <v>353</v>
      </c>
      <c r="CC22" s="491" t="s">
        <v>353</v>
      </c>
      <c r="CD22" s="491" t="s">
        <v>353</v>
      </c>
      <c r="CE22" s="491" t="s">
        <v>353</v>
      </c>
      <c r="CF22" s="491" t="s">
        <v>353</v>
      </c>
      <c r="CG22" s="491" t="s">
        <v>353</v>
      </c>
      <c r="CH22" s="491" t="s">
        <v>353</v>
      </c>
      <c r="CI22" s="491" t="s">
        <v>353</v>
      </c>
      <c r="CJ22" s="491" t="s">
        <v>353</v>
      </c>
      <c r="CK22" s="491" t="s">
        <v>353</v>
      </c>
      <c r="CL22" s="491" t="s">
        <v>353</v>
      </c>
      <c r="CM22" s="491" t="s">
        <v>353</v>
      </c>
      <c r="CN22" s="491" t="s">
        <v>353</v>
      </c>
      <c r="CO22" s="491" t="s">
        <v>353</v>
      </c>
      <c r="CP22" s="491" t="s">
        <v>353</v>
      </c>
      <c r="CQ22" s="491" t="s">
        <v>353</v>
      </c>
      <c r="CR22" s="491" t="s">
        <v>353</v>
      </c>
      <c r="CS22" s="491" t="s">
        <v>353</v>
      </c>
      <c r="CT22" s="491" t="s">
        <v>353</v>
      </c>
      <c r="CU22" s="491" t="s">
        <v>353</v>
      </c>
      <c r="CV22" s="491" t="s">
        <v>353</v>
      </c>
      <c r="CW22" s="491" t="s">
        <v>353</v>
      </c>
      <c r="CX22" s="491" t="s">
        <v>353</v>
      </c>
      <c r="CY22" s="491" t="s">
        <v>353</v>
      </c>
      <c r="CZ22" s="491" t="s">
        <v>353</v>
      </c>
      <c r="DA22" s="491" t="s">
        <v>353</v>
      </c>
      <c r="DB22" s="491" t="s">
        <v>353</v>
      </c>
      <c r="DC22" s="491" t="s">
        <v>353</v>
      </c>
      <c r="DD22" s="491" t="s">
        <v>353</v>
      </c>
      <c r="DE22" s="491" t="s">
        <v>353</v>
      </c>
      <c r="DF22" s="491" t="s">
        <v>353</v>
      </c>
      <c r="DG22" s="492" t="s">
        <v>353</v>
      </c>
    </row>
    <row r="23" spans="1:111" ht="15" customHeight="1">
      <c r="A23" s="484">
        <v>17</v>
      </c>
      <c r="B23" s="188" t="s">
        <v>165</v>
      </c>
      <c r="C23" s="185" t="s">
        <v>166</v>
      </c>
      <c r="D23" s="490" t="s">
        <v>353</v>
      </c>
      <c r="E23" s="491" t="s">
        <v>353</v>
      </c>
      <c r="F23" s="491" t="s">
        <v>353</v>
      </c>
      <c r="G23" s="491" t="s">
        <v>353</v>
      </c>
      <c r="H23" s="491" t="s">
        <v>353</v>
      </c>
      <c r="I23" s="491" t="s">
        <v>353</v>
      </c>
      <c r="J23" s="491" t="s">
        <v>353</v>
      </c>
      <c r="K23" s="491" t="s">
        <v>353</v>
      </c>
      <c r="L23" s="491" t="s">
        <v>353</v>
      </c>
      <c r="M23" s="491" t="s">
        <v>353</v>
      </c>
      <c r="N23" s="491" t="s">
        <v>353</v>
      </c>
      <c r="O23" s="491" t="s">
        <v>353</v>
      </c>
      <c r="P23" s="491" t="s">
        <v>353</v>
      </c>
      <c r="Q23" s="491" t="s">
        <v>353</v>
      </c>
      <c r="R23" s="491" t="s">
        <v>353</v>
      </c>
      <c r="S23" s="491" t="s">
        <v>353</v>
      </c>
      <c r="T23" s="491">
        <v>1</v>
      </c>
      <c r="U23" s="491" t="s">
        <v>353</v>
      </c>
      <c r="V23" s="491" t="s">
        <v>353</v>
      </c>
      <c r="W23" s="491" t="s">
        <v>353</v>
      </c>
      <c r="X23" s="491" t="s">
        <v>353</v>
      </c>
      <c r="Y23" s="491" t="s">
        <v>353</v>
      </c>
      <c r="Z23" s="491" t="s">
        <v>353</v>
      </c>
      <c r="AA23" s="491" t="s">
        <v>353</v>
      </c>
      <c r="AB23" s="491" t="s">
        <v>353</v>
      </c>
      <c r="AC23" s="491" t="s">
        <v>353</v>
      </c>
      <c r="AD23" s="491" t="s">
        <v>353</v>
      </c>
      <c r="AE23" s="491" t="s">
        <v>353</v>
      </c>
      <c r="AF23" s="491" t="s">
        <v>353</v>
      </c>
      <c r="AG23" s="491" t="s">
        <v>353</v>
      </c>
      <c r="AH23" s="491" t="s">
        <v>353</v>
      </c>
      <c r="AI23" s="491" t="s">
        <v>353</v>
      </c>
      <c r="AJ23" s="491" t="s">
        <v>353</v>
      </c>
      <c r="AK23" s="491" t="s">
        <v>353</v>
      </c>
      <c r="AL23" s="491" t="s">
        <v>353</v>
      </c>
      <c r="AM23" s="491" t="s">
        <v>353</v>
      </c>
      <c r="AN23" s="491" t="s">
        <v>353</v>
      </c>
      <c r="AO23" s="491" t="s">
        <v>353</v>
      </c>
      <c r="AP23" s="491" t="s">
        <v>353</v>
      </c>
      <c r="AQ23" s="491" t="s">
        <v>353</v>
      </c>
      <c r="AR23" s="491" t="s">
        <v>353</v>
      </c>
      <c r="AS23" s="491" t="s">
        <v>353</v>
      </c>
      <c r="AT23" s="491" t="s">
        <v>353</v>
      </c>
      <c r="AU23" s="491" t="s">
        <v>353</v>
      </c>
      <c r="AV23" s="491" t="s">
        <v>353</v>
      </c>
      <c r="AW23" s="491" t="s">
        <v>353</v>
      </c>
      <c r="AX23" s="491" t="s">
        <v>353</v>
      </c>
      <c r="AY23" s="491" t="s">
        <v>353</v>
      </c>
      <c r="AZ23" s="491" t="s">
        <v>353</v>
      </c>
      <c r="BA23" s="491" t="s">
        <v>353</v>
      </c>
      <c r="BB23" s="491" t="s">
        <v>353</v>
      </c>
      <c r="BC23" s="491" t="s">
        <v>353</v>
      </c>
      <c r="BD23" s="491" t="s">
        <v>353</v>
      </c>
      <c r="BE23" s="491" t="s">
        <v>353</v>
      </c>
      <c r="BF23" s="491" t="s">
        <v>353</v>
      </c>
      <c r="BG23" s="491" t="s">
        <v>353</v>
      </c>
      <c r="BH23" s="491" t="s">
        <v>353</v>
      </c>
      <c r="BI23" s="491" t="s">
        <v>353</v>
      </c>
      <c r="BJ23" s="491" t="s">
        <v>353</v>
      </c>
      <c r="BK23" s="491" t="s">
        <v>353</v>
      </c>
      <c r="BL23" s="491" t="s">
        <v>353</v>
      </c>
      <c r="BM23" s="491" t="s">
        <v>353</v>
      </c>
      <c r="BN23" s="491" t="s">
        <v>353</v>
      </c>
      <c r="BO23" s="491" t="s">
        <v>353</v>
      </c>
      <c r="BP23" s="491" t="s">
        <v>353</v>
      </c>
      <c r="BQ23" s="491" t="s">
        <v>353</v>
      </c>
      <c r="BR23" s="491" t="s">
        <v>353</v>
      </c>
      <c r="BS23" s="491" t="s">
        <v>353</v>
      </c>
      <c r="BT23" s="491" t="s">
        <v>353</v>
      </c>
      <c r="BU23" s="491" t="s">
        <v>353</v>
      </c>
      <c r="BV23" s="491" t="s">
        <v>353</v>
      </c>
      <c r="BW23" s="491" t="s">
        <v>353</v>
      </c>
      <c r="BX23" s="491" t="s">
        <v>353</v>
      </c>
      <c r="BY23" s="491" t="s">
        <v>353</v>
      </c>
      <c r="BZ23" s="491" t="s">
        <v>353</v>
      </c>
      <c r="CA23" s="491" t="s">
        <v>353</v>
      </c>
      <c r="CB23" s="491" t="s">
        <v>353</v>
      </c>
      <c r="CC23" s="491" t="s">
        <v>353</v>
      </c>
      <c r="CD23" s="491" t="s">
        <v>353</v>
      </c>
      <c r="CE23" s="491" t="s">
        <v>353</v>
      </c>
      <c r="CF23" s="491" t="s">
        <v>353</v>
      </c>
      <c r="CG23" s="491" t="s">
        <v>353</v>
      </c>
      <c r="CH23" s="491" t="s">
        <v>353</v>
      </c>
      <c r="CI23" s="491" t="s">
        <v>353</v>
      </c>
      <c r="CJ23" s="491" t="s">
        <v>353</v>
      </c>
      <c r="CK23" s="491" t="s">
        <v>353</v>
      </c>
      <c r="CL23" s="491" t="s">
        <v>353</v>
      </c>
      <c r="CM23" s="491" t="s">
        <v>353</v>
      </c>
      <c r="CN23" s="491" t="s">
        <v>353</v>
      </c>
      <c r="CO23" s="491" t="s">
        <v>353</v>
      </c>
      <c r="CP23" s="491" t="s">
        <v>353</v>
      </c>
      <c r="CQ23" s="491" t="s">
        <v>353</v>
      </c>
      <c r="CR23" s="491" t="s">
        <v>353</v>
      </c>
      <c r="CS23" s="491" t="s">
        <v>353</v>
      </c>
      <c r="CT23" s="491" t="s">
        <v>353</v>
      </c>
      <c r="CU23" s="491" t="s">
        <v>353</v>
      </c>
      <c r="CV23" s="491" t="s">
        <v>353</v>
      </c>
      <c r="CW23" s="491" t="s">
        <v>353</v>
      </c>
      <c r="CX23" s="491" t="s">
        <v>353</v>
      </c>
      <c r="CY23" s="491" t="s">
        <v>353</v>
      </c>
      <c r="CZ23" s="491" t="s">
        <v>353</v>
      </c>
      <c r="DA23" s="491" t="s">
        <v>353</v>
      </c>
      <c r="DB23" s="491" t="s">
        <v>353</v>
      </c>
      <c r="DC23" s="491" t="s">
        <v>353</v>
      </c>
      <c r="DD23" s="491" t="s">
        <v>353</v>
      </c>
      <c r="DE23" s="491" t="s">
        <v>353</v>
      </c>
      <c r="DF23" s="491" t="s">
        <v>353</v>
      </c>
      <c r="DG23" s="492" t="s">
        <v>353</v>
      </c>
    </row>
    <row r="24" spans="1:111" ht="15" customHeight="1">
      <c r="A24" s="484">
        <v>18</v>
      </c>
      <c r="B24" s="188" t="s">
        <v>167</v>
      </c>
      <c r="C24" s="185" t="s">
        <v>168</v>
      </c>
      <c r="D24" s="490" t="s">
        <v>353</v>
      </c>
      <c r="E24" s="491" t="s">
        <v>353</v>
      </c>
      <c r="F24" s="491" t="s">
        <v>353</v>
      </c>
      <c r="G24" s="491" t="s">
        <v>353</v>
      </c>
      <c r="H24" s="491" t="s">
        <v>353</v>
      </c>
      <c r="I24" s="491" t="s">
        <v>353</v>
      </c>
      <c r="J24" s="491" t="s">
        <v>353</v>
      </c>
      <c r="K24" s="491" t="s">
        <v>353</v>
      </c>
      <c r="L24" s="491" t="s">
        <v>353</v>
      </c>
      <c r="M24" s="491" t="s">
        <v>353</v>
      </c>
      <c r="N24" s="491" t="s">
        <v>353</v>
      </c>
      <c r="O24" s="491" t="s">
        <v>353</v>
      </c>
      <c r="P24" s="491" t="s">
        <v>353</v>
      </c>
      <c r="Q24" s="491" t="s">
        <v>353</v>
      </c>
      <c r="R24" s="491" t="s">
        <v>353</v>
      </c>
      <c r="S24" s="491" t="s">
        <v>353</v>
      </c>
      <c r="T24" s="491" t="s">
        <v>353</v>
      </c>
      <c r="U24" s="491">
        <v>1</v>
      </c>
      <c r="V24" s="491" t="s">
        <v>353</v>
      </c>
      <c r="W24" s="491" t="s">
        <v>353</v>
      </c>
      <c r="X24" s="491" t="s">
        <v>353</v>
      </c>
      <c r="Y24" s="491" t="s">
        <v>353</v>
      </c>
      <c r="Z24" s="491" t="s">
        <v>353</v>
      </c>
      <c r="AA24" s="491" t="s">
        <v>353</v>
      </c>
      <c r="AB24" s="491" t="s">
        <v>353</v>
      </c>
      <c r="AC24" s="491" t="s">
        <v>353</v>
      </c>
      <c r="AD24" s="491" t="s">
        <v>353</v>
      </c>
      <c r="AE24" s="491" t="s">
        <v>353</v>
      </c>
      <c r="AF24" s="491" t="s">
        <v>353</v>
      </c>
      <c r="AG24" s="491" t="s">
        <v>353</v>
      </c>
      <c r="AH24" s="491" t="s">
        <v>353</v>
      </c>
      <c r="AI24" s="491" t="s">
        <v>353</v>
      </c>
      <c r="AJ24" s="491" t="s">
        <v>353</v>
      </c>
      <c r="AK24" s="491" t="s">
        <v>353</v>
      </c>
      <c r="AL24" s="491" t="s">
        <v>353</v>
      </c>
      <c r="AM24" s="491" t="s">
        <v>353</v>
      </c>
      <c r="AN24" s="491" t="s">
        <v>353</v>
      </c>
      <c r="AO24" s="491" t="s">
        <v>353</v>
      </c>
      <c r="AP24" s="491" t="s">
        <v>353</v>
      </c>
      <c r="AQ24" s="491" t="s">
        <v>353</v>
      </c>
      <c r="AR24" s="491" t="s">
        <v>353</v>
      </c>
      <c r="AS24" s="491" t="s">
        <v>353</v>
      </c>
      <c r="AT24" s="491" t="s">
        <v>353</v>
      </c>
      <c r="AU24" s="491" t="s">
        <v>353</v>
      </c>
      <c r="AV24" s="491" t="s">
        <v>353</v>
      </c>
      <c r="AW24" s="491" t="s">
        <v>353</v>
      </c>
      <c r="AX24" s="491" t="s">
        <v>353</v>
      </c>
      <c r="AY24" s="491" t="s">
        <v>353</v>
      </c>
      <c r="AZ24" s="491" t="s">
        <v>353</v>
      </c>
      <c r="BA24" s="491" t="s">
        <v>353</v>
      </c>
      <c r="BB24" s="491" t="s">
        <v>353</v>
      </c>
      <c r="BC24" s="491" t="s">
        <v>353</v>
      </c>
      <c r="BD24" s="491" t="s">
        <v>353</v>
      </c>
      <c r="BE24" s="491" t="s">
        <v>353</v>
      </c>
      <c r="BF24" s="491" t="s">
        <v>353</v>
      </c>
      <c r="BG24" s="491" t="s">
        <v>353</v>
      </c>
      <c r="BH24" s="491" t="s">
        <v>353</v>
      </c>
      <c r="BI24" s="491" t="s">
        <v>353</v>
      </c>
      <c r="BJ24" s="491" t="s">
        <v>353</v>
      </c>
      <c r="BK24" s="491" t="s">
        <v>353</v>
      </c>
      <c r="BL24" s="491" t="s">
        <v>353</v>
      </c>
      <c r="BM24" s="491" t="s">
        <v>353</v>
      </c>
      <c r="BN24" s="491" t="s">
        <v>353</v>
      </c>
      <c r="BO24" s="491" t="s">
        <v>353</v>
      </c>
      <c r="BP24" s="491" t="s">
        <v>353</v>
      </c>
      <c r="BQ24" s="491" t="s">
        <v>353</v>
      </c>
      <c r="BR24" s="491" t="s">
        <v>353</v>
      </c>
      <c r="BS24" s="491" t="s">
        <v>353</v>
      </c>
      <c r="BT24" s="491" t="s">
        <v>353</v>
      </c>
      <c r="BU24" s="491" t="s">
        <v>353</v>
      </c>
      <c r="BV24" s="491" t="s">
        <v>353</v>
      </c>
      <c r="BW24" s="491" t="s">
        <v>353</v>
      </c>
      <c r="BX24" s="491" t="s">
        <v>353</v>
      </c>
      <c r="BY24" s="491" t="s">
        <v>353</v>
      </c>
      <c r="BZ24" s="491" t="s">
        <v>353</v>
      </c>
      <c r="CA24" s="491" t="s">
        <v>353</v>
      </c>
      <c r="CB24" s="491" t="s">
        <v>353</v>
      </c>
      <c r="CC24" s="491" t="s">
        <v>353</v>
      </c>
      <c r="CD24" s="491" t="s">
        <v>353</v>
      </c>
      <c r="CE24" s="491" t="s">
        <v>353</v>
      </c>
      <c r="CF24" s="491" t="s">
        <v>353</v>
      </c>
      <c r="CG24" s="491" t="s">
        <v>353</v>
      </c>
      <c r="CH24" s="491" t="s">
        <v>353</v>
      </c>
      <c r="CI24" s="491" t="s">
        <v>353</v>
      </c>
      <c r="CJ24" s="491" t="s">
        <v>353</v>
      </c>
      <c r="CK24" s="491" t="s">
        <v>353</v>
      </c>
      <c r="CL24" s="491" t="s">
        <v>353</v>
      </c>
      <c r="CM24" s="491" t="s">
        <v>353</v>
      </c>
      <c r="CN24" s="491" t="s">
        <v>353</v>
      </c>
      <c r="CO24" s="491" t="s">
        <v>353</v>
      </c>
      <c r="CP24" s="491" t="s">
        <v>353</v>
      </c>
      <c r="CQ24" s="491" t="s">
        <v>353</v>
      </c>
      <c r="CR24" s="491" t="s">
        <v>353</v>
      </c>
      <c r="CS24" s="491" t="s">
        <v>353</v>
      </c>
      <c r="CT24" s="491" t="s">
        <v>353</v>
      </c>
      <c r="CU24" s="491" t="s">
        <v>353</v>
      </c>
      <c r="CV24" s="491" t="s">
        <v>353</v>
      </c>
      <c r="CW24" s="491" t="s">
        <v>353</v>
      </c>
      <c r="CX24" s="491" t="s">
        <v>353</v>
      </c>
      <c r="CY24" s="491" t="s">
        <v>353</v>
      </c>
      <c r="CZ24" s="491" t="s">
        <v>353</v>
      </c>
      <c r="DA24" s="491" t="s">
        <v>353</v>
      </c>
      <c r="DB24" s="491" t="s">
        <v>353</v>
      </c>
      <c r="DC24" s="491" t="s">
        <v>353</v>
      </c>
      <c r="DD24" s="491" t="s">
        <v>353</v>
      </c>
      <c r="DE24" s="491" t="s">
        <v>353</v>
      </c>
      <c r="DF24" s="491" t="s">
        <v>353</v>
      </c>
      <c r="DG24" s="492" t="s">
        <v>353</v>
      </c>
    </row>
    <row r="25" spans="1:111" ht="15" customHeight="1">
      <c r="A25" s="484">
        <v>19</v>
      </c>
      <c r="B25" s="188" t="s">
        <v>169</v>
      </c>
      <c r="C25" s="185" t="s">
        <v>170</v>
      </c>
      <c r="D25" s="490" t="s">
        <v>353</v>
      </c>
      <c r="E25" s="491" t="s">
        <v>353</v>
      </c>
      <c r="F25" s="491" t="s">
        <v>353</v>
      </c>
      <c r="G25" s="491" t="s">
        <v>353</v>
      </c>
      <c r="H25" s="491" t="s">
        <v>353</v>
      </c>
      <c r="I25" s="491" t="s">
        <v>353</v>
      </c>
      <c r="J25" s="491" t="s">
        <v>353</v>
      </c>
      <c r="K25" s="491" t="s">
        <v>353</v>
      </c>
      <c r="L25" s="491" t="s">
        <v>353</v>
      </c>
      <c r="M25" s="491" t="s">
        <v>353</v>
      </c>
      <c r="N25" s="491" t="s">
        <v>353</v>
      </c>
      <c r="O25" s="491" t="s">
        <v>353</v>
      </c>
      <c r="P25" s="491" t="s">
        <v>353</v>
      </c>
      <c r="Q25" s="491" t="s">
        <v>353</v>
      </c>
      <c r="R25" s="491" t="s">
        <v>353</v>
      </c>
      <c r="S25" s="491" t="s">
        <v>353</v>
      </c>
      <c r="T25" s="491" t="s">
        <v>353</v>
      </c>
      <c r="U25" s="491" t="s">
        <v>353</v>
      </c>
      <c r="V25" s="491">
        <v>1</v>
      </c>
      <c r="W25" s="491" t="s">
        <v>353</v>
      </c>
      <c r="X25" s="491" t="s">
        <v>353</v>
      </c>
      <c r="Y25" s="491" t="s">
        <v>353</v>
      </c>
      <c r="Z25" s="491" t="s">
        <v>353</v>
      </c>
      <c r="AA25" s="491" t="s">
        <v>353</v>
      </c>
      <c r="AB25" s="491" t="s">
        <v>353</v>
      </c>
      <c r="AC25" s="491" t="s">
        <v>353</v>
      </c>
      <c r="AD25" s="491" t="s">
        <v>353</v>
      </c>
      <c r="AE25" s="491" t="s">
        <v>353</v>
      </c>
      <c r="AF25" s="491" t="s">
        <v>353</v>
      </c>
      <c r="AG25" s="491" t="s">
        <v>353</v>
      </c>
      <c r="AH25" s="491" t="s">
        <v>353</v>
      </c>
      <c r="AI25" s="491" t="s">
        <v>353</v>
      </c>
      <c r="AJ25" s="491" t="s">
        <v>353</v>
      </c>
      <c r="AK25" s="491" t="s">
        <v>353</v>
      </c>
      <c r="AL25" s="491" t="s">
        <v>353</v>
      </c>
      <c r="AM25" s="491" t="s">
        <v>353</v>
      </c>
      <c r="AN25" s="491" t="s">
        <v>353</v>
      </c>
      <c r="AO25" s="491" t="s">
        <v>353</v>
      </c>
      <c r="AP25" s="491" t="s">
        <v>353</v>
      </c>
      <c r="AQ25" s="491" t="s">
        <v>353</v>
      </c>
      <c r="AR25" s="491" t="s">
        <v>353</v>
      </c>
      <c r="AS25" s="491" t="s">
        <v>353</v>
      </c>
      <c r="AT25" s="491" t="s">
        <v>353</v>
      </c>
      <c r="AU25" s="491" t="s">
        <v>353</v>
      </c>
      <c r="AV25" s="491" t="s">
        <v>353</v>
      </c>
      <c r="AW25" s="491" t="s">
        <v>353</v>
      </c>
      <c r="AX25" s="491" t="s">
        <v>353</v>
      </c>
      <c r="AY25" s="491" t="s">
        <v>353</v>
      </c>
      <c r="AZ25" s="491" t="s">
        <v>353</v>
      </c>
      <c r="BA25" s="491" t="s">
        <v>353</v>
      </c>
      <c r="BB25" s="491" t="s">
        <v>353</v>
      </c>
      <c r="BC25" s="491" t="s">
        <v>353</v>
      </c>
      <c r="BD25" s="491" t="s">
        <v>353</v>
      </c>
      <c r="BE25" s="491" t="s">
        <v>353</v>
      </c>
      <c r="BF25" s="491" t="s">
        <v>353</v>
      </c>
      <c r="BG25" s="491" t="s">
        <v>353</v>
      </c>
      <c r="BH25" s="491" t="s">
        <v>353</v>
      </c>
      <c r="BI25" s="491" t="s">
        <v>353</v>
      </c>
      <c r="BJ25" s="491" t="s">
        <v>353</v>
      </c>
      <c r="BK25" s="491" t="s">
        <v>353</v>
      </c>
      <c r="BL25" s="491" t="s">
        <v>353</v>
      </c>
      <c r="BM25" s="491" t="s">
        <v>353</v>
      </c>
      <c r="BN25" s="491" t="s">
        <v>353</v>
      </c>
      <c r="BO25" s="491" t="s">
        <v>353</v>
      </c>
      <c r="BP25" s="491" t="s">
        <v>353</v>
      </c>
      <c r="BQ25" s="491" t="s">
        <v>353</v>
      </c>
      <c r="BR25" s="491" t="s">
        <v>353</v>
      </c>
      <c r="BS25" s="491" t="s">
        <v>353</v>
      </c>
      <c r="BT25" s="491" t="s">
        <v>353</v>
      </c>
      <c r="BU25" s="491" t="s">
        <v>353</v>
      </c>
      <c r="BV25" s="491" t="s">
        <v>353</v>
      </c>
      <c r="BW25" s="491" t="s">
        <v>353</v>
      </c>
      <c r="BX25" s="491" t="s">
        <v>353</v>
      </c>
      <c r="BY25" s="491" t="s">
        <v>353</v>
      </c>
      <c r="BZ25" s="491" t="s">
        <v>353</v>
      </c>
      <c r="CA25" s="491" t="s">
        <v>353</v>
      </c>
      <c r="CB25" s="491" t="s">
        <v>353</v>
      </c>
      <c r="CC25" s="491" t="s">
        <v>353</v>
      </c>
      <c r="CD25" s="491" t="s">
        <v>353</v>
      </c>
      <c r="CE25" s="491" t="s">
        <v>353</v>
      </c>
      <c r="CF25" s="491" t="s">
        <v>353</v>
      </c>
      <c r="CG25" s="491" t="s">
        <v>353</v>
      </c>
      <c r="CH25" s="491" t="s">
        <v>353</v>
      </c>
      <c r="CI25" s="491" t="s">
        <v>353</v>
      </c>
      <c r="CJ25" s="491" t="s">
        <v>353</v>
      </c>
      <c r="CK25" s="491" t="s">
        <v>353</v>
      </c>
      <c r="CL25" s="491" t="s">
        <v>353</v>
      </c>
      <c r="CM25" s="491" t="s">
        <v>353</v>
      </c>
      <c r="CN25" s="491" t="s">
        <v>353</v>
      </c>
      <c r="CO25" s="491" t="s">
        <v>353</v>
      </c>
      <c r="CP25" s="491" t="s">
        <v>353</v>
      </c>
      <c r="CQ25" s="491" t="s">
        <v>353</v>
      </c>
      <c r="CR25" s="491" t="s">
        <v>353</v>
      </c>
      <c r="CS25" s="491" t="s">
        <v>353</v>
      </c>
      <c r="CT25" s="491" t="s">
        <v>353</v>
      </c>
      <c r="CU25" s="491" t="s">
        <v>353</v>
      </c>
      <c r="CV25" s="491" t="s">
        <v>353</v>
      </c>
      <c r="CW25" s="491" t="s">
        <v>353</v>
      </c>
      <c r="CX25" s="491" t="s">
        <v>353</v>
      </c>
      <c r="CY25" s="491" t="s">
        <v>353</v>
      </c>
      <c r="CZ25" s="491" t="s">
        <v>353</v>
      </c>
      <c r="DA25" s="491" t="s">
        <v>353</v>
      </c>
      <c r="DB25" s="491" t="s">
        <v>353</v>
      </c>
      <c r="DC25" s="491" t="s">
        <v>353</v>
      </c>
      <c r="DD25" s="491" t="s">
        <v>353</v>
      </c>
      <c r="DE25" s="491" t="s">
        <v>353</v>
      </c>
      <c r="DF25" s="491" t="s">
        <v>353</v>
      </c>
      <c r="DG25" s="492" t="s">
        <v>353</v>
      </c>
    </row>
    <row r="26" spans="1:111" ht="15" customHeight="1">
      <c r="A26" s="484">
        <v>20</v>
      </c>
      <c r="B26" s="188" t="s">
        <v>171</v>
      </c>
      <c r="C26" s="185" t="s">
        <v>172</v>
      </c>
      <c r="D26" s="490" t="s">
        <v>353</v>
      </c>
      <c r="E26" s="491" t="s">
        <v>353</v>
      </c>
      <c r="F26" s="491" t="s">
        <v>353</v>
      </c>
      <c r="G26" s="491" t="s">
        <v>353</v>
      </c>
      <c r="H26" s="491" t="s">
        <v>353</v>
      </c>
      <c r="I26" s="491" t="s">
        <v>353</v>
      </c>
      <c r="J26" s="491" t="s">
        <v>353</v>
      </c>
      <c r="K26" s="491" t="s">
        <v>353</v>
      </c>
      <c r="L26" s="491" t="s">
        <v>353</v>
      </c>
      <c r="M26" s="491" t="s">
        <v>353</v>
      </c>
      <c r="N26" s="491" t="s">
        <v>353</v>
      </c>
      <c r="O26" s="491" t="s">
        <v>353</v>
      </c>
      <c r="P26" s="491" t="s">
        <v>353</v>
      </c>
      <c r="Q26" s="491" t="s">
        <v>353</v>
      </c>
      <c r="R26" s="491" t="s">
        <v>353</v>
      </c>
      <c r="S26" s="491" t="s">
        <v>353</v>
      </c>
      <c r="T26" s="491" t="s">
        <v>353</v>
      </c>
      <c r="U26" s="491" t="s">
        <v>353</v>
      </c>
      <c r="V26" s="491" t="s">
        <v>353</v>
      </c>
      <c r="W26" s="491">
        <v>1</v>
      </c>
      <c r="X26" s="491" t="s">
        <v>353</v>
      </c>
      <c r="Y26" s="491" t="s">
        <v>353</v>
      </c>
      <c r="Z26" s="491" t="s">
        <v>353</v>
      </c>
      <c r="AA26" s="491" t="s">
        <v>353</v>
      </c>
      <c r="AB26" s="491" t="s">
        <v>353</v>
      </c>
      <c r="AC26" s="491" t="s">
        <v>353</v>
      </c>
      <c r="AD26" s="491" t="s">
        <v>353</v>
      </c>
      <c r="AE26" s="491" t="s">
        <v>353</v>
      </c>
      <c r="AF26" s="491" t="s">
        <v>353</v>
      </c>
      <c r="AG26" s="491" t="s">
        <v>353</v>
      </c>
      <c r="AH26" s="491" t="s">
        <v>353</v>
      </c>
      <c r="AI26" s="491" t="s">
        <v>353</v>
      </c>
      <c r="AJ26" s="491" t="s">
        <v>353</v>
      </c>
      <c r="AK26" s="491" t="s">
        <v>353</v>
      </c>
      <c r="AL26" s="491" t="s">
        <v>353</v>
      </c>
      <c r="AM26" s="491" t="s">
        <v>353</v>
      </c>
      <c r="AN26" s="491" t="s">
        <v>353</v>
      </c>
      <c r="AO26" s="491" t="s">
        <v>353</v>
      </c>
      <c r="AP26" s="491" t="s">
        <v>353</v>
      </c>
      <c r="AQ26" s="491" t="s">
        <v>353</v>
      </c>
      <c r="AR26" s="491" t="s">
        <v>353</v>
      </c>
      <c r="AS26" s="491" t="s">
        <v>353</v>
      </c>
      <c r="AT26" s="491" t="s">
        <v>353</v>
      </c>
      <c r="AU26" s="491" t="s">
        <v>353</v>
      </c>
      <c r="AV26" s="491" t="s">
        <v>353</v>
      </c>
      <c r="AW26" s="491" t="s">
        <v>353</v>
      </c>
      <c r="AX26" s="491" t="s">
        <v>353</v>
      </c>
      <c r="AY26" s="491" t="s">
        <v>353</v>
      </c>
      <c r="AZ26" s="491" t="s">
        <v>353</v>
      </c>
      <c r="BA26" s="491" t="s">
        <v>353</v>
      </c>
      <c r="BB26" s="491" t="s">
        <v>353</v>
      </c>
      <c r="BC26" s="491" t="s">
        <v>353</v>
      </c>
      <c r="BD26" s="491" t="s">
        <v>353</v>
      </c>
      <c r="BE26" s="491" t="s">
        <v>353</v>
      </c>
      <c r="BF26" s="491" t="s">
        <v>353</v>
      </c>
      <c r="BG26" s="491" t="s">
        <v>353</v>
      </c>
      <c r="BH26" s="491" t="s">
        <v>353</v>
      </c>
      <c r="BI26" s="491" t="s">
        <v>353</v>
      </c>
      <c r="BJ26" s="491" t="s">
        <v>353</v>
      </c>
      <c r="BK26" s="491" t="s">
        <v>353</v>
      </c>
      <c r="BL26" s="491" t="s">
        <v>353</v>
      </c>
      <c r="BM26" s="491" t="s">
        <v>353</v>
      </c>
      <c r="BN26" s="491" t="s">
        <v>353</v>
      </c>
      <c r="BO26" s="491" t="s">
        <v>353</v>
      </c>
      <c r="BP26" s="491" t="s">
        <v>353</v>
      </c>
      <c r="BQ26" s="491" t="s">
        <v>353</v>
      </c>
      <c r="BR26" s="491" t="s">
        <v>353</v>
      </c>
      <c r="BS26" s="491" t="s">
        <v>353</v>
      </c>
      <c r="BT26" s="491" t="s">
        <v>353</v>
      </c>
      <c r="BU26" s="491" t="s">
        <v>353</v>
      </c>
      <c r="BV26" s="491" t="s">
        <v>353</v>
      </c>
      <c r="BW26" s="491" t="s">
        <v>353</v>
      </c>
      <c r="BX26" s="491" t="s">
        <v>353</v>
      </c>
      <c r="BY26" s="491" t="s">
        <v>353</v>
      </c>
      <c r="BZ26" s="491" t="s">
        <v>353</v>
      </c>
      <c r="CA26" s="491" t="s">
        <v>353</v>
      </c>
      <c r="CB26" s="491" t="s">
        <v>353</v>
      </c>
      <c r="CC26" s="491" t="s">
        <v>353</v>
      </c>
      <c r="CD26" s="491" t="s">
        <v>353</v>
      </c>
      <c r="CE26" s="491" t="s">
        <v>353</v>
      </c>
      <c r="CF26" s="491" t="s">
        <v>353</v>
      </c>
      <c r="CG26" s="491" t="s">
        <v>353</v>
      </c>
      <c r="CH26" s="491" t="s">
        <v>353</v>
      </c>
      <c r="CI26" s="491" t="s">
        <v>353</v>
      </c>
      <c r="CJ26" s="491" t="s">
        <v>353</v>
      </c>
      <c r="CK26" s="491" t="s">
        <v>353</v>
      </c>
      <c r="CL26" s="491" t="s">
        <v>353</v>
      </c>
      <c r="CM26" s="491" t="s">
        <v>353</v>
      </c>
      <c r="CN26" s="491" t="s">
        <v>353</v>
      </c>
      <c r="CO26" s="491" t="s">
        <v>353</v>
      </c>
      <c r="CP26" s="491" t="s">
        <v>353</v>
      </c>
      <c r="CQ26" s="491" t="s">
        <v>353</v>
      </c>
      <c r="CR26" s="491" t="s">
        <v>353</v>
      </c>
      <c r="CS26" s="491" t="s">
        <v>353</v>
      </c>
      <c r="CT26" s="491" t="s">
        <v>353</v>
      </c>
      <c r="CU26" s="491" t="s">
        <v>353</v>
      </c>
      <c r="CV26" s="491" t="s">
        <v>353</v>
      </c>
      <c r="CW26" s="491" t="s">
        <v>353</v>
      </c>
      <c r="CX26" s="491" t="s">
        <v>353</v>
      </c>
      <c r="CY26" s="491" t="s">
        <v>353</v>
      </c>
      <c r="CZ26" s="491" t="s">
        <v>353</v>
      </c>
      <c r="DA26" s="491" t="s">
        <v>353</v>
      </c>
      <c r="DB26" s="491" t="s">
        <v>353</v>
      </c>
      <c r="DC26" s="491" t="s">
        <v>353</v>
      </c>
      <c r="DD26" s="491" t="s">
        <v>353</v>
      </c>
      <c r="DE26" s="491" t="s">
        <v>353</v>
      </c>
      <c r="DF26" s="491" t="s">
        <v>353</v>
      </c>
      <c r="DG26" s="492" t="s">
        <v>353</v>
      </c>
    </row>
    <row r="27" spans="1:111" ht="15" customHeight="1">
      <c r="A27" s="484">
        <v>21</v>
      </c>
      <c r="B27" s="188" t="s">
        <v>173</v>
      </c>
      <c r="C27" s="185" t="s">
        <v>174</v>
      </c>
      <c r="D27" s="490" t="s">
        <v>353</v>
      </c>
      <c r="E27" s="491" t="s">
        <v>353</v>
      </c>
      <c r="F27" s="491" t="s">
        <v>353</v>
      </c>
      <c r="G27" s="491" t="s">
        <v>353</v>
      </c>
      <c r="H27" s="491" t="s">
        <v>353</v>
      </c>
      <c r="I27" s="491" t="s">
        <v>353</v>
      </c>
      <c r="J27" s="491" t="s">
        <v>353</v>
      </c>
      <c r="K27" s="491" t="s">
        <v>353</v>
      </c>
      <c r="L27" s="491" t="s">
        <v>353</v>
      </c>
      <c r="M27" s="491" t="s">
        <v>353</v>
      </c>
      <c r="N27" s="491" t="s">
        <v>353</v>
      </c>
      <c r="O27" s="491" t="s">
        <v>353</v>
      </c>
      <c r="P27" s="491" t="s">
        <v>353</v>
      </c>
      <c r="Q27" s="491" t="s">
        <v>353</v>
      </c>
      <c r="R27" s="491" t="s">
        <v>353</v>
      </c>
      <c r="S27" s="491" t="s">
        <v>353</v>
      </c>
      <c r="T27" s="491" t="s">
        <v>353</v>
      </c>
      <c r="U27" s="491" t="s">
        <v>353</v>
      </c>
      <c r="V27" s="491" t="s">
        <v>353</v>
      </c>
      <c r="W27" s="491" t="s">
        <v>353</v>
      </c>
      <c r="X27" s="491">
        <v>1</v>
      </c>
      <c r="Y27" s="491" t="s">
        <v>353</v>
      </c>
      <c r="Z27" s="491" t="s">
        <v>353</v>
      </c>
      <c r="AA27" s="491" t="s">
        <v>353</v>
      </c>
      <c r="AB27" s="491" t="s">
        <v>353</v>
      </c>
      <c r="AC27" s="491" t="s">
        <v>353</v>
      </c>
      <c r="AD27" s="491" t="s">
        <v>353</v>
      </c>
      <c r="AE27" s="491" t="s">
        <v>353</v>
      </c>
      <c r="AF27" s="491" t="s">
        <v>353</v>
      </c>
      <c r="AG27" s="491" t="s">
        <v>353</v>
      </c>
      <c r="AH27" s="491" t="s">
        <v>353</v>
      </c>
      <c r="AI27" s="491" t="s">
        <v>353</v>
      </c>
      <c r="AJ27" s="491" t="s">
        <v>353</v>
      </c>
      <c r="AK27" s="491" t="s">
        <v>353</v>
      </c>
      <c r="AL27" s="491" t="s">
        <v>353</v>
      </c>
      <c r="AM27" s="491" t="s">
        <v>353</v>
      </c>
      <c r="AN27" s="491" t="s">
        <v>353</v>
      </c>
      <c r="AO27" s="491" t="s">
        <v>353</v>
      </c>
      <c r="AP27" s="491" t="s">
        <v>353</v>
      </c>
      <c r="AQ27" s="491" t="s">
        <v>353</v>
      </c>
      <c r="AR27" s="491" t="s">
        <v>353</v>
      </c>
      <c r="AS27" s="491" t="s">
        <v>353</v>
      </c>
      <c r="AT27" s="491" t="s">
        <v>353</v>
      </c>
      <c r="AU27" s="491" t="s">
        <v>353</v>
      </c>
      <c r="AV27" s="491" t="s">
        <v>353</v>
      </c>
      <c r="AW27" s="491" t="s">
        <v>353</v>
      </c>
      <c r="AX27" s="491" t="s">
        <v>353</v>
      </c>
      <c r="AY27" s="491" t="s">
        <v>353</v>
      </c>
      <c r="AZ27" s="491" t="s">
        <v>353</v>
      </c>
      <c r="BA27" s="491" t="s">
        <v>353</v>
      </c>
      <c r="BB27" s="491" t="s">
        <v>353</v>
      </c>
      <c r="BC27" s="491" t="s">
        <v>353</v>
      </c>
      <c r="BD27" s="491" t="s">
        <v>353</v>
      </c>
      <c r="BE27" s="491" t="s">
        <v>353</v>
      </c>
      <c r="BF27" s="491" t="s">
        <v>353</v>
      </c>
      <c r="BG27" s="491" t="s">
        <v>353</v>
      </c>
      <c r="BH27" s="491" t="s">
        <v>353</v>
      </c>
      <c r="BI27" s="491" t="s">
        <v>353</v>
      </c>
      <c r="BJ27" s="491" t="s">
        <v>353</v>
      </c>
      <c r="BK27" s="491" t="s">
        <v>353</v>
      </c>
      <c r="BL27" s="491" t="s">
        <v>353</v>
      </c>
      <c r="BM27" s="491" t="s">
        <v>353</v>
      </c>
      <c r="BN27" s="491" t="s">
        <v>353</v>
      </c>
      <c r="BO27" s="491" t="s">
        <v>353</v>
      </c>
      <c r="BP27" s="491" t="s">
        <v>353</v>
      </c>
      <c r="BQ27" s="491" t="s">
        <v>353</v>
      </c>
      <c r="BR27" s="491" t="s">
        <v>353</v>
      </c>
      <c r="BS27" s="491" t="s">
        <v>353</v>
      </c>
      <c r="BT27" s="491" t="s">
        <v>353</v>
      </c>
      <c r="BU27" s="491" t="s">
        <v>353</v>
      </c>
      <c r="BV27" s="491" t="s">
        <v>353</v>
      </c>
      <c r="BW27" s="491" t="s">
        <v>353</v>
      </c>
      <c r="BX27" s="491" t="s">
        <v>353</v>
      </c>
      <c r="BY27" s="491" t="s">
        <v>353</v>
      </c>
      <c r="BZ27" s="491" t="s">
        <v>353</v>
      </c>
      <c r="CA27" s="491" t="s">
        <v>353</v>
      </c>
      <c r="CB27" s="491" t="s">
        <v>353</v>
      </c>
      <c r="CC27" s="491" t="s">
        <v>353</v>
      </c>
      <c r="CD27" s="491" t="s">
        <v>353</v>
      </c>
      <c r="CE27" s="491" t="s">
        <v>353</v>
      </c>
      <c r="CF27" s="491" t="s">
        <v>353</v>
      </c>
      <c r="CG27" s="491" t="s">
        <v>353</v>
      </c>
      <c r="CH27" s="491" t="s">
        <v>353</v>
      </c>
      <c r="CI27" s="491" t="s">
        <v>353</v>
      </c>
      <c r="CJ27" s="491" t="s">
        <v>353</v>
      </c>
      <c r="CK27" s="491" t="s">
        <v>353</v>
      </c>
      <c r="CL27" s="491" t="s">
        <v>353</v>
      </c>
      <c r="CM27" s="491" t="s">
        <v>353</v>
      </c>
      <c r="CN27" s="491" t="s">
        <v>353</v>
      </c>
      <c r="CO27" s="491" t="s">
        <v>353</v>
      </c>
      <c r="CP27" s="491" t="s">
        <v>353</v>
      </c>
      <c r="CQ27" s="491" t="s">
        <v>353</v>
      </c>
      <c r="CR27" s="491" t="s">
        <v>353</v>
      </c>
      <c r="CS27" s="491" t="s">
        <v>353</v>
      </c>
      <c r="CT27" s="491" t="s">
        <v>353</v>
      </c>
      <c r="CU27" s="491" t="s">
        <v>353</v>
      </c>
      <c r="CV27" s="491" t="s">
        <v>353</v>
      </c>
      <c r="CW27" s="491" t="s">
        <v>353</v>
      </c>
      <c r="CX27" s="491" t="s">
        <v>353</v>
      </c>
      <c r="CY27" s="491" t="s">
        <v>353</v>
      </c>
      <c r="CZ27" s="491" t="s">
        <v>353</v>
      </c>
      <c r="DA27" s="491" t="s">
        <v>353</v>
      </c>
      <c r="DB27" s="491" t="s">
        <v>353</v>
      </c>
      <c r="DC27" s="491" t="s">
        <v>353</v>
      </c>
      <c r="DD27" s="491" t="s">
        <v>353</v>
      </c>
      <c r="DE27" s="491" t="s">
        <v>353</v>
      </c>
      <c r="DF27" s="491" t="s">
        <v>353</v>
      </c>
      <c r="DG27" s="492" t="s">
        <v>353</v>
      </c>
    </row>
    <row r="28" spans="1:111" ht="15" customHeight="1">
      <c r="A28" s="484">
        <v>22</v>
      </c>
      <c r="B28" s="188" t="s">
        <v>175</v>
      </c>
      <c r="C28" s="185" t="s">
        <v>176</v>
      </c>
      <c r="D28" s="490" t="s">
        <v>353</v>
      </c>
      <c r="E28" s="491" t="s">
        <v>353</v>
      </c>
      <c r="F28" s="491" t="s">
        <v>353</v>
      </c>
      <c r="G28" s="491" t="s">
        <v>353</v>
      </c>
      <c r="H28" s="491" t="s">
        <v>353</v>
      </c>
      <c r="I28" s="491" t="s">
        <v>353</v>
      </c>
      <c r="J28" s="491" t="s">
        <v>353</v>
      </c>
      <c r="K28" s="491" t="s">
        <v>353</v>
      </c>
      <c r="L28" s="491" t="s">
        <v>353</v>
      </c>
      <c r="M28" s="491" t="s">
        <v>353</v>
      </c>
      <c r="N28" s="491" t="s">
        <v>353</v>
      </c>
      <c r="O28" s="491" t="s">
        <v>353</v>
      </c>
      <c r="P28" s="491" t="s">
        <v>353</v>
      </c>
      <c r="Q28" s="491" t="s">
        <v>353</v>
      </c>
      <c r="R28" s="491" t="s">
        <v>353</v>
      </c>
      <c r="S28" s="491" t="s">
        <v>353</v>
      </c>
      <c r="T28" s="491" t="s">
        <v>353</v>
      </c>
      <c r="U28" s="491" t="s">
        <v>353</v>
      </c>
      <c r="V28" s="491" t="s">
        <v>353</v>
      </c>
      <c r="W28" s="491" t="s">
        <v>353</v>
      </c>
      <c r="X28" s="491" t="s">
        <v>353</v>
      </c>
      <c r="Y28" s="491">
        <v>1</v>
      </c>
      <c r="Z28" s="491" t="s">
        <v>353</v>
      </c>
      <c r="AA28" s="491" t="s">
        <v>353</v>
      </c>
      <c r="AB28" s="491" t="s">
        <v>353</v>
      </c>
      <c r="AC28" s="491" t="s">
        <v>353</v>
      </c>
      <c r="AD28" s="491" t="s">
        <v>353</v>
      </c>
      <c r="AE28" s="491" t="s">
        <v>353</v>
      </c>
      <c r="AF28" s="491" t="s">
        <v>353</v>
      </c>
      <c r="AG28" s="491" t="s">
        <v>353</v>
      </c>
      <c r="AH28" s="491" t="s">
        <v>353</v>
      </c>
      <c r="AI28" s="491" t="s">
        <v>353</v>
      </c>
      <c r="AJ28" s="491" t="s">
        <v>353</v>
      </c>
      <c r="AK28" s="491" t="s">
        <v>353</v>
      </c>
      <c r="AL28" s="491" t="s">
        <v>353</v>
      </c>
      <c r="AM28" s="491" t="s">
        <v>353</v>
      </c>
      <c r="AN28" s="491" t="s">
        <v>353</v>
      </c>
      <c r="AO28" s="491" t="s">
        <v>353</v>
      </c>
      <c r="AP28" s="491" t="s">
        <v>353</v>
      </c>
      <c r="AQ28" s="491" t="s">
        <v>353</v>
      </c>
      <c r="AR28" s="491" t="s">
        <v>353</v>
      </c>
      <c r="AS28" s="491" t="s">
        <v>353</v>
      </c>
      <c r="AT28" s="491" t="s">
        <v>353</v>
      </c>
      <c r="AU28" s="491" t="s">
        <v>353</v>
      </c>
      <c r="AV28" s="491" t="s">
        <v>353</v>
      </c>
      <c r="AW28" s="491" t="s">
        <v>353</v>
      </c>
      <c r="AX28" s="491" t="s">
        <v>353</v>
      </c>
      <c r="AY28" s="491" t="s">
        <v>353</v>
      </c>
      <c r="AZ28" s="491" t="s">
        <v>353</v>
      </c>
      <c r="BA28" s="491" t="s">
        <v>353</v>
      </c>
      <c r="BB28" s="491" t="s">
        <v>353</v>
      </c>
      <c r="BC28" s="491" t="s">
        <v>353</v>
      </c>
      <c r="BD28" s="491" t="s">
        <v>353</v>
      </c>
      <c r="BE28" s="491" t="s">
        <v>353</v>
      </c>
      <c r="BF28" s="491" t="s">
        <v>353</v>
      </c>
      <c r="BG28" s="491" t="s">
        <v>353</v>
      </c>
      <c r="BH28" s="491" t="s">
        <v>353</v>
      </c>
      <c r="BI28" s="491" t="s">
        <v>353</v>
      </c>
      <c r="BJ28" s="491" t="s">
        <v>353</v>
      </c>
      <c r="BK28" s="491" t="s">
        <v>353</v>
      </c>
      <c r="BL28" s="491" t="s">
        <v>353</v>
      </c>
      <c r="BM28" s="491" t="s">
        <v>353</v>
      </c>
      <c r="BN28" s="491" t="s">
        <v>353</v>
      </c>
      <c r="BO28" s="491" t="s">
        <v>353</v>
      </c>
      <c r="BP28" s="491" t="s">
        <v>353</v>
      </c>
      <c r="BQ28" s="491" t="s">
        <v>353</v>
      </c>
      <c r="BR28" s="491" t="s">
        <v>353</v>
      </c>
      <c r="BS28" s="491" t="s">
        <v>353</v>
      </c>
      <c r="BT28" s="491" t="s">
        <v>353</v>
      </c>
      <c r="BU28" s="491" t="s">
        <v>353</v>
      </c>
      <c r="BV28" s="491" t="s">
        <v>353</v>
      </c>
      <c r="BW28" s="491" t="s">
        <v>353</v>
      </c>
      <c r="BX28" s="491" t="s">
        <v>353</v>
      </c>
      <c r="BY28" s="491" t="s">
        <v>353</v>
      </c>
      <c r="BZ28" s="491" t="s">
        <v>353</v>
      </c>
      <c r="CA28" s="491" t="s">
        <v>353</v>
      </c>
      <c r="CB28" s="491" t="s">
        <v>353</v>
      </c>
      <c r="CC28" s="491" t="s">
        <v>353</v>
      </c>
      <c r="CD28" s="491" t="s">
        <v>353</v>
      </c>
      <c r="CE28" s="491" t="s">
        <v>353</v>
      </c>
      <c r="CF28" s="491" t="s">
        <v>353</v>
      </c>
      <c r="CG28" s="491" t="s">
        <v>353</v>
      </c>
      <c r="CH28" s="491" t="s">
        <v>353</v>
      </c>
      <c r="CI28" s="491" t="s">
        <v>353</v>
      </c>
      <c r="CJ28" s="491" t="s">
        <v>353</v>
      </c>
      <c r="CK28" s="491" t="s">
        <v>353</v>
      </c>
      <c r="CL28" s="491" t="s">
        <v>353</v>
      </c>
      <c r="CM28" s="491" t="s">
        <v>353</v>
      </c>
      <c r="CN28" s="491" t="s">
        <v>353</v>
      </c>
      <c r="CO28" s="491" t="s">
        <v>353</v>
      </c>
      <c r="CP28" s="491" t="s">
        <v>353</v>
      </c>
      <c r="CQ28" s="491" t="s">
        <v>353</v>
      </c>
      <c r="CR28" s="491" t="s">
        <v>353</v>
      </c>
      <c r="CS28" s="491" t="s">
        <v>353</v>
      </c>
      <c r="CT28" s="491" t="s">
        <v>353</v>
      </c>
      <c r="CU28" s="491" t="s">
        <v>353</v>
      </c>
      <c r="CV28" s="491" t="s">
        <v>353</v>
      </c>
      <c r="CW28" s="491" t="s">
        <v>353</v>
      </c>
      <c r="CX28" s="491" t="s">
        <v>353</v>
      </c>
      <c r="CY28" s="491" t="s">
        <v>353</v>
      </c>
      <c r="CZ28" s="491" t="s">
        <v>353</v>
      </c>
      <c r="DA28" s="491" t="s">
        <v>353</v>
      </c>
      <c r="DB28" s="491" t="s">
        <v>353</v>
      </c>
      <c r="DC28" s="491" t="s">
        <v>353</v>
      </c>
      <c r="DD28" s="491" t="s">
        <v>353</v>
      </c>
      <c r="DE28" s="491" t="s">
        <v>353</v>
      </c>
      <c r="DF28" s="491" t="s">
        <v>353</v>
      </c>
      <c r="DG28" s="492" t="s">
        <v>353</v>
      </c>
    </row>
    <row r="29" spans="1:111" ht="15" customHeight="1">
      <c r="A29" s="484">
        <v>23</v>
      </c>
      <c r="B29" s="188" t="s">
        <v>177</v>
      </c>
      <c r="C29" s="185" t="s">
        <v>178</v>
      </c>
      <c r="D29" s="490" t="s">
        <v>353</v>
      </c>
      <c r="E29" s="491" t="s">
        <v>353</v>
      </c>
      <c r="F29" s="491" t="s">
        <v>353</v>
      </c>
      <c r="G29" s="491" t="s">
        <v>353</v>
      </c>
      <c r="H29" s="491" t="s">
        <v>353</v>
      </c>
      <c r="I29" s="491" t="s">
        <v>353</v>
      </c>
      <c r="J29" s="491" t="s">
        <v>353</v>
      </c>
      <c r="K29" s="491" t="s">
        <v>353</v>
      </c>
      <c r="L29" s="491" t="s">
        <v>353</v>
      </c>
      <c r="M29" s="491" t="s">
        <v>353</v>
      </c>
      <c r="N29" s="491" t="s">
        <v>353</v>
      </c>
      <c r="O29" s="491" t="s">
        <v>353</v>
      </c>
      <c r="P29" s="491" t="s">
        <v>353</v>
      </c>
      <c r="Q29" s="491" t="s">
        <v>353</v>
      </c>
      <c r="R29" s="491" t="s">
        <v>353</v>
      </c>
      <c r="S29" s="491" t="s">
        <v>353</v>
      </c>
      <c r="T29" s="491" t="s">
        <v>353</v>
      </c>
      <c r="U29" s="491" t="s">
        <v>353</v>
      </c>
      <c r="V29" s="491" t="s">
        <v>353</v>
      </c>
      <c r="W29" s="491" t="s">
        <v>353</v>
      </c>
      <c r="X29" s="491" t="s">
        <v>353</v>
      </c>
      <c r="Y29" s="491" t="s">
        <v>353</v>
      </c>
      <c r="Z29" s="491">
        <v>1</v>
      </c>
      <c r="AA29" s="491" t="s">
        <v>353</v>
      </c>
      <c r="AB29" s="491" t="s">
        <v>353</v>
      </c>
      <c r="AC29" s="491" t="s">
        <v>353</v>
      </c>
      <c r="AD29" s="491" t="s">
        <v>353</v>
      </c>
      <c r="AE29" s="491" t="s">
        <v>353</v>
      </c>
      <c r="AF29" s="491" t="s">
        <v>353</v>
      </c>
      <c r="AG29" s="491" t="s">
        <v>353</v>
      </c>
      <c r="AH29" s="491" t="s">
        <v>353</v>
      </c>
      <c r="AI29" s="491" t="s">
        <v>353</v>
      </c>
      <c r="AJ29" s="491" t="s">
        <v>353</v>
      </c>
      <c r="AK29" s="491" t="s">
        <v>353</v>
      </c>
      <c r="AL29" s="491" t="s">
        <v>353</v>
      </c>
      <c r="AM29" s="491" t="s">
        <v>353</v>
      </c>
      <c r="AN29" s="491" t="s">
        <v>353</v>
      </c>
      <c r="AO29" s="491" t="s">
        <v>353</v>
      </c>
      <c r="AP29" s="491" t="s">
        <v>353</v>
      </c>
      <c r="AQ29" s="491" t="s">
        <v>353</v>
      </c>
      <c r="AR29" s="491" t="s">
        <v>353</v>
      </c>
      <c r="AS29" s="491" t="s">
        <v>353</v>
      </c>
      <c r="AT29" s="491" t="s">
        <v>353</v>
      </c>
      <c r="AU29" s="491" t="s">
        <v>353</v>
      </c>
      <c r="AV29" s="491" t="s">
        <v>353</v>
      </c>
      <c r="AW29" s="491" t="s">
        <v>353</v>
      </c>
      <c r="AX29" s="491" t="s">
        <v>353</v>
      </c>
      <c r="AY29" s="491" t="s">
        <v>353</v>
      </c>
      <c r="AZ29" s="491" t="s">
        <v>353</v>
      </c>
      <c r="BA29" s="491" t="s">
        <v>353</v>
      </c>
      <c r="BB29" s="491" t="s">
        <v>353</v>
      </c>
      <c r="BC29" s="491" t="s">
        <v>353</v>
      </c>
      <c r="BD29" s="491" t="s">
        <v>353</v>
      </c>
      <c r="BE29" s="491" t="s">
        <v>353</v>
      </c>
      <c r="BF29" s="491" t="s">
        <v>353</v>
      </c>
      <c r="BG29" s="491" t="s">
        <v>353</v>
      </c>
      <c r="BH29" s="491" t="s">
        <v>353</v>
      </c>
      <c r="BI29" s="491" t="s">
        <v>353</v>
      </c>
      <c r="BJ29" s="491" t="s">
        <v>353</v>
      </c>
      <c r="BK29" s="491" t="s">
        <v>353</v>
      </c>
      <c r="BL29" s="491" t="s">
        <v>353</v>
      </c>
      <c r="BM29" s="491" t="s">
        <v>353</v>
      </c>
      <c r="BN29" s="491" t="s">
        <v>353</v>
      </c>
      <c r="BO29" s="491" t="s">
        <v>353</v>
      </c>
      <c r="BP29" s="491" t="s">
        <v>353</v>
      </c>
      <c r="BQ29" s="491" t="s">
        <v>353</v>
      </c>
      <c r="BR29" s="491" t="s">
        <v>353</v>
      </c>
      <c r="BS29" s="491" t="s">
        <v>353</v>
      </c>
      <c r="BT29" s="491" t="s">
        <v>353</v>
      </c>
      <c r="BU29" s="491" t="s">
        <v>353</v>
      </c>
      <c r="BV29" s="491" t="s">
        <v>353</v>
      </c>
      <c r="BW29" s="491" t="s">
        <v>353</v>
      </c>
      <c r="BX29" s="491" t="s">
        <v>353</v>
      </c>
      <c r="BY29" s="491" t="s">
        <v>353</v>
      </c>
      <c r="BZ29" s="491" t="s">
        <v>353</v>
      </c>
      <c r="CA29" s="491" t="s">
        <v>353</v>
      </c>
      <c r="CB29" s="491" t="s">
        <v>353</v>
      </c>
      <c r="CC29" s="491" t="s">
        <v>353</v>
      </c>
      <c r="CD29" s="491" t="s">
        <v>353</v>
      </c>
      <c r="CE29" s="491" t="s">
        <v>353</v>
      </c>
      <c r="CF29" s="491" t="s">
        <v>353</v>
      </c>
      <c r="CG29" s="491" t="s">
        <v>353</v>
      </c>
      <c r="CH29" s="491" t="s">
        <v>353</v>
      </c>
      <c r="CI29" s="491" t="s">
        <v>353</v>
      </c>
      <c r="CJ29" s="491" t="s">
        <v>353</v>
      </c>
      <c r="CK29" s="491" t="s">
        <v>353</v>
      </c>
      <c r="CL29" s="491" t="s">
        <v>353</v>
      </c>
      <c r="CM29" s="491" t="s">
        <v>353</v>
      </c>
      <c r="CN29" s="491" t="s">
        <v>353</v>
      </c>
      <c r="CO29" s="491" t="s">
        <v>353</v>
      </c>
      <c r="CP29" s="491" t="s">
        <v>353</v>
      </c>
      <c r="CQ29" s="491" t="s">
        <v>353</v>
      </c>
      <c r="CR29" s="491" t="s">
        <v>353</v>
      </c>
      <c r="CS29" s="491" t="s">
        <v>353</v>
      </c>
      <c r="CT29" s="491" t="s">
        <v>353</v>
      </c>
      <c r="CU29" s="491" t="s">
        <v>353</v>
      </c>
      <c r="CV29" s="491" t="s">
        <v>353</v>
      </c>
      <c r="CW29" s="491" t="s">
        <v>353</v>
      </c>
      <c r="CX29" s="491" t="s">
        <v>353</v>
      </c>
      <c r="CY29" s="491" t="s">
        <v>353</v>
      </c>
      <c r="CZ29" s="491" t="s">
        <v>353</v>
      </c>
      <c r="DA29" s="491" t="s">
        <v>353</v>
      </c>
      <c r="DB29" s="491" t="s">
        <v>353</v>
      </c>
      <c r="DC29" s="491" t="s">
        <v>353</v>
      </c>
      <c r="DD29" s="491" t="s">
        <v>353</v>
      </c>
      <c r="DE29" s="491" t="s">
        <v>353</v>
      </c>
      <c r="DF29" s="491" t="s">
        <v>353</v>
      </c>
      <c r="DG29" s="492" t="s">
        <v>353</v>
      </c>
    </row>
    <row r="30" spans="1:111" ht="15" customHeight="1">
      <c r="A30" s="484">
        <v>24</v>
      </c>
      <c r="B30" s="188" t="s">
        <v>179</v>
      </c>
      <c r="C30" s="185" t="s">
        <v>180</v>
      </c>
      <c r="D30" s="490" t="s">
        <v>353</v>
      </c>
      <c r="E30" s="491" t="s">
        <v>353</v>
      </c>
      <c r="F30" s="491" t="s">
        <v>353</v>
      </c>
      <c r="G30" s="491" t="s">
        <v>353</v>
      </c>
      <c r="H30" s="491" t="s">
        <v>353</v>
      </c>
      <c r="I30" s="491" t="s">
        <v>353</v>
      </c>
      <c r="J30" s="491" t="s">
        <v>353</v>
      </c>
      <c r="K30" s="491" t="s">
        <v>353</v>
      </c>
      <c r="L30" s="491" t="s">
        <v>353</v>
      </c>
      <c r="M30" s="491" t="s">
        <v>353</v>
      </c>
      <c r="N30" s="491" t="s">
        <v>353</v>
      </c>
      <c r="O30" s="491" t="s">
        <v>353</v>
      </c>
      <c r="P30" s="491" t="s">
        <v>353</v>
      </c>
      <c r="Q30" s="491" t="s">
        <v>353</v>
      </c>
      <c r="R30" s="491" t="s">
        <v>353</v>
      </c>
      <c r="S30" s="491" t="s">
        <v>353</v>
      </c>
      <c r="T30" s="491" t="s">
        <v>353</v>
      </c>
      <c r="U30" s="491" t="s">
        <v>353</v>
      </c>
      <c r="V30" s="491" t="s">
        <v>353</v>
      </c>
      <c r="W30" s="491" t="s">
        <v>353</v>
      </c>
      <c r="X30" s="491" t="s">
        <v>353</v>
      </c>
      <c r="Y30" s="491" t="s">
        <v>353</v>
      </c>
      <c r="Z30" s="491" t="s">
        <v>353</v>
      </c>
      <c r="AA30" s="491">
        <v>1</v>
      </c>
      <c r="AB30" s="491" t="s">
        <v>353</v>
      </c>
      <c r="AC30" s="491" t="s">
        <v>353</v>
      </c>
      <c r="AD30" s="491" t="s">
        <v>353</v>
      </c>
      <c r="AE30" s="491" t="s">
        <v>353</v>
      </c>
      <c r="AF30" s="491" t="s">
        <v>353</v>
      </c>
      <c r="AG30" s="491" t="s">
        <v>353</v>
      </c>
      <c r="AH30" s="491" t="s">
        <v>353</v>
      </c>
      <c r="AI30" s="491" t="s">
        <v>353</v>
      </c>
      <c r="AJ30" s="491" t="s">
        <v>353</v>
      </c>
      <c r="AK30" s="491" t="s">
        <v>353</v>
      </c>
      <c r="AL30" s="491" t="s">
        <v>353</v>
      </c>
      <c r="AM30" s="491" t="s">
        <v>353</v>
      </c>
      <c r="AN30" s="491" t="s">
        <v>353</v>
      </c>
      <c r="AO30" s="491" t="s">
        <v>353</v>
      </c>
      <c r="AP30" s="491" t="s">
        <v>353</v>
      </c>
      <c r="AQ30" s="491" t="s">
        <v>353</v>
      </c>
      <c r="AR30" s="491" t="s">
        <v>353</v>
      </c>
      <c r="AS30" s="491" t="s">
        <v>353</v>
      </c>
      <c r="AT30" s="491" t="s">
        <v>353</v>
      </c>
      <c r="AU30" s="491" t="s">
        <v>353</v>
      </c>
      <c r="AV30" s="491" t="s">
        <v>353</v>
      </c>
      <c r="AW30" s="491" t="s">
        <v>353</v>
      </c>
      <c r="AX30" s="491" t="s">
        <v>353</v>
      </c>
      <c r="AY30" s="491" t="s">
        <v>353</v>
      </c>
      <c r="AZ30" s="491" t="s">
        <v>353</v>
      </c>
      <c r="BA30" s="491" t="s">
        <v>353</v>
      </c>
      <c r="BB30" s="491" t="s">
        <v>353</v>
      </c>
      <c r="BC30" s="491" t="s">
        <v>353</v>
      </c>
      <c r="BD30" s="491" t="s">
        <v>353</v>
      </c>
      <c r="BE30" s="491" t="s">
        <v>353</v>
      </c>
      <c r="BF30" s="491" t="s">
        <v>353</v>
      </c>
      <c r="BG30" s="491" t="s">
        <v>353</v>
      </c>
      <c r="BH30" s="491" t="s">
        <v>353</v>
      </c>
      <c r="BI30" s="491" t="s">
        <v>353</v>
      </c>
      <c r="BJ30" s="491" t="s">
        <v>353</v>
      </c>
      <c r="BK30" s="491" t="s">
        <v>353</v>
      </c>
      <c r="BL30" s="491" t="s">
        <v>353</v>
      </c>
      <c r="BM30" s="491" t="s">
        <v>353</v>
      </c>
      <c r="BN30" s="491" t="s">
        <v>353</v>
      </c>
      <c r="BO30" s="491" t="s">
        <v>353</v>
      </c>
      <c r="BP30" s="491" t="s">
        <v>353</v>
      </c>
      <c r="BQ30" s="491" t="s">
        <v>353</v>
      </c>
      <c r="BR30" s="491" t="s">
        <v>353</v>
      </c>
      <c r="BS30" s="491" t="s">
        <v>353</v>
      </c>
      <c r="BT30" s="491" t="s">
        <v>353</v>
      </c>
      <c r="BU30" s="491" t="s">
        <v>353</v>
      </c>
      <c r="BV30" s="491" t="s">
        <v>353</v>
      </c>
      <c r="BW30" s="491" t="s">
        <v>353</v>
      </c>
      <c r="BX30" s="491" t="s">
        <v>353</v>
      </c>
      <c r="BY30" s="491" t="s">
        <v>353</v>
      </c>
      <c r="BZ30" s="491" t="s">
        <v>353</v>
      </c>
      <c r="CA30" s="491" t="s">
        <v>353</v>
      </c>
      <c r="CB30" s="491" t="s">
        <v>353</v>
      </c>
      <c r="CC30" s="491" t="s">
        <v>353</v>
      </c>
      <c r="CD30" s="491" t="s">
        <v>353</v>
      </c>
      <c r="CE30" s="491" t="s">
        <v>353</v>
      </c>
      <c r="CF30" s="491" t="s">
        <v>353</v>
      </c>
      <c r="CG30" s="491" t="s">
        <v>353</v>
      </c>
      <c r="CH30" s="491" t="s">
        <v>353</v>
      </c>
      <c r="CI30" s="491" t="s">
        <v>353</v>
      </c>
      <c r="CJ30" s="491" t="s">
        <v>353</v>
      </c>
      <c r="CK30" s="491" t="s">
        <v>353</v>
      </c>
      <c r="CL30" s="491" t="s">
        <v>353</v>
      </c>
      <c r="CM30" s="491" t="s">
        <v>353</v>
      </c>
      <c r="CN30" s="491" t="s">
        <v>353</v>
      </c>
      <c r="CO30" s="491" t="s">
        <v>353</v>
      </c>
      <c r="CP30" s="491" t="s">
        <v>353</v>
      </c>
      <c r="CQ30" s="491" t="s">
        <v>353</v>
      </c>
      <c r="CR30" s="491" t="s">
        <v>353</v>
      </c>
      <c r="CS30" s="491" t="s">
        <v>353</v>
      </c>
      <c r="CT30" s="491" t="s">
        <v>353</v>
      </c>
      <c r="CU30" s="491" t="s">
        <v>353</v>
      </c>
      <c r="CV30" s="491" t="s">
        <v>353</v>
      </c>
      <c r="CW30" s="491" t="s">
        <v>353</v>
      </c>
      <c r="CX30" s="491" t="s">
        <v>353</v>
      </c>
      <c r="CY30" s="491" t="s">
        <v>353</v>
      </c>
      <c r="CZ30" s="491" t="s">
        <v>353</v>
      </c>
      <c r="DA30" s="491" t="s">
        <v>353</v>
      </c>
      <c r="DB30" s="491" t="s">
        <v>353</v>
      </c>
      <c r="DC30" s="491" t="s">
        <v>353</v>
      </c>
      <c r="DD30" s="491" t="s">
        <v>353</v>
      </c>
      <c r="DE30" s="491" t="s">
        <v>353</v>
      </c>
      <c r="DF30" s="491" t="s">
        <v>353</v>
      </c>
      <c r="DG30" s="492" t="s">
        <v>353</v>
      </c>
    </row>
    <row r="31" spans="1:111" ht="15" customHeight="1">
      <c r="A31" s="484">
        <v>25</v>
      </c>
      <c r="B31" s="188" t="s">
        <v>181</v>
      </c>
      <c r="C31" s="185" t="s">
        <v>182</v>
      </c>
      <c r="D31" s="490" t="s">
        <v>353</v>
      </c>
      <c r="E31" s="491" t="s">
        <v>353</v>
      </c>
      <c r="F31" s="491" t="s">
        <v>353</v>
      </c>
      <c r="G31" s="491" t="s">
        <v>353</v>
      </c>
      <c r="H31" s="491" t="s">
        <v>353</v>
      </c>
      <c r="I31" s="491" t="s">
        <v>353</v>
      </c>
      <c r="J31" s="491" t="s">
        <v>353</v>
      </c>
      <c r="K31" s="491" t="s">
        <v>353</v>
      </c>
      <c r="L31" s="491" t="s">
        <v>353</v>
      </c>
      <c r="M31" s="491" t="s">
        <v>353</v>
      </c>
      <c r="N31" s="491" t="s">
        <v>353</v>
      </c>
      <c r="O31" s="491" t="s">
        <v>353</v>
      </c>
      <c r="P31" s="491" t="s">
        <v>353</v>
      </c>
      <c r="Q31" s="491" t="s">
        <v>353</v>
      </c>
      <c r="R31" s="491" t="s">
        <v>353</v>
      </c>
      <c r="S31" s="491" t="s">
        <v>353</v>
      </c>
      <c r="T31" s="491" t="s">
        <v>353</v>
      </c>
      <c r="U31" s="491" t="s">
        <v>353</v>
      </c>
      <c r="V31" s="491" t="s">
        <v>353</v>
      </c>
      <c r="W31" s="491" t="s">
        <v>353</v>
      </c>
      <c r="X31" s="491" t="s">
        <v>353</v>
      </c>
      <c r="Y31" s="491" t="s">
        <v>353</v>
      </c>
      <c r="Z31" s="491" t="s">
        <v>353</v>
      </c>
      <c r="AA31" s="491" t="s">
        <v>353</v>
      </c>
      <c r="AB31" s="491">
        <v>1</v>
      </c>
      <c r="AC31" s="491" t="s">
        <v>353</v>
      </c>
      <c r="AD31" s="491" t="s">
        <v>353</v>
      </c>
      <c r="AE31" s="491" t="s">
        <v>353</v>
      </c>
      <c r="AF31" s="491" t="s">
        <v>353</v>
      </c>
      <c r="AG31" s="491" t="s">
        <v>353</v>
      </c>
      <c r="AH31" s="491" t="s">
        <v>353</v>
      </c>
      <c r="AI31" s="491" t="s">
        <v>353</v>
      </c>
      <c r="AJ31" s="491" t="s">
        <v>353</v>
      </c>
      <c r="AK31" s="491" t="s">
        <v>353</v>
      </c>
      <c r="AL31" s="491" t="s">
        <v>353</v>
      </c>
      <c r="AM31" s="491" t="s">
        <v>353</v>
      </c>
      <c r="AN31" s="491" t="s">
        <v>353</v>
      </c>
      <c r="AO31" s="491" t="s">
        <v>353</v>
      </c>
      <c r="AP31" s="491" t="s">
        <v>353</v>
      </c>
      <c r="AQ31" s="491" t="s">
        <v>353</v>
      </c>
      <c r="AR31" s="491" t="s">
        <v>353</v>
      </c>
      <c r="AS31" s="491" t="s">
        <v>353</v>
      </c>
      <c r="AT31" s="491" t="s">
        <v>353</v>
      </c>
      <c r="AU31" s="491" t="s">
        <v>353</v>
      </c>
      <c r="AV31" s="491" t="s">
        <v>353</v>
      </c>
      <c r="AW31" s="491" t="s">
        <v>353</v>
      </c>
      <c r="AX31" s="491" t="s">
        <v>353</v>
      </c>
      <c r="AY31" s="491" t="s">
        <v>353</v>
      </c>
      <c r="AZ31" s="491" t="s">
        <v>353</v>
      </c>
      <c r="BA31" s="491" t="s">
        <v>353</v>
      </c>
      <c r="BB31" s="491" t="s">
        <v>353</v>
      </c>
      <c r="BC31" s="491" t="s">
        <v>353</v>
      </c>
      <c r="BD31" s="491" t="s">
        <v>353</v>
      </c>
      <c r="BE31" s="491" t="s">
        <v>353</v>
      </c>
      <c r="BF31" s="491" t="s">
        <v>353</v>
      </c>
      <c r="BG31" s="491" t="s">
        <v>353</v>
      </c>
      <c r="BH31" s="491" t="s">
        <v>353</v>
      </c>
      <c r="BI31" s="491" t="s">
        <v>353</v>
      </c>
      <c r="BJ31" s="491" t="s">
        <v>353</v>
      </c>
      <c r="BK31" s="491" t="s">
        <v>353</v>
      </c>
      <c r="BL31" s="491" t="s">
        <v>353</v>
      </c>
      <c r="BM31" s="491" t="s">
        <v>353</v>
      </c>
      <c r="BN31" s="491" t="s">
        <v>353</v>
      </c>
      <c r="BO31" s="491" t="s">
        <v>353</v>
      </c>
      <c r="BP31" s="491" t="s">
        <v>353</v>
      </c>
      <c r="BQ31" s="491" t="s">
        <v>353</v>
      </c>
      <c r="BR31" s="491" t="s">
        <v>353</v>
      </c>
      <c r="BS31" s="491" t="s">
        <v>353</v>
      </c>
      <c r="BT31" s="491" t="s">
        <v>353</v>
      </c>
      <c r="BU31" s="491" t="s">
        <v>353</v>
      </c>
      <c r="BV31" s="491" t="s">
        <v>353</v>
      </c>
      <c r="BW31" s="491" t="s">
        <v>353</v>
      </c>
      <c r="BX31" s="491" t="s">
        <v>353</v>
      </c>
      <c r="BY31" s="491" t="s">
        <v>353</v>
      </c>
      <c r="BZ31" s="491" t="s">
        <v>353</v>
      </c>
      <c r="CA31" s="491" t="s">
        <v>353</v>
      </c>
      <c r="CB31" s="491" t="s">
        <v>353</v>
      </c>
      <c r="CC31" s="491" t="s">
        <v>353</v>
      </c>
      <c r="CD31" s="491" t="s">
        <v>353</v>
      </c>
      <c r="CE31" s="491" t="s">
        <v>353</v>
      </c>
      <c r="CF31" s="491" t="s">
        <v>353</v>
      </c>
      <c r="CG31" s="491" t="s">
        <v>353</v>
      </c>
      <c r="CH31" s="491" t="s">
        <v>353</v>
      </c>
      <c r="CI31" s="491" t="s">
        <v>353</v>
      </c>
      <c r="CJ31" s="491" t="s">
        <v>353</v>
      </c>
      <c r="CK31" s="491" t="s">
        <v>353</v>
      </c>
      <c r="CL31" s="491" t="s">
        <v>353</v>
      </c>
      <c r="CM31" s="491" t="s">
        <v>353</v>
      </c>
      <c r="CN31" s="491" t="s">
        <v>353</v>
      </c>
      <c r="CO31" s="491" t="s">
        <v>353</v>
      </c>
      <c r="CP31" s="491" t="s">
        <v>353</v>
      </c>
      <c r="CQ31" s="491" t="s">
        <v>353</v>
      </c>
      <c r="CR31" s="491" t="s">
        <v>353</v>
      </c>
      <c r="CS31" s="491" t="s">
        <v>353</v>
      </c>
      <c r="CT31" s="491" t="s">
        <v>353</v>
      </c>
      <c r="CU31" s="491" t="s">
        <v>353</v>
      </c>
      <c r="CV31" s="491" t="s">
        <v>353</v>
      </c>
      <c r="CW31" s="491" t="s">
        <v>353</v>
      </c>
      <c r="CX31" s="491" t="s">
        <v>353</v>
      </c>
      <c r="CY31" s="491" t="s">
        <v>353</v>
      </c>
      <c r="CZ31" s="491" t="s">
        <v>353</v>
      </c>
      <c r="DA31" s="491" t="s">
        <v>353</v>
      </c>
      <c r="DB31" s="491" t="s">
        <v>353</v>
      </c>
      <c r="DC31" s="491" t="s">
        <v>353</v>
      </c>
      <c r="DD31" s="491" t="s">
        <v>353</v>
      </c>
      <c r="DE31" s="491" t="s">
        <v>353</v>
      </c>
      <c r="DF31" s="491" t="s">
        <v>353</v>
      </c>
      <c r="DG31" s="492" t="s">
        <v>353</v>
      </c>
    </row>
    <row r="32" spans="1:111" ht="15" customHeight="1">
      <c r="A32" s="484">
        <v>26</v>
      </c>
      <c r="B32" s="188" t="s">
        <v>183</v>
      </c>
      <c r="C32" s="185" t="s">
        <v>184</v>
      </c>
      <c r="D32" s="490" t="s">
        <v>353</v>
      </c>
      <c r="E32" s="491" t="s">
        <v>353</v>
      </c>
      <c r="F32" s="491" t="s">
        <v>353</v>
      </c>
      <c r="G32" s="491" t="s">
        <v>353</v>
      </c>
      <c r="H32" s="491" t="s">
        <v>353</v>
      </c>
      <c r="I32" s="491" t="s">
        <v>353</v>
      </c>
      <c r="J32" s="491" t="s">
        <v>353</v>
      </c>
      <c r="K32" s="491" t="s">
        <v>353</v>
      </c>
      <c r="L32" s="491" t="s">
        <v>353</v>
      </c>
      <c r="M32" s="491" t="s">
        <v>353</v>
      </c>
      <c r="N32" s="491" t="s">
        <v>353</v>
      </c>
      <c r="O32" s="491" t="s">
        <v>353</v>
      </c>
      <c r="P32" s="491" t="s">
        <v>353</v>
      </c>
      <c r="Q32" s="491" t="s">
        <v>353</v>
      </c>
      <c r="R32" s="491" t="s">
        <v>353</v>
      </c>
      <c r="S32" s="491" t="s">
        <v>353</v>
      </c>
      <c r="T32" s="491" t="s">
        <v>353</v>
      </c>
      <c r="U32" s="491" t="s">
        <v>353</v>
      </c>
      <c r="V32" s="491" t="s">
        <v>353</v>
      </c>
      <c r="W32" s="491" t="s">
        <v>353</v>
      </c>
      <c r="X32" s="491" t="s">
        <v>353</v>
      </c>
      <c r="Y32" s="491" t="s">
        <v>353</v>
      </c>
      <c r="Z32" s="491" t="s">
        <v>353</v>
      </c>
      <c r="AA32" s="491" t="s">
        <v>353</v>
      </c>
      <c r="AB32" s="491" t="s">
        <v>353</v>
      </c>
      <c r="AC32" s="491">
        <v>1</v>
      </c>
      <c r="AD32" s="491" t="s">
        <v>353</v>
      </c>
      <c r="AE32" s="491" t="s">
        <v>353</v>
      </c>
      <c r="AF32" s="491" t="s">
        <v>353</v>
      </c>
      <c r="AG32" s="491" t="s">
        <v>353</v>
      </c>
      <c r="AH32" s="491" t="s">
        <v>353</v>
      </c>
      <c r="AI32" s="491" t="s">
        <v>353</v>
      </c>
      <c r="AJ32" s="491" t="s">
        <v>353</v>
      </c>
      <c r="AK32" s="491" t="s">
        <v>353</v>
      </c>
      <c r="AL32" s="491" t="s">
        <v>353</v>
      </c>
      <c r="AM32" s="491" t="s">
        <v>353</v>
      </c>
      <c r="AN32" s="491" t="s">
        <v>353</v>
      </c>
      <c r="AO32" s="491" t="s">
        <v>353</v>
      </c>
      <c r="AP32" s="491" t="s">
        <v>353</v>
      </c>
      <c r="AQ32" s="491" t="s">
        <v>353</v>
      </c>
      <c r="AR32" s="491" t="s">
        <v>353</v>
      </c>
      <c r="AS32" s="491" t="s">
        <v>353</v>
      </c>
      <c r="AT32" s="491" t="s">
        <v>353</v>
      </c>
      <c r="AU32" s="491" t="s">
        <v>353</v>
      </c>
      <c r="AV32" s="491" t="s">
        <v>353</v>
      </c>
      <c r="AW32" s="491" t="s">
        <v>353</v>
      </c>
      <c r="AX32" s="491" t="s">
        <v>353</v>
      </c>
      <c r="AY32" s="491" t="s">
        <v>353</v>
      </c>
      <c r="AZ32" s="491" t="s">
        <v>353</v>
      </c>
      <c r="BA32" s="491" t="s">
        <v>353</v>
      </c>
      <c r="BB32" s="491" t="s">
        <v>353</v>
      </c>
      <c r="BC32" s="491" t="s">
        <v>353</v>
      </c>
      <c r="BD32" s="491" t="s">
        <v>353</v>
      </c>
      <c r="BE32" s="491" t="s">
        <v>353</v>
      </c>
      <c r="BF32" s="491" t="s">
        <v>353</v>
      </c>
      <c r="BG32" s="491" t="s">
        <v>353</v>
      </c>
      <c r="BH32" s="491" t="s">
        <v>353</v>
      </c>
      <c r="BI32" s="491" t="s">
        <v>353</v>
      </c>
      <c r="BJ32" s="491" t="s">
        <v>353</v>
      </c>
      <c r="BK32" s="491" t="s">
        <v>353</v>
      </c>
      <c r="BL32" s="491" t="s">
        <v>353</v>
      </c>
      <c r="BM32" s="491" t="s">
        <v>353</v>
      </c>
      <c r="BN32" s="491" t="s">
        <v>353</v>
      </c>
      <c r="BO32" s="491" t="s">
        <v>353</v>
      </c>
      <c r="BP32" s="491" t="s">
        <v>353</v>
      </c>
      <c r="BQ32" s="491" t="s">
        <v>353</v>
      </c>
      <c r="BR32" s="491" t="s">
        <v>353</v>
      </c>
      <c r="BS32" s="491" t="s">
        <v>353</v>
      </c>
      <c r="BT32" s="491" t="s">
        <v>353</v>
      </c>
      <c r="BU32" s="491" t="s">
        <v>353</v>
      </c>
      <c r="BV32" s="491" t="s">
        <v>353</v>
      </c>
      <c r="BW32" s="491" t="s">
        <v>353</v>
      </c>
      <c r="BX32" s="491" t="s">
        <v>353</v>
      </c>
      <c r="BY32" s="491" t="s">
        <v>353</v>
      </c>
      <c r="BZ32" s="491" t="s">
        <v>353</v>
      </c>
      <c r="CA32" s="491" t="s">
        <v>353</v>
      </c>
      <c r="CB32" s="491" t="s">
        <v>353</v>
      </c>
      <c r="CC32" s="491" t="s">
        <v>353</v>
      </c>
      <c r="CD32" s="491" t="s">
        <v>353</v>
      </c>
      <c r="CE32" s="491" t="s">
        <v>353</v>
      </c>
      <c r="CF32" s="491" t="s">
        <v>353</v>
      </c>
      <c r="CG32" s="491" t="s">
        <v>353</v>
      </c>
      <c r="CH32" s="491" t="s">
        <v>353</v>
      </c>
      <c r="CI32" s="491" t="s">
        <v>353</v>
      </c>
      <c r="CJ32" s="491" t="s">
        <v>353</v>
      </c>
      <c r="CK32" s="491" t="s">
        <v>353</v>
      </c>
      <c r="CL32" s="491" t="s">
        <v>353</v>
      </c>
      <c r="CM32" s="491" t="s">
        <v>353</v>
      </c>
      <c r="CN32" s="491" t="s">
        <v>353</v>
      </c>
      <c r="CO32" s="491" t="s">
        <v>353</v>
      </c>
      <c r="CP32" s="491" t="s">
        <v>353</v>
      </c>
      <c r="CQ32" s="491" t="s">
        <v>353</v>
      </c>
      <c r="CR32" s="491" t="s">
        <v>353</v>
      </c>
      <c r="CS32" s="491" t="s">
        <v>353</v>
      </c>
      <c r="CT32" s="491" t="s">
        <v>353</v>
      </c>
      <c r="CU32" s="491" t="s">
        <v>353</v>
      </c>
      <c r="CV32" s="491" t="s">
        <v>353</v>
      </c>
      <c r="CW32" s="491" t="s">
        <v>353</v>
      </c>
      <c r="CX32" s="491" t="s">
        <v>353</v>
      </c>
      <c r="CY32" s="491" t="s">
        <v>353</v>
      </c>
      <c r="CZ32" s="491" t="s">
        <v>353</v>
      </c>
      <c r="DA32" s="491" t="s">
        <v>353</v>
      </c>
      <c r="DB32" s="491" t="s">
        <v>353</v>
      </c>
      <c r="DC32" s="491" t="s">
        <v>353</v>
      </c>
      <c r="DD32" s="491" t="s">
        <v>353</v>
      </c>
      <c r="DE32" s="491" t="s">
        <v>353</v>
      </c>
      <c r="DF32" s="491" t="s">
        <v>353</v>
      </c>
      <c r="DG32" s="492" t="s">
        <v>353</v>
      </c>
    </row>
    <row r="33" spans="1:111" ht="15" customHeight="1">
      <c r="A33" s="484">
        <v>27</v>
      </c>
      <c r="B33" s="188" t="s">
        <v>185</v>
      </c>
      <c r="C33" s="185" t="s">
        <v>186</v>
      </c>
      <c r="D33" s="490" t="s">
        <v>353</v>
      </c>
      <c r="E33" s="491" t="s">
        <v>353</v>
      </c>
      <c r="F33" s="491" t="s">
        <v>353</v>
      </c>
      <c r="G33" s="491" t="s">
        <v>353</v>
      </c>
      <c r="H33" s="491" t="s">
        <v>353</v>
      </c>
      <c r="I33" s="491" t="s">
        <v>353</v>
      </c>
      <c r="J33" s="491" t="s">
        <v>353</v>
      </c>
      <c r="K33" s="491" t="s">
        <v>353</v>
      </c>
      <c r="L33" s="491" t="s">
        <v>353</v>
      </c>
      <c r="M33" s="491" t="s">
        <v>353</v>
      </c>
      <c r="N33" s="491" t="s">
        <v>353</v>
      </c>
      <c r="O33" s="491" t="s">
        <v>353</v>
      </c>
      <c r="P33" s="491" t="s">
        <v>353</v>
      </c>
      <c r="Q33" s="491" t="s">
        <v>353</v>
      </c>
      <c r="R33" s="491" t="s">
        <v>353</v>
      </c>
      <c r="S33" s="491" t="s">
        <v>353</v>
      </c>
      <c r="T33" s="491" t="s">
        <v>353</v>
      </c>
      <c r="U33" s="491" t="s">
        <v>353</v>
      </c>
      <c r="V33" s="491" t="s">
        <v>353</v>
      </c>
      <c r="W33" s="491" t="s">
        <v>353</v>
      </c>
      <c r="X33" s="491" t="s">
        <v>353</v>
      </c>
      <c r="Y33" s="491" t="s">
        <v>353</v>
      </c>
      <c r="Z33" s="491" t="s">
        <v>353</v>
      </c>
      <c r="AA33" s="491" t="s">
        <v>353</v>
      </c>
      <c r="AB33" s="491" t="s">
        <v>353</v>
      </c>
      <c r="AC33" s="491" t="s">
        <v>353</v>
      </c>
      <c r="AD33" s="491">
        <v>1</v>
      </c>
      <c r="AE33" s="491" t="s">
        <v>353</v>
      </c>
      <c r="AF33" s="491" t="s">
        <v>353</v>
      </c>
      <c r="AG33" s="491" t="s">
        <v>353</v>
      </c>
      <c r="AH33" s="491" t="s">
        <v>353</v>
      </c>
      <c r="AI33" s="491" t="s">
        <v>353</v>
      </c>
      <c r="AJ33" s="491" t="s">
        <v>353</v>
      </c>
      <c r="AK33" s="491" t="s">
        <v>353</v>
      </c>
      <c r="AL33" s="491" t="s">
        <v>353</v>
      </c>
      <c r="AM33" s="491" t="s">
        <v>353</v>
      </c>
      <c r="AN33" s="491" t="s">
        <v>353</v>
      </c>
      <c r="AO33" s="491" t="s">
        <v>353</v>
      </c>
      <c r="AP33" s="491" t="s">
        <v>353</v>
      </c>
      <c r="AQ33" s="491" t="s">
        <v>353</v>
      </c>
      <c r="AR33" s="491" t="s">
        <v>353</v>
      </c>
      <c r="AS33" s="491" t="s">
        <v>353</v>
      </c>
      <c r="AT33" s="491" t="s">
        <v>353</v>
      </c>
      <c r="AU33" s="491" t="s">
        <v>353</v>
      </c>
      <c r="AV33" s="491" t="s">
        <v>353</v>
      </c>
      <c r="AW33" s="491" t="s">
        <v>353</v>
      </c>
      <c r="AX33" s="491" t="s">
        <v>353</v>
      </c>
      <c r="AY33" s="491" t="s">
        <v>353</v>
      </c>
      <c r="AZ33" s="491" t="s">
        <v>353</v>
      </c>
      <c r="BA33" s="491" t="s">
        <v>353</v>
      </c>
      <c r="BB33" s="491" t="s">
        <v>353</v>
      </c>
      <c r="BC33" s="491" t="s">
        <v>353</v>
      </c>
      <c r="BD33" s="491" t="s">
        <v>353</v>
      </c>
      <c r="BE33" s="491" t="s">
        <v>353</v>
      </c>
      <c r="BF33" s="491" t="s">
        <v>353</v>
      </c>
      <c r="BG33" s="491" t="s">
        <v>353</v>
      </c>
      <c r="BH33" s="491" t="s">
        <v>353</v>
      </c>
      <c r="BI33" s="491" t="s">
        <v>353</v>
      </c>
      <c r="BJ33" s="491" t="s">
        <v>353</v>
      </c>
      <c r="BK33" s="491" t="s">
        <v>353</v>
      </c>
      <c r="BL33" s="491" t="s">
        <v>353</v>
      </c>
      <c r="BM33" s="491" t="s">
        <v>353</v>
      </c>
      <c r="BN33" s="491" t="s">
        <v>353</v>
      </c>
      <c r="BO33" s="491" t="s">
        <v>353</v>
      </c>
      <c r="BP33" s="491" t="s">
        <v>353</v>
      </c>
      <c r="BQ33" s="491" t="s">
        <v>353</v>
      </c>
      <c r="BR33" s="491" t="s">
        <v>353</v>
      </c>
      <c r="BS33" s="491" t="s">
        <v>353</v>
      </c>
      <c r="BT33" s="491" t="s">
        <v>353</v>
      </c>
      <c r="BU33" s="491" t="s">
        <v>353</v>
      </c>
      <c r="BV33" s="491" t="s">
        <v>353</v>
      </c>
      <c r="BW33" s="491" t="s">
        <v>353</v>
      </c>
      <c r="BX33" s="491" t="s">
        <v>353</v>
      </c>
      <c r="BY33" s="491" t="s">
        <v>353</v>
      </c>
      <c r="BZ33" s="491" t="s">
        <v>353</v>
      </c>
      <c r="CA33" s="491" t="s">
        <v>353</v>
      </c>
      <c r="CB33" s="491" t="s">
        <v>353</v>
      </c>
      <c r="CC33" s="491" t="s">
        <v>353</v>
      </c>
      <c r="CD33" s="491" t="s">
        <v>353</v>
      </c>
      <c r="CE33" s="491" t="s">
        <v>353</v>
      </c>
      <c r="CF33" s="491" t="s">
        <v>353</v>
      </c>
      <c r="CG33" s="491" t="s">
        <v>353</v>
      </c>
      <c r="CH33" s="491" t="s">
        <v>353</v>
      </c>
      <c r="CI33" s="491" t="s">
        <v>353</v>
      </c>
      <c r="CJ33" s="491" t="s">
        <v>353</v>
      </c>
      <c r="CK33" s="491" t="s">
        <v>353</v>
      </c>
      <c r="CL33" s="491" t="s">
        <v>353</v>
      </c>
      <c r="CM33" s="491" t="s">
        <v>353</v>
      </c>
      <c r="CN33" s="491" t="s">
        <v>353</v>
      </c>
      <c r="CO33" s="491" t="s">
        <v>353</v>
      </c>
      <c r="CP33" s="491" t="s">
        <v>353</v>
      </c>
      <c r="CQ33" s="491" t="s">
        <v>353</v>
      </c>
      <c r="CR33" s="491" t="s">
        <v>353</v>
      </c>
      <c r="CS33" s="491" t="s">
        <v>353</v>
      </c>
      <c r="CT33" s="491" t="s">
        <v>353</v>
      </c>
      <c r="CU33" s="491" t="s">
        <v>353</v>
      </c>
      <c r="CV33" s="491" t="s">
        <v>353</v>
      </c>
      <c r="CW33" s="491" t="s">
        <v>353</v>
      </c>
      <c r="CX33" s="491" t="s">
        <v>353</v>
      </c>
      <c r="CY33" s="491" t="s">
        <v>353</v>
      </c>
      <c r="CZ33" s="491" t="s">
        <v>353</v>
      </c>
      <c r="DA33" s="491" t="s">
        <v>353</v>
      </c>
      <c r="DB33" s="491" t="s">
        <v>353</v>
      </c>
      <c r="DC33" s="491" t="s">
        <v>353</v>
      </c>
      <c r="DD33" s="491" t="s">
        <v>353</v>
      </c>
      <c r="DE33" s="491" t="s">
        <v>353</v>
      </c>
      <c r="DF33" s="491" t="s">
        <v>353</v>
      </c>
      <c r="DG33" s="492" t="s">
        <v>353</v>
      </c>
    </row>
    <row r="34" spans="1:111" ht="15" customHeight="1">
      <c r="A34" s="484">
        <v>28</v>
      </c>
      <c r="B34" s="188" t="s">
        <v>187</v>
      </c>
      <c r="C34" s="185" t="s">
        <v>188</v>
      </c>
      <c r="D34" s="490" t="s">
        <v>353</v>
      </c>
      <c r="E34" s="491" t="s">
        <v>353</v>
      </c>
      <c r="F34" s="491" t="s">
        <v>353</v>
      </c>
      <c r="G34" s="491" t="s">
        <v>353</v>
      </c>
      <c r="H34" s="491" t="s">
        <v>353</v>
      </c>
      <c r="I34" s="491" t="s">
        <v>353</v>
      </c>
      <c r="J34" s="491" t="s">
        <v>353</v>
      </c>
      <c r="K34" s="491" t="s">
        <v>353</v>
      </c>
      <c r="L34" s="491" t="s">
        <v>353</v>
      </c>
      <c r="M34" s="491" t="s">
        <v>353</v>
      </c>
      <c r="N34" s="491" t="s">
        <v>353</v>
      </c>
      <c r="O34" s="491" t="s">
        <v>353</v>
      </c>
      <c r="P34" s="491" t="s">
        <v>353</v>
      </c>
      <c r="Q34" s="491" t="s">
        <v>353</v>
      </c>
      <c r="R34" s="491" t="s">
        <v>353</v>
      </c>
      <c r="S34" s="491" t="s">
        <v>353</v>
      </c>
      <c r="T34" s="491" t="s">
        <v>353</v>
      </c>
      <c r="U34" s="491" t="s">
        <v>353</v>
      </c>
      <c r="V34" s="491" t="s">
        <v>353</v>
      </c>
      <c r="W34" s="491" t="s">
        <v>353</v>
      </c>
      <c r="X34" s="491" t="s">
        <v>353</v>
      </c>
      <c r="Y34" s="491" t="s">
        <v>353</v>
      </c>
      <c r="Z34" s="491" t="s">
        <v>353</v>
      </c>
      <c r="AA34" s="491" t="s">
        <v>353</v>
      </c>
      <c r="AB34" s="491" t="s">
        <v>353</v>
      </c>
      <c r="AC34" s="491" t="s">
        <v>353</v>
      </c>
      <c r="AD34" s="491" t="s">
        <v>353</v>
      </c>
      <c r="AE34" s="491">
        <v>1</v>
      </c>
      <c r="AF34" s="491" t="s">
        <v>353</v>
      </c>
      <c r="AG34" s="491" t="s">
        <v>353</v>
      </c>
      <c r="AH34" s="491" t="s">
        <v>353</v>
      </c>
      <c r="AI34" s="491" t="s">
        <v>353</v>
      </c>
      <c r="AJ34" s="491" t="s">
        <v>353</v>
      </c>
      <c r="AK34" s="491" t="s">
        <v>353</v>
      </c>
      <c r="AL34" s="491" t="s">
        <v>353</v>
      </c>
      <c r="AM34" s="491" t="s">
        <v>353</v>
      </c>
      <c r="AN34" s="491" t="s">
        <v>353</v>
      </c>
      <c r="AO34" s="491" t="s">
        <v>353</v>
      </c>
      <c r="AP34" s="491" t="s">
        <v>353</v>
      </c>
      <c r="AQ34" s="491" t="s">
        <v>353</v>
      </c>
      <c r="AR34" s="491" t="s">
        <v>353</v>
      </c>
      <c r="AS34" s="491" t="s">
        <v>353</v>
      </c>
      <c r="AT34" s="491" t="s">
        <v>353</v>
      </c>
      <c r="AU34" s="491" t="s">
        <v>353</v>
      </c>
      <c r="AV34" s="491" t="s">
        <v>353</v>
      </c>
      <c r="AW34" s="491" t="s">
        <v>353</v>
      </c>
      <c r="AX34" s="491" t="s">
        <v>353</v>
      </c>
      <c r="AY34" s="491" t="s">
        <v>353</v>
      </c>
      <c r="AZ34" s="491" t="s">
        <v>353</v>
      </c>
      <c r="BA34" s="491" t="s">
        <v>353</v>
      </c>
      <c r="BB34" s="491" t="s">
        <v>353</v>
      </c>
      <c r="BC34" s="491" t="s">
        <v>353</v>
      </c>
      <c r="BD34" s="491" t="s">
        <v>353</v>
      </c>
      <c r="BE34" s="491" t="s">
        <v>353</v>
      </c>
      <c r="BF34" s="491" t="s">
        <v>353</v>
      </c>
      <c r="BG34" s="491" t="s">
        <v>353</v>
      </c>
      <c r="BH34" s="491" t="s">
        <v>353</v>
      </c>
      <c r="BI34" s="491" t="s">
        <v>353</v>
      </c>
      <c r="BJ34" s="491" t="s">
        <v>353</v>
      </c>
      <c r="BK34" s="491" t="s">
        <v>353</v>
      </c>
      <c r="BL34" s="491" t="s">
        <v>353</v>
      </c>
      <c r="BM34" s="491" t="s">
        <v>353</v>
      </c>
      <c r="BN34" s="491" t="s">
        <v>353</v>
      </c>
      <c r="BO34" s="491" t="s">
        <v>353</v>
      </c>
      <c r="BP34" s="491" t="s">
        <v>353</v>
      </c>
      <c r="BQ34" s="491" t="s">
        <v>353</v>
      </c>
      <c r="BR34" s="491" t="s">
        <v>353</v>
      </c>
      <c r="BS34" s="491" t="s">
        <v>353</v>
      </c>
      <c r="BT34" s="491" t="s">
        <v>353</v>
      </c>
      <c r="BU34" s="491" t="s">
        <v>353</v>
      </c>
      <c r="BV34" s="491" t="s">
        <v>353</v>
      </c>
      <c r="BW34" s="491" t="s">
        <v>353</v>
      </c>
      <c r="BX34" s="491" t="s">
        <v>353</v>
      </c>
      <c r="BY34" s="491" t="s">
        <v>353</v>
      </c>
      <c r="BZ34" s="491" t="s">
        <v>353</v>
      </c>
      <c r="CA34" s="491" t="s">
        <v>353</v>
      </c>
      <c r="CB34" s="491" t="s">
        <v>353</v>
      </c>
      <c r="CC34" s="491" t="s">
        <v>353</v>
      </c>
      <c r="CD34" s="491" t="s">
        <v>353</v>
      </c>
      <c r="CE34" s="491" t="s">
        <v>353</v>
      </c>
      <c r="CF34" s="491" t="s">
        <v>353</v>
      </c>
      <c r="CG34" s="491" t="s">
        <v>353</v>
      </c>
      <c r="CH34" s="491" t="s">
        <v>353</v>
      </c>
      <c r="CI34" s="491" t="s">
        <v>353</v>
      </c>
      <c r="CJ34" s="491" t="s">
        <v>353</v>
      </c>
      <c r="CK34" s="491" t="s">
        <v>353</v>
      </c>
      <c r="CL34" s="491" t="s">
        <v>353</v>
      </c>
      <c r="CM34" s="491" t="s">
        <v>353</v>
      </c>
      <c r="CN34" s="491" t="s">
        <v>353</v>
      </c>
      <c r="CO34" s="491" t="s">
        <v>353</v>
      </c>
      <c r="CP34" s="491" t="s">
        <v>353</v>
      </c>
      <c r="CQ34" s="491" t="s">
        <v>353</v>
      </c>
      <c r="CR34" s="491" t="s">
        <v>353</v>
      </c>
      <c r="CS34" s="491" t="s">
        <v>353</v>
      </c>
      <c r="CT34" s="491" t="s">
        <v>353</v>
      </c>
      <c r="CU34" s="491" t="s">
        <v>353</v>
      </c>
      <c r="CV34" s="491" t="s">
        <v>353</v>
      </c>
      <c r="CW34" s="491" t="s">
        <v>353</v>
      </c>
      <c r="CX34" s="491" t="s">
        <v>353</v>
      </c>
      <c r="CY34" s="491" t="s">
        <v>353</v>
      </c>
      <c r="CZ34" s="491" t="s">
        <v>353</v>
      </c>
      <c r="DA34" s="491" t="s">
        <v>353</v>
      </c>
      <c r="DB34" s="491" t="s">
        <v>353</v>
      </c>
      <c r="DC34" s="491" t="s">
        <v>353</v>
      </c>
      <c r="DD34" s="491" t="s">
        <v>353</v>
      </c>
      <c r="DE34" s="491" t="s">
        <v>353</v>
      </c>
      <c r="DF34" s="491" t="s">
        <v>353</v>
      </c>
      <c r="DG34" s="492" t="s">
        <v>353</v>
      </c>
    </row>
    <row r="35" spans="1:111" ht="15" customHeight="1">
      <c r="A35" s="484">
        <v>29</v>
      </c>
      <c r="B35" s="188" t="s">
        <v>189</v>
      </c>
      <c r="C35" s="185" t="s">
        <v>93</v>
      </c>
      <c r="D35" s="490" t="s">
        <v>353</v>
      </c>
      <c r="E35" s="491" t="s">
        <v>353</v>
      </c>
      <c r="F35" s="491" t="s">
        <v>353</v>
      </c>
      <c r="G35" s="491" t="s">
        <v>353</v>
      </c>
      <c r="H35" s="491" t="s">
        <v>353</v>
      </c>
      <c r="I35" s="491" t="s">
        <v>353</v>
      </c>
      <c r="J35" s="491" t="s">
        <v>353</v>
      </c>
      <c r="K35" s="491" t="s">
        <v>353</v>
      </c>
      <c r="L35" s="491" t="s">
        <v>353</v>
      </c>
      <c r="M35" s="491" t="s">
        <v>353</v>
      </c>
      <c r="N35" s="491" t="s">
        <v>353</v>
      </c>
      <c r="O35" s="491" t="s">
        <v>353</v>
      </c>
      <c r="P35" s="491" t="s">
        <v>353</v>
      </c>
      <c r="Q35" s="491" t="s">
        <v>353</v>
      </c>
      <c r="R35" s="491" t="s">
        <v>353</v>
      </c>
      <c r="S35" s="491" t="s">
        <v>353</v>
      </c>
      <c r="T35" s="491" t="s">
        <v>353</v>
      </c>
      <c r="U35" s="491" t="s">
        <v>353</v>
      </c>
      <c r="V35" s="491" t="s">
        <v>353</v>
      </c>
      <c r="W35" s="491" t="s">
        <v>353</v>
      </c>
      <c r="X35" s="491" t="s">
        <v>353</v>
      </c>
      <c r="Y35" s="491" t="s">
        <v>353</v>
      </c>
      <c r="Z35" s="491" t="s">
        <v>353</v>
      </c>
      <c r="AA35" s="491" t="s">
        <v>353</v>
      </c>
      <c r="AB35" s="491" t="s">
        <v>353</v>
      </c>
      <c r="AC35" s="491" t="s">
        <v>353</v>
      </c>
      <c r="AD35" s="491" t="s">
        <v>353</v>
      </c>
      <c r="AE35" s="491" t="s">
        <v>353</v>
      </c>
      <c r="AF35" s="491">
        <v>1</v>
      </c>
      <c r="AG35" s="491" t="s">
        <v>353</v>
      </c>
      <c r="AH35" s="491" t="s">
        <v>353</v>
      </c>
      <c r="AI35" s="491" t="s">
        <v>353</v>
      </c>
      <c r="AJ35" s="491" t="s">
        <v>353</v>
      </c>
      <c r="AK35" s="491" t="s">
        <v>353</v>
      </c>
      <c r="AL35" s="491" t="s">
        <v>353</v>
      </c>
      <c r="AM35" s="491" t="s">
        <v>353</v>
      </c>
      <c r="AN35" s="491" t="s">
        <v>353</v>
      </c>
      <c r="AO35" s="491" t="s">
        <v>353</v>
      </c>
      <c r="AP35" s="491" t="s">
        <v>353</v>
      </c>
      <c r="AQ35" s="491" t="s">
        <v>353</v>
      </c>
      <c r="AR35" s="491" t="s">
        <v>353</v>
      </c>
      <c r="AS35" s="491" t="s">
        <v>353</v>
      </c>
      <c r="AT35" s="491" t="s">
        <v>353</v>
      </c>
      <c r="AU35" s="491" t="s">
        <v>353</v>
      </c>
      <c r="AV35" s="491" t="s">
        <v>353</v>
      </c>
      <c r="AW35" s="491" t="s">
        <v>353</v>
      </c>
      <c r="AX35" s="491" t="s">
        <v>353</v>
      </c>
      <c r="AY35" s="491" t="s">
        <v>353</v>
      </c>
      <c r="AZ35" s="491" t="s">
        <v>353</v>
      </c>
      <c r="BA35" s="491" t="s">
        <v>353</v>
      </c>
      <c r="BB35" s="491" t="s">
        <v>353</v>
      </c>
      <c r="BC35" s="491" t="s">
        <v>353</v>
      </c>
      <c r="BD35" s="491" t="s">
        <v>353</v>
      </c>
      <c r="BE35" s="491" t="s">
        <v>353</v>
      </c>
      <c r="BF35" s="491" t="s">
        <v>353</v>
      </c>
      <c r="BG35" s="491" t="s">
        <v>353</v>
      </c>
      <c r="BH35" s="491" t="s">
        <v>353</v>
      </c>
      <c r="BI35" s="491" t="s">
        <v>353</v>
      </c>
      <c r="BJ35" s="491" t="s">
        <v>353</v>
      </c>
      <c r="BK35" s="491" t="s">
        <v>353</v>
      </c>
      <c r="BL35" s="491" t="s">
        <v>353</v>
      </c>
      <c r="BM35" s="491" t="s">
        <v>353</v>
      </c>
      <c r="BN35" s="491" t="s">
        <v>353</v>
      </c>
      <c r="BO35" s="491" t="s">
        <v>353</v>
      </c>
      <c r="BP35" s="491" t="s">
        <v>353</v>
      </c>
      <c r="BQ35" s="491" t="s">
        <v>353</v>
      </c>
      <c r="BR35" s="491" t="s">
        <v>353</v>
      </c>
      <c r="BS35" s="491" t="s">
        <v>353</v>
      </c>
      <c r="BT35" s="491" t="s">
        <v>353</v>
      </c>
      <c r="BU35" s="491" t="s">
        <v>353</v>
      </c>
      <c r="BV35" s="491" t="s">
        <v>353</v>
      </c>
      <c r="BW35" s="491" t="s">
        <v>353</v>
      </c>
      <c r="BX35" s="491" t="s">
        <v>353</v>
      </c>
      <c r="BY35" s="491" t="s">
        <v>353</v>
      </c>
      <c r="BZ35" s="491" t="s">
        <v>353</v>
      </c>
      <c r="CA35" s="491" t="s">
        <v>353</v>
      </c>
      <c r="CB35" s="491" t="s">
        <v>353</v>
      </c>
      <c r="CC35" s="491" t="s">
        <v>353</v>
      </c>
      <c r="CD35" s="491" t="s">
        <v>353</v>
      </c>
      <c r="CE35" s="491" t="s">
        <v>353</v>
      </c>
      <c r="CF35" s="491" t="s">
        <v>353</v>
      </c>
      <c r="CG35" s="491" t="s">
        <v>353</v>
      </c>
      <c r="CH35" s="491" t="s">
        <v>353</v>
      </c>
      <c r="CI35" s="491" t="s">
        <v>353</v>
      </c>
      <c r="CJ35" s="491" t="s">
        <v>353</v>
      </c>
      <c r="CK35" s="491" t="s">
        <v>353</v>
      </c>
      <c r="CL35" s="491" t="s">
        <v>353</v>
      </c>
      <c r="CM35" s="491" t="s">
        <v>353</v>
      </c>
      <c r="CN35" s="491" t="s">
        <v>353</v>
      </c>
      <c r="CO35" s="491" t="s">
        <v>353</v>
      </c>
      <c r="CP35" s="491" t="s">
        <v>353</v>
      </c>
      <c r="CQ35" s="491" t="s">
        <v>353</v>
      </c>
      <c r="CR35" s="491" t="s">
        <v>353</v>
      </c>
      <c r="CS35" s="491" t="s">
        <v>353</v>
      </c>
      <c r="CT35" s="491" t="s">
        <v>353</v>
      </c>
      <c r="CU35" s="491" t="s">
        <v>353</v>
      </c>
      <c r="CV35" s="491" t="s">
        <v>353</v>
      </c>
      <c r="CW35" s="491" t="s">
        <v>353</v>
      </c>
      <c r="CX35" s="491" t="s">
        <v>353</v>
      </c>
      <c r="CY35" s="491" t="s">
        <v>353</v>
      </c>
      <c r="CZ35" s="491" t="s">
        <v>353</v>
      </c>
      <c r="DA35" s="491" t="s">
        <v>353</v>
      </c>
      <c r="DB35" s="491" t="s">
        <v>353</v>
      </c>
      <c r="DC35" s="491" t="s">
        <v>353</v>
      </c>
      <c r="DD35" s="491" t="s">
        <v>353</v>
      </c>
      <c r="DE35" s="491" t="s">
        <v>353</v>
      </c>
      <c r="DF35" s="491" t="s">
        <v>353</v>
      </c>
      <c r="DG35" s="492" t="s">
        <v>353</v>
      </c>
    </row>
    <row r="36" spans="1:111" ht="15" customHeight="1">
      <c r="A36" s="484">
        <v>30</v>
      </c>
      <c r="B36" s="188" t="s">
        <v>190</v>
      </c>
      <c r="C36" s="185" t="s">
        <v>94</v>
      </c>
      <c r="D36" s="490" t="s">
        <v>353</v>
      </c>
      <c r="E36" s="491" t="s">
        <v>353</v>
      </c>
      <c r="F36" s="491" t="s">
        <v>353</v>
      </c>
      <c r="G36" s="491" t="s">
        <v>353</v>
      </c>
      <c r="H36" s="491" t="s">
        <v>353</v>
      </c>
      <c r="I36" s="491" t="s">
        <v>353</v>
      </c>
      <c r="J36" s="491" t="s">
        <v>353</v>
      </c>
      <c r="K36" s="491" t="s">
        <v>353</v>
      </c>
      <c r="L36" s="491" t="s">
        <v>353</v>
      </c>
      <c r="M36" s="491" t="s">
        <v>353</v>
      </c>
      <c r="N36" s="491" t="s">
        <v>353</v>
      </c>
      <c r="O36" s="491" t="s">
        <v>353</v>
      </c>
      <c r="P36" s="491" t="s">
        <v>353</v>
      </c>
      <c r="Q36" s="491" t="s">
        <v>353</v>
      </c>
      <c r="R36" s="491" t="s">
        <v>353</v>
      </c>
      <c r="S36" s="491" t="s">
        <v>353</v>
      </c>
      <c r="T36" s="491" t="s">
        <v>353</v>
      </c>
      <c r="U36" s="491" t="s">
        <v>353</v>
      </c>
      <c r="V36" s="491" t="s">
        <v>353</v>
      </c>
      <c r="W36" s="491" t="s">
        <v>353</v>
      </c>
      <c r="X36" s="491" t="s">
        <v>353</v>
      </c>
      <c r="Y36" s="491" t="s">
        <v>353</v>
      </c>
      <c r="Z36" s="491" t="s">
        <v>353</v>
      </c>
      <c r="AA36" s="491" t="s">
        <v>353</v>
      </c>
      <c r="AB36" s="491" t="s">
        <v>353</v>
      </c>
      <c r="AC36" s="491" t="s">
        <v>353</v>
      </c>
      <c r="AD36" s="491" t="s">
        <v>353</v>
      </c>
      <c r="AE36" s="491" t="s">
        <v>353</v>
      </c>
      <c r="AF36" s="491" t="s">
        <v>353</v>
      </c>
      <c r="AG36" s="491">
        <v>1</v>
      </c>
      <c r="AH36" s="491" t="s">
        <v>353</v>
      </c>
      <c r="AI36" s="491" t="s">
        <v>353</v>
      </c>
      <c r="AJ36" s="491" t="s">
        <v>353</v>
      </c>
      <c r="AK36" s="491" t="s">
        <v>353</v>
      </c>
      <c r="AL36" s="491" t="s">
        <v>353</v>
      </c>
      <c r="AM36" s="491" t="s">
        <v>353</v>
      </c>
      <c r="AN36" s="491" t="s">
        <v>353</v>
      </c>
      <c r="AO36" s="491" t="s">
        <v>353</v>
      </c>
      <c r="AP36" s="491" t="s">
        <v>353</v>
      </c>
      <c r="AQ36" s="491" t="s">
        <v>353</v>
      </c>
      <c r="AR36" s="491" t="s">
        <v>353</v>
      </c>
      <c r="AS36" s="491" t="s">
        <v>353</v>
      </c>
      <c r="AT36" s="491" t="s">
        <v>353</v>
      </c>
      <c r="AU36" s="491" t="s">
        <v>353</v>
      </c>
      <c r="AV36" s="491" t="s">
        <v>353</v>
      </c>
      <c r="AW36" s="491" t="s">
        <v>353</v>
      </c>
      <c r="AX36" s="491" t="s">
        <v>353</v>
      </c>
      <c r="AY36" s="491" t="s">
        <v>353</v>
      </c>
      <c r="AZ36" s="491" t="s">
        <v>353</v>
      </c>
      <c r="BA36" s="491" t="s">
        <v>353</v>
      </c>
      <c r="BB36" s="491" t="s">
        <v>353</v>
      </c>
      <c r="BC36" s="491" t="s">
        <v>353</v>
      </c>
      <c r="BD36" s="491" t="s">
        <v>353</v>
      </c>
      <c r="BE36" s="491" t="s">
        <v>353</v>
      </c>
      <c r="BF36" s="491" t="s">
        <v>353</v>
      </c>
      <c r="BG36" s="491" t="s">
        <v>353</v>
      </c>
      <c r="BH36" s="491" t="s">
        <v>353</v>
      </c>
      <c r="BI36" s="491" t="s">
        <v>353</v>
      </c>
      <c r="BJ36" s="491" t="s">
        <v>353</v>
      </c>
      <c r="BK36" s="491" t="s">
        <v>353</v>
      </c>
      <c r="BL36" s="491" t="s">
        <v>353</v>
      </c>
      <c r="BM36" s="491" t="s">
        <v>353</v>
      </c>
      <c r="BN36" s="491" t="s">
        <v>353</v>
      </c>
      <c r="BO36" s="491" t="s">
        <v>353</v>
      </c>
      <c r="BP36" s="491" t="s">
        <v>353</v>
      </c>
      <c r="BQ36" s="491" t="s">
        <v>353</v>
      </c>
      <c r="BR36" s="491" t="s">
        <v>353</v>
      </c>
      <c r="BS36" s="491" t="s">
        <v>353</v>
      </c>
      <c r="BT36" s="491" t="s">
        <v>353</v>
      </c>
      <c r="BU36" s="491" t="s">
        <v>353</v>
      </c>
      <c r="BV36" s="491" t="s">
        <v>353</v>
      </c>
      <c r="BW36" s="491" t="s">
        <v>353</v>
      </c>
      <c r="BX36" s="491" t="s">
        <v>353</v>
      </c>
      <c r="BY36" s="491" t="s">
        <v>353</v>
      </c>
      <c r="BZ36" s="491" t="s">
        <v>353</v>
      </c>
      <c r="CA36" s="491" t="s">
        <v>353</v>
      </c>
      <c r="CB36" s="491" t="s">
        <v>353</v>
      </c>
      <c r="CC36" s="491" t="s">
        <v>353</v>
      </c>
      <c r="CD36" s="491" t="s">
        <v>353</v>
      </c>
      <c r="CE36" s="491" t="s">
        <v>353</v>
      </c>
      <c r="CF36" s="491" t="s">
        <v>353</v>
      </c>
      <c r="CG36" s="491" t="s">
        <v>353</v>
      </c>
      <c r="CH36" s="491" t="s">
        <v>353</v>
      </c>
      <c r="CI36" s="491" t="s">
        <v>353</v>
      </c>
      <c r="CJ36" s="491" t="s">
        <v>353</v>
      </c>
      <c r="CK36" s="491" t="s">
        <v>353</v>
      </c>
      <c r="CL36" s="491" t="s">
        <v>353</v>
      </c>
      <c r="CM36" s="491" t="s">
        <v>353</v>
      </c>
      <c r="CN36" s="491" t="s">
        <v>353</v>
      </c>
      <c r="CO36" s="491" t="s">
        <v>353</v>
      </c>
      <c r="CP36" s="491" t="s">
        <v>353</v>
      </c>
      <c r="CQ36" s="491" t="s">
        <v>353</v>
      </c>
      <c r="CR36" s="491" t="s">
        <v>353</v>
      </c>
      <c r="CS36" s="491" t="s">
        <v>353</v>
      </c>
      <c r="CT36" s="491" t="s">
        <v>353</v>
      </c>
      <c r="CU36" s="491" t="s">
        <v>353</v>
      </c>
      <c r="CV36" s="491" t="s">
        <v>353</v>
      </c>
      <c r="CW36" s="491" t="s">
        <v>353</v>
      </c>
      <c r="CX36" s="491" t="s">
        <v>353</v>
      </c>
      <c r="CY36" s="491" t="s">
        <v>353</v>
      </c>
      <c r="CZ36" s="491" t="s">
        <v>353</v>
      </c>
      <c r="DA36" s="491" t="s">
        <v>353</v>
      </c>
      <c r="DB36" s="491" t="s">
        <v>353</v>
      </c>
      <c r="DC36" s="491" t="s">
        <v>353</v>
      </c>
      <c r="DD36" s="491" t="s">
        <v>353</v>
      </c>
      <c r="DE36" s="491" t="s">
        <v>353</v>
      </c>
      <c r="DF36" s="491" t="s">
        <v>353</v>
      </c>
      <c r="DG36" s="492" t="s">
        <v>353</v>
      </c>
    </row>
    <row r="37" spans="1:111" ht="15" customHeight="1">
      <c r="A37" s="484">
        <v>31</v>
      </c>
      <c r="B37" s="188" t="s">
        <v>191</v>
      </c>
      <c r="C37" s="185" t="s">
        <v>192</v>
      </c>
      <c r="D37" s="490" t="s">
        <v>353</v>
      </c>
      <c r="E37" s="491" t="s">
        <v>353</v>
      </c>
      <c r="F37" s="491" t="s">
        <v>353</v>
      </c>
      <c r="G37" s="491" t="s">
        <v>353</v>
      </c>
      <c r="H37" s="491" t="s">
        <v>353</v>
      </c>
      <c r="I37" s="491" t="s">
        <v>353</v>
      </c>
      <c r="J37" s="491" t="s">
        <v>353</v>
      </c>
      <c r="K37" s="491" t="s">
        <v>353</v>
      </c>
      <c r="L37" s="491" t="s">
        <v>353</v>
      </c>
      <c r="M37" s="491" t="s">
        <v>353</v>
      </c>
      <c r="N37" s="491" t="s">
        <v>353</v>
      </c>
      <c r="O37" s="491" t="s">
        <v>353</v>
      </c>
      <c r="P37" s="491" t="s">
        <v>353</v>
      </c>
      <c r="Q37" s="491" t="s">
        <v>353</v>
      </c>
      <c r="R37" s="491" t="s">
        <v>353</v>
      </c>
      <c r="S37" s="491" t="s">
        <v>353</v>
      </c>
      <c r="T37" s="491" t="s">
        <v>353</v>
      </c>
      <c r="U37" s="491" t="s">
        <v>353</v>
      </c>
      <c r="V37" s="491" t="s">
        <v>353</v>
      </c>
      <c r="W37" s="491" t="s">
        <v>353</v>
      </c>
      <c r="X37" s="491" t="s">
        <v>353</v>
      </c>
      <c r="Y37" s="491" t="s">
        <v>353</v>
      </c>
      <c r="Z37" s="491" t="s">
        <v>353</v>
      </c>
      <c r="AA37" s="491" t="s">
        <v>353</v>
      </c>
      <c r="AB37" s="491" t="s">
        <v>353</v>
      </c>
      <c r="AC37" s="491" t="s">
        <v>353</v>
      </c>
      <c r="AD37" s="491" t="s">
        <v>353</v>
      </c>
      <c r="AE37" s="491" t="s">
        <v>353</v>
      </c>
      <c r="AF37" s="491" t="s">
        <v>353</v>
      </c>
      <c r="AG37" s="491" t="s">
        <v>353</v>
      </c>
      <c r="AH37" s="491">
        <v>1</v>
      </c>
      <c r="AI37" s="491" t="s">
        <v>353</v>
      </c>
      <c r="AJ37" s="491" t="s">
        <v>353</v>
      </c>
      <c r="AK37" s="491" t="s">
        <v>353</v>
      </c>
      <c r="AL37" s="491" t="s">
        <v>353</v>
      </c>
      <c r="AM37" s="491" t="s">
        <v>353</v>
      </c>
      <c r="AN37" s="491" t="s">
        <v>353</v>
      </c>
      <c r="AO37" s="491" t="s">
        <v>353</v>
      </c>
      <c r="AP37" s="491" t="s">
        <v>353</v>
      </c>
      <c r="AQ37" s="491" t="s">
        <v>353</v>
      </c>
      <c r="AR37" s="491" t="s">
        <v>353</v>
      </c>
      <c r="AS37" s="491" t="s">
        <v>353</v>
      </c>
      <c r="AT37" s="491" t="s">
        <v>353</v>
      </c>
      <c r="AU37" s="491" t="s">
        <v>353</v>
      </c>
      <c r="AV37" s="491" t="s">
        <v>353</v>
      </c>
      <c r="AW37" s="491" t="s">
        <v>353</v>
      </c>
      <c r="AX37" s="491" t="s">
        <v>353</v>
      </c>
      <c r="AY37" s="491" t="s">
        <v>353</v>
      </c>
      <c r="AZ37" s="491" t="s">
        <v>353</v>
      </c>
      <c r="BA37" s="491" t="s">
        <v>353</v>
      </c>
      <c r="BB37" s="491" t="s">
        <v>353</v>
      </c>
      <c r="BC37" s="491" t="s">
        <v>353</v>
      </c>
      <c r="BD37" s="491" t="s">
        <v>353</v>
      </c>
      <c r="BE37" s="491" t="s">
        <v>353</v>
      </c>
      <c r="BF37" s="491" t="s">
        <v>353</v>
      </c>
      <c r="BG37" s="491" t="s">
        <v>353</v>
      </c>
      <c r="BH37" s="491" t="s">
        <v>353</v>
      </c>
      <c r="BI37" s="491" t="s">
        <v>353</v>
      </c>
      <c r="BJ37" s="491" t="s">
        <v>353</v>
      </c>
      <c r="BK37" s="491" t="s">
        <v>353</v>
      </c>
      <c r="BL37" s="491" t="s">
        <v>353</v>
      </c>
      <c r="BM37" s="491" t="s">
        <v>353</v>
      </c>
      <c r="BN37" s="491" t="s">
        <v>353</v>
      </c>
      <c r="BO37" s="491" t="s">
        <v>353</v>
      </c>
      <c r="BP37" s="491" t="s">
        <v>353</v>
      </c>
      <c r="BQ37" s="491" t="s">
        <v>353</v>
      </c>
      <c r="BR37" s="491" t="s">
        <v>353</v>
      </c>
      <c r="BS37" s="491" t="s">
        <v>353</v>
      </c>
      <c r="BT37" s="491" t="s">
        <v>353</v>
      </c>
      <c r="BU37" s="491" t="s">
        <v>353</v>
      </c>
      <c r="BV37" s="491" t="s">
        <v>353</v>
      </c>
      <c r="BW37" s="491" t="s">
        <v>353</v>
      </c>
      <c r="BX37" s="491" t="s">
        <v>353</v>
      </c>
      <c r="BY37" s="491" t="s">
        <v>353</v>
      </c>
      <c r="BZ37" s="491" t="s">
        <v>353</v>
      </c>
      <c r="CA37" s="491" t="s">
        <v>353</v>
      </c>
      <c r="CB37" s="491" t="s">
        <v>353</v>
      </c>
      <c r="CC37" s="491" t="s">
        <v>353</v>
      </c>
      <c r="CD37" s="491" t="s">
        <v>353</v>
      </c>
      <c r="CE37" s="491" t="s">
        <v>353</v>
      </c>
      <c r="CF37" s="491" t="s">
        <v>353</v>
      </c>
      <c r="CG37" s="491" t="s">
        <v>353</v>
      </c>
      <c r="CH37" s="491" t="s">
        <v>353</v>
      </c>
      <c r="CI37" s="491" t="s">
        <v>353</v>
      </c>
      <c r="CJ37" s="491" t="s">
        <v>353</v>
      </c>
      <c r="CK37" s="491" t="s">
        <v>353</v>
      </c>
      <c r="CL37" s="491" t="s">
        <v>353</v>
      </c>
      <c r="CM37" s="491" t="s">
        <v>353</v>
      </c>
      <c r="CN37" s="491" t="s">
        <v>353</v>
      </c>
      <c r="CO37" s="491" t="s">
        <v>353</v>
      </c>
      <c r="CP37" s="491" t="s">
        <v>353</v>
      </c>
      <c r="CQ37" s="491" t="s">
        <v>353</v>
      </c>
      <c r="CR37" s="491" t="s">
        <v>353</v>
      </c>
      <c r="CS37" s="491" t="s">
        <v>353</v>
      </c>
      <c r="CT37" s="491" t="s">
        <v>353</v>
      </c>
      <c r="CU37" s="491" t="s">
        <v>353</v>
      </c>
      <c r="CV37" s="491" t="s">
        <v>353</v>
      </c>
      <c r="CW37" s="491" t="s">
        <v>353</v>
      </c>
      <c r="CX37" s="491" t="s">
        <v>353</v>
      </c>
      <c r="CY37" s="491" t="s">
        <v>353</v>
      </c>
      <c r="CZ37" s="491" t="s">
        <v>353</v>
      </c>
      <c r="DA37" s="491" t="s">
        <v>353</v>
      </c>
      <c r="DB37" s="491" t="s">
        <v>353</v>
      </c>
      <c r="DC37" s="491" t="s">
        <v>353</v>
      </c>
      <c r="DD37" s="491" t="s">
        <v>353</v>
      </c>
      <c r="DE37" s="491" t="s">
        <v>353</v>
      </c>
      <c r="DF37" s="491" t="s">
        <v>353</v>
      </c>
      <c r="DG37" s="492" t="s">
        <v>353</v>
      </c>
    </row>
    <row r="38" spans="1:111" ht="15" customHeight="1">
      <c r="A38" s="484">
        <v>32</v>
      </c>
      <c r="B38" s="188" t="s">
        <v>193</v>
      </c>
      <c r="C38" s="185" t="s">
        <v>194</v>
      </c>
      <c r="D38" s="490" t="s">
        <v>353</v>
      </c>
      <c r="E38" s="491" t="s">
        <v>353</v>
      </c>
      <c r="F38" s="491" t="s">
        <v>353</v>
      </c>
      <c r="G38" s="491" t="s">
        <v>353</v>
      </c>
      <c r="H38" s="491" t="s">
        <v>353</v>
      </c>
      <c r="I38" s="491" t="s">
        <v>353</v>
      </c>
      <c r="J38" s="491" t="s">
        <v>353</v>
      </c>
      <c r="K38" s="491" t="s">
        <v>353</v>
      </c>
      <c r="L38" s="491" t="s">
        <v>353</v>
      </c>
      <c r="M38" s="491" t="s">
        <v>353</v>
      </c>
      <c r="N38" s="491" t="s">
        <v>353</v>
      </c>
      <c r="O38" s="491" t="s">
        <v>353</v>
      </c>
      <c r="P38" s="491" t="s">
        <v>353</v>
      </c>
      <c r="Q38" s="491" t="s">
        <v>353</v>
      </c>
      <c r="R38" s="491" t="s">
        <v>353</v>
      </c>
      <c r="S38" s="491" t="s">
        <v>353</v>
      </c>
      <c r="T38" s="491" t="s">
        <v>353</v>
      </c>
      <c r="U38" s="491" t="s">
        <v>353</v>
      </c>
      <c r="V38" s="491" t="s">
        <v>353</v>
      </c>
      <c r="W38" s="491" t="s">
        <v>353</v>
      </c>
      <c r="X38" s="491" t="s">
        <v>353</v>
      </c>
      <c r="Y38" s="491" t="s">
        <v>353</v>
      </c>
      <c r="Z38" s="491" t="s">
        <v>353</v>
      </c>
      <c r="AA38" s="491" t="s">
        <v>353</v>
      </c>
      <c r="AB38" s="491" t="s">
        <v>353</v>
      </c>
      <c r="AC38" s="491" t="s">
        <v>353</v>
      </c>
      <c r="AD38" s="491" t="s">
        <v>353</v>
      </c>
      <c r="AE38" s="491" t="s">
        <v>353</v>
      </c>
      <c r="AF38" s="491" t="s">
        <v>353</v>
      </c>
      <c r="AG38" s="491" t="s">
        <v>353</v>
      </c>
      <c r="AH38" s="491" t="s">
        <v>353</v>
      </c>
      <c r="AI38" s="491">
        <v>1</v>
      </c>
      <c r="AJ38" s="491" t="s">
        <v>353</v>
      </c>
      <c r="AK38" s="491" t="s">
        <v>353</v>
      </c>
      <c r="AL38" s="491" t="s">
        <v>353</v>
      </c>
      <c r="AM38" s="491" t="s">
        <v>353</v>
      </c>
      <c r="AN38" s="491" t="s">
        <v>353</v>
      </c>
      <c r="AO38" s="491" t="s">
        <v>353</v>
      </c>
      <c r="AP38" s="491" t="s">
        <v>353</v>
      </c>
      <c r="AQ38" s="491" t="s">
        <v>353</v>
      </c>
      <c r="AR38" s="491" t="s">
        <v>353</v>
      </c>
      <c r="AS38" s="491" t="s">
        <v>353</v>
      </c>
      <c r="AT38" s="491" t="s">
        <v>353</v>
      </c>
      <c r="AU38" s="491" t="s">
        <v>353</v>
      </c>
      <c r="AV38" s="491" t="s">
        <v>353</v>
      </c>
      <c r="AW38" s="491" t="s">
        <v>353</v>
      </c>
      <c r="AX38" s="491" t="s">
        <v>353</v>
      </c>
      <c r="AY38" s="491" t="s">
        <v>353</v>
      </c>
      <c r="AZ38" s="491" t="s">
        <v>353</v>
      </c>
      <c r="BA38" s="491" t="s">
        <v>353</v>
      </c>
      <c r="BB38" s="491" t="s">
        <v>353</v>
      </c>
      <c r="BC38" s="491" t="s">
        <v>353</v>
      </c>
      <c r="BD38" s="491" t="s">
        <v>353</v>
      </c>
      <c r="BE38" s="491" t="s">
        <v>353</v>
      </c>
      <c r="BF38" s="491" t="s">
        <v>353</v>
      </c>
      <c r="BG38" s="491" t="s">
        <v>353</v>
      </c>
      <c r="BH38" s="491" t="s">
        <v>353</v>
      </c>
      <c r="BI38" s="491" t="s">
        <v>353</v>
      </c>
      <c r="BJ38" s="491" t="s">
        <v>353</v>
      </c>
      <c r="BK38" s="491" t="s">
        <v>353</v>
      </c>
      <c r="BL38" s="491" t="s">
        <v>353</v>
      </c>
      <c r="BM38" s="491" t="s">
        <v>353</v>
      </c>
      <c r="BN38" s="491" t="s">
        <v>353</v>
      </c>
      <c r="BO38" s="491" t="s">
        <v>353</v>
      </c>
      <c r="BP38" s="491" t="s">
        <v>353</v>
      </c>
      <c r="BQ38" s="491" t="s">
        <v>353</v>
      </c>
      <c r="BR38" s="491" t="s">
        <v>353</v>
      </c>
      <c r="BS38" s="491" t="s">
        <v>353</v>
      </c>
      <c r="BT38" s="491" t="s">
        <v>353</v>
      </c>
      <c r="BU38" s="491" t="s">
        <v>353</v>
      </c>
      <c r="BV38" s="491" t="s">
        <v>353</v>
      </c>
      <c r="BW38" s="491" t="s">
        <v>353</v>
      </c>
      <c r="BX38" s="491" t="s">
        <v>353</v>
      </c>
      <c r="BY38" s="491" t="s">
        <v>353</v>
      </c>
      <c r="BZ38" s="491" t="s">
        <v>353</v>
      </c>
      <c r="CA38" s="491" t="s">
        <v>353</v>
      </c>
      <c r="CB38" s="491" t="s">
        <v>353</v>
      </c>
      <c r="CC38" s="491" t="s">
        <v>353</v>
      </c>
      <c r="CD38" s="491" t="s">
        <v>353</v>
      </c>
      <c r="CE38" s="491" t="s">
        <v>353</v>
      </c>
      <c r="CF38" s="491" t="s">
        <v>353</v>
      </c>
      <c r="CG38" s="491" t="s">
        <v>353</v>
      </c>
      <c r="CH38" s="491" t="s">
        <v>353</v>
      </c>
      <c r="CI38" s="491" t="s">
        <v>353</v>
      </c>
      <c r="CJ38" s="491" t="s">
        <v>353</v>
      </c>
      <c r="CK38" s="491" t="s">
        <v>353</v>
      </c>
      <c r="CL38" s="491" t="s">
        <v>353</v>
      </c>
      <c r="CM38" s="491" t="s">
        <v>353</v>
      </c>
      <c r="CN38" s="491" t="s">
        <v>353</v>
      </c>
      <c r="CO38" s="491" t="s">
        <v>353</v>
      </c>
      <c r="CP38" s="491" t="s">
        <v>353</v>
      </c>
      <c r="CQ38" s="491" t="s">
        <v>353</v>
      </c>
      <c r="CR38" s="491" t="s">
        <v>353</v>
      </c>
      <c r="CS38" s="491" t="s">
        <v>353</v>
      </c>
      <c r="CT38" s="491" t="s">
        <v>353</v>
      </c>
      <c r="CU38" s="491" t="s">
        <v>353</v>
      </c>
      <c r="CV38" s="491" t="s">
        <v>353</v>
      </c>
      <c r="CW38" s="491" t="s">
        <v>353</v>
      </c>
      <c r="CX38" s="491" t="s">
        <v>353</v>
      </c>
      <c r="CY38" s="491" t="s">
        <v>353</v>
      </c>
      <c r="CZ38" s="491" t="s">
        <v>353</v>
      </c>
      <c r="DA38" s="491" t="s">
        <v>353</v>
      </c>
      <c r="DB38" s="491" t="s">
        <v>353</v>
      </c>
      <c r="DC38" s="491" t="s">
        <v>353</v>
      </c>
      <c r="DD38" s="491" t="s">
        <v>353</v>
      </c>
      <c r="DE38" s="491" t="s">
        <v>353</v>
      </c>
      <c r="DF38" s="491" t="s">
        <v>353</v>
      </c>
      <c r="DG38" s="492" t="s">
        <v>353</v>
      </c>
    </row>
    <row r="39" spans="1:111" ht="15" customHeight="1">
      <c r="A39" s="484">
        <v>33</v>
      </c>
      <c r="B39" s="188" t="s">
        <v>195</v>
      </c>
      <c r="C39" s="185" t="s">
        <v>196</v>
      </c>
      <c r="D39" s="490" t="s">
        <v>353</v>
      </c>
      <c r="E39" s="491" t="s">
        <v>353</v>
      </c>
      <c r="F39" s="491" t="s">
        <v>353</v>
      </c>
      <c r="G39" s="491" t="s">
        <v>353</v>
      </c>
      <c r="H39" s="491" t="s">
        <v>353</v>
      </c>
      <c r="I39" s="491" t="s">
        <v>353</v>
      </c>
      <c r="J39" s="491" t="s">
        <v>353</v>
      </c>
      <c r="K39" s="491" t="s">
        <v>353</v>
      </c>
      <c r="L39" s="491" t="s">
        <v>353</v>
      </c>
      <c r="M39" s="491" t="s">
        <v>353</v>
      </c>
      <c r="N39" s="491" t="s">
        <v>353</v>
      </c>
      <c r="O39" s="491" t="s">
        <v>353</v>
      </c>
      <c r="P39" s="491" t="s">
        <v>353</v>
      </c>
      <c r="Q39" s="491" t="s">
        <v>353</v>
      </c>
      <c r="R39" s="491" t="s">
        <v>353</v>
      </c>
      <c r="S39" s="491" t="s">
        <v>353</v>
      </c>
      <c r="T39" s="491" t="s">
        <v>353</v>
      </c>
      <c r="U39" s="491" t="s">
        <v>353</v>
      </c>
      <c r="V39" s="491" t="s">
        <v>353</v>
      </c>
      <c r="W39" s="491" t="s">
        <v>353</v>
      </c>
      <c r="X39" s="491" t="s">
        <v>353</v>
      </c>
      <c r="Y39" s="491" t="s">
        <v>353</v>
      </c>
      <c r="Z39" s="491" t="s">
        <v>353</v>
      </c>
      <c r="AA39" s="491" t="s">
        <v>353</v>
      </c>
      <c r="AB39" s="491" t="s">
        <v>353</v>
      </c>
      <c r="AC39" s="491" t="s">
        <v>353</v>
      </c>
      <c r="AD39" s="491" t="s">
        <v>353</v>
      </c>
      <c r="AE39" s="491" t="s">
        <v>353</v>
      </c>
      <c r="AF39" s="491" t="s">
        <v>353</v>
      </c>
      <c r="AG39" s="491" t="s">
        <v>353</v>
      </c>
      <c r="AH39" s="491" t="s">
        <v>353</v>
      </c>
      <c r="AI39" s="491" t="s">
        <v>353</v>
      </c>
      <c r="AJ39" s="491">
        <v>1</v>
      </c>
      <c r="AK39" s="491" t="s">
        <v>353</v>
      </c>
      <c r="AL39" s="491" t="s">
        <v>353</v>
      </c>
      <c r="AM39" s="491" t="s">
        <v>353</v>
      </c>
      <c r="AN39" s="491" t="s">
        <v>353</v>
      </c>
      <c r="AO39" s="491" t="s">
        <v>353</v>
      </c>
      <c r="AP39" s="491" t="s">
        <v>353</v>
      </c>
      <c r="AQ39" s="491" t="s">
        <v>353</v>
      </c>
      <c r="AR39" s="491" t="s">
        <v>353</v>
      </c>
      <c r="AS39" s="491" t="s">
        <v>353</v>
      </c>
      <c r="AT39" s="491" t="s">
        <v>353</v>
      </c>
      <c r="AU39" s="491" t="s">
        <v>353</v>
      </c>
      <c r="AV39" s="491" t="s">
        <v>353</v>
      </c>
      <c r="AW39" s="491" t="s">
        <v>353</v>
      </c>
      <c r="AX39" s="491" t="s">
        <v>353</v>
      </c>
      <c r="AY39" s="491" t="s">
        <v>353</v>
      </c>
      <c r="AZ39" s="491" t="s">
        <v>353</v>
      </c>
      <c r="BA39" s="491" t="s">
        <v>353</v>
      </c>
      <c r="BB39" s="491" t="s">
        <v>353</v>
      </c>
      <c r="BC39" s="491" t="s">
        <v>353</v>
      </c>
      <c r="BD39" s="491" t="s">
        <v>353</v>
      </c>
      <c r="BE39" s="491" t="s">
        <v>353</v>
      </c>
      <c r="BF39" s="491" t="s">
        <v>353</v>
      </c>
      <c r="BG39" s="491" t="s">
        <v>353</v>
      </c>
      <c r="BH39" s="491" t="s">
        <v>353</v>
      </c>
      <c r="BI39" s="491" t="s">
        <v>353</v>
      </c>
      <c r="BJ39" s="491" t="s">
        <v>353</v>
      </c>
      <c r="BK39" s="491" t="s">
        <v>353</v>
      </c>
      <c r="BL39" s="491" t="s">
        <v>353</v>
      </c>
      <c r="BM39" s="491" t="s">
        <v>353</v>
      </c>
      <c r="BN39" s="491" t="s">
        <v>353</v>
      </c>
      <c r="BO39" s="491" t="s">
        <v>353</v>
      </c>
      <c r="BP39" s="491" t="s">
        <v>353</v>
      </c>
      <c r="BQ39" s="491" t="s">
        <v>353</v>
      </c>
      <c r="BR39" s="491" t="s">
        <v>353</v>
      </c>
      <c r="BS39" s="491" t="s">
        <v>353</v>
      </c>
      <c r="BT39" s="491" t="s">
        <v>353</v>
      </c>
      <c r="BU39" s="491" t="s">
        <v>353</v>
      </c>
      <c r="BV39" s="491" t="s">
        <v>353</v>
      </c>
      <c r="BW39" s="491" t="s">
        <v>353</v>
      </c>
      <c r="BX39" s="491" t="s">
        <v>353</v>
      </c>
      <c r="BY39" s="491" t="s">
        <v>353</v>
      </c>
      <c r="BZ39" s="491" t="s">
        <v>353</v>
      </c>
      <c r="CA39" s="491" t="s">
        <v>353</v>
      </c>
      <c r="CB39" s="491" t="s">
        <v>353</v>
      </c>
      <c r="CC39" s="491" t="s">
        <v>353</v>
      </c>
      <c r="CD39" s="491" t="s">
        <v>353</v>
      </c>
      <c r="CE39" s="491" t="s">
        <v>353</v>
      </c>
      <c r="CF39" s="491" t="s">
        <v>353</v>
      </c>
      <c r="CG39" s="491" t="s">
        <v>353</v>
      </c>
      <c r="CH39" s="491" t="s">
        <v>353</v>
      </c>
      <c r="CI39" s="491" t="s">
        <v>353</v>
      </c>
      <c r="CJ39" s="491" t="s">
        <v>353</v>
      </c>
      <c r="CK39" s="491" t="s">
        <v>353</v>
      </c>
      <c r="CL39" s="491" t="s">
        <v>353</v>
      </c>
      <c r="CM39" s="491" t="s">
        <v>353</v>
      </c>
      <c r="CN39" s="491" t="s">
        <v>353</v>
      </c>
      <c r="CO39" s="491" t="s">
        <v>353</v>
      </c>
      <c r="CP39" s="491" t="s">
        <v>353</v>
      </c>
      <c r="CQ39" s="491" t="s">
        <v>353</v>
      </c>
      <c r="CR39" s="491" t="s">
        <v>353</v>
      </c>
      <c r="CS39" s="491" t="s">
        <v>353</v>
      </c>
      <c r="CT39" s="491" t="s">
        <v>353</v>
      </c>
      <c r="CU39" s="491" t="s">
        <v>353</v>
      </c>
      <c r="CV39" s="491" t="s">
        <v>353</v>
      </c>
      <c r="CW39" s="491" t="s">
        <v>353</v>
      </c>
      <c r="CX39" s="491" t="s">
        <v>353</v>
      </c>
      <c r="CY39" s="491" t="s">
        <v>353</v>
      </c>
      <c r="CZ39" s="491" t="s">
        <v>353</v>
      </c>
      <c r="DA39" s="491" t="s">
        <v>353</v>
      </c>
      <c r="DB39" s="491" t="s">
        <v>353</v>
      </c>
      <c r="DC39" s="491" t="s">
        <v>353</v>
      </c>
      <c r="DD39" s="491" t="s">
        <v>353</v>
      </c>
      <c r="DE39" s="491" t="s">
        <v>353</v>
      </c>
      <c r="DF39" s="491" t="s">
        <v>353</v>
      </c>
      <c r="DG39" s="492" t="s">
        <v>353</v>
      </c>
    </row>
    <row r="40" spans="1:111" ht="15" customHeight="1">
      <c r="A40" s="484">
        <v>34</v>
      </c>
      <c r="B40" s="188" t="s">
        <v>197</v>
      </c>
      <c r="C40" s="185" t="s">
        <v>95</v>
      </c>
      <c r="D40" s="490" t="s">
        <v>353</v>
      </c>
      <c r="E40" s="491" t="s">
        <v>353</v>
      </c>
      <c r="F40" s="491" t="s">
        <v>353</v>
      </c>
      <c r="G40" s="491" t="s">
        <v>353</v>
      </c>
      <c r="H40" s="491" t="s">
        <v>353</v>
      </c>
      <c r="I40" s="491" t="s">
        <v>353</v>
      </c>
      <c r="J40" s="491" t="s">
        <v>353</v>
      </c>
      <c r="K40" s="491" t="s">
        <v>353</v>
      </c>
      <c r="L40" s="491" t="s">
        <v>353</v>
      </c>
      <c r="M40" s="491" t="s">
        <v>353</v>
      </c>
      <c r="N40" s="491" t="s">
        <v>353</v>
      </c>
      <c r="O40" s="491" t="s">
        <v>353</v>
      </c>
      <c r="P40" s="491" t="s">
        <v>353</v>
      </c>
      <c r="Q40" s="491" t="s">
        <v>353</v>
      </c>
      <c r="R40" s="491" t="s">
        <v>353</v>
      </c>
      <c r="S40" s="491" t="s">
        <v>353</v>
      </c>
      <c r="T40" s="491" t="s">
        <v>353</v>
      </c>
      <c r="U40" s="491" t="s">
        <v>353</v>
      </c>
      <c r="V40" s="491" t="s">
        <v>353</v>
      </c>
      <c r="W40" s="491" t="s">
        <v>353</v>
      </c>
      <c r="X40" s="491" t="s">
        <v>353</v>
      </c>
      <c r="Y40" s="491" t="s">
        <v>353</v>
      </c>
      <c r="Z40" s="491" t="s">
        <v>353</v>
      </c>
      <c r="AA40" s="491" t="s">
        <v>353</v>
      </c>
      <c r="AB40" s="491" t="s">
        <v>353</v>
      </c>
      <c r="AC40" s="491" t="s">
        <v>353</v>
      </c>
      <c r="AD40" s="491" t="s">
        <v>353</v>
      </c>
      <c r="AE40" s="491" t="s">
        <v>353</v>
      </c>
      <c r="AF40" s="491" t="s">
        <v>353</v>
      </c>
      <c r="AG40" s="491" t="s">
        <v>353</v>
      </c>
      <c r="AH40" s="491" t="s">
        <v>353</v>
      </c>
      <c r="AI40" s="491" t="s">
        <v>353</v>
      </c>
      <c r="AJ40" s="491" t="s">
        <v>353</v>
      </c>
      <c r="AK40" s="491">
        <v>1</v>
      </c>
      <c r="AL40" s="491" t="s">
        <v>353</v>
      </c>
      <c r="AM40" s="491" t="s">
        <v>353</v>
      </c>
      <c r="AN40" s="491" t="s">
        <v>353</v>
      </c>
      <c r="AO40" s="491" t="s">
        <v>353</v>
      </c>
      <c r="AP40" s="491" t="s">
        <v>353</v>
      </c>
      <c r="AQ40" s="491" t="s">
        <v>353</v>
      </c>
      <c r="AR40" s="491" t="s">
        <v>353</v>
      </c>
      <c r="AS40" s="491" t="s">
        <v>353</v>
      </c>
      <c r="AT40" s="491" t="s">
        <v>353</v>
      </c>
      <c r="AU40" s="491" t="s">
        <v>353</v>
      </c>
      <c r="AV40" s="491" t="s">
        <v>353</v>
      </c>
      <c r="AW40" s="491" t="s">
        <v>353</v>
      </c>
      <c r="AX40" s="491" t="s">
        <v>353</v>
      </c>
      <c r="AY40" s="491" t="s">
        <v>353</v>
      </c>
      <c r="AZ40" s="491" t="s">
        <v>353</v>
      </c>
      <c r="BA40" s="491" t="s">
        <v>353</v>
      </c>
      <c r="BB40" s="491" t="s">
        <v>353</v>
      </c>
      <c r="BC40" s="491" t="s">
        <v>353</v>
      </c>
      <c r="BD40" s="491" t="s">
        <v>353</v>
      </c>
      <c r="BE40" s="491" t="s">
        <v>353</v>
      </c>
      <c r="BF40" s="491" t="s">
        <v>353</v>
      </c>
      <c r="BG40" s="491" t="s">
        <v>353</v>
      </c>
      <c r="BH40" s="491" t="s">
        <v>353</v>
      </c>
      <c r="BI40" s="491" t="s">
        <v>353</v>
      </c>
      <c r="BJ40" s="491" t="s">
        <v>353</v>
      </c>
      <c r="BK40" s="491" t="s">
        <v>353</v>
      </c>
      <c r="BL40" s="491" t="s">
        <v>353</v>
      </c>
      <c r="BM40" s="491" t="s">
        <v>353</v>
      </c>
      <c r="BN40" s="491" t="s">
        <v>353</v>
      </c>
      <c r="BO40" s="491" t="s">
        <v>353</v>
      </c>
      <c r="BP40" s="491" t="s">
        <v>353</v>
      </c>
      <c r="BQ40" s="491" t="s">
        <v>353</v>
      </c>
      <c r="BR40" s="491" t="s">
        <v>353</v>
      </c>
      <c r="BS40" s="491" t="s">
        <v>353</v>
      </c>
      <c r="BT40" s="491" t="s">
        <v>353</v>
      </c>
      <c r="BU40" s="491" t="s">
        <v>353</v>
      </c>
      <c r="BV40" s="491" t="s">
        <v>353</v>
      </c>
      <c r="BW40" s="491" t="s">
        <v>353</v>
      </c>
      <c r="BX40" s="491" t="s">
        <v>353</v>
      </c>
      <c r="BY40" s="491" t="s">
        <v>353</v>
      </c>
      <c r="BZ40" s="491" t="s">
        <v>353</v>
      </c>
      <c r="CA40" s="491" t="s">
        <v>353</v>
      </c>
      <c r="CB40" s="491" t="s">
        <v>353</v>
      </c>
      <c r="CC40" s="491" t="s">
        <v>353</v>
      </c>
      <c r="CD40" s="491" t="s">
        <v>353</v>
      </c>
      <c r="CE40" s="491" t="s">
        <v>353</v>
      </c>
      <c r="CF40" s="491" t="s">
        <v>353</v>
      </c>
      <c r="CG40" s="491" t="s">
        <v>353</v>
      </c>
      <c r="CH40" s="491" t="s">
        <v>353</v>
      </c>
      <c r="CI40" s="491" t="s">
        <v>353</v>
      </c>
      <c r="CJ40" s="491" t="s">
        <v>353</v>
      </c>
      <c r="CK40" s="491" t="s">
        <v>353</v>
      </c>
      <c r="CL40" s="491" t="s">
        <v>353</v>
      </c>
      <c r="CM40" s="491" t="s">
        <v>353</v>
      </c>
      <c r="CN40" s="491" t="s">
        <v>353</v>
      </c>
      <c r="CO40" s="491" t="s">
        <v>353</v>
      </c>
      <c r="CP40" s="491" t="s">
        <v>353</v>
      </c>
      <c r="CQ40" s="491" t="s">
        <v>353</v>
      </c>
      <c r="CR40" s="491" t="s">
        <v>353</v>
      </c>
      <c r="CS40" s="491" t="s">
        <v>353</v>
      </c>
      <c r="CT40" s="491" t="s">
        <v>353</v>
      </c>
      <c r="CU40" s="491" t="s">
        <v>353</v>
      </c>
      <c r="CV40" s="491" t="s">
        <v>353</v>
      </c>
      <c r="CW40" s="491" t="s">
        <v>353</v>
      </c>
      <c r="CX40" s="491" t="s">
        <v>353</v>
      </c>
      <c r="CY40" s="491" t="s">
        <v>353</v>
      </c>
      <c r="CZ40" s="491" t="s">
        <v>353</v>
      </c>
      <c r="DA40" s="491" t="s">
        <v>353</v>
      </c>
      <c r="DB40" s="491" t="s">
        <v>353</v>
      </c>
      <c r="DC40" s="491" t="s">
        <v>353</v>
      </c>
      <c r="DD40" s="491" t="s">
        <v>353</v>
      </c>
      <c r="DE40" s="491" t="s">
        <v>353</v>
      </c>
      <c r="DF40" s="491" t="s">
        <v>353</v>
      </c>
      <c r="DG40" s="492" t="s">
        <v>353</v>
      </c>
    </row>
    <row r="41" spans="1:111" ht="15" customHeight="1">
      <c r="A41" s="484">
        <v>35</v>
      </c>
      <c r="B41" s="188" t="s">
        <v>198</v>
      </c>
      <c r="C41" s="185" t="s">
        <v>96</v>
      </c>
      <c r="D41" s="490" t="s">
        <v>353</v>
      </c>
      <c r="E41" s="491" t="s">
        <v>353</v>
      </c>
      <c r="F41" s="491" t="s">
        <v>353</v>
      </c>
      <c r="G41" s="491" t="s">
        <v>353</v>
      </c>
      <c r="H41" s="491" t="s">
        <v>353</v>
      </c>
      <c r="I41" s="491" t="s">
        <v>353</v>
      </c>
      <c r="J41" s="491" t="s">
        <v>353</v>
      </c>
      <c r="K41" s="491" t="s">
        <v>353</v>
      </c>
      <c r="L41" s="491" t="s">
        <v>353</v>
      </c>
      <c r="M41" s="491" t="s">
        <v>353</v>
      </c>
      <c r="N41" s="491" t="s">
        <v>353</v>
      </c>
      <c r="O41" s="491" t="s">
        <v>353</v>
      </c>
      <c r="P41" s="491" t="s">
        <v>353</v>
      </c>
      <c r="Q41" s="491" t="s">
        <v>353</v>
      </c>
      <c r="R41" s="491" t="s">
        <v>353</v>
      </c>
      <c r="S41" s="491" t="s">
        <v>353</v>
      </c>
      <c r="T41" s="491" t="s">
        <v>353</v>
      </c>
      <c r="U41" s="491" t="s">
        <v>353</v>
      </c>
      <c r="V41" s="491" t="s">
        <v>353</v>
      </c>
      <c r="W41" s="491" t="s">
        <v>353</v>
      </c>
      <c r="X41" s="491" t="s">
        <v>353</v>
      </c>
      <c r="Y41" s="491" t="s">
        <v>353</v>
      </c>
      <c r="Z41" s="491" t="s">
        <v>353</v>
      </c>
      <c r="AA41" s="491" t="s">
        <v>353</v>
      </c>
      <c r="AB41" s="491" t="s">
        <v>353</v>
      </c>
      <c r="AC41" s="491" t="s">
        <v>353</v>
      </c>
      <c r="AD41" s="491" t="s">
        <v>353</v>
      </c>
      <c r="AE41" s="491" t="s">
        <v>353</v>
      </c>
      <c r="AF41" s="491" t="s">
        <v>353</v>
      </c>
      <c r="AG41" s="491" t="s">
        <v>353</v>
      </c>
      <c r="AH41" s="491" t="s">
        <v>353</v>
      </c>
      <c r="AI41" s="491" t="s">
        <v>353</v>
      </c>
      <c r="AJ41" s="491" t="s">
        <v>353</v>
      </c>
      <c r="AK41" s="491" t="s">
        <v>353</v>
      </c>
      <c r="AL41" s="491">
        <v>1</v>
      </c>
      <c r="AM41" s="491" t="s">
        <v>353</v>
      </c>
      <c r="AN41" s="491" t="s">
        <v>353</v>
      </c>
      <c r="AO41" s="491" t="s">
        <v>353</v>
      </c>
      <c r="AP41" s="491" t="s">
        <v>353</v>
      </c>
      <c r="AQ41" s="491" t="s">
        <v>353</v>
      </c>
      <c r="AR41" s="491" t="s">
        <v>353</v>
      </c>
      <c r="AS41" s="491" t="s">
        <v>353</v>
      </c>
      <c r="AT41" s="491" t="s">
        <v>353</v>
      </c>
      <c r="AU41" s="491" t="s">
        <v>353</v>
      </c>
      <c r="AV41" s="491" t="s">
        <v>353</v>
      </c>
      <c r="AW41" s="491" t="s">
        <v>353</v>
      </c>
      <c r="AX41" s="491" t="s">
        <v>353</v>
      </c>
      <c r="AY41" s="491" t="s">
        <v>353</v>
      </c>
      <c r="AZ41" s="491" t="s">
        <v>353</v>
      </c>
      <c r="BA41" s="491" t="s">
        <v>353</v>
      </c>
      <c r="BB41" s="491" t="s">
        <v>353</v>
      </c>
      <c r="BC41" s="491" t="s">
        <v>353</v>
      </c>
      <c r="BD41" s="491" t="s">
        <v>353</v>
      </c>
      <c r="BE41" s="491" t="s">
        <v>353</v>
      </c>
      <c r="BF41" s="491" t="s">
        <v>353</v>
      </c>
      <c r="BG41" s="491" t="s">
        <v>353</v>
      </c>
      <c r="BH41" s="491" t="s">
        <v>353</v>
      </c>
      <c r="BI41" s="491" t="s">
        <v>353</v>
      </c>
      <c r="BJ41" s="491" t="s">
        <v>353</v>
      </c>
      <c r="BK41" s="491" t="s">
        <v>353</v>
      </c>
      <c r="BL41" s="491" t="s">
        <v>353</v>
      </c>
      <c r="BM41" s="491" t="s">
        <v>353</v>
      </c>
      <c r="BN41" s="491" t="s">
        <v>353</v>
      </c>
      <c r="BO41" s="491" t="s">
        <v>353</v>
      </c>
      <c r="BP41" s="491" t="s">
        <v>353</v>
      </c>
      <c r="BQ41" s="491" t="s">
        <v>353</v>
      </c>
      <c r="BR41" s="491" t="s">
        <v>353</v>
      </c>
      <c r="BS41" s="491" t="s">
        <v>353</v>
      </c>
      <c r="BT41" s="491" t="s">
        <v>353</v>
      </c>
      <c r="BU41" s="491" t="s">
        <v>353</v>
      </c>
      <c r="BV41" s="491" t="s">
        <v>353</v>
      </c>
      <c r="BW41" s="491" t="s">
        <v>353</v>
      </c>
      <c r="BX41" s="491" t="s">
        <v>353</v>
      </c>
      <c r="BY41" s="491" t="s">
        <v>353</v>
      </c>
      <c r="BZ41" s="491" t="s">
        <v>353</v>
      </c>
      <c r="CA41" s="491" t="s">
        <v>353</v>
      </c>
      <c r="CB41" s="491" t="s">
        <v>353</v>
      </c>
      <c r="CC41" s="491" t="s">
        <v>353</v>
      </c>
      <c r="CD41" s="491" t="s">
        <v>353</v>
      </c>
      <c r="CE41" s="491" t="s">
        <v>353</v>
      </c>
      <c r="CF41" s="491" t="s">
        <v>353</v>
      </c>
      <c r="CG41" s="491" t="s">
        <v>353</v>
      </c>
      <c r="CH41" s="491" t="s">
        <v>353</v>
      </c>
      <c r="CI41" s="491" t="s">
        <v>353</v>
      </c>
      <c r="CJ41" s="491" t="s">
        <v>353</v>
      </c>
      <c r="CK41" s="491" t="s">
        <v>353</v>
      </c>
      <c r="CL41" s="491" t="s">
        <v>353</v>
      </c>
      <c r="CM41" s="491" t="s">
        <v>353</v>
      </c>
      <c r="CN41" s="491" t="s">
        <v>353</v>
      </c>
      <c r="CO41" s="491" t="s">
        <v>353</v>
      </c>
      <c r="CP41" s="491" t="s">
        <v>353</v>
      </c>
      <c r="CQ41" s="491" t="s">
        <v>353</v>
      </c>
      <c r="CR41" s="491" t="s">
        <v>353</v>
      </c>
      <c r="CS41" s="491" t="s">
        <v>353</v>
      </c>
      <c r="CT41" s="491" t="s">
        <v>353</v>
      </c>
      <c r="CU41" s="491" t="s">
        <v>353</v>
      </c>
      <c r="CV41" s="491" t="s">
        <v>353</v>
      </c>
      <c r="CW41" s="491" t="s">
        <v>353</v>
      </c>
      <c r="CX41" s="491" t="s">
        <v>353</v>
      </c>
      <c r="CY41" s="491" t="s">
        <v>353</v>
      </c>
      <c r="CZ41" s="491" t="s">
        <v>353</v>
      </c>
      <c r="DA41" s="491" t="s">
        <v>353</v>
      </c>
      <c r="DB41" s="491" t="s">
        <v>353</v>
      </c>
      <c r="DC41" s="491" t="s">
        <v>353</v>
      </c>
      <c r="DD41" s="491" t="s">
        <v>353</v>
      </c>
      <c r="DE41" s="491" t="s">
        <v>353</v>
      </c>
      <c r="DF41" s="491" t="s">
        <v>353</v>
      </c>
      <c r="DG41" s="492" t="s">
        <v>353</v>
      </c>
    </row>
    <row r="42" spans="1:111" ht="15" customHeight="1">
      <c r="A42" s="484">
        <v>36</v>
      </c>
      <c r="B42" s="188" t="s">
        <v>199</v>
      </c>
      <c r="C42" s="185" t="s">
        <v>200</v>
      </c>
      <c r="D42" s="490" t="s">
        <v>353</v>
      </c>
      <c r="E42" s="491" t="s">
        <v>353</v>
      </c>
      <c r="F42" s="491" t="s">
        <v>353</v>
      </c>
      <c r="G42" s="491" t="s">
        <v>353</v>
      </c>
      <c r="H42" s="491" t="s">
        <v>353</v>
      </c>
      <c r="I42" s="491" t="s">
        <v>353</v>
      </c>
      <c r="J42" s="491" t="s">
        <v>353</v>
      </c>
      <c r="K42" s="491" t="s">
        <v>353</v>
      </c>
      <c r="L42" s="491" t="s">
        <v>353</v>
      </c>
      <c r="M42" s="491" t="s">
        <v>353</v>
      </c>
      <c r="N42" s="491" t="s">
        <v>353</v>
      </c>
      <c r="O42" s="491" t="s">
        <v>353</v>
      </c>
      <c r="P42" s="491" t="s">
        <v>353</v>
      </c>
      <c r="Q42" s="491" t="s">
        <v>353</v>
      </c>
      <c r="R42" s="491" t="s">
        <v>353</v>
      </c>
      <c r="S42" s="491" t="s">
        <v>353</v>
      </c>
      <c r="T42" s="491" t="s">
        <v>353</v>
      </c>
      <c r="U42" s="491" t="s">
        <v>353</v>
      </c>
      <c r="V42" s="491" t="s">
        <v>353</v>
      </c>
      <c r="W42" s="491" t="s">
        <v>353</v>
      </c>
      <c r="X42" s="491" t="s">
        <v>353</v>
      </c>
      <c r="Y42" s="491" t="s">
        <v>353</v>
      </c>
      <c r="Z42" s="491" t="s">
        <v>353</v>
      </c>
      <c r="AA42" s="491" t="s">
        <v>353</v>
      </c>
      <c r="AB42" s="491" t="s">
        <v>353</v>
      </c>
      <c r="AC42" s="491" t="s">
        <v>353</v>
      </c>
      <c r="AD42" s="491" t="s">
        <v>353</v>
      </c>
      <c r="AE42" s="491" t="s">
        <v>353</v>
      </c>
      <c r="AF42" s="491" t="s">
        <v>353</v>
      </c>
      <c r="AG42" s="491" t="s">
        <v>353</v>
      </c>
      <c r="AH42" s="491" t="s">
        <v>353</v>
      </c>
      <c r="AI42" s="491" t="s">
        <v>353</v>
      </c>
      <c r="AJ42" s="491" t="s">
        <v>353</v>
      </c>
      <c r="AK42" s="491" t="s">
        <v>353</v>
      </c>
      <c r="AL42" s="491" t="s">
        <v>353</v>
      </c>
      <c r="AM42" s="491">
        <v>1</v>
      </c>
      <c r="AN42" s="491" t="s">
        <v>353</v>
      </c>
      <c r="AO42" s="491" t="s">
        <v>353</v>
      </c>
      <c r="AP42" s="491" t="s">
        <v>353</v>
      </c>
      <c r="AQ42" s="491" t="s">
        <v>353</v>
      </c>
      <c r="AR42" s="491" t="s">
        <v>353</v>
      </c>
      <c r="AS42" s="491" t="s">
        <v>353</v>
      </c>
      <c r="AT42" s="491" t="s">
        <v>353</v>
      </c>
      <c r="AU42" s="491" t="s">
        <v>353</v>
      </c>
      <c r="AV42" s="491" t="s">
        <v>353</v>
      </c>
      <c r="AW42" s="491" t="s">
        <v>353</v>
      </c>
      <c r="AX42" s="491" t="s">
        <v>353</v>
      </c>
      <c r="AY42" s="491" t="s">
        <v>353</v>
      </c>
      <c r="AZ42" s="491" t="s">
        <v>353</v>
      </c>
      <c r="BA42" s="491" t="s">
        <v>353</v>
      </c>
      <c r="BB42" s="491" t="s">
        <v>353</v>
      </c>
      <c r="BC42" s="491" t="s">
        <v>353</v>
      </c>
      <c r="BD42" s="491" t="s">
        <v>353</v>
      </c>
      <c r="BE42" s="491" t="s">
        <v>353</v>
      </c>
      <c r="BF42" s="491" t="s">
        <v>353</v>
      </c>
      <c r="BG42" s="491" t="s">
        <v>353</v>
      </c>
      <c r="BH42" s="491" t="s">
        <v>353</v>
      </c>
      <c r="BI42" s="491" t="s">
        <v>353</v>
      </c>
      <c r="BJ42" s="491" t="s">
        <v>353</v>
      </c>
      <c r="BK42" s="491" t="s">
        <v>353</v>
      </c>
      <c r="BL42" s="491" t="s">
        <v>353</v>
      </c>
      <c r="BM42" s="491" t="s">
        <v>353</v>
      </c>
      <c r="BN42" s="491" t="s">
        <v>353</v>
      </c>
      <c r="BO42" s="491" t="s">
        <v>353</v>
      </c>
      <c r="BP42" s="491" t="s">
        <v>353</v>
      </c>
      <c r="BQ42" s="491" t="s">
        <v>353</v>
      </c>
      <c r="BR42" s="491" t="s">
        <v>353</v>
      </c>
      <c r="BS42" s="491" t="s">
        <v>353</v>
      </c>
      <c r="BT42" s="491" t="s">
        <v>353</v>
      </c>
      <c r="BU42" s="491" t="s">
        <v>353</v>
      </c>
      <c r="BV42" s="491" t="s">
        <v>353</v>
      </c>
      <c r="BW42" s="491" t="s">
        <v>353</v>
      </c>
      <c r="BX42" s="491" t="s">
        <v>353</v>
      </c>
      <c r="BY42" s="491" t="s">
        <v>353</v>
      </c>
      <c r="BZ42" s="491" t="s">
        <v>353</v>
      </c>
      <c r="CA42" s="491" t="s">
        <v>353</v>
      </c>
      <c r="CB42" s="491" t="s">
        <v>353</v>
      </c>
      <c r="CC42" s="491" t="s">
        <v>353</v>
      </c>
      <c r="CD42" s="491" t="s">
        <v>353</v>
      </c>
      <c r="CE42" s="491" t="s">
        <v>353</v>
      </c>
      <c r="CF42" s="491" t="s">
        <v>353</v>
      </c>
      <c r="CG42" s="491" t="s">
        <v>353</v>
      </c>
      <c r="CH42" s="491" t="s">
        <v>353</v>
      </c>
      <c r="CI42" s="491" t="s">
        <v>353</v>
      </c>
      <c r="CJ42" s="491" t="s">
        <v>353</v>
      </c>
      <c r="CK42" s="491" t="s">
        <v>353</v>
      </c>
      <c r="CL42" s="491" t="s">
        <v>353</v>
      </c>
      <c r="CM42" s="491" t="s">
        <v>353</v>
      </c>
      <c r="CN42" s="491" t="s">
        <v>353</v>
      </c>
      <c r="CO42" s="491" t="s">
        <v>353</v>
      </c>
      <c r="CP42" s="491" t="s">
        <v>353</v>
      </c>
      <c r="CQ42" s="491" t="s">
        <v>353</v>
      </c>
      <c r="CR42" s="491" t="s">
        <v>353</v>
      </c>
      <c r="CS42" s="491" t="s">
        <v>353</v>
      </c>
      <c r="CT42" s="491" t="s">
        <v>353</v>
      </c>
      <c r="CU42" s="491" t="s">
        <v>353</v>
      </c>
      <c r="CV42" s="491" t="s">
        <v>353</v>
      </c>
      <c r="CW42" s="491" t="s">
        <v>353</v>
      </c>
      <c r="CX42" s="491" t="s">
        <v>353</v>
      </c>
      <c r="CY42" s="491" t="s">
        <v>353</v>
      </c>
      <c r="CZ42" s="491" t="s">
        <v>353</v>
      </c>
      <c r="DA42" s="491" t="s">
        <v>353</v>
      </c>
      <c r="DB42" s="491" t="s">
        <v>353</v>
      </c>
      <c r="DC42" s="491" t="s">
        <v>353</v>
      </c>
      <c r="DD42" s="491" t="s">
        <v>353</v>
      </c>
      <c r="DE42" s="491" t="s">
        <v>353</v>
      </c>
      <c r="DF42" s="491" t="s">
        <v>353</v>
      </c>
      <c r="DG42" s="492" t="s">
        <v>353</v>
      </c>
    </row>
    <row r="43" spans="1:111" ht="15" customHeight="1">
      <c r="A43" s="484">
        <v>37</v>
      </c>
      <c r="B43" s="188" t="s">
        <v>201</v>
      </c>
      <c r="C43" s="185" t="s">
        <v>202</v>
      </c>
      <c r="D43" s="490" t="s">
        <v>353</v>
      </c>
      <c r="E43" s="491" t="s">
        <v>353</v>
      </c>
      <c r="F43" s="491" t="s">
        <v>353</v>
      </c>
      <c r="G43" s="491" t="s">
        <v>353</v>
      </c>
      <c r="H43" s="491" t="s">
        <v>353</v>
      </c>
      <c r="I43" s="491" t="s">
        <v>353</v>
      </c>
      <c r="J43" s="491" t="s">
        <v>353</v>
      </c>
      <c r="K43" s="491" t="s">
        <v>353</v>
      </c>
      <c r="L43" s="491" t="s">
        <v>353</v>
      </c>
      <c r="M43" s="491" t="s">
        <v>353</v>
      </c>
      <c r="N43" s="491" t="s">
        <v>353</v>
      </c>
      <c r="O43" s="491" t="s">
        <v>353</v>
      </c>
      <c r="P43" s="491" t="s">
        <v>353</v>
      </c>
      <c r="Q43" s="491" t="s">
        <v>353</v>
      </c>
      <c r="R43" s="491" t="s">
        <v>353</v>
      </c>
      <c r="S43" s="491" t="s">
        <v>353</v>
      </c>
      <c r="T43" s="491" t="s">
        <v>353</v>
      </c>
      <c r="U43" s="491" t="s">
        <v>353</v>
      </c>
      <c r="V43" s="491" t="s">
        <v>353</v>
      </c>
      <c r="W43" s="491" t="s">
        <v>353</v>
      </c>
      <c r="X43" s="491" t="s">
        <v>353</v>
      </c>
      <c r="Y43" s="491" t="s">
        <v>353</v>
      </c>
      <c r="Z43" s="491" t="s">
        <v>353</v>
      </c>
      <c r="AA43" s="491" t="s">
        <v>353</v>
      </c>
      <c r="AB43" s="491" t="s">
        <v>353</v>
      </c>
      <c r="AC43" s="491" t="s">
        <v>353</v>
      </c>
      <c r="AD43" s="491" t="s">
        <v>353</v>
      </c>
      <c r="AE43" s="491" t="s">
        <v>353</v>
      </c>
      <c r="AF43" s="491" t="s">
        <v>353</v>
      </c>
      <c r="AG43" s="491" t="s">
        <v>353</v>
      </c>
      <c r="AH43" s="491" t="s">
        <v>353</v>
      </c>
      <c r="AI43" s="491" t="s">
        <v>353</v>
      </c>
      <c r="AJ43" s="491" t="s">
        <v>353</v>
      </c>
      <c r="AK43" s="491" t="s">
        <v>353</v>
      </c>
      <c r="AL43" s="491" t="s">
        <v>353</v>
      </c>
      <c r="AM43" s="491" t="s">
        <v>353</v>
      </c>
      <c r="AN43" s="491">
        <v>1</v>
      </c>
      <c r="AO43" s="491" t="s">
        <v>353</v>
      </c>
      <c r="AP43" s="491" t="s">
        <v>353</v>
      </c>
      <c r="AQ43" s="491" t="s">
        <v>353</v>
      </c>
      <c r="AR43" s="491" t="s">
        <v>353</v>
      </c>
      <c r="AS43" s="491" t="s">
        <v>353</v>
      </c>
      <c r="AT43" s="491" t="s">
        <v>353</v>
      </c>
      <c r="AU43" s="491" t="s">
        <v>353</v>
      </c>
      <c r="AV43" s="491" t="s">
        <v>353</v>
      </c>
      <c r="AW43" s="491" t="s">
        <v>353</v>
      </c>
      <c r="AX43" s="491" t="s">
        <v>353</v>
      </c>
      <c r="AY43" s="491" t="s">
        <v>353</v>
      </c>
      <c r="AZ43" s="491" t="s">
        <v>353</v>
      </c>
      <c r="BA43" s="491" t="s">
        <v>353</v>
      </c>
      <c r="BB43" s="491" t="s">
        <v>353</v>
      </c>
      <c r="BC43" s="491" t="s">
        <v>353</v>
      </c>
      <c r="BD43" s="491" t="s">
        <v>353</v>
      </c>
      <c r="BE43" s="491" t="s">
        <v>353</v>
      </c>
      <c r="BF43" s="491" t="s">
        <v>353</v>
      </c>
      <c r="BG43" s="491" t="s">
        <v>353</v>
      </c>
      <c r="BH43" s="491" t="s">
        <v>353</v>
      </c>
      <c r="BI43" s="491" t="s">
        <v>353</v>
      </c>
      <c r="BJ43" s="491" t="s">
        <v>353</v>
      </c>
      <c r="BK43" s="491" t="s">
        <v>353</v>
      </c>
      <c r="BL43" s="491" t="s">
        <v>353</v>
      </c>
      <c r="BM43" s="491" t="s">
        <v>353</v>
      </c>
      <c r="BN43" s="491" t="s">
        <v>353</v>
      </c>
      <c r="BO43" s="491" t="s">
        <v>353</v>
      </c>
      <c r="BP43" s="491" t="s">
        <v>353</v>
      </c>
      <c r="BQ43" s="491" t="s">
        <v>353</v>
      </c>
      <c r="BR43" s="491" t="s">
        <v>353</v>
      </c>
      <c r="BS43" s="491" t="s">
        <v>353</v>
      </c>
      <c r="BT43" s="491" t="s">
        <v>353</v>
      </c>
      <c r="BU43" s="491" t="s">
        <v>353</v>
      </c>
      <c r="BV43" s="491" t="s">
        <v>353</v>
      </c>
      <c r="BW43" s="491" t="s">
        <v>353</v>
      </c>
      <c r="BX43" s="491" t="s">
        <v>353</v>
      </c>
      <c r="BY43" s="491" t="s">
        <v>353</v>
      </c>
      <c r="BZ43" s="491" t="s">
        <v>353</v>
      </c>
      <c r="CA43" s="491" t="s">
        <v>353</v>
      </c>
      <c r="CB43" s="491" t="s">
        <v>353</v>
      </c>
      <c r="CC43" s="491" t="s">
        <v>353</v>
      </c>
      <c r="CD43" s="491" t="s">
        <v>353</v>
      </c>
      <c r="CE43" s="491" t="s">
        <v>353</v>
      </c>
      <c r="CF43" s="491" t="s">
        <v>353</v>
      </c>
      <c r="CG43" s="491" t="s">
        <v>353</v>
      </c>
      <c r="CH43" s="491" t="s">
        <v>353</v>
      </c>
      <c r="CI43" s="491" t="s">
        <v>353</v>
      </c>
      <c r="CJ43" s="491" t="s">
        <v>353</v>
      </c>
      <c r="CK43" s="491" t="s">
        <v>353</v>
      </c>
      <c r="CL43" s="491" t="s">
        <v>353</v>
      </c>
      <c r="CM43" s="491" t="s">
        <v>353</v>
      </c>
      <c r="CN43" s="491" t="s">
        <v>353</v>
      </c>
      <c r="CO43" s="491" t="s">
        <v>353</v>
      </c>
      <c r="CP43" s="491" t="s">
        <v>353</v>
      </c>
      <c r="CQ43" s="491" t="s">
        <v>353</v>
      </c>
      <c r="CR43" s="491" t="s">
        <v>353</v>
      </c>
      <c r="CS43" s="491" t="s">
        <v>353</v>
      </c>
      <c r="CT43" s="491" t="s">
        <v>353</v>
      </c>
      <c r="CU43" s="491" t="s">
        <v>353</v>
      </c>
      <c r="CV43" s="491" t="s">
        <v>353</v>
      </c>
      <c r="CW43" s="491" t="s">
        <v>353</v>
      </c>
      <c r="CX43" s="491" t="s">
        <v>353</v>
      </c>
      <c r="CY43" s="491" t="s">
        <v>353</v>
      </c>
      <c r="CZ43" s="491" t="s">
        <v>353</v>
      </c>
      <c r="DA43" s="491" t="s">
        <v>353</v>
      </c>
      <c r="DB43" s="491" t="s">
        <v>353</v>
      </c>
      <c r="DC43" s="491" t="s">
        <v>353</v>
      </c>
      <c r="DD43" s="491" t="s">
        <v>353</v>
      </c>
      <c r="DE43" s="491" t="s">
        <v>353</v>
      </c>
      <c r="DF43" s="491" t="s">
        <v>353</v>
      </c>
      <c r="DG43" s="492" t="s">
        <v>353</v>
      </c>
    </row>
    <row r="44" spans="1:111" ht="15" customHeight="1">
      <c r="A44" s="484">
        <v>38</v>
      </c>
      <c r="B44" s="188" t="s">
        <v>203</v>
      </c>
      <c r="C44" s="185" t="s">
        <v>204</v>
      </c>
      <c r="D44" s="490" t="s">
        <v>353</v>
      </c>
      <c r="E44" s="491" t="s">
        <v>353</v>
      </c>
      <c r="F44" s="491" t="s">
        <v>353</v>
      </c>
      <c r="G44" s="491" t="s">
        <v>353</v>
      </c>
      <c r="H44" s="491" t="s">
        <v>353</v>
      </c>
      <c r="I44" s="491" t="s">
        <v>353</v>
      </c>
      <c r="J44" s="491" t="s">
        <v>353</v>
      </c>
      <c r="K44" s="491" t="s">
        <v>353</v>
      </c>
      <c r="L44" s="491" t="s">
        <v>353</v>
      </c>
      <c r="M44" s="491" t="s">
        <v>353</v>
      </c>
      <c r="N44" s="491" t="s">
        <v>353</v>
      </c>
      <c r="O44" s="491" t="s">
        <v>353</v>
      </c>
      <c r="P44" s="491" t="s">
        <v>353</v>
      </c>
      <c r="Q44" s="491" t="s">
        <v>353</v>
      </c>
      <c r="R44" s="491" t="s">
        <v>353</v>
      </c>
      <c r="S44" s="491" t="s">
        <v>353</v>
      </c>
      <c r="T44" s="491" t="s">
        <v>353</v>
      </c>
      <c r="U44" s="491" t="s">
        <v>353</v>
      </c>
      <c r="V44" s="491" t="s">
        <v>353</v>
      </c>
      <c r="W44" s="491" t="s">
        <v>353</v>
      </c>
      <c r="X44" s="491" t="s">
        <v>353</v>
      </c>
      <c r="Y44" s="491" t="s">
        <v>353</v>
      </c>
      <c r="Z44" s="491" t="s">
        <v>353</v>
      </c>
      <c r="AA44" s="491" t="s">
        <v>353</v>
      </c>
      <c r="AB44" s="491" t="s">
        <v>353</v>
      </c>
      <c r="AC44" s="491" t="s">
        <v>353</v>
      </c>
      <c r="AD44" s="491" t="s">
        <v>353</v>
      </c>
      <c r="AE44" s="491" t="s">
        <v>353</v>
      </c>
      <c r="AF44" s="491" t="s">
        <v>353</v>
      </c>
      <c r="AG44" s="491" t="s">
        <v>353</v>
      </c>
      <c r="AH44" s="491" t="s">
        <v>353</v>
      </c>
      <c r="AI44" s="491" t="s">
        <v>353</v>
      </c>
      <c r="AJ44" s="491" t="s">
        <v>353</v>
      </c>
      <c r="AK44" s="491" t="s">
        <v>353</v>
      </c>
      <c r="AL44" s="491" t="s">
        <v>353</v>
      </c>
      <c r="AM44" s="491" t="s">
        <v>353</v>
      </c>
      <c r="AN44" s="491" t="s">
        <v>353</v>
      </c>
      <c r="AO44" s="491">
        <v>1</v>
      </c>
      <c r="AP44" s="491" t="s">
        <v>353</v>
      </c>
      <c r="AQ44" s="491" t="s">
        <v>353</v>
      </c>
      <c r="AR44" s="491" t="s">
        <v>353</v>
      </c>
      <c r="AS44" s="491" t="s">
        <v>353</v>
      </c>
      <c r="AT44" s="491" t="s">
        <v>353</v>
      </c>
      <c r="AU44" s="491" t="s">
        <v>353</v>
      </c>
      <c r="AV44" s="491" t="s">
        <v>353</v>
      </c>
      <c r="AW44" s="491" t="s">
        <v>353</v>
      </c>
      <c r="AX44" s="491" t="s">
        <v>353</v>
      </c>
      <c r="AY44" s="491" t="s">
        <v>353</v>
      </c>
      <c r="AZ44" s="491" t="s">
        <v>353</v>
      </c>
      <c r="BA44" s="491" t="s">
        <v>353</v>
      </c>
      <c r="BB44" s="491" t="s">
        <v>353</v>
      </c>
      <c r="BC44" s="491" t="s">
        <v>353</v>
      </c>
      <c r="BD44" s="491" t="s">
        <v>353</v>
      </c>
      <c r="BE44" s="491" t="s">
        <v>353</v>
      </c>
      <c r="BF44" s="491" t="s">
        <v>353</v>
      </c>
      <c r="BG44" s="491" t="s">
        <v>353</v>
      </c>
      <c r="BH44" s="491" t="s">
        <v>353</v>
      </c>
      <c r="BI44" s="491" t="s">
        <v>353</v>
      </c>
      <c r="BJ44" s="491" t="s">
        <v>353</v>
      </c>
      <c r="BK44" s="491" t="s">
        <v>353</v>
      </c>
      <c r="BL44" s="491" t="s">
        <v>353</v>
      </c>
      <c r="BM44" s="491" t="s">
        <v>353</v>
      </c>
      <c r="BN44" s="491" t="s">
        <v>353</v>
      </c>
      <c r="BO44" s="491" t="s">
        <v>353</v>
      </c>
      <c r="BP44" s="491" t="s">
        <v>353</v>
      </c>
      <c r="BQ44" s="491" t="s">
        <v>353</v>
      </c>
      <c r="BR44" s="491" t="s">
        <v>353</v>
      </c>
      <c r="BS44" s="491" t="s">
        <v>353</v>
      </c>
      <c r="BT44" s="491" t="s">
        <v>353</v>
      </c>
      <c r="BU44" s="491" t="s">
        <v>353</v>
      </c>
      <c r="BV44" s="491" t="s">
        <v>353</v>
      </c>
      <c r="BW44" s="491" t="s">
        <v>353</v>
      </c>
      <c r="BX44" s="491" t="s">
        <v>353</v>
      </c>
      <c r="BY44" s="491" t="s">
        <v>353</v>
      </c>
      <c r="BZ44" s="491" t="s">
        <v>353</v>
      </c>
      <c r="CA44" s="491" t="s">
        <v>353</v>
      </c>
      <c r="CB44" s="491" t="s">
        <v>353</v>
      </c>
      <c r="CC44" s="491" t="s">
        <v>353</v>
      </c>
      <c r="CD44" s="491" t="s">
        <v>353</v>
      </c>
      <c r="CE44" s="491" t="s">
        <v>353</v>
      </c>
      <c r="CF44" s="491" t="s">
        <v>353</v>
      </c>
      <c r="CG44" s="491" t="s">
        <v>353</v>
      </c>
      <c r="CH44" s="491" t="s">
        <v>353</v>
      </c>
      <c r="CI44" s="491" t="s">
        <v>353</v>
      </c>
      <c r="CJ44" s="491" t="s">
        <v>353</v>
      </c>
      <c r="CK44" s="491" t="s">
        <v>353</v>
      </c>
      <c r="CL44" s="491" t="s">
        <v>353</v>
      </c>
      <c r="CM44" s="491" t="s">
        <v>353</v>
      </c>
      <c r="CN44" s="491" t="s">
        <v>353</v>
      </c>
      <c r="CO44" s="491" t="s">
        <v>353</v>
      </c>
      <c r="CP44" s="491" t="s">
        <v>353</v>
      </c>
      <c r="CQ44" s="491" t="s">
        <v>353</v>
      </c>
      <c r="CR44" s="491" t="s">
        <v>353</v>
      </c>
      <c r="CS44" s="491" t="s">
        <v>353</v>
      </c>
      <c r="CT44" s="491" t="s">
        <v>353</v>
      </c>
      <c r="CU44" s="491" t="s">
        <v>353</v>
      </c>
      <c r="CV44" s="491" t="s">
        <v>353</v>
      </c>
      <c r="CW44" s="491" t="s">
        <v>353</v>
      </c>
      <c r="CX44" s="491" t="s">
        <v>353</v>
      </c>
      <c r="CY44" s="491" t="s">
        <v>353</v>
      </c>
      <c r="CZ44" s="491" t="s">
        <v>353</v>
      </c>
      <c r="DA44" s="491" t="s">
        <v>353</v>
      </c>
      <c r="DB44" s="491" t="s">
        <v>353</v>
      </c>
      <c r="DC44" s="491" t="s">
        <v>353</v>
      </c>
      <c r="DD44" s="491" t="s">
        <v>353</v>
      </c>
      <c r="DE44" s="491" t="s">
        <v>353</v>
      </c>
      <c r="DF44" s="491" t="s">
        <v>353</v>
      </c>
      <c r="DG44" s="492" t="s">
        <v>353</v>
      </c>
    </row>
    <row r="45" spans="1:111" ht="15" customHeight="1">
      <c r="A45" s="484">
        <v>39</v>
      </c>
      <c r="B45" s="188" t="s">
        <v>205</v>
      </c>
      <c r="C45" s="185" t="s">
        <v>206</v>
      </c>
      <c r="D45" s="490" t="s">
        <v>353</v>
      </c>
      <c r="E45" s="491" t="s">
        <v>353</v>
      </c>
      <c r="F45" s="491" t="s">
        <v>353</v>
      </c>
      <c r="G45" s="491" t="s">
        <v>353</v>
      </c>
      <c r="H45" s="491" t="s">
        <v>353</v>
      </c>
      <c r="I45" s="491" t="s">
        <v>353</v>
      </c>
      <c r="J45" s="491" t="s">
        <v>353</v>
      </c>
      <c r="K45" s="491" t="s">
        <v>353</v>
      </c>
      <c r="L45" s="491" t="s">
        <v>353</v>
      </c>
      <c r="M45" s="491" t="s">
        <v>353</v>
      </c>
      <c r="N45" s="491" t="s">
        <v>353</v>
      </c>
      <c r="O45" s="491" t="s">
        <v>353</v>
      </c>
      <c r="P45" s="491" t="s">
        <v>353</v>
      </c>
      <c r="Q45" s="491" t="s">
        <v>353</v>
      </c>
      <c r="R45" s="491" t="s">
        <v>353</v>
      </c>
      <c r="S45" s="491" t="s">
        <v>353</v>
      </c>
      <c r="T45" s="491" t="s">
        <v>353</v>
      </c>
      <c r="U45" s="491" t="s">
        <v>353</v>
      </c>
      <c r="V45" s="491" t="s">
        <v>353</v>
      </c>
      <c r="W45" s="491" t="s">
        <v>353</v>
      </c>
      <c r="X45" s="491" t="s">
        <v>353</v>
      </c>
      <c r="Y45" s="491" t="s">
        <v>353</v>
      </c>
      <c r="Z45" s="491" t="s">
        <v>353</v>
      </c>
      <c r="AA45" s="491" t="s">
        <v>353</v>
      </c>
      <c r="AB45" s="491" t="s">
        <v>353</v>
      </c>
      <c r="AC45" s="491" t="s">
        <v>353</v>
      </c>
      <c r="AD45" s="491" t="s">
        <v>353</v>
      </c>
      <c r="AE45" s="491" t="s">
        <v>353</v>
      </c>
      <c r="AF45" s="491" t="s">
        <v>353</v>
      </c>
      <c r="AG45" s="491" t="s">
        <v>353</v>
      </c>
      <c r="AH45" s="491" t="s">
        <v>353</v>
      </c>
      <c r="AI45" s="491" t="s">
        <v>353</v>
      </c>
      <c r="AJ45" s="491" t="s">
        <v>353</v>
      </c>
      <c r="AK45" s="491" t="s">
        <v>353</v>
      </c>
      <c r="AL45" s="491" t="s">
        <v>353</v>
      </c>
      <c r="AM45" s="491" t="s">
        <v>353</v>
      </c>
      <c r="AN45" s="491" t="s">
        <v>353</v>
      </c>
      <c r="AO45" s="491" t="s">
        <v>353</v>
      </c>
      <c r="AP45" s="491">
        <v>1</v>
      </c>
      <c r="AQ45" s="491" t="s">
        <v>353</v>
      </c>
      <c r="AR45" s="491" t="s">
        <v>353</v>
      </c>
      <c r="AS45" s="491" t="s">
        <v>353</v>
      </c>
      <c r="AT45" s="491" t="s">
        <v>353</v>
      </c>
      <c r="AU45" s="491" t="s">
        <v>353</v>
      </c>
      <c r="AV45" s="491" t="s">
        <v>353</v>
      </c>
      <c r="AW45" s="491" t="s">
        <v>353</v>
      </c>
      <c r="AX45" s="491" t="s">
        <v>353</v>
      </c>
      <c r="AY45" s="491" t="s">
        <v>353</v>
      </c>
      <c r="AZ45" s="491" t="s">
        <v>353</v>
      </c>
      <c r="BA45" s="491" t="s">
        <v>353</v>
      </c>
      <c r="BB45" s="491" t="s">
        <v>353</v>
      </c>
      <c r="BC45" s="491" t="s">
        <v>353</v>
      </c>
      <c r="BD45" s="491" t="s">
        <v>353</v>
      </c>
      <c r="BE45" s="491" t="s">
        <v>353</v>
      </c>
      <c r="BF45" s="491" t="s">
        <v>353</v>
      </c>
      <c r="BG45" s="491" t="s">
        <v>353</v>
      </c>
      <c r="BH45" s="491" t="s">
        <v>353</v>
      </c>
      <c r="BI45" s="491" t="s">
        <v>353</v>
      </c>
      <c r="BJ45" s="491" t="s">
        <v>353</v>
      </c>
      <c r="BK45" s="491" t="s">
        <v>353</v>
      </c>
      <c r="BL45" s="491" t="s">
        <v>353</v>
      </c>
      <c r="BM45" s="491" t="s">
        <v>353</v>
      </c>
      <c r="BN45" s="491" t="s">
        <v>353</v>
      </c>
      <c r="BO45" s="491" t="s">
        <v>353</v>
      </c>
      <c r="BP45" s="491" t="s">
        <v>353</v>
      </c>
      <c r="BQ45" s="491" t="s">
        <v>353</v>
      </c>
      <c r="BR45" s="491" t="s">
        <v>353</v>
      </c>
      <c r="BS45" s="491" t="s">
        <v>353</v>
      </c>
      <c r="BT45" s="491" t="s">
        <v>353</v>
      </c>
      <c r="BU45" s="491" t="s">
        <v>353</v>
      </c>
      <c r="BV45" s="491" t="s">
        <v>353</v>
      </c>
      <c r="BW45" s="491" t="s">
        <v>353</v>
      </c>
      <c r="BX45" s="491" t="s">
        <v>353</v>
      </c>
      <c r="BY45" s="491" t="s">
        <v>353</v>
      </c>
      <c r="BZ45" s="491" t="s">
        <v>353</v>
      </c>
      <c r="CA45" s="491" t="s">
        <v>353</v>
      </c>
      <c r="CB45" s="491" t="s">
        <v>353</v>
      </c>
      <c r="CC45" s="491" t="s">
        <v>353</v>
      </c>
      <c r="CD45" s="491" t="s">
        <v>353</v>
      </c>
      <c r="CE45" s="491" t="s">
        <v>353</v>
      </c>
      <c r="CF45" s="491" t="s">
        <v>353</v>
      </c>
      <c r="CG45" s="491" t="s">
        <v>353</v>
      </c>
      <c r="CH45" s="491" t="s">
        <v>353</v>
      </c>
      <c r="CI45" s="491" t="s">
        <v>353</v>
      </c>
      <c r="CJ45" s="491" t="s">
        <v>353</v>
      </c>
      <c r="CK45" s="491" t="s">
        <v>353</v>
      </c>
      <c r="CL45" s="491" t="s">
        <v>353</v>
      </c>
      <c r="CM45" s="491" t="s">
        <v>353</v>
      </c>
      <c r="CN45" s="491" t="s">
        <v>353</v>
      </c>
      <c r="CO45" s="491" t="s">
        <v>353</v>
      </c>
      <c r="CP45" s="491" t="s">
        <v>353</v>
      </c>
      <c r="CQ45" s="491" t="s">
        <v>353</v>
      </c>
      <c r="CR45" s="491" t="s">
        <v>353</v>
      </c>
      <c r="CS45" s="491" t="s">
        <v>353</v>
      </c>
      <c r="CT45" s="491" t="s">
        <v>353</v>
      </c>
      <c r="CU45" s="491" t="s">
        <v>353</v>
      </c>
      <c r="CV45" s="491" t="s">
        <v>353</v>
      </c>
      <c r="CW45" s="491" t="s">
        <v>353</v>
      </c>
      <c r="CX45" s="491" t="s">
        <v>353</v>
      </c>
      <c r="CY45" s="491" t="s">
        <v>353</v>
      </c>
      <c r="CZ45" s="491" t="s">
        <v>353</v>
      </c>
      <c r="DA45" s="491" t="s">
        <v>353</v>
      </c>
      <c r="DB45" s="491" t="s">
        <v>353</v>
      </c>
      <c r="DC45" s="491" t="s">
        <v>353</v>
      </c>
      <c r="DD45" s="491" t="s">
        <v>353</v>
      </c>
      <c r="DE45" s="491" t="s">
        <v>353</v>
      </c>
      <c r="DF45" s="491" t="s">
        <v>353</v>
      </c>
      <c r="DG45" s="492" t="s">
        <v>353</v>
      </c>
    </row>
    <row r="46" spans="1:111" ht="15" customHeight="1">
      <c r="A46" s="484">
        <v>40</v>
      </c>
      <c r="B46" s="188" t="s">
        <v>207</v>
      </c>
      <c r="C46" s="185" t="s">
        <v>208</v>
      </c>
      <c r="D46" s="490" t="s">
        <v>353</v>
      </c>
      <c r="E46" s="491" t="s">
        <v>353</v>
      </c>
      <c r="F46" s="491" t="s">
        <v>353</v>
      </c>
      <c r="G46" s="491" t="s">
        <v>353</v>
      </c>
      <c r="H46" s="491" t="s">
        <v>353</v>
      </c>
      <c r="I46" s="491" t="s">
        <v>353</v>
      </c>
      <c r="J46" s="491" t="s">
        <v>353</v>
      </c>
      <c r="K46" s="491" t="s">
        <v>353</v>
      </c>
      <c r="L46" s="491" t="s">
        <v>353</v>
      </c>
      <c r="M46" s="491" t="s">
        <v>353</v>
      </c>
      <c r="N46" s="491" t="s">
        <v>353</v>
      </c>
      <c r="O46" s="491" t="s">
        <v>353</v>
      </c>
      <c r="P46" s="491" t="s">
        <v>353</v>
      </c>
      <c r="Q46" s="491" t="s">
        <v>353</v>
      </c>
      <c r="R46" s="491" t="s">
        <v>353</v>
      </c>
      <c r="S46" s="491" t="s">
        <v>353</v>
      </c>
      <c r="T46" s="491" t="s">
        <v>353</v>
      </c>
      <c r="U46" s="491" t="s">
        <v>353</v>
      </c>
      <c r="V46" s="491" t="s">
        <v>353</v>
      </c>
      <c r="W46" s="491" t="s">
        <v>353</v>
      </c>
      <c r="X46" s="491" t="s">
        <v>353</v>
      </c>
      <c r="Y46" s="491" t="s">
        <v>353</v>
      </c>
      <c r="Z46" s="491" t="s">
        <v>353</v>
      </c>
      <c r="AA46" s="491" t="s">
        <v>353</v>
      </c>
      <c r="AB46" s="491" t="s">
        <v>353</v>
      </c>
      <c r="AC46" s="491" t="s">
        <v>353</v>
      </c>
      <c r="AD46" s="491" t="s">
        <v>353</v>
      </c>
      <c r="AE46" s="491" t="s">
        <v>353</v>
      </c>
      <c r="AF46" s="491" t="s">
        <v>353</v>
      </c>
      <c r="AG46" s="491" t="s">
        <v>353</v>
      </c>
      <c r="AH46" s="491" t="s">
        <v>353</v>
      </c>
      <c r="AI46" s="491" t="s">
        <v>353</v>
      </c>
      <c r="AJ46" s="491" t="s">
        <v>353</v>
      </c>
      <c r="AK46" s="491" t="s">
        <v>353</v>
      </c>
      <c r="AL46" s="491" t="s">
        <v>353</v>
      </c>
      <c r="AM46" s="491" t="s">
        <v>353</v>
      </c>
      <c r="AN46" s="491" t="s">
        <v>353</v>
      </c>
      <c r="AO46" s="491" t="s">
        <v>353</v>
      </c>
      <c r="AP46" s="491" t="s">
        <v>353</v>
      </c>
      <c r="AQ46" s="491">
        <v>1</v>
      </c>
      <c r="AR46" s="491" t="s">
        <v>353</v>
      </c>
      <c r="AS46" s="491" t="s">
        <v>353</v>
      </c>
      <c r="AT46" s="491" t="s">
        <v>353</v>
      </c>
      <c r="AU46" s="491" t="s">
        <v>353</v>
      </c>
      <c r="AV46" s="491" t="s">
        <v>353</v>
      </c>
      <c r="AW46" s="491" t="s">
        <v>353</v>
      </c>
      <c r="AX46" s="491" t="s">
        <v>353</v>
      </c>
      <c r="AY46" s="491" t="s">
        <v>353</v>
      </c>
      <c r="AZ46" s="491" t="s">
        <v>353</v>
      </c>
      <c r="BA46" s="491" t="s">
        <v>353</v>
      </c>
      <c r="BB46" s="491" t="s">
        <v>353</v>
      </c>
      <c r="BC46" s="491" t="s">
        <v>353</v>
      </c>
      <c r="BD46" s="491" t="s">
        <v>353</v>
      </c>
      <c r="BE46" s="491" t="s">
        <v>353</v>
      </c>
      <c r="BF46" s="491" t="s">
        <v>353</v>
      </c>
      <c r="BG46" s="491" t="s">
        <v>353</v>
      </c>
      <c r="BH46" s="491" t="s">
        <v>353</v>
      </c>
      <c r="BI46" s="491" t="s">
        <v>353</v>
      </c>
      <c r="BJ46" s="491" t="s">
        <v>353</v>
      </c>
      <c r="BK46" s="491" t="s">
        <v>353</v>
      </c>
      <c r="BL46" s="491" t="s">
        <v>353</v>
      </c>
      <c r="BM46" s="491" t="s">
        <v>353</v>
      </c>
      <c r="BN46" s="491" t="s">
        <v>353</v>
      </c>
      <c r="BO46" s="491" t="s">
        <v>353</v>
      </c>
      <c r="BP46" s="491" t="s">
        <v>353</v>
      </c>
      <c r="BQ46" s="491" t="s">
        <v>353</v>
      </c>
      <c r="BR46" s="491" t="s">
        <v>353</v>
      </c>
      <c r="BS46" s="491" t="s">
        <v>353</v>
      </c>
      <c r="BT46" s="491" t="s">
        <v>353</v>
      </c>
      <c r="BU46" s="491" t="s">
        <v>353</v>
      </c>
      <c r="BV46" s="491" t="s">
        <v>353</v>
      </c>
      <c r="BW46" s="491" t="s">
        <v>353</v>
      </c>
      <c r="BX46" s="491" t="s">
        <v>353</v>
      </c>
      <c r="BY46" s="491" t="s">
        <v>353</v>
      </c>
      <c r="BZ46" s="491" t="s">
        <v>353</v>
      </c>
      <c r="CA46" s="491" t="s">
        <v>353</v>
      </c>
      <c r="CB46" s="491" t="s">
        <v>353</v>
      </c>
      <c r="CC46" s="491" t="s">
        <v>353</v>
      </c>
      <c r="CD46" s="491" t="s">
        <v>353</v>
      </c>
      <c r="CE46" s="491" t="s">
        <v>353</v>
      </c>
      <c r="CF46" s="491" t="s">
        <v>353</v>
      </c>
      <c r="CG46" s="491" t="s">
        <v>353</v>
      </c>
      <c r="CH46" s="491" t="s">
        <v>353</v>
      </c>
      <c r="CI46" s="491" t="s">
        <v>353</v>
      </c>
      <c r="CJ46" s="491" t="s">
        <v>353</v>
      </c>
      <c r="CK46" s="491" t="s">
        <v>353</v>
      </c>
      <c r="CL46" s="491" t="s">
        <v>353</v>
      </c>
      <c r="CM46" s="491" t="s">
        <v>353</v>
      </c>
      <c r="CN46" s="491" t="s">
        <v>353</v>
      </c>
      <c r="CO46" s="491" t="s">
        <v>353</v>
      </c>
      <c r="CP46" s="491" t="s">
        <v>353</v>
      </c>
      <c r="CQ46" s="491" t="s">
        <v>353</v>
      </c>
      <c r="CR46" s="491" t="s">
        <v>353</v>
      </c>
      <c r="CS46" s="491" t="s">
        <v>353</v>
      </c>
      <c r="CT46" s="491" t="s">
        <v>353</v>
      </c>
      <c r="CU46" s="491" t="s">
        <v>353</v>
      </c>
      <c r="CV46" s="491" t="s">
        <v>353</v>
      </c>
      <c r="CW46" s="491" t="s">
        <v>353</v>
      </c>
      <c r="CX46" s="491" t="s">
        <v>353</v>
      </c>
      <c r="CY46" s="491" t="s">
        <v>353</v>
      </c>
      <c r="CZ46" s="491" t="s">
        <v>353</v>
      </c>
      <c r="DA46" s="491" t="s">
        <v>353</v>
      </c>
      <c r="DB46" s="491" t="s">
        <v>353</v>
      </c>
      <c r="DC46" s="491" t="s">
        <v>353</v>
      </c>
      <c r="DD46" s="491" t="s">
        <v>353</v>
      </c>
      <c r="DE46" s="491" t="s">
        <v>353</v>
      </c>
      <c r="DF46" s="491" t="s">
        <v>353</v>
      </c>
      <c r="DG46" s="492" t="s">
        <v>353</v>
      </c>
    </row>
    <row r="47" spans="1:111" ht="15" customHeight="1">
      <c r="A47" s="484">
        <v>41</v>
      </c>
      <c r="B47" s="188" t="s">
        <v>209</v>
      </c>
      <c r="C47" s="185" t="s">
        <v>210</v>
      </c>
      <c r="D47" s="490" t="s">
        <v>353</v>
      </c>
      <c r="E47" s="491" t="s">
        <v>353</v>
      </c>
      <c r="F47" s="491" t="s">
        <v>353</v>
      </c>
      <c r="G47" s="491" t="s">
        <v>353</v>
      </c>
      <c r="H47" s="491" t="s">
        <v>353</v>
      </c>
      <c r="I47" s="491" t="s">
        <v>353</v>
      </c>
      <c r="J47" s="491" t="s">
        <v>353</v>
      </c>
      <c r="K47" s="491" t="s">
        <v>353</v>
      </c>
      <c r="L47" s="491" t="s">
        <v>353</v>
      </c>
      <c r="M47" s="491" t="s">
        <v>353</v>
      </c>
      <c r="N47" s="491" t="s">
        <v>353</v>
      </c>
      <c r="O47" s="491" t="s">
        <v>353</v>
      </c>
      <c r="P47" s="491" t="s">
        <v>353</v>
      </c>
      <c r="Q47" s="491" t="s">
        <v>353</v>
      </c>
      <c r="R47" s="491" t="s">
        <v>353</v>
      </c>
      <c r="S47" s="491" t="s">
        <v>353</v>
      </c>
      <c r="T47" s="491" t="s">
        <v>353</v>
      </c>
      <c r="U47" s="491" t="s">
        <v>353</v>
      </c>
      <c r="V47" s="491" t="s">
        <v>353</v>
      </c>
      <c r="W47" s="491" t="s">
        <v>353</v>
      </c>
      <c r="X47" s="491" t="s">
        <v>353</v>
      </c>
      <c r="Y47" s="491" t="s">
        <v>353</v>
      </c>
      <c r="Z47" s="491" t="s">
        <v>353</v>
      </c>
      <c r="AA47" s="491" t="s">
        <v>353</v>
      </c>
      <c r="AB47" s="491" t="s">
        <v>353</v>
      </c>
      <c r="AC47" s="491" t="s">
        <v>353</v>
      </c>
      <c r="AD47" s="491" t="s">
        <v>353</v>
      </c>
      <c r="AE47" s="491" t="s">
        <v>353</v>
      </c>
      <c r="AF47" s="491" t="s">
        <v>353</v>
      </c>
      <c r="AG47" s="491" t="s">
        <v>353</v>
      </c>
      <c r="AH47" s="491" t="s">
        <v>353</v>
      </c>
      <c r="AI47" s="491" t="s">
        <v>353</v>
      </c>
      <c r="AJ47" s="491" t="s">
        <v>353</v>
      </c>
      <c r="AK47" s="491" t="s">
        <v>353</v>
      </c>
      <c r="AL47" s="491" t="s">
        <v>353</v>
      </c>
      <c r="AM47" s="491" t="s">
        <v>353</v>
      </c>
      <c r="AN47" s="491" t="s">
        <v>353</v>
      </c>
      <c r="AO47" s="491" t="s">
        <v>353</v>
      </c>
      <c r="AP47" s="491" t="s">
        <v>353</v>
      </c>
      <c r="AQ47" s="491" t="s">
        <v>353</v>
      </c>
      <c r="AR47" s="491">
        <v>1</v>
      </c>
      <c r="AS47" s="491" t="s">
        <v>353</v>
      </c>
      <c r="AT47" s="491" t="s">
        <v>353</v>
      </c>
      <c r="AU47" s="491" t="s">
        <v>353</v>
      </c>
      <c r="AV47" s="491" t="s">
        <v>353</v>
      </c>
      <c r="AW47" s="491" t="s">
        <v>353</v>
      </c>
      <c r="AX47" s="491" t="s">
        <v>353</v>
      </c>
      <c r="AY47" s="491" t="s">
        <v>353</v>
      </c>
      <c r="AZ47" s="491" t="s">
        <v>353</v>
      </c>
      <c r="BA47" s="491" t="s">
        <v>353</v>
      </c>
      <c r="BB47" s="491" t="s">
        <v>353</v>
      </c>
      <c r="BC47" s="491" t="s">
        <v>353</v>
      </c>
      <c r="BD47" s="491" t="s">
        <v>353</v>
      </c>
      <c r="BE47" s="491" t="s">
        <v>353</v>
      </c>
      <c r="BF47" s="491" t="s">
        <v>353</v>
      </c>
      <c r="BG47" s="491" t="s">
        <v>353</v>
      </c>
      <c r="BH47" s="491" t="s">
        <v>353</v>
      </c>
      <c r="BI47" s="491" t="s">
        <v>353</v>
      </c>
      <c r="BJ47" s="491" t="s">
        <v>353</v>
      </c>
      <c r="BK47" s="491" t="s">
        <v>353</v>
      </c>
      <c r="BL47" s="491" t="s">
        <v>353</v>
      </c>
      <c r="BM47" s="491" t="s">
        <v>353</v>
      </c>
      <c r="BN47" s="491" t="s">
        <v>353</v>
      </c>
      <c r="BO47" s="491" t="s">
        <v>353</v>
      </c>
      <c r="BP47" s="491" t="s">
        <v>353</v>
      </c>
      <c r="BQ47" s="491" t="s">
        <v>353</v>
      </c>
      <c r="BR47" s="491" t="s">
        <v>353</v>
      </c>
      <c r="BS47" s="491" t="s">
        <v>353</v>
      </c>
      <c r="BT47" s="491" t="s">
        <v>353</v>
      </c>
      <c r="BU47" s="491" t="s">
        <v>353</v>
      </c>
      <c r="BV47" s="491" t="s">
        <v>353</v>
      </c>
      <c r="BW47" s="491" t="s">
        <v>353</v>
      </c>
      <c r="BX47" s="491" t="s">
        <v>353</v>
      </c>
      <c r="BY47" s="491" t="s">
        <v>353</v>
      </c>
      <c r="BZ47" s="491" t="s">
        <v>353</v>
      </c>
      <c r="CA47" s="491" t="s">
        <v>353</v>
      </c>
      <c r="CB47" s="491" t="s">
        <v>353</v>
      </c>
      <c r="CC47" s="491" t="s">
        <v>353</v>
      </c>
      <c r="CD47" s="491" t="s">
        <v>353</v>
      </c>
      <c r="CE47" s="491" t="s">
        <v>353</v>
      </c>
      <c r="CF47" s="491" t="s">
        <v>353</v>
      </c>
      <c r="CG47" s="491" t="s">
        <v>353</v>
      </c>
      <c r="CH47" s="491" t="s">
        <v>353</v>
      </c>
      <c r="CI47" s="491" t="s">
        <v>353</v>
      </c>
      <c r="CJ47" s="491" t="s">
        <v>353</v>
      </c>
      <c r="CK47" s="491" t="s">
        <v>353</v>
      </c>
      <c r="CL47" s="491" t="s">
        <v>353</v>
      </c>
      <c r="CM47" s="491" t="s">
        <v>353</v>
      </c>
      <c r="CN47" s="491" t="s">
        <v>353</v>
      </c>
      <c r="CO47" s="491" t="s">
        <v>353</v>
      </c>
      <c r="CP47" s="491" t="s">
        <v>353</v>
      </c>
      <c r="CQ47" s="491" t="s">
        <v>353</v>
      </c>
      <c r="CR47" s="491" t="s">
        <v>353</v>
      </c>
      <c r="CS47" s="491" t="s">
        <v>353</v>
      </c>
      <c r="CT47" s="491" t="s">
        <v>353</v>
      </c>
      <c r="CU47" s="491" t="s">
        <v>353</v>
      </c>
      <c r="CV47" s="491" t="s">
        <v>353</v>
      </c>
      <c r="CW47" s="491" t="s">
        <v>353</v>
      </c>
      <c r="CX47" s="491" t="s">
        <v>353</v>
      </c>
      <c r="CY47" s="491" t="s">
        <v>353</v>
      </c>
      <c r="CZ47" s="491" t="s">
        <v>353</v>
      </c>
      <c r="DA47" s="491" t="s">
        <v>353</v>
      </c>
      <c r="DB47" s="491" t="s">
        <v>353</v>
      </c>
      <c r="DC47" s="491" t="s">
        <v>353</v>
      </c>
      <c r="DD47" s="491" t="s">
        <v>353</v>
      </c>
      <c r="DE47" s="491" t="s">
        <v>353</v>
      </c>
      <c r="DF47" s="491" t="s">
        <v>353</v>
      </c>
      <c r="DG47" s="492" t="s">
        <v>353</v>
      </c>
    </row>
    <row r="48" spans="1:111" ht="15" customHeight="1">
      <c r="A48" s="484">
        <v>42</v>
      </c>
      <c r="B48" s="188" t="s">
        <v>211</v>
      </c>
      <c r="C48" s="185" t="s">
        <v>212</v>
      </c>
      <c r="D48" s="490" t="s">
        <v>353</v>
      </c>
      <c r="E48" s="491" t="s">
        <v>353</v>
      </c>
      <c r="F48" s="491" t="s">
        <v>353</v>
      </c>
      <c r="G48" s="491" t="s">
        <v>353</v>
      </c>
      <c r="H48" s="491" t="s">
        <v>353</v>
      </c>
      <c r="I48" s="491" t="s">
        <v>353</v>
      </c>
      <c r="J48" s="491" t="s">
        <v>353</v>
      </c>
      <c r="K48" s="491" t="s">
        <v>353</v>
      </c>
      <c r="L48" s="491" t="s">
        <v>353</v>
      </c>
      <c r="M48" s="491" t="s">
        <v>353</v>
      </c>
      <c r="N48" s="491" t="s">
        <v>353</v>
      </c>
      <c r="O48" s="491" t="s">
        <v>353</v>
      </c>
      <c r="P48" s="491" t="s">
        <v>353</v>
      </c>
      <c r="Q48" s="491" t="s">
        <v>353</v>
      </c>
      <c r="R48" s="491" t="s">
        <v>353</v>
      </c>
      <c r="S48" s="491" t="s">
        <v>353</v>
      </c>
      <c r="T48" s="491" t="s">
        <v>353</v>
      </c>
      <c r="U48" s="491" t="s">
        <v>353</v>
      </c>
      <c r="V48" s="491" t="s">
        <v>353</v>
      </c>
      <c r="W48" s="491" t="s">
        <v>353</v>
      </c>
      <c r="X48" s="491" t="s">
        <v>353</v>
      </c>
      <c r="Y48" s="491" t="s">
        <v>353</v>
      </c>
      <c r="Z48" s="491" t="s">
        <v>353</v>
      </c>
      <c r="AA48" s="491" t="s">
        <v>353</v>
      </c>
      <c r="AB48" s="491" t="s">
        <v>353</v>
      </c>
      <c r="AC48" s="491" t="s">
        <v>353</v>
      </c>
      <c r="AD48" s="491" t="s">
        <v>353</v>
      </c>
      <c r="AE48" s="491" t="s">
        <v>353</v>
      </c>
      <c r="AF48" s="491" t="s">
        <v>353</v>
      </c>
      <c r="AG48" s="491" t="s">
        <v>353</v>
      </c>
      <c r="AH48" s="491" t="s">
        <v>353</v>
      </c>
      <c r="AI48" s="491" t="s">
        <v>353</v>
      </c>
      <c r="AJ48" s="491" t="s">
        <v>353</v>
      </c>
      <c r="AK48" s="491" t="s">
        <v>353</v>
      </c>
      <c r="AL48" s="491" t="s">
        <v>353</v>
      </c>
      <c r="AM48" s="491" t="s">
        <v>353</v>
      </c>
      <c r="AN48" s="491" t="s">
        <v>353</v>
      </c>
      <c r="AO48" s="491" t="s">
        <v>353</v>
      </c>
      <c r="AP48" s="491" t="s">
        <v>353</v>
      </c>
      <c r="AQ48" s="491" t="s">
        <v>353</v>
      </c>
      <c r="AR48" s="491" t="s">
        <v>353</v>
      </c>
      <c r="AS48" s="491">
        <v>1</v>
      </c>
      <c r="AT48" s="491" t="s">
        <v>353</v>
      </c>
      <c r="AU48" s="491" t="s">
        <v>353</v>
      </c>
      <c r="AV48" s="491" t="s">
        <v>353</v>
      </c>
      <c r="AW48" s="491" t="s">
        <v>353</v>
      </c>
      <c r="AX48" s="491" t="s">
        <v>353</v>
      </c>
      <c r="AY48" s="491" t="s">
        <v>353</v>
      </c>
      <c r="AZ48" s="491" t="s">
        <v>353</v>
      </c>
      <c r="BA48" s="491" t="s">
        <v>353</v>
      </c>
      <c r="BB48" s="491" t="s">
        <v>353</v>
      </c>
      <c r="BC48" s="491" t="s">
        <v>353</v>
      </c>
      <c r="BD48" s="491" t="s">
        <v>353</v>
      </c>
      <c r="BE48" s="491" t="s">
        <v>353</v>
      </c>
      <c r="BF48" s="491" t="s">
        <v>353</v>
      </c>
      <c r="BG48" s="491" t="s">
        <v>353</v>
      </c>
      <c r="BH48" s="491" t="s">
        <v>353</v>
      </c>
      <c r="BI48" s="491" t="s">
        <v>353</v>
      </c>
      <c r="BJ48" s="491" t="s">
        <v>353</v>
      </c>
      <c r="BK48" s="491" t="s">
        <v>353</v>
      </c>
      <c r="BL48" s="491" t="s">
        <v>353</v>
      </c>
      <c r="BM48" s="491" t="s">
        <v>353</v>
      </c>
      <c r="BN48" s="491" t="s">
        <v>353</v>
      </c>
      <c r="BO48" s="491" t="s">
        <v>353</v>
      </c>
      <c r="BP48" s="491" t="s">
        <v>353</v>
      </c>
      <c r="BQ48" s="491" t="s">
        <v>353</v>
      </c>
      <c r="BR48" s="491" t="s">
        <v>353</v>
      </c>
      <c r="BS48" s="491" t="s">
        <v>353</v>
      </c>
      <c r="BT48" s="491" t="s">
        <v>353</v>
      </c>
      <c r="BU48" s="491" t="s">
        <v>353</v>
      </c>
      <c r="BV48" s="491" t="s">
        <v>353</v>
      </c>
      <c r="BW48" s="491" t="s">
        <v>353</v>
      </c>
      <c r="BX48" s="491" t="s">
        <v>353</v>
      </c>
      <c r="BY48" s="491" t="s">
        <v>353</v>
      </c>
      <c r="BZ48" s="491" t="s">
        <v>353</v>
      </c>
      <c r="CA48" s="491" t="s">
        <v>353</v>
      </c>
      <c r="CB48" s="491" t="s">
        <v>353</v>
      </c>
      <c r="CC48" s="491" t="s">
        <v>353</v>
      </c>
      <c r="CD48" s="491" t="s">
        <v>353</v>
      </c>
      <c r="CE48" s="491" t="s">
        <v>353</v>
      </c>
      <c r="CF48" s="491" t="s">
        <v>353</v>
      </c>
      <c r="CG48" s="491" t="s">
        <v>353</v>
      </c>
      <c r="CH48" s="491" t="s">
        <v>353</v>
      </c>
      <c r="CI48" s="491" t="s">
        <v>353</v>
      </c>
      <c r="CJ48" s="491" t="s">
        <v>353</v>
      </c>
      <c r="CK48" s="491" t="s">
        <v>353</v>
      </c>
      <c r="CL48" s="491" t="s">
        <v>353</v>
      </c>
      <c r="CM48" s="491" t="s">
        <v>353</v>
      </c>
      <c r="CN48" s="491" t="s">
        <v>353</v>
      </c>
      <c r="CO48" s="491" t="s">
        <v>353</v>
      </c>
      <c r="CP48" s="491" t="s">
        <v>353</v>
      </c>
      <c r="CQ48" s="491" t="s">
        <v>353</v>
      </c>
      <c r="CR48" s="491" t="s">
        <v>353</v>
      </c>
      <c r="CS48" s="491" t="s">
        <v>353</v>
      </c>
      <c r="CT48" s="491" t="s">
        <v>353</v>
      </c>
      <c r="CU48" s="491" t="s">
        <v>353</v>
      </c>
      <c r="CV48" s="491" t="s">
        <v>353</v>
      </c>
      <c r="CW48" s="491" t="s">
        <v>353</v>
      </c>
      <c r="CX48" s="491" t="s">
        <v>353</v>
      </c>
      <c r="CY48" s="491" t="s">
        <v>353</v>
      </c>
      <c r="CZ48" s="491" t="s">
        <v>353</v>
      </c>
      <c r="DA48" s="491" t="s">
        <v>353</v>
      </c>
      <c r="DB48" s="491" t="s">
        <v>353</v>
      </c>
      <c r="DC48" s="491" t="s">
        <v>353</v>
      </c>
      <c r="DD48" s="491" t="s">
        <v>353</v>
      </c>
      <c r="DE48" s="491" t="s">
        <v>353</v>
      </c>
      <c r="DF48" s="491" t="s">
        <v>353</v>
      </c>
      <c r="DG48" s="492" t="s">
        <v>353</v>
      </c>
    </row>
    <row r="49" spans="1:111" ht="15" customHeight="1">
      <c r="A49" s="484">
        <v>43</v>
      </c>
      <c r="B49" s="188" t="s">
        <v>213</v>
      </c>
      <c r="C49" s="185" t="s">
        <v>214</v>
      </c>
      <c r="D49" s="490" t="s">
        <v>353</v>
      </c>
      <c r="E49" s="491" t="s">
        <v>353</v>
      </c>
      <c r="F49" s="491" t="s">
        <v>353</v>
      </c>
      <c r="G49" s="491" t="s">
        <v>353</v>
      </c>
      <c r="H49" s="491" t="s">
        <v>353</v>
      </c>
      <c r="I49" s="491" t="s">
        <v>353</v>
      </c>
      <c r="J49" s="491" t="s">
        <v>353</v>
      </c>
      <c r="K49" s="491" t="s">
        <v>353</v>
      </c>
      <c r="L49" s="491" t="s">
        <v>353</v>
      </c>
      <c r="M49" s="491" t="s">
        <v>353</v>
      </c>
      <c r="N49" s="491" t="s">
        <v>353</v>
      </c>
      <c r="O49" s="491" t="s">
        <v>353</v>
      </c>
      <c r="P49" s="491" t="s">
        <v>353</v>
      </c>
      <c r="Q49" s="491" t="s">
        <v>353</v>
      </c>
      <c r="R49" s="491" t="s">
        <v>353</v>
      </c>
      <c r="S49" s="491" t="s">
        <v>353</v>
      </c>
      <c r="T49" s="491" t="s">
        <v>353</v>
      </c>
      <c r="U49" s="491" t="s">
        <v>353</v>
      </c>
      <c r="V49" s="491" t="s">
        <v>353</v>
      </c>
      <c r="W49" s="491" t="s">
        <v>353</v>
      </c>
      <c r="X49" s="491" t="s">
        <v>353</v>
      </c>
      <c r="Y49" s="491" t="s">
        <v>353</v>
      </c>
      <c r="Z49" s="491" t="s">
        <v>353</v>
      </c>
      <c r="AA49" s="491" t="s">
        <v>353</v>
      </c>
      <c r="AB49" s="491" t="s">
        <v>353</v>
      </c>
      <c r="AC49" s="491" t="s">
        <v>353</v>
      </c>
      <c r="AD49" s="491" t="s">
        <v>353</v>
      </c>
      <c r="AE49" s="491" t="s">
        <v>353</v>
      </c>
      <c r="AF49" s="491" t="s">
        <v>353</v>
      </c>
      <c r="AG49" s="491" t="s">
        <v>353</v>
      </c>
      <c r="AH49" s="491" t="s">
        <v>353</v>
      </c>
      <c r="AI49" s="491" t="s">
        <v>353</v>
      </c>
      <c r="AJ49" s="491" t="s">
        <v>353</v>
      </c>
      <c r="AK49" s="491" t="s">
        <v>353</v>
      </c>
      <c r="AL49" s="491" t="s">
        <v>353</v>
      </c>
      <c r="AM49" s="491" t="s">
        <v>353</v>
      </c>
      <c r="AN49" s="491" t="s">
        <v>353</v>
      </c>
      <c r="AO49" s="491" t="s">
        <v>353</v>
      </c>
      <c r="AP49" s="491" t="s">
        <v>353</v>
      </c>
      <c r="AQ49" s="491" t="s">
        <v>353</v>
      </c>
      <c r="AR49" s="491" t="s">
        <v>353</v>
      </c>
      <c r="AS49" s="491" t="s">
        <v>353</v>
      </c>
      <c r="AT49" s="491">
        <v>1</v>
      </c>
      <c r="AU49" s="491" t="s">
        <v>353</v>
      </c>
      <c r="AV49" s="491" t="s">
        <v>353</v>
      </c>
      <c r="AW49" s="491" t="s">
        <v>353</v>
      </c>
      <c r="AX49" s="491" t="s">
        <v>353</v>
      </c>
      <c r="AY49" s="491" t="s">
        <v>353</v>
      </c>
      <c r="AZ49" s="491" t="s">
        <v>353</v>
      </c>
      <c r="BA49" s="491" t="s">
        <v>353</v>
      </c>
      <c r="BB49" s="491" t="s">
        <v>353</v>
      </c>
      <c r="BC49" s="491" t="s">
        <v>353</v>
      </c>
      <c r="BD49" s="491" t="s">
        <v>353</v>
      </c>
      <c r="BE49" s="491" t="s">
        <v>353</v>
      </c>
      <c r="BF49" s="491" t="s">
        <v>353</v>
      </c>
      <c r="BG49" s="491" t="s">
        <v>353</v>
      </c>
      <c r="BH49" s="491" t="s">
        <v>353</v>
      </c>
      <c r="BI49" s="491" t="s">
        <v>353</v>
      </c>
      <c r="BJ49" s="491" t="s">
        <v>353</v>
      </c>
      <c r="BK49" s="491" t="s">
        <v>353</v>
      </c>
      <c r="BL49" s="491" t="s">
        <v>353</v>
      </c>
      <c r="BM49" s="491" t="s">
        <v>353</v>
      </c>
      <c r="BN49" s="491" t="s">
        <v>353</v>
      </c>
      <c r="BO49" s="491" t="s">
        <v>353</v>
      </c>
      <c r="BP49" s="491" t="s">
        <v>353</v>
      </c>
      <c r="BQ49" s="491" t="s">
        <v>353</v>
      </c>
      <c r="BR49" s="491" t="s">
        <v>353</v>
      </c>
      <c r="BS49" s="491" t="s">
        <v>353</v>
      </c>
      <c r="BT49" s="491" t="s">
        <v>353</v>
      </c>
      <c r="BU49" s="491" t="s">
        <v>353</v>
      </c>
      <c r="BV49" s="491" t="s">
        <v>353</v>
      </c>
      <c r="BW49" s="491" t="s">
        <v>353</v>
      </c>
      <c r="BX49" s="491" t="s">
        <v>353</v>
      </c>
      <c r="BY49" s="491" t="s">
        <v>353</v>
      </c>
      <c r="BZ49" s="491" t="s">
        <v>353</v>
      </c>
      <c r="CA49" s="491" t="s">
        <v>353</v>
      </c>
      <c r="CB49" s="491" t="s">
        <v>353</v>
      </c>
      <c r="CC49" s="491" t="s">
        <v>353</v>
      </c>
      <c r="CD49" s="491" t="s">
        <v>353</v>
      </c>
      <c r="CE49" s="491" t="s">
        <v>353</v>
      </c>
      <c r="CF49" s="491" t="s">
        <v>353</v>
      </c>
      <c r="CG49" s="491" t="s">
        <v>353</v>
      </c>
      <c r="CH49" s="491" t="s">
        <v>353</v>
      </c>
      <c r="CI49" s="491" t="s">
        <v>353</v>
      </c>
      <c r="CJ49" s="491" t="s">
        <v>353</v>
      </c>
      <c r="CK49" s="491" t="s">
        <v>353</v>
      </c>
      <c r="CL49" s="491" t="s">
        <v>353</v>
      </c>
      <c r="CM49" s="491" t="s">
        <v>353</v>
      </c>
      <c r="CN49" s="491" t="s">
        <v>353</v>
      </c>
      <c r="CO49" s="491" t="s">
        <v>353</v>
      </c>
      <c r="CP49" s="491" t="s">
        <v>353</v>
      </c>
      <c r="CQ49" s="491" t="s">
        <v>353</v>
      </c>
      <c r="CR49" s="491" t="s">
        <v>353</v>
      </c>
      <c r="CS49" s="491" t="s">
        <v>353</v>
      </c>
      <c r="CT49" s="491" t="s">
        <v>353</v>
      </c>
      <c r="CU49" s="491" t="s">
        <v>353</v>
      </c>
      <c r="CV49" s="491" t="s">
        <v>353</v>
      </c>
      <c r="CW49" s="491" t="s">
        <v>353</v>
      </c>
      <c r="CX49" s="491" t="s">
        <v>353</v>
      </c>
      <c r="CY49" s="491" t="s">
        <v>353</v>
      </c>
      <c r="CZ49" s="491" t="s">
        <v>353</v>
      </c>
      <c r="DA49" s="491" t="s">
        <v>353</v>
      </c>
      <c r="DB49" s="491" t="s">
        <v>353</v>
      </c>
      <c r="DC49" s="491" t="s">
        <v>353</v>
      </c>
      <c r="DD49" s="491" t="s">
        <v>353</v>
      </c>
      <c r="DE49" s="491" t="s">
        <v>353</v>
      </c>
      <c r="DF49" s="491" t="s">
        <v>353</v>
      </c>
      <c r="DG49" s="492" t="s">
        <v>353</v>
      </c>
    </row>
    <row r="50" spans="1:111" ht="15" customHeight="1">
      <c r="A50" s="484">
        <v>44</v>
      </c>
      <c r="B50" s="188" t="s">
        <v>215</v>
      </c>
      <c r="C50" s="185" t="s">
        <v>0</v>
      </c>
      <c r="D50" s="490" t="s">
        <v>353</v>
      </c>
      <c r="E50" s="491" t="s">
        <v>353</v>
      </c>
      <c r="F50" s="491" t="s">
        <v>353</v>
      </c>
      <c r="G50" s="491" t="s">
        <v>353</v>
      </c>
      <c r="H50" s="491" t="s">
        <v>353</v>
      </c>
      <c r="I50" s="491" t="s">
        <v>353</v>
      </c>
      <c r="J50" s="491" t="s">
        <v>353</v>
      </c>
      <c r="K50" s="491" t="s">
        <v>353</v>
      </c>
      <c r="L50" s="491" t="s">
        <v>353</v>
      </c>
      <c r="M50" s="491" t="s">
        <v>353</v>
      </c>
      <c r="N50" s="491" t="s">
        <v>353</v>
      </c>
      <c r="O50" s="491" t="s">
        <v>353</v>
      </c>
      <c r="P50" s="491" t="s">
        <v>353</v>
      </c>
      <c r="Q50" s="491" t="s">
        <v>353</v>
      </c>
      <c r="R50" s="491" t="s">
        <v>353</v>
      </c>
      <c r="S50" s="491" t="s">
        <v>353</v>
      </c>
      <c r="T50" s="491" t="s">
        <v>353</v>
      </c>
      <c r="U50" s="491" t="s">
        <v>353</v>
      </c>
      <c r="V50" s="491" t="s">
        <v>353</v>
      </c>
      <c r="W50" s="491" t="s">
        <v>353</v>
      </c>
      <c r="X50" s="491" t="s">
        <v>353</v>
      </c>
      <c r="Y50" s="491" t="s">
        <v>353</v>
      </c>
      <c r="Z50" s="491" t="s">
        <v>353</v>
      </c>
      <c r="AA50" s="491" t="s">
        <v>353</v>
      </c>
      <c r="AB50" s="491" t="s">
        <v>353</v>
      </c>
      <c r="AC50" s="491" t="s">
        <v>353</v>
      </c>
      <c r="AD50" s="491" t="s">
        <v>353</v>
      </c>
      <c r="AE50" s="491" t="s">
        <v>353</v>
      </c>
      <c r="AF50" s="491" t="s">
        <v>353</v>
      </c>
      <c r="AG50" s="491" t="s">
        <v>353</v>
      </c>
      <c r="AH50" s="491" t="s">
        <v>353</v>
      </c>
      <c r="AI50" s="491" t="s">
        <v>353</v>
      </c>
      <c r="AJ50" s="491" t="s">
        <v>353</v>
      </c>
      <c r="AK50" s="491" t="s">
        <v>353</v>
      </c>
      <c r="AL50" s="491" t="s">
        <v>353</v>
      </c>
      <c r="AM50" s="491" t="s">
        <v>353</v>
      </c>
      <c r="AN50" s="491" t="s">
        <v>353</v>
      </c>
      <c r="AO50" s="491" t="s">
        <v>353</v>
      </c>
      <c r="AP50" s="491" t="s">
        <v>353</v>
      </c>
      <c r="AQ50" s="491" t="s">
        <v>353</v>
      </c>
      <c r="AR50" s="491" t="s">
        <v>353</v>
      </c>
      <c r="AS50" s="491" t="s">
        <v>353</v>
      </c>
      <c r="AT50" s="491" t="s">
        <v>353</v>
      </c>
      <c r="AU50" s="491">
        <v>1</v>
      </c>
      <c r="AV50" s="491" t="s">
        <v>353</v>
      </c>
      <c r="AW50" s="491" t="s">
        <v>353</v>
      </c>
      <c r="AX50" s="491" t="s">
        <v>353</v>
      </c>
      <c r="AY50" s="491" t="s">
        <v>353</v>
      </c>
      <c r="AZ50" s="491" t="s">
        <v>353</v>
      </c>
      <c r="BA50" s="491" t="s">
        <v>353</v>
      </c>
      <c r="BB50" s="491" t="s">
        <v>353</v>
      </c>
      <c r="BC50" s="491" t="s">
        <v>353</v>
      </c>
      <c r="BD50" s="491" t="s">
        <v>353</v>
      </c>
      <c r="BE50" s="491" t="s">
        <v>353</v>
      </c>
      <c r="BF50" s="491" t="s">
        <v>353</v>
      </c>
      <c r="BG50" s="491" t="s">
        <v>353</v>
      </c>
      <c r="BH50" s="491" t="s">
        <v>353</v>
      </c>
      <c r="BI50" s="491" t="s">
        <v>353</v>
      </c>
      <c r="BJ50" s="491" t="s">
        <v>353</v>
      </c>
      <c r="BK50" s="491" t="s">
        <v>353</v>
      </c>
      <c r="BL50" s="491" t="s">
        <v>353</v>
      </c>
      <c r="BM50" s="491" t="s">
        <v>353</v>
      </c>
      <c r="BN50" s="491" t="s">
        <v>353</v>
      </c>
      <c r="BO50" s="491" t="s">
        <v>353</v>
      </c>
      <c r="BP50" s="491" t="s">
        <v>353</v>
      </c>
      <c r="BQ50" s="491" t="s">
        <v>353</v>
      </c>
      <c r="BR50" s="491" t="s">
        <v>353</v>
      </c>
      <c r="BS50" s="491" t="s">
        <v>353</v>
      </c>
      <c r="BT50" s="491" t="s">
        <v>353</v>
      </c>
      <c r="BU50" s="491" t="s">
        <v>353</v>
      </c>
      <c r="BV50" s="491" t="s">
        <v>353</v>
      </c>
      <c r="BW50" s="491" t="s">
        <v>353</v>
      </c>
      <c r="BX50" s="491" t="s">
        <v>353</v>
      </c>
      <c r="BY50" s="491" t="s">
        <v>353</v>
      </c>
      <c r="BZ50" s="491" t="s">
        <v>353</v>
      </c>
      <c r="CA50" s="491" t="s">
        <v>353</v>
      </c>
      <c r="CB50" s="491" t="s">
        <v>353</v>
      </c>
      <c r="CC50" s="491" t="s">
        <v>353</v>
      </c>
      <c r="CD50" s="491" t="s">
        <v>353</v>
      </c>
      <c r="CE50" s="491" t="s">
        <v>353</v>
      </c>
      <c r="CF50" s="491" t="s">
        <v>353</v>
      </c>
      <c r="CG50" s="491" t="s">
        <v>353</v>
      </c>
      <c r="CH50" s="491" t="s">
        <v>353</v>
      </c>
      <c r="CI50" s="491" t="s">
        <v>353</v>
      </c>
      <c r="CJ50" s="491" t="s">
        <v>353</v>
      </c>
      <c r="CK50" s="491" t="s">
        <v>353</v>
      </c>
      <c r="CL50" s="491" t="s">
        <v>353</v>
      </c>
      <c r="CM50" s="491" t="s">
        <v>353</v>
      </c>
      <c r="CN50" s="491" t="s">
        <v>353</v>
      </c>
      <c r="CO50" s="491" t="s">
        <v>353</v>
      </c>
      <c r="CP50" s="491" t="s">
        <v>353</v>
      </c>
      <c r="CQ50" s="491" t="s">
        <v>353</v>
      </c>
      <c r="CR50" s="491" t="s">
        <v>353</v>
      </c>
      <c r="CS50" s="491" t="s">
        <v>353</v>
      </c>
      <c r="CT50" s="491" t="s">
        <v>353</v>
      </c>
      <c r="CU50" s="491" t="s">
        <v>353</v>
      </c>
      <c r="CV50" s="491" t="s">
        <v>353</v>
      </c>
      <c r="CW50" s="491" t="s">
        <v>353</v>
      </c>
      <c r="CX50" s="491" t="s">
        <v>353</v>
      </c>
      <c r="CY50" s="491" t="s">
        <v>353</v>
      </c>
      <c r="CZ50" s="491" t="s">
        <v>353</v>
      </c>
      <c r="DA50" s="491" t="s">
        <v>353</v>
      </c>
      <c r="DB50" s="491" t="s">
        <v>353</v>
      </c>
      <c r="DC50" s="491" t="s">
        <v>353</v>
      </c>
      <c r="DD50" s="491" t="s">
        <v>353</v>
      </c>
      <c r="DE50" s="491" t="s">
        <v>353</v>
      </c>
      <c r="DF50" s="491" t="s">
        <v>353</v>
      </c>
      <c r="DG50" s="492" t="s">
        <v>353</v>
      </c>
    </row>
    <row r="51" spans="1:111" ht="15" customHeight="1">
      <c r="A51" s="484">
        <v>45</v>
      </c>
      <c r="B51" s="188" t="s">
        <v>216</v>
      </c>
      <c r="C51" s="185" t="s">
        <v>1</v>
      </c>
      <c r="D51" s="490" t="s">
        <v>353</v>
      </c>
      <c r="E51" s="491" t="s">
        <v>353</v>
      </c>
      <c r="F51" s="491" t="s">
        <v>353</v>
      </c>
      <c r="G51" s="491" t="s">
        <v>353</v>
      </c>
      <c r="H51" s="491" t="s">
        <v>353</v>
      </c>
      <c r="I51" s="491" t="s">
        <v>353</v>
      </c>
      <c r="J51" s="491" t="s">
        <v>353</v>
      </c>
      <c r="K51" s="491" t="s">
        <v>353</v>
      </c>
      <c r="L51" s="491" t="s">
        <v>353</v>
      </c>
      <c r="M51" s="491" t="s">
        <v>353</v>
      </c>
      <c r="N51" s="491" t="s">
        <v>353</v>
      </c>
      <c r="O51" s="491" t="s">
        <v>353</v>
      </c>
      <c r="P51" s="491" t="s">
        <v>353</v>
      </c>
      <c r="Q51" s="491" t="s">
        <v>353</v>
      </c>
      <c r="R51" s="491" t="s">
        <v>353</v>
      </c>
      <c r="S51" s="491" t="s">
        <v>353</v>
      </c>
      <c r="T51" s="491" t="s">
        <v>353</v>
      </c>
      <c r="U51" s="491" t="s">
        <v>353</v>
      </c>
      <c r="V51" s="491" t="s">
        <v>353</v>
      </c>
      <c r="W51" s="491" t="s">
        <v>353</v>
      </c>
      <c r="X51" s="491" t="s">
        <v>353</v>
      </c>
      <c r="Y51" s="491" t="s">
        <v>353</v>
      </c>
      <c r="Z51" s="491" t="s">
        <v>353</v>
      </c>
      <c r="AA51" s="491" t="s">
        <v>353</v>
      </c>
      <c r="AB51" s="491" t="s">
        <v>353</v>
      </c>
      <c r="AC51" s="491" t="s">
        <v>353</v>
      </c>
      <c r="AD51" s="491" t="s">
        <v>353</v>
      </c>
      <c r="AE51" s="491" t="s">
        <v>353</v>
      </c>
      <c r="AF51" s="491" t="s">
        <v>353</v>
      </c>
      <c r="AG51" s="491" t="s">
        <v>353</v>
      </c>
      <c r="AH51" s="491" t="s">
        <v>353</v>
      </c>
      <c r="AI51" s="491" t="s">
        <v>353</v>
      </c>
      <c r="AJ51" s="491" t="s">
        <v>353</v>
      </c>
      <c r="AK51" s="491" t="s">
        <v>353</v>
      </c>
      <c r="AL51" s="491" t="s">
        <v>353</v>
      </c>
      <c r="AM51" s="491" t="s">
        <v>353</v>
      </c>
      <c r="AN51" s="491" t="s">
        <v>353</v>
      </c>
      <c r="AO51" s="491" t="s">
        <v>353</v>
      </c>
      <c r="AP51" s="491" t="s">
        <v>353</v>
      </c>
      <c r="AQ51" s="491" t="s">
        <v>353</v>
      </c>
      <c r="AR51" s="491" t="s">
        <v>353</v>
      </c>
      <c r="AS51" s="491" t="s">
        <v>353</v>
      </c>
      <c r="AT51" s="491" t="s">
        <v>353</v>
      </c>
      <c r="AU51" s="491" t="s">
        <v>353</v>
      </c>
      <c r="AV51" s="491">
        <v>1</v>
      </c>
      <c r="AW51" s="491" t="s">
        <v>353</v>
      </c>
      <c r="AX51" s="491" t="s">
        <v>353</v>
      </c>
      <c r="AY51" s="491" t="s">
        <v>353</v>
      </c>
      <c r="AZ51" s="491" t="s">
        <v>353</v>
      </c>
      <c r="BA51" s="491" t="s">
        <v>353</v>
      </c>
      <c r="BB51" s="491" t="s">
        <v>353</v>
      </c>
      <c r="BC51" s="491" t="s">
        <v>353</v>
      </c>
      <c r="BD51" s="491" t="s">
        <v>353</v>
      </c>
      <c r="BE51" s="491" t="s">
        <v>353</v>
      </c>
      <c r="BF51" s="491" t="s">
        <v>353</v>
      </c>
      <c r="BG51" s="491" t="s">
        <v>353</v>
      </c>
      <c r="BH51" s="491" t="s">
        <v>353</v>
      </c>
      <c r="BI51" s="491" t="s">
        <v>353</v>
      </c>
      <c r="BJ51" s="491" t="s">
        <v>353</v>
      </c>
      <c r="BK51" s="491" t="s">
        <v>353</v>
      </c>
      <c r="BL51" s="491" t="s">
        <v>353</v>
      </c>
      <c r="BM51" s="491" t="s">
        <v>353</v>
      </c>
      <c r="BN51" s="491" t="s">
        <v>353</v>
      </c>
      <c r="BO51" s="491" t="s">
        <v>353</v>
      </c>
      <c r="BP51" s="491" t="s">
        <v>353</v>
      </c>
      <c r="BQ51" s="491" t="s">
        <v>353</v>
      </c>
      <c r="BR51" s="491" t="s">
        <v>353</v>
      </c>
      <c r="BS51" s="491" t="s">
        <v>353</v>
      </c>
      <c r="BT51" s="491" t="s">
        <v>353</v>
      </c>
      <c r="BU51" s="491" t="s">
        <v>353</v>
      </c>
      <c r="BV51" s="491" t="s">
        <v>353</v>
      </c>
      <c r="BW51" s="491" t="s">
        <v>353</v>
      </c>
      <c r="BX51" s="491" t="s">
        <v>353</v>
      </c>
      <c r="BY51" s="491" t="s">
        <v>353</v>
      </c>
      <c r="BZ51" s="491" t="s">
        <v>353</v>
      </c>
      <c r="CA51" s="491" t="s">
        <v>353</v>
      </c>
      <c r="CB51" s="491" t="s">
        <v>353</v>
      </c>
      <c r="CC51" s="491" t="s">
        <v>353</v>
      </c>
      <c r="CD51" s="491" t="s">
        <v>353</v>
      </c>
      <c r="CE51" s="491" t="s">
        <v>353</v>
      </c>
      <c r="CF51" s="491" t="s">
        <v>353</v>
      </c>
      <c r="CG51" s="491" t="s">
        <v>353</v>
      </c>
      <c r="CH51" s="491" t="s">
        <v>353</v>
      </c>
      <c r="CI51" s="491" t="s">
        <v>353</v>
      </c>
      <c r="CJ51" s="491" t="s">
        <v>353</v>
      </c>
      <c r="CK51" s="491" t="s">
        <v>353</v>
      </c>
      <c r="CL51" s="491" t="s">
        <v>353</v>
      </c>
      <c r="CM51" s="491" t="s">
        <v>353</v>
      </c>
      <c r="CN51" s="491" t="s">
        <v>353</v>
      </c>
      <c r="CO51" s="491" t="s">
        <v>353</v>
      </c>
      <c r="CP51" s="491" t="s">
        <v>353</v>
      </c>
      <c r="CQ51" s="491" t="s">
        <v>353</v>
      </c>
      <c r="CR51" s="491" t="s">
        <v>353</v>
      </c>
      <c r="CS51" s="491" t="s">
        <v>353</v>
      </c>
      <c r="CT51" s="491" t="s">
        <v>353</v>
      </c>
      <c r="CU51" s="491" t="s">
        <v>353</v>
      </c>
      <c r="CV51" s="491" t="s">
        <v>353</v>
      </c>
      <c r="CW51" s="491" t="s">
        <v>353</v>
      </c>
      <c r="CX51" s="491" t="s">
        <v>353</v>
      </c>
      <c r="CY51" s="491" t="s">
        <v>353</v>
      </c>
      <c r="CZ51" s="491" t="s">
        <v>353</v>
      </c>
      <c r="DA51" s="491" t="s">
        <v>353</v>
      </c>
      <c r="DB51" s="491" t="s">
        <v>353</v>
      </c>
      <c r="DC51" s="491" t="s">
        <v>353</v>
      </c>
      <c r="DD51" s="491" t="s">
        <v>353</v>
      </c>
      <c r="DE51" s="491" t="s">
        <v>353</v>
      </c>
      <c r="DF51" s="491" t="s">
        <v>353</v>
      </c>
      <c r="DG51" s="492" t="s">
        <v>353</v>
      </c>
    </row>
    <row r="52" spans="1:111" ht="15" customHeight="1">
      <c r="A52" s="484">
        <v>46</v>
      </c>
      <c r="B52" s="188" t="s">
        <v>217</v>
      </c>
      <c r="C52" s="185" t="s">
        <v>2</v>
      </c>
      <c r="D52" s="490" t="s">
        <v>353</v>
      </c>
      <c r="E52" s="491" t="s">
        <v>353</v>
      </c>
      <c r="F52" s="491" t="s">
        <v>353</v>
      </c>
      <c r="G52" s="491" t="s">
        <v>353</v>
      </c>
      <c r="H52" s="491" t="s">
        <v>353</v>
      </c>
      <c r="I52" s="491" t="s">
        <v>353</v>
      </c>
      <c r="J52" s="491" t="s">
        <v>353</v>
      </c>
      <c r="K52" s="491" t="s">
        <v>353</v>
      </c>
      <c r="L52" s="491" t="s">
        <v>353</v>
      </c>
      <c r="M52" s="491" t="s">
        <v>353</v>
      </c>
      <c r="N52" s="491" t="s">
        <v>353</v>
      </c>
      <c r="O52" s="491" t="s">
        <v>353</v>
      </c>
      <c r="P52" s="491" t="s">
        <v>353</v>
      </c>
      <c r="Q52" s="491" t="s">
        <v>353</v>
      </c>
      <c r="R52" s="491" t="s">
        <v>353</v>
      </c>
      <c r="S52" s="491" t="s">
        <v>353</v>
      </c>
      <c r="T52" s="491" t="s">
        <v>353</v>
      </c>
      <c r="U52" s="491" t="s">
        <v>353</v>
      </c>
      <c r="V52" s="491" t="s">
        <v>353</v>
      </c>
      <c r="W52" s="491" t="s">
        <v>353</v>
      </c>
      <c r="X52" s="491" t="s">
        <v>353</v>
      </c>
      <c r="Y52" s="491" t="s">
        <v>353</v>
      </c>
      <c r="Z52" s="491" t="s">
        <v>353</v>
      </c>
      <c r="AA52" s="491" t="s">
        <v>353</v>
      </c>
      <c r="AB52" s="491" t="s">
        <v>353</v>
      </c>
      <c r="AC52" s="491" t="s">
        <v>353</v>
      </c>
      <c r="AD52" s="491" t="s">
        <v>353</v>
      </c>
      <c r="AE52" s="491" t="s">
        <v>353</v>
      </c>
      <c r="AF52" s="491" t="s">
        <v>353</v>
      </c>
      <c r="AG52" s="491" t="s">
        <v>353</v>
      </c>
      <c r="AH52" s="491" t="s">
        <v>353</v>
      </c>
      <c r="AI52" s="491" t="s">
        <v>353</v>
      </c>
      <c r="AJ52" s="491" t="s">
        <v>353</v>
      </c>
      <c r="AK52" s="491" t="s">
        <v>353</v>
      </c>
      <c r="AL52" s="491" t="s">
        <v>353</v>
      </c>
      <c r="AM52" s="491" t="s">
        <v>353</v>
      </c>
      <c r="AN52" s="491" t="s">
        <v>353</v>
      </c>
      <c r="AO52" s="491" t="s">
        <v>353</v>
      </c>
      <c r="AP52" s="491" t="s">
        <v>353</v>
      </c>
      <c r="AQ52" s="491" t="s">
        <v>353</v>
      </c>
      <c r="AR52" s="491" t="s">
        <v>353</v>
      </c>
      <c r="AS52" s="491" t="s">
        <v>353</v>
      </c>
      <c r="AT52" s="491" t="s">
        <v>353</v>
      </c>
      <c r="AU52" s="491" t="s">
        <v>353</v>
      </c>
      <c r="AV52" s="491" t="s">
        <v>353</v>
      </c>
      <c r="AW52" s="491">
        <v>1</v>
      </c>
      <c r="AX52" s="491" t="s">
        <v>353</v>
      </c>
      <c r="AY52" s="491" t="s">
        <v>353</v>
      </c>
      <c r="AZ52" s="491" t="s">
        <v>353</v>
      </c>
      <c r="BA52" s="491" t="s">
        <v>353</v>
      </c>
      <c r="BB52" s="491" t="s">
        <v>353</v>
      </c>
      <c r="BC52" s="491" t="s">
        <v>353</v>
      </c>
      <c r="BD52" s="491" t="s">
        <v>353</v>
      </c>
      <c r="BE52" s="491" t="s">
        <v>353</v>
      </c>
      <c r="BF52" s="491" t="s">
        <v>353</v>
      </c>
      <c r="BG52" s="491" t="s">
        <v>353</v>
      </c>
      <c r="BH52" s="491" t="s">
        <v>353</v>
      </c>
      <c r="BI52" s="491" t="s">
        <v>353</v>
      </c>
      <c r="BJ52" s="491" t="s">
        <v>353</v>
      </c>
      <c r="BK52" s="491" t="s">
        <v>353</v>
      </c>
      <c r="BL52" s="491" t="s">
        <v>353</v>
      </c>
      <c r="BM52" s="491" t="s">
        <v>353</v>
      </c>
      <c r="BN52" s="491" t="s">
        <v>353</v>
      </c>
      <c r="BO52" s="491" t="s">
        <v>353</v>
      </c>
      <c r="BP52" s="491" t="s">
        <v>353</v>
      </c>
      <c r="BQ52" s="491" t="s">
        <v>353</v>
      </c>
      <c r="BR52" s="491" t="s">
        <v>353</v>
      </c>
      <c r="BS52" s="491" t="s">
        <v>353</v>
      </c>
      <c r="BT52" s="491" t="s">
        <v>353</v>
      </c>
      <c r="BU52" s="491" t="s">
        <v>353</v>
      </c>
      <c r="BV52" s="491" t="s">
        <v>353</v>
      </c>
      <c r="BW52" s="491" t="s">
        <v>353</v>
      </c>
      <c r="BX52" s="491" t="s">
        <v>353</v>
      </c>
      <c r="BY52" s="491" t="s">
        <v>353</v>
      </c>
      <c r="BZ52" s="491" t="s">
        <v>353</v>
      </c>
      <c r="CA52" s="491" t="s">
        <v>353</v>
      </c>
      <c r="CB52" s="491" t="s">
        <v>353</v>
      </c>
      <c r="CC52" s="491" t="s">
        <v>353</v>
      </c>
      <c r="CD52" s="491" t="s">
        <v>353</v>
      </c>
      <c r="CE52" s="491" t="s">
        <v>353</v>
      </c>
      <c r="CF52" s="491" t="s">
        <v>353</v>
      </c>
      <c r="CG52" s="491" t="s">
        <v>353</v>
      </c>
      <c r="CH52" s="491" t="s">
        <v>353</v>
      </c>
      <c r="CI52" s="491" t="s">
        <v>353</v>
      </c>
      <c r="CJ52" s="491" t="s">
        <v>353</v>
      </c>
      <c r="CK52" s="491" t="s">
        <v>353</v>
      </c>
      <c r="CL52" s="491" t="s">
        <v>353</v>
      </c>
      <c r="CM52" s="491" t="s">
        <v>353</v>
      </c>
      <c r="CN52" s="491" t="s">
        <v>353</v>
      </c>
      <c r="CO52" s="491" t="s">
        <v>353</v>
      </c>
      <c r="CP52" s="491" t="s">
        <v>353</v>
      </c>
      <c r="CQ52" s="491" t="s">
        <v>353</v>
      </c>
      <c r="CR52" s="491" t="s">
        <v>353</v>
      </c>
      <c r="CS52" s="491" t="s">
        <v>353</v>
      </c>
      <c r="CT52" s="491" t="s">
        <v>353</v>
      </c>
      <c r="CU52" s="491" t="s">
        <v>353</v>
      </c>
      <c r="CV52" s="491" t="s">
        <v>353</v>
      </c>
      <c r="CW52" s="491" t="s">
        <v>353</v>
      </c>
      <c r="CX52" s="491" t="s">
        <v>353</v>
      </c>
      <c r="CY52" s="491" t="s">
        <v>353</v>
      </c>
      <c r="CZ52" s="491" t="s">
        <v>353</v>
      </c>
      <c r="DA52" s="491" t="s">
        <v>353</v>
      </c>
      <c r="DB52" s="491" t="s">
        <v>353</v>
      </c>
      <c r="DC52" s="491" t="s">
        <v>353</v>
      </c>
      <c r="DD52" s="491" t="s">
        <v>353</v>
      </c>
      <c r="DE52" s="491" t="s">
        <v>353</v>
      </c>
      <c r="DF52" s="491" t="s">
        <v>353</v>
      </c>
      <c r="DG52" s="492" t="s">
        <v>353</v>
      </c>
    </row>
    <row r="53" spans="1:111" ht="15" customHeight="1">
      <c r="A53" s="484">
        <v>47</v>
      </c>
      <c r="B53" s="188" t="s">
        <v>218</v>
      </c>
      <c r="C53" s="185" t="s">
        <v>219</v>
      </c>
      <c r="D53" s="490" t="s">
        <v>353</v>
      </c>
      <c r="E53" s="491" t="s">
        <v>353</v>
      </c>
      <c r="F53" s="491" t="s">
        <v>353</v>
      </c>
      <c r="G53" s="491" t="s">
        <v>353</v>
      </c>
      <c r="H53" s="491" t="s">
        <v>353</v>
      </c>
      <c r="I53" s="491" t="s">
        <v>353</v>
      </c>
      <c r="J53" s="491" t="s">
        <v>353</v>
      </c>
      <c r="K53" s="491" t="s">
        <v>353</v>
      </c>
      <c r="L53" s="491" t="s">
        <v>353</v>
      </c>
      <c r="M53" s="491" t="s">
        <v>353</v>
      </c>
      <c r="N53" s="491" t="s">
        <v>353</v>
      </c>
      <c r="O53" s="491" t="s">
        <v>353</v>
      </c>
      <c r="P53" s="491" t="s">
        <v>353</v>
      </c>
      <c r="Q53" s="491" t="s">
        <v>353</v>
      </c>
      <c r="R53" s="491" t="s">
        <v>353</v>
      </c>
      <c r="S53" s="491" t="s">
        <v>353</v>
      </c>
      <c r="T53" s="491" t="s">
        <v>353</v>
      </c>
      <c r="U53" s="491" t="s">
        <v>353</v>
      </c>
      <c r="V53" s="491" t="s">
        <v>353</v>
      </c>
      <c r="W53" s="491" t="s">
        <v>353</v>
      </c>
      <c r="X53" s="491" t="s">
        <v>353</v>
      </c>
      <c r="Y53" s="491" t="s">
        <v>353</v>
      </c>
      <c r="Z53" s="491" t="s">
        <v>353</v>
      </c>
      <c r="AA53" s="491" t="s">
        <v>353</v>
      </c>
      <c r="AB53" s="491" t="s">
        <v>353</v>
      </c>
      <c r="AC53" s="491" t="s">
        <v>353</v>
      </c>
      <c r="AD53" s="491" t="s">
        <v>353</v>
      </c>
      <c r="AE53" s="491" t="s">
        <v>353</v>
      </c>
      <c r="AF53" s="491" t="s">
        <v>353</v>
      </c>
      <c r="AG53" s="491" t="s">
        <v>353</v>
      </c>
      <c r="AH53" s="491" t="s">
        <v>353</v>
      </c>
      <c r="AI53" s="491" t="s">
        <v>353</v>
      </c>
      <c r="AJ53" s="491" t="s">
        <v>353</v>
      </c>
      <c r="AK53" s="491" t="s">
        <v>353</v>
      </c>
      <c r="AL53" s="491" t="s">
        <v>353</v>
      </c>
      <c r="AM53" s="491" t="s">
        <v>353</v>
      </c>
      <c r="AN53" s="491" t="s">
        <v>353</v>
      </c>
      <c r="AO53" s="491" t="s">
        <v>353</v>
      </c>
      <c r="AP53" s="491" t="s">
        <v>353</v>
      </c>
      <c r="AQ53" s="491" t="s">
        <v>353</v>
      </c>
      <c r="AR53" s="491" t="s">
        <v>353</v>
      </c>
      <c r="AS53" s="491" t="s">
        <v>353</v>
      </c>
      <c r="AT53" s="491" t="s">
        <v>353</v>
      </c>
      <c r="AU53" s="491" t="s">
        <v>353</v>
      </c>
      <c r="AV53" s="491" t="s">
        <v>353</v>
      </c>
      <c r="AW53" s="491" t="s">
        <v>353</v>
      </c>
      <c r="AX53" s="491">
        <v>1</v>
      </c>
      <c r="AY53" s="491" t="s">
        <v>353</v>
      </c>
      <c r="AZ53" s="491" t="s">
        <v>353</v>
      </c>
      <c r="BA53" s="491" t="s">
        <v>353</v>
      </c>
      <c r="BB53" s="491" t="s">
        <v>353</v>
      </c>
      <c r="BC53" s="491" t="s">
        <v>353</v>
      </c>
      <c r="BD53" s="491" t="s">
        <v>353</v>
      </c>
      <c r="BE53" s="491" t="s">
        <v>353</v>
      </c>
      <c r="BF53" s="491" t="s">
        <v>353</v>
      </c>
      <c r="BG53" s="491" t="s">
        <v>353</v>
      </c>
      <c r="BH53" s="491" t="s">
        <v>353</v>
      </c>
      <c r="BI53" s="491" t="s">
        <v>353</v>
      </c>
      <c r="BJ53" s="491" t="s">
        <v>353</v>
      </c>
      <c r="BK53" s="491" t="s">
        <v>353</v>
      </c>
      <c r="BL53" s="491" t="s">
        <v>353</v>
      </c>
      <c r="BM53" s="491" t="s">
        <v>353</v>
      </c>
      <c r="BN53" s="491" t="s">
        <v>353</v>
      </c>
      <c r="BO53" s="491" t="s">
        <v>353</v>
      </c>
      <c r="BP53" s="491" t="s">
        <v>353</v>
      </c>
      <c r="BQ53" s="491" t="s">
        <v>353</v>
      </c>
      <c r="BR53" s="491" t="s">
        <v>353</v>
      </c>
      <c r="BS53" s="491" t="s">
        <v>353</v>
      </c>
      <c r="BT53" s="491" t="s">
        <v>353</v>
      </c>
      <c r="BU53" s="491" t="s">
        <v>353</v>
      </c>
      <c r="BV53" s="491" t="s">
        <v>353</v>
      </c>
      <c r="BW53" s="491" t="s">
        <v>353</v>
      </c>
      <c r="BX53" s="491" t="s">
        <v>353</v>
      </c>
      <c r="BY53" s="491" t="s">
        <v>353</v>
      </c>
      <c r="BZ53" s="491" t="s">
        <v>353</v>
      </c>
      <c r="CA53" s="491" t="s">
        <v>353</v>
      </c>
      <c r="CB53" s="491" t="s">
        <v>353</v>
      </c>
      <c r="CC53" s="491" t="s">
        <v>353</v>
      </c>
      <c r="CD53" s="491" t="s">
        <v>353</v>
      </c>
      <c r="CE53" s="491" t="s">
        <v>353</v>
      </c>
      <c r="CF53" s="491" t="s">
        <v>353</v>
      </c>
      <c r="CG53" s="491" t="s">
        <v>353</v>
      </c>
      <c r="CH53" s="491" t="s">
        <v>353</v>
      </c>
      <c r="CI53" s="491" t="s">
        <v>353</v>
      </c>
      <c r="CJ53" s="491" t="s">
        <v>353</v>
      </c>
      <c r="CK53" s="491" t="s">
        <v>353</v>
      </c>
      <c r="CL53" s="491" t="s">
        <v>353</v>
      </c>
      <c r="CM53" s="491" t="s">
        <v>353</v>
      </c>
      <c r="CN53" s="491" t="s">
        <v>353</v>
      </c>
      <c r="CO53" s="491" t="s">
        <v>353</v>
      </c>
      <c r="CP53" s="491" t="s">
        <v>353</v>
      </c>
      <c r="CQ53" s="491" t="s">
        <v>353</v>
      </c>
      <c r="CR53" s="491" t="s">
        <v>353</v>
      </c>
      <c r="CS53" s="491" t="s">
        <v>353</v>
      </c>
      <c r="CT53" s="491" t="s">
        <v>353</v>
      </c>
      <c r="CU53" s="491" t="s">
        <v>353</v>
      </c>
      <c r="CV53" s="491" t="s">
        <v>353</v>
      </c>
      <c r="CW53" s="491" t="s">
        <v>353</v>
      </c>
      <c r="CX53" s="491" t="s">
        <v>353</v>
      </c>
      <c r="CY53" s="491" t="s">
        <v>353</v>
      </c>
      <c r="CZ53" s="491" t="s">
        <v>353</v>
      </c>
      <c r="DA53" s="491" t="s">
        <v>353</v>
      </c>
      <c r="DB53" s="491" t="s">
        <v>353</v>
      </c>
      <c r="DC53" s="491" t="s">
        <v>353</v>
      </c>
      <c r="DD53" s="491" t="s">
        <v>353</v>
      </c>
      <c r="DE53" s="491" t="s">
        <v>353</v>
      </c>
      <c r="DF53" s="491" t="s">
        <v>353</v>
      </c>
      <c r="DG53" s="492" t="s">
        <v>353</v>
      </c>
    </row>
    <row r="54" spans="1:111" ht="15" customHeight="1">
      <c r="A54" s="484">
        <v>48</v>
      </c>
      <c r="B54" s="188" t="s">
        <v>220</v>
      </c>
      <c r="C54" s="185" t="s">
        <v>221</v>
      </c>
      <c r="D54" s="490" t="s">
        <v>353</v>
      </c>
      <c r="E54" s="491" t="s">
        <v>353</v>
      </c>
      <c r="F54" s="491" t="s">
        <v>353</v>
      </c>
      <c r="G54" s="491" t="s">
        <v>353</v>
      </c>
      <c r="H54" s="491" t="s">
        <v>353</v>
      </c>
      <c r="I54" s="491" t="s">
        <v>353</v>
      </c>
      <c r="J54" s="491" t="s">
        <v>353</v>
      </c>
      <c r="K54" s="491" t="s">
        <v>353</v>
      </c>
      <c r="L54" s="491" t="s">
        <v>353</v>
      </c>
      <c r="M54" s="491" t="s">
        <v>353</v>
      </c>
      <c r="N54" s="491" t="s">
        <v>353</v>
      </c>
      <c r="O54" s="491" t="s">
        <v>353</v>
      </c>
      <c r="P54" s="491" t="s">
        <v>353</v>
      </c>
      <c r="Q54" s="491" t="s">
        <v>353</v>
      </c>
      <c r="R54" s="491" t="s">
        <v>353</v>
      </c>
      <c r="S54" s="491" t="s">
        <v>353</v>
      </c>
      <c r="T54" s="491" t="s">
        <v>353</v>
      </c>
      <c r="U54" s="491" t="s">
        <v>353</v>
      </c>
      <c r="V54" s="491" t="s">
        <v>353</v>
      </c>
      <c r="W54" s="491" t="s">
        <v>353</v>
      </c>
      <c r="X54" s="491" t="s">
        <v>353</v>
      </c>
      <c r="Y54" s="491" t="s">
        <v>353</v>
      </c>
      <c r="Z54" s="491" t="s">
        <v>353</v>
      </c>
      <c r="AA54" s="491" t="s">
        <v>353</v>
      </c>
      <c r="AB54" s="491" t="s">
        <v>353</v>
      </c>
      <c r="AC54" s="491" t="s">
        <v>353</v>
      </c>
      <c r="AD54" s="491" t="s">
        <v>353</v>
      </c>
      <c r="AE54" s="491" t="s">
        <v>353</v>
      </c>
      <c r="AF54" s="491" t="s">
        <v>353</v>
      </c>
      <c r="AG54" s="491" t="s">
        <v>353</v>
      </c>
      <c r="AH54" s="491" t="s">
        <v>353</v>
      </c>
      <c r="AI54" s="491" t="s">
        <v>353</v>
      </c>
      <c r="AJ54" s="491" t="s">
        <v>353</v>
      </c>
      <c r="AK54" s="491" t="s">
        <v>353</v>
      </c>
      <c r="AL54" s="491" t="s">
        <v>353</v>
      </c>
      <c r="AM54" s="491" t="s">
        <v>353</v>
      </c>
      <c r="AN54" s="491" t="s">
        <v>353</v>
      </c>
      <c r="AO54" s="491" t="s">
        <v>353</v>
      </c>
      <c r="AP54" s="491" t="s">
        <v>353</v>
      </c>
      <c r="AQ54" s="491" t="s">
        <v>353</v>
      </c>
      <c r="AR54" s="491" t="s">
        <v>353</v>
      </c>
      <c r="AS54" s="491" t="s">
        <v>353</v>
      </c>
      <c r="AT54" s="491" t="s">
        <v>353</v>
      </c>
      <c r="AU54" s="491" t="s">
        <v>353</v>
      </c>
      <c r="AV54" s="491" t="s">
        <v>353</v>
      </c>
      <c r="AW54" s="491" t="s">
        <v>353</v>
      </c>
      <c r="AX54" s="491" t="s">
        <v>353</v>
      </c>
      <c r="AY54" s="491">
        <v>1</v>
      </c>
      <c r="AZ54" s="491" t="s">
        <v>353</v>
      </c>
      <c r="BA54" s="491" t="s">
        <v>353</v>
      </c>
      <c r="BB54" s="491" t="s">
        <v>353</v>
      </c>
      <c r="BC54" s="491" t="s">
        <v>353</v>
      </c>
      <c r="BD54" s="491" t="s">
        <v>353</v>
      </c>
      <c r="BE54" s="491" t="s">
        <v>353</v>
      </c>
      <c r="BF54" s="491" t="s">
        <v>353</v>
      </c>
      <c r="BG54" s="491" t="s">
        <v>353</v>
      </c>
      <c r="BH54" s="491" t="s">
        <v>353</v>
      </c>
      <c r="BI54" s="491" t="s">
        <v>353</v>
      </c>
      <c r="BJ54" s="491" t="s">
        <v>353</v>
      </c>
      <c r="BK54" s="491" t="s">
        <v>353</v>
      </c>
      <c r="BL54" s="491" t="s">
        <v>353</v>
      </c>
      <c r="BM54" s="491" t="s">
        <v>353</v>
      </c>
      <c r="BN54" s="491" t="s">
        <v>353</v>
      </c>
      <c r="BO54" s="491" t="s">
        <v>353</v>
      </c>
      <c r="BP54" s="491" t="s">
        <v>353</v>
      </c>
      <c r="BQ54" s="491" t="s">
        <v>353</v>
      </c>
      <c r="BR54" s="491" t="s">
        <v>353</v>
      </c>
      <c r="BS54" s="491" t="s">
        <v>353</v>
      </c>
      <c r="BT54" s="491" t="s">
        <v>353</v>
      </c>
      <c r="BU54" s="491" t="s">
        <v>353</v>
      </c>
      <c r="BV54" s="491" t="s">
        <v>353</v>
      </c>
      <c r="BW54" s="491" t="s">
        <v>353</v>
      </c>
      <c r="BX54" s="491" t="s">
        <v>353</v>
      </c>
      <c r="BY54" s="491" t="s">
        <v>353</v>
      </c>
      <c r="BZ54" s="491" t="s">
        <v>353</v>
      </c>
      <c r="CA54" s="491" t="s">
        <v>353</v>
      </c>
      <c r="CB54" s="491" t="s">
        <v>353</v>
      </c>
      <c r="CC54" s="491" t="s">
        <v>353</v>
      </c>
      <c r="CD54" s="491" t="s">
        <v>353</v>
      </c>
      <c r="CE54" s="491" t="s">
        <v>353</v>
      </c>
      <c r="CF54" s="491" t="s">
        <v>353</v>
      </c>
      <c r="CG54" s="491" t="s">
        <v>353</v>
      </c>
      <c r="CH54" s="491" t="s">
        <v>353</v>
      </c>
      <c r="CI54" s="491" t="s">
        <v>353</v>
      </c>
      <c r="CJ54" s="491" t="s">
        <v>353</v>
      </c>
      <c r="CK54" s="491" t="s">
        <v>353</v>
      </c>
      <c r="CL54" s="491" t="s">
        <v>353</v>
      </c>
      <c r="CM54" s="491" t="s">
        <v>353</v>
      </c>
      <c r="CN54" s="491" t="s">
        <v>353</v>
      </c>
      <c r="CO54" s="491" t="s">
        <v>353</v>
      </c>
      <c r="CP54" s="491" t="s">
        <v>353</v>
      </c>
      <c r="CQ54" s="491" t="s">
        <v>353</v>
      </c>
      <c r="CR54" s="491" t="s">
        <v>353</v>
      </c>
      <c r="CS54" s="491" t="s">
        <v>353</v>
      </c>
      <c r="CT54" s="491" t="s">
        <v>353</v>
      </c>
      <c r="CU54" s="491" t="s">
        <v>353</v>
      </c>
      <c r="CV54" s="491" t="s">
        <v>353</v>
      </c>
      <c r="CW54" s="491" t="s">
        <v>353</v>
      </c>
      <c r="CX54" s="491" t="s">
        <v>353</v>
      </c>
      <c r="CY54" s="491" t="s">
        <v>353</v>
      </c>
      <c r="CZ54" s="491" t="s">
        <v>353</v>
      </c>
      <c r="DA54" s="491" t="s">
        <v>353</v>
      </c>
      <c r="DB54" s="491" t="s">
        <v>353</v>
      </c>
      <c r="DC54" s="491" t="s">
        <v>353</v>
      </c>
      <c r="DD54" s="491" t="s">
        <v>353</v>
      </c>
      <c r="DE54" s="491" t="s">
        <v>353</v>
      </c>
      <c r="DF54" s="491" t="s">
        <v>353</v>
      </c>
      <c r="DG54" s="492" t="s">
        <v>353</v>
      </c>
    </row>
    <row r="55" spans="1:111" ht="15" customHeight="1">
      <c r="A55" s="484">
        <v>49</v>
      </c>
      <c r="B55" s="188" t="s">
        <v>222</v>
      </c>
      <c r="C55" s="185" t="s">
        <v>223</v>
      </c>
      <c r="D55" s="490" t="s">
        <v>353</v>
      </c>
      <c r="E55" s="491" t="s">
        <v>353</v>
      </c>
      <c r="F55" s="491" t="s">
        <v>353</v>
      </c>
      <c r="G55" s="491" t="s">
        <v>353</v>
      </c>
      <c r="H55" s="491" t="s">
        <v>353</v>
      </c>
      <c r="I55" s="491" t="s">
        <v>353</v>
      </c>
      <c r="J55" s="491" t="s">
        <v>353</v>
      </c>
      <c r="K55" s="491" t="s">
        <v>353</v>
      </c>
      <c r="L55" s="491" t="s">
        <v>353</v>
      </c>
      <c r="M55" s="491" t="s">
        <v>353</v>
      </c>
      <c r="N55" s="491" t="s">
        <v>353</v>
      </c>
      <c r="O55" s="491" t="s">
        <v>353</v>
      </c>
      <c r="P55" s="491" t="s">
        <v>353</v>
      </c>
      <c r="Q55" s="491" t="s">
        <v>353</v>
      </c>
      <c r="R55" s="491" t="s">
        <v>353</v>
      </c>
      <c r="S55" s="491" t="s">
        <v>353</v>
      </c>
      <c r="T55" s="491" t="s">
        <v>353</v>
      </c>
      <c r="U55" s="491" t="s">
        <v>353</v>
      </c>
      <c r="V55" s="491" t="s">
        <v>353</v>
      </c>
      <c r="W55" s="491" t="s">
        <v>353</v>
      </c>
      <c r="X55" s="491" t="s">
        <v>353</v>
      </c>
      <c r="Y55" s="491" t="s">
        <v>353</v>
      </c>
      <c r="Z55" s="491" t="s">
        <v>353</v>
      </c>
      <c r="AA55" s="491" t="s">
        <v>353</v>
      </c>
      <c r="AB55" s="491" t="s">
        <v>353</v>
      </c>
      <c r="AC55" s="491" t="s">
        <v>353</v>
      </c>
      <c r="AD55" s="491" t="s">
        <v>353</v>
      </c>
      <c r="AE55" s="491" t="s">
        <v>353</v>
      </c>
      <c r="AF55" s="491" t="s">
        <v>353</v>
      </c>
      <c r="AG55" s="491" t="s">
        <v>353</v>
      </c>
      <c r="AH55" s="491" t="s">
        <v>353</v>
      </c>
      <c r="AI55" s="491" t="s">
        <v>353</v>
      </c>
      <c r="AJ55" s="491" t="s">
        <v>353</v>
      </c>
      <c r="AK55" s="491" t="s">
        <v>353</v>
      </c>
      <c r="AL55" s="491" t="s">
        <v>353</v>
      </c>
      <c r="AM55" s="491" t="s">
        <v>353</v>
      </c>
      <c r="AN55" s="491" t="s">
        <v>353</v>
      </c>
      <c r="AO55" s="491" t="s">
        <v>353</v>
      </c>
      <c r="AP55" s="491" t="s">
        <v>353</v>
      </c>
      <c r="AQ55" s="491" t="s">
        <v>353</v>
      </c>
      <c r="AR55" s="491" t="s">
        <v>353</v>
      </c>
      <c r="AS55" s="491" t="s">
        <v>353</v>
      </c>
      <c r="AT55" s="491" t="s">
        <v>353</v>
      </c>
      <c r="AU55" s="491" t="s">
        <v>353</v>
      </c>
      <c r="AV55" s="491" t="s">
        <v>353</v>
      </c>
      <c r="AW55" s="491" t="s">
        <v>353</v>
      </c>
      <c r="AX55" s="491" t="s">
        <v>353</v>
      </c>
      <c r="AY55" s="491" t="s">
        <v>353</v>
      </c>
      <c r="AZ55" s="491">
        <v>1</v>
      </c>
      <c r="BA55" s="491" t="s">
        <v>353</v>
      </c>
      <c r="BB55" s="491" t="s">
        <v>353</v>
      </c>
      <c r="BC55" s="491" t="s">
        <v>353</v>
      </c>
      <c r="BD55" s="491" t="s">
        <v>353</v>
      </c>
      <c r="BE55" s="491" t="s">
        <v>353</v>
      </c>
      <c r="BF55" s="491" t="s">
        <v>353</v>
      </c>
      <c r="BG55" s="491" t="s">
        <v>353</v>
      </c>
      <c r="BH55" s="491" t="s">
        <v>353</v>
      </c>
      <c r="BI55" s="491" t="s">
        <v>353</v>
      </c>
      <c r="BJ55" s="491" t="s">
        <v>353</v>
      </c>
      <c r="BK55" s="491" t="s">
        <v>353</v>
      </c>
      <c r="BL55" s="491" t="s">
        <v>353</v>
      </c>
      <c r="BM55" s="491" t="s">
        <v>353</v>
      </c>
      <c r="BN55" s="491" t="s">
        <v>353</v>
      </c>
      <c r="BO55" s="491" t="s">
        <v>353</v>
      </c>
      <c r="BP55" s="491" t="s">
        <v>353</v>
      </c>
      <c r="BQ55" s="491" t="s">
        <v>353</v>
      </c>
      <c r="BR55" s="491" t="s">
        <v>353</v>
      </c>
      <c r="BS55" s="491" t="s">
        <v>353</v>
      </c>
      <c r="BT55" s="491" t="s">
        <v>353</v>
      </c>
      <c r="BU55" s="491" t="s">
        <v>353</v>
      </c>
      <c r="BV55" s="491" t="s">
        <v>353</v>
      </c>
      <c r="BW55" s="491" t="s">
        <v>353</v>
      </c>
      <c r="BX55" s="491" t="s">
        <v>353</v>
      </c>
      <c r="BY55" s="491" t="s">
        <v>353</v>
      </c>
      <c r="BZ55" s="491" t="s">
        <v>353</v>
      </c>
      <c r="CA55" s="491" t="s">
        <v>353</v>
      </c>
      <c r="CB55" s="491" t="s">
        <v>353</v>
      </c>
      <c r="CC55" s="491" t="s">
        <v>353</v>
      </c>
      <c r="CD55" s="491" t="s">
        <v>353</v>
      </c>
      <c r="CE55" s="491" t="s">
        <v>353</v>
      </c>
      <c r="CF55" s="491" t="s">
        <v>353</v>
      </c>
      <c r="CG55" s="491" t="s">
        <v>353</v>
      </c>
      <c r="CH55" s="491" t="s">
        <v>353</v>
      </c>
      <c r="CI55" s="491" t="s">
        <v>353</v>
      </c>
      <c r="CJ55" s="491" t="s">
        <v>353</v>
      </c>
      <c r="CK55" s="491" t="s">
        <v>353</v>
      </c>
      <c r="CL55" s="491" t="s">
        <v>353</v>
      </c>
      <c r="CM55" s="491" t="s">
        <v>353</v>
      </c>
      <c r="CN55" s="491" t="s">
        <v>353</v>
      </c>
      <c r="CO55" s="491" t="s">
        <v>353</v>
      </c>
      <c r="CP55" s="491" t="s">
        <v>353</v>
      </c>
      <c r="CQ55" s="491" t="s">
        <v>353</v>
      </c>
      <c r="CR55" s="491" t="s">
        <v>353</v>
      </c>
      <c r="CS55" s="491" t="s">
        <v>353</v>
      </c>
      <c r="CT55" s="491" t="s">
        <v>353</v>
      </c>
      <c r="CU55" s="491" t="s">
        <v>353</v>
      </c>
      <c r="CV55" s="491" t="s">
        <v>353</v>
      </c>
      <c r="CW55" s="491" t="s">
        <v>353</v>
      </c>
      <c r="CX55" s="491" t="s">
        <v>353</v>
      </c>
      <c r="CY55" s="491" t="s">
        <v>353</v>
      </c>
      <c r="CZ55" s="491" t="s">
        <v>353</v>
      </c>
      <c r="DA55" s="491" t="s">
        <v>353</v>
      </c>
      <c r="DB55" s="491" t="s">
        <v>353</v>
      </c>
      <c r="DC55" s="491" t="s">
        <v>353</v>
      </c>
      <c r="DD55" s="491" t="s">
        <v>353</v>
      </c>
      <c r="DE55" s="491" t="s">
        <v>353</v>
      </c>
      <c r="DF55" s="491" t="s">
        <v>353</v>
      </c>
      <c r="DG55" s="492" t="s">
        <v>353</v>
      </c>
    </row>
    <row r="56" spans="1:111" ht="15" customHeight="1">
      <c r="A56" s="484">
        <v>50</v>
      </c>
      <c r="B56" s="188" t="s">
        <v>224</v>
      </c>
      <c r="C56" s="185" t="s">
        <v>225</v>
      </c>
      <c r="D56" s="490" t="s">
        <v>353</v>
      </c>
      <c r="E56" s="491" t="s">
        <v>353</v>
      </c>
      <c r="F56" s="491" t="s">
        <v>353</v>
      </c>
      <c r="G56" s="491" t="s">
        <v>353</v>
      </c>
      <c r="H56" s="491" t="s">
        <v>353</v>
      </c>
      <c r="I56" s="491" t="s">
        <v>353</v>
      </c>
      <c r="J56" s="491" t="s">
        <v>353</v>
      </c>
      <c r="K56" s="491" t="s">
        <v>353</v>
      </c>
      <c r="L56" s="491" t="s">
        <v>353</v>
      </c>
      <c r="M56" s="491" t="s">
        <v>353</v>
      </c>
      <c r="N56" s="491" t="s">
        <v>353</v>
      </c>
      <c r="O56" s="491" t="s">
        <v>353</v>
      </c>
      <c r="P56" s="491" t="s">
        <v>353</v>
      </c>
      <c r="Q56" s="491" t="s">
        <v>353</v>
      </c>
      <c r="R56" s="491" t="s">
        <v>353</v>
      </c>
      <c r="S56" s="491" t="s">
        <v>353</v>
      </c>
      <c r="T56" s="491" t="s">
        <v>353</v>
      </c>
      <c r="U56" s="491" t="s">
        <v>353</v>
      </c>
      <c r="V56" s="491" t="s">
        <v>353</v>
      </c>
      <c r="W56" s="491" t="s">
        <v>353</v>
      </c>
      <c r="X56" s="491" t="s">
        <v>353</v>
      </c>
      <c r="Y56" s="491" t="s">
        <v>353</v>
      </c>
      <c r="Z56" s="491" t="s">
        <v>353</v>
      </c>
      <c r="AA56" s="491" t="s">
        <v>353</v>
      </c>
      <c r="AB56" s="491" t="s">
        <v>353</v>
      </c>
      <c r="AC56" s="491" t="s">
        <v>353</v>
      </c>
      <c r="AD56" s="491" t="s">
        <v>353</v>
      </c>
      <c r="AE56" s="491" t="s">
        <v>353</v>
      </c>
      <c r="AF56" s="491" t="s">
        <v>353</v>
      </c>
      <c r="AG56" s="491" t="s">
        <v>353</v>
      </c>
      <c r="AH56" s="491" t="s">
        <v>353</v>
      </c>
      <c r="AI56" s="491" t="s">
        <v>353</v>
      </c>
      <c r="AJ56" s="491" t="s">
        <v>353</v>
      </c>
      <c r="AK56" s="491" t="s">
        <v>353</v>
      </c>
      <c r="AL56" s="491" t="s">
        <v>353</v>
      </c>
      <c r="AM56" s="491" t="s">
        <v>353</v>
      </c>
      <c r="AN56" s="491" t="s">
        <v>353</v>
      </c>
      <c r="AO56" s="491" t="s">
        <v>353</v>
      </c>
      <c r="AP56" s="491" t="s">
        <v>353</v>
      </c>
      <c r="AQ56" s="491" t="s">
        <v>353</v>
      </c>
      <c r="AR56" s="491" t="s">
        <v>353</v>
      </c>
      <c r="AS56" s="491" t="s">
        <v>353</v>
      </c>
      <c r="AT56" s="491" t="s">
        <v>353</v>
      </c>
      <c r="AU56" s="491" t="s">
        <v>353</v>
      </c>
      <c r="AV56" s="491" t="s">
        <v>353</v>
      </c>
      <c r="AW56" s="491" t="s">
        <v>353</v>
      </c>
      <c r="AX56" s="491" t="s">
        <v>353</v>
      </c>
      <c r="AY56" s="491" t="s">
        <v>353</v>
      </c>
      <c r="AZ56" s="491" t="s">
        <v>353</v>
      </c>
      <c r="BA56" s="491">
        <v>1</v>
      </c>
      <c r="BB56" s="491" t="s">
        <v>353</v>
      </c>
      <c r="BC56" s="491" t="s">
        <v>353</v>
      </c>
      <c r="BD56" s="491" t="s">
        <v>353</v>
      </c>
      <c r="BE56" s="491" t="s">
        <v>353</v>
      </c>
      <c r="BF56" s="491" t="s">
        <v>353</v>
      </c>
      <c r="BG56" s="491" t="s">
        <v>353</v>
      </c>
      <c r="BH56" s="491" t="s">
        <v>353</v>
      </c>
      <c r="BI56" s="491" t="s">
        <v>353</v>
      </c>
      <c r="BJ56" s="491" t="s">
        <v>353</v>
      </c>
      <c r="BK56" s="491" t="s">
        <v>353</v>
      </c>
      <c r="BL56" s="491" t="s">
        <v>353</v>
      </c>
      <c r="BM56" s="491" t="s">
        <v>353</v>
      </c>
      <c r="BN56" s="491" t="s">
        <v>353</v>
      </c>
      <c r="BO56" s="491" t="s">
        <v>353</v>
      </c>
      <c r="BP56" s="491" t="s">
        <v>353</v>
      </c>
      <c r="BQ56" s="491" t="s">
        <v>353</v>
      </c>
      <c r="BR56" s="491" t="s">
        <v>353</v>
      </c>
      <c r="BS56" s="491" t="s">
        <v>353</v>
      </c>
      <c r="BT56" s="491" t="s">
        <v>353</v>
      </c>
      <c r="BU56" s="491" t="s">
        <v>353</v>
      </c>
      <c r="BV56" s="491" t="s">
        <v>353</v>
      </c>
      <c r="BW56" s="491" t="s">
        <v>353</v>
      </c>
      <c r="BX56" s="491" t="s">
        <v>353</v>
      </c>
      <c r="BY56" s="491" t="s">
        <v>353</v>
      </c>
      <c r="BZ56" s="491" t="s">
        <v>353</v>
      </c>
      <c r="CA56" s="491" t="s">
        <v>353</v>
      </c>
      <c r="CB56" s="491" t="s">
        <v>353</v>
      </c>
      <c r="CC56" s="491" t="s">
        <v>353</v>
      </c>
      <c r="CD56" s="491" t="s">
        <v>353</v>
      </c>
      <c r="CE56" s="491" t="s">
        <v>353</v>
      </c>
      <c r="CF56" s="491" t="s">
        <v>353</v>
      </c>
      <c r="CG56" s="491" t="s">
        <v>353</v>
      </c>
      <c r="CH56" s="491" t="s">
        <v>353</v>
      </c>
      <c r="CI56" s="491" t="s">
        <v>353</v>
      </c>
      <c r="CJ56" s="491" t="s">
        <v>353</v>
      </c>
      <c r="CK56" s="491" t="s">
        <v>353</v>
      </c>
      <c r="CL56" s="491" t="s">
        <v>353</v>
      </c>
      <c r="CM56" s="491" t="s">
        <v>353</v>
      </c>
      <c r="CN56" s="491" t="s">
        <v>353</v>
      </c>
      <c r="CO56" s="491" t="s">
        <v>353</v>
      </c>
      <c r="CP56" s="491" t="s">
        <v>353</v>
      </c>
      <c r="CQ56" s="491" t="s">
        <v>353</v>
      </c>
      <c r="CR56" s="491" t="s">
        <v>353</v>
      </c>
      <c r="CS56" s="491" t="s">
        <v>353</v>
      </c>
      <c r="CT56" s="491" t="s">
        <v>353</v>
      </c>
      <c r="CU56" s="491" t="s">
        <v>353</v>
      </c>
      <c r="CV56" s="491" t="s">
        <v>353</v>
      </c>
      <c r="CW56" s="491" t="s">
        <v>353</v>
      </c>
      <c r="CX56" s="491" t="s">
        <v>353</v>
      </c>
      <c r="CY56" s="491" t="s">
        <v>353</v>
      </c>
      <c r="CZ56" s="491" t="s">
        <v>353</v>
      </c>
      <c r="DA56" s="491" t="s">
        <v>353</v>
      </c>
      <c r="DB56" s="491" t="s">
        <v>353</v>
      </c>
      <c r="DC56" s="491" t="s">
        <v>353</v>
      </c>
      <c r="DD56" s="491" t="s">
        <v>353</v>
      </c>
      <c r="DE56" s="491" t="s">
        <v>353</v>
      </c>
      <c r="DF56" s="491" t="s">
        <v>353</v>
      </c>
      <c r="DG56" s="492" t="s">
        <v>353</v>
      </c>
    </row>
    <row r="57" spans="1:111" ht="15" customHeight="1">
      <c r="A57" s="484">
        <v>51</v>
      </c>
      <c r="B57" s="188" t="s">
        <v>226</v>
      </c>
      <c r="C57" s="185" t="s">
        <v>227</v>
      </c>
      <c r="D57" s="490" t="s">
        <v>353</v>
      </c>
      <c r="E57" s="491" t="s">
        <v>353</v>
      </c>
      <c r="F57" s="491" t="s">
        <v>353</v>
      </c>
      <c r="G57" s="491" t="s">
        <v>353</v>
      </c>
      <c r="H57" s="491" t="s">
        <v>353</v>
      </c>
      <c r="I57" s="491" t="s">
        <v>353</v>
      </c>
      <c r="J57" s="491" t="s">
        <v>353</v>
      </c>
      <c r="K57" s="491" t="s">
        <v>353</v>
      </c>
      <c r="L57" s="491" t="s">
        <v>353</v>
      </c>
      <c r="M57" s="491" t="s">
        <v>353</v>
      </c>
      <c r="N57" s="491" t="s">
        <v>353</v>
      </c>
      <c r="O57" s="491" t="s">
        <v>353</v>
      </c>
      <c r="P57" s="491" t="s">
        <v>353</v>
      </c>
      <c r="Q57" s="491" t="s">
        <v>353</v>
      </c>
      <c r="R57" s="491" t="s">
        <v>353</v>
      </c>
      <c r="S57" s="491" t="s">
        <v>353</v>
      </c>
      <c r="T57" s="491" t="s">
        <v>353</v>
      </c>
      <c r="U57" s="491" t="s">
        <v>353</v>
      </c>
      <c r="V57" s="491" t="s">
        <v>353</v>
      </c>
      <c r="W57" s="491" t="s">
        <v>353</v>
      </c>
      <c r="X57" s="491" t="s">
        <v>353</v>
      </c>
      <c r="Y57" s="491" t="s">
        <v>353</v>
      </c>
      <c r="Z57" s="491" t="s">
        <v>353</v>
      </c>
      <c r="AA57" s="491" t="s">
        <v>353</v>
      </c>
      <c r="AB57" s="491" t="s">
        <v>353</v>
      </c>
      <c r="AC57" s="491" t="s">
        <v>353</v>
      </c>
      <c r="AD57" s="491" t="s">
        <v>353</v>
      </c>
      <c r="AE57" s="491" t="s">
        <v>353</v>
      </c>
      <c r="AF57" s="491" t="s">
        <v>353</v>
      </c>
      <c r="AG57" s="491" t="s">
        <v>353</v>
      </c>
      <c r="AH57" s="491" t="s">
        <v>353</v>
      </c>
      <c r="AI57" s="491" t="s">
        <v>353</v>
      </c>
      <c r="AJ57" s="491" t="s">
        <v>353</v>
      </c>
      <c r="AK57" s="491" t="s">
        <v>353</v>
      </c>
      <c r="AL57" s="491" t="s">
        <v>353</v>
      </c>
      <c r="AM57" s="491" t="s">
        <v>353</v>
      </c>
      <c r="AN57" s="491" t="s">
        <v>353</v>
      </c>
      <c r="AO57" s="491" t="s">
        <v>353</v>
      </c>
      <c r="AP57" s="491" t="s">
        <v>353</v>
      </c>
      <c r="AQ57" s="491" t="s">
        <v>353</v>
      </c>
      <c r="AR57" s="491" t="s">
        <v>353</v>
      </c>
      <c r="AS57" s="491" t="s">
        <v>353</v>
      </c>
      <c r="AT57" s="491" t="s">
        <v>353</v>
      </c>
      <c r="AU57" s="491" t="s">
        <v>353</v>
      </c>
      <c r="AV57" s="491" t="s">
        <v>353</v>
      </c>
      <c r="AW57" s="491" t="s">
        <v>353</v>
      </c>
      <c r="AX57" s="491" t="s">
        <v>353</v>
      </c>
      <c r="AY57" s="491" t="s">
        <v>353</v>
      </c>
      <c r="AZ57" s="491" t="s">
        <v>353</v>
      </c>
      <c r="BA57" s="491" t="s">
        <v>353</v>
      </c>
      <c r="BB57" s="491">
        <v>1</v>
      </c>
      <c r="BC57" s="491" t="s">
        <v>353</v>
      </c>
      <c r="BD57" s="491" t="s">
        <v>353</v>
      </c>
      <c r="BE57" s="491" t="s">
        <v>353</v>
      </c>
      <c r="BF57" s="491" t="s">
        <v>353</v>
      </c>
      <c r="BG57" s="491" t="s">
        <v>353</v>
      </c>
      <c r="BH57" s="491" t="s">
        <v>353</v>
      </c>
      <c r="BI57" s="491" t="s">
        <v>353</v>
      </c>
      <c r="BJ57" s="491" t="s">
        <v>353</v>
      </c>
      <c r="BK57" s="491" t="s">
        <v>353</v>
      </c>
      <c r="BL57" s="491" t="s">
        <v>353</v>
      </c>
      <c r="BM57" s="491" t="s">
        <v>353</v>
      </c>
      <c r="BN57" s="491" t="s">
        <v>353</v>
      </c>
      <c r="BO57" s="491" t="s">
        <v>353</v>
      </c>
      <c r="BP57" s="491" t="s">
        <v>353</v>
      </c>
      <c r="BQ57" s="491" t="s">
        <v>353</v>
      </c>
      <c r="BR57" s="491" t="s">
        <v>353</v>
      </c>
      <c r="BS57" s="491" t="s">
        <v>353</v>
      </c>
      <c r="BT57" s="491" t="s">
        <v>353</v>
      </c>
      <c r="BU57" s="491" t="s">
        <v>353</v>
      </c>
      <c r="BV57" s="491" t="s">
        <v>353</v>
      </c>
      <c r="BW57" s="491" t="s">
        <v>353</v>
      </c>
      <c r="BX57" s="491" t="s">
        <v>353</v>
      </c>
      <c r="BY57" s="491" t="s">
        <v>353</v>
      </c>
      <c r="BZ57" s="491" t="s">
        <v>353</v>
      </c>
      <c r="CA57" s="491" t="s">
        <v>353</v>
      </c>
      <c r="CB57" s="491" t="s">
        <v>353</v>
      </c>
      <c r="CC57" s="491" t="s">
        <v>353</v>
      </c>
      <c r="CD57" s="491" t="s">
        <v>353</v>
      </c>
      <c r="CE57" s="491" t="s">
        <v>353</v>
      </c>
      <c r="CF57" s="491" t="s">
        <v>353</v>
      </c>
      <c r="CG57" s="491" t="s">
        <v>353</v>
      </c>
      <c r="CH57" s="491" t="s">
        <v>353</v>
      </c>
      <c r="CI57" s="491" t="s">
        <v>353</v>
      </c>
      <c r="CJ57" s="491" t="s">
        <v>353</v>
      </c>
      <c r="CK57" s="491" t="s">
        <v>353</v>
      </c>
      <c r="CL57" s="491" t="s">
        <v>353</v>
      </c>
      <c r="CM57" s="491" t="s">
        <v>353</v>
      </c>
      <c r="CN57" s="491" t="s">
        <v>353</v>
      </c>
      <c r="CO57" s="491" t="s">
        <v>353</v>
      </c>
      <c r="CP57" s="491" t="s">
        <v>353</v>
      </c>
      <c r="CQ57" s="491" t="s">
        <v>353</v>
      </c>
      <c r="CR57" s="491" t="s">
        <v>353</v>
      </c>
      <c r="CS57" s="491" t="s">
        <v>353</v>
      </c>
      <c r="CT57" s="491" t="s">
        <v>353</v>
      </c>
      <c r="CU57" s="491" t="s">
        <v>353</v>
      </c>
      <c r="CV57" s="491" t="s">
        <v>353</v>
      </c>
      <c r="CW57" s="491" t="s">
        <v>353</v>
      </c>
      <c r="CX57" s="491" t="s">
        <v>353</v>
      </c>
      <c r="CY57" s="491" t="s">
        <v>353</v>
      </c>
      <c r="CZ57" s="491" t="s">
        <v>353</v>
      </c>
      <c r="DA57" s="491" t="s">
        <v>353</v>
      </c>
      <c r="DB57" s="491" t="s">
        <v>353</v>
      </c>
      <c r="DC57" s="491" t="s">
        <v>353</v>
      </c>
      <c r="DD57" s="491" t="s">
        <v>353</v>
      </c>
      <c r="DE57" s="491" t="s">
        <v>353</v>
      </c>
      <c r="DF57" s="491" t="s">
        <v>353</v>
      </c>
      <c r="DG57" s="492" t="s">
        <v>353</v>
      </c>
    </row>
    <row r="58" spans="1:111" ht="15" customHeight="1">
      <c r="A58" s="484">
        <v>52</v>
      </c>
      <c r="B58" s="188" t="s">
        <v>228</v>
      </c>
      <c r="C58" s="185" t="s">
        <v>229</v>
      </c>
      <c r="D58" s="490" t="s">
        <v>353</v>
      </c>
      <c r="E58" s="491" t="s">
        <v>353</v>
      </c>
      <c r="F58" s="491" t="s">
        <v>353</v>
      </c>
      <c r="G58" s="491" t="s">
        <v>353</v>
      </c>
      <c r="H58" s="491" t="s">
        <v>353</v>
      </c>
      <c r="I58" s="491" t="s">
        <v>353</v>
      </c>
      <c r="J58" s="491" t="s">
        <v>353</v>
      </c>
      <c r="K58" s="491" t="s">
        <v>353</v>
      </c>
      <c r="L58" s="491" t="s">
        <v>353</v>
      </c>
      <c r="M58" s="491" t="s">
        <v>353</v>
      </c>
      <c r="N58" s="491" t="s">
        <v>353</v>
      </c>
      <c r="O58" s="491" t="s">
        <v>353</v>
      </c>
      <c r="P58" s="491" t="s">
        <v>353</v>
      </c>
      <c r="Q58" s="491" t="s">
        <v>353</v>
      </c>
      <c r="R58" s="491" t="s">
        <v>353</v>
      </c>
      <c r="S58" s="491" t="s">
        <v>353</v>
      </c>
      <c r="T58" s="491" t="s">
        <v>353</v>
      </c>
      <c r="U58" s="491" t="s">
        <v>353</v>
      </c>
      <c r="V58" s="491" t="s">
        <v>353</v>
      </c>
      <c r="W58" s="491" t="s">
        <v>353</v>
      </c>
      <c r="X58" s="491" t="s">
        <v>353</v>
      </c>
      <c r="Y58" s="491" t="s">
        <v>353</v>
      </c>
      <c r="Z58" s="491" t="s">
        <v>353</v>
      </c>
      <c r="AA58" s="491" t="s">
        <v>353</v>
      </c>
      <c r="AB58" s="491" t="s">
        <v>353</v>
      </c>
      <c r="AC58" s="491" t="s">
        <v>353</v>
      </c>
      <c r="AD58" s="491" t="s">
        <v>353</v>
      </c>
      <c r="AE58" s="491" t="s">
        <v>353</v>
      </c>
      <c r="AF58" s="491" t="s">
        <v>353</v>
      </c>
      <c r="AG58" s="491" t="s">
        <v>353</v>
      </c>
      <c r="AH58" s="491" t="s">
        <v>353</v>
      </c>
      <c r="AI58" s="491" t="s">
        <v>353</v>
      </c>
      <c r="AJ58" s="491" t="s">
        <v>353</v>
      </c>
      <c r="AK58" s="491" t="s">
        <v>353</v>
      </c>
      <c r="AL58" s="491" t="s">
        <v>353</v>
      </c>
      <c r="AM58" s="491" t="s">
        <v>353</v>
      </c>
      <c r="AN58" s="491" t="s">
        <v>353</v>
      </c>
      <c r="AO58" s="491" t="s">
        <v>353</v>
      </c>
      <c r="AP58" s="491" t="s">
        <v>353</v>
      </c>
      <c r="AQ58" s="491" t="s">
        <v>353</v>
      </c>
      <c r="AR58" s="491" t="s">
        <v>353</v>
      </c>
      <c r="AS58" s="491" t="s">
        <v>353</v>
      </c>
      <c r="AT58" s="491" t="s">
        <v>353</v>
      </c>
      <c r="AU58" s="491" t="s">
        <v>353</v>
      </c>
      <c r="AV58" s="491" t="s">
        <v>353</v>
      </c>
      <c r="AW58" s="491" t="s">
        <v>353</v>
      </c>
      <c r="AX58" s="491" t="s">
        <v>353</v>
      </c>
      <c r="AY58" s="491" t="s">
        <v>353</v>
      </c>
      <c r="AZ58" s="491" t="s">
        <v>353</v>
      </c>
      <c r="BA58" s="491" t="s">
        <v>353</v>
      </c>
      <c r="BB58" s="491" t="s">
        <v>353</v>
      </c>
      <c r="BC58" s="491">
        <v>1</v>
      </c>
      <c r="BD58" s="491" t="s">
        <v>353</v>
      </c>
      <c r="BE58" s="491" t="s">
        <v>353</v>
      </c>
      <c r="BF58" s="491" t="s">
        <v>353</v>
      </c>
      <c r="BG58" s="491" t="s">
        <v>353</v>
      </c>
      <c r="BH58" s="491" t="s">
        <v>353</v>
      </c>
      <c r="BI58" s="491" t="s">
        <v>353</v>
      </c>
      <c r="BJ58" s="491" t="s">
        <v>353</v>
      </c>
      <c r="BK58" s="491" t="s">
        <v>353</v>
      </c>
      <c r="BL58" s="491" t="s">
        <v>353</v>
      </c>
      <c r="BM58" s="491" t="s">
        <v>353</v>
      </c>
      <c r="BN58" s="491" t="s">
        <v>353</v>
      </c>
      <c r="BO58" s="491" t="s">
        <v>353</v>
      </c>
      <c r="BP58" s="491" t="s">
        <v>353</v>
      </c>
      <c r="BQ58" s="491" t="s">
        <v>353</v>
      </c>
      <c r="BR58" s="491" t="s">
        <v>353</v>
      </c>
      <c r="BS58" s="491" t="s">
        <v>353</v>
      </c>
      <c r="BT58" s="491" t="s">
        <v>353</v>
      </c>
      <c r="BU58" s="491" t="s">
        <v>353</v>
      </c>
      <c r="BV58" s="491" t="s">
        <v>353</v>
      </c>
      <c r="BW58" s="491" t="s">
        <v>353</v>
      </c>
      <c r="BX58" s="491" t="s">
        <v>353</v>
      </c>
      <c r="BY58" s="491" t="s">
        <v>353</v>
      </c>
      <c r="BZ58" s="491" t="s">
        <v>353</v>
      </c>
      <c r="CA58" s="491" t="s">
        <v>353</v>
      </c>
      <c r="CB58" s="491" t="s">
        <v>353</v>
      </c>
      <c r="CC58" s="491" t="s">
        <v>353</v>
      </c>
      <c r="CD58" s="491" t="s">
        <v>353</v>
      </c>
      <c r="CE58" s="491" t="s">
        <v>353</v>
      </c>
      <c r="CF58" s="491" t="s">
        <v>353</v>
      </c>
      <c r="CG58" s="491" t="s">
        <v>353</v>
      </c>
      <c r="CH58" s="491" t="s">
        <v>353</v>
      </c>
      <c r="CI58" s="491" t="s">
        <v>353</v>
      </c>
      <c r="CJ58" s="491" t="s">
        <v>353</v>
      </c>
      <c r="CK58" s="491" t="s">
        <v>353</v>
      </c>
      <c r="CL58" s="491" t="s">
        <v>353</v>
      </c>
      <c r="CM58" s="491" t="s">
        <v>353</v>
      </c>
      <c r="CN58" s="491" t="s">
        <v>353</v>
      </c>
      <c r="CO58" s="491" t="s">
        <v>353</v>
      </c>
      <c r="CP58" s="491" t="s">
        <v>353</v>
      </c>
      <c r="CQ58" s="491" t="s">
        <v>353</v>
      </c>
      <c r="CR58" s="491" t="s">
        <v>353</v>
      </c>
      <c r="CS58" s="491" t="s">
        <v>353</v>
      </c>
      <c r="CT58" s="491" t="s">
        <v>353</v>
      </c>
      <c r="CU58" s="491" t="s">
        <v>353</v>
      </c>
      <c r="CV58" s="491" t="s">
        <v>353</v>
      </c>
      <c r="CW58" s="491" t="s">
        <v>353</v>
      </c>
      <c r="CX58" s="491" t="s">
        <v>353</v>
      </c>
      <c r="CY58" s="491" t="s">
        <v>353</v>
      </c>
      <c r="CZ58" s="491" t="s">
        <v>353</v>
      </c>
      <c r="DA58" s="491" t="s">
        <v>353</v>
      </c>
      <c r="DB58" s="491" t="s">
        <v>353</v>
      </c>
      <c r="DC58" s="491" t="s">
        <v>353</v>
      </c>
      <c r="DD58" s="491" t="s">
        <v>353</v>
      </c>
      <c r="DE58" s="491" t="s">
        <v>353</v>
      </c>
      <c r="DF58" s="491" t="s">
        <v>353</v>
      </c>
      <c r="DG58" s="492" t="s">
        <v>353</v>
      </c>
    </row>
    <row r="59" spans="1:111" ht="15" customHeight="1">
      <c r="A59" s="484">
        <v>53</v>
      </c>
      <c r="B59" s="188" t="s">
        <v>230</v>
      </c>
      <c r="C59" s="185" t="s">
        <v>231</v>
      </c>
      <c r="D59" s="490" t="s">
        <v>353</v>
      </c>
      <c r="E59" s="491" t="s">
        <v>353</v>
      </c>
      <c r="F59" s="491" t="s">
        <v>353</v>
      </c>
      <c r="G59" s="491" t="s">
        <v>353</v>
      </c>
      <c r="H59" s="491" t="s">
        <v>353</v>
      </c>
      <c r="I59" s="491" t="s">
        <v>353</v>
      </c>
      <c r="J59" s="491" t="s">
        <v>353</v>
      </c>
      <c r="K59" s="491" t="s">
        <v>353</v>
      </c>
      <c r="L59" s="491" t="s">
        <v>353</v>
      </c>
      <c r="M59" s="491" t="s">
        <v>353</v>
      </c>
      <c r="N59" s="491" t="s">
        <v>353</v>
      </c>
      <c r="O59" s="491" t="s">
        <v>353</v>
      </c>
      <c r="P59" s="491" t="s">
        <v>353</v>
      </c>
      <c r="Q59" s="491" t="s">
        <v>353</v>
      </c>
      <c r="R59" s="491" t="s">
        <v>353</v>
      </c>
      <c r="S59" s="491" t="s">
        <v>353</v>
      </c>
      <c r="T59" s="491" t="s">
        <v>353</v>
      </c>
      <c r="U59" s="491" t="s">
        <v>353</v>
      </c>
      <c r="V59" s="491" t="s">
        <v>353</v>
      </c>
      <c r="W59" s="491" t="s">
        <v>353</v>
      </c>
      <c r="X59" s="491" t="s">
        <v>353</v>
      </c>
      <c r="Y59" s="491" t="s">
        <v>353</v>
      </c>
      <c r="Z59" s="491" t="s">
        <v>353</v>
      </c>
      <c r="AA59" s="491" t="s">
        <v>353</v>
      </c>
      <c r="AB59" s="491" t="s">
        <v>353</v>
      </c>
      <c r="AC59" s="491" t="s">
        <v>353</v>
      </c>
      <c r="AD59" s="491" t="s">
        <v>353</v>
      </c>
      <c r="AE59" s="491" t="s">
        <v>353</v>
      </c>
      <c r="AF59" s="491" t="s">
        <v>353</v>
      </c>
      <c r="AG59" s="491" t="s">
        <v>353</v>
      </c>
      <c r="AH59" s="491" t="s">
        <v>353</v>
      </c>
      <c r="AI59" s="491" t="s">
        <v>353</v>
      </c>
      <c r="AJ59" s="491" t="s">
        <v>353</v>
      </c>
      <c r="AK59" s="491" t="s">
        <v>353</v>
      </c>
      <c r="AL59" s="491" t="s">
        <v>353</v>
      </c>
      <c r="AM59" s="491" t="s">
        <v>353</v>
      </c>
      <c r="AN59" s="491" t="s">
        <v>353</v>
      </c>
      <c r="AO59" s="491" t="s">
        <v>353</v>
      </c>
      <c r="AP59" s="491" t="s">
        <v>353</v>
      </c>
      <c r="AQ59" s="491" t="s">
        <v>353</v>
      </c>
      <c r="AR59" s="491" t="s">
        <v>353</v>
      </c>
      <c r="AS59" s="491" t="s">
        <v>353</v>
      </c>
      <c r="AT59" s="491" t="s">
        <v>353</v>
      </c>
      <c r="AU59" s="491" t="s">
        <v>353</v>
      </c>
      <c r="AV59" s="491" t="s">
        <v>353</v>
      </c>
      <c r="AW59" s="491" t="s">
        <v>353</v>
      </c>
      <c r="AX59" s="491" t="s">
        <v>353</v>
      </c>
      <c r="AY59" s="491" t="s">
        <v>353</v>
      </c>
      <c r="AZ59" s="491" t="s">
        <v>353</v>
      </c>
      <c r="BA59" s="491" t="s">
        <v>353</v>
      </c>
      <c r="BB59" s="491" t="s">
        <v>353</v>
      </c>
      <c r="BC59" s="491" t="s">
        <v>353</v>
      </c>
      <c r="BD59" s="491">
        <v>1</v>
      </c>
      <c r="BE59" s="491" t="s">
        <v>353</v>
      </c>
      <c r="BF59" s="491" t="s">
        <v>353</v>
      </c>
      <c r="BG59" s="491" t="s">
        <v>353</v>
      </c>
      <c r="BH59" s="491" t="s">
        <v>353</v>
      </c>
      <c r="BI59" s="491" t="s">
        <v>353</v>
      </c>
      <c r="BJ59" s="491" t="s">
        <v>353</v>
      </c>
      <c r="BK59" s="491" t="s">
        <v>353</v>
      </c>
      <c r="BL59" s="491" t="s">
        <v>353</v>
      </c>
      <c r="BM59" s="491" t="s">
        <v>353</v>
      </c>
      <c r="BN59" s="491" t="s">
        <v>353</v>
      </c>
      <c r="BO59" s="491" t="s">
        <v>353</v>
      </c>
      <c r="BP59" s="491" t="s">
        <v>353</v>
      </c>
      <c r="BQ59" s="491" t="s">
        <v>353</v>
      </c>
      <c r="BR59" s="491" t="s">
        <v>353</v>
      </c>
      <c r="BS59" s="491" t="s">
        <v>353</v>
      </c>
      <c r="BT59" s="491" t="s">
        <v>353</v>
      </c>
      <c r="BU59" s="491" t="s">
        <v>353</v>
      </c>
      <c r="BV59" s="491" t="s">
        <v>353</v>
      </c>
      <c r="BW59" s="491" t="s">
        <v>353</v>
      </c>
      <c r="BX59" s="491" t="s">
        <v>353</v>
      </c>
      <c r="BY59" s="491" t="s">
        <v>353</v>
      </c>
      <c r="BZ59" s="491" t="s">
        <v>353</v>
      </c>
      <c r="CA59" s="491" t="s">
        <v>353</v>
      </c>
      <c r="CB59" s="491" t="s">
        <v>353</v>
      </c>
      <c r="CC59" s="491" t="s">
        <v>353</v>
      </c>
      <c r="CD59" s="491" t="s">
        <v>353</v>
      </c>
      <c r="CE59" s="491" t="s">
        <v>353</v>
      </c>
      <c r="CF59" s="491" t="s">
        <v>353</v>
      </c>
      <c r="CG59" s="491" t="s">
        <v>353</v>
      </c>
      <c r="CH59" s="491" t="s">
        <v>353</v>
      </c>
      <c r="CI59" s="491" t="s">
        <v>353</v>
      </c>
      <c r="CJ59" s="491" t="s">
        <v>353</v>
      </c>
      <c r="CK59" s="491" t="s">
        <v>353</v>
      </c>
      <c r="CL59" s="491" t="s">
        <v>353</v>
      </c>
      <c r="CM59" s="491" t="s">
        <v>353</v>
      </c>
      <c r="CN59" s="491" t="s">
        <v>353</v>
      </c>
      <c r="CO59" s="491" t="s">
        <v>353</v>
      </c>
      <c r="CP59" s="491" t="s">
        <v>353</v>
      </c>
      <c r="CQ59" s="491" t="s">
        <v>353</v>
      </c>
      <c r="CR59" s="491" t="s">
        <v>353</v>
      </c>
      <c r="CS59" s="491" t="s">
        <v>353</v>
      </c>
      <c r="CT59" s="491" t="s">
        <v>353</v>
      </c>
      <c r="CU59" s="491" t="s">
        <v>353</v>
      </c>
      <c r="CV59" s="491" t="s">
        <v>353</v>
      </c>
      <c r="CW59" s="491" t="s">
        <v>353</v>
      </c>
      <c r="CX59" s="491" t="s">
        <v>353</v>
      </c>
      <c r="CY59" s="491" t="s">
        <v>353</v>
      </c>
      <c r="CZ59" s="491" t="s">
        <v>353</v>
      </c>
      <c r="DA59" s="491" t="s">
        <v>353</v>
      </c>
      <c r="DB59" s="491" t="s">
        <v>353</v>
      </c>
      <c r="DC59" s="491" t="s">
        <v>353</v>
      </c>
      <c r="DD59" s="491" t="s">
        <v>353</v>
      </c>
      <c r="DE59" s="491" t="s">
        <v>353</v>
      </c>
      <c r="DF59" s="491" t="s">
        <v>353</v>
      </c>
      <c r="DG59" s="492" t="s">
        <v>353</v>
      </c>
    </row>
    <row r="60" spans="1:111" ht="15" customHeight="1">
      <c r="A60" s="484">
        <v>54</v>
      </c>
      <c r="B60" s="188" t="s">
        <v>232</v>
      </c>
      <c r="C60" s="185" t="s">
        <v>233</v>
      </c>
      <c r="D60" s="490" t="s">
        <v>353</v>
      </c>
      <c r="E60" s="491" t="s">
        <v>353</v>
      </c>
      <c r="F60" s="491" t="s">
        <v>353</v>
      </c>
      <c r="G60" s="491" t="s">
        <v>353</v>
      </c>
      <c r="H60" s="491" t="s">
        <v>353</v>
      </c>
      <c r="I60" s="491" t="s">
        <v>353</v>
      </c>
      <c r="J60" s="491" t="s">
        <v>353</v>
      </c>
      <c r="K60" s="491" t="s">
        <v>353</v>
      </c>
      <c r="L60" s="491" t="s">
        <v>353</v>
      </c>
      <c r="M60" s="491" t="s">
        <v>353</v>
      </c>
      <c r="N60" s="491" t="s">
        <v>353</v>
      </c>
      <c r="O60" s="491" t="s">
        <v>353</v>
      </c>
      <c r="P60" s="491" t="s">
        <v>353</v>
      </c>
      <c r="Q60" s="491" t="s">
        <v>353</v>
      </c>
      <c r="R60" s="491" t="s">
        <v>353</v>
      </c>
      <c r="S60" s="491" t="s">
        <v>353</v>
      </c>
      <c r="T60" s="491" t="s">
        <v>353</v>
      </c>
      <c r="U60" s="491" t="s">
        <v>353</v>
      </c>
      <c r="V60" s="491" t="s">
        <v>353</v>
      </c>
      <c r="W60" s="491" t="s">
        <v>353</v>
      </c>
      <c r="X60" s="491" t="s">
        <v>353</v>
      </c>
      <c r="Y60" s="491" t="s">
        <v>353</v>
      </c>
      <c r="Z60" s="491" t="s">
        <v>353</v>
      </c>
      <c r="AA60" s="491" t="s">
        <v>353</v>
      </c>
      <c r="AB60" s="491" t="s">
        <v>353</v>
      </c>
      <c r="AC60" s="491" t="s">
        <v>353</v>
      </c>
      <c r="AD60" s="491" t="s">
        <v>353</v>
      </c>
      <c r="AE60" s="491" t="s">
        <v>353</v>
      </c>
      <c r="AF60" s="491" t="s">
        <v>353</v>
      </c>
      <c r="AG60" s="491" t="s">
        <v>353</v>
      </c>
      <c r="AH60" s="491" t="s">
        <v>353</v>
      </c>
      <c r="AI60" s="491" t="s">
        <v>353</v>
      </c>
      <c r="AJ60" s="491" t="s">
        <v>353</v>
      </c>
      <c r="AK60" s="491" t="s">
        <v>353</v>
      </c>
      <c r="AL60" s="491" t="s">
        <v>353</v>
      </c>
      <c r="AM60" s="491" t="s">
        <v>353</v>
      </c>
      <c r="AN60" s="491" t="s">
        <v>353</v>
      </c>
      <c r="AO60" s="491" t="s">
        <v>353</v>
      </c>
      <c r="AP60" s="491" t="s">
        <v>353</v>
      </c>
      <c r="AQ60" s="491" t="s">
        <v>353</v>
      </c>
      <c r="AR60" s="491" t="s">
        <v>353</v>
      </c>
      <c r="AS60" s="491" t="s">
        <v>353</v>
      </c>
      <c r="AT60" s="491" t="s">
        <v>353</v>
      </c>
      <c r="AU60" s="491" t="s">
        <v>353</v>
      </c>
      <c r="AV60" s="491" t="s">
        <v>353</v>
      </c>
      <c r="AW60" s="491" t="s">
        <v>353</v>
      </c>
      <c r="AX60" s="491" t="s">
        <v>353</v>
      </c>
      <c r="AY60" s="491" t="s">
        <v>353</v>
      </c>
      <c r="AZ60" s="491" t="s">
        <v>353</v>
      </c>
      <c r="BA60" s="491" t="s">
        <v>353</v>
      </c>
      <c r="BB60" s="491" t="s">
        <v>353</v>
      </c>
      <c r="BC60" s="491" t="s">
        <v>353</v>
      </c>
      <c r="BD60" s="491" t="s">
        <v>353</v>
      </c>
      <c r="BE60" s="491">
        <v>1</v>
      </c>
      <c r="BF60" s="491" t="s">
        <v>353</v>
      </c>
      <c r="BG60" s="491" t="s">
        <v>353</v>
      </c>
      <c r="BH60" s="491" t="s">
        <v>353</v>
      </c>
      <c r="BI60" s="491" t="s">
        <v>353</v>
      </c>
      <c r="BJ60" s="491" t="s">
        <v>353</v>
      </c>
      <c r="BK60" s="491" t="s">
        <v>353</v>
      </c>
      <c r="BL60" s="491" t="s">
        <v>353</v>
      </c>
      <c r="BM60" s="491" t="s">
        <v>353</v>
      </c>
      <c r="BN60" s="491" t="s">
        <v>353</v>
      </c>
      <c r="BO60" s="491" t="s">
        <v>353</v>
      </c>
      <c r="BP60" s="491" t="s">
        <v>353</v>
      </c>
      <c r="BQ60" s="491" t="s">
        <v>353</v>
      </c>
      <c r="BR60" s="491" t="s">
        <v>353</v>
      </c>
      <c r="BS60" s="491" t="s">
        <v>353</v>
      </c>
      <c r="BT60" s="491" t="s">
        <v>353</v>
      </c>
      <c r="BU60" s="491" t="s">
        <v>353</v>
      </c>
      <c r="BV60" s="491" t="s">
        <v>353</v>
      </c>
      <c r="BW60" s="491" t="s">
        <v>353</v>
      </c>
      <c r="BX60" s="491" t="s">
        <v>353</v>
      </c>
      <c r="BY60" s="491" t="s">
        <v>353</v>
      </c>
      <c r="BZ60" s="491" t="s">
        <v>353</v>
      </c>
      <c r="CA60" s="491" t="s">
        <v>353</v>
      </c>
      <c r="CB60" s="491" t="s">
        <v>353</v>
      </c>
      <c r="CC60" s="491" t="s">
        <v>353</v>
      </c>
      <c r="CD60" s="491" t="s">
        <v>353</v>
      </c>
      <c r="CE60" s="491" t="s">
        <v>353</v>
      </c>
      <c r="CF60" s="491" t="s">
        <v>353</v>
      </c>
      <c r="CG60" s="491" t="s">
        <v>353</v>
      </c>
      <c r="CH60" s="491" t="s">
        <v>353</v>
      </c>
      <c r="CI60" s="491" t="s">
        <v>353</v>
      </c>
      <c r="CJ60" s="491" t="s">
        <v>353</v>
      </c>
      <c r="CK60" s="491" t="s">
        <v>353</v>
      </c>
      <c r="CL60" s="491" t="s">
        <v>353</v>
      </c>
      <c r="CM60" s="491" t="s">
        <v>353</v>
      </c>
      <c r="CN60" s="491" t="s">
        <v>353</v>
      </c>
      <c r="CO60" s="491" t="s">
        <v>353</v>
      </c>
      <c r="CP60" s="491" t="s">
        <v>353</v>
      </c>
      <c r="CQ60" s="491" t="s">
        <v>353</v>
      </c>
      <c r="CR60" s="491" t="s">
        <v>353</v>
      </c>
      <c r="CS60" s="491" t="s">
        <v>353</v>
      </c>
      <c r="CT60" s="491" t="s">
        <v>353</v>
      </c>
      <c r="CU60" s="491" t="s">
        <v>353</v>
      </c>
      <c r="CV60" s="491" t="s">
        <v>353</v>
      </c>
      <c r="CW60" s="491" t="s">
        <v>353</v>
      </c>
      <c r="CX60" s="491" t="s">
        <v>353</v>
      </c>
      <c r="CY60" s="491" t="s">
        <v>353</v>
      </c>
      <c r="CZ60" s="491" t="s">
        <v>353</v>
      </c>
      <c r="DA60" s="491" t="s">
        <v>353</v>
      </c>
      <c r="DB60" s="491" t="s">
        <v>353</v>
      </c>
      <c r="DC60" s="491" t="s">
        <v>353</v>
      </c>
      <c r="DD60" s="491" t="s">
        <v>353</v>
      </c>
      <c r="DE60" s="491" t="s">
        <v>353</v>
      </c>
      <c r="DF60" s="491" t="s">
        <v>353</v>
      </c>
      <c r="DG60" s="492" t="s">
        <v>353</v>
      </c>
    </row>
    <row r="61" spans="1:111" ht="15" customHeight="1">
      <c r="A61" s="484">
        <v>55</v>
      </c>
      <c r="B61" s="188" t="s">
        <v>234</v>
      </c>
      <c r="C61" s="185" t="s">
        <v>235</v>
      </c>
      <c r="D61" s="490" t="s">
        <v>353</v>
      </c>
      <c r="E61" s="491" t="s">
        <v>353</v>
      </c>
      <c r="F61" s="491" t="s">
        <v>353</v>
      </c>
      <c r="G61" s="491" t="s">
        <v>353</v>
      </c>
      <c r="H61" s="491" t="s">
        <v>353</v>
      </c>
      <c r="I61" s="491" t="s">
        <v>353</v>
      </c>
      <c r="J61" s="491" t="s">
        <v>353</v>
      </c>
      <c r="K61" s="491" t="s">
        <v>353</v>
      </c>
      <c r="L61" s="491" t="s">
        <v>353</v>
      </c>
      <c r="M61" s="491" t="s">
        <v>353</v>
      </c>
      <c r="N61" s="491" t="s">
        <v>353</v>
      </c>
      <c r="O61" s="491" t="s">
        <v>353</v>
      </c>
      <c r="P61" s="491" t="s">
        <v>353</v>
      </c>
      <c r="Q61" s="491" t="s">
        <v>353</v>
      </c>
      <c r="R61" s="491" t="s">
        <v>353</v>
      </c>
      <c r="S61" s="491" t="s">
        <v>353</v>
      </c>
      <c r="T61" s="491" t="s">
        <v>353</v>
      </c>
      <c r="U61" s="491" t="s">
        <v>353</v>
      </c>
      <c r="V61" s="491" t="s">
        <v>353</v>
      </c>
      <c r="W61" s="491" t="s">
        <v>353</v>
      </c>
      <c r="X61" s="491" t="s">
        <v>353</v>
      </c>
      <c r="Y61" s="491" t="s">
        <v>353</v>
      </c>
      <c r="Z61" s="491" t="s">
        <v>353</v>
      </c>
      <c r="AA61" s="491" t="s">
        <v>353</v>
      </c>
      <c r="AB61" s="491" t="s">
        <v>353</v>
      </c>
      <c r="AC61" s="491" t="s">
        <v>353</v>
      </c>
      <c r="AD61" s="491" t="s">
        <v>353</v>
      </c>
      <c r="AE61" s="491" t="s">
        <v>353</v>
      </c>
      <c r="AF61" s="491" t="s">
        <v>353</v>
      </c>
      <c r="AG61" s="491" t="s">
        <v>353</v>
      </c>
      <c r="AH61" s="491" t="s">
        <v>353</v>
      </c>
      <c r="AI61" s="491" t="s">
        <v>353</v>
      </c>
      <c r="AJ61" s="491" t="s">
        <v>353</v>
      </c>
      <c r="AK61" s="491" t="s">
        <v>353</v>
      </c>
      <c r="AL61" s="491" t="s">
        <v>353</v>
      </c>
      <c r="AM61" s="491" t="s">
        <v>353</v>
      </c>
      <c r="AN61" s="491" t="s">
        <v>353</v>
      </c>
      <c r="AO61" s="491" t="s">
        <v>353</v>
      </c>
      <c r="AP61" s="491" t="s">
        <v>353</v>
      </c>
      <c r="AQ61" s="491" t="s">
        <v>353</v>
      </c>
      <c r="AR61" s="491" t="s">
        <v>353</v>
      </c>
      <c r="AS61" s="491" t="s">
        <v>353</v>
      </c>
      <c r="AT61" s="491" t="s">
        <v>353</v>
      </c>
      <c r="AU61" s="491" t="s">
        <v>353</v>
      </c>
      <c r="AV61" s="491" t="s">
        <v>353</v>
      </c>
      <c r="AW61" s="491" t="s">
        <v>353</v>
      </c>
      <c r="AX61" s="491" t="s">
        <v>353</v>
      </c>
      <c r="AY61" s="491" t="s">
        <v>353</v>
      </c>
      <c r="AZ61" s="491" t="s">
        <v>353</v>
      </c>
      <c r="BA61" s="491" t="s">
        <v>353</v>
      </c>
      <c r="BB61" s="491" t="s">
        <v>353</v>
      </c>
      <c r="BC61" s="491" t="s">
        <v>353</v>
      </c>
      <c r="BD61" s="491" t="s">
        <v>353</v>
      </c>
      <c r="BE61" s="491" t="s">
        <v>353</v>
      </c>
      <c r="BF61" s="491">
        <v>1</v>
      </c>
      <c r="BG61" s="491" t="s">
        <v>353</v>
      </c>
      <c r="BH61" s="491" t="s">
        <v>353</v>
      </c>
      <c r="BI61" s="491" t="s">
        <v>353</v>
      </c>
      <c r="BJ61" s="491" t="s">
        <v>353</v>
      </c>
      <c r="BK61" s="491" t="s">
        <v>353</v>
      </c>
      <c r="BL61" s="491" t="s">
        <v>353</v>
      </c>
      <c r="BM61" s="491" t="s">
        <v>353</v>
      </c>
      <c r="BN61" s="491" t="s">
        <v>353</v>
      </c>
      <c r="BO61" s="491" t="s">
        <v>353</v>
      </c>
      <c r="BP61" s="491" t="s">
        <v>353</v>
      </c>
      <c r="BQ61" s="491" t="s">
        <v>353</v>
      </c>
      <c r="BR61" s="491" t="s">
        <v>353</v>
      </c>
      <c r="BS61" s="491" t="s">
        <v>353</v>
      </c>
      <c r="BT61" s="491" t="s">
        <v>353</v>
      </c>
      <c r="BU61" s="491" t="s">
        <v>353</v>
      </c>
      <c r="BV61" s="491" t="s">
        <v>353</v>
      </c>
      <c r="BW61" s="491" t="s">
        <v>353</v>
      </c>
      <c r="BX61" s="491" t="s">
        <v>353</v>
      </c>
      <c r="BY61" s="491" t="s">
        <v>353</v>
      </c>
      <c r="BZ61" s="491" t="s">
        <v>353</v>
      </c>
      <c r="CA61" s="491" t="s">
        <v>353</v>
      </c>
      <c r="CB61" s="491" t="s">
        <v>353</v>
      </c>
      <c r="CC61" s="491" t="s">
        <v>353</v>
      </c>
      <c r="CD61" s="491" t="s">
        <v>353</v>
      </c>
      <c r="CE61" s="491" t="s">
        <v>353</v>
      </c>
      <c r="CF61" s="491" t="s">
        <v>353</v>
      </c>
      <c r="CG61" s="491" t="s">
        <v>353</v>
      </c>
      <c r="CH61" s="491" t="s">
        <v>353</v>
      </c>
      <c r="CI61" s="491" t="s">
        <v>353</v>
      </c>
      <c r="CJ61" s="491" t="s">
        <v>353</v>
      </c>
      <c r="CK61" s="491" t="s">
        <v>353</v>
      </c>
      <c r="CL61" s="491" t="s">
        <v>353</v>
      </c>
      <c r="CM61" s="491" t="s">
        <v>353</v>
      </c>
      <c r="CN61" s="491" t="s">
        <v>353</v>
      </c>
      <c r="CO61" s="491" t="s">
        <v>353</v>
      </c>
      <c r="CP61" s="491" t="s">
        <v>353</v>
      </c>
      <c r="CQ61" s="491" t="s">
        <v>353</v>
      </c>
      <c r="CR61" s="491" t="s">
        <v>353</v>
      </c>
      <c r="CS61" s="491" t="s">
        <v>353</v>
      </c>
      <c r="CT61" s="491" t="s">
        <v>353</v>
      </c>
      <c r="CU61" s="491" t="s">
        <v>353</v>
      </c>
      <c r="CV61" s="491" t="s">
        <v>353</v>
      </c>
      <c r="CW61" s="491" t="s">
        <v>353</v>
      </c>
      <c r="CX61" s="491" t="s">
        <v>353</v>
      </c>
      <c r="CY61" s="491" t="s">
        <v>353</v>
      </c>
      <c r="CZ61" s="491" t="s">
        <v>353</v>
      </c>
      <c r="DA61" s="491" t="s">
        <v>353</v>
      </c>
      <c r="DB61" s="491" t="s">
        <v>353</v>
      </c>
      <c r="DC61" s="491" t="s">
        <v>353</v>
      </c>
      <c r="DD61" s="491" t="s">
        <v>353</v>
      </c>
      <c r="DE61" s="491" t="s">
        <v>353</v>
      </c>
      <c r="DF61" s="491" t="s">
        <v>353</v>
      </c>
      <c r="DG61" s="492" t="s">
        <v>353</v>
      </c>
    </row>
    <row r="62" spans="1:111" ht="15" customHeight="1">
      <c r="A62" s="484">
        <v>56</v>
      </c>
      <c r="B62" s="188" t="s">
        <v>236</v>
      </c>
      <c r="C62" s="185" t="s">
        <v>237</v>
      </c>
      <c r="D62" s="490" t="s">
        <v>353</v>
      </c>
      <c r="E62" s="491" t="s">
        <v>353</v>
      </c>
      <c r="F62" s="491" t="s">
        <v>353</v>
      </c>
      <c r="G62" s="491" t="s">
        <v>353</v>
      </c>
      <c r="H62" s="491" t="s">
        <v>353</v>
      </c>
      <c r="I62" s="491" t="s">
        <v>353</v>
      </c>
      <c r="J62" s="491" t="s">
        <v>353</v>
      </c>
      <c r="K62" s="491" t="s">
        <v>353</v>
      </c>
      <c r="L62" s="491" t="s">
        <v>353</v>
      </c>
      <c r="M62" s="491" t="s">
        <v>353</v>
      </c>
      <c r="N62" s="491" t="s">
        <v>353</v>
      </c>
      <c r="O62" s="491" t="s">
        <v>353</v>
      </c>
      <c r="P62" s="491" t="s">
        <v>353</v>
      </c>
      <c r="Q62" s="491" t="s">
        <v>353</v>
      </c>
      <c r="R62" s="491" t="s">
        <v>353</v>
      </c>
      <c r="S62" s="491" t="s">
        <v>353</v>
      </c>
      <c r="T62" s="491" t="s">
        <v>353</v>
      </c>
      <c r="U62" s="491" t="s">
        <v>353</v>
      </c>
      <c r="V62" s="491" t="s">
        <v>353</v>
      </c>
      <c r="W62" s="491" t="s">
        <v>353</v>
      </c>
      <c r="X62" s="491" t="s">
        <v>353</v>
      </c>
      <c r="Y62" s="491" t="s">
        <v>353</v>
      </c>
      <c r="Z62" s="491" t="s">
        <v>353</v>
      </c>
      <c r="AA62" s="491" t="s">
        <v>353</v>
      </c>
      <c r="AB62" s="491" t="s">
        <v>353</v>
      </c>
      <c r="AC62" s="491" t="s">
        <v>353</v>
      </c>
      <c r="AD62" s="491" t="s">
        <v>353</v>
      </c>
      <c r="AE62" s="491" t="s">
        <v>353</v>
      </c>
      <c r="AF62" s="491" t="s">
        <v>353</v>
      </c>
      <c r="AG62" s="491" t="s">
        <v>353</v>
      </c>
      <c r="AH62" s="491" t="s">
        <v>353</v>
      </c>
      <c r="AI62" s="491" t="s">
        <v>353</v>
      </c>
      <c r="AJ62" s="491" t="s">
        <v>353</v>
      </c>
      <c r="AK62" s="491" t="s">
        <v>353</v>
      </c>
      <c r="AL62" s="491" t="s">
        <v>353</v>
      </c>
      <c r="AM62" s="491" t="s">
        <v>353</v>
      </c>
      <c r="AN62" s="491" t="s">
        <v>353</v>
      </c>
      <c r="AO62" s="491" t="s">
        <v>353</v>
      </c>
      <c r="AP62" s="491" t="s">
        <v>353</v>
      </c>
      <c r="AQ62" s="491" t="s">
        <v>353</v>
      </c>
      <c r="AR62" s="491" t="s">
        <v>353</v>
      </c>
      <c r="AS62" s="491" t="s">
        <v>353</v>
      </c>
      <c r="AT62" s="491" t="s">
        <v>353</v>
      </c>
      <c r="AU62" s="491" t="s">
        <v>353</v>
      </c>
      <c r="AV62" s="491" t="s">
        <v>353</v>
      </c>
      <c r="AW62" s="491" t="s">
        <v>353</v>
      </c>
      <c r="AX62" s="491" t="s">
        <v>353</v>
      </c>
      <c r="AY62" s="491" t="s">
        <v>353</v>
      </c>
      <c r="AZ62" s="491" t="s">
        <v>353</v>
      </c>
      <c r="BA62" s="491" t="s">
        <v>353</v>
      </c>
      <c r="BB62" s="491" t="s">
        <v>353</v>
      </c>
      <c r="BC62" s="491" t="s">
        <v>353</v>
      </c>
      <c r="BD62" s="491" t="s">
        <v>353</v>
      </c>
      <c r="BE62" s="491" t="s">
        <v>353</v>
      </c>
      <c r="BF62" s="491" t="s">
        <v>353</v>
      </c>
      <c r="BG62" s="491">
        <v>1</v>
      </c>
      <c r="BH62" s="491" t="s">
        <v>353</v>
      </c>
      <c r="BI62" s="491" t="s">
        <v>353</v>
      </c>
      <c r="BJ62" s="491" t="s">
        <v>353</v>
      </c>
      <c r="BK62" s="491" t="s">
        <v>353</v>
      </c>
      <c r="BL62" s="491" t="s">
        <v>353</v>
      </c>
      <c r="BM62" s="491" t="s">
        <v>353</v>
      </c>
      <c r="BN62" s="491" t="s">
        <v>353</v>
      </c>
      <c r="BO62" s="491" t="s">
        <v>353</v>
      </c>
      <c r="BP62" s="491" t="s">
        <v>353</v>
      </c>
      <c r="BQ62" s="491" t="s">
        <v>353</v>
      </c>
      <c r="BR62" s="491" t="s">
        <v>353</v>
      </c>
      <c r="BS62" s="491" t="s">
        <v>353</v>
      </c>
      <c r="BT62" s="491" t="s">
        <v>353</v>
      </c>
      <c r="BU62" s="491" t="s">
        <v>353</v>
      </c>
      <c r="BV62" s="491" t="s">
        <v>353</v>
      </c>
      <c r="BW62" s="491" t="s">
        <v>353</v>
      </c>
      <c r="BX62" s="491" t="s">
        <v>353</v>
      </c>
      <c r="BY62" s="491" t="s">
        <v>353</v>
      </c>
      <c r="BZ62" s="491" t="s">
        <v>353</v>
      </c>
      <c r="CA62" s="491" t="s">
        <v>353</v>
      </c>
      <c r="CB62" s="491" t="s">
        <v>353</v>
      </c>
      <c r="CC62" s="491" t="s">
        <v>353</v>
      </c>
      <c r="CD62" s="491" t="s">
        <v>353</v>
      </c>
      <c r="CE62" s="491" t="s">
        <v>353</v>
      </c>
      <c r="CF62" s="491" t="s">
        <v>353</v>
      </c>
      <c r="CG62" s="491" t="s">
        <v>353</v>
      </c>
      <c r="CH62" s="491" t="s">
        <v>353</v>
      </c>
      <c r="CI62" s="491" t="s">
        <v>353</v>
      </c>
      <c r="CJ62" s="491" t="s">
        <v>353</v>
      </c>
      <c r="CK62" s="491" t="s">
        <v>353</v>
      </c>
      <c r="CL62" s="491" t="s">
        <v>353</v>
      </c>
      <c r="CM62" s="491" t="s">
        <v>353</v>
      </c>
      <c r="CN62" s="491" t="s">
        <v>353</v>
      </c>
      <c r="CO62" s="491" t="s">
        <v>353</v>
      </c>
      <c r="CP62" s="491" t="s">
        <v>353</v>
      </c>
      <c r="CQ62" s="491" t="s">
        <v>353</v>
      </c>
      <c r="CR62" s="491" t="s">
        <v>353</v>
      </c>
      <c r="CS62" s="491" t="s">
        <v>353</v>
      </c>
      <c r="CT62" s="491" t="s">
        <v>353</v>
      </c>
      <c r="CU62" s="491" t="s">
        <v>353</v>
      </c>
      <c r="CV62" s="491" t="s">
        <v>353</v>
      </c>
      <c r="CW62" s="491" t="s">
        <v>353</v>
      </c>
      <c r="CX62" s="491" t="s">
        <v>353</v>
      </c>
      <c r="CY62" s="491" t="s">
        <v>353</v>
      </c>
      <c r="CZ62" s="491" t="s">
        <v>353</v>
      </c>
      <c r="DA62" s="491" t="s">
        <v>353</v>
      </c>
      <c r="DB62" s="491" t="s">
        <v>353</v>
      </c>
      <c r="DC62" s="491" t="s">
        <v>353</v>
      </c>
      <c r="DD62" s="491" t="s">
        <v>353</v>
      </c>
      <c r="DE62" s="491" t="s">
        <v>353</v>
      </c>
      <c r="DF62" s="491" t="s">
        <v>353</v>
      </c>
      <c r="DG62" s="492" t="s">
        <v>353</v>
      </c>
    </row>
    <row r="63" spans="1:111" ht="15" customHeight="1">
      <c r="A63" s="484">
        <v>57</v>
      </c>
      <c r="B63" s="188" t="s">
        <v>238</v>
      </c>
      <c r="C63" s="185" t="s">
        <v>239</v>
      </c>
      <c r="D63" s="490" t="s">
        <v>353</v>
      </c>
      <c r="E63" s="491" t="s">
        <v>353</v>
      </c>
      <c r="F63" s="491" t="s">
        <v>353</v>
      </c>
      <c r="G63" s="491" t="s">
        <v>353</v>
      </c>
      <c r="H63" s="491" t="s">
        <v>353</v>
      </c>
      <c r="I63" s="491" t="s">
        <v>353</v>
      </c>
      <c r="J63" s="491" t="s">
        <v>353</v>
      </c>
      <c r="K63" s="491" t="s">
        <v>353</v>
      </c>
      <c r="L63" s="491" t="s">
        <v>353</v>
      </c>
      <c r="M63" s="491" t="s">
        <v>353</v>
      </c>
      <c r="N63" s="491" t="s">
        <v>353</v>
      </c>
      <c r="O63" s="491" t="s">
        <v>353</v>
      </c>
      <c r="P63" s="491" t="s">
        <v>353</v>
      </c>
      <c r="Q63" s="491" t="s">
        <v>353</v>
      </c>
      <c r="R63" s="491" t="s">
        <v>353</v>
      </c>
      <c r="S63" s="491" t="s">
        <v>353</v>
      </c>
      <c r="T63" s="491" t="s">
        <v>353</v>
      </c>
      <c r="U63" s="491" t="s">
        <v>353</v>
      </c>
      <c r="V63" s="491" t="s">
        <v>353</v>
      </c>
      <c r="W63" s="491" t="s">
        <v>353</v>
      </c>
      <c r="X63" s="491" t="s">
        <v>353</v>
      </c>
      <c r="Y63" s="491" t="s">
        <v>353</v>
      </c>
      <c r="Z63" s="491" t="s">
        <v>353</v>
      </c>
      <c r="AA63" s="491" t="s">
        <v>353</v>
      </c>
      <c r="AB63" s="491" t="s">
        <v>353</v>
      </c>
      <c r="AC63" s="491" t="s">
        <v>353</v>
      </c>
      <c r="AD63" s="491" t="s">
        <v>353</v>
      </c>
      <c r="AE63" s="491" t="s">
        <v>353</v>
      </c>
      <c r="AF63" s="491" t="s">
        <v>353</v>
      </c>
      <c r="AG63" s="491" t="s">
        <v>353</v>
      </c>
      <c r="AH63" s="491" t="s">
        <v>353</v>
      </c>
      <c r="AI63" s="491" t="s">
        <v>353</v>
      </c>
      <c r="AJ63" s="491" t="s">
        <v>353</v>
      </c>
      <c r="AK63" s="491" t="s">
        <v>353</v>
      </c>
      <c r="AL63" s="491" t="s">
        <v>353</v>
      </c>
      <c r="AM63" s="491" t="s">
        <v>353</v>
      </c>
      <c r="AN63" s="491" t="s">
        <v>353</v>
      </c>
      <c r="AO63" s="491" t="s">
        <v>353</v>
      </c>
      <c r="AP63" s="491" t="s">
        <v>353</v>
      </c>
      <c r="AQ63" s="491" t="s">
        <v>353</v>
      </c>
      <c r="AR63" s="491" t="s">
        <v>353</v>
      </c>
      <c r="AS63" s="491" t="s">
        <v>353</v>
      </c>
      <c r="AT63" s="491" t="s">
        <v>353</v>
      </c>
      <c r="AU63" s="491" t="s">
        <v>353</v>
      </c>
      <c r="AV63" s="491" t="s">
        <v>353</v>
      </c>
      <c r="AW63" s="491" t="s">
        <v>353</v>
      </c>
      <c r="AX63" s="491" t="s">
        <v>353</v>
      </c>
      <c r="AY63" s="491" t="s">
        <v>353</v>
      </c>
      <c r="AZ63" s="491" t="s">
        <v>353</v>
      </c>
      <c r="BA63" s="491" t="s">
        <v>353</v>
      </c>
      <c r="BB63" s="491" t="s">
        <v>353</v>
      </c>
      <c r="BC63" s="491" t="s">
        <v>353</v>
      </c>
      <c r="BD63" s="491" t="s">
        <v>353</v>
      </c>
      <c r="BE63" s="491" t="s">
        <v>353</v>
      </c>
      <c r="BF63" s="491" t="s">
        <v>353</v>
      </c>
      <c r="BG63" s="491" t="s">
        <v>353</v>
      </c>
      <c r="BH63" s="491">
        <v>1</v>
      </c>
      <c r="BI63" s="491" t="s">
        <v>353</v>
      </c>
      <c r="BJ63" s="491" t="s">
        <v>353</v>
      </c>
      <c r="BK63" s="491" t="s">
        <v>353</v>
      </c>
      <c r="BL63" s="491" t="s">
        <v>353</v>
      </c>
      <c r="BM63" s="491" t="s">
        <v>353</v>
      </c>
      <c r="BN63" s="491" t="s">
        <v>353</v>
      </c>
      <c r="BO63" s="491" t="s">
        <v>353</v>
      </c>
      <c r="BP63" s="491" t="s">
        <v>353</v>
      </c>
      <c r="BQ63" s="491" t="s">
        <v>353</v>
      </c>
      <c r="BR63" s="491" t="s">
        <v>353</v>
      </c>
      <c r="BS63" s="491" t="s">
        <v>353</v>
      </c>
      <c r="BT63" s="491" t="s">
        <v>353</v>
      </c>
      <c r="BU63" s="491" t="s">
        <v>353</v>
      </c>
      <c r="BV63" s="491" t="s">
        <v>353</v>
      </c>
      <c r="BW63" s="491" t="s">
        <v>353</v>
      </c>
      <c r="BX63" s="491" t="s">
        <v>353</v>
      </c>
      <c r="BY63" s="491" t="s">
        <v>353</v>
      </c>
      <c r="BZ63" s="491" t="s">
        <v>353</v>
      </c>
      <c r="CA63" s="491" t="s">
        <v>353</v>
      </c>
      <c r="CB63" s="491" t="s">
        <v>353</v>
      </c>
      <c r="CC63" s="491" t="s">
        <v>353</v>
      </c>
      <c r="CD63" s="491" t="s">
        <v>353</v>
      </c>
      <c r="CE63" s="491" t="s">
        <v>353</v>
      </c>
      <c r="CF63" s="491" t="s">
        <v>353</v>
      </c>
      <c r="CG63" s="491" t="s">
        <v>353</v>
      </c>
      <c r="CH63" s="491" t="s">
        <v>353</v>
      </c>
      <c r="CI63" s="491" t="s">
        <v>353</v>
      </c>
      <c r="CJ63" s="491" t="s">
        <v>353</v>
      </c>
      <c r="CK63" s="491" t="s">
        <v>353</v>
      </c>
      <c r="CL63" s="491" t="s">
        <v>353</v>
      </c>
      <c r="CM63" s="491" t="s">
        <v>353</v>
      </c>
      <c r="CN63" s="491" t="s">
        <v>353</v>
      </c>
      <c r="CO63" s="491" t="s">
        <v>353</v>
      </c>
      <c r="CP63" s="491" t="s">
        <v>353</v>
      </c>
      <c r="CQ63" s="491" t="s">
        <v>353</v>
      </c>
      <c r="CR63" s="491" t="s">
        <v>353</v>
      </c>
      <c r="CS63" s="491" t="s">
        <v>353</v>
      </c>
      <c r="CT63" s="491" t="s">
        <v>353</v>
      </c>
      <c r="CU63" s="491" t="s">
        <v>353</v>
      </c>
      <c r="CV63" s="491" t="s">
        <v>353</v>
      </c>
      <c r="CW63" s="491" t="s">
        <v>353</v>
      </c>
      <c r="CX63" s="491" t="s">
        <v>353</v>
      </c>
      <c r="CY63" s="491" t="s">
        <v>353</v>
      </c>
      <c r="CZ63" s="491" t="s">
        <v>353</v>
      </c>
      <c r="DA63" s="491" t="s">
        <v>353</v>
      </c>
      <c r="DB63" s="491" t="s">
        <v>353</v>
      </c>
      <c r="DC63" s="491" t="s">
        <v>353</v>
      </c>
      <c r="DD63" s="491" t="s">
        <v>353</v>
      </c>
      <c r="DE63" s="491" t="s">
        <v>353</v>
      </c>
      <c r="DF63" s="491" t="s">
        <v>353</v>
      </c>
      <c r="DG63" s="492" t="s">
        <v>353</v>
      </c>
    </row>
    <row r="64" spans="1:111" ht="15" customHeight="1">
      <c r="A64" s="484">
        <v>58</v>
      </c>
      <c r="B64" s="188" t="s">
        <v>240</v>
      </c>
      <c r="C64" s="185" t="s">
        <v>241</v>
      </c>
      <c r="D64" s="490" t="s">
        <v>353</v>
      </c>
      <c r="E64" s="491" t="s">
        <v>353</v>
      </c>
      <c r="F64" s="491" t="s">
        <v>353</v>
      </c>
      <c r="G64" s="491" t="s">
        <v>353</v>
      </c>
      <c r="H64" s="491" t="s">
        <v>353</v>
      </c>
      <c r="I64" s="491" t="s">
        <v>353</v>
      </c>
      <c r="J64" s="491" t="s">
        <v>353</v>
      </c>
      <c r="K64" s="491" t="s">
        <v>353</v>
      </c>
      <c r="L64" s="491" t="s">
        <v>353</v>
      </c>
      <c r="M64" s="491" t="s">
        <v>353</v>
      </c>
      <c r="N64" s="491" t="s">
        <v>353</v>
      </c>
      <c r="O64" s="491" t="s">
        <v>353</v>
      </c>
      <c r="P64" s="491" t="s">
        <v>353</v>
      </c>
      <c r="Q64" s="491" t="s">
        <v>353</v>
      </c>
      <c r="R64" s="491" t="s">
        <v>353</v>
      </c>
      <c r="S64" s="491" t="s">
        <v>353</v>
      </c>
      <c r="T64" s="491" t="s">
        <v>353</v>
      </c>
      <c r="U64" s="491" t="s">
        <v>353</v>
      </c>
      <c r="V64" s="491" t="s">
        <v>353</v>
      </c>
      <c r="W64" s="491" t="s">
        <v>353</v>
      </c>
      <c r="X64" s="491" t="s">
        <v>353</v>
      </c>
      <c r="Y64" s="491" t="s">
        <v>353</v>
      </c>
      <c r="Z64" s="491" t="s">
        <v>353</v>
      </c>
      <c r="AA64" s="491" t="s">
        <v>353</v>
      </c>
      <c r="AB64" s="491" t="s">
        <v>353</v>
      </c>
      <c r="AC64" s="491" t="s">
        <v>353</v>
      </c>
      <c r="AD64" s="491" t="s">
        <v>353</v>
      </c>
      <c r="AE64" s="491" t="s">
        <v>353</v>
      </c>
      <c r="AF64" s="491" t="s">
        <v>353</v>
      </c>
      <c r="AG64" s="491" t="s">
        <v>353</v>
      </c>
      <c r="AH64" s="491" t="s">
        <v>353</v>
      </c>
      <c r="AI64" s="491" t="s">
        <v>353</v>
      </c>
      <c r="AJ64" s="491" t="s">
        <v>353</v>
      </c>
      <c r="AK64" s="491" t="s">
        <v>353</v>
      </c>
      <c r="AL64" s="491" t="s">
        <v>353</v>
      </c>
      <c r="AM64" s="491" t="s">
        <v>353</v>
      </c>
      <c r="AN64" s="491" t="s">
        <v>353</v>
      </c>
      <c r="AO64" s="491" t="s">
        <v>353</v>
      </c>
      <c r="AP64" s="491" t="s">
        <v>353</v>
      </c>
      <c r="AQ64" s="491" t="s">
        <v>353</v>
      </c>
      <c r="AR64" s="491" t="s">
        <v>353</v>
      </c>
      <c r="AS64" s="491" t="s">
        <v>353</v>
      </c>
      <c r="AT64" s="491" t="s">
        <v>353</v>
      </c>
      <c r="AU64" s="491" t="s">
        <v>353</v>
      </c>
      <c r="AV64" s="491" t="s">
        <v>353</v>
      </c>
      <c r="AW64" s="491" t="s">
        <v>353</v>
      </c>
      <c r="AX64" s="491" t="s">
        <v>353</v>
      </c>
      <c r="AY64" s="491" t="s">
        <v>353</v>
      </c>
      <c r="AZ64" s="491" t="s">
        <v>353</v>
      </c>
      <c r="BA64" s="491" t="s">
        <v>353</v>
      </c>
      <c r="BB64" s="491" t="s">
        <v>353</v>
      </c>
      <c r="BC64" s="491" t="s">
        <v>353</v>
      </c>
      <c r="BD64" s="491" t="s">
        <v>353</v>
      </c>
      <c r="BE64" s="491" t="s">
        <v>353</v>
      </c>
      <c r="BF64" s="491" t="s">
        <v>353</v>
      </c>
      <c r="BG64" s="491" t="s">
        <v>353</v>
      </c>
      <c r="BH64" s="491" t="s">
        <v>353</v>
      </c>
      <c r="BI64" s="491">
        <v>1</v>
      </c>
      <c r="BJ64" s="491" t="s">
        <v>353</v>
      </c>
      <c r="BK64" s="491" t="s">
        <v>353</v>
      </c>
      <c r="BL64" s="491" t="s">
        <v>353</v>
      </c>
      <c r="BM64" s="491" t="s">
        <v>353</v>
      </c>
      <c r="BN64" s="491" t="s">
        <v>353</v>
      </c>
      <c r="BO64" s="491" t="s">
        <v>353</v>
      </c>
      <c r="BP64" s="491" t="s">
        <v>353</v>
      </c>
      <c r="BQ64" s="491" t="s">
        <v>353</v>
      </c>
      <c r="BR64" s="491" t="s">
        <v>353</v>
      </c>
      <c r="BS64" s="491" t="s">
        <v>353</v>
      </c>
      <c r="BT64" s="491" t="s">
        <v>353</v>
      </c>
      <c r="BU64" s="491" t="s">
        <v>353</v>
      </c>
      <c r="BV64" s="491" t="s">
        <v>353</v>
      </c>
      <c r="BW64" s="491" t="s">
        <v>353</v>
      </c>
      <c r="BX64" s="491" t="s">
        <v>353</v>
      </c>
      <c r="BY64" s="491" t="s">
        <v>353</v>
      </c>
      <c r="BZ64" s="491" t="s">
        <v>353</v>
      </c>
      <c r="CA64" s="491" t="s">
        <v>353</v>
      </c>
      <c r="CB64" s="491" t="s">
        <v>353</v>
      </c>
      <c r="CC64" s="491" t="s">
        <v>353</v>
      </c>
      <c r="CD64" s="491" t="s">
        <v>353</v>
      </c>
      <c r="CE64" s="491" t="s">
        <v>353</v>
      </c>
      <c r="CF64" s="491" t="s">
        <v>353</v>
      </c>
      <c r="CG64" s="491" t="s">
        <v>353</v>
      </c>
      <c r="CH64" s="491" t="s">
        <v>353</v>
      </c>
      <c r="CI64" s="491" t="s">
        <v>353</v>
      </c>
      <c r="CJ64" s="491" t="s">
        <v>353</v>
      </c>
      <c r="CK64" s="491" t="s">
        <v>353</v>
      </c>
      <c r="CL64" s="491" t="s">
        <v>353</v>
      </c>
      <c r="CM64" s="491" t="s">
        <v>353</v>
      </c>
      <c r="CN64" s="491" t="s">
        <v>353</v>
      </c>
      <c r="CO64" s="491" t="s">
        <v>353</v>
      </c>
      <c r="CP64" s="491" t="s">
        <v>353</v>
      </c>
      <c r="CQ64" s="491" t="s">
        <v>353</v>
      </c>
      <c r="CR64" s="491" t="s">
        <v>353</v>
      </c>
      <c r="CS64" s="491" t="s">
        <v>353</v>
      </c>
      <c r="CT64" s="491" t="s">
        <v>353</v>
      </c>
      <c r="CU64" s="491" t="s">
        <v>353</v>
      </c>
      <c r="CV64" s="491" t="s">
        <v>353</v>
      </c>
      <c r="CW64" s="491" t="s">
        <v>353</v>
      </c>
      <c r="CX64" s="491" t="s">
        <v>353</v>
      </c>
      <c r="CY64" s="491" t="s">
        <v>353</v>
      </c>
      <c r="CZ64" s="491" t="s">
        <v>353</v>
      </c>
      <c r="DA64" s="491" t="s">
        <v>353</v>
      </c>
      <c r="DB64" s="491" t="s">
        <v>353</v>
      </c>
      <c r="DC64" s="491" t="s">
        <v>353</v>
      </c>
      <c r="DD64" s="491" t="s">
        <v>353</v>
      </c>
      <c r="DE64" s="491" t="s">
        <v>353</v>
      </c>
      <c r="DF64" s="491" t="s">
        <v>353</v>
      </c>
      <c r="DG64" s="492" t="s">
        <v>353</v>
      </c>
    </row>
    <row r="65" spans="1:111" ht="15" customHeight="1">
      <c r="A65" s="484">
        <v>59</v>
      </c>
      <c r="B65" s="188" t="s">
        <v>242</v>
      </c>
      <c r="C65" s="185" t="s">
        <v>243</v>
      </c>
      <c r="D65" s="490" t="s">
        <v>353</v>
      </c>
      <c r="E65" s="491" t="s">
        <v>353</v>
      </c>
      <c r="F65" s="491" t="s">
        <v>353</v>
      </c>
      <c r="G65" s="491" t="s">
        <v>353</v>
      </c>
      <c r="H65" s="491" t="s">
        <v>353</v>
      </c>
      <c r="I65" s="491" t="s">
        <v>353</v>
      </c>
      <c r="J65" s="491" t="s">
        <v>353</v>
      </c>
      <c r="K65" s="491" t="s">
        <v>353</v>
      </c>
      <c r="L65" s="491" t="s">
        <v>353</v>
      </c>
      <c r="M65" s="491" t="s">
        <v>353</v>
      </c>
      <c r="N65" s="491" t="s">
        <v>353</v>
      </c>
      <c r="O65" s="491" t="s">
        <v>353</v>
      </c>
      <c r="P65" s="491" t="s">
        <v>353</v>
      </c>
      <c r="Q65" s="491" t="s">
        <v>353</v>
      </c>
      <c r="R65" s="491" t="s">
        <v>353</v>
      </c>
      <c r="S65" s="491" t="s">
        <v>353</v>
      </c>
      <c r="T65" s="491" t="s">
        <v>353</v>
      </c>
      <c r="U65" s="491" t="s">
        <v>353</v>
      </c>
      <c r="V65" s="491" t="s">
        <v>353</v>
      </c>
      <c r="W65" s="491" t="s">
        <v>353</v>
      </c>
      <c r="X65" s="491" t="s">
        <v>353</v>
      </c>
      <c r="Y65" s="491" t="s">
        <v>353</v>
      </c>
      <c r="Z65" s="491" t="s">
        <v>353</v>
      </c>
      <c r="AA65" s="491" t="s">
        <v>353</v>
      </c>
      <c r="AB65" s="491" t="s">
        <v>353</v>
      </c>
      <c r="AC65" s="491" t="s">
        <v>353</v>
      </c>
      <c r="AD65" s="491" t="s">
        <v>353</v>
      </c>
      <c r="AE65" s="491" t="s">
        <v>353</v>
      </c>
      <c r="AF65" s="491" t="s">
        <v>353</v>
      </c>
      <c r="AG65" s="491" t="s">
        <v>353</v>
      </c>
      <c r="AH65" s="491" t="s">
        <v>353</v>
      </c>
      <c r="AI65" s="491" t="s">
        <v>353</v>
      </c>
      <c r="AJ65" s="491" t="s">
        <v>353</v>
      </c>
      <c r="AK65" s="491" t="s">
        <v>353</v>
      </c>
      <c r="AL65" s="491" t="s">
        <v>353</v>
      </c>
      <c r="AM65" s="491" t="s">
        <v>353</v>
      </c>
      <c r="AN65" s="491" t="s">
        <v>353</v>
      </c>
      <c r="AO65" s="491" t="s">
        <v>353</v>
      </c>
      <c r="AP65" s="491" t="s">
        <v>353</v>
      </c>
      <c r="AQ65" s="491" t="s">
        <v>353</v>
      </c>
      <c r="AR65" s="491" t="s">
        <v>353</v>
      </c>
      <c r="AS65" s="491" t="s">
        <v>353</v>
      </c>
      <c r="AT65" s="491" t="s">
        <v>353</v>
      </c>
      <c r="AU65" s="491" t="s">
        <v>353</v>
      </c>
      <c r="AV65" s="491" t="s">
        <v>353</v>
      </c>
      <c r="AW65" s="491" t="s">
        <v>353</v>
      </c>
      <c r="AX65" s="491" t="s">
        <v>353</v>
      </c>
      <c r="AY65" s="491" t="s">
        <v>353</v>
      </c>
      <c r="AZ65" s="491" t="s">
        <v>353</v>
      </c>
      <c r="BA65" s="491" t="s">
        <v>353</v>
      </c>
      <c r="BB65" s="491" t="s">
        <v>353</v>
      </c>
      <c r="BC65" s="491" t="s">
        <v>353</v>
      </c>
      <c r="BD65" s="491" t="s">
        <v>353</v>
      </c>
      <c r="BE65" s="491" t="s">
        <v>353</v>
      </c>
      <c r="BF65" s="491" t="s">
        <v>353</v>
      </c>
      <c r="BG65" s="491" t="s">
        <v>353</v>
      </c>
      <c r="BH65" s="491" t="s">
        <v>353</v>
      </c>
      <c r="BI65" s="491" t="s">
        <v>353</v>
      </c>
      <c r="BJ65" s="491">
        <v>1</v>
      </c>
      <c r="BK65" s="491" t="s">
        <v>353</v>
      </c>
      <c r="BL65" s="491" t="s">
        <v>353</v>
      </c>
      <c r="BM65" s="491" t="s">
        <v>353</v>
      </c>
      <c r="BN65" s="491" t="s">
        <v>353</v>
      </c>
      <c r="BO65" s="491" t="s">
        <v>353</v>
      </c>
      <c r="BP65" s="491" t="s">
        <v>353</v>
      </c>
      <c r="BQ65" s="491" t="s">
        <v>353</v>
      </c>
      <c r="BR65" s="491" t="s">
        <v>353</v>
      </c>
      <c r="BS65" s="491" t="s">
        <v>353</v>
      </c>
      <c r="BT65" s="491" t="s">
        <v>353</v>
      </c>
      <c r="BU65" s="491" t="s">
        <v>353</v>
      </c>
      <c r="BV65" s="491" t="s">
        <v>353</v>
      </c>
      <c r="BW65" s="491" t="s">
        <v>353</v>
      </c>
      <c r="BX65" s="491" t="s">
        <v>353</v>
      </c>
      <c r="BY65" s="491" t="s">
        <v>353</v>
      </c>
      <c r="BZ65" s="491" t="s">
        <v>353</v>
      </c>
      <c r="CA65" s="491" t="s">
        <v>353</v>
      </c>
      <c r="CB65" s="491" t="s">
        <v>353</v>
      </c>
      <c r="CC65" s="491" t="s">
        <v>353</v>
      </c>
      <c r="CD65" s="491" t="s">
        <v>353</v>
      </c>
      <c r="CE65" s="491" t="s">
        <v>353</v>
      </c>
      <c r="CF65" s="491" t="s">
        <v>353</v>
      </c>
      <c r="CG65" s="491" t="s">
        <v>353</v>
      </c>
      <c r="CH65" s="491" t="s">
        <v>353</v>
      </c>
      <c r="CI65" s="491" t="s">
        <v>353</v>
      </c>
      <c r="CJ65" s="491" t="s">
        <v>353</v>
      </c>
      <c r="CK65" s="491" t="s">
        <v>353</v>
      </c>
      <c r="CL65" s="491" t="s">
        <v>353</v>
      </c>
      <c r="CM65" s="491" t="s">
        <v>353</v>
      </c>
      <c r="CN65" s="491" t="s">
        <v>353</v>
      </c>
      <c r="CO65" s="491" t="s">
        <v>353</v>
      </c>
      <c r="CP65" s="491" t="s">
        <v>353</v>
      </c>
      <c r="CQ65" s="491" t="s">
        <v>353</v>
      </c>
      <c r="CR65" s="491" t="s">
        <v>353</v>
      </c>
      <c r="CS65" s="491" t="s">
        <v>353</v>
      </c>
      <c r="CT65" s="491" t="s">
        <v>353</v>
      </c>
      <c r="CU65" s="491" t="s">
        <v>353</v>
      </c>
      <c r="CV65" s="491" t="s">
        <v>353</v>
      </c>
      <c r="CW65" s="491" t="s">
        <v>353</v>
      </c>
      <c r="CX65" s="491" t="s">
        <v>353</v>
      </c>
      <c r="CY65" s="491" t="s">
        <v>353</v>
      </c>
      <c r="CZ65" s="491" t="s">
        <v>353</v>
      </c>
      <c r="DA65" s="491" t="s">
        <v>353</v>
      </c>
      <c r="DB65" s="491" t="s">
        <v>353</v>
      </c>
      <c r="DC65" s="491" t="s">
        <v>353</v>
      </c>
      <c r="DD65" s="491" t="s">
        <v>353</v>
      </c>
      <c r="DE65" s="491" t="s">
        <v>353</v>
      </c>
      <c r="DF65" s="491" t="s">
        <v>353</v>
      </c>
      <c r="DG65" s="492" t="s">
        <v>353</v>
      </c>
    </row>
    <row r="66" spans="1:111" ht="15" customHeight="1">
      <c r="A66" s="484">
        <v>60</v>
      </c>
      <c r="B66" s="188" t="s">
        <v>244</v>
      </c>
      <c r="C66" s="185" t="s">
        <v>3</v>
      </c>
      <c r="D66" s="490" t="s">
        <v>353</v>
      </c>
      <c r="E66" s="491" t="s">
        <v>353</v>
      </c>
      <c r="F66" s="491" t="s">
        <v>353</v>
      </c>
      <c r="G66" s="491" t="s">
        <v>353</v>
      </c>
      <c r="H66" s="491" t="s">
        <v>353</v>
      </c>
      <c r="I66" s="491" t="s">
        <v>353</v>
      </c>
      <c r="J66" s="491" t="s">
        <v>353</v>
      </c>
      <c r="K66" s="491" t="s">
        <v>353</v>
      </c>
      <c r="L66" s="491" t="s">
        <v>353</v>
      </c>
      <c r="M66" s="491" t="s">
        <v>353</v>
      </c>
      <c r="N66" s="491" t="s">
        <v>353</v>
      </c>
      <c r="O66" s="491" t="s">
        <v>353</v>
      </c>
      <c r="P66" s="491" t="s">
        <v>353</v>
      </c>
      <c r="Q66" s="491" t="s">
        <v>353</v>
      </c>
      <c r="R66" s="491" t="s">
        <v>353</v>
      </c>
      <c r="S66" s="491" t="s">
        <v>353</v>
      </c>
      <c r="T66" s="491" t="s">
        <v>353</v>
      </c>
      <c r="U66" s="491" t="s">
        <v>353</v>
      </c>
      <c r="V66" s="491" t="s">
        <v>353</v>
      </c>
      <c r="W66" s="491" t="s">
        <v>353</v>
      </c>
      <c r="X66" s="491" t="s">
        <v>353</v>
      </c>
      <c r="Y66" s="491" t="s">
        <v>353</v>
      </c>
      <c r="Z66" s="491" t="s">
        <v>353</v>
      </c>
      <c r="AA66" s="491" t="s">
        <v>353</v>
      </c>
      <c r="AB66" s="491" t="s">
        <v>353</v>
      </c>
      <c r="AC66" s="491" t="s">
        <v>353</v>
      </c>
      <c r="AD66" s="491" t="s">
        <v>353</v>
      </c>
      <c r="AE66" s="491" t="s">
        <v>353</v>
      </c>
      <c r="AF66" s="491" t="s">
        <v>353</v>
      </c>
      <c r="AG66" s="491" t="s">
        <v>353</v>
      </c>
      <c r="AH66" s="491" t="s">
        <v>353</v>
      </c>
      <c r="AI66" s="491" t="s">
        <v>353</v>
      </c>
      <c r="AJ66" s="491" t="s">
        <v>353</v>
      </c>
      <c r="AK66" s="491" t="s">
        <v>353</v>
      </c>
      <c r="AL66" s="491" t="s">
        <v>353</v>
      </c>
      <c r="AM66" s="491" t="s">
        <v>353</v>
      </c>
      <c r="AN66" s="491" t="s">
        <v>353</v>
      </c>
      <c r="AO66" s="491" t="s">
        <v>353</v>
      </c>
      <c r="AP66" s="491" t="s">
        <v>353</v>
      </c>
      <c r="AQ66" s="491" t="s">
        <v>353</v>
      </c>
      <c r="AR66" s="491" t="s">
        <v>353</v>
      </c>
      <c r="AS66" s="491" t="s">
        <v>353</v>
      </c>
      <c r="AT66" s="491" t="s">
        <v>353</v>
      </c>
      <c r="AU66" s="491" t="s">
        <v>353</v>
      </c>
      <c r="AV66" s="491" t="s">
        <v>353</v>
      </c>
      <c r="AW66" s="491" t="s">
        <v>353</v>
      </c>
      <c r="AX66" s="491" t="s">
        <v>353</v>
      </c>
      <c r="AY66" s="491" t="s">
        <v>353</v>
      </c>
      <c r="AZ66" s="491" t="s">
        <v>353</v>
      </c>
      <c r="BA66" s="491" t="s">
        <v>353</v>
      </c>
      <c r="BB66" s="491" t="s">
        <v>353</v>
      </c>
      <c r="BC66" s="491" t="s">
        <v>353</v>
      </c>
      <c r="BD66" s="491" t="s">
        <v>353</v>
      </c>
      <c r="BE66" s="491" t="s">
        <v>353</v>
      </c>
      <c r="BF66" s="491" t="s">
        <v>353</v>
      </c>
      <c r="BG66" s="491" t="s">
        <v>353</v>
      </c>
      <c r="BH66" s="491" t="s">
        <v>353</v>
      </c>
      <c r="BI66" s="491" t="s">
        <v>353</v>
      </c>
      <c r="BJ66" s="491" t="s">
        <v>353</v>
      </c>
      <c r="BK66" s="491">
        <v>1</v>
      </c>
      <c r="BL66" s="491" t="s">
        <v>353</v>
      </c>
      <c r="BM66" s="491" t="s">
        <v>353</v>
      </c>
      <c r="BN66" s="491" t="s">
        <v>353</v>
      </c>
      <c r="BO66" s="491" t="s">
        <v>353</v>
      </c>
      <c r="BP66" s="491" t="s">
        <v>353</v>
      </c>
      <c r="BQ66" s="491" t="s">
        <v>353</v>
      </c>
      <c r="BR66" s="491" t="s">
        <v>353</v>
      </c>
      <c r="BS66" s="491" t="s">
        <v>353</v>
      </c>
      <c r="BT66" s="491" t="s">
        <v>353</v>
      </c>
      <c r="BU66" s="491" t="s">
        <v>353</v>
      </c>
      <c r="BV66" s="491" t="s">
        <v>353</v>
      </c>
      <c r="BW66" s="491" t="s">
        <v>353</v>
      </c>
      <c r="BX66" s="491" t="s">
        <v>353</v>
      </c>
      <c r="BY66" s="491" t="s">
        <v>353</v>
      </c>
      <c r="BZ66" s="491" t="s">
        <v>353</v>
      </c>
      <c r="CA66" s="491" t="s">
        <v>353</v>
      </c>
      <c r="CB66" s="491" t="s">
        <v>353</v>
      </c>
      <c r="CC66" s="491" t="s">
        <v>353</v>
      </c>
      <c r="CD66" s="491" t="s">
        <v>353</v>
      </c>
      <c r="CE66" s="491" t="s">
        <v>353</v>
      </c>
      <c r="CF66" s="491" t="s">
        <v>353</v>
      </c>
      <c r="CG66" s="491" t="s">
        <v>353</v>
      </c>
      <c r="CH66" s="491" t="s">
        <v>353</v>
      </c>
      <c r="CI66" s="491" t="s">
        <v>353</v>
      </c>
      <c r="CJ66" s="491" t="s">
        <v>353</v>
      </c>
      <c r="CK66" s="491" t="s">
        <v>353</v>
      </c>
      <c r="CL66" s="491" t="s">
        <v>353</v>
      </c>
      <c r="CM66" s="491" t="s">
        <v>353</v>
      </c>
      <c r="CN66" s="491" t="s">
        <v>353</v>
      </c>
      <c r="CO66" s="491" t="s">
        <v>353</v>
      </c>
      <c r="CP66" s="491" t="s">
        <v>353</v>
      </c>
      <c r="CQ66" s="491" t="s">
        <v>353</v>
      </c>
      <c r="CR66" s="491" t="s">
        <v>353</v>
      </c>
      <c r="CS66" s="491" t="s">
        <v>353</v>
      </c>
      <c r="CT66" s="491" t="s">
        <v>353</v>
      </c>
      <c r="CU66" s="491" t="s">
        <v>353</v>
      </c>
      <c r="CV66" s="491" t="s">
        <v>353</v>
      </c>
      <c r="CW66" s="491" t="s">
        <v>353</v>
      </c>
      <c r="CX66" s="491" t="s">
        <v>353</v>
      </c>
      <c r="CY66" s="491" t="s">
        <v>353</v>
      </c>
      <c r="CZ66" s="491" t="s">
        <v>353</v>
      </c>
      <c r="DA66" s="491" t="s">
        <v>353</v>
      </c>
      <c r="DB66" s="491" t="s">
        <v>353</v>
      </c>
      <c r="DC66" s="491" t="s">
        <v>353</v>
      </c>
      <c r="DD66" s="491" t="s">
        <v>353</v>
      </c>
      <c r="DE66" s="491" t="s">
        <v>353</v>
      </c>
      <c r="DF66" s="491" t="s">
        <v>353</v>
      </c>
      <c r="DG66" s="492" t="s">
        <v>353</v>
      </c>
    </row>
    <row r="67" spans="1:111" ht="15" customHeight="1">
      <c r="A67" s="484">
        <v>61</v>
      </c>
      <c r="B67" s="188" t="s">
        <v>245</v>
      </c>
      <c r="C67" s="185" t="s">
        <v>246</v>
      </c>
      <c r="D67" s="490" t="s">
        <v>353</v>
      </c>
      <c r="E67" s="491" t="s">
        <v>353</v>
      </c>
      <c r="F67" s="491" t="s">
        <v>353</v>
      </c>
      <c r="G67" s="491" t="s">
        <v>353</v>
      </c>
      <c r="H67" s="491" t="s">
        <v>353</v>
      </c>
      <c r="I67" s="491" t="s">
        <v>353</v>
      </c>
      <c r="J67" s="491" t="s">
        <v>353</v>
      </c>
      <c r="K67" s="491" t="s">
        <v>353</v>
      </c>
      <c r="L67" s="491" t="s">
        <v>353</v>
      </c>
      <c r="M67" s="491" t="s">
        <v>353</v>
      </c>
      <c r="N67" s="491" t="s">
        <v>353</v>
      </c>
      <c r="O67" s="491" t="s">
        <v>353</v>
      </c>
      <c r="P67" s="491" t="s">
        <v>353</v>
      </c>
      <c r="Q67" s="491" t="s">
        <v>353</v>
      </c>
      <c r="R67" s="491" t="s">
        <v>353</v>
      </c>
      <c r="S67" s="491" t="s">
        <v>353</v>
      </c>
      <c r="T67" s="491" t="s">
        <v>353</v>
      </c>
      <c r="U67" s="491" t="s">
        <v>353</v>
      </c>
      <c r="V67" s="491" t="s">
        <v>353</v>
      </c>
      <c r="W67" s="491" t="s">
        <v>353</v>
      </c>
      <c r="X67" s="491" t="s">
        <v>353</v>
      </c>
      <c r="Y67" s="491" t="s">
        <v>353</v>
      </c>
      <c r="Z67" s="491" t="s">
        <v>353</v>
      </c>
      <c r="AA67" s="491" t="s">
        <v>353</v>
      </c>
      <c r="AB67" s="491" t="s">
        <v>353</v>
      </c>
      <c r="AC67" s="491" t="s">
        <v>353</v>
      </c>
      <c r="AD67" s="491" t="s">
        <v>353</v>
      </c>
      <c r="AE67" s="491" t="s">
        <v>353</v>
      </c>
      <c r="AF67" s="491" t="s">
        <v>353</v>
      </c>
      <c r="AG67" s="491" t="s">
        <v>353</v>
      </c>
      <c r="AH67" s="491" t="s">
        <v>353</v>
      </c>
      <c r="AI67" s="491" t="s">
        <v>353</v>
      </c>
      <c r="AJ67" s="491" t="s">
        <v>353</v>
      </c>
      <c r="AK67" s="491" t="s">
        <v>353</v>
      </c>
      <c r="AL67" s="491" t="s">
        <v>353</v>
      </c>
      <c r="AM67" s="491" t="s">
        <v>353</v>
      </c>
      <c r="AN67" s="491" t="s">
        <v>353</v>
      </c>
      <c r="AO67" s="491" t="s">
        <v>353</v>
      </c>
      <c r="AP67" s="491" t="s">
        <v>353</v>
      </c>
      <c r="AQ67" s="491" t="s">
        <v>353</v>
      </c>
      <c r="AR67" s="491" t="s">
        <v>353</v>
      </c>
      <c r="AS67" s="491" t="s">
        <v>353</v>
      </c>
      <c r="AT67" s="491" t="s">
        <v>353</v>
      </c>
      <c r="AU67" s="491" t="s">
        <v>353</v>
      </c>
      <c r="AV67" s="491" t="s">
        <v>353</v>
      </c>
      <c r="AW67" s="491" t="s">
        <v>353</v>
      </c>
      <c r="AX67" s="491" t="s">
        <v>353</v>
      </c>
      <c r="AY67" s="491" t="s">
        <v>353</v>
      </c>
      <c r="AZ67" s="491" t="s">
        <v>353</v>
      </c>
      <c r="BA67" s="491" t="s">
        <v>353</v>
      </c>
      <c r="BB67" s="491" t="s">
        <v>353</v>
      </c>
      <c r="BC67" s="491" t="s">
        <v>353</v>
      </c>
      <c r="BD67" s="491" t="s">
        <v>353</v>
      </c>
      <c r="BE67" s="491" t="s">
        <v>353</v>
      </c>
      <c r="BF67" s="491" t="s">
        <v>353</v>
      </c>
      <c r="BG67" s="491" t="s">
        <v>353</v>
      </c>
      <c r="BH67" s="491" t="s">
        <v>353</v>
      </c>
      <c r="BI67" s="491" t="s">
        <v>353</v>
      </c>
      <c r="BJ67" s="491" t="s">
        <v>353</v>
      </c>
      <c r="BK67" s="491" t="s">
        <v>353</v>
      </c>
      <c r="BL67" s="491">
        <v>1</v>
      </c>
      <c r="BM67" s="491" t="s">
        <v>353</v>
      </c>
      <c r="BN67" s="491" t="s">
        <v>353</v>
      </c>
      <c r="BO67" s="491" t="s">
        <v>353</v>
      </c>
      <c r="BP67" s="491" t="s">
        <v>353</v>
      </c>
      <c r="BQ67" s="491" t="s">
        <v>353</v>
      </c>
      <c r="BR67" s="491" t="s">
        <v>353</v>
      </c>
      <c r="BS67" s="491" t="s">
        <v>353</v>
      </c>
      <c r="BT67" s="491" t="s">
        <v>353</v>
      </c>
      <c r="BU67" s="491" t="s">
        <v>353</v>
      </c>
      <c r="BV67" s="491" t="s">
        <v>353</v>
      </c>
      <c r="BW67" s="491" t="s">
        <v>353</v>
      </c>
      <c r="BX67" s="491" t="s">
        <v>353</v>
      </c>
      <c r="BY67" s="491" t="s">
        <v>353</v>
      </c>
      <c r="BZ67" s="491" t="s">
        <v>353</v>
      </c>
      <c r="CA67" s="491" t="s">
        <v>353</v>
      </c>
      <c r="CB67" s="491" t="s">
        <v>353</v>
      </c>
      <c r="CC67" s="491" t="s">
        <v>353</v>
      </c>
      <c r="CD67" s="491" t="s">
        <v>353</v>
      </c>
      <c r="CE67" s="491" t="s">
        <v>353</v>
      </c>
      <c r="CF67" s="491" t="s">
        <v>353</v>
      </c>
      <c r="CG67" s="491" t="s">
        <v>353</v>
      </c>
      <c r="CH67" s="491" t="s">
        <v>353</v>
      </c>
      <c r="CI67" s="491" t="s">
        <v>353</v>
      </c>
      <c r="CJ67" s="491" t="s">
        <v>353</v>
      </c>
      <c r="CK67" s="491" t="s">
        <v>353</v>
      </c>
      <c r="CL67" s="491" t="s">
        <v>353</v>
      </c>
      <c r="CM67" s="491" t="s">
        <v>353</v>
      </c>
      <c r="CN67" s="491" t="s">
        <v>353</v>
      </c>
      <c r="CO67" s="491" t="s">
        <v>353</v>
      </c>
      <c r="CP67" s="491" t="s">
        <v>353</v>
      </c>
      <c r="CQ67" s="491" t="s">
        <v>353</v>
      </c>
      <c r="CR67" s="491" t="s">
        <v>353</v>
      </c>
      <c r="CS67" s="491" t="s">
        <v>353</v>
      </c>
      <c r="CT67" s="491" t="s">
        <v>353</v>
      </c>
      <c r="CU67" s="491" t="s">
        <v>353</v>
      </c>
      <c r="CV67" s="491" t="s">
        <v>353</v>
      </c>
      <c r="CW67" s="491" t="s">
        <v>353</v>
      </c>
      <c r="CX67" s="491" t="s">
        <v>353</v>
      </c>
      <c r="CY67" s="491" t="s">
        <v>353</v>
      </c>
      <c r="CZ67" s="491" t="s">
        <v>353</v>
      </c>
      <c r="DA67" s="491" t="s">
        <v>353</v>
      </c>
      <c r="DB67" s="491" t="s">
        <v>353</v>
      </c>
      <c r="DC67" s="491" t="s">
        <v>353</v>
      </c>
      <c r="DD67" s="491" t="s">
        <v>353</v>
      </c>
      <c r="DE67" s="491" t="s">
        <v>353</v>
      </c>
      <c r="DF67" s="491" t="s">
        <v>353</v>
      </c>
      <c r="DG67" s="492" t="s">
        <v>353</v>
      </c>
    </row>
    <row r="68" spans="1:111" ht="15" customHeight="1">
      <c r="A68" s="484">
        <v>62</v>
      </c>
      <c r="B68" s="188" t="s">
        <v>247</v>
      </c>
      <c r="C68" s="185" t="s">
        <v>248</v>
      </c>
      <c r="D68" s="490" t="s">
        <v>353</v>
      </c>
      <c r="E68" s="491" t="s">
        <v>353</v>
      </c>
      <c r="F68" s="491" t="s">
        <v>353</v>
      </c>
      <c r="G68" s="491" t="s">
        <v>353</v>
      </c>
      <c r="H68" s="491" t="s">
        <v>353</v>
      </c>
      <c r="I68" s="491" t="s">
        <v>353</v>
      </c>
      <c r="J68" s="491" t="s">
        <v>353</v>
      </c>
      <c r="K68" s="491" t="s">
        <v>353</v>
      </c>
      <c r="L68" s="491" t="s">
        <v>353</v>
      </c>
      <c r="M68" s="491" t="s">
        <v>353</v>
      </c>
      <c r="N68" s="491" t="s">
        <v>353</v>
      </c>
      <c r="O68" s="491" t="s">
        <v>353</v>
      </c>
      <c r="P68" s="491" t="s">
        <v>353</v>
      </c>
      <c r="Q68" s="491" t="s">
        <v>353</v>
      </c>
      <c r="R68" s="491" t="s">
        <v>353</v>
      </c>
      <c r="S68" s="491" t="s">
        <v>353</v>
      </c>
      <c r="T68" s="491" t="s">
        <v>353</v>
      </c>
      <c r="U68" s="491" t="s">
        <v>353</v>
      </c>
      <c r="V68" s="491" t="s">
        <v>353</v>
      </c>
      <c r="W68" s="491" t="s">
        <v>353</v>
      </c>
      <c r="X68" s="491" t="s">
        <v>353</v>
      </c>
      <c r="Y68" s="491" t="s">
        <v>353</v>
      </c>
      <c r="Z68" s="491" t="s">
        <v>353</v>
      </c>
      <c r="AA68" s="491" t="s">
        <v>353</v>
      </c>
      <c r="AB68" s="491" t="s">
        <v>353</v>
      </c>
      <c r="AC68" s="491" t="s">
        <v>353</v>
      </c>
      <c r="AD68" s="491" t="s">
        <v>353</v>
      </c>
      <c r="AE68" s="491" t="s">
        <v>353</v>
      </c>
      <c r="AF68" s="491" t="s">
        <v>353</v>
      </c>
      <c r="AG68" s="491" t="s">
        <v>353</v>
      </c>
      <c r="AH68" s="491" t="s">
        <v>353</v>
      </c>
      <c r="AI68" s="491" t="s">
        <v>353</v>
      </c>
      <c r="AJ68" s="491" t="s">
        <v>353</v>
      </c>
      <c r="AK68" s="491" t="s">
        <v>353</v>
      </c>
      <c r="AL68" s="491" t="s">
        <v>353</v>
      </c>
      <c r="AM68" s="491" t="s">
        <v>353</v>
      </c>
      <c r="AN68" s="491" t="s">
        <v>353</v>
      </c>
      <c r="AO68" s="491" t="s">
        <v>353</v>
      </c>
      <c r="AP68" s="491" t="s">
        <v>353</v>
      </c>
      <c r="AQ68" s="491" t="s">
        <v>353</v>
      </c>
      <c r="AR68" s="491" t="s">
        <v>353</v>
      </c>
      <c r="AS68" s="491" t="s">
        <v>353</v>
      </c>
      <c r="AT68" s="491" t="s">
        <v>353</v>
      </c>
      <c r="AU68" s="491" t="s">
        <v>353</v>
      </c>
      <c r="AV68" s="491" t="s">
        <v>353</v>
      </c>
      <c r="AW68" s="491" t="s">
        <v>353</v>
      </c>
      <c r="AX68" s="491" t="s">
        <v>353</v>
      </c>
      <c r="AY68" s="491" t="s">
        <v>353</v>
      </c>
      <c r="AZ68" s="491" t="s">
        <v>353</v>
      </c>
      <c r="BA68" s="491" t="s">
        <v>353</v>
      </c>
      <c r="BB68" s="491" t="s">
        <v>353</v>
      </c>
      <c r="BC68" s="491" t="s">
        <v>353</v>
      </c>
      <c r="BD68" s="491" t="s">
        <v>353</v>
      </c>
      <c r="BE68" s="491" t="s">
        <v>353</v>
      </c>
      <c r="BF68" s="491" t="s">
        <v>353</v>
      </c>
      <c r="BG68" s="491" t="s">
        <v>353</v>
      </c>
      <c r="BH68" s="491" t="s">
        <v>353</v>
      </c>
      <c r="BI68" s="491" t="s">
        <v>353</v>
      </c>
      <c r="BJ68" s="491" t="s">
        <v>353</v>
      </c>
      <c r="BK68" s="491" t="s">
        <v>353</v>
      </c>
      <c r="BL68" s="491" t="s">
        <v>353</v>
      </c>
      <c r="BM68" s="491">
        <v>1</v>
      </c>
      <c r="BN68" s="491" t="s">
        <v>353</v>
      </c>
      <c r="BO68" s="491" t="s">
        <v>353</v>
      </c>
      <c r="BP68" s="491" t="s">
        <v>353</v>
      </c>
      <c r="BQ68" s="491" t="s">
        <v>353</v>
      </c>
      <c r="BR68" s="491" t="s">
        <v>353</v>
      </c>
      <c r="BS68" s="491" t="s">
        <v>353</v>
      </c>
      <c r="BT68" s="491" t="s">
        <v>353</v>
      </c>
      <c r="BU68" s="491" t="s">
        <v>353</v>
      </c>
      <c r="BV68" s="491" t="s">
        <v>353</v>
      </c>
      <c r="BW68" s="491" t="s">
        <v>353</v>
      </c>
      <c r="BX68" s="491" t="s">
        <v>353</v>
      </c>
      <c r="BY68" s="491" t="s">
        <v>353</v>
      </c>
      <c r="BZ68" s="491" t="s">
        <v>353</v>
      </c>
      <c r="CA68" s="491" t="s">
        <v>353</v>
      </c>
      <c r="CB68" s="491" t="s">
        <v>353</v>
      </c>
      <c r="CC68" s="491" t="s">
        <v>353</v>
      </c>
      <c r="CD68" s="491" t="s">
        <v>353</v>
      </c>
      <c r="CE68" s="491" t="s">
        <v>353</v>
      </c>
      <c r="CF68" s="491" t="s">
        <v>353</v>
      </c>
      <c r="CG68" s="491" t="s">
        <v>353</v>
      </c>
      <c r="CH68" s="491" t="s">
        <v>353</v>
      </c>
      <c r="CI68" s="491" t="s">
        <v>353</v>
      </c>
      <c r="CJ68" s="491" t="s">
        <v>353</v>
      </c>
      <c r="CK68" s="491" t="s">
        <v>353</v>
      </c>
      <c r="CL68" s="491" t="s">
        <v>353</v>
      </c>
      <c r="CM68" s="491" t="s">
        <v>353</v>
      </c>
      <c r="CN68" s="491" t="s">
        <v>353</v>
      </c>
      <c r="CO68" s="491" t="s">
        <v>353</v>
      </c>
      <c r="CP68" s="491" t="s">
        <v>353</v>
      </c>
      <c r="CQ68" s="491" t="s">
        <v>353</v>
      </c>
      <c r="CR68" s="491" t="s">
        <v>353</v>
      </c>
      <c r="CS68" s="491" t="s">
        <v>353</v>
      </c>
      <c r="CT68" s="491" t="s">
        <v>353</v>
      </c>
      <c r="CU68" s="491" t="s">
        <v>353</v>
      </c>
      <c r="CV68" s="491" t="s">
        <v>353</v>
      </c>
      <c r="CW68" s="491" t="s">
        <v>353</v>
      </c>
      <c r="CX68" s="491" t="s">
        <v>353</v>
      </c>
      <c r="CY68" s="491" t="s">
        <v>353</v>
      </c>
      <c r="CZ68" s="491" t="s">
        <v>353</v>
      </c>
      <c r="DA68" s="491" t="s">
        <v>353</v>
      </c>
      <c r="DB68" s="491" t="s">
        <v>353</v>
      </c>
      <c r="DC68" s="491" t="s">
        <v>353</v>
      </c>
      <c r="DD68" s="491" t="s">
        <v>353</v>
      </c>
      <c r="DE68" s="491" t="s">
        <v>353</v>
      </c>
      <c r="DF68" s="491" t="s">
        <v>353</v>
      </c>
      <c r="DG68" s="492" t="s">
        <v>353</v>
      </c>
    </row>
    <row r="69" spans="1:111" ht="15" customHeight="1">
      <c r="A69" s="484">
        <v>63</v>
      </c>
      <c r="B69" s="188" t="s">
        <v>249</v>
      </c>
      <c r="C69" s="185" t="s">
        <v>250</v>
      </c>
      <c r="D69" s="490" t="s">
        <v>353</v>
      </c>
      <c r="E69" s="491" t="s">
        <v>353</v>
      </c>
      <c r="F69" s="491" t="s">
        <v>353</v>
      </c>
      <c r="G69" s="491" t="s">
        <v>353</v>
      </c>
      <c r="H69" s="491" t="s">
        <v>353</v>
      </c>
      <c r="I69" s="491" t="s">
        <v>353</v>
      </c>
      <c r="J69" s="491" t="s">
        <v>353</v>
      </c>
      <c r="K69" s="491" t="s">
        <v>353</v>
      </c>
      <c r="L69" s="491" t="s">
        <v>353</v>
      </c>
      <c r="M69" s="491" t="s">
        <v>353</v>
      </c>
      <c r="N69" s="491" t="s">
        <v>353</v>
      </c>
      <c r="O69" s="491" t="s">
        <v>353</v>
      </c>
      <c r="P69" s="491" t="s">
        <v>353</v>
      </c>
      <c r="Q69" s="491" t="s">
        <v>353</v>
      </c>
      <c r="R69" s="491" t="s">
        <v>353</v>
      </c>
      <c r="S69" s="491" t="s">
        <v>353</v>
      </c>
      <c r="T69" s="491" t="s">
        <v>353</v>
      </c>
      <c r="U69" s="491" t="s">
        <v>353</v>
      </c>
      <c r="V69" s="491" t="s">
        <v>353</v>
      </c>
      <c r="W69" s="491" t="s">
        <v>353</v>
      </c>
      <c r="X69" s="491" t="s">
        <v>353</v>
      </c>
      <c r="Y69" s="491" t="s">
        <v>353</v>
      </c>
      <c r="Z69" s="491" t="s">
        <v>353</v>
      </c>
      <c r="AA69" s="491" t="s">
        <v>353</v>
      </c>
      <c r="AB69" s="491" t="s">
        <v>353</v>
      </c>
      <c r="AC69" s="491" t="s">
        <v>353</v>
      </c>
      <c r="AD69" s="491" t="s">
        <v>353</v>
      </c>
      <c r="AE69" s="491" t="s">
        <v>353</v>
      </c>
      <c r="AF69" s="491" t="s">
        <v>353</v>
      </c>
      <c r="AG69" s="491" t="s">
        <v>353</v>
      </c>
      <c r="AH69" s="491" t="s">
        <v>353</v>
      </c>
      <c r="AI69" s="491" t="s">
        <v>353</v>
      </c>
      <c r="AJ69" s="491" t="s">
        <v>353</v>
      </c>
      <c r="AK69" s="491" t="s">
        <v>353</v>
      </c>
      <c r="AL69" s="491" t="s">
        <v>353</v>
      </c>
      <c r="AM69" s="491" t="s">
        <v>353</v>
      </c>
      <c r="AN69" s="491" t="s">
        <v>353</v>
      </c>
      <c r="AO69" s="491" t="s">
        <v>353</v>
      </c>
      <c r="AP69" s="491" t="s">
        <v>353</v>
      </c>
      <c r="AQ69" s="491" t="s">
        <v>353</v>
      </c>
      <c r="AR69" s="491" t="s">
        <v>353</v>
      </c>
      <c r="AS69" s="491" t="s">
        <v>353</v>
      </c>
      <c r="AT69" s="491" t="s">
        <v>353</v>
      </c>
      <c r="AU69" s="491" t="s">
        <v>353</v>
      </c>
      <c r="AV69" s="491" t="s">
        <v>353</v>
      </c>
      <c r="AW69" s="491" t="s">
        <v>353</v>
      </c>
      <c r="AX69" s="491" t="s">
        <v>353</v>
      </c>
      <c r="AY69" s="491" t="s">
        <v>353</v>
      </c>
      <c r="AZ69" s="491" t="s">
        <v>353</v>
      </c>
      <c r="BA69" s="491" t="s">
        <v>353</v>
      </c>
      <c r="BB69" s="491" t="s">
        <v>353</v>
      </c>
      <c r="BC69" s="491" t="s">
        <v>353</v>
      </c>
      <c r="BD69" s="491" t="s">
        <v>353</v>
      </c>
      <c r="BE69" s="491" t="s">
        <v>353</v>
      </c>
      <c r="BF69" s="491" t="s">
        <v>353</v>
      </c>
      <c r="BG69" s="491" t="s">
        <v>353</v>
      </c>
      <c r="BH69" s="491" t="s">
        <v>353</v>
      </c>
      <c r="BI69" s="491" t="s">
        <v>353</v>
      </c>
      <c r="BJ69" s="491" t="s">
        <v>353</v>
      </c>
      <c r="BK69" s="491" t="s">
        <v>353</v>
      </c>
      <c r="BL69" s="491" t="s">
        <v>353</v>
      </c>
      <c r="BM69" s="491" t="s">
        <v>353</v>
      </c>
      <c r="BN69" s="491">
        <v>1</v>
      </c>
      <c r="BO69" s="491" t="s">
        <v>353</v>
      </c>
      <c r="BP69" s="491" t="s">
        <v>353</v>
      </c>
      <c r="BQ69" s="491" t="s">
        <v>353</v>
      </c>
      <c r="BR69" s="491" t="s">
        <v>353</v>
      </c>
      <c r="BS69" s="491" t="s">
        <v>353</v>
      </c>
      <c r="BT69" s="491" t="s">
        <v>353</v>
      </c>
      <c r="BU69" s="491" t="s">
        <v>353</v>
      </c>
      <c r="BV69" s="491" t="s">
        <v>353</v>
      </c>
      <c r="BW69" s="491" t="s">
        <v>353</v>
      </c>
      <c r="BX69" s="491" t="s">
        <v>353</v>
      </c>
      <c r="BY69" s="491" t="s">
        <v>353</v>
      </c>
      <c r="BZ69" s="491" t="s">
        <v>353</v>
      </c>
      <c r="CA69" s="491" t="s">
        <v>353</v>
      </c>
      <c r="CB69" s="491" t="s">
        <v>353</v>
      </c>
      <c r="CC69" s="491" t="s">
        <v>353</v>
      </c>
      <c r="CD69" s="491" t="s">
        <v>353</v>
      </c>
      <c r="CE69" s="491" t="s">
        <v>353</v>
      </c>
      <c r="CF69" s="491" t="s">
        <v>353</v>
      </c>
      <c r="CG69" s="491" t="s">
        <v>353</v>
      </c>
      <c r="CH69" s="491" t="s">
        <v>353</v>
      </c>
      <c r="CI69" s="491" t="s">
        <v>353</v>
      </c>
      <c r="CJ69" s="491" t="s">
        <v>353</v>
      </c>
      <c r="CK69" s="491" t="s">
        <v>353</v>
      </c>
      <c r="CL69" s="491" t="s">
        <v>353</v>
      </c>
      <c r="CM69" s="491" t="s">
        <v>353</v>
      </c>
      <c r="CN69" s="491" t="s">
        <v>353</v>
      </c>
      <c r="CO69" s="491" t="s">
        <v>353</v>
      </c>
      <c r="CP69" s="491" t="s">
        <v>353</v>
      </c>
      <c r="CQ69" s="491" t="s">
        <v>353</v>
      </c>
      <c r="CR69" s="491" t="s">
        <v>353</v>
      </c>
      <c r="CS69" s="491" t="s">
        <v>353</v>
      </c>
      <c r="CT69" s="491" t="s">
        <v>353</v>
      </c>
      <c r="CU69" s="491" t="s">
        <v>353</v>
      </c>
      <c r="CV69" s="491" t="s">
        <v>353</v>
      </c>
      <c r="CW69" s="491" t="s">
        <v>353</v>
      </c>
      <c r="CX69" s="491" t="s">
        <v>353</v>
      </c>
      <c r="CY69" s="491" t="s">
        <v>353</v>
      </c>
      <c r="CZ69" s="491" t="s">
        <v>353</v>
      </c>
      <c r="DA69" s="491" t="s">
        <v>353</v>
      </c>
      <c r="DB69" s="491" t="s">
        <v>353</v>
      </c>
      <c r="DC69" s="491" t="s">
        <v>353</v>
      </c>
      <c r="DD69" s="491" t="s">
        <v>353</v>
      </c>
      <c r="DE69" s="491" t="s">
        <v>353</v>
      </c>
      <c r="DF69" s="491" t="s">
        <v>353</v>
      </c>
      <c r="DG69" s="492" t="s">
        <v>353</v>
      </c>
    </row>
    <row r="70" spans="1:111" ht="15" customHeight="1">
      <c r="A70" s="484">
        <v>64</v>
      </c>
      <c r="B70" s="188" t="s">
        <v>251</v>
      </c>
      <c r="C70" s="185" t="s">
        <v>252</v>
      </c>
      <c r="D70" s="490" t="s">
        <v>353</v>
      </c>
      <c r="E70" s="491" t="s">
        <v>353</v>
      </c>
      <c r="F70" s="491" t="s">
        <v>353</v>
      </c>
      <c r="G70" s="491" t="s">
        <v>353</v>
      </c>
      <c r="H70" s="491" t="s">
        <v>353</v>
      </c>
      <c r="I70" s="491" t="s">
        <v>353</v>
      </c>
      <c r="J70" s="491" t="s">
        <v>353</v>
      </c>
      <c r="K70" s="491" t="s">
        <v>353</v>
      </c>
      <c r="L70" s="491" t="s">
        <v>353</v>
      </c>
      <c r="M70" s="491" t="s">
        <v>353</v>
      </c>
      <c r="N70" s="491" t="s">
        <v>353</v>
      </c>
      <c r="O70" s="491" t="s">
        <v>353</v>
      </c>
      <c r="P70" s="491" t="s">
        <v>353</v>
      </c>
      <c r="Q70" s="491" t="s">
        <v>353</v>
      </c>
      <c r="R70" s="491" t="s">
        <v>353</v>
      </c>
      <c r="S70" s="491" t="s">
        <v>353</v>
      </c>
      <c r="T70" s="491" t="s">
        <v>353</v>
      </c>
      <c r="U70" s="491" t="s">
        <v>353</v>
      </c>
      <c r="V70" s="491" t="s">
        <v>353</v>
      </c>
      <c r="W70" s="491" t="s">
        <v>353</v>
      </c>
      <c r="X70" s="491" t="s">
        <v>353</v>
      </c>
      <c r="Y70" s="491" t="s">
        <v>353</v>
      </c>
      <c r="Z70" s="491" t="s">
        <v>353</v>
      </c>
      <c r="AA70" s="491" t="s">
        <v>353</v>
      </c>
      <c r="AB70" s="491" t="s">
        <v>353</v>
      </c>
      <c r="AC70" s="491" t="s">
        <v>353</v>
      </c>
      <c r="AD70" s="491" t="s">
        <v>353</v>
      </c>
      <c r="AE70" s="491" t="s">
        <v>353</v>
      </c>
      <c r="AF70" s="491" t="s">
        <v>353</v>
      </c>
      <c r="AG70" s="491" t="s">
        <v>353</v>
      </c>
      <c r="AH70" s="491" t="s">
        <v>353</v>
      </c>
      <c r="AI70" s="491" t="s">
        <v>353</v>
      </c>
      <c r="AJ70" s="491" t="s">
        <v>353</v>
      </c>
      <c r="AK70" s="491" t="s">
        <v>353</v>
      </c>
      <c r="AL70" s="491" t="s">
        <v>353</v>
      </c>
      <c r="AM70" s="491" t="s">
        <v>353</v>
      </c>
      <c r="AN70" s="491" t="s">
        <v>353</v>
      </c>
      <c r="AO70" s="491" t="s">
        <v>353</v>
      </c>
      <c r="AP70" s="491" t="s">
        <v>353</v>
      </c>
      <c r="AQ70" s="491" t="s">
        <v>353</v>
      </c>
      <c r="AR70" s="491" t="s">
        <v>353</v>
      </c>
      <c r="AS70" s="491" t="s">
        <v>353</v>
      </c>
      <c r="AT70" s="491" t="s">
        <v>353</v>
      </c>
      <c r="AU70" s="491" t="s">
        <v>353</v>
      </c>
      <c r="AV70" s="491" t="s">
        <v>353</v>
      </c>
      <c r="AW70" s="491" t="s">
        <v>353</v>
      </c>
      <c r="AX70" s="491" t="s">
        <v>353</v>
      </c>
      <c r="AY70" s="491" t="s">
        <v>353</v>
      </c>
      <c r="AZ70" s="491" t="s">
        <v>353</v>
      </c>
      <c r="BA70" s="491" t="s">
        <v>353</v>
      </c>
      <c r="BB70" s="491" t="s">
        <v>353</v>
      </c>
      <c r="BC70" s="491" t="s">
        <v>353</v>
      </c>
      <c r="BD70" s="491" t="s">
        <v>353</v>
      </c>
      <c r="BE70" s="491" t="s">
        <v>353</v>
      </c>
      <c r="BF70" s="491" t="s">
        <v>353</v>
      </c>
      <c r="BG70" s="491" t="s">
        <v>353</v>
      </c>
      <c r="BH70" s="491" t="s">
        <v>353</v>
      </c>
      <c r="BI70" s="491" t="s">
        <v>353</v>
      </c>
      <c r="BJ70" s="491" t="s">
        <v>353</v>
      </c>
      <c r="BK70" s="491" t="s">
        <v>353</v>
      </c>
      <c r="BL70" s="491" t="s">
        <v>353</v>
      </c>
      <c r="BM70" s="491" t="s">
        <v>353</v>
      </c>
      <c r="BN70" s="491" t="s">
        <v>353</v>
      </c>
      <c r="BO70" s="491">
        <v>1</v>
      </c>
      <c r="BP70" s="491" t="s">
        <v>353</v>
      </c>
      <c r="BQ70" s="491" t="s">
        <v>353</v>
      </c>
      <c r="BR70" s="491" t="s">
        <v>353</v>
      </c>
      <c r="BS70" s="491" t="s">
        <v>353</v>
      </c>
      <c r="BT70" s="491" t="s">
        <v>353</v>
      </c>
      <c r="BU70" s="491" t="s">
        <v>353</v>
      </c>
      <c r="BV70" s="491" t="s">
        <v>353</v>
      </c>
      <c r="BW70" s="491" t="s">
        <v>353</v>
      </c>
      <c r="BX70" s="491" t="s">
        <v>353</v>
      </c>
      <c r="BY70" s="491" t="s">
        <v>353</v>
      </c>
      <c r="BZ70" s="491" t="s">
        <v>353</v>
      </c>
      <c r="CA70" s="491" t="s">
        <v>353</v>
      </c>
      <c r="CB70" s="491" t="s">
        <v>353</v>
      </c>
      <c r="CC70" s="491" t="s">
        <v>353</v>
      </c>
      <c r="CD70" s="491" t="s">
        <v>353</v>
      </c>
      <c r="CE70" s="491" t="s">
        <v>353</v>
      </c>
      <c r="CF70" s="491" t="s">
        <v>353</v>
      </c>
      <c r="CG70" s="491" t="s">
        <v>353</v>
      </c>
      <c r="CH70" s="491" t="s">
        <v>353</v>
      </c>
      <c r="CI70" s="491" t="s">
        <v>353</v>
      </c>
      <c r="CJ70" s="491" t="s">
        <v>353</v>
      </c>
      <c r="CK70" s="491" t="s">
        <v>353</v>
      </c>
      <c r="CL70" s="491" t="s">
        <v>353</v>
      </c>
      <c r="CM70" s="491" t="s">
        <v>353</v>
      </c>
      <c r="CN70" s="491" t="s">
        <v>353</v>
      </c>
      <c r="CO70" s="491" t="s">
        <v>353</v>
      </c>
      <c r="CP70" s="491" t="s">
        <v>353</v>
      </c>
      <c r="CQ70" s="491" t="s">
        <v>353</v>
      </c>
      <c r="CR70" s="491" t="s">
        <v>353</v>
      </c>
      <c r="CS70" s="491" t="s">
        <v>353</v>
      </c>
      <c r="CT70" s="491" t="s">
        <v>353</v>
      </c>
      <c r="CU70" s="491" t="s">
        <v>353</v>
      </c>
      <c r="CV70" s="491" t="s">
        <v>353</v>
      </c>
      <c r="CW70" s="491" t="s">
        <v>353</v>
      </c>
      <c r="CX70" s="491" t="s">
        <v>353</v>
      </c>
      <c r="CY70" s="491" t="s">
        <v>353</v>
      </c>
      <c r="CZ70" s="491" t="s">
        <v>353</v>
      </c>
      <c r="DA70" s="491" t="s">
        <v>353</v>
      </c>
      <c r="DB70" s="491" t="s">
        <v>353</v>
      </c>
      <c r="DC70" s="491" t="s">
        <v>353</v>
      </c>
      <c r="DD70" s="491" t="s">
        <v>353</v>
      </c>
      <c r="DE70" s="491" t="s">
        <v>353</v>
      </c>
      <c r="DF70" s="491" t="s">
        <v>353</v>
      </c>
      <c r="DG70" s="492" t="s">
        <v>353</v>
      </c>
    </row>
    <row r="71" spans="1:111" ht="15" customHeight="1">
      <c r="A71" s="484">
        <v>65</v>
      </c>
      <c r="B71" s="188" t="s">
        <v>253</v>
      </c>
      <c r="C71" s="185" t="s">
        <v>254</v>
      </c>
      <c r="D71" s="490" t="s">
        <v>353</v>
      </c>
      <c r="E71" s="491" t="s">
        <v>353</v>
      </c>
      <c r="F71" s="491" t="s">
        <v>353</v>
      </c>
      <c r="G71" s="491" t="s">
        <v>353</v>
      </c>
      <c r="H71" s="491" t="s">
        <v>353</v>
      </c>
      <c r="I71" s="491" t="s">
        <v>353</v>
      </c>
      <c r="J71" s="491" t="s">
        <v>353</v>
      </c>
      <c r="K71" s="491" t="s">
        <v>353</v>
      </c>
      <c r="L71" s="491" t="s">
        <v>353</v>
      </c>
      <c r="M71" s="491" t="s">
        <v>353</v>
      </c>
      <c r="N71" s="491" t="s">
        <v>353</v>
      </c>
      <c r="O71" s="491" t="s">
        <v>353</v>
      </c>
      <c r="P71" s="491" t="s">
        <v>353</v>
      </c>
      <c r="Q71" s="491" t="s">
        <v>353</v>
      </c>
      <c r="R71" s="491" t="s">
        <v>353</v>
      </c>
      <c r="S71" s="491" t="s">
        <v>353</v>
      </c>
      <c r="T71" s="491" t="s">
        <v>353</v>
      </c>
      <c r="U71" s="491" t="s">
        <v>353</v>
      </c>
      <c r="V71" s="491" t="s">
        <v>353</v>
      </c>
      <c r="W71" s="491" t="s">
        <v>353</v>
      </c>
      <c r="X71" s="491" t="s">
        <v>353</v>
      </c>
      <c r="Y71" s="491" t="s">
        <v>353</v>
      </c>
      <c r="Z71" s="491" t="s">
        <v>353</v>
      </c>
      <c r="AA71" s="491" t="s">
        <v>353</v>
      </c>
      <c r="AB71" s="491" t="s">
        <v>353</v>
      </c>
      <c r="AC71" s="491" t="s">
        <v>353</v>
      </c>
      <c r="AD71" s="491" t="s">
        <v>353</v>
      </c>
      <c r="AE71" s="491" t="s">
        <v>353</v>
      </c>
      <c r="AF71" s="491" t="s">
        <v>353</v>
      </c>
      <c r="AG71" s="491" t="s">
        <v>353</v>
      </c>
      <c r="AH71" s="491" t="s">
        <v>353</v>
      </c>
      <c r="AI71" s="491" t="s">
        <v>353</v>
      </c>
      <c r="AJ71" s="491" t="s">
        <v>353</v>
      </c>
      <c r="AK71" s="491" t="s">
        <v>353</v>
      </c>
      <c r="AL71" s="491" t="s">
        <v>353</v>
      </c>
      <c r="AM71" s="491" t="s">
        <v>353</v>
      </c>
      <c r="AN71" s="491" t="s">
        <v>353</v>
      </c>
      <c r="AO71" s="491" t="s">
        <v>353</v>
      </c>
      <c r="AP71" s="491" t="s">
        <v>353</v>
      </c>
      <c r="AQ71" s="491" t="s">
        <v>353</v>
      </c>
      <c r="AR71" s="491" t="s">
        <v>353</v>
      </c>
      <c r="AS71" s="491" t="s">
        <v>353</v>
      </c>
      <c r="AT71" s="491" t="s">
        <v>353</v>
      </c>
      <c r="AU71" s="491" t="s">
        <v>353</v>
      </c>
      <c r="AV71" s="491" t="s">
        <v>353</v>
      </c>
      <c r="AW71" s="491" t="s">
        <v>353</v>
      </c>
      <c r="AX71" s="491" t="s">
        <v>353</v>
      </c>
      <c r="AY71" s="491" t="s">
        <v>353</v>
      </c>
      <c r="AZ71" s="491" t="s">
        <v>353</v>
      </c>
      <c r="BA71" s="491" t="s">
        <v>353</v>
      </c>
      <c r="BB71" s="491" t="s">
        <v>353</v>
      </c>
      <c r="BC71" s="491" t="s">
        <v>353</v>
      </c>
      <c r="BD71" s="491" t="s">
        <v>353</v>
      </c>
      <c r="BE71" s="491" t="s">
        <v>353</v>
      </c>
      <c r="BF71" s="491" t="s">
        <v>353</v>
      </c>
      <c r="BG71" s="491" t="s">
        <v>353</v>
      </c>
      <c r="BH71" s="491" t="s">
        <v>353</v>
      </c>
      <c r="BI71" s="491" t="s">
        <v>353</v>
      </c>
      <c r="BJ71" s="491" t="s">
        <v>353</v>
      </c>
      <c r="BK71" s="491" t="s">
        <v>353</v>
      </c>
      <c r="BL71" s="491" t="s">
        <v>353</v>
      </c>
      <c r="BM71" s="491" t="s">
        <v>353</v>
      </c>
      <c r="BN71" s="491" t="s">
        <v>353</v>
      </c>
      <c r="BO71" s="491" t="s">
        <v>353</v>
      </c>
      <c r="BP71" s="491">
        <v>1</v>
      </c>
      <c r="BQ71" s="491" t="s">
        <v>353</v>
      </c>
      <c r="BR71" s="491" t="s">
        <v>353</v>
      </c>
      <c r="BS71" s="491" t="s">
        <v>353</v>
      </c>
      <c r="BT71" s="491" t="s">
        <v>353</v>
      </c>
      <c r="BU71" s="491" t="s">
        <v>353</v>
      </c>
      <c r="BV71" s="491" t="s">
        <v>353</v>
      </c>
      <c r="BW71" s="491" t="s">
        <v>353</v>
      </c>
      <c r="BX71" s="491" t="s">
        <v>353</v>
      </c>
      <c r="BY71" s="491" t="s">
        <v>353</v>
      </c>
      <c r="BZ71" s="491" t="s">
        <v>353</v>
      </c>
      <c r="CA71" s="491" t="s">
        <v>353</v>
      </c>
      <c r="CB71" s="491" t="s">
        <v>353</v>
      </c>
      <c r="CC71" s="491" t="s">
        <v>353</v>
      </c>
      <c r="CD71" s="491" t="s">
        <v>353</v>
      </c>
      <c r="CE71" s="491" t="s">
        <v>353</v>
      </c>
      <c r="CF71" s="491" t="s">
        <v>353</v>
      </c>
      <c r="CG71" s="491" t="s">
        <v>353</v>
      </c>
      <c r="CH71" s="491" t="s">
        <v>353</v>
      </c>
      <c r="CI71" s="491" t="s">
        <v>353</v>
      </c>
      <c r="CJ71" s="491" t="s">
        <v>353</v>
      </c>
      <c r="CK71" s="491" t="s">
        <v>353</v>
      </c>
      <c r="CL71" s="491" t="s">
        <v>353</v>
      </c>
      <c r="CM71" s="491" t="s">
        <v>353</v>
      </c>
      <c r="CN71" s="491" t="s">
        <v>353</v>
      </c>
      <c r="CO71" s="491" t="s">
        <v>353</v>
      </c>
      <c r="CP71" s="491" t="s">
        <v>353</v>
      </c>
      <c r="CQ71" s="491" t="s">
        <v>353</v>
      </c>
      <c r="CR71" s="491" t="s">
        <v>353</v>
      </c>
      <c r="CS71" s="491" t="s">
        <v>353</v>
      </c>
      <c r="CT71" s="491" t="s">
        <v>353</v>
      </c>
      <c r="CU71" s="491" t="s">
        <v>353</v>
      </c>
      <c r="CV71" s="491" t="s">
        <v>353</v>
      </c>
      <c r="CW71" s="491" t="s">
        <v>353</v>
      </c>
      <c r="CX71" s="491" t="s">
        <v>353</v>
      </c>
      <c r="CY71" s="491" t="s">
        <v>353</v>
      </c>
      <c r="CZ71" s="491" t="s">
        <v>353</v>
      </c>
      <c r="DA71" s="491" t="s">
        <v>353</v>
      </c>
      <c r="DB71" s="491" t="s">
        <v>353</v>
      </c>
      <c r="DC71" s="491" t="s">
        <v>353</v>
      </c>
      <c r="DD71" s="491" t="s">
        <v>353</v>
      </c>
      <c r="DE71" s="491" t="s">
        <v>353</v>
      </c>
      <c r="DF71" s="491" t="s">
        <v>353</v>
      </c>
      <c r="DG71" s="492" t="s">
        <v>353</v>
      </c>
    </row>
    <row r="72" spans="1:111" ht="15" customHeight="1">
      <c r="A72" s="484">
        <v>66</v>
      </c>
      <c r="B72" s="188" t="s">
        <v>255</v>
      </c>
      <c r="C72" s="185" t="s">
        <v>256</v>
      </c>
      <c r="D72" s="490" t="s">
        <v>353</v>
      </c>
      <c r="E72" s="491" t="s">
        <v>353</v>
      </c>
      <c r="F72" s="491" t="s">
        <v>353</v>
      </c>
      <c r="G72" s="491" t="s">
        <v>353</v>
      </c>
      <c r="H72" s="491" t="s">
        <v>353</v>
      </c>
      <c r="I72" s="491" t="s">
        <v>353</v>
      </c>
      <c r="J72" s="491" t="s">
        <v>353</v>
      </c>
      <c r="K72" s="491" t="s">
        <v>353</v>
      </c>
      <c r="L72" s="491" t="s">
        <v>353</v>
      </c>
      <c r="M72" s="491" t="s">
        <v>353</v>
      </c>
      <c r="N72" s="491" t="s">
        <v>353</v>
      </c>
      <c r="O72" s="491" t="s">
        <v>353</v>
      </c>
      <c r="P72" s="491" t="s">
        <v>353</v>
      </c>
      <c r="Q72" s="491" t="s">
        <v>353</v>
      </c>
      <c r="R72" s="491" t="s">
        <v>353</v>
      </c>
      <c r="S72" s="491" t="s">
        <v>353</v>
      </c>
      <c r="T72" s="491" t="s">
        <v>353</v>
      </c>
      <c r="U72" s="491" t="s">
        <v>353</v>
      </c>
      <c r="V72" s="491" t="s">
        <v>353</v>
      </c>
      <c r="W72" s="491" t="s">
        <v>353</v>
      </c>
      <c r="X72" s="491" t="s">
        <v>353</v>
      </c>
      <c r="Y72" s="491" t="s">
        <v>353</v>
      </c>
      <c r="Z72" s="491" t="s">
        <v>353</v>
      </c>
      <c r="AA72" s="491" t="s">
        <v>353</v>
      </c>
      <c r="AB72" s="491" t="s">
        <v>353</v>
      </c>
      <c r="AC72" s="491" t="s">
        <v>353</v>
      </c>
      <c r="AD72" s="491" t="s">
        <v>353</v>
      </c>
      <c r="AE72" s="491" t="s">
        <v>353</v>
      </c>
      <c r="AF72" s="491" t="s">
        <v>353</v>
      </c>
      <c r="AG72" s="491" t="s">
        <v>353</v>
      </c>
      <c r="AH72" s="491" t="s">
        <v>353</v>
      </c>
      <c r="AI72" s="491" t="s">
        <v>353</v>
      </c>
      <c r="AJ72" s="491" t="s">
        <v>353</v>
      </c>
      <c r="AK72" s="491" t="s">
        <v>353</v>
      </c>
      <c r="AL72" s="491" t="s">
        <v>353</v>
      </c>
      <c r="AM72" s="491" t="s">
        <v>353</v>
      </c>
      <c r="AN72" s="491" t="s">
        <v>353</v>
      </c>
      <c r="AO72" s="491" t="s">
        <v>353</v>
      </c>
      <c r="AP72" s="491" t="s">
        <v>353</v>
      </c>
      <c r="AQ72" s="491" t="s">
        <v>353</v>
      </c>
      <c r="AR72" s="491" t="s">
        <v>353</v>
      </c>
      <c r="AS72" s="491" t="s">
        <v>353</v>
      </c>
      <c r="AT72" s="491" t="s">
        <v>353</v>
      </c>
      <c r="AU72" s="491" t="s">
        <v>353</v>
      </c>
      <c r="AV72" s="491" t="s">
        <v>353</v>
      </c>
      <c r="AW72" s="491" t="s">
        <v>353</v>
      </c>
      <c r="AX72" s="491" t="s">
        <v>353</v>
      </c>
      <c r="AY72" s="491" t="s">
        <v>353</v>
      </c>
      <c r="AZ72" s="491" t="s">
        <v>353</v>
      </c>
      <c r="BA72" s="491" t="s">
        <v>353</v>
      </c>
      <c r="BB72" s="491" t="s">
        <v>353</v>
      </c>
      <c r="BC72" s="491" t="s">
        <v>353</v>
      </c>
      <c r="BD72" s="491" t="s">
        <v>353</v>
      </c>
      <c r="BE72" s="491" t="s">
        <v>353</v>
      </c>
      <c r="BF72" s="491" t="s">
        <v>353</v>
      </c>
      <c r="BG72" s="491" t="s">
        <v>353</v>
      </c>
      <c r="BH72" s="491" t="s">
        <v>353</v>
      </c>
      <c r="BI72" s="491" t="s">
        <v>353</v>
      </c>
      <c r="BJ72" s="491" t="s">
        <v>353</v>
      </c>
      <c r="BK72" s="491" t="s">
        <v>353</v>
      </c>
      <c r="BL72" s="491" t="s">
        <v>353</v>
      </c>
      <c r="BM72" s="491" t="s">
        <v>353</v>
      </c>
      <c r="BN72" s="491" t="s">
        <v>353</v>
      </c>
      <c r="BO72" s="491" t="s">
        <v>353</v>
      </c>
      <c r="BP72" s="491" t="s">
        <v>353</v>
      </c>
      <c r="BQ72" s="491">
        <v>1</v>
      </c>
      <c r="BR72" s="491" t="s">
        <v>353</v>
      </c>
      <c r="BS72" s="491" t="s">
        <v>353</v>
      </c>
      <c r="BT72" s="491" t="s">
        <v>353</v>
      </c>
      <c r="BU72" s="491" t="s">
        <v>353</v>
      </c>
      <c r="BV72" s="491" t="s">
        <v>353</v>
      </c>
      <c r="BW72" s="491" t="s">
        <v>353</v>
      </c>
      <c r="BX72" s="491" t="s">
        <v>353</v>
      </c>
      <c r="BY72" s="491" t="s">
        <v>353</v>
      </c>
      <c r="BZ72" s="491" t="s">
        <v>353</v>
      </c>
      <c r="CA72" s="491" t="s">
        <v>353</v>
      </c>
      <c r="CB72" s="491" t="s">
        <v>353</v>
      </c>
      <c r="CC72" s="491" t="s">
        <v>353</v>
      </c>
      <c r="CD72" s="491" t="s">
        <v>353</v>
      </c>
      <c r="CE72" s="491" t="s">
        <v>353</v>
      </c>
      <c r="CF72" s="491" t="s">
        <v>353</v>
      </c>
      <c r="CG72" s="491" t="s">
        <v>353</v>
      </c>
      <c r="CH72" s="491" t="s">
        <v>353</v>
      </c>
      <c r="CI72" s="491" t="s">
        <v>353</v>
      </c>
      <c r="CJ72" s="491" t="s">
        <v>353</v>
      </c>
      <c r="CK72" s="491" t="s">
        <v>353</v>
      </c>
      <c r="CL72" s="491" t="s">
        <v>353</v>
      </c>
      <c r="CM72" s="491" t="s">
        <v>353</v>
      </c>
      <c r="CN72" s="491" t="s">
        <v>353</v>
      </c>
      <c r="CO72" s="491" t="s">
        <v>353</v>
      </c>
      <c r="CP72" s="491" t="s">
        <v>353</v>
      </c>
      <c r="CQ72" s="491" t="s">
        <v>353</v>
      </c>
      <c r="CR72" s="491" t="s">
        <v>353</v>
      </c>
      <c r="CS72" s="491" t="s">
        <v>353</v>
      </c>
      <c r="CT72" s="491" t="s">
        <v>353</v>
      </c>
      <c r="CU72" s="491" t="s">
        <v>353</v>
      </c>
      <c r="CV72" s="491" t="s">
        <v>353</v>
      </c>
      <c r="CW72" s="491" t="s">
        <v>353</v>
      </c>
      <c r="CX72" s="491" t="s">
        <v>353</v>
      </c>
      <c r="CY72" s="491" t="s">
        <v>353</v>
      </c>
      <c r="CZ72" s="491" t="s">
        <v>353</v>
      </c>
      <c r="DA72" s="491" t="s">
        <v>353</v>
      </c>
      <c r="DB72" s="491" t="s">
        <v>353</v>
      </c>
      <c r="DC72" s="491" t="s">
        <v>353</v>
      </c>
      <c r="DD72" s="491" t="s">
        <v>353</v>
      </c>
      <c r="DE72" s="491" t="s">
        <v>353</v>
      </c>
      <c r="DF72" s="491" t="s">
        <v>353</v>
      </c>
      <c r="DG72" s="492" t="s">
        <v>353</v>
      </c>
    </row>
    <row r="73" spans="1:111" ht="15" customHeight="1">
      <c r="A73" s="484">
        <v>67</v>
      </c>
      <c r="B73" s="188" t="s">
        <v>257</v>
      </c>
      <c r="C73" s="185" t="s">
        <v>258</v>
      </c>
      <c r="D73" s="490" t="s">
        <v>353</v>
      </c>
      <c r="E73" s="491" t="s">
        <v>353</v>
      </c>
      <c r="F73" s="491" t="s">
        <v>353</v>
      </c>
      <c r="G73" s="491" t="s">
        <v>353</v>
      </c>
      <c r="H73" s="491" t="s">
        <v>353</v>
      </c>
      <c r="I73" s="491" t="s">
        <v>353</v>
      </c>
      <c r="J73" s="491" t="s">
        <v>353</v>
      </c>
      <c r="K73" s="491" t="s">
        <v>353</v>
      </c>
      <c r="L73" s="491" t="s">
        <v>353</v>
      </c>
      <c r="M73" s="491" t="s">
        <v>353</v>
      </c>
      <c r="N73" s="491" t="s">
        <v>353</v>
      </c>
      <c r="O73" s="491" t="s">
        <v>353</v>
      </c>
      <c r="P73" s="491" t="s">
        <v>353</v>
      </c>
      <c r="Q73" s="491" t="s">
        <v>353</v>
      </c>
      <c r="R73" s="491" t="s">
        <v>353</v>
      </c>
      <c r="S73" s="491" t="s">
        <v>353</v>
      </c>
      <c r="T73" s="491" t="s">
        <v>353</v>
      </c>
      <c r="U73" s="491" t="s">
        <v>353</v>
      </c>
      <c r="V73" s="491" t="s">
        <v>353</v>
      </c>
      <c r="W73" s="491" t="s">
        <v>353</v>
      </c>
      <c r="X73" s="491" t="s">
        <v>353</v>
      </c>
      <c r="Y73" s="491" t="s">
        <v>353</v>
      </c>
      <c r="Z73" s="491" t="s">
        <v>353</v>
      </c>
      <c r="AA73" s="491" t="s">
        <v>353</v>
      </c>
      <c r="AB73" s="491" t="s">
        <v>353</v>
      </c>
      <c r="AC73" s="491" t="s">
        <v>353</v>
      </c>
      <c r="AD73" s="491" t="s">
        <v>353</v>
      </c>
      <c r="AE73" s="491" t="s">
        <v>353</v>
      </c>
      <c r="AF73" s="491" t="s">
        <v>353</v>
      </c>
      <c r="AG73" s="491" t="s">
        <v>353</v>
      </c>
      <c r="AH73" s="491" t="s">
        <v>353</v>
      </c>
      <c r="AI73" s="491" t="s">
        <v>353</v>
      </c>
      <c r="AJ73" s="491" t="s">
        <v>353</v>
      </c>
      <c r="AK73" s="491" t="s">
        <v>353</v>
      </c>
      <c r="AL73" s="491" t="s">
        <v>353</v>
      </c>
      <c r="AM73" s="491" t="s">
        <v>353</v>
      </c>
      <c r="AN73" s="491" t="s">
        <v>353</v>
      </c>
      <c r="AO73" s="491" t="s">
        <v>353</v>
      </c>
      <c r="AP73" s="491" t="s">
        <v>353</v>
      </c>
      <c r="AQ73" s="491" t="s">
        <v>353</v>
      </c>
      <c r="AR73" s="491" t="s">
        <v>353</v>
      </c>
      <c r="AS73" s="491" t="s">
        <v>353</v>
      </c>
      <c r="AT73" s="491" t="s">
        <v>353</v>
      </c>
      <c r="AU73" s="491" t="s">
        <v>353</v>
      </c>
      <c r="AV73" s="491" t="s">
        <v>353</v>
      </c>
      <c r="AW73" s="491" t="s">
        <v>353</v>
      </c>
      <c r="AX73" s="491" t="s">
        <v>353</v>
      </c>
      <c r="AY73" s="491" t="s">
        <v>353</v>
      </c>
      <c r="AZ73" s="491" t="s">
        <v>353</v>
      </c>
      <c r="BA73" s="491" t="s">
        <v>353</v>
      </c>
      <c r="BB73" s="491" t="s">
        <v>353</v>
      </c>
      <c r="BC73" s="491" t="s">
        <v>353</v>
      </c>
      <c r="BD73" s="491" t="s">
        <v>353</v>
      </c>
      <c r="BE73" s="491" t="s">
        <v>353</v>
      </c>
      <c r="BF73" s="491" t="s">
        <v>353</v>
      </c>
      <c r="BG73" s="491" t="s">
        <v>353</v>
      </c>
      <c r="BH73" s="491" t="s">
        <v>353</v>
      </c>
      <c r="BI73" s="491" t="s">
        <v>353</v>
      </c>
      <c r="BJ73" s="491" t="s">
        <v>353</v>
      </c>
      <c r="BK73" s="491" t="s">
        <v>353</v>
      </c>
      <c r="BL73" s="491" t="s">
        <v>353</v>
      </c>
      <c r="BM73" s="491" t="s">
        <v>353</v>
      </c>
      <c r="BN73" s="491" t="s">
        <v>353</v>
      </c>
      <c r="BO73" s="491" t="s">
        <v>353</v>
      </c>
      <c r="BP73" s="491" t="s">
        <v>353</v>
      </c>
      <c r="BQ73" s="491" t="s">
        <v>353</v>
      </c>
      <c r="BR73" s="491">
        <v>1</v>
      </c>
      <c r="BS73" s="491" t="s">
        <v>353</v>
      </c>
      <c r="BT73" s="491" t="s">
        <v>353</v>
      </c>
      <c r="BU73" s="491" t="s">
        <v>353</v>
      </c>
      <c r="BV73" s="491" t="s">
        <v>353</v>
      </c>
      <c r="BW73" s="491" t="s">
        <v>353</v>
      </c>
      <c r="BX73" s="491" t="s">
        <v>353</v>
      </c>
      <c r="BY73" s="491" t="s">
        <v>353</v>
      </c>
      <c r="BZ73" s="491" t="s">
        <v>353</v>
      </c>
      <c r="CA73" s="491" t="s">
        <v>353</v>
      </c>
      <c r="CB73" s="491" t="s">
        <v>353</v>
      </c>
      <c r="CC73" s="491" t="s">
        <v>353</v>
      </c>
      <c r="CD73" s="491" t="s">
        <v>353</v>
      </c>
      <c r="CE73" s="491" t="s">
        <v>353</v>
      </c>
      <c r="CF73" s="491" t="s">
        <v>353</v>
      </c>
      <c r="CG73" s="491" t="s">
        <v>353</v>
      </c>
      <c r="CH73" s="491" t="s">
        <v>353</v>
      </c>
      <c r="CI73" s="491" t="s">
        <v>353</v>
      </c>
      <c r="CJ73" s="491" t="s">
        <v>353</v>
      </c>
      <c r="CK73" s="491" t="s">
        <v>353</v>
      </c>
      <c r="CL73" s="491" t="s">
        <v>353</v>
      </c>
      <c r="CM73" s="491" t="s">
        <v>353</v>
      </c>
      <c r="CN73" s="491" t="s">
        <v>353</v>
      </c>
      <c r="CO73" s="491" t="s">
        <v>353</v>
      </c>
      <c r="CP73" s="491" t="s">
        <v>353</v>
      </c>
      <c r="CQ73" s="491" t="s">
        <v>353</v>
      </c>
      <c r="CR73" s="491" t="s">
        <v>353</v>
      </c>
      <c r="CS73" s="491" t="s">
        <v>353</v>
      </c>
      <c r="CT73" s="491" t="s">
        <v>353</v>
      </c>
      <c r="CU73" s="491" t="s">
        <v>353</v>
      </c>
      <c r="CV73" s="491" t="s">
        <v>353</v>
      </c>
      <c r="CW73" s="491" t="s">
        <v>353</v>
      </c>
      <c r="CX73" s="491" t="s">
        <v>353</v>
      </c>
      <c r="CY73" s="491" t="s">
        <v>353</v>
      </c>
      <c r="CZ73" s="491" t="s">
        <v>353</v>
      </c>
      <c r="DA73" s="491" t="s">
        <v>353</v>
      </c>
      <c r="DB73" s="491" t="s">
        <v>353</v>
      </c>
      <c r="DC73" s="491" t="s">
        <v>353</v>
      </c>
      <c r="DD73" s="491" t="s">
        <v>353</v>
      </c>
      <c r="DE73" s="491" t="s">
        <v>353</v>
      </c>
      <c r="DF73" s="491" t="s">
        <v>353</v>
      </c>
      <c r="DG73" s="492" t="s">
        <v>353</v>
      </c>
    </row>
    <row r="74" spans="1:111" ht="15" customHeight="1">
      <c r="A74" s="484">
        <v>68</v>
      </c>
      <c r="B74" s="188" t="s">
        <v>259</v>
      </c>
      <c r="C74" s="185" t="s">
        <v>4</v>
      </c>
      <c r="D74" s="490" t="s">
        <v>353</v>
      </c>
      <c r="E74" s="491" t="s">
        <v>353</v>
      </c>
      <c r="F74" s="491" t="s">
        <v>353</v>
      </c>
      <c r="G74" s="491" t="s">
        <v>353</v>
      </c>
      <c r="H74" s="491" t="s">
        <v>353</v>
      </c>
      <c r="I74" s="491" t="s">
        <v>353</v>
      </c>
      <c r="J74" s="491" t="s">
        <v>353</v>
      </c>
      <c r="K74" s="491" t="s">
        <v>353</v>
      </c>
      <c r="L74" s="491" t="s">
        <v>353</v>
      </c>
      <c r="M74" s="491" t="s">
        <v>353</v>
      </c>
      <c r="N74" s="491" t="s">
        <v>353</v>
      </c>
      <c r="O74" s="491" t="s">
        <v>353</v>
      </c>
      <c r="P74" s="491" t="s">
        <v>353</v>
      </c>
      <c r="Q74" s="491" t="s">
        <v>353</v>
      </c>
      <c r="R74" s="491" t="s">
        <v>353</v>
      </c>
      <c r="S74" s="491" t="s">
        <v>353</v>
      </c>
      <c r="T74" s="491" t="s">
        <v>353</v>
      </c>
      <c r="U74" s="491" t="s">
        <v>353</v>
      </c>
      <c r="V74" s="491" t="s">
        <v>353</v>
      </c>
      <c r="W74" s="491" t="s">
        <v>353</v>
      </c>
      <c r="X74" s="491" t="s">
        <v>353</v>
      </c>
      <c r="Y74" s="491" t="s">
        <v>353</v>
      </c>
      <c r="Z74" s="491" t="s">
        <v>353</v>
      </c>
      <c r="AA74" s="491" t="s">
        <v>353</v>
      </c>
      <c r="AB74" s="491" t="s">
        <v>353</v>
      </c>
      <c r="AC74" s="491" t="s">
        <v>353</v>
      </c>
      <c r="AD74" s="491" t="s">
        <v>353</v>
      </c>
      <c r="AE74" s="491" t="s">
        <v>353</v>
      </c>
      <c r="AF74" s="491" t="s">
        <v>353</v>
      </c>
      <c r="AG74" s="491" t="s">
        <v>353</v>
      </c>
      <c r="AH74" s="491" t="s">
        <v>353</v>
      </c>
      <c r="AI74" s="491" t="s">
        <v>353</v>
      </c>
      <c r="AJ74" s="491" t="s">
        <v>353</v>
      </c>
      <c r="AK74" s="491" t="s">
        <v>353</v>
      </c>
      <c r="AL74" s="491" t="s">
        <v>353</v>
      </c>
      <c r="AM74" s="491" t="s">
        <v>353</v>
      </c>
      <c r="AN74" s="491" t="s">
        <v>353</v>
      </c>
      <c r="AO74" s="491" t="s">
        <v>353</v>
      </c>
      <c r="AP74" s="491" t="s">
        <v>353</v>
      </c>
      <c r="AQ74" s="491" t="s">
        <v>353</v>
      </c>
      <c r="AR74" s="491" t="s">
        <v>353</v>
      </c>
      <c r="AS74" s="491" t="s">
        <v>353</v>
      </c>
      <c r="AT74" s="491" t="s">
        <v>353</v>
      </c>
      <c r="AU74" s="491" t="s">
        <v>353</v>
      </c>
      <c r="AV74" s="491" t="s">
        <v>353</v>
      </c>
      <c r="AW74" s="491" t="s">
        <v>353</v>
      </c>
      <c r="AX74" s="491" t="s">
        <v>353</v>
      </c>
      <c r="AY74" s="491" t="s">
        <v>353</v>
      </c>
      <c r="AZ74" s="491" t="s">
        <v>353</v>
      </c>
      <c r="BA74" s="491" t="s">
        <v>353</v>
      </c>
      <c r="BB74" s="491" t="s">
        <v>353</v>
      </c>
      <c r="BC74" s="491" t="s">
        <v>353</v>
      </c>
      <c r="BD74" s="491" t="s">
        <v>353</v>
      </c>
      <c r="BE74" s="491" t="s">
        <v>353</v>
      </c>
      <c r="BF74" s="491" t="s">
        <v>353</v>
      </c>
      <c r="BG74" s="491" t="s">
        <v>353</v>
      </c>
      <c r="BH74" s="491" t="s">
        <v>353</v>
      </c>
      <c r="BI74" s="491" t="s">
        <v>353</v>
      </c>
      <c r="BJ74" s="491" t="s">
        <v>353</v>
      </c>
      <c r="BK74" s="491" t="s">
        <v>353</v>
      </c>
      <c r="BL74" s="491" t="s">
        <v>353</v>
      </c>
      <c r="BM74" s="491" t="s">
        <v>353</v>
      </c>
      <c r="BN74" s="491" t="s">
        <v>353</v>
      </c>
      <c r="BO74" s="491" t="s">
        <v>353</v>
      </c>
      <c r="BP74" s="491" t="s">
        <v>353</v>
      </c>
      <c r="BQ74" s="491" t="s">
        <v>353</v>
      </c>
      <c r="BR74" s="491" t="s">
        <v>353</v>
      </c>
      <c r="BS74" s="491">
        <v>1</v>
      </c>
      <c r="BT74" s="491" t="s">
        <v>353</v>
      </c>
      <c r="BU74" s="491" t="s">
        <v>353</v>
      </c>
      <c r="BV74" s="491" t="s">
        <v>353</v>
      </c>
      <c r="BW74" s="491" t="s">
        <v>353</v>
      </c>
      <c r="BX74" s="491" t="s">
        <v>353</v>
      </c>
      <c r="BY74" s="491" t="s">
        <v>353</v>
      </c>
      <c r="BZ74" s="491" t="s">
        <v>353</v>
      </c>
      <c r="CA74" s="491" t="s">
        <v>353</v>
      </c>
      <c r="CB74" s="491" t="s">
        <v>353</v>
      </c>
      <c r="CC74" s="491" t="s">
        <v>353</v>
      </c>
      <c r="CD74" s="491" t="s">
        <v>353</v>
      </c>
      <c r="CE74" s="491" t="s">
        <v>353</v>
      </c>
      <c r="CF74" s="491" t="s">
        <v>353</v>
      </c>
      <c r="CG74" s="491" t="s">
        <v>353</v>
      </c>
      <c r="CH74" s="491" t="s">
        <v>353</v>
      </c>
      <c r="CI74" s="491" t="s">
        <v>353</v>
      </c>
      <c r="CJ74" s="491" t="s">
        <v>353</v>
      </c>
      <c r="CK74" s="491" t="s">
        <v>353</v>
      </c>
      <c r="CL74" s="491" t="s">
        <v>353</v>
      </c>
      <c r="CM74" s="491" t="s">
        <v>353</v>
      </c>
      <c r="CN74" s="491" t="s">
        <v>353</v>
      </c>
      <c r="CO74" s="491" t="s">
        <v>353</v>
      </c>
      <c r="CP74" s="491" t="s">
        <v>353</v>
      </c>
      <c r="CQ74" s="491" t="s">
        <v>353</v>
      </c>
      <c r="CR74" s="491" t="s">
        <v>353</v>
      </c>
      <c r="CS74" s="491" t="s">
        <v>353</v>
      </c>
      <c r="CT74" s="491" t="s">
        <v>353</v>
      </c>
      <c r="CU74" s="491" t="s">
        <v>353</v>
      </c>
      <c r="CV74" s="491" t="s">
        <v>353</v>
      </c>
      <c r="CW74" s="491" t="s">
        <v>353</v>
      </c>
      <c r="CX74" s="491" t="s">
        <v>353</v>
      </c>
      <c r="CY74" s="491" t="s">
        <v>353</v>
      </c>
      <c r="CZ74" s="491" t="s">
        <v>353</v>
      </c>
      <c r="DA74" s="491" t="s">
        <v>353</v>
      </c>
      <c r="DB74" s="491" t="s">
        <v>353</v>
      </c>
      <c r="DC74" s="491" t="s">
        <v>353</v>
      </c>
      <c r="DD74" s="491" t="s">
        <v>353</v>
      </c>
      <c r="DE74" s="491" t="s">
        <v>353</v>
      </c>
      <c r="DF74" s="491" t="s">
        <v>353</v>
      </c>
      <c r="DG74" s="492" t="s">
        <v>353</v>
      </c>
    </row>
    <row r="75" spans="1:111" ht="15" customHeight="1">
      <c r="A75" s="484">
        <v>69</v>
      </c>
      <c r="B75" s="188" t="s">
        <v>260</v>
      </c>
      <c r="C75" s="185" t="s">
        <v>5</v>
      </c>
      <c r="D75" s="490" t="s">
        <v>353</v>
      </c>
      <c r="E75" s="491" t="s">
        <v>353</v>
      </c>
      <c r="F75" s="491" t="s">
        <v>353</v>
      </c>
      <c r="G75" s="491" t="s">
        <v>353</v>
      </c>
      <c r="H75" s="491" t="s">
        <v>353</v>
      </c>
      <c r="I75" s="491" t="s">
        <v>353</v>
      </c>
      <c r="J75" s="491" t="s">
        <v>353</v>
      </c>
      <c r="K75" s="491" t="s">
        <v>353</v>
      </c>
      <c r="L75" s="491" t="s">
        <v>353</v>
      </c>
      <c r="M75" s="491" t="s">
        <v>353</v>
      </c>
      <c r="N75" s="491" t="s">
        <v>353</v>
      </c>
      <c r="O75" s="491" t="s">
        <v>353</v>
      </c>
      <c r="P75" s="491" t="s">
        <v>353</v>
      </c>
      <c r="Q75" s="491" t="s">
        <v>353</v>
      </c>
      <c r="R75" s="491" t="s">
        <v>353</v>
      </c>
      <c r="S75" s="491" t="s">
        <v>353</v>
      </c>
      <c r="T75" s="491" t="s">
        <v>353</v>
      </c>
      <c r="U75" s="491" t="s">
        <v>353</v>
      </c>
      <c r="V75" s="491" t="s">
        <v>353</v>
      </c>
      <c r="W75" s="491" t="s">
        <v>353</v>
      </c>
      <c r="X75" s="491" t="s">
        <v>353</v>
      </c>
      <c r="Y75" s="491" t="s">
        <v>353</v>
      </c>
      <c r="Z75" s="491" t="s">
        <v>353</v>
      </c>
      <c r="AA75" s="491" t="s">
        <v>353</v>
      </c>
      <c r="AB75" s="491" t="s">
        <v>353</v>
      </c>
      <c r="AC75" s="491" t="s">
        <v>353</v>
      </c>
      <c r="AD75" s="491" t="s">
        <v>353</v>
      </c>
      <c r="AE75" s="491" t="s">
        <v>353</v>
      </c>
      <c r="AF75" s="491" t="s">
        <v>353</v>
      </c>
      <c r="AG75" s="491" t="s">
        <v>353</v>
      </c>
      <c r="AH75" s="491" t="s">
        <v>353</v>
      </c>
      <c r="AI75" s="491" t="s">
        <v>353</v>
      </c>
      <c r="AJ75" s="491" t="s">
        <v>353</v>
      </c>
      <c r="AK75" s="491" t="s">
        <v>353</v>
      </c>
      <c r="AL75" s="491" t="s">
        <v>353</v>
      </c>
      <c r="AM75" s="491" t="s">
        <v>353</v>
      </c>
      <c r="AN75" s="491" t="s">
        <v>353</v>
      </c>
      <c r="AO75" s="491" t="s">
        <v>353</v>
      </c>
      <c r="AP75" s="491" t="s">
        <v>353</v>
      </c>
      <c r="AQ75" s="491" t="s">
        <v>353</v>
      </c>
      <c r="AR75" s="491" t="s">
        <v>353</v>
      </c>
      <c r="AS75" s="491" t="s">
        <v>353</v>
      </c>
      <c r="AT75" s="491" t="s">
        <v>353</v>
      </c>
      <c r="AU75" s="491" t="s">
        <v>353</v>
      </c>
      <c r="AV75" s="491" t="s">
        <v>353</v>
      </c>
      <c r="AW75" s="491" t="s">
        <v>353</v>
      </c>
      <c r="AX75" s="491" t="s">
        <v>353</v>
      </c>
      <c r="AY75" s="491" t="s">
        <v>353</v>
      </c>
      <c r="AZ75" s="491" t="s">
        <v>353</v>
      </c>
      <c r="BA75" s="491" t="s">
        <v>353</v>
      </c>
      <c r="BB75" s="491" t="s">
        <v>353</v>
      </c>
      <c r="BC75" s="491" t="s">
        <v>353</v>
      </c>
      <c r="BD75" s="491" t="s">
        <v>353</v>
      </c>
      <c r="BE75" s="491" t="s">
        <v>353</v>
      </c>
      <c r="BF75" s="491" t="s">
        <v>353</v>
      </c>
      <c r="BG75" s="491" t="s">
        <v>353</v>
      </c>
      <c r="BH75" s="491" t="s">
        <v>353</v>
      </c>
      <c r="BI75" s="491" t="s">
        <v>353</v>
      </c>
      <c r="BJ75" s="491" t="s">
        <v>353</v>
      </c>
      <c r="BK75" s="491" t="s">
        <v>353</v>
      </c>
      <c r="BL75" s="491" t="s">
        <v>353</v>
      </c>
      <c r="BM75" s="491" t="s">
        <v>353</v>
      </c>
      <c r="BN75" s="491" t="s">
        <v>353</v>
      </c>
      <c r="BO75" s="491" t="s">
        <v>353</v>
      </c>
      <c r="BP75" s="491" t="s">
        <v>353</v>
      </c>
      <c r="BQ75" s="491" t="s">
        <v>353</v>
      </c>
      <c r="BR75" s="491" t="s">
        <v>353</v>
      </c>
      <c r="BS75" s="491" t="s">
        <v>353</v>
      </c>
      <c r="BT75" s="491">
        <v>1</v>
      </c>
      <c r="BU75" s="491" t="s">
        <v>353</v>
      </c>
      <c r="BV75" s="491" t="s">
        <v>353</v>
      </c>
      <c r="BW75" s="491" t="s">
        <v>353</v>
      </c>
      <c r="BX75" s="491" t="s">
        <v>353</v>
      </c>
      <c r="BY75" s="491" t="s">
        <v>353</v>
      </c>
      <c r="BZ75" s="491" t="s">
        <v>353</v>
      </c>
      <c r="CA75" s="491" t="s">
        <v>353</v>
      </c>
      <c r="CB75" s="491" t="s">
        <v>353</v>
      </c>
      <c r="CC75" s="491" t="s">
        <v>353</v>
      </c>
      <c r="CD75" s="491" t="s">
        <v>353</v>
      </c>
      <c r="CE75" s="491" t="s">
        <v>353</v>
      </c>
      <c r="CF75" s="491" t="s">
        <v>353</v>
      </c>
      <c r="CG75" s="491" t="s">
        <v>353</v>
      </c>
      <c r="CH75" s="491" t="s">
        <v>353</v>
      </c>
      <c r="CI75" s="491" t="s">
        <v>353</v>
      </c>
      <c r="CJ75" s="491" t="s">
        <v>353</v>
      </c>
      <c r="CK75" s="491" t="s">
        <v>353</v>
      </c>
      <c r="CL75" s="491" t="s">
        <v>353</v>
      </c>
      <c r="CM75" s="491" t="s">
        <v>353</v>
      </c>
      <c r="CN75" s="491" t="s">
        <v>353</v>
      </c>
      <c r="CO75" s="491" t="s">
        <v>353</v>
      </c>
      <c r="CP75" s="491" t="s">
        <v>353</v>
      </c>
      <c r="CQ75" s="491" t="s">
        <v>353</v>
      </c>
      <c r="CR75" s="491" t="s">
        <v>353</v>
      </c>
      <c r="CS75" s="491" t="s">
        <v>353</v>
      </c>
      <c r="CT75" s="491" t="s">
        <v>353</v>
      </c>
      <c r="CU75" s="491" t="s">
        <v>353</v>
      </c>
      <c r="CV75" s="491" t="s">
        <v>353</v>
      </c>
      <c r="CW75" s="491" t="s">
        <v>353</v>
      </c>
      <c r="CX75" s="491" t="s">
        <v>353</v>
      </c>
      <c r="CY75" s="491" t="s">
        <v>353</v>
      </c>
      <c r="CZ75" s="491" t="s">
        <v>353</v>
      </c>
      <c r="DA75" s="491" t="s">
        <v>353</v>
      </c>
      <c r="DB75" s="491" t="s">
        <v>353</v>
      </c>
      <c r="DC75" s="491" t="s">
        <v>353</v>
      </c>
      <c r="DD75" s="491" t="s">
        <v>353</v>
      </c>
      <c r="DE75" s="491" t="s">
        <v>353</v>
      </c>
      <c r="DF75" s="491" t="s">
        <v>353</v>
      </c>
      <c r="DG75" s="492" t="s">
        <v>353</v>
      </c>
    </row>
    <row r="76" spans="1:111" ht="15" customHeight="1">
      <c r="A76" s="484">
        <v>70</v>
      </c>
      <c r="B76" s="188" t="s">
        <v>261</v>
      </c>
      <c r="C76" s="185" t="s">
        <v>36</v>
      </c>
      <c r="D76" s="490" t="s">
        <v>353</v>
      </c>
      <c r="E76" s="491" t="s">
        <v>353</v>
      </c>
      <c r="F76" s="491" t="s">
        <v>353</v>
      </c>
      <c r="G76" s="491" t="s">
        <v>353</v>
      </c>
      <c r="H76" s="491" t="s">
        <v>353</v>
      </c>
      <c r="I76" s="491" t="s">
        <v>353</v>
      </c>
      <c r="J76" s="491" t="s">
        <v>353</v>
      </c>
      <c r="K76" s="491" t="s">
        <v>353</v>
      </c>
      <c r="L76" s="491" t="s">
        <v>353</v>
      </c>
      <c r="M76" s="491" t="s">
        <v>353</v>
      </c>
      <c r="N76" s="491" t="s">
        <v>353</v>
      </c>
      <c r="O76" s="491" t="s">
        <v>353</v>
      </c>
      <c r="P76" s="491" t="s">
        <v>353</v>
      </c>
      <c r="Q76" s="491" t="s">
        <v>353</v>
      </c>
      <c r="R76" s="491" t="s">
        <v>353</v>
      </c>
      <c r="S76" s="491" t="s">
        <v>353</v>
      </c>
      <c r="T76" s="491" t="s">
        <v>353</v>
      </c>
      <c r="U76" s="491" t="s">
        <v>353</v>
      </c>
      <c r="V76" s="491" t="s">
        <v>353</v>
      </c>
      <c r="W76" s="491" t="s">
        <v>353</v>
      </c>
      <c r="X76" s="491" t="s">
        <v>353</v>
      </c>
      <c r="Y76" s="491" t="s">
        <v>353</v>
      </c>
      <c r="Z76" s="491" t="s">
        <v>353</v>
      </c>
      <c r="AA76" s="491" t="s">
        <v>353</v>
      </c>
      <c r="AB76" s="491" t="s">
        <v>353</v>
      </c>
      <c r="AC76" s="491" t="s">
        <v>353</v>
      </c>
      <c r="AD76" s="491" t="s">
        <v>353</v>
      </c>
      <c r="AE76" s="491" t="s">
        <v>353</v>
      </c>
      <c r="AF76" s="491" t="s">
        <v>353</v>
      </c>
      <c r="AG76" s="491" t="s">
        <v>353</v>
      </c>
      <c r="AH76" s="491" t="s">
        <v>353</v>
      </c>
      <c r="AI76" s="491" t="s">
        <v>353</v>
      </c>
      <c r="AJ76" s="491" t="s">
        <v>353</v>
      </c>
      <c r="AK76" s="491" t="s">
        <v>353</v>
      </c>
      <c r="AL76" s="491" t="s">
        <v>353</v>
      </c>
      <c r="AM76" s="491" t="s">
        <v>353</v>
      </c>
      <c r="AN76" s="491" t="s">
        <v>353</v>
      </c>
      <c r="AO76" s="491" t="s">
        <v>353</v>
      </c>
      <c r="AP76" s="491" t="s">
        <v>353</v>
      </c>
      <c r="AQ76" s="491" t="s">
        <v>353</v>
      </c>
      <c r="AR76" s="491" t="s">
        <v>353</v>
      </c>
      <c r="AS76" s="491" t="s">
        <v>353</v>
      </c>
      <c r="AT76" s="491" t="s">
        <v>353</v>
      </c>
      <c r="AU76" s="491" t="s">
        <v>353</v>
      </c>
      <c r="AV76" s="491" t="s">
        <v>353</v>
      </c>
      <c r="AW76" s="491" t="s">
        <v>353</v>
      </c>
      <c r="AX76" s="491" t="s">
        <v>353</v>
      </c>
      <c r="AY76" s="491" t="s">
        <v>353</v>
      </c>
      <c r="AZ76" s="491" t="s">
        <v>353</v>
      </c>
      <c r="BA76" s="491" t="s">
        <v>353</v>
      </c>
      <c r="BB76" s="491" t="s">
        <v>353</v>
      </c>
      <c r="BC76" s="491" t="s">
        <v>353</v>
      </c>
      <c r="BD76" s="491" t="s">
        <v>353</v>
      </c>
      <c r="BE76" s="491" t="s">
        <v>353</v>
      </c>
      <c r="BF76" s="491" t="s">
        <v>353</v>
      </c>
      <c r="BG76" s="491" t="s">
        <v>353</v>
      </c>
      <c r="BH76" s="491" t="s">
        <v>353</v>
      </c>
      <c r="BI76" s="491" t="s">
        <v>353</v>
      </c>
      <c r="BJ76" s="491" t="s">
        <v>353</v>
      </c>
      <c r="BK76" s="491" t="s">
        <v>353</v>
      </c>
      <c r="BL76" s="491" t="s">
        <v>353</v>
      </c>
      <c r="BM76" s="491" t="s">
        <v>353</v>
      </c>
      <c r="BN76" s="491" t="s">
        <v>353</v>
      </c>
      <c r="BO76" s="491" t="s">
        <v>353</v>
      </c>
      <c r="BP76" s="491" t="s">
        <v>353</v>
      </c>
      <c r="BQ76" s="491" t="s">
        <v>353</v>
      </c>
      <c r="BR76" s="491" t="s">
        <v>353</v>
      </c>
      <c r="BS76" s="491" t="s">
        <v>353</v>
      </c>
      <c r="BT76" s="491" t="s">
        <v>353</v>
      </c>
      <c r="BU76" s="491">
        <v>1</v>
      </c>
      <c r="BV76" s="491" t="s">
        <v>353</v>
      </c>
      <c r="BW76" s="491" t="s">
        <v>353</v>
      </c>
      <c r="BX76" s="491" t="s">
        <v>353</v>
      </c>
      <c r="BY76" s="491" t="s">
        <v>353</v>
      </c>
      <c r="BZ76" s="491" t="s">
        <v>353</v>
      </c>
      <c r="CA76" s="491" t="s">
        <v>353</v>
      </c>
      <c r="CB76" s="491" t="s">
        <v>353</v>
      </c>
      <c r="CC76" s="491" t="s">
        <v>353</v>
      </c>
      <c r="CD76" s="491" t="s">
        <v>353</v>
      </c>
      <c r="CE76" s="491" t="s">
        <v>353</v>
      </c>
      <c r="CF76" s="491" t="s">
        <v>353</v>
      </c>
      <c r="CG76" s="491" t="s">
        <v>353</v>
      </c>
      <c r="CH76" s="491" t="s">
        <v>353</v>
      </c>
      <c r="CI76" s="491" t="s">
        <v>353</v>
      </c>
      <c r="CJ76" s="491" t="s">
        <v>353</v>
      </c>
      <c r="CK76" s="491" t="s">
        <v>353</v>
      </c>
      <c r="CL76" s="491" t="s">
        <v>353</v>
      </c>
      <c r="CM76" s="491" t="s">
        <v>353</v>
      </c>
      <c r="CN76" s="491" t="s">
        <v>353</v>
      </c>
      <c r="CO76" s="491" t="s">
        <v>353</v>
      </c>
      <c r="CP76" s="491" t="s">
        <v>353</v>
      </c>
      <c r="CQ76" s="491" t="s">
        <v>353</v>
      </c>
      <c r="CR76" s="491" t="s">
        <v>353</v>
      </c>
      <c r="CS76" s="491" t="s">
        <v>353</v>
      </c>
      <c r="CT76" s="491" t="s">
        <v>353</v>
      </c>
      <c r="CU76" s="491" t="s">
        <v>353</v>
      </c>
      <c r="CV76" s="491" t="s">
        <v>353</v>
      </c>
      <c r="CW76" s="491" t="s">
        <v>353</v>
      </c>
      <c r="CX76" s="491" t="s">
        <v>353</v>
      </c>
      <c r="CY76" s="491" t="s">
        <v>353</v>
      </c>
      <c r="CZ76" s="491" t="s">
        <v>353</v>
      </c>
      <c r="DA76" s="491" t="s">
        <v>353</v>
      </c>
      <c r="DB76" s="491" t="s">
        <v>353</v>
      </c>
      <c r="DC76" s="491" t="s">
        <v>353</v>
      </c>
      <c r="DD76" s="491" t="s">
        <v>353</v>
      </c>
      <c r="DE76" s="491" t="s">
        <v>353</v>
      </c>
      <c r="DF76" s="491" t="s">
        <v>353</v>
      </c>
      <c r="DG76" s="492" t="s">
        <v>353</v>
      </c>
    </row>
    <row r="77" spans="1:111" ht="15" customHeight="1">
      <c r="A77" s="484">
        <v>71</v>
      </c>
      <c r="B77" s="188" t="s">
        <v>262</v>
      </c>
      <c r="C77" s="185" t="s">
        <v>6</v>
      </c>
      <c r="D77" s="490" t="s">
        <v>353</v>
      </c>
      <c r="E77" s="491" t="s">
        <v>353</v>
      </c>
      <c r="F77" s="491" t="s">
        <v>353</v>
      </c>
      <c r="G77" s="491" t="s">
        <v>353</v>
      </c>
      <c r="H77" s="491" t="s">
        <v>353</v>
      </c>
      <c r="I77" s="491" t="s">
        <v>353</v>
      </c>
      <c r="J77" s="491" t="s">
        <v>353</v>
      </c>
      <c r="K77" s="491" t="s">
        <v>353</v>
      </c>
      <c r="L77" s="491" t="s">
        <v>353</v>
      </c>
      <c r="M77" s="491" t="s">
        <v>353</v>
      </c>
      <c r="N77" s="491" t="s">
        <v>353</v>
      </c>
      <c r="O77" s="491" t="s">
        <v>353</v>
      </c>
      <c r="P77" s="491" t="s">
        <v>353</v>
      </c>
      <c r="Q77" s="491" t="s">
        <v>353</v>
      </c>
      <c r="R77" s="491" t="s">
        <v>353</v>
      </c>
      <c r="S77" s="491" t="s">
        <v>353</v>
      </c>
      <c r="T77" s="491" t="s">
        <v>353</v>
      </c>
      <c r="U77" s="491" t="s">
        <v>353</v>
      </c>
      <c r="V77" s="491" t="s">
        <v>353</v>
      </c>
      <c r="W77" s="491" t="s">
        <v>353</v>
      </c>
      <c r="X77" s="491" t="s">
        <v>353</v>
      </c>
      <c r="Y77" s="491" t="s">
        <v>353</v>
      </c>
      <c r="Z77" s="491" t="s">
        <v>353</v>
      </c>
      <c r="AA77" s="491" t="s">
        <v>353</v>
      </c>
      <c r="AB77" s="491" t="s">
        <v>353</v>
      </c>
      <c r="AC77" s="491" t="s">
        <v>353</v>
      </c>
      <c r="AD77" s="491" t="s">
        <v>353</v>
      </c>
      <c r="AE77" s="491" t="s">
        <v>353</v>
      </c>
      <c r="AF77" s="491" t="s">
        <v>353</v>
      </c>
      <c r="AG77" s="491" t="s">
        <v>353</v>
      </c>
      <c r="AH77" s="491" t="s">
        <v>353</v>
      </c>
      <c r="AI77" s="491" t="s">
        <v>353</v>
      </c>
      <c r="AJ77" s="491" t="s">
        <v>353</v>
      </c>
      <c r="AK77" s="491" t="s">
        <v>353</v>
      </c>
      <c r="AL77" s="491" t="s">
        <v>353</v>
      </c>
      <c r="AM77" s="491" t="s">
        <v>353</v>
      </c>
      <c r="AN77" s="491" t="s">
        <v>353</v>
      </c>
      <c r="AO77" s="491" t="s">
        <v>353</v>
      </c>
      <c r="AP77" s="491" t="s">
        <v>353</v>
      </c>
      <c r="AQ77" s="491" t="s">
        <v>353</v>
      </c>
      <c r="AR77" s="491" t="s">
        <v>353</v>
      </c>
      <c r="AS77" s="491" t="s">
        <v>353</v>
      </c>
      <c r="AT77" s="491" t="s">
        <v>353</v>
      </c>
      <c r="AU77" s="491" t="s">
        <v>353</v>
      </c>
      <c r="AV77" s="491" t="s">
        <v>353</v>
      </c>
      <c r="AW77" s="491" t="s">
        <v>353</v>
      </c>
      <c r="AX77" s="491" t="s">
        <v>353</v>
      </c>
      <c r="AY77" s="491" t="s">
        <v>353</v>
      </c>
      <c r="AZ77" s="491" t="s">
        <v>353</v>
      </c>
      <c r="BA77" s="491" t="s">
        <v>353</v>
      </c>
      <c r="BB77" s="491" t="s">
        <v>353</v>
      </c>
      <c r="BC77" s="491" t="s">
        <v>353</v>
      </c>
      <c r="BD77" s="491" t="s">
        <v>353</v>
      </c>
      <c r="BE77" s="491" t="s">
        <v>353</v>
      </c>
      <c r="BF77" s="491" t="s">
        <v>353</v>
      </c>
      <c r="BG77" s="491" t="s">
        <v>353</v>
      </c>
      <c r="BH77" s="491" t="s">
        <v>353</v>
      </c>
      <c r="BI77" s="491" t="s">
        <v>353</v>
      </c>
      <c r="BJ77" s="491" t="s">
        <v>353</v>
      </c>
      <c r="BK77" s="491" t="s">
        <v>353</v>
      </c>
      <c r="BL77" s="491" t="s">
        <v>353</v>
      </c>
      <c r="BM77" s="491" t="s">
        <v>353</v>
      </c>
      <c r="BN77" s="491" t="s">
        <v>353</v>
      </c>
      <c r="BO77" s="491" t="s">
        <v>353</v>
      </c>
      <c r="BP77" s="491" t="s">
        <v>353</v>
      </c>
      <c r="BQ77" s="491" t="s">
        <v>353</v>
      </c>
      <c r="BR77" s="491" t="s">
        <v>353</v>
      </c>
      <c r="BS77" s="491" t="s">
        <v>353</v>
      </c>
      <c r="BT77" s="491" t="s">
        <v>353</v>
      </c>
      <c r="BU77" s="491" t="s">
        <v>353</v>
      </c>
      <c r="BV77" s="491">
        <v>1</v>
      </c>
      <c r="BW77" s="491" t="s">
        <v>353</v>
      </c>
      <c r="BX77" s="491" t="s">
        <v>353</v>
      </c>
      <c r="BY77" s="491" t="s">
        <v>353</v>
      </c>
      <c r="BZ77" s="491" t="s">
        <v>353</v>
      </c>
      <c r="CA77" s="491" t="s">
        <v>353</v>
      </c>
      <c r="CB77" s="491" t="s">
        <v>353</v>
      </c>
      <c r="CC77" s="491" t="s">
        <v>353</v>
      </c>
      <c r="CD77" s="491" t="s">
        <v>353</v>
      </c>
      <c r="CE77" s="491" t="s">
        <v>353</v>
      </c>
      <c r="CF77" s="491" t="s">
        <v>353</v>
      </c>
      <c r="CG77" s="491" t="s">
        <v>353</v>
      </c>
      <c r="CH77" s="491" t="s">
        <v>353</v>
      </c>
      <c r="CI77" s="491" t="s">
        <v>353</v>
      </c>
      <c r="CJ77" s="491" t="s">
        <v>353</v>
      </c>
      <c r="CK77" s="491" t="s">
        <v>353</v>
      </c>
      <c r="CL77" s="491" t="s">
        <v>353</v>
      </c>
      <c r="CM77" s="491" t="s">
        <v>353</v>
      </c>
      <c r="CN77" s="491" t="s">
        <v>353</v>
      </c>
      <c r="CO77" s="491" t="s">
        <v>353</v>
      </c>
      <c r="CP77" s="491" t="s">
        <v>353</v>
      </c>
      <c r="CQ77" s="491" t="s">
        <v>353</v>
      </c>
      <c r="CR77" s="491" t="s">
        <v>353</v>
      </c>
      <c r="CS77" s="491" t="s">
        <v>353</v>
      </c>
      <c r="CT77" s="491" t="s">
        <v>353</v>
      </c>
      <c r="CU77" s="491" t="s">
        <v>353</v>
      </c>
      <c r="CV77" s="491" t="s">
        <v>353</v>
      </c>
      <c r="CW77" s="491" t="s">
        <v>353</v>
      </c>
      <c r="CX77" s="491" t="s">
        <v>353</v>
      </c>
      <c r="CY77" s="491" t="s">
        <v>353</v>
      </c>
      <c r="CZ77" s="491" t="s">
        <v>353</v>
      </c>
      <c r="DA77" s="491" t="s">
        <v>353</v>
      </c>
      <c r="DB77" s="491" t="s">
        <v>353</v>
      </c>
      <c r="DC77" s="491" t="s">
        <v>353</v>
      </c>
      <c r="DD77" s="491" t="s">
        <v>353</v>
      </c>
      <c r="DE77" s="491" t="s">
        <v>353</v>
      </c>
      <c r="DF77" s="491" t="s">
        <v>353</v>
      </c>
      <c r="DG77" s="492" t="s">
        <v>353</v>
      </c>
    </row>
    <row r="78" spans="1:111" ht="15" customHeight="1">
      <c r="A78" s="484">
        <v>72</v>
      </c>
      <c r="B78" s="188" t="s">
        <v>263</v>
      </c>
      <c r="C78" s="185" t="s">
        <v>264</v>
      </c>
      <c r="D78" s="490" t="s">
        <v>353</v>
      </c>
      <c r="E78" s="491" t="s">
        <v>353</v>
      </c>
      <c r="F78" s="491" t="s">
        <v>353</v>
      </c>
      <c r="G78" s="491" t="s">
        <v>353</v>
      </c>
      <c r="H78" s="491" t="s">
        <v>353</v>
      </c>
      <c r="I78" s="491" t="s">
        <v>353</v>
      </c>
      <c r="J78" s="491" t="s">
        <v>353</v>
      </c>
      <c r="K78" s="491" t="s">
        <v>353</v>
      </c>
      <c r="L78" s="491" t="s">
        <v>353</v>
      </c>
      <c r="M78" s="491" t="s">
        <v>353</v>
      </c>
      <c r="N78" s="491" t="s">
        <v>353</v>
      </c>
      <c r="O78" s="491" t="s">
        <v>353</v>
      </c>
      <c r="P78" s="491" t="s">
        <v>353</v>
      </c>
      <c r="Q78" s="491" t="s">
        <v>353</v>
      </c>
      <c r="R78" s="491" t="s">
        <v>353</v>
      </c>
      <c r="S78" s="491" t="s">
        <v>353</v>
      </c>
      <c r="T78" s="491" t="s">
        <v>353</v>
      </c>
      <c r="U78" s="491" t="s">
        <v>353</v>
      </c>
      <c r="V78" s="491" t="s">
        <v>353</v>
      </c>
      <c r="W78" s="491" t="s">
        <v>353</v>
      </c>
      <c r="X78" s="491" t="s">
        <v>353</v>
      </c>
      <c r="Y78" s="491" t="s">
        <v>353</v>
      </c>
      <c r="Z78" s="491" t="s">
        <v>353</v>
      </c>
      <c r="AA78" s="491" t="s">
        <v>353</v>
      </c>
      <c r="AB78" s="491" t="s">
        <v>353</v>
      </c>
      <c r="AC78" s="491" t="s">
        <v>353</v>
      </c>
      <c r="AD78" s="491" t="s">
        <v>353</v>
      </c>
      <c r="AE78" s="491" t="s">
        <v>353</v>
      </c>
      <c r="AF78" s="491" t="s">
        <v>353</v>
      </c>
      <c r="AG78" s="491" t="s">
        <v>353</v>
      </c>
      <c r="AH78" s="491" t="s">
        <v>353</v>
      </c>
      <c r="AI78" s="491" t="s">
        <v>353</v>
      </c>
      <c r="AJ78" s="491" t="s">
        <v>353</v>
      </c>
      <c r="AK78" s="491" t="s">
        <v>353</v>
      </c>
      <c r="AL78" s="491" t="s">
        <v>353</v>
      </c>
      <c r="AM78" s="491" t="s">
        <v>353</v>
      </c>
      <c r="AN78" s="491" t="s">
        <v>353</v>
      </c>
      <c r="AO78" s="491" t="s">
        <v>353</v>
      </c>
      <c r="AP78" s="491" t="s">
        <v>353</v>
      </c>
      <c r="AQ78" s="491" t="s">
        <v>353</v>
      </c>
      <c r="AR78" s="491" t="s">
        <v>353</v>
      </c>
      <c r="AS78" s="491" t="s">
        <v>353</v>
      </c>
      <c r="AT78" s="491" t="s">
        <v>353</v>
      </c>
      <c r="AU78" s="491" t="s">
        <v>353</v>
      </c>
      <c r="AV78" s="491" t="s">
        <v>353</v>
      </c>
      <c r="AW78" s="491" t="s">
        <v>353</v>
      </c>
      <c r="AX78" s="491" t="s">
        <v>353</v>
      </c>
      <c r="AY78" s="491" t="s">
        <v>353</v>
      </c>
      <c r="AZ78" s="491" t="s">
        <v>353</v>
      </c>
      <c r="BA78" s="491" t="s">
        <v>353</v>
      </c>
      <c r="BB78" s="491" t="s">
        <v>353</v>
      </c>
      <c r="BC78" s="491" t="s">
        <v>353</v>
      </c>
      <c r="BD78" s="491" t="s">
        <v>353</v>
      </c>
      <c r="BE78" s="491" t="s">
        <v>353</v>
      </c>
      <c r="BF78" s="491" t="s">
        <v>353</v>
      </c>
      <c r="BG78" s="491" t="s">
        <v>353</v>
      </c>
      <c r="BH78" s="491" t="s">
        <v>353</v>
      </c>
      <c r="BI78" s="491" t="s">
        <v>353</v>
      </c>
      <c r="BJ78" s="491" t="s">
        <v>353</v>
      </c>
      <c r="BK78" s="491" t="s">
        <v>353</v>
      </c>
      <c r="BL78" s="491" t="s">
        <v>353</v>
      </c>
      <c r="BM78" s="491" t="s">
        <v>353</v>
      </c>
      <c r="BN78" s="491" t="s">
        <v>353</v>
      </c>
      <c r="BO78" s="491" t="s">
        <v>353</v>
      </c>
      <c r="BP78" s="491" t="s">
        <v>353</v>
      </c>
      <c r="BQ78" s="491" t="s">
        <v>353</v>
      </c>
      <c r="BR78" s="491" t="s">
        <v>353</v>
      </c>
      <c r="BS78" s="491" t="s">
        <v>353</v>
      </c>
      <c r="BT78" s="491" t="s">
        <v>353</v>
      </c>
      <c r="BU78" s="491" t="s">
        <v>353</v>
      </c>
      <c r="BV78" s="491" t="s">
        <v>353</v>
      </c>
      <c r="BW78" s="491">
        <v>1</v>
      </c>
      <c r="BX78" s="491" t="s">
        <v>353</v>
      </c>
      <c r="BY78" s="491" t="s">
        <v>353</v>
      </c>
      <c r="BZ78" s="491" t="s">
        <v>353</v>
      </c>
      <c r="CA78" s="491" t="s">
        <v>353</v>
      </c>
      <c r="CB78" s="491" t="s">
        <v>353</v>
      </c>
      <c r="CC78" s="491" t="s">
        <v>353</v>
      </c>
      <c r="CD78" s="491" t="s">
        <v>353</v>
      </c>
      <c r="CE78" s="491" t="s">
        <v>353</v>
      </c>
      <c r="CF78" s="491" t="s">
        <v>353</v>
      </c>
      <c r="CG78" s="491" t="s">
        <v>353</v>
      </c>
      <c r="CH78" s="491" t="s">
        <v>353</v>
      </c>
      <c r="CI78" s="491" t="s">
        <v>353</v>
      </c>
      <c r="CJ78" s="491" t="s">
        <v>353</v>
      </c>
      <c r="CK78" s="491" t="s">
        <v>353</v>
      </c>
      <c r="CL78" s="491" t="s">
        <v>353</v>
      </c>
      <c r="CM78" s="491" t="s">
        <v>353</v>
      </c>
      <c r="CN78" s="491" t="s">
        <v>353</v>
      </c>
      <c r="CO78" s="491" t="s">
        <v>353</v>
      </c>
      <c r="CP78" s="491" t="s">
        <v>353</v>
      </c>
      <c r="CQ78" s="491" t="s">
        <v>353</v>
      </c>
      <c r="CR78" s="491" t="s">
        <v>353</v>
      </c>
      <c r="CS78" s="491" t="s">
        <v>353</v>
      </c>
      <c r="CT78" s="491" t="s">
        <v>353</v>
      </c>
      <c r="CU78" s="491" t="s">
        <v>353</v>
      </c>
      <c r="CV78" s="491" t="s">
        <v>353</v>
      </c>
      <c r="CW78" s="491" t="s">
        <v>353</v>
      </c>
      <c r="CX78" s="491" t="s">
        <v>353</v>
      </c>
      <c r="CY78" s="491" t="s">
        <v>353</v>
      </c>
      <c r="CZ78" s="491" t="s">
        <v>353</v>
      </c>
      <c r="DA78" s="491" t="s">
        <v>353</v>
      </c>
      <c r="DB78" s="491" t="s">
        <v>353</v>
      </c>
      <c r="DC78" s="491" t="s">
        <v>353</v>
      </c>
      <c r="DD78" s="491" t="s">
        <v>353</v>
      </c>
      <c r="DE78" s="491" t="s">
        <v>353</v>
      </c>
      <c r="DF78" s="491" t="s">
        <v>353</v>
      </c>
      <c r="DG78" s="492" t="s">
        <v>353</v>
      </c>
    </row>
    <row r="79" spans="1:111" ht="15" customHeight="1">
      <c r="A79" s="484">
        <v>73</v>
      </c>
      <c r="B79" s="188" t="s">
        <v>265</v>
      </c>
      <c r="C79" s="185" t="s">
        <v>266</v>
      </c>
      <c r="D79" s="490" t="s">
        <v>353</v>
      </c>
      <c r="E79" s="491" t="s">
        <v>353</v>
      </c>
      <c r="F79" s="491" t="s">
        <v>353</v>
      </c>
      <c r="G79" s="491" t="s">
        <v>353</v>
      </c>
      <c r="H79" s="491" t="s">
        <v>353</v>
      </c>
      <c r="I79" s="491" t="s">
        <v>353</v>
      </c>
      <c r="J79" s="491" t="s">
        <v>353</v>
      </c>
      <c r="K79" s="491" t="s">
        <v>353</v>
      </c>
      <c r="L79" s="491" t="s">
        <v>353</v>
      </c>
      <c r="M79" s="491" t="s">
        <v>353</v>
      </c>
      <c r="N79" s="491" t="s">
        <v>353</v>
      </c>
      <c r="O79" s="491" t="s">
        <v>353</v>
      </c>
      <c r="P79" s="491" t="s">
        <v>353</v>
      </c>
      <c r="Q79" s="491" t="s">
        <v>353</v>
      </c>
      <c r="R79" s="491" t="s">
        <v>353</v>
      </c>
      <c r="S79" s="491" t="s">
        <v>353</v>
      </c>
      <c r="T79" s="491" t="s">
        <v>353</v>
      </c>
      <c r="U79" s="491" t="s">
        <v>353</v>
      </c>
      <c r="V79" s="491" t="s">
        <v>353</v>
      </c>
      <c r="W79" s="491" t="s">
        <v>353</v>
      </c>
      <c r="X79" s="491" t="s">
        <v>353</v>
      </c>
      <c r="Y79" s="491" t="s">
        <v>353</v>
      </c>
      <c r="Z79" s="491" t="s">
        <v>353</v>
      </c>
      <c r="AA79" s="491" t="s">
        <v>353</v>
      </c>
      <c r="AB79" s="491" t="s">
        <v>353</v>
      </c>
      <c r="AC79" s="491" t="s">
        <v>353</v>
      </c>
      <c r="AD79" s="491" t="s">
        <v>353</v>
      </c>
      <c r="AE79" s="491" t="s">
        <v>353</v>
      </c>
      <c r="AF79" s="491" t="s">
        <v>353</v>
      </c>
      <c r="AG79" s="491" t="s">
        <v>353</v>
      </c>
      <c r="AH79" s="491" t="s">
        <v>353</v>
      </c>
      <c r="AI79" s="491" t="s">
        <v>353</v>
      </c>
      <c r="AJ79" s="491" t="s">
        <v>353</v>
      </c>
      <c r="AK79" s="491" t="s">
        <v>353</v>
      </c>
      <c r="AL79" s="491" t="s">
        <v>353</v>
      </c>
      <c r="AM79" s="491" t="s">
        <v>353</v>
      </c>
      <c r="AN79" s="491" t="s">
        <v>353</v>
      </c>
      <c r="AO79" s="491" t="s">
        <v>353</v>
      </c>
      <c r="AP79" s="491" t="s">
        <v>353</v>
      </c>
      <c r="AQ79" s="491" t="s">
        <v>353</v>
      </c>
      <c r="AR79" s="491" t="s">
        <v>353</v>
      </c>
      <c r="AS79" s="491" t="s">
        <v>353</v>
      </c>
      <c r="AT79" s="491" t="s">
        <v>353</v>
      </c>
      <c r="AU79" s="491" t="s">
        <v>353</v>
      </c>
      <c r="AV79" s="491" t="s">
        <v>353</v>
      </c>
      <c r="AW79" s="491" t="s">
        <v>353</v>
      </c>
      <c r="AX79" s="491" t="s">
        <v>353</v>
      </c>
      <c r="AY79" s="491" t="s">
        <v>353</v>
      </c>
      <c r="AZ79" s="491" t="s">
        <v>353</v>
      </c>
      <c r="BA79" s="491" t="s">
        <v>353</v>
      </c>
      <c r="BB79" s="491" t="s">
        <v>353</v>
      </c>
      <c r="BC79" s="491" t="s">
        <v>353</v>
      </c>
      <c r="BD79" s="491" t="s">
        <v>353</v>
      </c>
      <c r="BE79" s="491" t="s">
        <v>353</v>
      </c>
      <c r="BF79" s="491" t="s">
        <v>353</v>
      </c>
      <c r="BG79" s="491" t="s">
        <v>353</v>
      </c>
      <c r="BH79" s="491" t="s">
        <v>353</v>
      </c>
      <c r="BI79" s="491" t="s">
        <v>353</v>
      </c>
      <c r="BJ79" s="491" t="s">
        <v>353</v>
      </c>
      <c r="BK79" s="491" t="s">
        <v>353</v>
      </c>
      <c r="BL79" s="491" t="s">
        <v>353</v>
      </c>
      <c r="BM79" s="491" t="s">
        <v>353</v>
      </c>
      <c r="BN79" s="491" t="s">
        <v>353</v>
      </c>
      <c r="BO79" s="491" t="s">
        <v>353</v>
      </c>
      <c r="BP79" s="491" t="s">
        <v>353</v>
      </c>
      <c r="BQ79" s="491" t="s">
        <v>353</v>
      </c>
      <c r="BR79" s="491" t="s">
        <v>353</v>
      </c>
      <c r="BS79" s="491" t="s">
        <v>353</v>
      </c>
      <c r="BT79" s="491" t="s">
        <v>353</v>
      </c>
      <c r="BU79" s="491" t="s">
        <v>353</v>
      </c>
      <c r="BV79" s="491" t="s">
        <v>353</v>
      </c>
      <c r="BW79" s="491" t="s">
        <v>353</v>
      </c>
      <c r="BX79" s="491">
        <v>1</v>
      </c>
      <c r="BY79" s="491" t="s">
        <v>353</v>
      </c>
      <c r="BZ79" s="491" t="s">
        <v>353</v>
      </c>
      <c r="CA79" s="491" t="s">
        <v>353</v>
      </c>
      <c r="CB79" s="491" t="s">
        <v>353</v>
      </c>
      <c r="CC79" s="491" t="s">
        <v>353</v>
      </c>
      <c r="CD79" s="491" t="s">
        <v>353</v>
      </c>
      <c r="CE79" s="491" t="s">
        <v>353</v>
      </c>
      <c r="CF79" s="491" t="s">
        <v>353</v>
      </c>
      <c r="CG79" s="491" t="s">
        <v>353</v>
      </c>
      <c r="CH79" s="491" t="s">
        <v>353</v>
      </c>
      <c r="CI79" s="491" t="s">
        <v>353</v>
      </c>
      <c r="CJ79" s="491" t="s">
        <v>353</v>
      </c>
      <c r="CK79" s="491" t="s">
        <v>353</v>
      </c>
      <c r="CL79" s="491" t="s">
        <v>353</v>
      </c>
      <c r="CM79" s="491" t="s">
        <v>353</v>
      </c>
      <c r="CN79" s="491" t="s">
        <v>353</v>
      </c>
      <c r="CO79" s="491" t="s">
        <v>353</v>
      </c>
      <c r="CP79" s="491" t="s">
        <v>353</v>
      </c>
      <c r="CQ79" s="491" t="s">
        <v>353</v>
      </c>
      <c r="CR79" s="491" t="s">
        <v>353</v>
      </c>
      <c r="CS79" s="491" t="s">
        <v>353</v>
      </c>
      <c r="CT79" s="491" t="s">
        <v>353</v>
      </c>
      <c r="CU79" s="491" t="s">
        <v>353</v>
      </c>
      <c r="CV79" s="491" t="s">
        <v>353</v>
      </c>
      <c r="CW79" s="491" t="s">
        <v>353</v>
      </c>
      <c r="CX79" s="491" t="s">
        <v>353</v>
      </c>
      <c r="CY79" s="491" t="s">
        <v>353</v>
      </c>
      <c r="CZ79" s="491" t="s">
        <v>353</v>
      </c>
      <c r="DA79" s="491" t="s">
        <v>353</v>
      </c>
      <c r="DB79" s="491" t="s">
        <v>353</v>
      </c>
      <c r="DC79" s="491" t="s">
        <v>353</v>
      </c>
      <c r="DD79" s="491" t="s">
        <v>353</v>
      </c>
      <c r="DE79" s="491" t="s">
        <v>353</v>
      </c>
      <c r="DF79" s="491" t="s">
        <v>353</v>
      </c>
      <c r="DG79" s="492" t="s">
        <v>353</v>
      </c>
    </row>
    <row r="80" spans="1:111" ht="15" customHeight="1">
      <c r="A80" s="484">
        <v>74</v>
      </c>
      <c r="B80" s="188" t="s">
        <v>267</v>
      </c>
      <c r="C80" s="185" t="s">
        <v>268</v>
      </c>
      <c r="D80" s="490" t="s">
        <v>353</v>
      </c>
      <c r="E80" s="491" t="s">
        <v>353</v>
      </c>
      <c r="F80" s="491" t="s">
        <v>353</v>
      </c>
      <c r="G80" s="491" t="s">
        <v>353</v>
      </c>
      <c r="H80" s="491" t="s">
        <v>353</v>
      </c>
      <c r="I80" s="491" t="s">
        <v>353</v>
      </c>
      <c r="J80" s="491" t="s">
        <v>353</v>
      </c>
      <c r="K80" s="491" t="s">
        <v>353</v>
      </c>
      <c r="L80" s="491" t="s">
        <v>353</v>
      </c>
      <c r="M80" s="491" t="s">
        <v>353</v>
      </c>
      <c r="N80" s="491" t="s">
        <v>353</v>
      </c>
      <c r="O80" s="491" t="s">
        <v>353</v>
      </c>
      <c r="P80" s="491" t="s">
        <v>353</v>
      </c>
      <c r="Q80" s="491" t="s">
        <v>353</v>
      </c>
      <c r="R80" s="491" t="s">
        <v>353</v>
      </c>
      <c r="S80" s="491" t="s">
        <v>353</v>
      </c>
      <c r="T80" s="491" t="s">
        <v>353</v>
      </c>
      <c r="U80" s="491" t="s">
        <v>353</v>
      </c>
      <c r="V80" s="491" t="s">
        <v>353</v>
      </c>
      <c r="W80" s="491" t="s">
        <v>353</v>
      </c>
      <c r="X80" s="491" t="s">
        <v>353</v>
      </c>
      <c r="Y80" s="491" t="s">
        <v>353</v>
      </c>
      <c r="Z80" s="491" t="s">
        <v>353</v>
      </c>
      <c r="AA80" s="491" t="s">
        <v>353</v>
      </c>
      <c r="AB80" s="491" t="s">
        <v>353</v>
      </c>
      <c r="AC80" s="491" t="s">
        <v>353</v>
      </c>
      <c r="AD80" s="491" t="s">
        <v>353</v>
      </c>
      <c r="AE80" s="491" t="s">
        <v>353</v>
      </c>
      <c r="AF80" s="491" t="s">
        <v>353</v>
      </c>
      <c r="AG80" s="491" t="s">
        <v>353</v>
      </c>
      <c r="AH80" s="491" t="s">
        <v>353</v>
      </c>
      <c r="AI80" s="491" t="s">
        <v>353</v>
      </c>
      <c r="AJ80" s="491" t="s">
        <v>353</v>
      </c>
      <c r="AK80" s="491" t="s">
        <v>353</v>
      </c>
      <c r="AL80" s="491" t="s">
        <v>353</v>
      </c>
      <c r="AM80" s="491" t="s">
        <v>353</v>
      </c>
      <c r="AN80" s="491" t="s">
        <v>353</v>
      </c>
      <c r="AO80" s="491" t="s">
        <v>353</v>
      </c>
      <c r="AP80" s="491" t="s">
        <v>353</v>
      </c>
      <c r="AQ80" s="491" t="s">
        <v>353</v>
      </c>
      <c r="AR80" s="491" t="s">
        <v>353</v>
      </c>
      <c r="AS80" s="491" t="s">
        <v>353</v>
      </c>
      <c r="AT80" s="491" t="s">
        <v>353</v>
      </c>
      <c r="AU80" s="491" t="s">
        <v>353</v>
      </c>
      <c r="AV80" s="491" t="s">
        <v>353</v>
      </c>
      <c r="AW80" s="491" t="s">
        <v>353</v>
      </c>
      <c r="AX80" s="491" t="s">
        <v>353</v>
      </c>
      <c r="AY80" s="491" t="s">
        <v>353</v>
      </c>
      <c r="AZ80" s="491" t="s">
        <v>353</v>
      </c>
      <c r="BA80" s="491" t="s">
        <v>353</v>
      </c>
      <c r="BB80" s="491" t="s">
        <v>353</v>
      </c>
      <c r="BC80" s="491" t="s">
        <v>353</v>
      </c>
      <c r="BD80" s="491" t="s">
        <v>353</v>
      </c>
      <c r="BE80" s="491" t="s">
        <v>353</v>
      </c>
      <c r="BF80" s="491" t="s">
        <v>353</v>
      </c>
      <c r="BG80" s="491" t="s">
        <v>353</v>
      </c>
      <c r="BH80" s="491" t="s">
        <v>353</v>
      </c>
      <c r="BI80" s="491" t="s">
        <v>353</v>
      </c>
      <c r="BJ80" s="491" t="s">
        <v>353</v>
      </c>
      <c r="BK80" s="491" t="s">
        <v>353</v>
      </c>
      <c r="BL80" s="491" t="s">
        <v>353</v>
      </c>
      <c r="BM80" s="491" t="s">
        <v>353</v>
      </c>
      <c r="BN80" s="491" t="s">
        <v>353</v>
      </c>
      <c r="BO80" s="491" t="s">
        <v>353</v>
      </c>
      <c r="BP80" s="491" t="s">
        <v>353</v>
      </c>
      <c r="BQ80" s="491" t="s">
        <v>353</v>
      </c>
      <c r="BR80" s="491" t="s">
        <v>353</v>
      </c>
      <c r="BS80" s="491" t="s">
        <v>353</v>
      </c>
      <c r="BT80" s="491" t="s">
        <v>353</v>
      </c>
      <c r="BU80" s="491" t="s">
        <v>353</v>
      </c>
      <c r="BV80" s="491" t="s">
        <v>353</v>
      </c>
      <c r="BW80" s="491" t="s">
        <v>353</v>
      </c>
      <c r="BX80" s="491" t="s">
        <v>353</v>
      </c>
      <c r="BY80" s="491">
        <v>1</v>
      </c>
      <c r="BZ80" s="491" t="s">
        <v>353</v>
      </c>
      <c r="CA80" s="491" t="s">
        <v>353</v>
      </c>
      <c r="CB80" s="491" t="s">
        <v>353</v>
      </c>
      <c r="CC80" s="491" t="s">
        <v>353</v>
      </c>
      <c r="CD80" s="491" t="s">
        <v>353</v>
      </c>
      <c r="CE80" s="491" t="s">
        <v>353</v>
      </c>
      <c r="CF80" s="491" t="s">
        <v>353</v>
      </c>
      <c r="CG80" s="491" t="s">
        <v>353</v>
      </c>
      <c r="CH80" s="491" t="s">
        <v>353</v>
      </c>
      <c r="CI80" s="491" t="s">
        <v>353</v>
      </c>
      <c r="CJ80" s="491" t="s">
        <v>353</v>
      </c>
      <c r="CK80" s="491" t="s">
        <v>353</v>
      </c>
      <c r="CL80" s="491" t="s">
        <v>353</v>
      </c>
      <c r="CM80" s="491" t="s">
        <v>353</v>
      </c>
      <c r="CN80" s="491" t="s">
        <v>353</v>
      </c>
      <c r="CO80" s="491" t="s">
        <v>353</v>
      </c>
      <c r="CP80" s="491" t="s">
        <v>353</v>
      </c>
      <c r="CQ80" s="491" t="s">
        <v>353</v>
      </c>
      <c r="CR80" s="491" t="s">
        <v>353</v>
      </c>
      <c r="CS80" s="491" t="s">
        <v>353</v>
      </c>
      <c r="CT80" s="491" t="s">
        <v>353</v>
      </c>
      <c r="CU80" s="491" t="s">
        <v>353</v>
      </c>
      <c r="CV80" s="491" t="s">
        <v>353</v>
      </c>
      <c r="CW80" s="491" t="s">
        <v>353</v>
      </c>
      <c r="CX80" s="491" t="s">
        <v>353</v>
      </c>
      <c r="CY80" s="491" t="s">
        <v>353</v>
      </c>
      <c r="CZ80" s="491" t="s">
        <v>353</v>
      </c>
      <c r="DA80" s="491" t="s">
        <v>353</v>
      </c>
      <c r="DB80" s="491" t="s">
        <v>353</v>
      </c>
      <c r="DC80" s="491" t="s">
        <v>353</v>
      </c>
      <c r="DD80" s="491" t="s">
        <v>353</v>
      </c>
      <c r="DE80" s="491" t="s">
        <v>353</v>
      </c>
      <c r="DF80" s="491" t="s">
        <v>353</v>
      </c>
      <c r="DG80" s="492" t="s">
        <v>353</v>
      </c>
    </row>
    <row r="81" spans="1:111" ht="15" customHeight="1">
      <c r="A81" s="484">
        <v>75</v>
      </c>
      <c r="B81" s="188" t="s">
        <v>269</v>
      </c>
      <c r="C81" s="185" t="s">
        <v>270</v>
      </c>
      <c r="D81" s="490" t="s">
        <v>353</v>
      </c>
      <c r="E81" s="491" t="s">
        <v>353</v>
      </c>
      <c r="F81" s="491" t="s">
        <v>353</v>
      </c>
      <c r="G81" s="491" t="s">
        <v>353</v>
      </c>
      <c r="H81" s="491" t="s">
        <v>353</v>
      </c>
      <c r="I81" s="491" t="s">
        <v>353</v>
      </c>
      <c r="J81" s="491" t="s">
        <v>353</v>
      </c>
      <c r="K81" s="491" t="s">
        <v>353</v>
      </c>
      <c r="L81" s="491" t="s">
        <v>353</v>
      </c>
      <c r="M81" s="491" t="s">
        <v>353</v>
      </c>
      <c r="N81" s="491" t="s">
        <v>353</v>
      </c>
      <c r="O81" s="491" t="s">
        <v>353</v>
      </c>
      <c r="P81" s="491" t="s">
        <v>353</v>
      </c>
      <c r="Q81" s="491" t="s">
        <v>353</v>
      </c>
      <c r="R81" s="491" t="s">
        <v>353</v>
      </c>
      <c r="S81" s="491" t="s">
        <v>353</v>
      </c>
      <c r="T81" s="491" t="s">
        <v>353</v>
      </c>
      <c r="U81" s="491" t="s">
        <v>353</v>
      </c>
      <c r="V81" s="491" t="s">
        <v>353</v>
      </c>
      <c r="W81" s="491" t="s">
        <v>353</v>
      </c>
      <c r="X81" s="491" t="s">
        <v>353</v>
      </c>
      <c r="Y81" s="491" t="s">
        <v>353</v>
      </c>
      <c r="Z81" s="491" t="s">
        <v>353</v>
      </c>
      <c r="AA81" s="491" t="s">
        <v>353</v>
      </c>
      <c r="AB81" s="491" t="s">
        <v>353</v>
      </c>
      <c r="AC81" s="491" t="s">
        <v>353</v>
      </c>
      <c r="AD81" s="491" t="s">
        <v>353</v>
      </c>
      <c r="AE81" s="491" t="s">
        <v>353</v>
      </c>
      <c r="AF81" s="491" t="s">
        <v>353</v>
      </c>
      <c r="AG81" s="491" t="s">
        <v>353</v>
      </c>
      <c r="AH81" s="491" t="s">
        <v>353</v>
      </c>
      <c r="AI81" s="491" t="s">
        <v>353</v>
      </c>
      <c r="AJ81" s="491" t="s">
        <v>353</v>
      </c>
      <c r="AK81" s="491" t="s">
        <v>353</v>
      </c>
      <c r="AL81" s="491" t="s">
        <v>353</v>
      </c>
      <c r="AM81" s="491" t="s">
        <v>353</v>
      </c>
      <c r="AN81" s="491" t="s">
        <v>353</v>
      </c>
      <c r="AO81" s="491" t="s">
        <v>353</v>
      </c>
      <c r="AP81" s="491" t="s">
        <v>353</v>
      </c>
      <c r="AQ81" s="491" t="s">
        <v>353</v>
      </c>
      <c r="AR81" s="491" t="s">
        <v>353</v>
      </c>
      <c r="AS81" s="491" t="s">
        <v>353</v>
      </c>
      <c r="AT81" s="491" t="s">
        <v>353</v>
      </c>
      <c r="AU81" s="491" t="s">
        <v>353</v>
      </c>
      <c r="AV81" s="491" t="s">
        <v>353</v>
      </c>
      <c r="AW81" s="491" t="s">
        <v>353</v>
      </c>
      <c r="AX81" s="491" t="s">
        <v>353</v>
      </c>
      <c r="AY81" s="491" t="s">
        <v>353</v>
      </c>
      <c r="AZ81" s="491" t="s">
        <v>353</v>
      </c>
      <c r="BA81" s="491" t="s">
        <v>353</v>
      </c>
      <c r="BB81" s="491" t="s">
        <v>353</v>
      </c>
      <c r="BC81" s="491" t="s">
        <v>353</v>
      </c>
      <c r="BD81" s="491" t="s">
        <v>353</v>
      </c>
      <c r="BE81" s="491" t="s">
        <v>353</v>
      </c>
      <c r="BF81" s="491" t="s">
        <v>353</v>
      </c>
      <c r="BG81" s="491" t="s">
        <v>353</v>
      </c>
      <c r="BH81" s="491" t="s">
        <v>353</v>
      </c>
      <c r="BI81" s="491" t="s">
        <v>353</v>
      </c>
      <c r="BJ81" s="491" t="s">
        <v>353</v>
      </c>
      <c r="BK81" s="491" t="s">
        <v>353</v>
      </c>
      <c r="BL81" s="491" t="s">
        <v>353</v>
      </c>
      <c r="BM81" s="491" t="s">
        <v>353</v>
      </c>
      <c r="BN81" s="491" t="s">
        <v>353</v>
      </c>
      <c r="BO81" s="491" t="s">
        <v>353</v>
      </c>
      <c r="BP81" s="491" t="s">
        <v>353</v>
      </c>
      <c r="BQ81" s="491" t="s">
        <v>353</v>
      </c>
      <c r="BR81" s="491" t="s">
        <v>353</v>
      </c>
      <c r="BS81" s="491" t="s">
        <v>353</v>
      </c>
      <c r="BT81" s="491" t="s">
        <v>353</v>
      </c>
      <c r="BU81" s="491" t="s">
        <v>353</v>
      </c>
      <c r="BV81" s="491" t="s">
        <v>353</v>
      </c>
      <c r="BW81" s="491" t="s">
        <v>353</v>
      </c>
      <c r="BX81" s="491" t="s">
        <v>353</v>
      </c>
      <c r="BY81" s="491" t="s">
        <v>353</v>
      </c>
      <c r="BZ81" s="491">
        <v>1</v>
      </c>
      <c r="CA81" s="491" t="s">
        <v>353</v>
      </c>
      <c r="CB81" s="491" t="s">
        <v>353</v>
      </c>
      <c r="CC81" s="491" t="s">
        <v>353</v>
      </c>
      <c r="CD81" s="491" t="s">
        <v>353</v>
      </c>
      <c r="CE81" s="491" t="s">
        <v>353</v>
      </c>
      <c r="CF81" s="491" t="s">
        <v>353</v>
      </c>
      <c r="CG81" s="491" t="s">
        <v>353</v>
      </c>
      <c r="CH81" s="491" t="s">
        <v>353</v>
      </c>
      <c r="CI81" s="491" t="s">
        <v>353</v>
      </c>
      <c r="CJ81" s="491" t="s">
        <v>353</v>
      </c>
      <c r="CK81" s="491" t="s">
        <v>353</v>
      </c>
      <c r="CL81" s="491" t="s">
        <v>353</v>
      </c>
      <c r="CM81" s="491" t="s">
        <v>353</v>
      </c>
      <c r="CN81" s="491" t="s">
        <v>353</v>
      </c>
      <c r="CO81" s="491" t="s">
        <v>353</v>
      </c>
      <c r="CP81" s="491" t="s">
        <v>353</v>
      </c>
      <c r="CQ81" s="491" t="s">
        <v>353</v>
      </c>
      <c r="CR81" s="491" t="s">
        <v>353</v>
      </c>
      <c r="CS81" s="491" t="s">
        <v>353</v>
      </c>
      <c r="CT81" s="491" t="s">
        <v>353</v>
      </c>
      <c r="CU81" s="491" t="s">
        <v>353</v>
      </c>
      <c r="CV81" s="491" t="s">
        <v>353</v>
      </c>
      <c r="CW81" s="491" t="s">
        <v>353</v>
      </c>
      <c r="CX81" s="491" t="s">
        <v>353</v>
      </c>
      <c r="CY81" s="491" t="s">
        <v>353</v>
      </c>
      <c r="CZ81" s="491" t="s">
        <v>353</v>
      </c>
      <c r="DA81" s="491" t="s">
        <v>353</v>
      </c>
      <c r="DB81" s="491" t="s">
        <v>353</v>
      </c>
      <c r="DC81" s="491" t="s">
        <v>353</v>
      </c>
      <c r="DD81" s="491" t="s">
        <v>353</v>
      </c>
      <c r="DE81" s="491" t="s">
        <v>353</v>
      </c>
      <c r="DF81" s="491" t="s">
        <v>353</v>
      </c>
      <c r="DG81" s="492" t="s">
        <v>353</v>
      </c>
    </row>
    <row r="82" spans="1:111" ht="15" customHeight="1">
      <c r="A82" s="484">
        <v>76</v>
      </c>
      <c r="B82" s="188" t="s">
        <v>271</v>
      </c>
      <c r="C82" s="185" t="s">
        <v>272</v>
      </c>
      <c r="D82" s="490" t="s">
        <v>353</v>
      </c>
      <c r="E82" s="491" t="s">
        <v>353</v>
      </c>
      <c r="F82" s="491" t="s">
        <v>353</v>
      </c>
      <c r="G82" s="491" t="s">
        <v>353</v>
      </c>
      <c r="H82" s="491" t="s">
        <v>353</v>
      </c>
      <c r="I82" s="491" t="s">
        <v>353</v>
      </c>
      <c r="J82" s="491" t="s">
        <v>353</v>
      </c>
      <c r="K82" s="491" t="s">
        <v>353</v>
      </c>
      <c r="L82" s="491" t="s">
        <v>353</v>
      </c>
      <c r="M82" s="491" t="s">
        <v>353</v>
      </c>
      <c r="N82" s="491" t="s">
        <v>353</v>
      </c>
      <c r="O82" s="491" t="s">
        <v>353</v>
      </c>
      <c r="P82" s="491" t="s">
        <v>353</v>
      </c>
      <c r="Q82" s="491" t="s">
        <v>353</v>
      </c>
      <c r="R82" s="491" t="s">
        <v>353</v>
      </c>
      <c r="S82" s="491" t="s">
        <v>353</v>
      </c>
      <c r="T82" s="491" t="s">
        <v>353</v>
      </c>
      <c r="U82" s="491" t="s">
        <v>353</v>
      </c>
      <c r="V82" s="491" t="s">
        <v>353</v>
      </c>
      <c r="W82" s="491" t="s">
        <v>353</v>
      </c>
      <c r="X82" s="491" t="s">
        <v>353</v>
      </c>
      <c r="Y82" s="491" t="s">
        <v>353</v>
      </c>
      <c r="Z82" s="491" t="s">
        <v>353</v>
      </c>
      <c r="AA82" s="491" t="s">
        <v>353</v>
      </c>
      <c r="AB82" s="491" t="s">
        <v>353</v>
      </c>
      <c r="AC82" s="491" t="s">
        <v>353</v>
      </c>
      <c r="AD82" s="491" t="s">
        <v>353</v>
      </c>
      <c r="AE82" s="491" t="s">
        <v>353</v>
      </c>
      <c r="AF82" s="491" t="s">
        <v>353</v>
      </c>
      <c r="AG82" s="491" t="s">
        <v>353</v>
      </c>
      <c r="AH82" s="491" t="s">
        <v>353</v>
      </c>
      <c r="AI82" s="491" t="s">
        <v>353</v>
      </c>
      <c r="AJ82" s="491" t="s">
        <v>353</v>
      </c>
      <c r="AK82" s="491" t="s">
        <v>353</v>
      </c>
      <c r="AL82" s="491" t="s">
        <v>353</v>
      </c>
      <c r="AM82" s="491" t="s">
        <v>353</v>
      </c>
      <c r="AN82" s="491" t="s">
        <v>353</v>
      </c>
      <c r="AO82" s="491" t="s">
        <v>353</v>
      </c>
      <c r="AP82" s="491" t="s">
        <v>353</v>
      </c>
      <c r="AQ82" s="491" t="s">
        <v>353</v>
      </c>
      <c r="AR82" s="491" t="s">
        <v>353</v>
      </c>
      <c r="AS82" s="491" t="s">
        <v>353</v>
      </c>
      <c r="AT82" s="491" t="s">
        <v>353</v>
      </c>
      <c r="AU82" s="491" t="s">
        <v>353</v>
      </c>
      <c r="AV82" s="491" t="s">
        <v>353</v>
      </c>
      <c r="AW82" s="491" t="s">
        <v>353</v>
      </c>
      <c r="AX82" s="491" t="s">
        <v>353</v>
      </c>
      <c r="AY82" s="491" t="s">
        <v>353</v>
      </c>
      <c r="AZ82" s="491" t="s">
        <v>353</v>
      </c>
      <c r="BA82" s="491" t="s">
        <v>353</v>
      </c>
      <c r="BB82" s="491" t="s">
        <v>353</v>
      </c>
      <c r="BC82" s="491" t="s">
        <v>353</v>
      </c>
      <c r="BD82" s="491" t="s">
        <v>353</v>
      </c>
      <c r="BE82" s="491" t="s">
        <v>353</v>
      </c>
      <c r="BF82" s="491" t="s">
        <v>353</v>
      </c>
      <c r="BG82" s="491" t="s">
        <v>353</v>
      </c>
      <c r="BH82" s="491" t="s">
        <v>353</v>
      </c>
      <c r="BI82" s="491" t="s">
        <v>353</v>
      </c>
      <c r="BJ82" s="491" t="s">
        <v>353</v>
      </c>
      <c r="BK82" s="491" t="s">
        <v>353</v>
      </c>
      <c r="BL82" s="491" t="s">
        <v>353</v>
      </c>
      <c r="BM82" s="491" t="s">
        <v>353</v>
      </c>
      <c r="BN82" s="491" t="s">
        <v>353</v>
      </c>
      <c r="BO82" s="491" t="s">
        <v>353</v>
      </c>
      <c r="BP82" s="491" t="s">
        <v>353</v>
      </c>
      <c r="BQ82" s="491" t="s">
        <v>353</v>
      </c>
      <c r="BR82" s="491" t="s">
        <v>353</v>
      </c>
      <c r="BS82" s="491" t="s">
        <v>353</v>
      </c>
      <c r="BT82" s="491" t="s">
        <v>353</v>
      </c>
      <c r="BU82" s="491" t="s">
        <v>353</v>
      </c>
      <c r="BV82" s="491" t="s">
        <v>353</v>
      </c>
      <c r="BW82" s="491" t="s">
        <v>353</v>
      </c>
      <c r="BX82" s="491" t="s">
        <v>353</v>
      </c>
      <c r="BY82" s="491" t="s">
        <v>353</v>
      </c>
      <c r="BZ82" s="491" t="s">
        <v>353</v>
      </c>
      <c r="CA82" s="491">
        <v>1</v>
      </c>
      <c r="CB82" s="491" t="s">
        <v>353</v>
      </c>
      <c r="CC82" s="491" t="s">
        <v>353</v>
      </c>
      <c r="CD82" s="491" t="s">
        <v>353</v>
      </c>
      <c r="CE82" s="491" t="s">
        <v>353</v>
      </c>
      <c r="CF82" s="491" t="s">
        <v>353</v>
      </c>
      <c r="CG82" s="491" t="s">
        <v>353</v>
      </c>
      <c r="CH82" s="491" t="s">
        <v>353</v>
      </c>
      <c r="CI82" s="491" t="s">
        <v>353</v>
      </c>
      <c r="CJ82" s="491" t="s">
        <v>353</v>
      </c>
      <c r="CK82" s="491" t="s">
        <v>353</v>
      </c>
      <c r="CL82" s="491" t="s">
        <v>353</v>
      </c>
      <c r="CM82" s="491" t="s">
        <v>353</v>
      </c>
      <c r="CN82" s="491" t="s">
        <v>353</v>
      </c>
      <c r="CO82" s="491" t="s">
        <v>353</v>
      </c>
      <c r="CP82" s="491" t="s">
        <v>353</v>
      </c>
      <c r="CQ82" s="491" t="s">
        <v>353</v>
      </c>
      <c r="CR82" s="491" t="s">
        <v>353</v>
      </c>
      <c r="CS82" s="491" t="s">
        <v>353</v>
      </c>
      <c r="CT82" s="491" t="s">
        <v>353</v>
      </c>
      <c r="CU82" s="491" t="s">
        <v>353</v>
      </c>
      <c r="CV82" s="491" t="s">
        <v>353</v>
      </c>
      <c r="CW82" s="491" t="s">
        <v>353</v>
      </c>
      <c r="CX82" s="491" t="s">
        <v>353</v>
      </c>
      <c r="CY82" s="491" t="s">
        <v>353</v>
      </c>
      <c r="CZ82" s="491" t="s">
        <v>353</v>
      </c>
      <c r="DA82" s="491" t="s">
        <v>353</v>
      </c>
      <c r="DB82" s="491" t="s">
        <v>353</v>
      </c>
      <c r="DC82" s="491" t="s">
        <v>353</v>
      </c>
      <c r="DD82" s="491" t="s">
        <v>353</v>
      </c>
      <c r="DE82" s="491" t="s">
        <v>353</v>
      </c>
      <c r="DF82" s="491" t="s">
        <v>353</v>
      </c>
      <c r="DG82" s="492" t="s">
        <v>353</v>
      </c>
    </row>
    <row r="83" spans="1:111" ht="15" customHeight="1">
      <c r="A83" s="484">
        <v>77</v>
      </c>
      <c r="B83" s="188" t="s">
        <v>273</v>
      </c>
      <c r="C83" s="185" t="s">
        <v>274</v>
      </c>
      <c r="D83" s="490" t="s">
        <v>353</v>
      </c>
      <c r="E83" s="491" t="s">
        <v>353</v>
      </c>
      <c r="F83" s="491" t="s">
        <v>353</v>
      </c>
      <c r="G83" s="491" t="s">
        <v>353</v>
      </c>
      <c r="H83" s="491" t="s">
        <v>353</v>
      </c>
      <c r="I83" s="491" t="s">
        <v>353</v>
      </c>
      <c r="J83" s="491" t="s">
        <v>353</v>
      </c>
      <c r="K83" s="491" t="s">
        <v>353</v>
      </c>
      <c r="L83" s="491" t="s">
        <v>353</v>
      </c>
      <c r="M83" s="491" t="s">
        <v>353</v>
      </c>
      <c r="N83" s="491" t="s">
        <v>353</v>
      </c>
      <c r="O83" s="491" t="s">
        <v>353</v>
      </c>
      <c r="P83" s="491" t="s">
        <v>353</v>
      </c>
      <c r="Q83" s="491" t="s">
        <v>353</v>
      </c>
      <c r="R83" s="491" t="s">
        <v>353</v>
      </c>
      <c r="S83" s="491" t="s">
        <v>353</v>
      </c>
      <c r="T83" s="491" t="s">
        <v>353</v>
      </c>
      <c r="U83" s="491" t="s">
        <v>353</v>
      </c>
      <c r="V83" s="491" t="s">
        <v>353</v>
      </c>
      <c r="W83" s="491" t="s">
        <v>353</v>
      </c>
      <c r="X83" s="491" t="s">
        <v>353</v>
      </c>
      <c r="Y83" s="491" t="s">
        <v>353</v>
      </c>
      <c r="Z83" s="491" t="s">
        <v>353</v>
      </c>
      <c r="AA83" s="491" t="s">
        <v>353</v>
      </c>
      <c r="AB83" s="491" t="s">
        <v>353</v>
      </c>
      <c r="AC83" s="491" t="s">
        <v>353</v>
      </c>
      <c r="AD83" s="491" t="s">
        <v>353</v>
      </c>
      <c r="AE83" s="491" t="s">
        <v>353</v>
      </c>
      <c r="AF83" s="491" t="s">
        <v>353</v>
      </c>
      <c r="AG83" s="491" t="s">
        <v>353</v>
      </c>
      <c r="AH83" s="491" t="s">
        <v>353</v>
      </c>
      <c r="AI83" s="491" t="s">
        <v>353</v>
      </c>
      <c r="AJ83" s="491" t="s">
        <v>353</v>
      </c>
      <c r="AK83" s="491" t="s">
        <v>353</v>
      </c>
      <c r="AL83" s="491" t="s">
        <v>353</v>
      </c>
      <c r="AM83" s="491" t="s">
        <v>353</v>
      </c>
      <c r="AN83" s="491" t="s">
        <v>353</v>
      </c>
      <c r="AO83" s="491" t="s">
        <v>353</v>
      </c>
      <c r="AP83" s="491" t="s">
        <v>353</v>
      </c>
      <c r="AQ83" s="491" t="s">
        <v>353</v>
      </c>
      <c r="AR83" s="491" t="s">
        <v>353</v>
      </c>
      <c r="AS83" s="491" t="s">
        <v>353</v>
      </c>
      <c r="AT83" s="491" t="s">
        <v>353</v>
      </c>
      <c r="AU83" s="491" t="s">
        <v>353</v>
      </c>
      <c r="AV83" s="491" t="s">
        <v>353</v>
      </c>
      <c r="AW83" s="491" t="s">
        <v>353</v>
      </c>
      <c r="AX83" s="491" t="s">
        <v>353</v>
      </c>
      <c r="AY83" s="491" t="s">
        <v>353</v>
      </c>
      <c r="AZ83" s="491" t="s">
        <v>353</v>
      </c>
      <c r="BA83" s="491" t="s">
        <v>353</v>
      </c>
      <c r="BB83" s="491" t="s">
        <v>353</v>
      </c>
      <c r="BC83" s="491" t="s">
        <v>353</v>
      </c>
      <c r="BD83" s="491" t="s">
        <v>353</v>
      </c>
      <c r="BE83" s="491" t="s">
        <v>353</v>
      </c>
      <c r="BF83" s="491" t="s">
        <v>353</v>
      </c>
      <c r="BG83" s="491" t="s">
        <v>353</v>
      </c>
      <c r="BH83" s="491" t="s">
        <v>353</v>
      </c>
      <c r="BI83" s="491" t="s">
        <v>353</v>
      </c>
      <c r="BJ83" s="491" t="s">
        <v>353</v>
      </c>
      <c r="BK83" s="491" t="s">
        <v>353</v>
      </c>
      <c r="BL83" s="491" t="s">
        <v>353</v>
      </c>
      <c r="BM83" s="491" t="s">
        <v>353</v>
      </c>
      <c r="BN83" s="491" t="s">
        <v>353</v>
      </c>
      <c r="BO83" s="491" t="s">
        <v>353</v>
      </c>
      <c r="BP83" s="491" t="s">
        <v>353</v>
      </c>
      <c r="BQ83" s="491" t="s">
        <v>353</v>
      </c>
      <c r="BR83" s="491" t="s">
        <v>353</v>
      </c>
      <c r="BS83" s="491" t="s">
        <v>353</v>
      </c>
      <c r="BT83" s="491" t="s">
        <v>353</v>
      </c>
      <c r="BU83" s="491" t="s">
        <v>353</v>
      </c>
      <c r="BV83" s="491" t="s">
        <v>353</v>
      </c>
      <c r="BW83" s="491" t="s">
        <v>353</v>
      </c>
      <c r="BX83" s="491" t="s">
        <v>353</v>
      </c>
      <c r="BY83" s="491" t="s">
        <v>353</v>
      </c>
      <c r="BZ83" s="491" t="s">
        <v>353</v>
      </c>
      <c r="CA83" s="491" t="s">
        <v>353</v>
      </c>
      <c r="CB83" s="491">
        <v>1</v>
      </c>
      <c r="CC83" s="491" t="s">
        <v>353</v>
      </c>
      <c r="CD83" s="491" t="s">
        <v>353</v>
      </c>
      <c r="CE83" s="491" t="s">
        <v>353</v>
      </c>
      <c r="CF83" s="491" t="s">
        <v>353</v>
      </c>
      <c r="CG83" s="491" t="s">
        <v>353</v>
      </c>
      <c r="CH83" s="491" t="s">
        <v>353</v>
      </c>
      <c r="CI83" s="491" t="s">
        <v>353</v>
      </c>
      <c r="CJ83" s="491" t="s">
        <v>353</v>
      </c>
      <c r="CK83" s="491" t="s">
        <v>353</v>
      </c>
      <c r="CL83" s="491" t="s">
        <v>353</v>
      </c>
      <c r="CM83" s="491" t="s">
        <v>353</v>
      </c>
      <c r="CN83" s="491" t="s">
        <v>353</v>
      </c>
      <c r="CO83" s="491" t="s">
        <v>353</v>
      </c>
      <c r="CP83" s="491" t="s">
        <v>353</v>
      </c>
      <c r="CQ83" s="491" t="s">
        <v>353</v>
      </c>
      <c r="CR83" s="491" t="s">
        <v>353</v>
      </c>
      <c r="CS83" s="491" t="s">
        <v>353</v>
      </c>
      <c r="CT83" s="491" t="s">
        <v>353</v>
      </c>
      <c r="CU83" s="491" t="s">
        <v>353</v>
      </c>
      <c r="CV83" s="491" t="s">
        <v>353</v>
      </c>
      <c r="CW83" s="491" t="s">
        <v>353</v>
      </c>
      <c r="CX83" s="491" t="s">
        <v>353</v>
      </c>
      <c r="CY83" s="491" t="s">
        <v>353</v>
      </c>
      <c r="CZ83" s="491" t="s">
        <v>353</v>
      </c>
      <c r="DA83" s="491" t="s">
        <v>353</v>
      </c>
      <c r="DB83" s="491" t="s">
        <v>353</v>
      </c>
      <c r="DC83" s="491" t="s">
        <v>353</v>
      </c>
      <c r="DD83" s="491" t="s">
        <v>353</v>
      </c>
      <c r="DE83" s="491" t="s">
        <v>353</v>
      </c>
      <c r="DF83" s="491" t="s">
        <v>353</v>
      </c>
      <c r="DG83" s="492" t="s">
        <v>353</v>
      </c>
    </row>
    <row r="84" spans="1:111" ht="15" customHeight="1">
      <c r="A84" s="484">
        <v>78</v>
      </c>
      <c r="B84" s="188" t="s">
        <v>275</v>
      </c>
      <c r="C84" s="185" t="s">
        <v>276</v>
      </c>
      <c r="D84" s="490" t="s">
        <v>353</v>
      </c>
      <c r="E84" s="491" t="s">
        <v>353</v>
      </c>
      <c r="F84" s="491" t="s">
        <v>353</v>
      </c>
      <c r="G84" s="491" t="s">
        <v>353</v>
      </c>
      <c r="H84" s="491" t="s">
        <v>353</v>
      </c>
      <c r="I84" s="491" t="s">
        <v>353</v>
      </c>
      <c r="J84" s="491" t="s">
        <v>353</v>
      </c>
      <c r="K84" s="491" t="s">
        <v>353</v>
      </c>
      <c r="L84" s="491" t="s">
        <v>353</v>
      </c>
      <c r="M84" s="491" t="s">
        <v>353</v>
      </c>
      <c r="N84" s="491" t="s">
        <v>353</v>
      </c>
      <c r="O84" s="491" t="s">
        <v>353</v>
      </c>
      <c r="P84" s="491" t="s">
        <v>353</v>
      </c>
      <c r="Q84" s="491" t="s">
        <v>353</v>
      </c>
      <c r="R84" s="491" t="s">
        <v>353</v>
      </c>
      <c r="S84" s="491" t="s">
        <v>353</v>
      </c>
      <c r="T84" s="491" t="s">
        <v>353</v>
      </c>
      <c r="U84" s="491" t="s">
        <v>353</v>
      </c>
      <c r="V84" s="491" t="s">
        <v>353</v>
      </c>
      <c r="W84" s="491" t="s">
        <v>353</v>
      </c>
      <c r="X84" s="491" t="s">
        <v>353</v>
      </c>
      <c r="Y84" s="491" t="s">
        <v>353</v>
      </c>
      <c r="Z84" s="491" t="s">
        <v>353</v>
      </c>
      <c r="AA84" s="491" t="s">
        <v>353</v>
      </c>
      <c r="AB84" s="491" t="s">
        <v>353</v>
      </c>
      <c r="AC84" s="491" t="s">
        <v>353</v>
      </c>
      <c r="AD84" s="491" t="s">
        <v>353</v>
      </c>
      <c r="AE84" s="491" t="s">
        <v>353</v>
      </c>
      <c r="AF84" s="491" t="s">
        <v>353</v>
      </c>
      <c r="AG84" s="491" t="s">
        <v>353</v>
      </c>
      <c r="AH84" s="491" t="s">
        <v>353</v>
      </c>
      <c r="AI84" s="491" t="s">
        <v>353</v>
      </c>
      <c r="AJ84" s="491" t="s">
        <v>353</v>
      </c>
      <c r="AK84" s="491" t="s">
        <v>353</v>
      </c>
      <c r="AL84" s="491" t="s">
        <v>353</v>
      </c>
      <c r="AM84" s="491" t="s">
        <v>353</v>
      </c>
      <c r="AN84" s="491" t="s">
        <v>353</v>
      </c>
      <c r="AO84" s="491" t="s">
        <v>353</v>
      </c>
      <c r="AP84" s="491" t="s">
        <v>353</v>
      </c>
      <c r="AQ84" s="491" t="s">
        <v>353</v>
      </c>
      <c r="AR84" s="491" t="s">
        <v>353</v>
      </c>
      <c r="AS84" s="491" t="s">
        <v>353</v>
      </c>
      <c r="AT84" s="491" t="s">
        <v>353</v>
      </c>
      <c r="AU84" s="491" t="s">
        <v>353</v>
      </c>
      <c r="AV84" s="491" t="s">
        <v>353</v>
      </c>
      <c r="AW84" s="491" t="s">
        <v>353</v>
      </c>
      <c r="AX84" s="491" t="s">
        <v>353</v>
      </c>
      <c r="AY84" s="491" t="s">
        <v>353</v>
      </c>
      <c r="AZ84" s="491" t="s">
        <v>353</v>
      </c>
      <c r="BA84" s="491" t="s">
        <v>353</v>
      </c>
      <c r="BB84" s="491" t="s">
        <v>353</v>
      </c>
      <c r="BC84" s="491" t="s">
        <v>353</v>
      </c>
      <c r="BD84" s="491" t="s">
        <v>353</v>
      </c>
      <c r="BE84" s="491" t="s">
        <v>353</v>
      </c>
      <c r="BF84" s="491" t="s">
        <v>353</v>
      </c>
      <c r="BG84" s="491" t="s">
        <v>353</v>
      </c>
      <c r="BH84" s="491" t="s">
        <v>353</v>
      </c>
      <c r="BI84" s="491" t="s">
        <v>353</v>
      </c>
      <c r="BJ84" s="491" t="s">
        <v>353</v>
      </c>
      <c r="BK84" s="491" t="s">
        <v>353</v>
      </c>
      <c r="BL84" s="491" t="s">
        <v>353</v>
      </c>
      <c r="BM84" s="491" t="s">
        <v>353</v>
      </c>
      <c r="BN84" s="491" t="s">
        <v>353</v>
      </c>
      <c r="BO84" s="491" t="s">
        <v>353</v>
      </c>
      <c r="BP84" s="491" t="s">
        <v>353</v>
      </c>
      <c r="BQ84" s="491" t="s">
        <v>353</v>
      </c>
      <c r="BR84" s="491" t="s">
        <v>353</v>
      </c>
      <c r="BS84" s="491" t="s">
        <v>353</v>
      </c>
      <c r="BT84" s="491" t="s">
        <v>353</v>
      </c>
      <c r="BU84" s="491" t="s">
        <v>353</v>
      </c>
      <c r="BV84" s="491" t="s">
        <v>353</v>
      </c>
      <c r="BW84" s="491" t="s">
        <v>353</v>
      </c>
      <c r="BX84" s="491" t="s">
        <v>353</v>
      </c>
      <c r="BY84" s="491" t="s">
        <v>353</v>
      </c>
      <c r="BZ84" s="491" t="s">
        <v>353</v>
      </c>
      <c r="CA84" s="491" t="s">
        <v>353</v>
      </c>
      <c r="CB84" s="491" t="s">
        <v>353</v>
      </c>
      <c r="CC84" s="491">
        <v>1</v>
      </c>
      <c r="CD84" s="491" t="s">
        <v>353</v>
      </c>
      <c r="CE84" s="491" t="s">
        <v>353</v>
      </c>
      <c r="CF84" s="491" t="s">
        <v>353</v>
      </c>
      <c r="CG84" s="491" t="s">
        <v>353</v>
      </c>
      <c r="CH84" s="491" t="s">
        <v>353</v>
      </c>
      <c r="CI84" s="491" t="s">
        <v>353</v>
      </c>
      <c r="CJ84" s="491" t="s">
        <v>353</v>
      </c>
      <c r="CK84" s="491" t="s">
        <v>353</v>
      </c>
      <c r="CL84" s="491" t="s">
        <v>353</v>
      </c>
      <c r="CM84" s="491" t="s">
        <v>353</v>
      </c>
      <c r="CN84" s="491" t="s">
        <v>353</v>
      </c>
      <c r="CO84" s="491" t="s">
        <v>353</v>
      </c>
      <c r="CP84" s="491" t="s">
        <v>353</v>
      </c>
      <c r="CQ84" s="491" t="s">
        <v>353</v>
      </c>
      <c r="CR84" s="491" t="s">
        <v>353</v>
      </c>
      <c r="CS84" s="491" t="s">
        <v>353</v>
      </c>
      <c r="CT84" s="491" t="s">
        <v>353</v>
      </c>
      <c r="CU84" s="491" t="s">
        <v>353</v>
      </c>
      <c r="CV84" s="491" t="s">
        <v>353</v>
      </c>
      <c r="CW84" s="491" t="s">
        <v>353</v>
      </c>
      <c r="CX84" s="491" t="s">
        <v>353</v>
      </c>
      <c r="CY84" s="491" t="s">
        <v>353</v>
      </c>
      <c r="CZ84" s="491" t="s">
        <v>353</v>
      </c>
      <c r="DA84" s="491" t="s">
        <v>353</v>
      </c>
      <c r="DB84" s="491" t="s">
        <v>353</v>
      </c>
      <c r="DC84" s="491" t="s">
        <v>353</v>
      </c>
      <c r="DD84" s="491" t="s">
        <v>353</v>
      </c>
      <c r="DE84" s="491" t="s">
        <v>353</v>
      </c>
      <c r="DF84" s="491" t="s">
        <v>353</v>
      </c>
      <c r="DG84" s="492" t="s">
        <v>353</v>
      </c>
    </row>
    <row r="85" spans="1:111" ht="15" customHeight="1">
      <c r="A85" s="484">
        <v>79</v>
      </c>
      <c r="B85" s="188" t="s">
        <v>277</v>
      </c>
      <c r="C85" s="185" t="s">
        <v>278</v>
      </c>
      <c r="D85" s="490" t="s">
        <v>353</v>
      </c>
      <c r="E85" s="491" t="s">
        <v>353</v>
      </c>
      <c r="F85" s="491" t="s">
        <v>353</v>
      </c>
      <c r="G85" s="491" t="s">
        <v>353</v>
      </c>
      <c r="H85" s="491" t="s">
        <v>353</v>
      </c>
      <c r="I85" s="491" t="s">
        <v>353</v>
      </c>
      <c r="J85" s="491" t="s">
        <v>353</v>
      </c>
      <c r="K85" s="491" t="s">
        <v>353</v>
      </c>
      <c r="L85" s="491" t="s">
        <v>353</v>
      </c>
      <c r="M85" s="491" t="s">
        <v>353</v>
      </c>
      <c r="N85" s="491" t="s">
        <v>353</v>
      </c>
      <c r="O85" s="491" t="s">
        <v>353</v>
      </c>
      <c r="P85" s="491" t="s">
        <v>353</v>
      </c>
      <c r="Q85" s="491" t="s">
        <v>353</v>
      </c>
      <c r="R85" s="491" t="s">
        <v>353</v>
      </c>
      <c r="S85" s="491" t="s">
        <v>353</v>
      </c>
      <c r="T85" s="491" t="s">
        <v>353</v>
      </c>
      <c r="U85" s="491" t="s">
        <v>353</v>
      </c>
      <c r="V85" s="491" t="s">
        <v>353</v>
      </c>
      <c r="W85" s="491" t="s">
        <v>353</v>
      </c>
      <c r="X85" s="491" t="s">
        <v>353</v>
      </c>
      <c r="Y85" s="491" t="s">
        <v>353</v>
      </c>
      <c r="Z85" s="491" t="s">
        <v>353</v>
      </c>
      <c r="AA85" s="491" t="s">
        <v>353</v>
      </c>
      <c r="AB85" s="491" t="s">
        <v>353</v>
      </c>
      <c r="AC85" s="491" t="s">
        <v>353</v>
      </c>
      <c r="AD85" s="491" t="s">
        <v>353</v>
      </c>
      <c r="AE85" s="491" t="s">
        <v>353</v>
      </c>
      <c r="AF85" s="491" t="s">
        <v>353</v>
      </c>
      <c r="AG85" s="491" t="s">
        <v>353</v>
      </c>
      <c r="AH85" s="491" t="s">
        <v>353</v>
      </c>
      <c r="AI85" s="491" t="s">
        <v>353</v>
      </c>
      <c r="AJ85" s="491" t="s">
        <v>353</v>
      </c>
      <c r="AK85" s="491" t="s">
        <v>353</v>
      </c>
      <c r="AL85" s="491" t="s">
        <v>353</v>
      </c>
      <c r="AM85" s="491" t="s">
        <v>353</v>
      </c>
      <c r="AN85" s="491" t="s">
        <v>353</v>
      </c>
      <c r="AO85" s="491" t="s">
        <v>353</v>
      </c>
      <c r="AP85" s="491" t="s">
        <v>353</v>
      </c>
      <c r="AQ85" s="491" t="s">
        <v>353</v>
      </c>
      <c r="AR85" s="491" t="s">
        <v>353</v>
      </c>
      <c r="AS85" s="491" t="s">
        <v>353</v>
      </c>
      <c r="AT85" s="491" t="s">
        <v>353</v>
      </c>
      <c r="AU85" s="491" t="s">
        <v>353</v>
      </c>
      <c r="AV85" s="491" t="s">
        <v>353</v>
      </c>
      <c r="AW85" s="491" t="s">
        <v>353</v>
      </c>
      <c r="AX85" s="491" t="s">
        <v>353</v>
      </c>
      <c r="AY85" s="491" t="s">
        <v>353</v>
      </c>
      <c r="AZ85" s="491" t="s">
        <v>353</v>
      </c>
      <c r="BA85" s="491" t="s">
        <v>353</v>
      </c>
      <c r="BB85" s="491" t="s">
        <v>353</v>
      </c>
      <c r="BC85" s="491" t="s">
        <v>353</v>
      </c>
      <c r="BD85" s="491" t="s">
        <v>353</v>
      </c>
      <c r="BE85" s="491" t="s">
        <v>353</v>
      </c>
      <c r="BF85" s="491" t="s">
        <v>353</v>
      </c>
      <c r="BG85" s="491" t="s">
        <v>353</v>
      </c>
      <c r="BH85" s="491" t="s">
        <v>353</v>
      </c>
      <c r="BI85" s="491" t="s">
        <v>353</v>
      </c>
      <c r="BJ85" s="491" t="s">
        <v>353</v>
      </c>
      <c r="BK85" s="491" t="s">
        <v>353</v>
      </c>
      <c r="BL85" s="491" t="s">
        <v>353</v>
      </c>
      <c r="BM85" s="491" t="s">
        <v>353</v>
      </c>
      <c r="BN85" s="491" t="s">
        <v>353</v>
      </c>
      <c r="BO85" s="491" t="s">
        <v>353</v>
      </c>
      <c r="BP85" s="491" t="s">
        <v>353</v>
      </c>
      <c r="BQ85" s="491" t="s">
        <v>353</v>
      </c>
      <c r="BR85" s="491" t="s">
        <v>353</v>
      </c>
      <c r="BS85" s="491" t="s">
        <v>353</v>
      </c>
      <c r="BT85" s="491" t="s">
        <v>353</v>
      </c>
      <c r="BU85" s="491" t="s">
        <v>353</v>
      </c>
      <c r="BV85" s="491" t="s">
        <v>353</v>
      </c>
      <c r="BW85" s="491" t="s">
        <v>353</v>
      </c>
      <c r="BX85" s="491" t="s">
        <v>353</v>
      </c>
      <c r="BY85" s="491" t="s">
        <v>353</v>
      </c>
      <c r="BZ85" s="491" t="s">
        <v>353</v>
      </c>
      <c r="CA85" s="491" t="s">
        <v>353</v>
      </c>
      <c r="CB85" s="491" t="s">
        <v>353</v>
      </c>
      <c r="CC85" s="491" t="s">
        <v>353</v>
      </c>
      <c r="CD85" s="491">
        <v>1</v>
      </c>
      <c r="CE85" s="491" t="s">
        <v>353</v>
      </c>
      <c r="CF85" s="491" t="s">
        <v>353</v>
      </c>
      <c r="CG85" s="491" t="s">
        <v>353</v>
      </c>
      <c r="CH85" s="491" t="s">
        <v>353</v>
      </c>
      <c r="CI85" s="491" t="s">
        <v>353</v>
      </c>
      <c r="CJ85" s="491" t="s">
        <v>353</v>
      </c>
      <c r="CK85" s="491" t="s">
        <v>353</v>
      </c>
      <c r="CL85" s="491" t="s">
        <v>353</v>
      </c>
      <c r="CM85" s="491" t="s">
        <v>353</v>
      </c>
      <c r="CN85" s="491" t="s">
        <v>353</v>
      </c>
      <c r="CO85" s="491" t="s">
        <v>353</v>
      </c>
      <c r="CP85" s="491" t="s">
        <v>353</v>
      </c>
      <c r="CQ85" s="491" t="s">
        <v>353</v>
      </c>
      <c r="CR85" s="491" t="s">
        <v>353</v>
      </c>
      <c r="CS85" s="491" t="s">
        <v>353</v>
      </c>
      <c r="CT85" s="491" t="s">
        <v>353</v>
      </c>
      <c r="CU85" s="491" t="s">
        <v>353</v>
      </c>
      <c r="CV85" s="491" t="s">
        <v>353</v>
      </c>
      <c r="CW85" s="491" t="s">
        <v>353</v>
      </c>
      <c r="CX85" s="491" t="s">
        <v>353</v>
      </c>
      <c r="CY85" s="491" t="s">
        <v>353</v>
      </c>
      <c r="CZ85" s="491" t="s">
        <v>353</v>
      </c>
      <c r="DA85" s="491" t="s">
        <v>353</v>
      </c>
      <c r="DB85" s="491" t="s">
        <v>353</v>
      </c>
      <c r="DC85" s="491" t="s">
        <v>353</v>
      </c>
      <c r="DD85" s="491" t="s">
        <v>353</v>
      </c>
      <c r="DE85" s="491" t="s">
        <v>353</v>
      </c>
      <c r="DF85" s="491" t="s">
        <v>353</v>
      </c>
      <c r="DG85" s="492" t="s">
        <v>353</v>
      </c>
    </row>
    <row r="86" spans="1:111" ht="15" customHeight="1">
      <c r="A86" s="484">
        <v>80</v>
      </c>
      <c r="B86" s="188" t="s">
        <v>279</v>
      </c>
      <c r="C86" s="185" t="s">
        <v>280</v>
      </c>
      <c r="D86" s="490" t="s">
        <v>353</v>
      </c>
      <c r="E86" s="491" t="s">
        <v>353</v>
      </c>
      <c r="F86" s="491" t="s">
        <v>353</v>
      </c>
      <c r="G86" s="491" t="s">
        <v>353</v>
      </c>
      <c r="H86" s="491" t="s">
        <v>353</v>
      </c>
      <c r="I86" s="491" t="s">
        <v>353</v>
      </c>
      <c r="J86" s="491" t="s">
        <v>353</v>
      </c>
      <c r="K86" s="491" t="s">
        <v>353</v>
      </c>
      <c r="L86" s="491" t="s">
        <v>353</v>
      </c>
      <c r="M86" s="491" t="s">
        <v>353</v>
      </c>
      <c r="N86" s="491" t="s">
        <v>353</v>
      </c>
      <c r="O86" s="491" t="s">
        <v>353</v>
      </c>
      <c r="P86" s="491" t="s">
        <v>353</v>
      </c>
      <c r="Q86" s="491" t="s">
        <v>353</v>
      </c>
      <c r="R86" s="491" t="s">
        <v>353</v>
      </c>
      <c r="S86" s="491" t="s">
        <v>353</v>
      </c>
      <c r="T86" s="491" t="s">
        <v>353</v>
      </c>
      <c r="U86" s="491" t="s">
        <v>353</v>
      </c>
      <c r="V86" s="491" t="s">
        <v>353</v>
      </c>
      <c r="W86" s="491" t="s">
        <v>353</v>
      </c>
      <c r="X86" s="491" t="s">
        <v>353</v>
      </c>
      <c r="Y86" s="491" t="s">
        <v>353</v>
      </c>
      <c r="Z86" s="491" t="s">
        <v>353</v>
      </c>
      <c r="AA86" s="491" t="s">
        <v>353</v>
      </c>
      <c r="AB86" s="491" t="s">
        <v>353</v>
      </c>
      <c r="AC86" s="491" t="s">
        <v>353</v>
      </c>
      <c r="AD86" s="491" t="s">
        <v>353</v>
      </c>
      <c r="AE86" s="491" t="s">
        <v>353</v>
      </c>
      <c r="AF86" s="491" t="s">
        <v>353</v>
      </c>
      <c r="AG86" s="491" t="s">
        <v>353</v>
      </c>
      <c r="AH86" s="491" t="s">
        <v>353</v>
      </c>
      <c r="AI86" s="491" t="s">
        <v>353</v>
      </c>
      <c r="AJ86" s="491" t="s">
        <v>353</v>
      </c>
      <c r="AK86" s="491" t="s">
        <v>353</v>
      </c>
      <c r="AL86" s="491" t="s">
        <v>353</v>
      </c>
      <c r="AM86" s="491" t="s">
        <v>353</v>
      </c>
      <c r="AN86" s="491" t="s">
        <v>353</v>
      </c>
      <c r="AO86" s="491" t="s">
        <v>353</v>
      </c>
      <c r="AP86" s="491" t="s">
        <v>353</v>
      </c>
      <c r="AQ86" s="491" t="s">
        <v>353</v>
      </c>
      <c r="AR86" s="491" t="s">
        <v>353</v>
      </c>
      <c r="AS86" s="491" t="s">
        <v>353</v>
      </c>
      <c r="AT86" s="491" t="s">
        <v>353</v>
      </c>
      <c r="AU86" s="491" t="s">
        <v>353</v>
      </c>
      <c r="AV86" s="491" t="s">
        <v>353</v>
      </c>
      <c r="AW86" s="491" t="s">
        <v>353</v>
      </c>
      <c r="AX86" s="491" t="s">
        <v>353</v>
      </c>
      <c r="AY86" s="491" t="s">
        <v>353</v>
      </c>
      <c r="AZ86" s="491" t="s">
        <v>353</v>
      </c>
      <c r="BA86" s="491" t="s">
        <v>353</v>
      </c>
      <c r="BB86" s="491" t="s">
        <v>353</v>
      </c>
      <c r="BC86" s="491" t="s">
        <v>353</v>
      </c>
      <c r="BD86" s="491" t="s">
        <v>353</v>
      </c>
      <c r="BE86" s="491" t="s">
        <v>353</v>
      </c>
      <c r="BF86" s="491" t="s">
        <v>353</v>
      </c>
      <c r="BG86" s="491" t="s">
        <v>353</v>
      </c>
      <c r="BH86" s="491" t="s">
        <v>353</v>
      </c>
      <c r="BI86" s="491" t="s">
        <v>353</v>
      </c>
      <c r="BJ86" s="491" t="s">
        <v>353</v>
      </c>
      <c r="BK86" s="491" t="s">
        <v>353</v>
      </c>
      <c r="BL86" s="491" t="s">
        <v>353</v>
      </c>
      <c r="BM86" s="491" t="s">
        <v>353</v>
      </c>
      <c r="BN86" s="491" t="s">
        <v>353</v>
      </c>
      <c r="BO86" s="491" t="s">
        <v>353</v>
      </c>
      <c r="BP86" s="491" t="s">
        <v>353</v>
      </c>
      <c r="BQ86" s="491" t="s">
        <v>353</v>
      </c>
      <c r="BR86" s="491" t="s">
        <v>353</v>
      </c>
      <c r="BS86" s="491" t="s">
        <v>353</v>
      </c>
      <c r="BT86" s="491" t="s">
        <v>353</v>
      </c>
      <c r="BU86" s="491" t="s">
        <v>353</v>
      </c>
      <c r="BV86" s="491" t="s">
        <v>353</v>
      </c>
      <c r="BW86" s="491" t="s">
        <v>353</v>
      </c>
      <c r="BX86" s="491" t="s">
        <v>353</v>
      </c>
      <c r="BY86" s="491" t="s">
        <v>353</v>
      </c>
      <c r="BZ86" s="491" t="s">
        <v>353</v>
      </c>
      <c r="CA86" s="491" t="s">
        <v>353</v>
      </c>
      <c r="CB86" s="491" t="s">
        <v>353</v>
      </c>
      <c r="CC86" s="491" t="s">
        <v>353</v>
      </c>
      <c r="CD86" s="491" t="s">
        <v>353</v>
      </c>
      <c r="CE86" s="491">
        <v>1</v>
      </c>
      <c r="CF86" s="491" t="s">
        <v>353</v>
      </c>
      <c r="CG86" s="491" t="s">
        <v>353</v>
      </c>
      <c r="CH86" s="491" t="s">
        <v>353</v>
      </c>
      <c r="CI86" s="491" t="s">
        <v>353</v>
      </c>
      <c r="CJ86" s="491" t="s">
        <v>353</v>
      </c>
      <c r="CK86" s="491" t="s">
        <v>353</v>
      </c>
      <c r="CL86" s="491" t="s">
        <v>353</v>
      </c>
      <c r="CM86" s="491" t="s">
        <v>353</v>
      </c>
      <c r="CN86" s="491" t="s">
        <v>353</v>
      </c>
      <c r="CO86" s="491" t="s">
        <v>353</v>
      </c>
      <c r="CP86" s="491" t="s">
        <v>353</v>
      </c>
      <c r="CQ86" s="491" t="s">
        <v>353</v>
      </c>
      <c r="CR86" s="491" t="s">
        <v>353</v>
      </c>
      <c r="CS86" s="491" t="s">
        <v>353</v>
      </c>
      <c r="CT86" s="491" t="s">
        <v>353</v>
      </c>
      <c r="CU86" s="491" t="s">
        <v>353</v>
      </c>
      <c r="CV86" s="491" t="s">
        <v>353</v>
      </c>
      <c r="CW86" s="491" t="s">
        <v>353</v>
      </c>
      <c r="CX86" s="491" t="s">
        <v>353</v>
      </c>
      <c r="CY86" s="491" t="s">
        <v>353</v>
      </c>
      <c r="CZ86" s="491" t="s">
        <v>353</v>
      </c>
      <c r="DA86" s="491" t="s">
        <v>353</v>
      </c>
      <c r="DB86" s="491" t="s">
        <v>353</v>
      </c>
      <c r="DC86" s="491" t="s">
        <v>353</v>
      </c>
      <c r="DD86" s="491" t="s">
        <v>353</v>
      </c>
      <c r="DE86" s="491" t="s">
        <v>353</v>
      </c>
      <c r="DF86" s="491" t="s">
        <v>353</v>
      </c>
      <c r="DG86" s="492" t="s">
        <v>353</v>
      </c>
    </row>
    <row r="87" spans="1:111" ht="15" customHeight="1">
      <c r="A87" s="484">
        <v>81</v>
      </c>
      <c r="B87" s="188" t="s">
        <v>281</v>
      </c>
      <c r="C87" s="185" t="s">
        <v>282</v>
      </c>
      <c r="D87" s="490" t="s">
        <v>353</v>
      </c>
      <c r="E87" s="491" t="s">
        <v>353</v>
      </c>
      <c r="F87" s="491" t="s">
        <v>353</v>
      </c>
      <c r="G87" s="491" t="s">
        <v>353</v>
      </c>
      <c r="H87" s="491" t="s">
        <v>353</v>
      </c>
      <c r="I87" s="491" t="s">
        <v>353</v>
      </c>
      <c r="J87" s="491" t="s">
        <v>353</v>
      </c>
      <c r="K87" s="491" t="s">
        <v>353</v>
      </c>
      <c r="L87" s="491" t="s">
        <v>353</v>
      </c>
      <c r="M87" s="491" t="s">
        <v>353</v>
      </c>
      <c r="N87" s="491" t="s">
        <v>353</v>
      </c>
      <c r="O87" s="491" t="s">
        <v>353</v>
      </c>
      <c r="P87" s="491" t="s">
        <v>353</v>
      </c>
      <c r="Q87" s="491" t="s">
        <v>353</v>
      </c>
      <c r="R87" s="491" t="s">
        <v>353</v>
      </c>
      <c r="S87" s="491" t="s">
        <v>353</v>
      </c>
      <c r="T87" s="491" t="s">
        <v>353</v>
      </c>
      <c r="U87" s="491" t="s">
        <v>353</v>
      </c>
      <c r="V87" s="491" t="s">
        <v>353</v>
      </c>
      <c r="W87" s="491" t="s">
        <v>353</v>
      </c>
      <c r="X87" s="491" t="s">
        <v>353</v>
      </c>
      <c r="Y87" s="491" t="s">
        <v>353</v>
      </c>
      <c r="Z87" s="491" t="s">
        <v>353</v>
      </c>
      <c r="AA87" s="491" t="s">
        <v>353</v>
      </c>
      <c r="AB87" s="491" t="s">
        <v>353</v>
      </c>
      <c r="AC87" s="491" t="s">
        <v>353</v>
      </c>
      <c r="AD87" s="491" t="s">
        <v>353</v>
      </c>
      <c r="AE87" s="491" t="s">
        <v>353</v>
      </c>
      <c r="AF87" s="491" t="s">
        <v>353</v>
      </c>
      <c r="AG87" s="491" t="s">
        <v>353</v>
      </c>
      <c r="AH87" s="491" t="s">
        <v>353</v>
      </c>
      <c r="AI87" s="491" t="s">
        <v>353</v>
      </c>
      <c r="AJ87" s="491" t="s">
        <v>353</v>
      </c>
      <c r="AK87" s="491" t="s">
        <v>353</v>
      </c>
      <c r="AL87" s="491" t="s">
        <v>353</v>
      </c>
      <c r="AM87" s="491" t="s">
        <v>353</v>
      </c>
      <c r="AN87" s="491" t="s">
        <v>353</v>
      </c>
      <c r="AO87" s="491" t="s">
        <v>353</v>
      </c>
      <c r="AP87" s="491" t="s">
        <v>353</v>
      </c>
      <c r="AQ87" s="491" t="s">
        <v>353</v>
      </c>
      <c r="AR87" s="491" t="s">
        <v>353</v>
      </c>
      <c r="AS87" s="491" t="s">
        <v>353</v>
      </c>
      <c r="AT87" s="491" t="s">
        <v>353</v>
      </c>
      <c r="AU87" s="491" t="s">
        <v>353</v>
      </c>
      <c r="AV87" s="491" t="s">
        <v>353</v>
      </c>
      <c r="AW87" s="491" t="s">
        <v>353</v>
      </c>
      <c r="AX87" s="491" t="s">
        <v>353</v>
      </c>
      <c r="AY87" s="491" t="s">
        <v>353</v>
      </c>
      <c r="AZ87" s="491" t="s">
        <v>353</v>
      </c>
      <c r="BA87" s="491" t="s">
        <v>353</v>
      </c>
      <c r="BB87" s="491" t="s">
        <v>353</v>
      </c>
      <c r="BC87" s="491" t="s">
        <v>353</v>
      </c>
      <c r="BD87" s="491" t="s">
        <v>353</v>
      </c>
      <c r="BE87" s="491" t="s">
        <v>353</v>
      </c>
      <c r="BF87" s="491" t="s">
        <v>353</v>
      </c>
      <c r="BG87" s="491" t="s">
        <v>353</v>
      </c>
      <c r="BH87" s="491" t="s">
        <v>353</v>
      </c>
      <c r="BI87" s="491" t="s">
        <v>353</v>
      </c>
      <c r="BJ87" s="491" t="s">
        <v>353</v>
      </c>
      <c r="BK87" s="491" t="s">
        <v>353</v>
      </c>
      <c r="BL87" s="491" t="s">
        <v>353</v>
      </c>
      <c r="BM87" s="491" t="s">
        <v>353</v>
      </c>
      <c r="BN87" s="491" t="s">
        <v>353</v>
      </c>
      <c r="BO87" s="491" t="s">
        <v>353</v>
      </c>
      <c r="BP87" s="491" t="s">
        <v>353</v>
      </c>
      <c r="BQ87" s="491" t="s">
        <v>353</v>
      </c>
      <c r="BR87" s="491" t="s">
        <v>353</v>
      </c>
      <c r="BS87" s="491" t="s">
        <v>353</v>
      </c>
      <c r="BT87" s="491" t="s">
        <v>353</v>
      </c>
      <c r="BU87" s="491" t="s">
        <v>353</v>
      </c>
      <c r="BV87" s="491" t="s">
        <v>353</v>
      </c>
      <c r="BW87" s="491" t="s">
        <v>353</v>
      </c>
      <c r="BX87" s="491" t="s">
        <v>353</v>
      </c>
      <c r="BY87" s="491" t="s">
        <v>353</v>
      </c>
      <c r="BZ87" s="491" t="s">
        <v>353</v>
      </c>
      <c r="CA87" s="491" t="s">
        <v>353</v>
      </c>
      <c r="CB87" s="491" t="s">
        <v>353</v>
      </c>
      <c r="CC87" s="491" t="s">
        <v>353</v>
      </c>
      <c r="CD87" s="491" t="s">
        <v>353</v>
      </c>
      <c r="CE87" s="491" t="s">
        <v>353</v>
      </c>
      <c r="CF87" s="491">
        <v>1</v>
      </c>
      <c r="CG87" s="491" t="s">
        <v>353</v>
      </c>
      <c r="CH87" s="491" t="s">
        <v>353</v>
      </c>
      <c r="CI87" s="491" t="s">
        <v>353</v>
      </c>
      <c r="CJ87" s="491" t="s">
        <v>353</v>
      </c>
      <c r="CK87" s="491" t="s">
        <v>353</v>
      </c>
      <c r="CL87" s="491" t="s">
        <v>353</v>
      </c>
      <c r="CM87" s="491" t="s">
        <v>353</v>
      </c>
      <c r="CN87" s="491" t="s">
        <v>353</v>
      </c>
      <c r="CO87" s="491" t="s">
        <v>353</v>
      </c>
      <c r="CP87" s="491" t="s">
        <v>353</v>
      </c>
      <c r="CQ87" s="491" t="s">
        <v>353</v>
      </c>
      <c r="CR87" s="491" t="s">
        <v>353</v>
      </c>
      <c r="CS87" s="491" t="s">
        <v>353</v>
      </c>
      <c r="CT87" s="491" t="s">
        <v>353</v>
      </c>
      <c r="CU87" s="491" t="s">
        <v>353</v>
      </c>
      <c r="CV87" s="491" t="s">
        <v>353</v>
      </c>
      <c r="CW87" s="491" t="s">
        <v>353</v>
      </c>
      <c r="CX87" s="491" t="s">
        <v>353</v>
      </c>
      <c r="CY87" s="491" t="s">
        <v>353</v>
      </c>
      <c r="CZ87" s="491" t="s">
        <v>353</v>
      </c>
      <c r="DA87" s="491" t="s">
        <v>353</v>
      </c>
      <c r="DB87" s="491" t="s">
        <v>353</v>
      </c>
      <c r="DC87" s="491" t="s">
        <v>353</v>
      </c>
      <c r="DD87" s="491" t="s">
        <v>353</v>
      </c>
      <c r="DE87" s="491" t="s">
        <v>353</v>
      </c>
      <c r="DF87" s="491" t="s">
        <v>353</v>
      </c>
      <c r="DG87" s="492" t="s">
        <v>353</v>
      </c>
    </row>
    <row r="88" spans="1:111" ht="15" customHeight="1">
      <c r="A88" s="484">
        <v>82</v>
      </c>
      <c r="B88" s="188" t="s">
        <v>283</v>
      </c>
      <c r="C88" s="185" t="s">
        <v>284</v>
      </c>
      <c r="D88" s="490" t="s">
        <v>353</v>
      </c>
      <c r="E88" s="491" t="s">
        <v>353</v>
      </c>
      <c r="F88" s="491" t="s">
        <v>353</v>
      </c>
      <c r="G88" s="491" t="s">
        <v>353</v>
      </c>
      <c r="H88" s="491" t="s">
        <v>353</v>
      </c>
      <c r="I88" s="491" t="s">
        <v>353</v>
      </c>
      <c r="J88" s="491" t="s">
        <v>353</v>
      </c>
      <c r="K88" s="491" t="s">
        <v>353</v>
      </c>
      <c r="L88" s="491" t="s">
        <v>353</v>
      </c>
      <c r="M88" s="491" t="s">
        <v>353</v>
      </c>
      <c r="N88" s="491" t="s">
        <v>353</v>
      </c>
      <c r="O88" s="491" t="s">
        <v>353</v>
      </c>
      <c r="P88" s="491" t="s">
        <v>353</v>
      </c>
      <c r="Q88" s="491" t="s">
        <v>353</v>
      </c>
      <c r="R88" s="491" t="s">
        <v>353</v>
      </c>
      <c r="S88" s="491" t="s">
        <v>353</v>
      </c>
      <c r="T88" s="491" t="s">
        <v>353</v>
      </c>
      <c r="U88" s="491" t="s">
        <v>353</v>
      </c>
      <c r="V88" s="491" t="s">
        <v>353</v>
      </c>
      <c r="W88" s="491" t="s">
        <v>353</v>
      </c>
      <c r="X88" s="491" t="s">
        <v>353</v>
      </c>
      <c r="Y88" s="491" t="s">
        <v>353</v>
      </c>
      <c r="Z88" s="491" t="s">
        <v>353</v>
      </c>
      <c r="AA88" s="491" t="s">
        <v>353</v>
      </c>
      <c r="AB88" s="491" t="s">
        <v>353</v>
      </c>
      <c r="AC88" s="491" t="s">
        <v>353</v>
      </c>
      <c r="AD88" s="491" t="s">
        <v>353</v>
      </c>
      <c r="AE88" s="491" t="s">
        <v>353</v>
      </c>
      <c r="AF88" s="491" t="s">
        <v>353</v>
      </c>
      <c r="AG88" s="491" t="s">
        <v>353</v>
      </c>
      <c r="AH88" s="491" t="s">
        <v>353</v>
      </c>
      <c r="AI88" s="491" t="s">
        <v>353</v>
      </c>
      <c r="AJ88" s="491" t="s">
        <v>353</v>
      </c>
      <c r="AK88" s="491" t="s">
        <v>353</v>
      </c>
      <c r="AL88" s="491" t="s">
        <v>353</v>
      </c>
      <c r="AM88" s="491" t="s">
        <v>353</v>
      </c>
      <c r="AN88" s="491" t="s">
        <v>353</v>
      </c>
      <c r="AO88" s="491" t="s">
        <v>353</v>
      </c>
      <c r="AP88" s="491" t="s">
        <v>353</v>
      </c>
      <c r="AQ88" s="491" t="s">
        <v>353</v>
      </c>
      <c r="AR88" s="491" t="s">
        <v>353</v>
      </c>
      <c r="AS88" s="491" t="s">
        <v>353</v>
      </c>
      <c r="AT88" s="491" t="s">
        <v>353</v>
      </c>
      <c r="AU88" s="491" t="s">
        <v>353</v>
      </c>
      <c r="AV88" s="491" t="s">
        <v>353</v>
      </c>
      <c r="AW88" s="491" t="s">
        <v>353</v>
      </c>
      <c r="AX88" s="491" t="s">
        <v>353</v>
      </c>
      <c r="AY88" s="491" t="s">
        <v>353</v>
      </c>
      <c r="AZ88" s="491" t="s">
        <v>353</v>
      </c>
      <c r="BA88" s="491" t="s">
        <v>353</v>
      </c>
      <c r="BB88" s="491" t="s">
        <v>353</v>
      </c>
      <c r="BC88" s="491" t="s">
        <v>353</v>
      </c>
      <c r="BD88" s="491" t="s">
        <v>353</v>
      </c>
      <c r="BE88" s="491" t="s">
        <v>353</v>
      </c>
      <c r="BF88" s="491" t="s">
        <v>353</v>
      </c>
      <c r="BG88" s="491" t="s">
        <v>353</v>
      </c>
      <c r="BH88" s="491" t="s">
        <v>353</v>
      </c>
      <c r="BI88" s="491" t="s">
        <v>353</v>
      </c>
      <c r="BJ88" s="491" t="s">
        <v>353</v>
      </c>
      <c r="BK88" s="491" t="s">
        <v>353</v>
      </c>
      <c r="BL88" s="491" t="s">
        <v>353</v>
      </c>
      <c r="BM88" s="491" t="s">
        <v>353</v>
      </c>
      <c r="BN88" s="491" t="s">
        <v>353</v>
      </c>
      <c r="BO88" s="491" t="s">
        <v>353</v>
      </c>
      <c r="BP88" s="491" t="s">
        <v>353</v>
      </c>
      <c r="BQ88" s="491" t="s">
        <v>353</v>
      </c>
      <c r="BR88" s="491" t="s">
        <v>353</v>
      </c>
      <c r="BS88" s="491" t="s">
        <v>353</v>
      </c>
      <c r="BT88" s="491" t="s">
        <v>353</v>
      </c>
      <c r="BU88" s="491" t="s">
        <v>353</v>
      </c>
      <c r="BV88" s="491" t="s">
        <v>353</v>
      </c>
      <c r="BW88" s="491" t="s">
        <v>353</v>
      </c>
      <c r="BX88" s="491" t="s">
        <v>353</v>
      </c>
      <c r="BY88" s="491" t="s">
        <v>353</v>
      </c>
      <c r="BZ88" s="491" t="s">
        <v>353</v>
      </c>
      <c r="CA88" s="491" t="s">
        <v>353</v>
      </c>
      <c r="CB88" s="491" t="s">
        <v>353</v>
      </c>
      <c r="CC88" s="491" t="s">
        <v>353</v>
      </c>
      <c r="CD88" s="491" t="s">
        <v>353</v>
      </c>
      <c r="CE88" s="491" t="s">
        <v>353</v>
      </c>
      <c r="CF88" s="491" t="s">
        <v>353</v>
      </c>
      <c r="CG88" s="491">
        <v>1</v>
      </c>
      <c r="CH88" s="491" t="s">
        <v>353</v>
      </c>
      <c r="CI88" s="491" t="s">
        <v>353</v>
      </c>
      <c r="CJ88" s="491" t="s">
        <v>353</v>
      </c>
      <c r="CK88" s="491" t="s">
        <v>353</v>
      </c>
      <c r="CL88" s="491" t="s">
        <v>353</v>
      </c>
      <c r="CM88" s="491" t="s">
        <v>353</v>
      </c>
      <c r="CN88" s="491" t="s">
        <v>353</v>
      </c>
      <c r="CO88" s="491" t="s">
        <v>353</v>
      </c>
      <c r="CP88" s="491" t="s">
        <v>353</v>
      </c>
      <c r="CQ88" s="491" t="s">
        <v>353</v>
      </c>
      <c r="CR88" s="491" t="s">
        <v>353</v>
      </c>
      <c r="CS88" s="491" t="s">
        <v>353</v>
      </c>
      <c r="CT88" s="491" t="s">
        <v>353</v>
      </c>
      <c r="CU88" s="491" t="s">
        <v>353</v>
      </c>
      <c r="CV88" s="491" t="s">
        <v>353</v>
      </c>
      <c r="CW88" s="491" t="s">
        <v>353</v>
      </c>
      <c r="CX88" s="491" t="s">
        <v>353</v>
      </c>
      <c r="CY88" s="491" t="s">
        <v>353</v>
      </c>
      <c r="CZ88" s="491" t="s">
        <v>353</v>
      </c>
      <c r="DA88" s="491" t="s">
        <v>353</v>
      </c>
      <c r="DB88" s="491" t="s">
        <v>353</v>
      </c>
      <c r="DC88" s="491" t="s">
        <v>353</v>
      </c>
      <c r="DD88" s="491" t="s">
        <v>353</v>
      </c>
      <c r="DE88" s="491" t="s">
        <v>353</v>
      </c>
      <c r="DF88" s="491" t="s">
        <v>353</v>
      </c>
      <c r="DG88" s="492" t="s">
        <v>353</v>
      </c>
    </row>
    <row r="89" spans="1:111" ht="15" customHeight="1">
      <c r="A89" s="484">
        <v>83</v>
      </c>
      <c r="B89" s="188" t="s">
        <v>285</v>
      </c>
      <c r="C89" s="185" t="s">
        <v>286</v>
      </c>
      <c r="D89" s="490" t="s">
        <v>353</v>
      </c>
      <c r="E89" s="491" t="s">
        <v>353</v>
      </c>
      <c r="F89" s="491" t="s">
        <v>353</v>
      </c>
      <c r="G89" s="491" t="s">
        <v>353</v>
      </c>
      <c r="H89" s="491" t="s">
        <v>353</v>
      </c>
      <c r="I89" s="491" t="s">
        <v>353</v>
      </c>
      <c r="J89" s="491" t="s">
        <v>353</v>
      </c>
      <c r="K89" s="491" t="s">
        <v>353</v>
      </c>
      <c r="L89" s="491" t="s">
        <v>353</v>
      </c>
      <c r="M89" s="491" t="s">
        <v>353</v>
      </c>
      <c r="N89" s="491" t="s">
        <v>353</v>
      </c>
      <c r="O89" s="491" t="s">
        <v>353</v>
      </c>
      <c r="P89" s="491" t="s">
        <v>353</v>
      </c>
      <c r="Q89" s="491" t="s">
        <v>353</v>
      </c>
      <c r="R89" s="491" t="s">
        <v>353</v>
      </c>
      <c r="S89" s="491" t="s">
        <v>353</v>
      </c>
      <c r="T89" s="491" t="s">
        <v>353</v>
      </c>
      <c r="U89" s="491" t="s">
        <v>353</v>
      </c>
      <c r="V89" s="491" t="s">
        <v>353</v>
      </c>
      <c r="W89" s="491" t="s">
        <v>353</v>
      </c>
      <c r="X89" s="491" t="s">
        <v>353</v>
      </c>
      <c r="Y89" s="491" t="s">
        <v>353</v>
      </c>
      <c r="Z89" s="491" t="s">
        <v>353</v>
      </c>
      <c r="AA89" s="491" t="s">
        <v>353</v>
      </c>
      <c r="AB89" s="491" t="s">
        <v>353</v>
      </c>
      <c r="AC89" s="491" t="s">
        <v>353</v>
      </c>
      <c r="AD89" s="491" t="s">
        <v>353</v>
      </c>
      <c r="AE89" s="491" t="s">
        <v>353</v>
      </c>
      <c r="AF89" s="491" t="s">
        <v>353</v>
      </c>
      <c r="AG89" s="491" t="s">
        <v>353</v>
      </c>
      <c r="AH89" s="491" t="s">
        <v>353</v>
      </c>
      <c r="AI89" s="491" t="s">
        <v>353</v>
      </c>
      <c r="AJ89" s="491" t="s">
        <v>353</v>
      </c>
      <c r="AK89" s="491" t="s">
        <v>353</v>
      </c>
      <c r="AL89" s="491" t="s">
        <v>353</v>
      </c>
      <c r="AM89" s="491" t="s">
        <v>353</v>
      </c>
      <c r="AN89" s="491" t="s">
        <v>353</v>
      </c>
      <c r="AO89" s="491" t="s">
        <v>353</v>
      </c>
      <c r="AP89" s="491" t="s">
        <v>353</v>
      </c>
      <c r="AQ89" s="491" t="s">
        <v>353</v>
      </c>
      <c r="AR89" s="491" t="s">
        <v>353</v>
      </c>
      <c r="AS89" s="491" t="s">
        <v>353</v>
      </c>
      <c r="AT89" s="491" t="s">
        <v>353</v>
      </c>
      <c r="AU89" s="491" t="s">
        <v>353</v>
      </c>
      <c r="AV89" s="491" t="s">
        <v>353</v>
      </c>
      <c r="AW89" s="491" t="s">
        <v>353</v>
      </c>
      <c r="AX89" s="491" t="s">
        <v>353</v>
      </c>
      <c r="AY89" s="491" t="s">
        <v>353</v>
      </c>
      <c r="AZ89" s="491" t="s">
        <v>353</v>
      </c>
      <c r="BA89" s="491" t="s">
        <v>353</v>
      </c>
      <c r="BB89" s="491" t="s">
        <v>353</v>
      </c>
      <c r="BC89" s="491" t="s">
        <v>353</v>
      </c>
      <c r="BD89" s="491" t="s">
        <v>353</v>
      </c>
      <c r="BE89" s="491" t="s">
        <v>353</v>
      </c>
      <c r="BF89" s="491" t="s">
        <v>353</v>
      </c>
      <c r="BG89" s="491" t="s">
        <v>353</v>
      </c>
      <c r="BH89" s="491" t="s">
        <v>353</v>
      </c>
      <c r="BI89" s="491" t="s">
        <v>353</v>
      </c>
      <c r="BJ89" s="491" t="s">
        <v>353</v>
      </c>
      <c r="BK89" s="491" t="s">
        <v>353</v>
      </c>
      <c r="BL89" s="491" t="s">
        <v>353</v>
      </c>
      <c r="BM89" s="491" t="s">
        <v>353</v>
      </c>
      <c r="BN89" s="491" t="s">
        <v>353</v>
      </c>
      <c r="BO89" s="491" t="s">
        <v>353</v>
      </c>
      <c r="BP89" s="491" t="s">
        <v>353</v>
      </c>
      <c r="BQ89" s="491" t="s">
        <v>353</v>
      </c>
      <c r="BR89" s="491" t="s">
        <v>353</v>
      </c>
      <c r="BS89" s="491" t="s">
        <v>353</v>
      </c>
      <c r="BT89" s="491" t="s">
        <v>353</v>
      </c>
      <c r="BU89" s="491" t="s">
        <v>353</v>
      </c>
      <c r="BV89" s="491" t="s">
        <v>353</v>
      </c>
      <c r="BW89" s="491" t="s">
        <v>353</v>
      </c>
      <c r="BX89" s="491" t="s">
        <v>353</v>
      </c>
      <c r="BY89" s="491" t="s">
        <v>353</v>
      </c>
      <c r="BZ89" s="491" t="s">
        <v>353</v>
      </c>
      <c r="CA89" s="491" t="s">
        <v>353</v>
      </c>
      <c r="CB89" s="491" t="s">
        <v>353</v>
      </c>
      <c r="CC89" s="491" t="s">
        <v>353</v>
      </c>
      <c r="CD89" s="491" t="s">
        <v>353</v>
      </c>
      <c r="CE89" s="491" t="s">
        <v>353</v>
      </c>
      <c r="CF89" s="491" t="s">
        <v>353</v>
      </c>
      <c r="CG89" s="491" t="s">
        <v>353</v>
      </c>
      <c r="CH89" s="491">
        <v>1</v>
      </c>
      <c r="CI89" s="491" t="s">
        <v>353</v>
      </c>
      <c r="CJ89" s="491" t="s">
        <v>353</v>
      </c>
      <c r="CK89" s="491" t="s">
        <v>353</v>
      </c>
      <c r="CL89" s="491" t="s">
        <v>353</v>
      </c>
      <c r="CM89" s="491" t="s">
        <v>353</v>
      </c>
      <c r="CN89" s="491" t="s">
        <v>353</v>
      </c>
      <c r="CO89" s="491" t="s">
        <v>353</v>
      </c>
      <c r="CP89" s="491" t="s">
        <v>353</v>
      </c>
      <c r="CQ89" s="491" t="s">
        <v>353</v>
      </c>
      <c r="CR89" s="491" t="s">
        <v>353</v>
      </c>
      <c r="CS89" s="491" t="s">
        <v>353</v>
      </c>
      <c r="CT89" s="491" t="s">
        <v>353</v>
      </c>
      <c r="CU89" s="491" t="s">
        <v>353</v>
      </c>
      <c r="CV89" s="491" t="s">
        <v>353</v>
      </c>
      <c r="CW89" s="491" t="s">
        <v>353</v>
      </c>
      <c r="CX89" s="491" t="s">
        <v>353</v>
      </c>
      <c r="CY89" s="491" t="s">
        <v>353</v>
      </c>
      <c r="CZ89" s="491" t="s">
        <v>353</v>
      </c>
      <c r="DA89" s="491" t="s">
        <v>353</v>
      </c>
      <c r="DB89" s="491" t="s">
        <v>353</v>
      </c>
      <c r="DC89" s="491" t="s">
        <v>353</v>
      </c>
      <c r="DD89" s="491" t="s">
        <v>353</v>
      </c>
      <c r="DE89" s="491" t="s">
        <v>353</v>
      </c>
      <c r="DF89" s="491" t="s">
        <v>353</v>
      </c>
      <c r="DG89" s="492" t="s">
        <v>353</v>
      </c>
    </row>
    <row r="90" spans="1:111" ht="15" customHeight="1">
      <c r="A90" s="484">
        <v>84</v>
      </c>
      <c r="B90" s="188" t="s">
        <v>287</v>
      </c>
      <c r="C90" s="185" t="s">
        <v>288</v>
      </c>
      <c r="D90" s="490" t="s">
        <v>353</v>
      </c>
      <c r="E90" s="491" t="s">
        <v>353</v>
      </c>
      <c r="F90" s="491" t="s">
        <v>353</v>
      </c>
      <c r="G90" s="491" t="s">
        <v>353</v>
      </c>
      <c r="H90" s="491" t="s">
        <v>353</v>
      </c>
      <c r="I90" s="491" t="s">
        <v>353</v>
      </c>
      <c r="J90" s="491" t="s">
        <v>353</v>
      </c>
      <c r="K90" s="491" t="s">
        <v>353</v>
      </c>
      <c r="L90" s="491" t="s">
        <v>353</v>
      </c>
      <c r="M90" s="491" t="s">
        <v>353</v>
      </c>
      <c r="N90" s="491" t="s">
        <v>353</v>
      </c>
      <c r="O90" s="491" t="s">
        <v>353</v>
      </c>
      <c r="P90" s="491" t="s">
        <v>353</v>
      </c>
      <c r="Q90" s="491" t="s">
        <v>353</v>
      </c>
      <c r="R90" s="491" t="s">
        <v>353</v>
      </c>
      <c r="S90" s="491" t="s">
        <v>353</v>
      </c>
      <c r="T90" s="491" t="s">
        <v>353</v>
      </c>
      <c r="U90" s="491" t="s">
        <v>353</v>
      </c>
      <c r="V90" s="491" t="s">
        <v>353</v>
      </c>
      <c r="W90" s="491" t="s">
        <v>353</v>
      </c>
      <c r="X90" s="491" t="s">
        <v>353</v>
      </c>
      <c r="Y90" s="491" t="s">
        <v>353</v>
      </c>
      <c r="Z90" s="491" t="s">
        <v>353</v>
      </c>
      <c r="AA90" s="491" t="s">
        <v>353</v>
      </c>
      <c r="AB90" s="491" t="s">
        <v>353</v>
      </c>
      <c r="AC90" s="491" t="s">
        <v>353</v>
      </c>
      <c r="AD90" s="491" t="s">
        <v>353</v>
      </c>
      <c r="AE90" s="491" t="s">
        <v>353</v>
      </c>
      <c r="AF90" s="491" t="s">
        <v>353</v>
      </c>
      <c r="AG90" s="491" t="s">
        <v>353</v>
      </c>
      <c r="AH90" s="491" t="s">
        <v>353</v>
      </c>
      <c r="AI90" s="491" t="s">
        <v>353</v>
      </c>
      <c r="AJ90" s="491" t="s">
        <v>353</v>
      </c>
      <c r="AK90" s="491" t="s">
        <v>353</v>
      </c>
      <c r="AL90" s="491" t="s">
        <v>353</v>
      </c>
      <c r="AM90" s="491" t="s">
        <v>353</v>
      </c>
      <c r="AN90" s="491" t="s">
        <v>353</v>
      </c>
      <c r="AO90" s="491" t="s">
        <v>353</v>
      </c>
      <c r="AP90" s="491" t="s">
        <v>353</v>
      </c>
      <c r="AQ90" s="491" t="s">
        <v>353</v>
      </c>
      <c r="AR90" s="491" t="s">
        <v>353</v>
      </c>
      <c r="AS90" s="491" t="s">
        <v>353</v>
      </c>
      <c r="AT90" s="491" t="s">
        <v>353</v>
      </c>
      <c r="AU90" s="491" t="s">
        <v>353</v>
      </c>
      <c r="AV90" s="491" t="s">
        <v>353</v>
      </c>
      <c r="AW90" s="491" t="s">
        <v>353</v>
      </c>
      <c r="AX90" s="491" t="s">
        <v>353</v>
      </c>
      <c r="AY90" s="491" t="s">
        <v>353</v>
      </c>
      <c r="AZ90" s="491" t="s">
        <v>353</v>
      </c>
      <c r="BA90" s="491" t="s">
        <v>353</v>
      </c>
      <c r="BB90" s="491" t="s">
        <v>353</v>
      </c>
      <c r="BC90" s="491" t="s">
        <v>353</v>
      </c>
      <c r="BD90" s="491" t="s">
        <v>353</v>
      </c>
      <c r="BE90" s="491" t="s">
        <v>353</v>
      </c>
      <c r="BF90" s="491" t="s">
        <v>353</v>
      </c>
      <c r="BG90" s="491" t="s">
        <v>353</v>
      </c>
      <c r="BH90" s="491" t="s">
        <v>353</v>
      </c>
      <c r="BI90" s="491" t="s">
        <v>353</v>
      </c>
      <c r="BJ90" s="491" t="s">
        <v>353</v>
      </c>
      <c r="BK90" s="491" t="s">
        <v>353</v>
      </c>
      <c r="BL90" s="491" t="s">
        <v>353</v>
      </c>
      <c r="BM90" s="491" t="s">
        <v>353</v>
      </c>
      <c r="BN90" s="491" t="s">
        <v>353</v>
      </c>
      <c r="BO90" s="491" t="s">
        <v>353</v>
      </c>
      <c r="BP90" s="491" t="s">
        <v>353</v>
      </c>
      <c r="BQ90" s="491" t="s">
        <v>353</v>
      </c>
      <c r="BR90" s="491" t="s">
        <v>353</v>
      </c>
      <c r="BS90" s="491" t="s">
        <v>353</v>
      </c>
      <c r="BT90" s="491" t="s">
        <v>353</v>
      </c>
      <c r="BU90" s="491" t="s">
        <v>353</v>
      </c>
      <c r="BV90" s="491" t="s">
        <v>353</v>
      </c>
      <c r="BW90" s="491" t="s">
        <v>353</v>
      </c>
      <c r="BX90" s="491" t="s">
        <v>353</v>
      </c>
      <c r="BY90" s="491" t="s">
        <v>353</v>
      </c>
      <c r="BZ90" s="491" t="s">
        <v>353</v>
      </c>
      <c r="CA90" s="491" t="s">
        <v>353</v>
      </c>
      <c r="CB90" s="491" t="s">
        <v>353</v>
      </c>
      <c r="CC90" s="491" t="s">
        <v>353</v>
      </c>
      <c r="CD90" s="491" t="s">
        <v>353</v>
      </c>
      <c r="CE90" s="491" t="s">
        <v>353</v>
      </c>
      <c r="CF90" s="491" t="s">
        <v>353</v>
      </c>
      <c r="CG90" s="491" t="s">
        <v>353</v>
      </c>
      <c r="CH90" s="491" t="s">
        <v>353</v>
      </c>
      <c r="CI90" s="491">
        <v>1</v>
      </c>
      <c r="CJ90" s="491" t="s">
        <v>353</v>
      </c>
      <c r="CK90" s="491" t="s">
        <v>353</v>
      </c>
      <c r="CL90" s="491" t="s">
        <v>353</v>
      </c>
      <c r="CM90" s="491" t="s">
        <v>353</v>
      </c>
      <c r="CN90" s="491" t="s">
        <v>353</v>
      </c>
      <c r="CO90" s="491" t="s">
        <v>353</v>
      </c>
      <c r="CP90" s="491" t="s">
        <v>353</v>
      </c>
      <c r="CQ90" s="491" t="s">
        <v>353</v>
      </c>
      <c r="CR90" s="491" t="s">
        <v>353</v>
      </c>
      <c r="CS90" s="491" t="s">
        <v>353</v>
      </c>
      <c r="CT90" s="491" t="s">
        <v>353</v>
      </c>
      <c r="CU90" s="491" t="s">
        <v>353</v>
      </c>
      <c r="CV90" s="491" t="s">
        <v>353</v>
      </c>
      <c r="CW90" s="491" t="s">
        <v>353</v>
      </c>
      <c r="CX90" s="491" t="s">
        <v>353</v>
      </c>
      <c r="CY90" s="491" t="s">
        <v>353</v>
      </c>
      <c r="CZ90" s="491" t="s">
        <v>353</v>
      </c>
      <c r="DA90" s="491" t="s">
        <v>353</v>
      </c>
      <c r="DB90" s="491" t="s">
        <v>353</v>
      </c>
      <c r="DC90" s="491" t="s">
        <v>353</v>
      </c>
      <c r="DD90" s="491" t="s">
        <v>353</v>
      </c>
      <c r="DE90" s="491" t="s">
        <v>353</v>
      </c>
      <c r="DF90" s="491" t="s">
        <v>353</v>
      </c>
      <c r="DG90" s="492" t="s">
        <v>353</v>
      </c>
    </row>
    <row r="91" spans="1:111" ht="15" customHeight="1">
      <c r="A91" s="484">
        <v>85</v>
      </c>
      <c r="B91" s="188" t="s">
        <v>289</v>
      </c>
      <c r="C91" s="185" t="s">
        <v>290</v>
      </c>
      <c r="D91" s="490" t="s">
        <v>353</v>
      </c>
      <c r="E91" s="491" t="s">
        <v>353</v>
      </c>
      <c r="F91" s="491" t="s">
        <v>353</v>
      </c>
      <c r="G91" s="491" t="s">
        <v>353</v>
      </c>
      <c r="H91" s="491" t="s">
        <v>353</v>
      </c>
      <c r="I91" s="491" t="s">
        <v>353</v>
      </c>
      <c r="J91" s="491" t="s">
        <v>353</v>
      </c>
      <c r="K91" s="491" t="s">
        <v>353</v>
      </c>
      <c r="L91" s="491" t="s">
        <v>353</v>
      </c>
      <c r="M91" s="491" t="s">
        <v>353</v>
      </c>
      <c r="N91" s="491" t="s">
        <v>353</v>
      </c>
      <c r="O91" s="491" t="s">
        <v>353</v>
      </c>
      <c r="P91" s="491" t="s">
        <v>353</v>
      </c>
      <c r="Q91" s="491" t="s">
        <v>353</v>
      </c>
      <c r="R91" s="491" t="s">
        <v>353</v>
      </c>
      <c r="S91" s="491" t="s">
        <v>353</v>
      </c>
      <c r="T91" s="491" t="s">
        <v>353</v>
      </c>
      <c r="U91" s="491" t="s">
        <v>353</v>
      </c>
      <c r="V91" s="491" t="s">
        <v>353</v>
      </c>
      <c r="W91" s="491" t="s">
        <v>353</v>
      </c>
      <c r="X91" s="491" t="s">
        <v>353</v>
      </c>
      <c r="Y91" s="491" t="s">
        <v>353</v>
      </c>
      <c r="Z91" s="491" t="s">
        <v>353</v>
      </c>
      <c r="AA91" s="491" t="s">
        <v>353</v>
      </c>
      <c r="AB91" s="491" t="s">
        <v>353</v>
      </c>
      <c r="AC91" s="491" t="s">
        <v>353</v>
      </c>
      <c r="AD91" s="491" t="s">
        <v>353</v>
      </c>
      <c r="AE91" s="491" t="s">
        <v>353</v>
      </c>
      <c r="AF91" s="491" t="s">
        <v>353</v>
      </c>
      <c r="AG91" s="491" t="s">
        <v>353</v>
      </c>
      <c r="AH91" s="491" t="s">
        <v>353</v>
      </c>
      <c r="AI91" s="491" t="s">
        <v>353</v>
      </c>
      <c r="AJ91" s="491" t="s">
        <v>353</v>
      </c>
      <c r="AK91" s="491" t="s">
        <v>353</v>
      </c>
      <c r="AL91" s="491" t="s">
        <v>353</v>
      </c>
      <c r="AM91" s="491" t="s">
        <v>353</v>
      </c>
      <c r="AN91" s="491" t="s">
        <v>353</v>
      </c>
      <c r="AO91" s="491" t="s">
        <v>353</v>
      </c>
      <c r="AP91" s="491" t="s">
        <v>353</v>
      </c>
      <c r="AQ91" s="491" t="s">
        <v>353</v>
      </c>
      <c r="AR91" s="491" t="s">
        <v>353</v>
      </c>
      <c r="AS91" s="491" t="s">
        <v>353</v>
      </c>
      <c r="AT91" s="491" t="s">
        <v>353</v>
      </c>
      <c r="AU91" s="491" t="s">
        <v>353</v>
      </c>
      <c r="AV91" s="491" t="s">
        <v>353</v>
      </c>
      <c r="AW91" s="491" t="s">
        <v>353</v>
      </c>
      <c r="AX91" s="491" t="s">
        <v>353</v>
      </c>
      <c r="AY91" s="491" t="s">
        <v>353</v>
      </c>
      <c r="AZ91" s="491" t="s">
        <v>353</v>
      </c>
      <c r="BA91" s="491" t="s">
        <v>353</v>
      </c>
      <c r="BB91" s="491" t="s">
        <v>353</v>
      </c>
      <c r="BC91" s="491" t="s">
        <v>353</v>
      </c>
      <c r="BD91" s="491" t="s">
        <v>353</v>
      </c>
      <c r="BE91" s="491" t="s">
        <v>353</v>
      </c>
      <c r="BF91" s="491" t="s">
        <v>353</v>
      </c>
      <c r="BG91" s="491" t="s">
        <v>353</v>
      </c>
      <c r="BH91" s="491" t="s">
        <v>353</v>
      </c>
      <c r="BI91" s="491" t="s">
        <v>353</v>
      </c>
      <c r="BJ91" s="491" t="s">
        <v>353</v>
      </c>
      <c r="BK91" s="491" t="s">
        <v>353</v>
      </c>
      <c r="BL91" s="491" t="s">
        <v>353</v>
      </c>
      <c r="BM91" s="491" t="s">
        <v>353</v>
      </c>
      <c r="BN91" s="491" t="s">
        <v>353</v>
      </c>
      <c r="BO91" s="491" t="s">
        <v>353</v>
      </c>
      <c r="BP91" s="491" t="s">
        <v>353</v>
      </c>
      <c r="BQ91" s="491" t="s">
        <v>353</v>
      </c>
      <c r="BR91" s="491" t="s">
        <v>353</v>
      </c>
      <c r="BS91" s="491" t="s">
        <v>353</v>
      </c>
      <c r="BT91" s="491" t="s">
        <v>353</v>
      </c>
      <c r="BU91" s="491" t="s">
        <v>353</v>
      </c>
      <c r="BV91" s="491" t="s">
        <v>353</v>
      </c>
      <c r="BW91" s="491" t="s">
        <v>353</v>
      </c>
      <c r="BX91" s="491" t="s">
        <v>353</v>
      </c>
      <c r="BY91" s="491" t="s">
        <v>353</v>
      </c>
      <c r="BZ91" s="491" t="s">
        <v>353</v>
      </c>
      <c r="CA91" s="491" t="s">
        <v>353</v>
      </c>
      <c r="CB91" s="491" t="s">
        <v>353</v>
      </c>
      <c r="CC91" s="491" t="s">
        <v>353</v>
      </c>
      <c r="CD91" s="491" t="s">
        <v>353</v>
      </c>
      <c r="CE91" s="491" t="s">
        <v>353</v>
      </c>
      <c r="CF91" s="491" t="s">
        <v>353</v>
      </c>
      <c r="CG91" s="491" t="s">
        <v>353</v>
      </c>
      <c r="CH91" s="491" t="s">
        <v>353</v>
      </c>
      <c r="CI91" s="491" t="s">
        <v>353</v>
      </c>
      <c r="CJ91" s="491">
        <v>1</v>
      </c>
      <c r="CK91" s="491" t="s">
        <v>353</v>
      </c>
      <c r="CL91" s="491" t="s">
        <v>353</v>
      </c>
      <c r="CM91" s="491" t="s">
        <v>353</v>
      </c>
      <c r="CN91" s="491" t="s">
        <v>353</v>
      </c>
      <c r="CO91" s="491" t="s">
        <v>353</v>
      </c>
      <c r="CP91" s="491" t="s">
        <v>353</v>
      </c>
      <c r="CQ91" s="491" t="s">
        <v>353</v>
      </c>
      <c r="CR91" s="491" t="s">
        <v>353</v>
      </c>
      <c r="CS91" s="491" t="s">
        <v>353</v>
      </c>
      <c r="CT91" s="491" t="s">
        <v>353</v>
      </c>
      <c r="CU91" s="491" t="s">
        <v>353</v>
      </c>
      <c r="CV91" s="491" t="s">
        <v>353</v>
      </c>
      <c r="CW91" s="491" t="s">
        <v>353</v>
      </c>
      <c r="CX91" s="491" t="s">
        <v>353</v>
      </c>
      <c r="CY91" s="491" t="s">
        <v>353</v>
      </c>
      <c r="CZ91" s="491" t="s">
        <v>353</v>
      </c>
      <c r="DA91" s="491" t="s">
        <v>353</v>
      </c>
      <c r="DB91" s="491" t="s">
        <v>353</v>
      </c>
      <c r="DC91" s="491" t="s">
        <v>353</v>
      </c>
      <c r="DD91" s="491" t="s">
        <v>353</v>
      </c>
      <c r="DE91" s="491" t="s">
        <v>353</v>
      </c>
      <c r="DF91" s="491" t="s">
        <v>353</v>
      </c>
      <c r="DG91" s="492" t="s">
        <v>353</v>
      </c>
    </row>
    <row r="92" spans="1:111" ht="15" customHeight="1">
      <c r="A92" s="484">
        <v>86</v>
      </c>
      <c r="B92" s="188" t="s">
        <v>291</v>
      </c>
      <c r="C92" s="185" t="s">
        <v>292</v>
      </c>
      <c r="D92" s="490" t="s">
        <v>353</v>
      </c>
      <c r="E92" s="491" t="s">
        <v>353</v>
      </c>
      <c r="F92" s="491" t="s">
        <v>353</v>
      </c>
      <c r="G92" s="491" t="s">
        <v>353</v>
      </c>
      <c r="H92" s="491" t="s">
        <v>353</v>
      </c>
      <c r="I92" s="491" t="s">
        <v>353</v>
      </c>
      <c r="J92" s="491" t="s">
        <v>353</v>
      </c>
      <c r="K92" s="491" t="s">
        <v>353</v>
      </c>
      <c r="L92" s="491" t="s">
        <v>353</v>
      </c>
      <c r="M92" s="491" t="s">
        <v>353</v>
      </c>
      <c r="N92" s="491" t="s">
        <v>353</v>
      </c>
      <c r="O92" s="491" t="s">
        <v>353</v>
      </c>
      <c r="P92" s="491" t="s">
        <v>353</v>
      </c>
      <c r="Q92" s="491" t="s">
        <v>353</v>
      </c>
      <c r="R92" s="491" t="s">
        <v>353</v>
      </c>
      <c r="S92" s="491" t="s">
        <v>353</v>
      </c>
      <c r="T92" s="491" t="s">
        <v>353</v>
      </c>
      <c r="U92" s="491" t="s">
        <v>353</v>
      </c>
      <c r="V92" s="491" t="s">
        <v>353</v>
      </c>
      <c r="W92" s="491" t="s">
        <v>353</v>
      </c>
      <c r="X92" s="491" t="s">
        <v>353</v>
      </c>
      <c r="Y92" s="491" t="s">
        <v>353</v>
      </c>
      <c r="Z92" s="491" t="s">
        <v>353</v>
      </c>
      <c r="AA92" s="491" t="s">
        <v>353</v>
      </c>
      <c r="AB92" s="491" t="s">
        <v>353</v>
      </c>
      <c r="AC92" s="491" t="s">
        <v>353</v>
      </c>
      <c r="AD92" s="491" t="s">
        <v>353</v>
      </c>
      <c r="AE92" s="491" t="s">
        <v>353</v>
      </c>
      <c r="AF92" s="491" t="s">
        <v>353</v>
      </c>
      <c r="AG92" s="491" t="s">
        <v>353</v>
      </c>
      <c r="AH92" s="491" t="s">
        <v>353</v>
      </c>
      <c r="AI92" s="491" t="s">
        <v>353</v>
      </c>
      <c r="AJ92" s="491" t="s">
        <v>353</v>
      </c>
      <c r="AK92" s="491" t="s">
        <v>353</v>
      </c>
      <c r="AL92" s="491" t="s">
        <v>353</v>
      </c>
      <c r="AM92" s="491" t="s">
        <v>353</v>
      </c>
      <c r="AN92" s="491" t="s">
        <v>353</v>
      </c>
      <c r="AO92" s="491" t="s">
        <v>353</v>
      </c>
      <c r="AP92" s="491" t="s">
        <v>353</v>
      </c>
      <c r="AQ92" s="491" t="s">
        <v>353</v>
      </c>
      <c r="AR92" s="491" t="s">
        <v>353</v>
      </c>
      <c r="AS92" s="491" t="s">
        <v>353</v>
      </c>
      <c r="AT92" s="491" t="s">
        <v>353</v>
      </c>
      <c r="AU92" s="491" t="s">
        <v>353</v>
      </c>
      <c r="AV92" s="491" t="s">
        <v>353</v>
      </c>
      <c r="AW92" s="491" t="s">
        <v>353</v>
      </c>
      <c r="AX92" s="491" t="s">
        <v>353</v>
      </c>
      <c r="AY92" s="491" t="s">
        <v>353</v>
      </c>
      <c r="AZ92" s="491" t="s">
        <v>353</v>
      </c>
      <c r="BA92" s="491" t="s">
        <v>353</v>
      </c>
      <c r="BB92" s="491" t="s">
        <v>353</v>
      </c>
      <c r="BC92" s="491" t="s">
        <v>353</v>
      </c>
      <c r="BD92" s="491" t="s">
        <v>353</v>
      </c>
      <c r="BE92" s="491" t="s">
        <v>353</v>
      </c>
      <c r="BF92" s="491" t="s">
        <v>353</v>
      </c>
      <c r="BG92" s="491" t="s">
        <v>353</v>
      </c>
      <c r="BH92" s="491" t="s">
        <v>353</v>
      </c>
      <c r="BI92" s="491" t="s">
        <v>353</v>
      </c>
      <c r="BJ92" s="491" t="s">
        <v>353</v>
      </c>
      <c r="BK92" s="491" t="s">
        <v>353</v>
      </c>
      <c r="BL92" s="491" t="s">
        <v>353</v>
      </c>
      <c r="BM92" s="491" t="s">
        <v>353</v>
      </c>
      <c r="BN92" s="491" t="s">
        <v>353</v>
      </c>
      <c r="BO92" s="491" t="s">
        <v>353</v>
      </c>
      <c r="BP92" s="491" t="s">
        <v>353</v>
      </c>
      <c r="BQ92" s="491" t="s">
        <v>353</v>
      </c>
      <c r="BR92" s="491" t="s">
        <v>353</v>
      </c>
      <c r="BS92" s="491" t="s">
        <v>353</v>
      </c>
      <c r="BT92" s="491" t="s">
        <v>353</v>
      </c>
      <c r="BU92" s="491" t="s">
        <v>353</v>
      </c>
      <c r="BV92" s="491" t="s">
        <v>353</v>
      </c>
      <c r="BW92" s="491" t="s">
        <v>353</v>
      </c>
      <c r="BX92" s="491" t="s">
        <v>353</v>
      </c>
      <c r="BY92" s="491" t="s">
        <v>353</v>
      </c>
      <c r="BZ92" s="491" t="s">
        <v>353</v>
      </c>
      <c r="CA92" s="491" t="s">
        <v>353</v>
      </c>
      <c r="CB92" s="491" t="s">
        <v>353</v>
      </c>
      <c r="CC92" s="491" t="s">
        <v>353</v>
      </c>
      <c r="CD92" s="491" t="s">
        <v>353</v>
      </c>
      <c r="CE92" s="491" t="s">
        <v>353</v>
      </c>
      <c r="CF92" s="491" t="s">
        <v>353</v>
      </c>
      <c r="CG92" s="491" t="s">
        <v>353</v>
      </c>
      <c r="CH92" s="491" t="s">
        <v>353</v>
      </c>
      <c r="CI92" s="491" t="s">
        <v>353</v>
      </c>
      <c r="CJ92" s="491" t="s">
        <v>353</v>
      </c>
      <c r="CK92" s="491">
        <v>1</v>
      </c>
      <c r="CL92" s="491" t="s">
        <v>353</v>
      </c>
      <c r="CM92" s="491" t="s">
        <v>353</v>
      </c>
      <c r="CN92" s="491" t="s">
        <v>353</v>
      </c>
      <c r="CO92" s="491" t="s">
        <v>353</v>
      </c>
      <c r="CP92" s="491" t="s">
        <v>353</v>
      </c>
      <c r="CQ92" s="491" t="s">
        <v>353</v>
      </c>
      <c r="CR92" s="491" t="s">
        <v>353</v>
      </c>
      <c r="CS92" s="491" t="s">
        <v>353</v>
      </c>
      <c r="CT92" s="491" t="s">
        <v>353</v>
      </c>
      <c r="CU92" s="491" t="s">
        <v>353</v>
      </c>
      <c r="CV92" s="491" t="s">
        <v>353</v>
      </c>
      <c r="CW92" s="491" t="s">
        <v>353</v>
      </c>
      <c r="CX92" s="491" t="s">
        <v>353</v>
      </c>
      <c r="CY92" s="491" t="s">
        <v>353</v>
      </c>
      <c r="CZ92" s="491" t="s">
        <v>353</v>
      </c>
      <c r="DA92" s="491" t="s">
        <v>353</v>
      </c>
      <c r="DB92" s="491" t="s">
        <v>353</v>
      </c>
      <c r="DC92" s="491" t="s">
        <v>353</v>
      </c>
      <c r="DD92" s="491" t="s">
        <v>353</v>
      </c>
      <c r="DE92" s="491" t="s">
        <v>353</v>
      </c>
      <c r="DF92" s="491" t="s">
        <v>353</v>
      </c>
      <c r="DG92" s="492" t="s">
        <v>353</v>
      </c>
    </row>
    <row r="93" spans="1:111" ht="15" customHeight="1">
      <c r="A93" s="484">
        <v>87</v>
      </c>
      <c r="B93" s="188" t="s">
        <v>293</v>
      </c>
      <c r="C93" s="185" t="s">
        <v>294</v>
      </c>
      <c r="D93" s="490" t="s">
        <v>353</v>
      </c>
      <c r="E93" s="491" t="s">
        <v>353</v>
      </c>
      <c r="F93" s="491" t="s">
        <v>353</v>
      </c>
      <c r="G93" s="491" t="s">
        <v>353</v>
      </c>
      <c r="H93" s="491" t="s">
        <v>353</v>
      </c>
      <c r="I93" s="491" t="s">
        <v>353</v>
      </c>
      <c r="J93" s="491" t="s">
        <v>353</v>
      </c>
      <c r="K93" s="491" t="s">
        <v>353</v>
      </c>
      <c r="L93" s="491" t="s">
        <v>353</v>
      </c>
      <c r="M93" s="491" t="s">
        <v>353</v>
      </c>
      <c r="N93" s="491" t="s">
        <v>353</v>
      </c>
      <c r="O93" s="491" t="s">
        <v>353</v>
      </c>
      <c r="P93" s="491" t="s">
        <v>353</v>
      </c>
      <c r="Q93" s="491" t="s">
        <v>353</v>
      </c>
      <c r="R93" s="491" t="s">
        <v>353</v>
      </c>
      <c r="S93" s="491" t="s">
        <v>353</v>
      </c>
      <c r="T93" s="491" t="s">
        <v>353</v>
      </c>
      <c r="U93" s="491" t="s">
        <v>353</v>
      </c>
      <c r="V93" s="491" t="s">
        <v>353</v>
      </c>
      <c r="W93" s="491" t="s">
        <v>353</v>
      </c>
      <c r="X93" s="491" t="s">
        <v>353</v>
      </c>
      <c r="Y93" s="491" t="s">
        <v>353</v>
      </c>
      <c r="Z93" s="491" t="s">
        <v>353</v>
      </c>
      <c r="AA93" s="491" t="s">
        <v>353</v>
      </c>
      <c r="AB93" s="491" t="s">
        <v>353</v>
      </c>
      <c r="AC93" s="491" t="s">
        <v>353</v>
      </c>
      <c r="AD93" s="491" t="s">
        <v>353</v>
      </c>
      <c r="AE93" s="491" t="s">
        <v>353</v>
      </c>
      <c r="AF93" s="491" t="s">
        <v>353</v>
      </c>
      <c r="AG93" s="491" t="s">
        <v>353</v>
      </c>
      <c r="AH93" s="491" t="s">
        <v>353</v>
      </c>
      <c r="AI93" s="491" t="s">
        <v>353</v>
      </c>
      <c r="AJ93" s="491" t="s">
        <v>353</v>
      </c>
      <c r="AK93" s="491" t="s">
        <v>353</v>
      </c>
      <c r="AL93" s="491" t="s">
        <v>353</v>
      </c>
      <c r="AM93" s="491" t="s">
        <v>353</v>
      </c>
      <c r="AN93" s="491" t="s">
        <v>353</v>
      </c>
      <c r="AO93" s="491" t="s">
        <v>353</v>
      </c>
      <c r="AP93" s="491" t="s">
        <v>353</v>
      </c>
      <c r="AQ93" s="491" t="s">
        <v>353</v>
      </c>
      <c r="AR93" s="491" t="s">
        <v>353</v>
      </c>
      <c r="AS93" s="491" t="s">
        <v>353</v>
      </c>
      <c r="AT93" s="491" t="s">
        <v>353</v>
      </c>
      <c r="AU93" s="491" t="s">
        <v>353</v>
      </c>
      <c r="AV93" s="491" t="s">
        <v>353</v>
      </c>
      <c r="AW93" s="491" t="s">
        <v>353</v>
      </c>
      <c r="AX93" s="491" t="s">
        <v>353</v>
      </c>
      <c r="AY93" s="491" t="s">
        <v>353</v>
      </c>
      <c r="AZ93" s="491" t="s">
        <v>353</v>
      </c>
      <c r="BA93" s="491" t="s">
        <v>353</v>
      </c>
      <c r="BB93" s="491" t="s">
        <v>353</v>
      </c>
      <c r="BC93" s="491" t="s">
        <v>353</v>
      </c>
      <c r="BD93" s="491" t="s">
        <v>353</v>
      </c>
      <c r="BE93" s="491" t="s">
        <v>353</v>
      </c>
      <c r="BF93" s="491" t="s">
        <v>353</v>
      </c>
      <c r="BG93" s="491" t="s">
        <v>353</v>
      </c>
      <c r="BH93" s="491" t="s">
        <v>353</v>
      </c>
      <c r="BI93" s="491" t="s">
        <v>353</v>
      </c>
      <c r="BJ93" s="491" t="s">
        <v>353</v>
      </c>
      <c r="BK93" s="491" t="s">
        <v>353</v>
      </c>
      <c r="BL93" s="491" t="s">
        <v>353</v>
      </c>
      <c r="BM93" s="491" t="s">
        <v>353</v>
      </c>
      <c r="BN93" s="491" t="s">
        <v>353</v>
      </c>
      <c r="BO93" s="491" t="s">
        <v>353</v>
      </c>
      <c r="BP93" s="491" t="s">
        <v>353</v>
      </c>
      <c r="BQ93" s="491" t="s">
        <v>353</v>
      </c>
      <c r="BR93" s="491" t="s">
        <v>353</v>
      </c>
      <c r="BS93" s="491" t="s">
        <v>353</v>
      </c>
      <c r="BT93" s="491" t="s">
        <v>353</v>
      </c>
      <c r="BU93" s="491" t="s">
        <v>353</v>
      </c>
      <c r="BV93" s="491" t="s">
        <v>353</v>
      </c>
      <c r="BW93" s="491" t="s">
        <v>353</v>
      </c>
      <c r="BX93" s="491" t="s">
        <v>353</v>
      </c>
      <c r="BY93" s="491" t="s">
        <v>353</v>
      </c>
      <c r="BZ93" s="491" t="s">
        <v>353</v>
      </c>
      <c r="CA93" s="491" t="s">
        <v>353</v>
      </c>
      <c r="CB93" s="491" t="s">
        <v>353</v>
      </c>
      <c r="CC93" s="491" t="s">
        <v>353</v>
      </c>
      <c r="CD93" s="491" t="s">
        <v>353</v>
      </c>
      <c r="CE93" s="491" t="s">
        <v>353</v>
      </c>
      <c r="CF93" s="491" t="s">
        <v>353</v>
      </c>
      <c r="CG93" s="491" t="s">
        <v>353</v>
      </c>
      <c r="CH93" s="491" t="s">
        <v>353</v>
      </c>
      <c r="CI93" s="491" t="s">
        <v>353</v>
      </c>
      <c r="CJ93" s="491" t="s">
        <v>353</v>
      </c>
      <c r="CK93" s="491" t="s">
        <v>353</v>
      </c>
      <c r="CL93" s="491">
        <v>1</v>
      </c>
      <c r="CM93" s="491" t="s">
        <v>353</v>
      </c>
      <c r="CN93" s="491" t="s">
        <v>353</v>
      </c>
      <c r="CO93" s="491" t="s">
        <v>353</v>
      </c>
      <c r="CP93" s="491" t="s">
        <v>353</v>
      </c>
      <c r="CQ93" s="491" t="s">
        <v>353</v>
      </c>
      <c r="CR93" s="491" t="s">
        <v>353</v>
      </c>
      <c r="CS93" s="491" t="s">
        <v>353</v>
      </c>
      <c r="CT93" s="491" t="s">
        <v>353</v>
      </c>
      <c r="CU93" s="491" t="s">
        <v>353</v>
      </c>
      <c r="CV93" s="491" t="s">
        <v>353</v>
      </c>
      <c r="CW93" s="491" t="s">
        <v>353</v>
      </c>
      <c r="CX93" s="491" t="s">
        <v>353</v>
      </c>
      <c r="CY93" s="491" t="s">
        <v>353</v>
      </c>
      <c r="CZ93" s="491" t="s">
        <v>353</v>
      </c>
      <c r="DA93" s="491" t="s">
        <v>353</v>
      </c>
      <c r="DB93" s="491" t="s">
        <v>353</v>
      </c>
      <c r="DC93" s="491" t="s">
        <v>353</v>
      </c>
      <c r="DD93" s="491" t="s">
        <v>353</v>
      </c>
      <c r="DE93" s="491" t="s">
        <v>353</v>
      </c>
      <c r="DF93" s="491" t="s">
        <v>353</v>
      </c>
      <c r="DG93" s="492" t="s">
        <v>353</v>
      </c>
    </row>
    <row r="94" spans="1:111" ht="15" customHeight="1">
      <c r="A94" s="484">
        <v>88</v>
      </c>
      <c r="B94" s="188" t="s">
        <v>295</v>
      </c>
      <c r="C94" s="185" t="s">
        <v>296</v>
      </c>
      <c r="D94" s="490" t="s">
        <v>353</v>
      </c>
      <c r="E94" s="491" t="s">
        <v>353</v>
      </c>
      <c r="F94" s="491" t="s">
        <v>353</v>
      </c>
      <c r="G94" s="491" t="s">
        <v>353</v>
      </c>
      <c r="H94" s="491" t="s">
        <v>353</v>
      </c>
      <c r="I94" s="491" t="s">
        <v>353</v>
      </c>
      <c r="J94" s="491" t="s">
        <v>353</v>
      </c>
      <c r="K94" s="491" t="s">
        <v>353</v>
      </c>
      <c r="L94" s="491" t="s">
        <v>353</v>
      </c>
      <c r="M94" s="491" t="s">
        <v>353</v>
      </c>
      <c r="N94" s="491" t="s">
        <v>353</v>
      </c>
      <c r="O94" s="491" t="s">
        <v>353</v>
      </c>
      <c r="P94" s="491" t="s">
        <v>353</v>
      </c>
      <c r="Q94" s="491" t="s">
        <v>353</v>
      </c>
      <c r="R94" s="491" t="s">
        <v>353</v>
      </c>
      <c r="S94" s="491" t="s">
        <v>353</v>
      </c>
      <c r="T94" s="491" t="s">
        <v>353</v>
      </c>
      <c r="U94" s="491" t="s">
        <v>353</v>
      </c>
      <c r="V94" s="491" t="s">
        <v>353</v>
      </c>
      <c r="W94" s="491" t="s">
        <v>353</v>
      </c>
      <c r="X94" s="491" t="s">
        <v>353</v>
      </c>
      <c r="Y94" s="491" t="s">
        <v>353</v>
      </c>
      <c r="Z94" s="491" t="s">
        <v>353</v>
      </c>
      <c r="AA94" s="491" t="s">
        <v>353</v>
      </c>
      <c r="AB94" s="491" t="s">
        <v>353</v>
      </c>
      <c r="AC94" s="491" t="s">
        <v>353</v>
      </c>
      <c r="AD94" s="491" t="s">
        <v>353</v>
      </c>
      <c r="AE94" s="491" t="s">
        <v>353</v>
      </c>
      <c r="AF94" s="491" t="s">
        <v>353</v>
      </c>
      <c r="AG94" s="491" t="s">
        <v>353</v>
      </c>
      <c r="AH94" s="491" t="s">
        <v>353</v>
      </c>
      <c r="AI94" s="491" t="s">
        <v>353</v>
      </c>
      <c r="AJ94" s="491" t="s">
        <v>353</v>
      </c>
      <c r="AK94" s="491" t="s">
        <v>353</v>
      </c>
      <c r="AL94" s="491" t="s">
        <v>353</v>
      </c>
      <c r="AM94" s="491" t="s">
        <v>353</v>
      </c>
      <c r="AN94" s="491" t="s">
        <v>353</v>
      </c>
      <c r="AO94" s="491" t="s">
        <v>353</v>
      </c>
      <c r="AP94" s="491" t="s">
        <v>353</v>
      </c>
      <c r="AQ94" s="491" t="s">
        <v>353</v>
      </c>
      <c r="AR94" s="491" t="s">
        <v>353</v>
      </c>
      <c r="AS94" s="491" t="s">
        <v>353</v>
      </c>
      <c r="AT94" s="491" t="s">
        <v>353</v>
      </c>
      <c r="AU94" s="491" t="s">
        <v>353</v>
      </c>
      <c r="AV94" s="491" t="s">
        <v>353</v>
      </c>
      <c r="AW94" s="491" t="s">
        <v>353</v>
      </c>
      <c r="AX94" s="491" t="s">
        <v>353</v>
      </c>
      <c r="AY94" s="491" t="s">
        <v>353</v>
      </c>
      <c r="AZ94" s="491" t="s">
        <v>353</v>
      </c>
      <c r="BA94" s="491" t="s">
        <v>353</v>
      </c>
      <c r="BB94" s="491" t="s">
        <v>353</v>
      </c>
      <c r="BC94" s="491" t="s">
        <v>353</v>
      </c>
      <c r="BD94" s="491" t="s">
        <v>353</v>
      </c>
      <c r="BE94" s="491" t="s">
        <v>353</v>
      </c>
      <c r="BF94" s="491" t="s">
        <v>353</v>
      </c>
      <c r="BG94" s="491" t="s">
        <v>353</v>
      </c>
      <c r="BH94" s="491" t="s">
        <v>353</v>
      </c>
      <c r="BI94" s="491" t="s">
        <v>353</v>
      </c>
      <c r="BJ94" s="491" t="s">
        <v>353</v>
      </c>
      <c r="BK94" s="491" t="s">
        <v>353</v>
      </c>
      <c r="BL94" s="491" t="s">
        <v>353</v>
      </c>
      <c r="BM94" s="491" t="s">
        <v>353</v>
      </c>
      <c r="BN94" s="491" t="s">
        <v>353</v>
      </c>
      <c r="BO94" s="491" t="s">
        <v>353</v>
      </c>
      <c r="BP94" s="491" t="s">
        <v>353</v>
      </c>
      <c r="BQ94" s="491" t="s">
        <v>353</v>
      </c>
      <c r="BR94" s="491" t="s">
        <v>353</v>
      </c>
      <c r="BS94" s="491" t="s">
        <v>353</v>
      </c>
      <c r="BT94" s="491" t="s">
        <v>353</v>
      </c>
      <c r="BU94" s="491" t="s">
        <v>353</v>
      </c>
      <c r="BV94" s="491" t="s">
        <v>353</v>
      </c>
      <c r="BW94" s="491" t="s">
        <v>353</v>
      </c>
      <c r="BX94" s="491" t="s">
        <v>353</v>
      </c>
      <c r="BY94" s="491" t="s">
        <v>353</v>
      </c>
      <c r="BZ94" s="491" t="s">
        <v>353</v>
      </c>
      <c r="CA94" s="491" t="s">
        <v>353</v>
      </c>
      <c r="CB94" s="491" t="s">
        <v>353</v>
      </c>
      <c r="CC94" s="491" t="s">
        <v>353</v>
      </c>
      <c r="CD94" s="491" t="s">
        <v>353</v>
      </c>
      <c r="CE94" s="491" t="s">
        <v>353</v>
      </c>
      <c r="CF94" s="491" t="s">
        <v>353</v>
      </c>
      <c r="CG94" s="491" t="s">
        <v>353</v>
      </c>
      <c r="CH94" s="491" t="s">
        <v>353</v>
      </c>
      <c r="CI94" s="491" t="s">
        <v>353</v>
      </c>
      <c r="CJ94" s="491" t="s">
        <v>353</v>
      </c>
      <c r="CK94" s="491" t="s">
        <v>353</v>
      </c>
      <c r="CL94" s="491" t="s">
        <v>353</v>
      </c>
      <c r="CM94" s="491">
        <v>1</v>
      </c>
      <c r="CN94" s="491" t="s">
        <v>353</v>
      </c>
      <c r="CO94" s="491" t="s">
        <v>353</v>
      </c>
      <c r="CP94" s="491" t="s">
        <v>353</v>
      </c>
      <c r="CQ94" s="491" t="s">
        <v>353</v>
      </c>
      <c r="CR94" s="491" t="s">
        <v>353</v>
      </c>
      <c r="CS94" s="491" t="s">
        <v>353</v>
      </c>
      <c r="CT94" s="491" t="s">
        <v>353</v>
      </c>
      <c r="CU94" s="491" t="s">
        <v>353</v>
      </c>
      <c r="CV94" s="491" t="s">
        <v>353</v>
      </c>
      <c r="CW94" s="491" t="s">
        <v>353</v>
      </c>
      <c r="CX94" s="491" t="s">
        <v>353</v>
      </c>
      <c r="CY94" s="491" t="s">
        <v>353</v>
      </c>
      <c r="CZ94" s="491" t="s">
        <v>353</v>
      </c>
      <c r="DA94" s="491" t="s">
        <v>353</v>
      </c>
      <c r="DB94" s="491" t="s">
        <v>353</v>
      </c>
      <c r="DC94" s="491" t="s">
        <v>353</v>
      </c>
      <c r="DD94" s="491" t="s">
        <v>353</v>
      </c>
      <c r="DE94" s="491" t="s">
        <v>353</v>
      </c>
      <c r="DF94" s="491" t="s">
        <v>353</v>
      </c>
      <c r="DG94" s="492" t="s">
        <v>353</v>
      </c>
    </row>
    <row r="95" spans="1:111" ht="15" customHeight="1">
      <c r="A95" s="484">
        <v>89</v>
      </c>
      <c r="B95" s="188" t="s">
        <v>297</v>
      </c>
      <c r="C95" s="185" t="s">
        <v>7</v>
      </c>
      <c r="D95" s="490" t="s">
        <v>353</v>
      </c>
      <c r="E95" s="491" t="s">
        <v>353</v>
      </c>
      <c r="F95" s="491" t="s">
        <v>353</v>
      </c>
      <c r="G95" s="491" t="s">
        <v>353</v>
      </c>
      <c r="H95" s="491" t="s">
        <v>353</v>
      </c>
      <c r="I95" s="491" t="s">
        <v>353</v>
      </c>
      <c r="J95" s="491" t="s">
        <v>353</v>
      </c>
      <c r="K95" s="491" t="s">
        <v>353</v>
      </c>
      <c r="L95" s="491" t="s">
        <v>353</v>
      </c>
      <c r="M95" s="491" t="s">
        <v>353</v>
      </c>
      <c r="N95" s="491" t="s">
        <v>353</v>
      </c>
      <c r="O95" s="491" t="s">
        <v>353</v>
      </c>
      <c r="P95" s="491" t="s">
        <v>353</v>
      </c>
      <c r="Q95" s="491" t="s">
        <v>353</v>
      </c>
      <c r="R95" s="491" t="s">
        <v>353</v>
      </c>
      <c r="S95" s="491" t="s">
        <v>353</v>
      </c>
      <c r="T95" s="491" t="s">
        <v>353</v>
      </c>
      <c r="U95" s="491" t="s">
        <v>353</v>
      </c>
      <c r="V95" s="491" t="s">
        <v>353</v>
      </c>
      <c r="W95" s="491" t="s">
        <v>353</v>
      </c>
      <c r="X95" s="491" t="s">
        <v>353</v>
      </c>
      <c r="Y95" s="491" t="s">
        <v>353</v>
      </c>
      <c r="Z95" s="491" t="s">
        <v>353</v>
      </c>
      <c r="AA95" s="491" t="s">
        <v>353</v>
      </c>
      <c r="AB95" s="491" t="s">
        <v>353</v>
      </c>
      <c r="AC95" s="491" t="s">
        <v>353</v>
      </c>
      <c r="AD95" s="491" t="s">
        <v>353</v>
      </c>
      <c r="AE95" s="491" t="s">
        <v>353</v>
      </c>
      <c r="AF95" s="491" t="s">
        <v>353</v>
      </c>
      <c r="AG95" s="491" t="s">
        <v>353</v>
      </c>
      <c r="AH95" s="491" t="s">
        <v>353</v>
      </c>
      <c r="AI95" s="491" t="s">
        <v>353</v>
      </c>
      <c r="AJ95" s="491" t="s">
        <v>353</v>
      </c>
      <c r="AK95" s="491" t="s">
        <v>353</v>
      </c>
      <c r="AL95" s="491" t="s">
        <v>353</v>
      </c>
      <c r="AM95" s="491" t="s">
        <v>353</v>
      </c>
      <c r="AN95" s="491" t="s">
        <v>353</v>
      </c>
      <c r="AO95" s="491" t="s">
        <v>353</v>
      </c>
      <c r="AP95" s="491" t="s">
        <v>353</v>
      </c>
      <c r="AQ95" s="491" t="s">
        <v>353</v>
      </c>
      <c r="AR95" s="491" t="s">
        <v>353</v>
      </c>
      <c r="AS95" s="491" t="s">
        <v>353</v>
      </c>
      <c r="AT95" s="491" t="s">
        <v>353</v>
      </c>
      <c r="AU95" s="491" t="s">
        <v>353</v>
      </c>
      <c r="AV95" s="491" t="s">
        <v>353</v>
      </c>
      <c r="AW95" s="491" t="s">
        <v>353</v>
      </c>
      <c r="AX95" s="491" t="s">
        <v>353</v>
      </c>
      <c r="AY95" s="491" t="s">
        <v>353</v>
      </c>
      <c r="AZ95" s="491" t="s">
        <v>353</v>
      </c>
      <c r="BA95" s="491" t="s">
        <v>353</v>
      </c>
      <c r="BB95" s="491" t="s">
        <v>353</v>
      </c>
      <c r="BC95" s="491" t="s">
        <v>353</v>
      </c>
      <c r="BD95" s="491" t="s">
        <v>353</v>
      </c>
      <c r="BE95" s="491" t="s">
        <v>353</v>
      </c>
      <c r="BF95" s="491" t="s">
        <v>353</v>
      </c>
      <c r="BG95" s="491" t="s">
        <v>353</v>
      </c>
      <c r="BH95" s="491" t="s">
        <v>353</v>
      </c>
      <c r="BI95" s="491" t="s">
        <v>353</v>
      </c>
      <c r="BJ95" s="491" t="s">
        <v>353</v>
      </c>
      <c r="BK95" s="491" t="s">
        <v>353</v>
      </c>
      <c r="BL95" s="491" t="s">
        <v>353</v>
      </c>
      <c r="BM95" s="491" t="s">
        <v>353</v>
      </c>
      <c r="BN95" s="491" t="s">
        <v>353</v>
      </c>
      <c r="BO95" s="491" t="s">
        <v>353</v>
      </c>
      <c r="BP95" s="491" t="s">
        <v>353</v>
      </c>
      <c r="BQ95" s="491" t="s">
        <v>353</v>
      </c>
      <c r="BR95" s="491" t="s">
        <v>353</v>
      </c>
      <c r="BS95" s="491" t="s">
        <v>353</v>
      </c>
      <c r="BT95" s="491" t="s">
        <v>353</v>
      </c>
      <c r="BU95" s="491" t="s">
        <v>353</v>
      </c>
      <c r="BV95" s="491" t="s">
        <v>353</v>
      </c>
      <c r="BW95" s="491" t="s">
        <v>353</v>
      </c>
      <c r="BX95" s="491" t="s">
        <v>353</v>
      </c>
      <c r="BY95" s="491" t="s">
        <v>353</v>
      </c>
      <c r="BZ95" s="491" t="s">
        <v>353</v>
      </c>
      <c r="CA95" s="491" t="s">
        <v>353</v>
      </c>
      <c r="CB95" s="491" t="s">
        <v>353</v>
      </c>
      <c r="CC95" s="491" t="s">
        <v>353</v>
      </c>
      <c r="CD95" s="491" t="s">
        <v>353</v>
      </c>
      <c r="CE95" s="491" t="s">
        <v>353</v>
      </c>
      <c r="CF95" s="491" t="s">
        <v>353</v>
      </c>
      <c r="CG95" s="491" t="s">
        <v>353</v>
      </c>
      <c r="CH95" s="491" t="s">
        <v>353</v>
      </c>
      <c r="CI95" s="491" t="s">
        <v>353</v>
      </c>
      <c r="CJ95" s="491" t="s">
        <v>353</v>
      </c>
      <c r="CK95" s="491" t="s">
        <v>353</v>
      </c>
      <c r="CL95" s="491" t="s">
        <v>353</v>
      </c>
      <c r="CM95" s="491" t="s">
        <v>353</v>
      </c>
      <c r="CN95" s="491">
        <v>1</v>
      </c>
      <c r="CO95" s="491" t="s">
        <v>353</v>
      </c>
      <c r="CP95" s="491" t="s">
        <v>353</v>
      </c>
      <c r="CQ95" s="491" t="s">
        <v>353</v>
      </c>
      <c r="CR95" s="491" t="s">
        <v>353</v>
      </c>
      <c r="CS95" s="491" t="s">
        <v>353</v>
      </c>
      <c r="CT95" s="491" t="s">
        <v>353</v>
      </c>
      <c r="CU95" s="491" t="s">
        <v>353</v>
      </c>
      <c r="CV95" s="491" t="s">
        <v>353</v>
      </c>
      <c r="CW95" s="491" t="s">
        <v>353</v>
      </c>
      <c r="CX95" s="491" t="s">
        <v>353</v>
      </c>
      <c r="CY95" s="491" t="s">
        <v>353</v>
      </c>
      <c r="CZ95" s="491" t="s">
        <v>353</v>
      </c>
      <c r="DA95" s="491" t="s">
        <v>353</v>
      </c>
      <c r="DB95" s="491" t="s">
        <v>353</v>
      </c>
      <c r="DC95" s="491" t="s">
        <v>353</v>
      </c>
      <c r="DD95" s="491" t="s">
        <v>353</v>
      </c>
      <c r="DE95" s="491" t="s">
        <v>353</v>
      </c>
      <c r="DF95" s="491" t="s">
        <v>353</v>
      </c>
      <c r="DG95" s="492" t="s">
        <v>353</v>
      </c>
    </row>
    <row r="96" spans="1:111" ht="15" customHeight="1">
      <c r="A96" s="484">
        <v>90</v>
      </c>
      <c r="B96" s="188" t="s">
        <v>298</v>
      </c>
      <c r="C96" s="185" t="s">
        <v>299</v>
      </c>
      <c r="D96" s="490" t="s">
        <v>353</v>
      </c>
      <c r="E96" s="491" t="s">
        <v>353</v>
      </c>
      <c r="F96" s="491" t="s">
        <v>353</v>
      </c>
      <c r="G96" s="491" t="s">
        <v>353</v>
      </c>
      <c r="H96" s="491" t="s">
        <v>353</v>
      </c>
      <c r="I96" s="491" t="s">
        <v>353</v>
      </c>
      <c r="J96" s="491" t="s">
        <v>353</v>
      </c>
      <c r="K96" s="491" t="s">
        <v>353</v>
      </c>
      <c r="L96" s="491" t="s">
        <v>353</v>
      </c>
      <c r="M96" s="491" t="s">
        <v>353</v>
      </c>
      <c r="N96" s="491" t="s">
        <v>353</v>
      </c>
      <c r="O96" s="491" t="s">
        <v>353</v>
      </c>
      <c r="P96" s="491" t="s">
        <v>353</v>
      </c>
      <c r="Q96" s="491" t="s">
        <v>353</v>
      </c>
      <c r="R96" s="491" t="s">
        <v>353</v>
      </c>
      <c r="S96" s="491" t="s">
        <v>353</v>
      </c>
      <c r="T96" s="491" t="s">
        <v>353</v>
      </c>
      <c r="U96" s="491" t="s">
        <v>353</v>
      </c>
      <c r="V96" s="491" t="s">
        <v>353</v>
      </c>
      <c r="W96" s="491" t="s">
        <v>353</v>
      </c>
      <c r="X96" s="491" t="s">
        <v>353</v>
      </c>
      <c r="Y96" s="491" t="s">
        <v>353</v>
      </c>
      <c r="Z96" s="491" t="s">
        <v>353</v>
      </c>
      <c r="AA96" s="491" t="s">
        <v>353</v>
      </c>
      <c r="AB96" s="491" t="s">
        <v>353</v>
      </c>
      <c r="AC96" s="491" t="s">
        <v>353</v>
      </c>
      <c r="AD96" s="491" t="s">
        <v>353</v>
      </c>
      <c r="AE96" s="491" t="s">
        <v>353</v>
      </c>
      <c r="AF96" s="491" t="s">
        <v>353</v>
      </c>
      <c r="AG96" s="491" t="s">
        <v>353</v>
      </c>
      <c r="AH96" s="491" t="s">
        <v>353</v>
      </c>
      <c r="AI96" s="491" t="s">
        <v>353</v>
      </c>
      <c r="AJ96" s="491" t="s">
        <v>353</v>
      </c>
      <c r="AK96" s="491" t="s">
        <v>353</v>
      </c>
      <c r="AL96" s="491" t="s">
        <v>353</v>
      </c>
      <c r="AM96" s="491" t="s">
        <v>353</v>
      </c>
      <c r="AN96" s="491" t="s">
        <v>353</v>
      </c>
      <c r="AO96" s="491" t="s">
        <v>353</v>
      </c>
      <c r="AP96" s="491" t="s">
        <v>353</v>
      </c>
      <c r="AQ96" s="491" t="s">
        <v>353</v>
      </c>
      <c r="AR96" s="491" t="s">
        <v>353</v>
      </c>
      <c r="AS96" s="491" t="s">
        <v>353</v>
      </c>
      <c r="AT96" s="491" t="s">
        <v>353</v>
      </c>
      <c r="AU96" s="491" t="s">
        <v>353</v>
      </c>
      <c r="AV96" s="491" t="s">
        <v>353</v>
      </c>
      <c r="AW96" s="491" t="s">
        <v>353</v>
      </c>
      <c r="AX96" s="491" t="s">
        <v>353</v>
      </c>
      <c r="AY96" s="491" t="s">
        <v>353</v>
      </c>
      <c r="AZ96" s="491" t="s">
        <v>353</v>
      </c>
      <c r="BA96" s="491" t="s">
        <v>353</v>
      </c>
      <c r="BB96" s="491" t="s">
        <v>353</v>
      </c>
      <c r="BC96" s="491" t="s">
        <v>353</v>
      </c>
      <c r="BD96" s="491" t="s">
        <v>353</v>
      </c>
      <c r="BE96" s="491" t="s">
        <v>353</v>
      </c>
      <c r="BF96" s="491" t="s">
        <v>353</v>
      </c>
      <c r="BG96" s="491" t="s">
        <v>353</v>
      </c>
      <c r="BH96" s="491" t="s">
        <v>353</v>
      </c>
      <c r="BI96" s="491" t="s">
        <v>353</v>
      </c>
      <c r="BJ96" s="491" t="s">
        <v>353</v>
      </c>
      <c r="BK96" s="491" t="s">
        <v>353</v>
      </c>
      <c r="BL96" s="491" t="s">
        <v>353</v>
      </c>
      <c r="BM96" s="491" t="s">
        <v>353</v>
      </c>
      <c r="BN96" s="491" t="s">
        <v>353</v>
      </c>
      <c r="BO96" s="491" t="s">
        <v>353</v>
      </c>
      <c r="BP96" s="491" t="s">
        <v>353</v>
      </c>
      <c r="BQ96" s="491" t="s">
        <v>353</v>
      </c>
      <c r="BR96" s="491" t="s">
        <v>353</v>
      </c>
      <c r="BS96" s="491" t="s">
        <v>353</v>
      </c>
      <c r="BT96" s="491" t="s">
        <v>353</v>
      </c>
      <c r="BU96" s="491" t="s">
        <v>353</v>
      </c>
      <c r="BV96" s="491" t="s">
        <v>353</v>
      </c>
      <c r="BW96" s="491" t="s">
        <v>353</v>
      </c>
      <c r="BX96" s="491" t="s">
        <v>353</v>
      </c>
      <c r="BY96" s="491" t="s">
        <v>353</v>
      </c>
      <c r="BZ96" s="491" t="s">
        <v>353</v>
      </c>
      <c r="CA96" s="491" t="s">
        <v>353</v>
      </c>
      <c r="CB96" s="491" t="s">
        <v>353</v>
      </c>
      <c r="CC96" s="491" t="s">
        <v>353</v>
      </c>
      <c r="CD96" s="491" t="s">
        <v>353</v>
      </c>
      <c r="CE96" s="491" t="s">
        <v>353</v>
      </c>
      <c r="CF96" s="491" t="s">
        <v>353</v>
      </c>
      <c r="CG96" s="491" t="s">
        <v>353</v>
      </c>
      <c r="CH96" s="491" t="s">
        <v>353</v>
      </c>
      <c r="CI96" s="491" t="s">
        <v>353</v>
      </c>
      <c r="CJ96" s="491" t="s">
        <v>353</v>
      </c>
      <c r="CK96" s="491" t="s">
        <v>353</v>
      </c>
      <c r="CL96" s="491" t="s">
        <v>353</v>
      </c>
      <c r="CM96" s="491" t="s">
        <v>353</v>
      </c>
      <c r="CN96" s="491" t="s">
        <v>353</v>
      </c>
      <c r="CO96" s="491">
        <v>1</v>
      </c>
      <c r="CP96" s="491" t="s">
        <v>353</v>
      </c>
      <c r="CQ96" s="491" t="s">
        <v>353</v>
      </c>
      <c r="CR96" s="491" t="s">
        <v>353</v>
      </c>
      <c r="CS96" s="491" t="s">
        <v>353</v>
      </c>
      <c r="CT96" s="491" t="s">
        <v>353</v>
      </c>
      <c r="CU96" s="491" t="s">
        <v>353</v>
      </c>
      <c r="CV96" s="491" t="s">
        <v>353</v>
      </c>
      <c r="CW96" s="491" t="s">
        <v>353</v>
      </c>
      <c r="CX96" s="491" t="s">
        <v>353</v>
      </c>
      <c r="CY96" s="491" t="s">
        <v>353</v>
      </c>
      <c r="CZ96" s="491" t="s">
        <v>353</v>
      </c>
      <c r="DA96" s="491" t="s">
        <v>353</v>
      </c>
      <c r="DB96" s="491" t="s">
        <v>353</v>
      </c>
      <c r="DC96" s="491" t="s">
        <v>353</v>
      </c>
      <c r="DD96" s="491" t="s">
        <v>353</v>
      </c>
      <c r="DE96" s="491" t="s">
        <v>353</v>
      </c>
      <c r="DF96" s="491" t="s">
        <v>353</v>
      </c>
      <c r="DG96" s="492" t="s">
        <v>353</v>
      </c>
    </row>
    <row r="97" spans="1:111" ht="15" customHeight="1">
      <c r="A97" s="484">
        <v>91</v>
      </c>
      <c r="B97" s="188" t="s">
        <v>300</v>
      </c>
      <c r="C97" s="185" t="s">
        <v>301</v>
      </c>
      <c r="D97" s="490" t="s">
        <v>353</v>
      </c>
      <c r="E97" s="491" t="s">
        <v>353</v>
      </c>
      <c r="F97" s="491" t="s">
        <v>353</v>
      </c>
      <c r="G97" s="491" t="s">
        <v>353</v>
      </c>
      <c r="H97" s="491" t="s">
        <v>353</v>
      </c>
      <c r="I97" s="491" t="s">
        <v>353</v>
      </c>
      <c r="J97" s="491" t="s">
        <v>353</v>
      </c>
      <c r="K97" s="491" t="s">
        <v>353</v>
      </c>
      <c r="L97" s="491" t="s">
        <v>353</v>
      </c>
      <c r="M97" s="491" t="s">
        <v>353</v>
      </c>
      <c r="N97" s="491" t="s">
        <v>353</v>
      </c>
      <c r="O97" s="491" t="s">
        <v>353</v>
      </c>
      <c r="P97" s="491" t="s">
        <v>353</v>
      </c>
      <c r="Q97" s="491" t="s">
        <v>353</v>
      </c>
      <c r="R97" s="491" t="s">
        <v>353</v>
      </c>
      <c r="S97" s="491" t="s">
        <v>353</v>
      </c>
      <c r="T97" s="491" t="s">
        <v>353</v>
      </c>
      <c r="U97" s="491" t="s">
        <v>353</v>
      </c>
      <c r="V97" s="491" t="s">
        <v>353</v>
      </c>
      <c r="W97" s="491" t="s">
        <v>353</v>
      </c>
      <c r="X97" s="491" t="s">
        <v>353</v>
      </c>
      <c r="Y97" s="491" t="s">
        <v>353</v>
      </c>
      <c r="Z97" s="491" t="s">
        <v>353</v>
      </c>
      <c r="AA97" s="491" t="s">
        <v>353</v>
      </c>
      <c r="AB97" s="491" t="s">
        <v>353</v>
      </c>
      <c r="AC97" s="491" t="s">
        <v>353</v>
      </c>
      <c r="AD97" s="491" t="s">
        <v>353</v>
      </c>
      <c r="AE97" s="491" t="s">
        <v>353</v>
      </c>
      <c r="AF97" s="491" t="s">
        <v>353</v>
      </c>
      <c r="AG97" s="491" t="s">
        <v>353</v>
      </c>
      <c r="AH97" s="491" t="s">
        <v>353</v>
      </c>
      <c r="AI97" s="491" t="s">
        <v>353</v>
      </c>
      <c r="AJ97" s="491" t="s">
        <v>353</v>
      </c>
      <c r="AK97" s="491" t="s">
        <v>353</v>
      </c>
      <c r="AL97" s="491" t="s">
        <v>353</v>
      </c>
      <c r="AM97" s="491" t="s">
        <v>353</v>
      </c>
      <c r="AN97" s="491" t="s">
        <v>353</v>
      </c>
      <c r="AO97" s="491" t="s">
        <v>353</v>
      </c>
      <c r="AP97" s="491" t="s">
        <v>353</v>
      </c>
      <c r="AQ97" s="491" t="s">
        <v>353</v>
      </c>
      <c r="AR97" s="491" t="s">
        <v>353</v>
      </c>
      <c r="AS97" s="491" t="s">
        <v>353</v>
      </c>
      <c r="AT97" s="491" t="s">
        <v>353</v>
      </c>
      <c r="AU97" s="491" t="s">
        <v>353</v>
      </c>
      <c r="AV97" s="491" t="s">
        <v>353</v>
      </c>
      <c r="AW97" s="491" t="s">
        <v>353</v>
      </c>
      <c r="AX97" s="491" t="s">
        <v>353</v>
      </c>
      <c r="AY97" s="491" t="s">
        <v>353</v>
      </c>
      <c r="AZ97" s="491" t="s">
        <v>353</v>
      </c>
      <c r="BA97" s="491" t="s">
        <v>353</v>
      </c>
      <c r="BB97" s="491" t="s">
        <v>353</v>
      </c>
      <c r="BC97" s="491" t="s">
        <v>353</v>
      </c>
      <c r="BD97" s="491" t="s">
        <v>353</v>
      </c>
      <c r="BE97" s="491" t="s">
        <v>353</v>
      </c>
      <c r="BF97" s="491" t="s">
        <v>353</v>
      </c>
      <c r="BG97" s="491" t="s">
        <v>353</v>
      </c>
      <c r="BH97" s="491" t="s">
        <v>353</v>
      </c>
      <c r="BI97" s="491" t="s">
        <v>353</v>
      </c>
      <c r="BJ97" s="491" t="s">
        <v>353</v>
      </c>
      <c r="BK97" s="491" t="s">
        <v>353</v>
      </c>
      <c r="BL97" s="491" t="s">
        <v>353</v>
      </c>
      <c r="BM97" s="491" t="s">
        <v>353</v>
      </c>
      <c r="BN97" s="491" t="s">
        <v>353</v>
      </c>
      <c r="BO97" s="491" t="s">
        <v>353</v>
      </c>
      <c r="BP97" s="491" t="s">
        <v>353</v>
      </c>
      <c r="BQ97" s="491" t="s">
        <v>353</v>
      </c>
      <c r="BR97" s="491" t="s">
        <v>353</v>
      </c>
      <c r="BS97" s="491" t="s">
        <v>353</v>
      </c>
      <c r="BT97" s="491" t="s">
        <v>353</v>
      </c>
      <c r="BU97" s="491" t="s">
        <v>353</v>
      </c>
      <c r="BV97" s="491" t="s">
        <v>353</v>
      </c>
      <c r="BW97" s="491" t="s">
        <v>353</v>
      </c>
      <c r="BX97" s="491" t="s">
        <v>353</v>
      </c>
      <c r="BY97" s="491" t="s">
        <v>353</v>
      </c>
      <c r="BZ97" s="491" t="s">
        <v>353</v>
      </c>
      <c r="CA97" s="491" t="s">
        <v>353</v>
      </c>
      <c r="CB97" s="491" t="s">
        <v>353</v>
      </c>
      <c r="CC97" s="491" t="s">
        <v>353</v>
      </c>
      <c r="CD97" s="491" t="s">
        <v>353</v>
      </c>
      <c r="CE97" s="491" t="s">
        <v>353</v>
      </c>
      <c r="CF97" s="491" t="s">
        <v>353</v>
      </c>
      <c r="CG97" s="491" t="s">
        <v>353</v>
      </c>
      <c r="CH97" s="491" t="s">
        <v>353</v>
      </c>
      <c r="CI97" s="491" t="s">
        <v>353</v>
      </c>
      <c r="CJ97" s="491" t="s">
        <v>353</v>
      </c>
      <c r="CK97" s="491" t="s">
        <v>353</v>
      </c>
      <c r="CL97" s="491" t="s">
        <v>353</v>
      </c>
      <c r="CM97" s="491" t="s">
        <v>353</v>
      </c>
      <c r="CN97" s="491" t="s">
        <v>353</v>
      </c>
      <c r="CO97" s="491" t="s">
        <v>353</v>
      </c>
      <c r="CP97" s="491">
        <v>1</v>
      </c>
      <c r="CQ97" s="491" t="s">
        <v>353</v>
      </c>
      <c r="CR97" s="491" t="s">
        <v>353</v>
      </c>
      <c r="CS97" s="491" t="s">
        <v>353</v>
      </c>
      <c r="CT97" s="491" t="s">
        <v>353</v>
      </c>
      <c r="CU97" s="491" t="s">
        <v>353</v>
      </c>
      <c r="CV97" s="491" t="s">
        <v>353</v>
      </c>
      <c r="CW97" s="491" t="s">
        <v>353</v>
      </c>
      <c r="CX97" s="491" t="s">
        <v>353</v>
      </c>
      <c r="CY97" s="491" t="s">
        <v>353</v>
      </c>
      <c r="CZ97" s="491" t="s">
        <v>353</v>
      </c>
      <c r="DA97" s="491" t="s">
        <v>353</v>
      </c>
      <c r="DB97" s="491" t="s">
        <v>353</v>
      </c>
      <c r="DC97" s="491" t="s">
        <v>353</v>
      </c>
      <c r="DD97" s="491" t="s">
        <v>353</v>
      </c>
      <c r="DE97" s="491" t="s">
        <v>353</v>
      </c>
      <c r="DF97" s="491" t="s">
        <v>353</v>
      </c>
      <c r="DG97" s="492" t="s">
        <v>353</v>
      </c>
    </row>
    <row r="98" spans="1:111" ht="15" customHeight="1">
      <c r="A98" s="484">
        <v>92</v>
      </c>
      <c r="B98" s="188" t="s">
        <v>302</v>
      </c>
      <c r="C98" s="185" t="s">
        <v>303</v>
      </c>
      <c r="D98" s="490" t="s">
        <v>353</v>
      </c>
      <c r="E98" s="491" t="s">
        <v>353</v>
      </c>
      <c r="F98" s="491" t="s">
        <v>353</v>
      </c>
      <c r="G98" s="491" t="s">
        <v>353</v>
      </c>
      <c r="H98" s="491" t="s">
        <v>353</v>
      </c>
      <c r="I98" s="491" t="s">
        <v>353</v>
      </c>
      <c r="J98" s="491" t="s">
        <v>353</v>
      </c>
      <c r="K98" s="491" t="s">
        <v>353</v>
      </c>
      <c r="L98" s="491" t="s">
        <v>353</v>
      </c>
      <c r="M98" s="491" t="s">
        <v>353</v>
      </c>
      <c r="N98" s="491" t="s">
        <v>353</v>
      </c>
      <c r="O98" s="491" t="s">
        <v>353</v>
      </c>
      <c r="P98" s="491" t="s">
        <v>353</v>
      </c>
      <c r="Q98" s="491" t="s">
        <v>353</v>
      </c>
      <c r="R98" s="491" t="s">
        <v>353</v>
      </c>
      <c r="S98" s="491" t="s">
        <v>353</v>
      </c>
      <c r="T98" s="491" t="s">
        <v>353</v>
      </c>
      <c r="U98" s="491" t="s">
        <v>353</v>
      </c>
      <c r="V98" s="491" t="s">
        <v>353</v>
      </c>
      <c r="W98" s="491" t="s">
        <v>353</v>
      </c>
      <c r="X98" s="491" t="s">
        <v>353</v>
      </c>
      <c r="Y98" s="491" t="s">
        <v>353</v>
      </c>
      <c r="Z98" s="491" t="s">
        <v>353</v>
      </c>
      <c r="AA98" s="491" t="s">
        <v>353</v>
      </c>
      <c r="AB98" s="491" t="s">
        <v>353</v>
      </c>
      <c r="AC98" s="491" t="s">
        <v>353</v>
      </c>
      <c r="AD98" s="491" t="s">
        <v>353</v>
      </c>
      <c r="AE98" s="491" t="s">
        <v>353</v>
      </c>
      <c r="AF98" s="491" t="s">
        <v>353</v>
      </c>
      <c r="AG98" s="491" t="s">
        <v>353</v>
      </c>
      <c r="AH98" s="491" t="s">
        <v>353</v>
      </c>
      <c r="AI98" s="491" t="s">
        <v>353</v>
      </c>
      <c r="AJ98" s="491" t="s">
        <v>353</v>
      </c>
      <c r="AK98" s="491" t="s">
        <v>353</v>
      </c>
      <c r="AL98" s="491" t="s">
        <v>353</v>
      </c>
      <c r="AM98" s="491" t="s">
        <v>353</v>
      </c>
      <c r="AN98" s="491" t="s">
        <v>353</v>
      </c>
      <c r="AO98" s="491" t="s">
        <v>353</v>
      </c>
      <c r="AP98" s="491" t="s">
        <v>353</v>
      </c>
      <c r="AQ98" s="491" t="s">
        <v>353</v>
      </c>
      <c r="AR98" s="491" t="s">
        <v>353</v>
      </c>
      <c r="AS98" s="491" t="s">
        <v>353</v>
      </c>
      <c r="AT98" s="491" t="s">
        <v>353</v>
      </c>
      <c r="AU98" s="491" t="s">
        <v>353</v>
      </c>
      <c r="AV98" s="491" t="s">
        <v>353</v>
      </c>
      <c r="AW98" s="491" t="s">
        <v>353</v>
      </c>
      <c r="AX98" s="491" t="s">
        <v>353</v>
      </c>
      <c r="AY98" s="491" t="s">
        <v>353</v>
      </c>
      <c r="AZ98" s="491" t="s">
        <v>353</v>
      </c>
      <c r="BA98" s="491" t="s">
        <v>353</v>
      </c>
      <c r="BB98" s="491" t="s">
        <v>353</v>
      </c>
      <c r="BC98" s="491" t="s">
        <v>353</v>
      </c>
      <c r="BD98" s="491" t="s">
        <v>353</v>
      </c>
      <c r="BE98" s="491" t="s">
        <v>353</v>
      </c>
      <c r="BF98" s="491" t="s">
        <v>353</v>
      </c>
      <c r="BG98" s="491" t="s">
        <v>353</v>
      </c>
      <c r="BH98" s="491" t="s">
        <v>353</v>
      </c>
      <c r="BI98" s="491" t="s">
        <v>353</v>
      </c>
      <c r="BJ98" s="491" t="s">
        <v>353</v>
      </c>
      <c r="BK98" s="491" t="s">
        <v>353</v>
      </c>
      <c r="BL98" s="491" t="s">
        <v>353</v>
      </c>
      <c r="BM98" s="491" t="s">
        <v>353</v>
      </c>
      <c r="BN98" s="491" t="s">
        <v>353</v>
      </c>
      <c r="BO98" s="491" t="s">
        <v>353</v>
      </c>
      <c r="BP98" s="491" t="s">
        <v>353</v>
      </c>
      <c r="BQ98" s="491" t="s">
        <v>353</v>
      </c>
      <c r="BR98" s="491" t="s">
        <v>353</v>
      </c>
      <c r="BS98" s="491" t="s">
        <v>353</v>
      </c>
      <c r="BT98" s="491" t="s">
        <v>353</v>
      </c>
      <c r="BU98" s="491" t="s">
        <v>353</v>
      </c>
      <c r="BV98" s="491" t="s">
        <v>353</v>
      </c>
      <c r="BW98" s="491" t="s">
        <v>353</v>
      </c>
      <c r="BX98" s="491" t="s">
        <v>353</v>
      </c>
      <c r="BY98" s="491" t="s">
        <v>353</v>
      </c>
      <c r="BZ98" s="491" t="s">
        <v>353</v>
      </c>
      <c r="CA98" s="491" t="s">
        <v>353</v>
      </c>
      <c r="CB98" s="491" t="s">
        <v>353</v>
      </c>
      <c r="CC98" s="491" t="s">
        <v>353</v>
      </c>
      <c r="CD98" s="491" t="s">
        <v>353</v>
      </c>
      <c r="CE98" s="491" t="s">
        <v>353</v>
      </c>
      <c r="CF98" s="491" t="s">
        <v>353</v>
      </c>
      <c r="CG98" s="491" t="s">
        <v>353</v>
      </c>
      <c r="CH98" s="491" t="s">
        <v>353</v>
      </c>
      <c r="CI98" s="491" t="s">
        <v>353</v>
      </c>
      <c r="CJ98" s="491" t="s">
        <v>353</v>
      </c>
      <c r="CK98" s="491" t="s">
        <v>353</v>
      </c>
      <c r="CL98" s="491" t="s">
        <v>353</v>
      </c>
      <c r="CM98" s="491" t="s">
        <v>353</v>
      </c>
      <c r="CN98" s="491" t="s">
        <v>353</v>
      </c>
      <c r="CO98" s="491" t="s">
        <v>353</v>
      </c>
      <c r="CP98" s="491" t="s">
        <v>353</v>
      </c>
      <c r="CQ98" s="491">
        <v>1</v>
      </c>
      <c r="CR98" s="491" t="s">
        <v>353</v>
      </c>
      <c r="CS98" s="491" t="s">
        <v>353</v>
      </c>
      <c r="CT98" s="491" t="s">
        <v>353</v>
      </c>
      <c r="CU98" s="491" t="s">
        <v>353</v>
      </c>
      <c r="CV98" s="491" t="s">
        <v>353</v>
      </c>
      <c r="CW98" s="491" t="s">
        <v>353</v>
      </c>
      <c r="CX98" s="491" t="s">
        <v>353</v>
      </c>
      <c r="CY98" s="491" t="s">
        <v>353</v>
      </c>
      <c r="CZ98" s="491" t="s">
        <v>353</v>
      </c>
      <c r="DA98" s="491" t="s">
        <v>353</v>
      </c>
      <c r="DB98" s="491" t="s">
        <v>353</v>
      </c>
      <c r="DC98" s="491" t="s">
        <v>353</v>
      </c>
      <c r="DD98" s="491" t="s">
        <v>353</v>
      </c>
      <c r="DE98" s="491" t="s">
        <v>353</v>
      </c>
      <c r="DF98" s="491" t="s">
        <v>353</v>
      </c>
      <c r="DG98" s="492" t="s">
        <v>353</v>
      </c>
    </row>
    <row r="99" spans="1:111" ht="15" customHeight="1">
      <c r="A99" s="484">
        <v>93</v>
      </c>
      <c r="B99" s="188" t="s">
        <v>304</v>
      </c>
      <c r="C99" s="185" t="s">
        <v>305</v>
      </c>
      <c r="D99" s="490" t="s">
        <v>353</v>
      </c>
      <c r="E99" s="491" t="s">
        <v>353</v>
      </c>
      <c r="F99" s="491" t="s">
        <v>353</v>
      </c>
      <c r="G99" s="491" t="s">
        <v>353</v>
      </c>
      <c r="H99" s="491" t="s">
        <v>353</v>
      </c>
      <c r="I99" s="491" t="s">
        <v>353</v>
      </c>
      <c r="J99" s="491" t="s">
        <v>353</v>
      </c>
      <c r="K99" s="491" t="s">
        <v>353</v>
      </c>
      <c r="L99" s="491" t="s">
        <v>353</v>
      </c>
      <c r="M99" s="491" t="s">
        <v>353</v>
      </c>
      <c r="N99" s="491" t="s">
        <v>353</v>
      </c>
      <c r="O99" s="491" t="s">
        <v>353</v>
      </c>
      <c r="P99" s="491" t="s">
        <v>353</v>
      </c>
      <c r="Q99" s="491" t="s">
        <v>353</v>
      </c>
      <c r="R99" s="491" t="s">
        <v>353</v>
      </c>
      <c r="S99" s="491" t="s">
        <v>353</v>
      </c>
      <c r="T99" s="491" t="s">
        <v>353</v>
      </c>
      <c r="U99" s="491" t="s">
        <v>353</v>
      </c>
      <c r="V99" s="491" t="s">
        <v>353</v>
      </c>
      <c r="W99" s="491" t="s">
        <v>353</v>
      </c>
      <c r="X99" s="491" t="s">
        <v>353</v>
      </c>
      <c r="Y99" s="491" t="s">
        <v>353</v>
      </c>
      <c r="Z99" s="491" t="s">
        <v>353</v>
      </c>
      <c r="AA99" s="491" t="s">
        <v>353</v>
      </c>
      <c r="AB99" s="491" t="s">
        <v>353</v>
      </c>
      <c r="AC99" s="491" t="s">
        <v>353</v>
      </c>
      <c r="AD99" s="491" t="s">
        <v>353</v>
      </c>
      <c r="AE99" s="491" t="s">
        <v>353</v>
      </c>
      <c r="AF99" s="491" t="s">
        <v>353</v>
      </c>
      <c r="AG99" s="491" t="s">
        <v>353</v>
      </c>
      <c r="AH99" s="491" t="s">
        <v>353</v>
      </c>
      <c r="AI99" s="491" t="s">
        <v>353</v>
      </c>
      <c r="AJ99" s="491" t="s">
        <v>353</v>
      </c>
      <c r="AK99" s="491" t="s">
        <v>353</v>
      </c>
      <c r="AL99" s="491" t="s">
        <v>353</v>
      </c>
      <c r="AM99" s="491" t="s">
        <v>353</v>
      </c>
      <c r="AN99" s="491" t="s">
        <v>353</v>
      </c>
      <c r="AO99" s="491" t="s">
        <v>353</v>
      </c>
      <c r="AP99" s="491" t="s">
        <v>353</v>
      </c>
      <c r="AQ99" s="491" t="s">
        <v>353</v>
      </c>
      <c r="AR99" s="491" t="s">
        <v>353</v>
      </c>
      <c r="AS99" s="491" t="s">
        <v>353</v>
      </c>
      <c r="AT99" s="491" t="s">
        <v>353</v>
      </c>
      <c r="AU99" s="491" t="s">
        <v>353</v>
      </c>
      <c r="AV99" s="491" t="s">
        <v>353</v>
      </c>
      <c r="AW99" s="491" t="s">
        <v>353</v>
      </c>
      <c r="AX99" s="491" t="s">
        <v>353</v>
      </c>
      <c r="AY99" s="491" t="s">
        <v>353</v>
      </c>
      <c r="AZ99" s="491" t="s">
        <v>353</v>
      </c>
      <c r="BA99" s="491" t="s">
        <v>353</v>
      </c>
      <c r="BB99" s="491" t="s">
        <v>353</v>
      </c>
      <c r="BC99" s="491" t="s">
        <v>353</v>
      </c>
      <c r="BD99" s="491" t="s">
        <v>353</v>
      </c>
      <c r="BE99" s="491" t="s">
        <v>353</v>
      </c>
      <c r="BF99" s="491" t="s">
        <v>353</v>
      </c>
      <c r="BG99" s="491" t="s">
        <v>353</v>
      </c>
      <c r="BH99" s="491" t="s">
        <v>353</v>
      </c>
      <c r="BI99" s="491" t="s">
        <v>353</v>
      </c>
      <c r="BJ99" s="491" t="s">
        <v>353</v>
      </c>
      <c r="BK99" s="491" t="s">
        <v>353</v>
      </c>
      <c r="BL99" s="491" t="s">
        <v>353</v>
      </c>
      <c r="BM99" s="491" t="s">
        <v>353</v>
      </c>
      <c r="BN99" s="491" t="s">
        <v>353</v>
      </c>
      <c r="BO99" s="491" t="s">
        <v>353</v>
      </c>
      <c r="BP99" s="491" t="s">
        <v>353</v>
      </c>
      <c r="BQ99" s="491" t="s">
        <v>353</v>
      </c>
      <c r="BR99" s="491" t="s">
        <v>353</v>
      </c>
      <c r="BS99" s="491" t="s">
        <v>353</v>
      </c>
      <c r="BT99" s="491" t="s">
        <v>353</v>
      </c>
      <c r="BU99" s="491" t="s">
        <v>353</v>
      </c>
      <c r="BV99" s="491" t="s">
        <v>353</v>
      </c>
      <c r="BW99" s="491" t="s">
        <v>353</v>
      </c>
      <c r="BX99" s="491" t="s">
        <v>353</v>
      </c>
      <c r="BY99" s="491" t="s">
        <v>353</v>
      </c>
      <c r="BZ99" s="491" t="s">
        <v>353</v>
      </c>
      <c r="CA99" s="491" t="s">
        <v>353</v>
      </c>
      <c r="CB99" s="491" t="s">
        <v>353</v>
      </c>
      <c r="CC99" s="491" t="s">
        <v>353</v>
      </c>
      <c r="CD99" s="491" t="s">
        <v>353</v>
      </c>
      <c r="CE99" s="491" t="s">
        <v>353</v>
      </c>
      <c r="CF99" s="491" t="s">
        <v>353</v>
      </c>
      <c r="CG99" s="491" t="s">
        <v>353</v>
      </c>
      <c r="CH99" s="491" t="s">
        <v>353</v>
      </c>
      <c r="CI99" s="491" t="s">
        <v>353</v>
      </c>
      <c r="CJ99" s="491" t="s">
        <v>353</v>
      </c>
      <c r="CK99" s="491" t="s">
        <v>353</v>
      </c>
      <c r="CL99" s="491" t="s">
        <v>353</v>
      </c>
      <c r="CM99" s="491" t="s">
        <v>353</v>
      </c>
      <c r="CN99" s="491" t="s">
        <v>353</v>
      </c>
      <c r="CO99" s="491" t="s">
        <v>353</v>
      </c>
      <c r="CP99" s="491" t="s">
        <v>353</v>
      </c>
      <c r="CQ99" s="491" t="s">
        <v>353</v>
      </c>
      <c r="CR99" s="491">
        <v>1</v>
      </c>
      <c r="CS99" s="491" t="s">
        <v>353</v>
      </c>
      <c r="CT99" s="491" t="s">
        <v>353</v>
      </c>
      <c r="CU99" s="491" t="s">
        <v>353</v>
      </c>
      <c r="CV99" s="491" t="s">
        <v>353</v>
      </c>
      <c r="CW99" s="491" t="s">
        <v>353</v>
      </c>
      <c r="CX99" s="491" t="s">
        <v>353</v>
      </c>
      <c r="CY99" s="491" t="s">
        <v>353</v>
      </c>
      <c r="CZ99" s="491" t="s">
        <v>353</v>
      </c>
      <c r="DA99" s="491" t="s">
        <v>353</v>
      </c>
      <c r="DB99" s="491" t="s">
        <v>353</v>
      </c>
      <c r="DC99" s="491" t="s">
        <v>353</v>
      </c>
      <c r="DD99" s="491" t="s">
        <v>353</v>
      </c>
      <c r="DE99" s="491" t="s">
        <v>353</v>
      </c>
      <c r="DF99" s="491" t="s">
        <v>353</v>
      </c>
      <c r="DG99" s="492" t="s">
        <v>353</v>
      </c>
    </row>
    <row r="100" spans="1:111" ht="15" customHeight="1">
      <c r="A100" s="484">
        <v>94</v>
      </c>
      <c r="B100" s="188" t="s">
        <v>306</v>
      </c>
      <c r="C100" s="185" t="s">
        <v>307</v>
      </c>
      <c r="D100" s="490" t="s">
        <v>353</v>
      </c>
      <c r="E100" s="491" t="s">
        <v>353</v>
      </c>
      <c r="F100" s="491" t="s">
        <v>353</v>
      </c>
      <c r="G100" s="491" t="s">
        <v>353</v>
      </c>
      <c r="H100" s="491" t="s">
        <v>353</v>
      </c>
      <c r="I100" s="491" t="s">
        <v>353</v>
      </c>
      <c r="J100" s="491" t="s">
        <v>353</v>
      </c>
      <c r="K100" s="491" t="s">
        <v>353</v>
      </c>
      <c r="L100" s="491" t="s">
        <v>353</v>
      </c>
      <c r="M100" s="491" t="s">
        <v>353</v>
      </c>
      <c r="N100" s="491" t="s">
        <v>353</v>
      </c>
      <c r="O100" s="491" t="s">
        <v>353</v>
      </c>
      <c r="P100" s="491" t="s">
        <v>353</v>
      </c>
      <c r="Q100" s="491" t="s">
        <v>353</v>
      </c>
      <c r="R100" s="491" t="s">
        <v>353</v>
      </c>
      <c r="S100" s="491" t="s">
        <v>353</v>
      </c>
      <c r="T100" s="491" t="s">
        <v>353</v>
      </c>
      <c r="U100" s="491" t="s">
        <v>353</v>
      </c>
      <c r="V100" s="491" t="s">
        <v>353</v>
      </c>
      <c r="W100" s="491" t="s">
        <v>353</v>
      </c>
      <c r="X100" s="491" t="s">
        <v>353</v>
      </c>
      <c r="Y100" s="491" t="s">
        <v>353</v>
      </c>
      <c r="Z100" s="491" t="s">
        <v>353</v>
      </c>
      <c r="AA100" s="491" t="s">
        <v>353</v>
      </c>
      <c r="AB100" s="491" t="s">
        <v>353</v>
      </c>
      <c r="AC100" s="491" t="s">
        <v>353</v>
      </c>
      <c r="AD100" s="491" t="s">
        <v>353</v>
      </c>
      <c r="AE100" s="491" t="s">
        <v>353</v>
      </c>
      <c r="AF100" s="491" t="s">
        <v>353</v>
      </c>
      <c r="AG100" s="491" t="s">
        <v>353</v>
      </c>
      <c r="AH100" s="491" t="s">
        <v>353</v>
      </c>
      <c r="AI100" s="491" t="s">
        <v>353</v>
      </c>
      <c r="AJ100" s="491" t="s">
        <v>353</v>
      </c>
      <c r="AK100" s="491" t="s">
        <v>353</v>
      </c>
      <c r="AL100" s="491" t="s">
        <v>353</v>
      </c>
      <c r="AM100" s="491" t="s">
        <v>353</v>
      </c>
      <c r="AN100" s="491" t="s">
        <v>353</v>
      </c>
      <c r="AO100" s="491" t="s">
        <v>353</v>
      </c>
      <c r="AP100" s="491" t="s">
        <v>353</v>
      </c>
      <c r="AQ100" s="491" t="s">
        <v>353</v>
      </c>
      <c r="AR100" s="491" t="s">
        <v>353</v>
      </c>
      <c r="AS100" s="491" t="s">
        <v>353</v>
      </c>
      <c r="AT100" s="491" t="s">
        <v>353</v>
      </c>
      <c r="AU100" s="491" t="s">
        <v>353</v>
      </c>
      <c r="AV100" s="491" t="s">
        <v>353</v>
      </c>
      <c r="AW100" s="491" t="s">
        <v>353</v>
      </c>
      <c r="AX100" s="491" t="s">
        <v>353</v>
      </c>
      <c r="AY100" s="491" t="s">
        <v>353</v>
      </c>
      <c r="AZ100" s="491" t="s">
        <v>353</v>
      </c>
      <c r="BA100" s="491" t="s">
        <v>353</v>
      </c>
      <c r="BB100" s="491" t="s">
        <v>353</v>
      </c>
      <c r="BC100" s="491" t="s">
        <v>353</v>
      </c>
      <c r="BD100" s="491" t="s">
        <v>353</v>
      </c>
      <c r="BE100" s="491" t="s">
        <v>353</v>
      </c>
      <c r="BF100" s="491" t="s">
        <v>353</v>
      </c>
      <c r="BG100" s="491" t="s">
        <v>353</v>
      </c>
      <c r="BH100" s="491" t="s">
        <v>353</v>
      </c>
      <c r="BI100" s="491" t="s">
        <v>353</v>
      </c>
      <c r="BJ100" s="491" t="s">
        <v>353</v>
      </c>
      <c r="BK100" s="491" t="s">
        <v>353</v>
      </c>
      <c r="BL100" s="491" t="s">
        <v>353</v>
      </c>
      <c r="BM100" s="491" t="s">
        <v>353</v>
      </c>
      <c r="BN100" s="491" t="s">
        <v>353</v>
      </c>
      <c r="BO100" s="491" t="s">
        <v>353</v>
      </c>
      <c r="BP100" s="491" t="s">
        <v>353</v>
      </c>
      <c r="BQ100" s="491" t="s">
        <v>353</v>
      </c>
      <c r="BR100" s="491" t="s">
        <v>353</v>
      </c>
      <c r="BS100" s="491" t="s">
        <v>353</v>
      </c>
      <c r="BT100" s="491" t="s">
        <v>353</v>
      </c>
      <c r="BU100" s="491" t="s">
        <v>353</v>
      </c>
      <c r="BV100" s="491" t="s">
        <v>353</v>
      </c>
      <c r="BW100" s="491" t="s">
        <v>353</v>
      </c>
      <c r="BX100" s="491" t="s">
        <v>353</v>
      </c>
      <c r="BY100" s="491" t="s">
        <v>353</v>
      </c>
      <c r="BZ100" s="491" t="s">
        <v>353</v>
      </c>
      <c r="CA100" s="491" t="s">
        <v>353</v>
      </c>
      <c r="CB100" s="491" t="s">
        <v>353</v>
      </c>
      <c r="CC100" s="491" t="s">
        <v>353</v>
      </c>
      <c r="CD100" s="491" t="s">
        <v>353</v>
      </c>
      <c r="CE100" s="491" t="s">
        <v>353</v>
      </c>
      <c r="CF100" s="491" t="s">
        <v>353</v>
      </c>
      <c r="CG100" s="491" t="s">
        <v>353</v>
      </c>
      <c r="CH100" s="491" t="s">
        <v>353</v>
      </c>
      <c r="CI100" s="491" t="s">
        <v>353</v>
      </c>
      <c r="CJ100" s="491" t="s">
        <v>353</v>
      </c>
      <c r="CK100" s="491" t="s">
        <v>353</v>
      </c>
      <c r="CL100" s="491" t="s">
        <v>353</v>
      </c>
      <c r="CM100" s="491" t="s">
        <v>353</v>
      </c>
      <c r="CN100" s="491" t="s">
        <v>353</v>
      </c>
      <c r="CO100" s="491" t="s">
        <v>353</v>
      </c>
      <c r="CP100" s="491" t="s">
        <v>353</v>
      </c>
      <c r="CQ100" s="491" t="s">
        <v>353</v>
      </c>
      <c r="CR100" s="491" t="s">
        <v>353</v>
      </c>
      <c r="CS100" s="491">
        <v>1</v>
      </c>
      <c r="CT100" s="491" t="s">
        <v>353</v>
      </c>
      <c r="CU100" s="491" t="s">
        <v>353</v>
      </c>
      <c r="CV100" s="491" t="s">
        <v>353</v>
      </c>
      <c r="CW100" s="491" t="s">
        <v>353</v>
      </c>
      <c r="CX100" s="491" t="s">
        <v>353</v>
      </c>
      <c r="CY100" s="491" t="s">
        <v>353</v>
      </c>
      <c r="CZ100" s="491" t="s">
        <v>353</v>
      </c>
      <c r="DA100" s="491" t="s">
        <v>353</v>
      </c>
      <c r="DB100" s="491" t="s">
        <v>353</v>
      </c>
      <c r="DC100" s="491" t="s">
        <v>353</v>
      </c>
      <c r="DD100" s="491" t="s">
        <v>353</v>
      </c>
      <c r="DE100" s="491" t="s">
        <v>353</v>
      </c>
      <c r="DF100" s="491" t="s">
        <v>353</v>
      </c>
      <c r="DG100" s="492" t="s">
        <v>353</v>
      </c>
    </row>
    <row r="101" spans="1:111" ht="15" customHeight="1">
      <c r="A101" s="484">
        <v>95</v>
      </c>
      <c r="B101" s="188" t="s">
        <v>308</v>
      </c>
      <c r="C101" s="185" t="s">
        <v>309</v>
      </c>
      <c r="D101" s="490" t="s">
        <v>353</v>
      </c>
      <c r="E101" s="491" t="s">
        <v>353</v>
      </c>
      <c r="F101" s="491" t="s">
        <v>353</v>
      </c>
      <c r="G101" s="491" t="s">
        <v>353</v>
      </c>
      <c r="H101" s="491" t="s">
        <v>353</v>
      </c>
      <c r="I101" s="491" t="s">
        <v>353</v>
      </c>
      <c r="J101" s="491" t="s">
        <v>353</v>
      </c>
      <c r="K101" s="491" t="s">
        <v>353</v>
      </c>
      <c r="L101" s="491" t="s">
        <v>353</v>
      </c>
      <c r="M101" s="491" t="s">
        <v>353</v>
      </c>
      <c r="N101" s="491" t="s">
        <v>353</v>
      </c>
      <c r="O101" s="491" t="s">
        <v>353</v>
      </c>
      <c r="P101" s="491" t="s">
        <v>353</v>
      </c>
      <c r="Q101" s="491" t="s">
        <v>353</v>
      </c>
      <c r="R101" s="491" t="s">
        <v>353</v>
      </c>
      <c r="S101" s="491" t="s">
        <v>353</v>
      </c>
      <c r="T101" s="491" t="s">
        <v>353</v>
      </c>
      <c r="U101" s="491" t="s">
        <v>353</v>
      </c>
      <c r="V101" s="491" t="s">
        <v>353</v>
      </c>
      <c r="W101" s="491" t="s">
        <v>353</v>
      </c>
      <c r="X101" s="491" t="s">
        <v>353</v>
      </c>
      <c r="Y101" s="491" t="s">
        <v>353</v>
      </c>
      <c r="Z101" s="491" t="s">
        <v>353</v>
      </c>
      <c r="AA101" s="491" t="s">
        <v>353</v>
      </c>
      <c r="AB101" s="491" t="s">
        <v>353</v>
      </c>
      <c r="AC101" s="491" t="s">
        <v>353</v>
      </c>
      <c r="AD101" s="491" t="s">
        <v>353</v>
      </c>
      <c r="AE101" s="491" t="s">
        <v>353</v>
      </c>
      <c r="AF101" s="491" t="s">
        <v>353</v>
      </c>
      <c r="AG101" s="491" t="s">
        <v>353</v>
      </c>
      <c r="AH101" s="491" t="s">
        <v>353</v>
      </c>
      <c r="AI101" s="491" t="s">
        <v>353</v>
      </c>
      <c r="AJ101" s="491" t="s">
        <v>353</v>
      </c>
      <c r="AK101" s="491" t="s">
        <v>353</v>
      </c>
      <c r="AL101" s="491" t="s">
        <v>353</v>
      </c>
      <c r="AM101" s="491" t="s">
        <v>353</v>
      </c>
      <c r="AN101" s="491" t="s">
        <v>353</v>
      </c>
      <c r="AO101" s="491" t="s">
        <v>353</v>
      </c>
      <c r="AP101" s="491" t="s">
        <v>353</v>
      </c>
      <c r="AQ101" s="491" t="s">
        <v>353</v>
      </c>
      <c r="AR101" s="491" t="s">
        <v>353</v>
      </c>
      <c r="AS101" s="491" t="s">
        <v>353</v>
      </c>
      <c r="AT101" s="491" t="s">
        <v>353</v>
      </c>
      <c r="AU101" s="491" t="s">
        <v>353</v>
      </c>
      <c r="AV101" s="491" t="s">
        <v>353</v>
      </c>
      <c r="AW101" s="491" t="s">
        <v>353</v>
      </c>
      <c r="AX101" s="491" t="s">
        <v>353</v>
      </c>
      <c r="AY101" s="491" t="s">
        <v>353</v>
      </c>
      <c r="AZ101" s="491" t="s">
        <v>353</v>
      </c>
      <c r="BA101" s="491" t="s">
        <v>353</v>
      </c>
      <c r="BB101" s="491" t="s">
        <v>353</v>
      </c>
      <c r="BC101" s="491" t="s">
        <v>353</v>
      </c>
      <c r="BD101" s="491" t="s">
        <v>353</v>
      </c>
      <c r="BE101" s="491" t="s">
        <v>353</v>
      </c>
      <c r="BF101" s="491" t="s">
        <v>353</v>
      </c>
      <c r="BG101" s="491" t="s">
        <v>353</v>
      </c>
      <c r="BH101" s="491" t="s">
        <v>353</v>
      </c>
      <c r="BI101" s="491" t="s">
        <v>353</v>
      </c>
      <c r="BJ101" s="491" t="s">
        <v>353</v>
      </c>
      <c r="BK101" s="491" t="s">
        <v>353</v>
      </c>
      <c r="BL101" s="491" t="s">
        <v>353</v>
      </c>
      <c r="BM101" s="491" t="s">
        <v>353</v>
      </c>
      <c r="BN101" s="491" t="s">
        <v>353</v>
      </c>
      <c r="BO101" s="491" t="s">
        <v>353</v>
      </c>
      <c r="BP101" s="491" t="s">
        <v>353</v>
      </c>
      <c r="BQ101" s="491" t="s">
        <v>353</v>
      </c>
      <c r="BR101" s="491" t="s">
        <v>353</v>
      </c>
      <c r="BS101" s="491" t="s">
        <v>353</v>
      </c>
      <c r="BT101" s="491" t="s">
        <v>353</v>
      </c>
      <c r="BU101" s="491" t="s">
        <v>353</v>
      </c>
      <c r="BV101" s="491" t="s">
        <v>353</v>
      </c>
      <c r="BW101" s="491" t="s">
        <v>353</v>
      </c>
      <c r="BX101" s="491" t="s">
        <v>353</v>
      </c>
      <c r="BY101" s="491" t="s">
        <v>353</v>
      </c>
      <c r="BZ101" s="491" t="s">
        <v>353</v>
      </c>
      <c r="CA101" s="491" t="s">
        <v>353</v>
      </c>
      <c r="CB101" s="491" t="s">
        <v>353</v>
      </c>
      <c r="CC101" s="491" t="s">
        <v>353</v>
      </c>
      <c r="CD101" s="491" t="s">
        <v>353</v>
      </c>
      <c r="CE101" s="491" t="s">
        <v>353</v>
      </c>
      <c r="CF101" s="491" t="s">
        <v>353</v>
      </c>
      <c r="CG101" s="491" t="s">
        <v>353</v>
      </c>
      <c r="CH101" s="491" t="s">
        <v>353</v>
      </c>
      <c r="CI101" s="491" t="s">
        <v>353</v>
      </c>
      <c r="CJ101" s="491" t="s">
        <v>353</v>
      </c>
      <c r="CK101" s="491" t="s">
        <v>353</v>
      </c>
      <c r="CL101" s="491" t="s">
        <v>353</v>
      </c>
      <c r="CM101" s="491" t="s">
        <v>353</v>
      </c>
      <c r="CN101" s="491" t="s">
        <v>353</v>
      </c>
      <c r="CO101" s="491" t="s">
        <v>353</v>
      </c>
      <c r="CP101" s="491" t="s">
        <v>353</v>
      </c>
      <c r="CQ101" s="491" t="s">
        <v>353</v>
      </c>
      <c r="CR101" s="491" t="s">
        <v>353</v>
      </c>
      <c r="CS101" s="491" t="s">
        <v>353</v>
      </c>
      <c r="CT101" s="491">
        <v>1</v>
      </c>
      <c r="CU101" s="491" t="s">
        <v>353</v>
      </c>
      <c r="CV101" s="491" t="s">
        <v>353</v>
      </c>
      <c r="CW101" s="491" t="s">
        <v>353</v>
      </c>
      <c r="CX101" s="491" t="s">
        <v>353</v>
      </c>
      <c r="CY101" s="491" t="s">
        <v>353</v>
      </c>
      <c r="CZ101" s="491" t="s">
        <v>353</v>
      </c>
      <c r="DA101" s="491" t="s">
        <v>353</v>
      </c>
      <c r="DB101" s="491" t="s">
        <v>353</v>
      </c>
      <c r="DC101" s="491" t="s">
        <v>353</v>
      </c>
      <c r="DD101" s="491" t="s">
        <v>353</v>
      </c>
      <c r="DE101" s="491" t="s">
        <v>353</v>
      </c>
      <c r="DF101" s="491" t="s">
        <v>353</v>
      </c>
      <c r="DG101" s="492" t="s">
        <v>353</v>
      </c>
    </row>
    <row r="102" spans="1:111" ht="15" customHeight="1">
      <c r="A102" s="484">
        <v>96</v>
      </c>
      <c r="B102" s="188" t="s">
        <v>310</v>
      </c>
      <c r="C102" s="185" t="s">
        <v>43</v>
      </c>
      <c r="D102" s="490" t="s">
        <v>353</v>
      </c>
      <c r="E102" s="491" t="s">
        <v>353</v>
      </c>
      <c r="F102" s="491" t="s">
        <v>353</v>
      </c>
      <c r="G102" s="491" t="s">
        <v>353</v>
      </c>
      <c r="H102" s="491" t="s">
        <v>353</v>
      </c>
      <c r="I102" s="491" t="s">
        <v>353</v>
      </c>
      <c r="J102" s="491" t="s">
        <v>353</v>
      </c>
      <c r="K102" s="491" t="s">
        <v>353</v>
      </c>
      <c r="L102" s="491" t="s">
        <v>353</v>
      </c>
      <c r="M102" s="491" t="s">
        <v>353</v>
      </c>
      <c r="N102" s="491" t="s">
        <v>353</v>
      </c>
      <c r="O102" s="491" t="s">
        <v>353</v>
      </c>
      <c r="P102" s="491" t="s">
        <v>353</v>
      </c>
      <c r="Q102" s="491" t="s">
        <v>353</v>
      </c>
      <c r="R102" s="491" t="s">
        <v>353</v>
      </c>
      <c r="S102" s="491" t="s">
        <v>353</v>
      </c>
      <c r="T102" s="491" t="s">
        <v>353</v>
      </c>
      <c r="U102" s="491" t="s">
        <v>353</v>
      </c>
      <c r="V102" s="491" t="s">
        <v>353</v>
      </c>
      <c r="W102" s="491" t="s">
        <v>353</v>
      </c>
      <c r="X102" s="491" t="s">
        <v>353</v>
      </c>
      <c r="Y102" s="491" t="s">
        <v>353</v>
      </c>
      <c r="Z102" s="491" t="s">
        <v>353</v>
      </c>
      <c r="AA102" s="491" t="s">
        <v>353</v>
      </c>
      <c r="AB102" s="491" t="s">
        <v>353</v>
      </c>
      <c r="AC102" s="491" t="s">
        <v>353</v>
      </c>
      <c r="AD102" s="491" t="s">
        <v>353</v>
      </c>
      <c r="AE102" s="491" t="s">
        <v>353</v>
      </c>
      <c r="AF102" s="491" t="s">
        <v>353</v>
      </c>
      <c r="AG102" s="491" t="s">
        <v>353</v>
      </c>
      <c r="AH102" s="491" t="s">
        <v>353</v>
      </c>
      <c r="AI102" s="491" t="s">
        <v>353</v>
      </c>
      <c r="AJ102" s="491" t="s">
        <v>353</v>
      </c>
      <c r="AK102" s="491" t="s">
        <v>353</v>
      </c>
      <c r="AL102" s="491" t="s">
        <v>353</v>
      </c>
      <c r="AM102" s="491" t="s">
        <v>353</v>
      </c>
      <c r="AN102" s="491" t="s">
        <v>353</v>
      </c>
      <c r="AO102" s="491" t="s">
        <v>353</v>
      </c>
      <c r="AP102" s="491" t="s">
        <v>353</v>
      </c>
      <c r="AQ102" s="491" t="s">
        <v>353</v>
      </c>
      <c r="AR102" s="491" t="s">
        <v>353</v>
      </c>
      <c r="AS102" s="491" t="s">
        <v>353</v>
      </c>
      <c r="AT102" s="491" t="s">
        <v>353</v>
      </c>
      <c r="AU102" s="491" t="s">
        <v>353</v>
      </c>
      <c r="AV102" s="491" t="s">
        <v>353</v>
      </c>
      <c r="AW102" s="491" t="s">
        <v>353</v>
      </c>
      <c r="AX102" s="491" t="s">
        <v>353</v>
      </c>
      <c r="AY102" s="491" t="s">
        <v>353</v>
      </c>
      <c r="AZ102" s="491" t="s">
        <v>353</v>
      </c>
      <c r="BA102" s="491" t="s">
        <v>353</v>
      </c>
      <c r="BB102" s="491" t="s">
        <v>353</v>
      </c>
      <c r="BC102" s="491" t="s">
        <v>353</v>
      </c>
      <c r="BD102" s="491" t="s">
        <v>353</v>
      </c>
      <c r="BE102" s="491" t="s">
        <v>353</v>
      </c>
      <c r="BF102" s="491" t="s">
        <v>353</v>
      </c>
      <c r="BG102" s="491" t="s">
        <v>353</v>
      </c>
      <c r="BH102" s="491" t="s">
        <v>353</v>
      </c>
      <c r="BI102" s="491" t="s">
        <v>353</v>
      </c>
      <c r="BJ102" s="491" t="s">
        <v>353</v>
      </c>
      <c r="BK102" s="491" t="s">
        <v>353</v>
      </c>
      <c r="BL102" s="491" t="s">
        <v>353</v>
      </c>
      <c r="BM102" s="491" t="s">
        <v>353</v>
      </c>
      <c r="BN102" s="491" t="s">
        <v>353</v>
      </c>
      <c r="BO102" s="491" t="s">
        <v>353</v>
      </c>
      <c r="BP102" s="491" t="s">
        <v>353</v>
      </c>
      <c r="BQ102" s="491" t="s">
        <v>353</v>
      </c>
      <c r="BR102" s="491" t="s">
        <v>353</v>
      </c>
      <c r="BS102" s="491" t="s">
        <v>353</v>
      </c>
      <c r="BT102" s="491" t="s">
        <v>353</v>
      </c>
      <c r="BU102" s="491" t="s">
        <v>353</v>
      </c>
      <c r="BV102" s="491" t="s">
        <v>353</v>
      </c>
      <c r="BW102" s="491" t="s">
        <v>353</v>
      </c>
      <c r="BX102" s="491" t="s">
        <v>353</v>
      </c>
      <c r="BY102" s="491" t="s">
        <v>353</v>
      </c>
      <c r="BZ102" s="491" t="s">
        <v>353</v>
      </c>
      <c r="CA102" s="491" t="s">
        <v>353</v>
      </c>
      <c r="CB102" s="491" t="s">
        <v>353</v>
      </c>
      <c r="CC102" s="491" t="s">
        <v>353</v>
      </c>
      <c r="CD102" s="491" t="s">
        <v>353</v>
      </c>
      <c r="CE102" s="491" t="s">
        <v>353</v>
      </c>
      <c r="CF102" s="491" t="s">
        <v>353</v>
      </c>
      <c r="CG102" s="491" t="s">
        <v>353</v>
      </c>
      <c r="CH102" s="491" t="s">
        <v>353</v>
      </c>
      <c r="CI102" s="491" t="s">
        <v>353</v>
      </c>
      <c r="CJ102" s="491" t="s">
        <v>353</v>
      </c>
      <c r="CK102" s="491" t="s">
        <v>353</v>
      </c>
      <c r="CL102" s="491" t="s">
        <v>353</v>
      </c>
      <c r="CM102" s="491" t="s">
        <v>353</v>
      </c>
      <c r="CN102" s="491" t="s">
        <v>353</v>
      </c>
      <c r="CO102" s="491" t="s">
        <v>353</v>
      </c>
      <c r="CP102" s="491" t="s">
        <v>353</v>
      </c>
      <c r="CQ102" s="491" t="s">
        <v>353</v>
      </c>
      <c r="CR102" s="491" t="s">
        <v>353</v>
      </c>
      <c r="CS102" s="491" t="s">
        <v>353</v>
      </c>
      <c r="CT102" s="491" t="s">
        <v>353</v>
      </c>
      <c r="CU102" s="491">
        <v>1</v>
      </c>
      <c r="CV102" s="491" t="s">
        <v>353</v>
      </c>
      <c r="CW102" s="491" t="s">
        <v>353</v>
      </c>
      <c r="CX102" s="491" t="s">
        <v>353</v>
      </c>
      <c r="CY102" s="491" t="s">
        <v>353</v>
      </c>
      <c r="CZ102" s="491" t="s">
        <v>353</v>
      </c>
      <c r="DA102" s="491" t="s">
        <v>353</v>
      </c>
      <c r="DB102" s="491" t="s">
        <v>353</v>
      </c>
      <c r="DC102" s="491" t="s">
        <v>353</v>
      </c>
      <c r="DD102" s="491" t="s">
        <v>353</v>
      </c>
      <c r="DE102" s="491" t="s">
        <v>353</v>
      </c>
      <c r="DF102" s="491" t="s">
        <v>353</v>
      </c>
      <c r="DG102" s="492" t="s">
        <v>353</v>
      </c>
    </row>
    <row r="103" spans="1:111" ht="15" customHeight="1">
      <c r="A103" s="484">
        <v>97</v>
      </c>
      <c r="B103" s="188" t="s">
        <v>311</v>
      </c>
      <c r="C103" s="185" t="s">
        <v>312</v>
      </c>
      <c r="D103" s="490" t="s">
        <v>353</v>
      </c>
      <c r="E103" s="491" t="s">
        <v>353</v>
      </c>
      <c r="F103" s="491" t="s">
        <v>353</v>
      </c>
      <c r="G103" s="491" t="s">
        <v>353</v>
      </c>
      <c r="H103" s="491" t="s">
        <v>353</v>
      </c>
      <c r="I103" s="491" t="s">
        <v>353</v>
      </c>
      <c r="J103" s="491" t="s">
        <v>353</v>
      </c>
      <c r="K103" s="491" t="s">
        <v>353</v>
      </c>
      <c r="L103" s="491" t="s">
        <v>353</v>
      </c>
      <c r="M103" s="491" t="s">
        <v>353</v>
      </c>
      <c r="N103" s="491" t="s">
        <v>353</v>
      </c>
      <c r="O103" s="491" t="s">
        <v>353</v>
      </c>
      <c r="P103" s="491" t="s">
        <v>353</v>
      </c>
      <c r="Q103" s="491" t="s">
        <v>353</v>
      </c>
      <c r="R103" s="491" t="s">
        <v>353</v>
      </c>
      <c r="S103" s="491" t="s">
        <v>353</v>
      </c>
      <c r="T103" s="491" t="s">
        <v>353</v>
      </c>
      <c r="U103" s="491" t="s">
        <v>353</v>
      </c>
      <c r="V103" s="491" t="s">
        <v>353</v>
      </c>
      <c r="W103" s="491" t="s">
        <v>353</v>
      </c>
      <c r="X103" s="491" t="s">
        <v>353</v>
      </c>
      <c r="Y103" s="491" t="s">
        <v>353</v>
      </c>
      <c r="Z103" s="491" t="s">
        <v>353</v>
      </c>
      <c r="AA103" s="491" t="s">
        <v>353</v>
      </c>
      <c r="AB103" s="491" t="s">
        <v>353</v>
      </c>
      <c r="AC103" s="491" t="s">
        <v>353</v>
      </c>
      <c r="AD103" s="491" t="s">
        <v>353</v>
      </c>
      <c r="AE103" s="491" t="s">
        <v>353</v>
      </c>
      <c r="AF103" s="491" t="s">
        <v>353</v>
      </c>
      <c r="AG103" s="491" t="s">
        <v>353</v>
      </c>
      <c r="AH103" s="491" t="s">
        <v>353</v>
      </c>
      <c r="AI103" s="491" t="s">
        <v>353</v>
      </c>
      <c r="AJ103" s="491" t="s">
        <v>353</v>
      </c>
      <c r="AK103" s="491" t="s">
        <v>353</v>
      </c>
      <c r="AL103" s="491" t="s">
        <v>353</v>
      </c>
      <c r="AM103" s="491" t="s">
        <v>353</v>
      </c>
      <c r="AN103" s="491" t="s">
        <v>353</v>
      </c>
      <c r="AO103" s="491" t="s">
        <v>353</v>
      </c>
      <c r="AP103" s="491" t="s">
        <v>353</v>
      </c>
      <c r="AQ103" s="491" t="s">
        <v>353</v>
      </c>
      <c r="AR103" s="491" t="s">
        <v>353</v>
      </c>
      <c r="AS103" s="491" t="s">
        <v>353</v>
      </c>
      <c r="AT103" s="491" t="s">
        <v>353</v>
      </c>
      <c r="AU103" s="491" t="s">
        <v>353</v>
      </c>
      <c r="AV103" s="491" t="s">
        <v>353</v>
      </c>
      <c r="AW103" s="491" t="s">
        <v>353</v>
      </c>
      <c r="AX103" s="491" t="s">
        <v>353</v>
      </c>
      <c r="AY103" s="491" t="s">
        <v>353</v>
      </c>
      <c r="AZ103" s="491" t="s">
        <v>353</v>
      </c>
      <c r="BA103" s="491" t="s">
        <v>353</v>
      </c>
      <c r="BB103" s="491" t="s">
        <v>353</v>
      </c>
      <c r="BC103" s="491" t="s">
        <v>353</v>
      </c>
      <c r="BD103" s="491" t="s">
        <v>353</v>
      </c>
      <c r="BE103" s="491" t="s">
        <v>353</v>
      </c>
      <c r="BF103" s="491" t="s">
        <v>353</v>
      </c>
      <c r="BG103" s="491" t="s">
        <v>353</v>
      </c>
      <c r="BH103" s="491" t="s">
        <v>353</v>
      </c>
      <c r="BI103" s="491" t="s">
        <v>353</v>
      </c>
      <c r="BJ103" s="491" t="s">
        <v>353</v>
      </c>
      <c r="BK103" s="491" t="s">
        <v>353</v>
      </c>
      <c r="BL103" s="491" t="s">
        <v>353</v>
      </c>
      <c r="BM103" s="491" t="s">
        <v>353</v>
      </c>
      <c r="BN103" s="491" t="s">
        <v>353</v>
      </c>
      <c r="BO103" s="491" t="s">
        <v>353</v>
      </c>
      <c r="BP103" s="491" t="s">
        <v>353</v>
      </c>
      <c r="BQ103" s="491" t="s">
        <v>353</v>
      </c>
      <c r="BR103" s="491" t="s">
        <v>353</v>
      </c>
      <c r="BS103" s="491" t="s">
        <v>353</v>
      </c>
      <c r="BT103" s="491" t="s">
        <v>353</v>
      </c>
      <c r="BU103" s="491" t="s">
        <v>353</v>
      </c>
      <c r="BV103" s="491" t="s">
        <v>353</v>
      </c>
      <c r="BW103" s="491" t="s">
        <v>353</v>
      </c>
      <c r="BX103" s="491" t="s">
        <v>353</v>
      </c>
      <c r="BY103" s="491" t="s">
        <v>353</v>
      </c>
      <c r="BZ103" s="491" t="s">
        <v>353</v>
      </c>
      <c r="CA103" s="491" t="s">
        <v>353</v>
      </c>
      <c r="CB103" s="491" t="s">
        <v>353</v>
      </c>
      <c r="CC103" s="491" t="s">
        <v>353</v>
      </c>
      <c r="CD103" s="491" t="s">
        <v>353</v>
      </c>
      <c r="CE103" s="491" t="s">
        <v>353</v>
      </c>
      <c r="CF103" s="491" t="s">
        <v>353</v>
      </c>
      <c r="CG103" s="491" t="s">
        <v>353</v>
      </c>
      <c r="CH103" s="491" t="s">
        <v>353</v>
      </c>
      <c r="CI103" s="491" t="s">
        <v>353</v>
      </c>
      <c r="CJ103" s="491" t="s">
        <v>353</v>
      </c>
      <c r="CK103" s="491" t="s">
        <v>353</v>
      </c>
      <c r="CL103" s="491" t="s">
        <v>353</v>
      </c>
      <c r="CM103" s="491" t="s">
        <v>353</v>
      </c>
      <c r="CN103" s="491" t="s">
        <v>353</v>
      </c>
      <c r="CO103" s="491" t="s">
        <v>353</v>
      </c>
      <c r="CP103" s="491" t="s">
        <v>353</v>
      </c>
      <c r="CQ103" s="491" t="s">
        <v>353</v>
      </c>
      <c r="CR103" s="491" t="s">
        <v>353</v>
      </c>
      <c r="CS103" s="491" t="s">
        <v>353</v>
      </c>
      <c r="CT103" s="491" t="s">
        <v>353</v>
      </c>
      <c r="CU103" s="491" t="s">
        <v>353</v>
      </c>
      <c r="CV103" s="491">
        <v>1</v>
      </c>
      <c r="CW103" s="491" t="s">
        <v>353</v>
      </c>
      <c r="CX103" s="491" t="s">
        <v>353</v>
      </c>
      <c r="CY103" s="491" t="s">
        <v>353</v>
      </c>
      <c r="CZ103" s="491" t="s">
        <v>353</v>
      </c>
      <c r="DA103" s="491" t="s">
        <v>353</v>
      </c>
      <c r="DB103" s="491" t="s">
        <v>353</v>
      </c>
      <c r="DC103" s="491" t="s">
        <v>353</v>
      </c>
      <c r="DD103" s="491" t="s">
        <v>353</v>
      </c>
      <c r="DE103" s="491" t="s">
        <v>353</v>
      </c>
      <c r="DF103" s="491" t="s">
        <v>353</v>
      </c>
      <c r="DG103" s="492" t="s">
        <v>353</v>
      </c>
    </row>
    <row r="104" spans="1:111" ht="15" customHeight="1">
      <c r="A104" s="484">
        <v>98</v>
      </c>
      <c r="B104" s="188" t="s">
        <v>313</v>
      </c>
      <c r="C104" s="185" t="s">
        <v>314</v>
      </c>
      <c r="D104" s="490" t="s">
        <v>353</v>
      </c>
      <c r="E104" s="491" t="s">
        <v>353</v>
      </c>
      <c r="F104" s="491" t="s">
        <v>353</v>
      </c>
      <c r="G104" s="491" t="s">
        <v>353</v>
      </c>
      <c r="H104" s="491" t="s">
        <v>353</v>
      </c>
      <c r="I104" s="491" t="s">
        <v>353</v>
      </c>
      <c r="J104" s="491" t="s">
        <v>353</v>
      </c>
      <c r="K104" s="491" t="s">
        <v>353</v>
      </c>
      <c r="L104" s="491" t="s">
        <v>353</v>
      </c>
      <c r="M104" s="491" t="s">
        <v>353</v>
      </c>
      <c r="N104" s="491" t="s">
        <v>353</v>
      </c>
      <c r="O104" s="491" t="s">
        <v>353</v>
      </c>
      <c r="P104" s="491" t="s">
        <v>353</v>
      </c>
      <c r="Q104" s="491" t="s">
        <v>353</v>
      </c>
      <c r="R104" s="491" t="s">
        <v>353</v>
      </c>
      <c r="S104" s="491" t="s">
        <v>353</v>
      </c>
      <c r="T104" s="491" t="s">
        <v>353</v>
      </c>
      <c r="U104" s="491" t="s">
        <v>353</v>
      </c>
      <c r="V104" s="491" t="s">
        <v>353</v>
      </c>
      <c r="W104" s="491" t="s">
        <v>353</v>
      </c>
      <c r="X104" s="491" t="s">
        <v>353</v>
      </c>
      <c r="Y104" s="491" t="s">
        <v>353</v>
      </c>
      <c r="Z104" s="491" t="s">
        <v>353</v>
      </c>
      <c r="AA104" s="491" t="s">
        <v>353</v>
      </c>
      <c r="AB104" s="491" t="s">
        <v>353</v>
      </c>
      <c r="AC104" s="491" t="s">
        <v>353</v>
      </c>
      <c r="AD104" s="491" t="s">
        <v>353</v>
      </c>
      <c r="AE104" s="491" t="s">
        <v>353</v>
      </c>
      <c r="AF104" s="491" t="s">
        <v>353</v>
      </c>
      <c r="AG104" s="491" t="s">
        <v>353</v>
      </c>
      <c r="AH104" s="491" t="s">
        <v>353</v>
      </c>
      <c r="AI104" s="491" t="s">
        <v>353</v>
      </c>
      <c r="AJ104" s="491" t="s">
        <v>353</v>
      </c>
      <c r="AK104" s="491" t="s">
        <v>353</v>
      </c>
      <c r="AL104" s="491" t="s">
        <v>353</v>
      </c>
      <c r="AM104" s="491" t="s">
        <v>353</v>
      </c>
      <c r="AN104" s="491" t="s">
        <v>353</v>
      </c>
      <c r="AO104" s="491" t="s">
        <v>353</v>
      </c>
      <c r="AP104" s="491" t="s">
        <v>353</v>
      </c>
      <c r="AQ104" s="491" t="s">
        <v>353</v>
      </c>
      <c r="AR104" s="491" t="s">
        <v>353</v>
      </c>
      <c r="AS104" s="491" t="s">
        <v>353</v>
      </c>
      <c r="AT104" s="491" t="s">
        <v>353</v>
      </c>
      <c r="AU104" s="491" t="s">
        <v>353</v>
      </c>
      <c r="AV104" s="491" t="s">
        <v>353</v>
      </c>
      <c r="AW104" s="491" t="s">
        <v>353</v>
      </c>
      <c r="AX104" s="491" t="s">
        <v>353</v>
      </c>
      <c r="AY104" s="491" t="s">
        <v>353</v>
      </c>
      <c r="AZ104" s="491" t="s">
        <v>353</v>
      </c>
      <c r="BA104" s="491" t="s">
        <v>353</v>
      </c>
      <c r="BB104" s="491" t="s">
        <v>353</v>
      </c>
      <c r="BC104" s="491" t="s">
        <v>353</v>
      </c>
      <c r="BD104" s="491" t="s">
        <v>353</v>
      </c>
      <c r="BE104" s="491" t="s">
        <v>353</v>
      </c>
      <c r="BF104" s="491" t="s">
        <v>353</v>
      </c>
      <c r="BG104" s="491" t="s">
        <v>353</v>
      </c>
      <c r="BH104" s="491" t="s">
        <v>353</v>
      </c>
      <c r="BI104" s="491" t="s">
        <v>353</v>
      </c>
      <c r="BJ104" s="491" t="s">
        <v>353</v>
      </c>
      <c r="BK104" s="491" t="s">
        <v>353</v>
      </c>
      <c r="BL104" s="491" t="s">
        <v>353</v>
      </c>
      <c r="BM104" s="491" t="s">
        <v>353</v>
      </c>
      <c r="BN104" s="491" t="s">
        <v>353</v>
      </c>
      <c r="BO104" s="491" t="s">
        <v>353</v>
      </c>
      <c r="BP104" s="491" t="s">
        <v>353</v>
      </c>
      <c r="BQ104" s="491" t="s">
        <v>353</v>
      </c>
      <c r="BR104" s="491" t="s">
        <v>353</v>
      </c>
      <c r="BS104" s="491" t="s">
        <v>353</v>
      </c>
      <c r="BT104" s="491" t="s">
        <v>353</v>
      </c>
      <c r="BU104" s="491" t="s">
        <v>353</v>
      </c>
      <c r="BV104" s="491" t="s">
        <v>353</v>
      </c>
      <c r="BW104" s="491" t="s">
        <v>353</v>
      </c>
      <c r="BX104" s="491" t="s">
        <v>353</v>
      </c>
      <c r="BY104" s="491" t="s">
        <v>353</v>
      </c>
      <c r="BZ104" s="491" t="s">
        <v>353</v>
      </c>
      <c r="CA104" s="491" t="s">
        <v>353</v>
      </c>
      <c r="CB104" s="491" t="s">
        <v>353</v>
      </c>
      <c r="CC104" s="491" t="s">
        <v>353</v>
      </c>
      <c r="CD104" s="491" t="s">
        <v>353</v>
      </c>
      <c r="CE104" s="491" t="s">
        <v>353</v>
      </c>
      <c r="CF104" s="491" t="s">
        <v>353</v>
      </c>
      <c r="CG104" s="491" t="s">
        <v>353</v>
      </c>
      <c r="CH104" s="491" t="s">
        <v>353</v>
      </c>
      <c r="CI104" s="491" t="s">
        <v>353</v>
      </c>
      <c r="CJ104" s="491" t="s">
        <v>353</v>
      </c>
      <c r="CK104" s="491" t="s">
        <v>353</v>
      </c>
      <c r="CL104" s="491" t="s">
        <v>353</v>
      </c>
      <c r="CM104" s="491" t="s">
        <v>353</v>
      </c>
      <c r="CN104" s="491" t="s">
        <v>353</v>
      </c>
      <c r="CO104" s="491" t="s">
        <v>353</v>
      </c>
      <c r="CP104" s="491" t="s">
        <v>353</v>
      </c>
      <c r="CQ104" s="491" t="s">
        <v>353</v>
      </c>
      <c r="CR104" s="491" t="s">
        <v>353</v>
      </c>
      <c r="CS104" s="491" t="s">
        <v>353</v>
      </c>
      <c r="CT104" s="491" t="s">
        <v>353</v>
      </c>
      <c r="CU104" s="491" t="s">
        <v>353</v>
      </c>
      <c r="CV104" s="491" t="s">
        <v>353</v>
      </c>
      <c r="CW104" s="491">
        <v>1</v>
      </c>
      <c r="CX104" s="491" t="s">
        <v>353</v>
      </c>
      <c r="CY104" s="491" t="s">
        <v>353</v>
      </c>
      <c r="CZ104" s="491" t="s">
        <v>353</v>
      </c>
      <c r="DA104" s="491" t="s">
        <v>353</v>
      </c>
      <c r="DB104" s="491" t="s">
        <v>353</v>
      </c>
      <c r="DC104" s="491" t="s">
        <v>353</v>
      </c>
      <c r="DD104" s="491" t="s">
        <v>353</v>
      </c>
      <c r="DE104" s="491" t="s">
        <v>353</v>
      </c>
      <c r="DF104" s="491" t="s">
        <v>353</v>
      </c>
      <c r="DG104" s="492" t="s">
        <v>353</v>
      </c>
    </row>
    <row r="105" spans="1:111" ht="15" customHeight="1">
      <c r="A105" s="484">
        <v>99</v>
      </c>
      <c r="B105" s="188" t="s">
        <v>315</v>
      </c>
      <c r="C105" s="185" t="s">
        <v>316</v>
      </c>
      <c r="D105" s="490" t="s">
        <v>353</v>
      </c>
      <c r="E105" s="491" t="s">
        <v>353</v>
      </c>
      <c r="F105" s="491" t="s">
        <v>353</v>
      </c>
      <c r="G105" s="491" t="s">
        <v>353</v>
      </c>
      <c r="H105" s="491" t="s">
        <v>353</v>
      </c>
      <c r="I105" s="491" t="s">
        <v>353</v>
      </c>
      <c r="J105" s="491" t="s">
        <v>353</v>
      </c>
      <c r="K105" s="491" t="s">
        <v>353</v>
      </c>
      <c r="L105" s="491" t="s">
        <v>353</v>
      </c>
      <c r="M105" s="491" t="s">
        <v>353</v>
      </c>
      <c r="N105" s="491" t="s">
        <v>353</v>
      </c>
      <c r="O105" s="491" t="s">
        <v>353</v>
      </c>
      <c r="P105" s="491" t="s">
        <v>353</v>
      </c>
      <c r="Q105" s="491" t="s">
        <v>353</v>
      </c>
      <c r="R105" s="491" t="s">
        <v>353</v>
      </c>
      <c r="S105" s="491" t="s">
        <v>353</v>
      </c>
      <c r="T105" s="491" t="s">
        <v>353</v>
      </c>
      <c r="U105" s="491" t="s">
        <v>353</v>
      </c>
      <c r="V105" s="491" t="s">
        <v>353</v>
      </c>
      <c r="W105" s="491" t="s">
        <v>353</v>
      </c>
      <c r="X105" s="491" t="s">
        <v>353</v>
      </c>
      <c r="Y105" s="491" t="s">
        <v>353</v>
      </c>
      <c r="Z105" s="491" t="s">
        <v>353</v>
      </c>
      <c r="AA105" s="491" t="s">
        <v>353</v>
      </c>
      <c r="AB105" s="491" t="s">
        <v>353</v>
      </c>
      <c r="AC105" s="491" t="s">
        <v>353</v>
      </c>
      <c r="AD105" s="491" t="s">
        <v>353</v>
      </c>
      <c r="AE105" s="491" t="s">
        <v>353</v>
      </c>
      <c r="AF105" s="491" t="s">
        <v>353</v>
      </c>
      <c r="AG105" s="491" t="s">
        <v>353</v>
      </c>
      <c r="AH105" s="491" t="s">
        <v>353</v>
      </c>
      <c r="AI105" s="491" t="s">
        <v>353</v>
      </c>
      <c r="AJ105" s="491" t="s">
        <v>353</v>
      </c>
      <c r="AK105" s="491" t="s">
        <v>353</v>
      </c>
      <c r="AL105" s="491" t="s">
        <v>353</v>
      </c>
      <c r="AM105" s="491" t="s">
        <v>353</v>
      </c>
      <c r="AN105" s="491" t="s">
        <v>353</v>
      </c>
      <c r="AO105" s="491" t="s">
        <v>353</v>
      </c>
      <c r="AP105" s="491" t="s">
        <v>353</v>
      </c>
      <c r="AQ105" s="491" t="s">
        <v>353</v>
      </c>
      <c r="AR105" s="491" t="s">
        <v>353</v>
      </c>
      <c r="AS105" s="491" t="s">
        <v>353</v>
      </c>
      <c r="AT105" s="491" t="s">
        <v>353</v>
      </c>
      <c r="AU105" s="491" t="s">
        <v>353</v>
      </c>
      <c r="AV105" s="491" t="s">
        <v>353</v>
      </c>
      <c r="AW105" s="491" t="s">
        <v>353</v>
      </c>
      <c r="AX105" s="491" t="s">
        <v>353</v>
      </c>
      <c r="AY105" s="491" t="s">
        <v>353</v>
      </c>
      <c r="AZ105" s="491" t="s">
        <v>353</v>
      </c>
      <c r="BA105" s="491" t="s">
        <v>353</v>
      </c>
      <c r="BB105" s="491" t="s">
        <v>353</v>
      </c>
      <c r="BC105" s="491" t="s">
        <v>353</v>
      </c>
      <c r="BD105" s="491" t="s">
        <v>353</v>
      </c>
      <c r="BE105" s="491" t="s">
        <v>353</v>
      </c>
      <c r="BF105" s="491" t="s">
        <v>353</v>
      </c>
      <c r="BG105" s="491" t="s">
        <v>353</v>
      </c>
      <c r="BH105" s="491" t="s">
        <v>353</v>
      </c>
      <c r="BI105" s="491" t="s">
        <v>353</v>
      </c>
      <c r="BJ105" s="491" t="s">
        <v>353</v>
      </c>
      <c r="BK105" s="491" t="s">
        <v>353</v>
      </c>
      <c r="BL105" s="491" t="s">
        <v>353</v>
      </c>
      <c r="BM105" s="491" t="s">
        <v>353</v>
      </c>
      <c r="BN105" s="491" t="s">
        <v>353</v>
      </c>
      <c r="BO105" s="491" t="s">
        <v>353</v>
      </c>
      <c r="BP105" s="491" t="s">
        <v>353</v>
      </c>
      <c r="BQ105" s="491" t="s">
        <v>353</v>
      </c>
      <c r="BR105" s="491" t="s">
        <v>353</v>
      </c>
      <c r="BS105" s="491" t="s">
        <v>353</v>
      </c>
      <c r="BT105" s="491" t="s">
        <v>353</v>
      </c>
      <c r="BU105" s="491" t="s">
        <v>353</v>
      </c>
      <c r="BV105" s="491" t="s">
        <v>353</v>
      </c>
      <c r="BW105" s="491" t="s">
        <v>353</v>
      </c>
      <c r="BX105" s="491" t="s">
        <v>353</v>
      </c>
      <c r="BY105" s="491" t="s">
        <v>353</v>
      </c>
      <c r="BZ105" s="491" t="s">
        <v>353</v>
      </c>
      <c r="CA105" s="491" t="s">
        <v>353</v>
      </c>
      <c r="CB105" s="491" t="s">
        <v>353</v>
      </c>
      <c r="CC105" s="491" t="s">
        <v>353</v>
      </c>
      <c r="CD105" s="491" t="s">
        <v>353</v>
      </c>
      <c r="CE105" s="491" t="s">
        <v>353</v>
      </c>
      <c r="CF105" s="491" t="s">
        <v>353</v>
      </c>
      <c r="CG105" s="491" t="s">
        <v>353</v>
      </c>
      <c r="CH105" s="491" t="s">
        <v>353</v>
      </c>
      <c r="CI105" s="491" t="s">
        <v>353</v>
      </c>
      <c r="CJ105" s="491" t="s">
        <v>353</v>
      </c>
      <c r="CK105" s="491" t="s">
        <v>353</v>
      </c>
      <c r="CL105" s="491" t="s">
        <v>353</v>
      </c>
      <c r="CM105" s="491" t="s">
        <v>353</v>
      </c>
      <c r="CN105" s="491" t="s">
        <v>353</v>
      </c>
      <c r="CO105" s="491" t="s">
        <v>353</v>
      </c>
      <c r="CP105" s="491" t="s">
        <v>353</v>
      </c>
      <c r="CQ105" s="491" t="s">
        <v>353</v>
      </c>
      <c r="CR105" s="491" t="s">
        <v>353</v>
      </c>
      <c r="CS105" s="491" t="s">
        <v>353</v>
      </c>
      <c r="CT105" s="491" t="s">
        <v>353</v>
      </c>
      <c r="CU105" s="491" t="s">
        <v>353</v>
      </c>
      <c r="CV105" s="491" t="s">
        <v>353</v>
      </c>
      <c r="CW105" s="491" t="s">
        <v>353</v>
      </c>
      <c r="CX105" s="491">
        <v>1</v>
      </c>
      <c r="CY105" s="491" t="s">
        <v>353</v>
      </c>
      <c r="CZ105" s="491" t="s">
        <v>353</v>
      </c>
      <c r="DA105" s="491" t="s">
        <v>353</v>
      </c>
      <c r="DB105" s="491" t="s">
        <v>353</v>
      </c>
      <c r="DC105" s="491" t="s">
        <v>353</v>
      </c>
      <c r="DD105" s="491" t="s">
        <v>353</v>
      </c>
      <c r="DE105" s="491" t="s">
        <v>353</v>
      </c>
      <c r="DF105" s="491" t="s">
        <v>353</v>
      </c>
      <c r="DG105" s="492" t="s">
        <v>353</v>
      </c>
    </row>
    <row r="106" spans="1:111" ht="15" customHeight="1">
      <c r="A106" s="484">
        <v>100</v>
      </c>
      <c r="B106" s="188" t="s">
        <v>317</v>
      </c>
      <c r="C106" s="185" t="s">
        <v>318</v>
      </c>
      <c r="D106" s="490" t="s">
        <v>353</v>
      </c>
      <c r="E106" s="491" t="s">
        <v>353</v>
      </c>
      <c r="F106" s="491" t="s">
        <v>353</v>
      </c>
      <c r="G106" s="491" t="s">
        <v>353</v>
      </c>
      <c r="H106" s="491" t="s">
        <v>353</v>
      </c>
      <c r="I106" s="491" t="s">
        <v>353</v>
      </c>
      <c r="J106" s="491" t="s">
        <v>353</v>
      </c>
      <c r="K106" s="491" t="s">
        <v>353</v>
      </c>
      <c r="L106" s="491" t="s">
        <v>353</v>
      </c>
      <c r="M106" s="491" t="s">
        <v>353</v>
      </c>
      <c r="N106" s="491" t="s">
        <v>353</v>
      </c>
      <c r="O106" s="491" t="s">
        <v>353</v>
      </c>
      <c r="P106" s="491" t="s">
        <v>353</v>
      </c>
      <c r="Q106" s="491" t="s">
        <v>353</v>
      </c>
      <c r="R106" s="491" t="s">
        <v>353</v>
      </c>
      <c r="S106" s="491" t="s">
        <v>353</v>
      </c>
      <c r="T106" s="491" t="s">
        <v>353</v>
      </c>
      <c r="U106" s="491" t="s">
        <v>353</v>
      </c>
      <c r="V106" s="491" t="s">
        <v>353</v>
      </c>
      <c r="W106" s="491" t="s">
        <v>353</v>
      </c>
      <c r="X106" s="491" t="s">
        <v>353</v>
      </c>
      <c r="Y106" s="491" t="s">
        <v>353</v>
      </c>
      <c r="Z106" s="491" t="s">
        <v>353</v>
      </c>
      <c r="AA106" s="491" t="s">
        <v>353</v>
      </c>
      <c r="AB106" s="491" t="s">
        <v>353</v>
      </c>
      <c r="AC106" s="491" t="s">
        <v>353</v>
      </c>
      <c r="AD106" s="491" t="s">
        <v>353</v>
      </c>
      <c r="AE106" s="491" t="s">
        <v>353</v>
      </c>
      <c r="AF106" s="491" t="s">
        <v>353</v>
      </c>
      <c r="AG106" s="491" t="s">
        <v>353</v>
      </c>
      <c r="AH106" s="491" t="s">
        <v>353</v>
      </c>
      <c r="AI106" s="491" t="s">
        <v>353</v>
      </c>
      <c r="AJ106" s="491" t="s">
        <v>353</v>
      </c>
      <c r="AK106" s="491" t="s">
        <v>353</v>
      </c>
      <c r="AL106" s="491" t="s">
        <v>353</v>
      </c>
      <c r="AM106" s="491" t="s">
        <v>353</v>
      </c>
      <c r="AN106" s="491" t="s">
        <v>353</v>
      </c>
      <c r="AO106" s="491" t="s">
        <v>353</v>
      </c>
      <c r="AP106" s="491" t="s">
        <v>353</v>
      </c>
      <c r="AQ106" s="491" t="s">
        <v>353</v>
      </c>
      <c r="AR106" s="491" t="s">
        <v>353</v>
      </c>
      <c r="AS106" s="491" t="s">
        <v>353</v>
      </c>
      <c r="AT106" s="491" t="s">
        <v>353</v>
      </c>
      <c r="AU106" s="491" t="s">
        <v>353</v>
      </c>
      <c r="AV106" s="491" t="s">
        <v>353</v>
      </c>
      <c r="AW106" s="491" t="s">
        <v>353</v>
      </c>
      <c r="AX106" s="491" t="s">
        <v>353</v>
      </c>
      <c r="AY106" s="491" t="s">
        <v>353</v>
      </c>
      <c r="AZ106" s="491" t="s">
        <v>353</v>
      </c>
      <c r="BA106" s="491" t="s">
        <v>353</v>
      </c>
      <c r="BB106" s="491" t="s">
        <v>353</v>
      </c>
      <c r="BC106" s="491" t="s">
        <v>353</v>
      </c>
      <c r="BD106" s="491" t="s">
        <v>353</v>
      </c>
      <c r="BE106" s="491" t="s">
        <v>353</v>
      </c>
      <c r="BF106" s="491" t="s">
        <v>353</v>
      </c>
      <c r="BG106" s="491" t="s">
        <v>353</v>
      </c>
      <c r="BH106" s="491" t="s">
        <v>353</v>
      </c>
      <c r="BI106" s="491" t="s">
        <v>353</v>
      </c>
      <c r="BJ106" s="491" t="s">
        <v>353</v>
      </c>
      <c r="BK106" s="491" t="s">
        <v>353</v>
      </c>
      <c r="BL106" s="491" t="s">
        <v>353</v>
      </c>
      <c r="BM106" s="491" t="s">
        <v>353</v>
      </c>
      <c r="BN106" s="491" t="s">
        <v>353</v>
      </c>
      <c r="BO106" s="491" t="s">
        <v>353</v>
      </c>
      <c r="BP106" s="491" t="s">
        <v>353</v>
      </c>
      <c r="BQ106" s="491" t="s">
        <v>353</v>
      </c>
      <c r="BR106" s="491" t="s">
        <v>353</v>
      </c>
      <c r="BS106" s="491" t="s">
        <v>353</v>
      </c>
      <c r="BT106" s="491" t="s">
        <v>353</v>
      </c>
      <c r="BU106" s="491" t="s">
        <v>353</v>
      </c>
      <c r="BV106" s="491" t="s">
        <v>353</v>
      </c>
      <c r="BW106" s="491" t="s">
        <v>353</v>
      </c>
      <c r="BX106" s="491" t="s">
        <v>353</v>
      </c>
      <c r="BY106" s="491" t="s">
        <v>353</v>
      </c>
      <c r="BZ106" s="491" t="s">
        <v>353</v>
      </c>
      <c r="CA106" s="491" t="s">
        <v>353</v>
      </c>
      <c r="CB106" s="491" t="s">
        <v>353</v>
      </c>
      <c r="CC106" s="491" t="s">
        <v>353</v>
      </c>
      <c r="CD106" s="491" t="s">
        <v>353</v>
      </c>
      <c r="CE106" s="491" t="s">
        <v>353</v>
      </c>
      <c r="CF106" s="491" t="s">
        <v>353</v>
      </c>
      <c r="CG106" s="491" t="s">
        <v>353</v>
      </c>
      <c r="CH106" s="491" t="s">
        <v>353</v>
      </c>
      <c r="CI106" s="491" t="s">
        <v>353</v>
      </c>
      <c r="CJ106" s="491" t="s">
        <v>353</v>
      </c>
      <c r="CK106" s="491" t="s">
        <v>353</v>
      </c>
      <c r="CL106" s="491" t="s">
        <v>353</v>
      </c>
      <c r="CM106" s="491" t="s">
        <v>353</v>
      </c>
      <c r="CN106" s="491" t="s">
        <v>353</v>
      </c>
      <c r="CO106" s="491" t="s">
        <v>353</v>
      </c>
      <c r="CP106" s="491" t="s">
        <v>353</v>
      </c>
      <c r="CQ106" s="491" t="s">
        <v>353</v>
      </c>
      <c r="CR106" s="491" t="s">
        <v>353</v>
      </c>
      <c r="CS106" s="491" t="s">
        <v>353</v>
      </c>
      <c r="CT106" s="491" t="s">
        <v>353</v>
      </c>
      <c r="CU106" s="491" t="s">
        <v>353</v>
      </c>
      <c r="CV106" s="491" t="s">
        <v>353</v>
      </c>
      <c r="CW106" s="491" t="s">
        <v>353</v>
      </c>
      <c r="CX106" s="491" t="s">
        <v>353</v>
      </c>
      <c r="CY106" s="491">
        <v>1</v>
      </c>
      <c r="CZ106" s="491" t="s">
        <v>353</v>
      </c>
      <c r="DA106" s="491" t="s">
        <v>353</v>
      </c>
      <c r="DB106" s="491" t="s">
        <v>353</v>
      </c>
      <c r="DC106" s="491" t="s">
        <v>353</v>
      </c>
      <c r="DD106" s="491" t="s">
        <v>353</v>
      </c>
      <c r="DE106" s="491" t="s">
        <v>353</v>
      </c>
      <c r="DF106" s="491" t="s">
        <v>353</v>
      </c>
      <c r="DG106" s="492" t="s">
        <v>353</v>
      </c>
    </row>
    <row r="107" spans="1:111" ht="15" customHeight="1">
      <c r="A107" s="484">
        <v>101</v>
      </c>
      <c r="B107" s="188" t="s">
        <v>319</v>
      </c>
      <c r="C107" s="185" t="s">
        <v>320</v>
      </c>
      <c r="D107" s="490" t="s">
        <v>353</v>
      </c>
      <c r="E107" s="491" t="s">
        <v>353</v>
      </c>
      <c r="F107" s="491" t="s">
        <v>353</v>
      </c>
      <c r="G107" s="491" t="s">
        <v>353</v>
      </c>
      <c r="H107" s="491" t="s">
        <v>353</v>
      </c>
      <c r="I107" s="491" t="s">
        <v>353</v>
      </c>
      <c r="J107" s="491" t="s">
        <v>353</v>
      </c>
      <c r="K107" s="491" t="s">
        <v>353</v>
      </c>
      <c r="L107" s="491" t="s">
        <v>353</v>
      </c>
      <c r="M107" s="491" t="s">
        <v>353</v>
      </c>
      <c r="N107" s="491" t="s">
        <v>353</v>
      </c>
      <c r="O107" s="491" t="s">
        <v>353</v>
      </c>
      <c r="P107" s="491" t="s">
        <v>353</v>
      </c>
      <c r="Q107" s="491" t="s">
        <v>353</v>
      </c>
      <c r="R107" s="491" t="s">
        <v>353</v>
      </c>
      <c r="S107" s="491" t="s">
        <v>353</v>
      </c>
      <c r="T107" s="491" t="s">
        <v>353</v>
      </c>
      <c r="U107" s="491" t="s">
        <v>353</v>
      </c>
      <c r="V107" s="491" t="s">
        <v>353</v>
      </c>
      <c r="W107" s="491" t="s">
        <v>353</v>
      </c>
      <c r="X107" s="491" t="s">
        <v>353</v>
      </c>
      <c r="Y107" s="491" t="s">
        <v>353</v>
      </c>
      <c r="Z107" s="491" t="s">
        <v>353</v>
      </c>
      <c r="AA107" s="491" t="s">
        <v>353</v>
      </c>
      <c r="AB107" s="491" t="s">
        <v>353</v>
      </c>
      <c r="AC107" s="491" t="s">
        <v>353</v>
      </c>
      <c r="AD107" s="491" t="s">
        <v>353</v>
      </c>
      <c r="AE107" s="491" t="s">
        <v>353</v>
      </c>
      <c r="AF107" s="491" t="s">
        <v>353</v>
      </c>
      <c r="AG107" s="491" t="s">
        <v>353</v>
      </c>
      <c r="AH107" s="491" t="s">
        <v>353</v>
      </c>
      <c r="AI107" s="491" t="s">
        <v>353</v>
      </c>
      <c r="AJ107" s="491" t="s">
        <v>353</v>
      </c>
      <c r="AK107" s="491" t="s">
        <v>353</v>
      </c>
      <c r="AL107" s="491" t="s">
        <v>353</v>
      </c>
      <c r="AM107" s="491" t="s">
        <v>353</v>
      </c>
      <c r="AN107" s="491" t="s">
        <v>353</v>
      </c>
      <c r="AO107" s="491" t="s">
        <v>353</v>
      </c>
      <c r="AP107" s="491" t="s">
        <v>353</v>
      </c>
      <c r="AQ107" s="491" t="s">
        <v>353</v>
      </c>
      <c r="AR107" s="491" t="s">
        <v>353</v>
      </c>
      <c r="AS107" s="491" t="s">
        <v>353</v>
      </c>
      <c r="AT107" s="491" t="s">
        <v>353</v>
      </c>
      <c r="AU107" s="491" t="s">
        <v>353</v>
      </c>
      <c r="AV107" s="491" t="s">
        <v>353</v>
      </c>
      <c r="AW107" s="491" t="s">
        <v>353</v>
      </c>
      <c r="AX107" s="491" t="s">
        <v>353</v>
      </c>
      <c r="AY107" s="491" t="s">
        <v>353</v>
      </c>
      <c r="AZ107" s="491" t="s">
        <v>353</v>
      </c>
      <c r="BA107" s="491" t="s">
        <v>353</v>
      </c>
      <c r="BB107" s="491" t="s">
        <v>353</v>
      </c>
      <c r="BC107" s="491" t="s">
        <v>353</v>
      </c>
      <c r="BD107" s="491" t="s">
        <v>353</v>
      </c>
      <c r="BE107" s="491" t="s">
        <v>353</v>
      </c>
      <c r="BF107" s="491" t="s">
        <v>353</v>
      </c>
      <c r="BG107" s="491" t="s">
        <v>353</v>
      </c>
      <c r="BH107" s="491" t="s">
        <v>353</v>
      </c>
      <c r="BI107" s="491" t="s">
        <v>353</v>
      </c>
      <c r="BJ107" s="491" t="s">
        <v>353</v>
      </c>
      <c r="BK107" s="491" t="s">
        <v>353</v>
      </c>
      <c r="BL107" s="491" t="s">
        <v>353</v>
      </c>
      <c r="BM107" s="491" t="s">
        <v>353</v>
      </c>
      <c r="BN107" s="491" t="s">
        <v>353</v>
      </c>
      <c r="BO107" s="491" t="s">
        <v>353</v>
      </c>
      <c r="BP107" s="491" t="s">
        <v>353</v>
      </c>
      <c r="BQ107" s="491" t="s">
        <v>353</v>
      </c>
      <c r="BR107" s="491" t="s">
        <v>353</v>
      </c>
      <c r="BS107" s="491" t="s">
        <v>353</v>
      </c>
      <c r="BT107" s="491" t="s">
        <v>353</v>
      </c>
      <c r="BU107" s="491" t="s">
        <v>353</v>
      </c>
      <c r="BV107" s="491" t="s">
        <v>353</v>
      </c>
      <c r="BW107" s="491" t="s">
        <v>353</v>
      </c>
      <c r="BX107" s="491" t="s">
        <v>353</v>
      </c>
      <c r="BY107" s="491" t="s">
        <v>353</v>
      </c>
      <c r="BZ107" s="491" t="s">
        <v>353</v>
      </c>
      <c r="CA107" s="491" t="s">
        <v>353</v>
      </c>
      <c r="CB107" s="491" t="s">
        <v>353</v>
      </c>
      <c r="CC107" s="491" t="s">
        <v>353</v>
      </c>
      <c r="CD107" s="491" t="s">
        <v>353</v>
      </c>
      <c r="CE107" s="491" t="s">
        <v>353</v>
      </c>
      <c r="CF107" s="491" t="s">
        <v>353</v>
      </c>
      <c r="CG107" s="491" t="s">
        <v>353</v>
      </c>
      <c r="CH107" s="491" t="s">
        <v>353</v>
      </c>
      <c r="CI107" s="491" t="s">
        <v>353</v>
      </c>
      <c r="CJ107" s="491" t="s">
        <v>353</v>
      </c>
      <c r="CK107" s="491" t="s">
        <v>353</v>
      </c>
      <c r="CL107" s="491" t="s">
        <v>353</v>
      </c>
      <c r="CM107" s="491" t="s">
        <v>353</v>
      </c>
      <c r="CN107" s="491" t="s">
        <v>353</v>
      </c>
      <c r="CO107" s="491" t="s">
        <v>353</v>
      </c>
      <c r="CP107" s="491" t="s">
        <v>353</v>
      </c>
      <c r="CQ107" s="491" t="s">
        <v>353</v>
      </c>
      <c r="CR107" s="491" t="s">
        <v>353</v>
      </c>
      <c r="CS107" s="491" t="s">
        <v>353</v>
      </c>
      <c r="CT107" s="491" t="s">
        <v>353</v>
      </c>
      <c r="CU107" s="491" t="s">
        <v>353</v>
      </c>
      <c r="CV107" s="491" t="s">
        <v>353</v>
      </c>
      <c r="CW107" s="491" t="s">
        <v>353</v>
      </c>
      <c r="CX107" s="491" t="s">
        <v>353</v>
      </c>
      <c r="CY107" s="491" t="s">
        <v>353</v>
      </c>
      <c r="CZ107" s="491">
        <v>1</v>
      </c>
      <c r="DA107" s="491" t="s">
        <v>353</v>
      </c>
      <c r="DB107" s="491" t="s">
        <v>353</v>
      </c>
      <c r="DC107" s="491" t="s">
        <v>353</v>
      </c>
      <c r="DD107" s="491" t="s">
        <v>353</v>
      </c>
      <c r="DE107" s="491" t="s">
        <v>353</v>
      </c>
      <c r="DF107" s="491" t="s">
        <v>353</v>
      </c>
      <c r="DG107" s="492" t="s">
        <v>353</v>
      </c>
    </row>
    <row r="108" spans="1:111" ht="15" customHeight="1">
      <c r="A108" s="484">
        <v>102</v>
      </c>
      <c r="B108" s="188" t="s">
        <v>321</v>
      </c>
      <c r="C108" s="185" t="s">
        <v>322</v>
      </c>
      <c r="D108" s="490" t="s">
        <v>353</v>
      </c>
      <c r="E108" s="491" t="s">
        <v>353</v>
      </c>
      <c r="F108" s="491" t="s">
        <v>353</v>
      </c>
      <c r="G108" s="491" t="s">
        <v>353</v>
      </c>
      <c r="H108" s="491" t="s">
        <v>353</v>
      </c>
      <c r="I108" s="491" t="s">
        <v>353</v>
      </c>
      <c r="J108" s="491" t="s">
        <v>353</v>
      </c>
      <c r="K108" s="491" t="s">
        <v>353</v>
      </c>
      <c r="L108" s="491" t="s">
        <v>353</v>
      </c>
      <c r="M108" s="491" t="s">
        <v>353</v>
      </c>
      <c r="N108" s="491" t="s">
        <v>353</v>
      </c>
      <c r="O108" s="491" t="s">
        <v>353</v>
      </c>
      <c r="P108" s="491" t="s">
        <v>353</v>
      </c>
      <c r="Q108" s="491" t="s">
        <v>353</v>
      </c>
      <c r="R108" s="491" t="s">
        <v>353</v>
      </c>
      <c r="S108" s="491" t="s">
        <v>353</v>
      </c>
      <c r="T108" s="491" t="s">
        <v>353</v>
      </c>
      <c r="U108" s="491" t="s">
        <v>353</v>
      </c>
      <c r="V108" s="491" t="s">
        <v>353</v>
      </c>
      <c r="W108" s="491" t="s">
        <v>353</v>
      </c>
      <c r="X108" s="491" t="s">
        <v>353</v>
      </c>
      <c r="Y108" s="491" t="s">
        <v>353</v>
      </c>
      <c r="Z108" s="491" t="s">
        <v>353</v>
      </c>
      <c r="AA108" s="491" t="s">
        <v>353</v>
      </c>
      <c r="AB108" s="491" t="s">
        <v>353</v>
      </c>
      <c r="AC108" s="491" t="s">
        <v>353</v>
      </c>
      <c r="AD108" s="491" t="s">
        <v>353</v>
      </c>
      <c r="AE108" s="491" t="s">
        <v>353</v>
      </c>
      <c r="AF108" s="491" t="s">
        <v>353</v>
      </c>
      <c r="AG108" s="491" t="s">
        <v>353</v>
      </c>
      <c r="AH108" s="491" t="s">
        <v>353</v>
      </c>
      <c r="AI108" s="491" t="s">
        <v>353</v>
      </c>
      <c r="AJ108" s="491" t="s">
        <v>353</v>
      </c>
      <c r="AK108" s="491" t="s">
        <v>353</v>
      </c>
      <c r="AL108" s="491" t="s">
        <v>353</v>
      </c>
      <c r="AM108" s="491" t="s">
        <v>353</v>
      </c>
      <c r="AN108" s="491" t="s">
        <v>353</v>
      </c>
      <c r="AO108" s="491" t="s">
        <v>353</v>
      </c>
      <c r="AP108" s="491" t="s">
        <v>353</v>
      </c>
      <c r="AQ108" s="491" t="s">
        <v>353</v>
      </c>
      <c r="AR108" s="491" t="s">
        <v>353</v>
      </c>
      <c r="AS108" s="491" t="s">
        <v>353</v>
      </c>
      <c r="AT108" s="491" t="s">
        <v>353</v>
      </c>
      <c r="AU108" s="491" t="s">
        <v>353</v>
      </c>
      <c r="AV108" s="491" t="s">
        <v>353</v>
      </c>
      <c r="AW108" s="491" t="s">
        <v>353</v>
      </c>
      <c r="AX108" s="491" t="s">
        <v>353</v>
      </c>
      <c r="AY108" s="491" t="s">
        <v>353</v>
      </c>
      <c r="AZ108" s="491" t="s">
        <v>353</v>
      </c>
      <c r="BA108" s="491" t="s">
        <v>353</v>
      </c>
      <c r="BB108" s="491" t="s">
        <v>353</v>
      </c>
      <c r="BC108" s="491" t="s">
        <v>353</v>
      </c>
      <c r="BD108" s="491" t="s">
        <v>353</v>
      </c>
      <c r="BE108" s="491" t="s">
        <v>353</v>
      </c>
      <c r="BF108" s="491" t="s">
        <v>353</v>
      </c>
      <c r="BG108" s="491" t="s">
        <v>353</v>
      </c>
      <c r="BH108" s="491" t="s">
        <v>353</v>
      </c>
      <c r="BI108" s="491" t="s">
        <v>353</v>
      </c>
      <c r="BJ108" s="491" t="s">
        <v>353</v>
      </c>
      <c r="BK108" s="491" t="s">
        <v>353</v>
      </c>
      <c r="BL108" s="491" t="s">
        <v>353</v>
      </c>
      <c r="BM108" s="491" t="s">
        <v>353</v>
      </c>
      <c r="BN108" s="491" t="s">
        <v>353</v>
      </c>
      <c r="BO108" s="491" t="s">
        <v>353</v>
      </c>
      <c r="BP108" s="491" t="s">
        <v>353</v>
      </c>
      <c r="BQ108" s="491" t="s">
        <v>353</v>
      </c>
      <c r="BR108" s="491" t="s">
        <v>353</v>
      </c>
      <c r="BS108" s="491" t="s">
        <v>353</v>
      </c>
      <c r="BT108" s="491" t="s">
        <v>353</v>
      </c>
      <c r="BU108" s="491" t="s">
        <v>353</v>
      </c>
      <c r="BV108" s="491" t="s">
        <v>353</v>
      </c>
      <c r="BW108" s="491" t="s">
        <v>353</v>
      </c>
      <c r="BX108" s="491" t="s">
        <v>353</v>
      </c>
      <c r="BY108" s="491" t="s">
        <v>353</v>
      </c>
      <c r="BZ108" s="491" t="s">
        <v>353</v>
      </c>
      <c r="CA108" s="491" t="s">
        <v>353</v>
      </c>
      <c r="CB108" s="491" t="s">
        <v>353</v>
      </c>
      <c r="CC108" s="491" t="s">
        <v>353</v>
      </c>
      <c r="CD108" s="491" t="s">
        <v>353</v>
      </c>
      <c r="CE108" s="491" t="s">
        <v>353</v>
      </c>
      <c r="CF108" s="491" t="s">
        <v>353</v>
      </c>
      <c r="CG108" s="491" t="s">
        <v>353</v>
      </c>
      <c r="CH108" s="491" t="s">
        <v>353</v>
      </c>
      <c r="CI108" s="491" t="s">
        <v>353</v>
      </c>
      <c r="CJ108" s="491" t="s">
        <v>353</v>
      </c>
      <c r="CK108" s="491" t="s">
        <v>353</v>
      </c>
      <c r="CL108" s="491" t="s">
        <v>353</v>
      </c>
      <c r="CM108" s="491" t="s">
        <v>353</v>
      </c>
      <c r="CN108" s="491" t="s">
        <v>353</v>
      </c>
      <c r="CO108" s="491" t="s">
        <v>353</v>
      </c>
      <c r="CP108" s="491" t="s">
        <v>353</v>
      </c>
      <c r="CQ108" s="491" t="s">
        <v>353</v>
      </c>
      <c r="CR108" s="491" t="s">
        <v>353</v>
      </c>
      <c r="CS108" s="491" t="s">
        <v>353</v>
      </c>
      <c r="CT108" s="491" t="s">
        <v>353</v>
      </c>
      <c r="CU108" s="491" t="s">
        <v>353</v>
      </c>
      <c r="CV108" s="491" t="s">
        <v>353</v>
      </c>
      <c r="CW108" s="491" t="s">
        <v>353</v>
      </c>
      <c r="CX108" s="491" t="s">
        <v>353</v>
      </c>
      <c r="CY108" s="491" t="s">
        <v>353</v>
      </c>
      <c r="CZ108" s="491" t="s">
        <v>353</v>
      </c>
      <c r="DA108" s="491">
        <v>1</v>
      </c>
      <c r="DB108" s="491" t="s">
        <v>353</v>
      </c>
      <c r="DC108" s="491" t="s">
        <v>353</v>
      </c>
      <c r="DD108" s="491" t="s">
        <v>353</v>
      </c>
      <c r="DE108" s="491" t="s">
        <v>353</v>
      </c>
      <c r="DF108" s="491" t="s">
        <v>353</v>
      </c>
      <c r="DG108" s="492" t="s">
        <v>353</v>
      </c>
    </row>
    <row r="109" spans="1:111" ht="15" customHeight="1">
      <c r="A109" s="484">
        <v>103</v>
      </c>
      <c r="B109" s="188" t="s">
        <v>323</v>
      </c>
      <c r="C109" s="185" t="s">
        <v>324</v>
      </c>
      <c r="D109" s="490" t="s">
        <v>353</v>
      </c>
      <c r="E109" s="491" t="s">
        <v>353</v>
      </c>
      <c r="F109" s="491" t="s">
        <v>353</v>
      </c>
      <c r="G109" s="491" t="s">
        <v>353</v>
      </c>
      <c r="H109" s="491" t="s">
        <v>353</v>
      </c>
      <c r="I109" s="491" t="s">
        <v>353</v>
      </c>
      <c r="J109" s="491" t="s">
        <v>353</v>
      </c>
      <c r="K109" s="491" t="s">
        <v>353</v>
      </c>
      <c r="L109" s="491" t="s">
        <v>353</v>
      </c>
      <c r="M109" s="491" t="s">
        <v>353</v>
      </c>
      <c r="N109" s="491" t="s">
        <v>353</v>
      </c>
      <c r="O109" s="491" t="s">
        <v>353</v>
      </c>
      <c r="P109" s="491" t="s">
        <v>353</v>
      </c>
      <c r="Q109" s="491" t="s">
        <v>353</v>
      </c>
      <c r="R109" s="491" t="s">
        <v>353</v>
      </c>
      <c r="S109" s="491" t="s">
        <v>353</v>
      </c>
      <c r="T109" s="491" t="s">
        <v>353</v>
      </c>
      <c r="U109" s="491" t="s">
        <v>353</v>
      </c>
      <c r="V109" s="491" t="s">
        <v>353</v>
      </c>
      <c r="W109" s="491" t="s">
        <v>353</v>
      </c>
      <c r="X109" s="491" t="s">
        <v>353</v>
      </c>
      <c r="Y109" s="491" t="s">
        <v>353</v>
      </c>
      <c r="Z109" s="491" t="s">
        <v>353</v>
      </c>
      <c r="AA109" s="491" t="s">
        <v>353</v>
      </c>
      <c r="AB109" s="491" t="s">
        <v>353</v>
      </c>
      <c r="AC109" s="491" t="s">
        <v>353</v>
      </c>
      <c r="AD109" s="491" t="s">
        <v>353</v>
      </c>
      <c r="AE109" s="491" t="s">
        <v>353</v>
      </c>
      <c r="AF109" s="491" t="s">
        <v>353</v>
      </c>
      <c r="AG109" s="491" t="s">
        <v>353</v>
      </c>
      <c r="AH109" s="491" t="s">
        <v>353</v>
      </c>
      <c r="AI109" s="491" t="s">
        <v>353</v>
      </c>
      <c r="AJ109" s="491" t="s">
        <v>353</v>
      </c>
      <c r="AK109" s="491" t="s">
        <v>353</v>
      </c>
      <c r="AL109" s="491" t="s">
        <v>353</v>
      </c>
      <c r="AM109" s="491" t="s">
        <v>353</v>
      </c>
      <c r="AN109" s="491" t="s">
        <v>353</v>
      </c>
      <c r="AO109" s="491" t="s">
        <v>353</v>
      </c>
      <c r="AP109" s="491" t="s">
        <v>353</v>
      </c>
      <c r="AQ109" s="491" t="s">
        <v>353</v>
      </c>
      <c r="AR109" s="491" t="s">
        <v>353</v>
      </c>
      <c r="AS109" s="491" t="s">
        <v>353</v>
      </c>
      <c r="AT109" s="491" t="s">
        <v>353</v>
      </c>
      <c r="AU109" s="491" t="s">
        <v>353</v>
      </c>
      <c r="AV109" s="491" t="s">
        <v>353</v>
      </c>
      <c r="AW109" s="491" t="s">
        <v>353</v>
      </c>
      <c r="AX109" s="491" t="s">
        <v>353</v>
      </c>
      <c r="AY109" s="491" t="s">
        <v>353</v>
      </c>
      <c r="AZ109" s="491" t="s">
        <v>353</v>
      </c>
      <c r="BA109" s="491" t="s">
        <v>353</v>
      </c>
      <c r="BB109" s="491" t="s">
        <v>353</v>
      </c>
      <c r="BC109" s="491" t="s">
        <v>353</v>
      </c>
      <c r="BD109" s="491" t="s">
        <v>353</v>
      </c>
      <c r="BE109" s="491" t="s">
        <v>353</v>
      </c>
      <c r="BF109" s="491" t="s">
        <v>353</v>
      </c>
      <c r="BG109" s="491" t="s">
        <v>353</v>
      </c>
      <c r="BH109" s="491" t="s">
        <v>353</v>
      </c>
      <c r="BI109" s="491" t="s">
        <v>353</v>
      </c>
      <c r="BJ109" s="491" t="s">
        <v>353</v>
      </c>
      <c r="BK109" s="491" t="s">
        <v>353</v>
      </c>
      <c r="BL109" s="491" t="s">
        <v>353</v>
      </c>
      <c r="BM109" s="491" t="s">
        <v>353</v>
      </c>
      <c r="BN109" s="491" t="s">
        <v>353</v>
      </c>
      <c r="BO109" s="491" t="s">
        <v>353</v>
      </c>
      <c r="BP109" s="491" t="s">
        <v>353</v>
      </c>
      <c r="BQ109" s="491" t="s">
        <v>353</v>
      </c>
      <c r="BR109" s="491" t="s">
        <v>353</v>
      </c>
      <c r="BS109" s="491" t="s">
        <v>353</v>
      </c>
      <c r="BT109" s="491" t="s">
        <v>353</v>
      </c>
      <c r="BU109" s="491" t="s">
        <v>353</v>
      </c>
      <c r="BV109" s="491" t="s">
        <v>353</v>
      </c>
      <c r="BW109" s="491" t="s">
        <v>353</v>
      </c>
      <c r="BX109" s="491" t="s">
        <v>353</v>
      </c>
      <c r="BY109" s="491" t="s">
        <v>353</v>
      </c>
      <c r="BZ109" s="491" t="s">
        <v>353</v>
      </c>
      <c r="CA109" s="491" t="s">
        <v>353</v>
      </c>
      <c r="CB109" s="491" t="s">
        <v>353</v>
      </c>
      <c r="CC109" s="491" t="s">
        <v>353</v>
      </c>
      <c r="CD109" s="491" t="s">
        <v>353</v>
      </c>
      <c r="CE109" s="491" t="s">
        <v>353</v>
      </c>
      <c r="CF109" s="491" t="s">
        <v>353</v>
      </c>
      <c r="CG109" s="491" t="s">
        <v>353</v>
      </c>
      <c r="CH109" s="491" t="s">
        <v>353</v>
      </c>
      <c r="CI109" s="491" t="s">
        <v>353</v>
      </c>
      <c r="CJ109" s="491" t="s">
        <v>353</v>
      </c>
      <c r="CK109" s="491" t="s">
        <v>353</v>
      </c>
      <c r="CL109" s="491" t="s">
        <v>353</v>
      </c>
      <c r="CM109" s="491" t="s">
        <v>353</v>
      </c>
      <c r="CN109" s="491" t="s">
        <v>353</v>
      </c>
      <c r="CO109" s="491" t="s">
        <v>353</v>
      </c>
      <c r="CP109" s="491" t="s">
        <v>353</v>
      </c>
      <c r="CQ109" s="491" t="s">
        <v>353</v>
      </c>
      <c r="CR109" s="491" t="s">
        <v>353</v>
      </c>
      <c r="CS109" s="491" t="s">
        <v>353</v>
      </c>
      <c r="CT109" s="491" t="s">
        <v>353</v>
      </c>
      <c r="CU109" s="491" t="s">
        <v>353</v>
      </c>
      <c r="CV109" s="491" t="s">
        <v>353</v>
      </c>
      <c r="CW109" s="491" t="s">
        <v>353</v>
      </c>
      <c r="CX109" s="491" t="s">
        <v>353</v>
      </c>
      <c r="CY109" s="491" t="s">
        <v>353</v>
      </c>
      <c r="CZ109" s="491" t="s">
        <v>353</v>
      </c>
      <c r="DA109" s="491" t="s">
        <v>353</v>
      </c>
      <c r="DB109" s="491">
        <v>1</v>
      </c>
      <c r="DC109" s="491" t="s">
        <v>353</v>
      </c>
      <c r="DD109" s="491" t="s">
        <v>353</v>
      </c>
      <c r="DE109" s="491" t="s">
        <v>353</v>
      </c>
      <c r="DF109" s="491" t="s">
        <v>353</v>
      </c>
      <c r="DG109" s="492" t="s">
        <v>353</v>
      </c>
    </row>
    <row r="110" spans="1:111" ht="15" customHeight="1">
      <c r="A110" s="484">
        <v>104</v>
      </c>
      <c r="B110" s="188" t="s">
        <v>325</v>
      </c>
      <c r="C110" s="185" t="s">
        <v>326</v>
      </c>
      <c r="D110" s="490" t="s">
        <v>353</v>
      </c>
      <c r="E110" s="491" t="s">
        <v>353</v>
      </c>
      <c r="F110" s="491" t="s">
        <v>353</v>
      </c>
      <c r="G110" s="491" t="s">
        <v>353</v>
      </c>
      <c r="H110" s="491" t="s">
        <v>353</v>
      </c>
      <c r="I110" s="491" t="s">
        <v>353</v>
      </c>
      <c r="J110" s="491" t="s">
        <v>353</v>
      </c>
      <c r="K110" s="491" t="s">
        <v>353</v>
      </c>
      <c r="L110" s="491" t="s">
        <v>353</v>
      </c>
      <c r="M110" s="491" t="s">
        <v>353</v>
      </c>
      <c r="N110" s="491" t="s">
        <v>353</v>
      </c>
      <c r="O110" s="491" t="s">
        <v>353</v>
      </c>
      <c r="P110" s="491" t="s">
        <v>353</v>
      </c>
      <c r="Q110" s="491" t="s">
        <v>353</v>
      </c>
      <c r="R110" s="491" t="s">
        <v>353</v>
      </c>
      <c r="S110" s="491" t="s">
        <v>353</v>
      </c>
      <c r="T110" s="491" t="s">
        <v>353</v>
      </c>
      <c r="U110" s="491" t="s">
        <v>353</v>
      </c>
      <c r="V110" s="491" t="s">
        <v>353</v>
      </c>
      <c r="W110" s="491" t="s">
        <v>353</v>
      </c>
      <c r="X110" s="491" t="s">
        <v>353</v>
      </c>
      <c r="Y110" s="491" t="s">
        <v>353</v>
      </c>
      <c r="Z110" s="491" t="s">
        <v>353</v>
      </c>
      <c r="AA110" s="491" t="s">
        <v>353</v>
      </c>
      <c r="AB110" s="491" t="s">
        <v>353</v>
      </c>
      <c r="AC110" s="491" t="s">
        <v>353</v>
      </c>
      <c r="AD110" s="491" t="s">
        <v>353</v>
      </c>
      <c r="AE110" s="491" t="s">
        <v>353</v>
      </c>
      <c r="AF110" s="491" t="s">
        <v>353</v>
      </c>
      <c r="AG110" s="491" t="s">
        <v>353</v>
      </c>
      <c r="AH110" s="491" t="s">
        <v>353</v>
      </c>
      <c r="AI110" s="491" t="s">
        <v>353</v>
      </c>
      <c r="AJ110" s="491" t="s">
        <v>353</v>
      </c>
      <c r="AK110" s="491" t="s">
        <v>353</v>
      </c>
      <c r="AL110" s="491" t="s">
        <v>353</v>
      </c>
      <c r="AM110" s="491" t="s">
        <v>353</v>
      </c>
      <c r="AN110" s="491" t="s">
        <v>353</v>
      </c>
      <c r="AO110" s="491" t="s">
        <v>353</v>
      </c>
      <c r="AP110" s="491" t="s">
        <v>353</v>
      </c>
      <c r="AQ110" s="491" t="s">
        <v>353</v>
      </c>
      <c r="AR110" s="491" t="s">
        <v>353</v>
      </c>
      <c r="AS110" s="491" t="s">
        <v>353</v>
      </c>
      <c r="AT110" s="491" t="s">
        <v>353</v>
      </c>
      <c r="AU110" s="491" t="s">
        <v>353</v>
      </c>
      <c r="AV110" s="491" t="s">
        <v>353</v>
      </c>
      <c r="AW110" s="491" t="s">
        <v>353</v>
      </c>
      <c r="AX110" s="491" t="s">
        <v>353</v>
      </c>
      <c r="AY110" s="491" t="s">
        <v>353</v>
      </c>
      <c r="AZ110" s="491" t="s">
        <v>353</v>
      </c>
      <c r="BA110" s="491" t="s">
        <v>353</v>
      </c>
      <c r="BB110" s="491" t="s">
        <v>353</v>
      </c>
      <c r="BC110" s="491" t="s">
        <v>353</v>
      </c>
      <c r="BD110" s="491" t="s">
        <v>353</v>
      </c>
      <c r="BE110" s="491" t="s">
        <v>353</v>
      </c>
      <c r="BF110" s="491" t="s">
        <v>353</v>
      </c>
      <c r="BG110" s="491" t="s">
        <v>353</v>
      </c>
      <c r="BH110" s="491" t="s">
        <v>353</v>
      </c>
      <c r="BI110" s="491" t="s">
        <v>353</v>
      </c>
      <c r="BJ110" s="491" t="s">
        <v>353</v>
      </c>
      <c r="BK110" s="491" t="s">
        <v>353</v>
      </c>
      <c r="BL110" s="491" t="s">
        <v>353</v>
      </c>
      <c r="BM110" s="491" t="s">
        <v>353</v>
      </c>
      <c r="BN110" s="491" t="s">
        <v>353</v>
      </c>
      <c r="BO110" s="491" t="s">
        <v>353</v>
      </c>
      <c r="BP110" s="491" t="s">
        <v>353</v>
      </c>
      <c r="BQ110" s="491" t="s">
        <v>353</v>
      </c>
      <c r="BR110" s="491" t="s">
        <v>353</v>
      </c>
      <c r="BS110" s="491" t="s">
        <v>353</v>
      </c>
      <c r="BT110" s="491" t="s">
        <v>353</v>
      </c>
      <c r="BU110" s="491" t="s">
        <v>353</v>
      </c>
      <c r="BV110" s="491" t="s">
        <v>353</v>
      </c>
      <c r="BW110" s="491" t="s">
        <v>353</v>
      </c>
      <c r="BX110" s="491" t="s">
        <v>353</v>
      </c>
      <c r="BY110" s="491" t="s">
        <v>353</v>
      </c>
      <c r="BZ110" s="491" t="s">
        <v>353</v>
      </c>
      <c r="CA110" s="491" t="s">
        <v>353</v>
      </c>
      <c r="CB110" s="491" t="s">
        <v>353</v>
      </c>
      <c r="CC110" s="491" t="s">
        <v>353</v>
      </c>
      <c r="CD110" s="491" t="s">
        <v>353</v>
      </c>
      <c r="CE110" s="491" t="s">
        <v>353</v>
      </c>
      <c r="CF110" s="491" t="s">
        <v>353</v>
      </c>
      <c r="CG110" s="491" t="s">
        <v>353</v>
      </c>
      <c r="CH110" s="491" t="s">
        <v>353</v>
      </c>
      <c r="CI110" s="491" t="s">
        <v>353</v>
      </c>
      <c r="CJ110" s="491" t="s">
        <v>353</v>
      </c>
      <c r="CK110" s="491" t="s">
        <v>353</v>
      </c>
      <c r="CL110" s="491" t="s">
        <v>353</v>
      </c>
      <c r="CM110" s="491" t="s">
        <v>353</v>
      </c>
      <c r="CN110" s="491" t="s">
        <v>353</v>
      </c>
      <c r="CO110" s="491" t="s">
        <v>353</v>
      </c>
      <c r="CP110" s="491" t="s">
        <v>353</v>
      </c>
      <c r="CQ110" s="491" t="s">
        <v>353</v>
      </c>
      <c r="CR110" s="491" t="s">
        <v>353</v>
      </c>
      <c r="CS110" s="491" t="s">
        <v>353</v>
      </c>
      <c r="CT110" s="491" t="s">
        <v>353</v>
      </c>
      <c r="CU110" s="491" t="s">
        <v>353</v>
      </c>
      <c r="CV110" s="491" t="s">
        <v>353</v>
      </c>
      <c r="CW110" s="491" t="s">
        <v>353</v>
      </c>
      <c r="CX110" s="491" t="s">
        <v>353</v>
      </c>
      <c r="CY110" s="491" t="s">
        <v>353</v>
      </c>
      <c r="CZ110" s="491" t="s">
        <v>353</v>
      </c>
      <c r="DA110" s="491" t="s">
        <v>353</v>
      </c>
      <c r="DB110" s="491" t="s">
        <v>353</v>
      </c>
      <c r="DC110" s="491">
        <v>1</v>
      </c>
      <c r="DD110" s="491" t="s">
        <v>353</v>
      </c>
      <c r="DE110" s="491" t="s">
        <v>353</v>
      </c>
      <c r="DF110" s="491" t="s">
        <v>353</v>
      </c>
      <c r="DG110" s="492" t="s">
        <v>353</v>
      </c>
    </row>
    <row r="111" spans="1:111" ht="15" customHeight="1">
      <c r="A111" s="484">
        <v>105</v>
      </c>
      <c r="B111" s="188" t="s">
        <v>327</v>
      </c>
      <c r="C111" s="185" t="s">
        <v>328</v>
      </c>
      <c r="D111" s="490" t="s">
        <v>353</v>
      </c>
      <c r="E111" s="491" t="s">
        <v>353</v>
      </c>
      <c r="F111" s="491" t="s">
        <v>353</v>
      </c>
      <c r="G111" s="491" t="s">
        <v>353</v>
      </c>
      <c r="H111" s="491" t="s">
        <v>353</v>
      </c>
      <c r="I111" s="491" t="s">
        <v>353</v>
      </c>
      <c r="J111" s="491" t="s">
        <v>353</v>
      </c>
      <c r="K111" s="491" t="s">
        <v>353</v>
      </c>
      <c r="L111" s="491" t="s">
        <v>353</v>
      </c>
      <c r="M111" s="491" t="s">
        <v>353</v>
      </c>
      <c r="N111" s="491" t="s">
        <v>353</v>
      </c>
      <c r="O111" s="491" t="s">
        <v>353</v>
      </c>
      <c r="P111" s="491" t="s">
        <v>353</v>
      </c>
      <c r="Q111" s="491" t="s">
        <v>353</v>
      </c>
      <c r="R111" s="491" t="s">
        <v>353</v>
      </c>
      <c r="S111" s="491" t="s">
        <v>353</v>
      </c>
      <c r="T111" s="491" t="s">
        <v>353</v>
      </c>
      <c r="U111" s="491" t="s">
        <v>353</v>
      </c>
      <c r="V111" s="491" t="s">
        <v>353</v>
      </c>
      <c r="W111" s="491" t="s">
        <v>353</v>
      </c>
      <c r="X111" s="491" t="s">
        <v>353</v>
      </c>
      <c r="Y111" s="491" t="s">
        <v>353</v>
      </c>
      <c r="Z111" s="491" t="s">
        <v>353</v>
      </c>
      <c r="AA111" s="491" t="s">
        <v>353</v>
      </c>
      <c r="AB111" s="491" t="s">
        <v>353</v>
      </c>
      <c r="AC111" s="491" t="s">
        <v>353</v>
      </c>
      <c r="AD111" s="491" t="s">
        <v>353</v>
      </c>
      <c r="AE111" s="491" t="s">
        <v>353</v>
      </c>
      <c r="AF111" s="491" t="s">
        <v>353</v>
      </c>
      <c r="AG111" s="491" t="s">
        <v>353</v>
      </c>
      <c r="AH111" s="491" t="s">
        <v>353</v>
      </c>
      <c r="AI111" s="491" t="s">
        <v>353</v>
      </c>
      <c r="AJ111" s="491" t="s">
        <v>353</v>
      </c>
      <c r="AK111" s="491" t="s">
        <v>353</v>
      </c>
      <c r="AL111" s="491" t="s">
        <v>353</v>
      </c>
      <c r="AM111" s="491" t="s">
        <v>353</v>
      </c>
      <c r="AN111" s="491" t="s">
        <v>353</v>
      </c>
      <c r="AO111" s="491" t="s">
        <v>353</v>
      </c>
      <c r="AP111" s="491" t="s">
        <v>353</v>
      </c>
      <c r="AQ111" s="491" t="s">
        <v>353</v>
      </c>
      <c r="AR111" s="491" t="s">
        <v>353</v>
      </c>
      <c r="AS111" s="491" t="s">
        <v>353</v>
      </c>
      <c r="AT111" s="491" t="s">
        <v>353</v>
      </c>
      <c r="AU111" s="491" t="s">
        <v>353</v>
      </c>
      <c r="AV111" s="491" t="s">
        <v>353</v>
      </c>
      <c r="AW111" s="491" t="s">
        <v>353</v>
      </c>
      <c r="AX111" s="491" t="s">
        <v>353</v>
      </c>
      <c r="AY111" s="491" t="s">
        <v>353</v>
      </c>
      <c r="AZ111" s="491" t="s">
        <v>353</v>
      </c>
      <c r="BA111" s="491" t="s">
        <v>353</v>
      </c>
      <c r="BB111" s="491" t="s">
        <v>353</v>
      </c>
      <c r="BC111" s="491" t="s">
        <v>353</v>
      </c>
      <c r="BD111" s="491" t="s">
        <v>353</v>
      </c>
      <c r="BE111" s="491" t="s">
        <v>353</v>
      </c>
      <c r="BF111" s="491" t="s">
        <v>353</v>
      </c>
      <c r="BG111" s="491" t="s">
        <v>353</v>
      </c>
      <c r="BH111" s="491" t="s">
        <v>353</v>
      </c>
      <c r="BI111" s="491" t="s">
        <v>353</v>
      </c>
      <c r="BJ111" s="491" t="s">
        <v>353</v>
      </c>
      <c r="BK111" s="491" t="s">
        <v>353</v>
      </c>
      <c r="BL111" s="491" t="s">
        <v>353</v>
      </c>
      <c r="BM111" s="491" t="s">
        <v>353</v>
      </c>
      <c r="BN111" s="491" t="s">
        <v>353</v>
      </c>
      <c r="BO111" s="491" t="s">
        <v>353</v>
      </c>
      <c r="BP111" s="491" t="s">
        <v>353</v>
      </c>
      <c r="BQ111" s="491" t="s">
        <v>353</v>
      </c>
      <c r="BR111" s="491" t="s">
        <v>353</v>
      </c>
      <c r="BS111" s="491" t="s">
        <v>353</v>
      </c>
      <c r="BT111" s="491" t="s">
        <v>353</v>
      </c>
      <c r="BU111" s="491" t="s">
        <v>353</v>
      </c>
      <c r="BV111" s="491" t="s">
        <v>353</v>
      </c>
      <c r="BW111" s="491" t="s">
        <v>353</v>
      </c>
      <c r="BX111" s="491" t="s">
        <v>353</v>
      </c>
      <c r="BY111" s="491" t="s">
        <v>353</v>
      </c>
      <c r="BZ111" s="491" t="s">
        <v>353</v>
      </c>
      <c r="CA111" s="491" t="s">
        <v>353</v>
      </c>
      <c r="CB111" s="491" t="s">
        <v>353</v>
      </c>
      <c r="CC111" s="491" t="s">
        <v>353</v>
      </c>
      <c r="CD111" s="491" t="s">
        <v>353</v>
      </c>
      <c r="CE111" s="491" t="s">
        <v>353</v>
      </c>
      <c r="CF111" s="491" t="s">
        <v>353</v>
      </c>
      <c r="CG111" s="491" t="s">
        <v>353</v>
      </c>
      <c r="CH111" s="491" t="s">
        <v>353</v>
      </c>
      <c r="CI111" s="491" t="s">
        <v>353</v>
      </c>
      <c r="CJ111" s="491" t="s">
        <v>353</v>
      </c>
      <c r="CK111" s="491" t="s">
        <v>353</v>
      </c>
      <c r="CL111" s="491" t="s">
        <v>353</v>
      </c>
      <c r="CM111" s="491" t="s">
        <v>353</v>
      </c>
      <c r="CN111" s="491" t="s">
        <v>353</v>
      </c>
      <c r="CO111" s="491" t="s">
        <v>353</v>
      </c>
      <c r="CP111" s="491" t="s">
        <v>353</v>
      </c>
      <c r="CQ111" s="491" t="s">
        <v>353</v>
      </c>
      <c r="CR111" s="491" t="s">
        <v>353</v>
      </c>
      <c r="CS111" s="491" t="s">
        <v>353</v>
      </c>
      <c r="CT111" s="491" t="s">
        <v>353</v>
      </c>
      <c r="CU111" s="491" t="s">
        <v>353</v>
      </c>
      <c r="CV111" s="491" t="s">
        <v>353</v>
      </c>
      <c r="CW111" s="491" t="s">
        <v>353</v>
      </c>
      <c r="CX111" s="491" t="s">
        <v>353</v>
      </c>
      <c r="CY111" s="491" t="s">
        <v>353</v>
      </c>
      <c r="CZ111" s="491" t="s">
        <v>353</v>
      </c>
      <c r="DA111" s="491" t="s">
        <v>353</v>
      </c>
      <c r="DB111" s="491" t="s">
        <v>353</v>
      </c>
      <c r="DC111" s="491" t="s">
        <v>353</v>
      </c>
      <c r="DD111" s="491">
        <v>1</v>
      </c>
      <c r="DE111" s="491" t="s">
        <v>353</v>
      </c>
      <c r="DF111" s="491" t="s">
        <v>353</v>
      </c>
      <c r="DG111" s="492" t="s">
        <v>353</v>
      </c>
    </row>
    <row r="112" spans="1:111" ht="15" customHeight="1">
      <c r="A112" s="484">
        <v>106</v>
      </c>
      <c r="B112" s="188" t="s">
        <v>329</v>
      </c>
      <c r="C112" s="185" t="s">
        <v>330</v>
      </c>
      <c r="D112" s="490" t="s">
        <v>353</v>
      </c>
      <c r="E112" s="491" t="s">
        <v>353</v>
      </c>
      <c r="F112" s="491" t="s">
        <v>353</v>
      </c>
      <c r="G112" s="491" t="s">
        <v>353</v>
      </c>
      <c r="H112" s="491" t="s">
        <v>353</v>
      </c>
      <c r="I112" s="491" t="s">
        <v>353</v>
      </c>
      <c r="J112" s="491" t="s">
        <v>353</v>
      </c>
      <c r="K112" s="491" t="s">
        <v>353</v>
      </c>
      <c r="L112" s="491" t="s">
        <v>353</v>
      </c>
      <c r="M112" s="491" t="s">
        <v>353</v>
      </c>
      <c r="N112" s="491" t="s">
        <v>353</v>
      </c>
      <c r="O112" s="491" t="s">
        <v>353</v>
      </c>
      <c r="P112" s="491" t="s">
        <v>353</v>
      </c>
      <c r="Q112" s="491" t="s">
        <v>353</v>
      </c>
      <c r="R112" s="491" t="s">
        <v>353</v>
      </c>
      <c r="S112" s="491" t="s">
        <v>353</v>
      </c>
      <c r="T112" s="491" t="s">
        <v>353</v>
      </c>
      <c r="U112" s="491" t="s">
        <v>353</v>
      </c>
      <c r="V112" s="491" t="s">
        <v>353</v>
      </c>
      <c r="W112" s="491" t="s">
        <v>353</v>
      </c>
      <c r="X112" s="491" t="s">
        <v>353</v>
      </c>
      <c r="Y112" s="491" t="s">
        <v>353</v>
      </c>
      <c r="Z112" s="491" t="s">
        <v>353</v>
      </c>
      <c r="AA112" s="491" t="s">
        <v>353</v>
      </c>
      <c r="AB112" s="491" t="s">
        <v>353</v>
      </c>
      <c r="AC112" s="491" t="s">
        <v>353</v>
      </c>
      <c r="AD112" s="491" t="s">
        <v>353</v>
      </c>
      <c r="AE112" s="491" t="s">
        <v>353</v>
      </c>
      <c r="AF112" s="491" t="s">
        <v>353</v>
      </c>
      <c r="AG112" s="491" t="s">
        <v>353</v>
      </c>
      <c r="AH112" s="491" t="s">
        <v>353</v>
      </c>
      <c r="AI112" s="491" t="s">
        <v>353</v>
      </c>
      <c r="AJ112" s="491" t="s">
        <v>353</v>
      </c>
      <c r="AK112" s="491" t="s">
        <v>353</v>
      </c>
      <c r="AL112" s="491" t="s">
        <v>353</v>
      </c>
      <c r="AM112" s="491" t="s">
        <v>353</v>
      </c>
      <c r="AN112" s="491" t="s">
        <v>353</v>
      </c>
      <c r="AO112" s="491" t="s">
        <v>353</v>
      </c>
      <c r="AP112" s="491" t="s">
        <v>353</v>
      </c>
      <c r="AQ112" s="491" t="s">
        <v>353</v>
      </c>
      <c r="AR112" s="491" t="s">
        <v>353</v>
      </c>
      <c r="AS112" s="491" t="s">
        <v>353</v>
      </c>
      <c r="AT112" s="491" t="s">
        <v>353</v>
      </c>
      <c r="AU112" s="491" t="s">
        <v>353</v>
      </c>
      <c r="AV112" s="491" t="s">
        <v>353</v>
      </c>
      <c r="AW112" s="491" t="s">
        <v>353</v>
      </c>
      <c r="AX112" s="491" t="s">
        <v>353</v>
      </c>
      <c r="AY112" s="491" t="s">
        <v>353</v>
      </c>
      <c r="AZ112" s="491" t="s">
        <v>353</v>
      </c>
      <c r="BA112" s="491" t="s">
        <v>353</v>
      </c>
      <c r="BB112" s="491" t="s">
        <v>353</v>
      </c>
      <c r="BC112" s="491" t="s">
        <v>353</v>
      </c>
      <c r="BD112" s="491" t="s">
        <v>353</v>
      </c>
      <c r="BE112" s="491" t="s">
        <v>353</v>
      </c>
      <c r="BF112" s="491" t="s">
        <v>353</v>
      </c>
      <c r="BG112" s="491" t="s">
        <v>353</v>
      </c>
      <c r="BH112" s="491" t="s">
        <v>353</v>
      </c>
      <c r="BI112" s="491" t="s">
        <v>353</v>
      </c>
      <c r="BJ112" s="491" t="s">
        <v>353</v>
      </c>
      <c r="BK112" s="491" t="s">
        <v>353</v>
      </c>
      <c r="BL112" s="491" t="s">
        <v>353</v>
      </c>
      <c r="BM112" s="491" t="s">
        <v>353</v>
      </c>
      <c r="BN112" s="491" t="s">
        <v>353</v>
      </c>
      <c r="BO112" s="491" t="s">
        <v>353</v>
      </c>
      <c r="BP112" s="491" t="s">
        <v>353</v>
      </c>
      <c r="BQ112" s="491" t="s">
        <v>353</v>
      </c>
      <c r="BR112" s="491" t="s">
        <v>353</v>
      </c>
      <c r="BS112" s="491" t="s">
        <v>353</v>
      </c>
      <c r="BT112" s="491" t="s">
        <v>353</v>
      </c>
      <c r="BU112" s="491" t="s">
        <v>353</v>
      </c>
      <c r="BV112" s="491" t="s">
        <v>353</v>
      </c>
      <c r="BW112" s="491" t="s">
        <v>353</v>
      </c>
      <c r="BX112" s="491" t="s">
        <v>353</v>
      </c>
      <c r="BY112" s="491" t="s">
        <v>353</v>
      </c>
      <c r="BZ112" s="491" t="s">
        <v>353</v>
      </c>
      <c r="CA112" s="491" t="s">
        <v>353</v>
      </c>
      <c r="CB112" s="491" t="s">
        <v>353</v>
      </c>
      <c r="CC112" s="491" t="s">
        <v>353</v>
      </c>
      <c r="CD112" s="491" t="s">
        <v>353</v>
      </c>
      <c r="CE112" s="491" t="s">
        <v>353</v>
      </c>
      <c r="CF112" s="491" t="s">
        <v>353</v>
      </c>
      <c r="CG112" s="491" t="s">
        <v>353</v>
      </c>
      <c r="CH112" s="491" t="s">
        <v>353</v>
      </c>
      <c r="CI112" s="491" t="s">
        <v>353</v>
      </c>
      <c r="CJ112" s="491" t="s">
        <v>353</v>
      </c>
      <c r="CK112" s="491" t="s">
        <v>353</v>
      </c>
      <c r="CL112" s="491" t="s">
        <v>353</v>
      </c>
      <c r="CM112" s="491" t="s">
        <v>353</v>
      </c>
      <c r="CN112" s="491" t="s">
        <v>353</v>
      </c>
      <c r="CO112" s="491" t="s">
        <v>353</v>
      </c>
      <c r="CP112" s="491" t="s">
        <v>353</v>
      </c>
      <c r="CQ112" s="491" t="s">
        <v>353</v>
      </c>
      <c r="CR112" s="491" t="s">
        <v>353</v>
      </c>
      <c r="CS112" s="491" t="s">
        <v>353</v>
      </c>
      <c r="CT112" s="491" t="s">
        <v>353</v>
      </c>
      <c r="CU112" s="491" t="s">
        <v>353</v>
      </c>
      <c r="CV112" s="491" t="s">
        <v>353</v>
      </c>
      <c r="CW112" s="491" t="s">
        <v>353</v>
      </c>
      <c r="CX112" s="491" t="s">
        <v>353</v>
      </c>
      <c r="CY112" s="491" t="s">
        <v>353</v>
      </c>
      <c r="CZ112" s="491" t="s">
        <v>353</v>
      </c>
      <c r="DA112" s="491" t="s">
        <v>353</v>
      </c>
      <c r="DB112" s="491" t="s">
        <v>353</v>
      </c>
      <c r="DC112" s="491" t="s">
        <v>353</v>
      </c>
      <c r="DD112" s="491" t="s">
        <v>353</v>
      </c>
      <c r="DE112" s="491">
        <v>1</v>
      </c>
      <c r="DF112" s="491" t="s">
        <v>353</v>
      </c>
      <c r="DG112" s="492" t="s">
        <v>353</v>
      </c>
    </row>
    <row r="113" spans="1:112" ht="15" customHeight="1">
      <c r="A113" s="484">
        <v>107</v>
      </c>
      <c r="B113" s="188" t="s">
        <v>331</v>
      </c>
      <c r="C113" s="185" t="s">
        <v>332</v>
      </c>
      <c r="D113" s="490" t="s">
        <v>353</v>
      </c>
      <c r="E113" s="491" t="s">
        <v>353</v>
      </c>
      <c r="F113" s="491" t="s">
        <v>353</v>
      </c>
      <c r="G113" s="491" t="s">
        <v>353</v>
      </c>
      <c r="H113" s="491" t="s">
        <v>353</v>
      </c>
      <c r="I113" s="491" t="s">
        <v>353</v>
      </c>
      <c r="J113" s="491" t="s">
        <v>353</v>
      </c>
      <c r="K113" s="491" t="s">
        <v>353</v>
      </c>
      <c r="L113" s="491" t="s">
        <v>353</v>
      </c>
      <c r="M113" s="491" t="s">
        <v>353</v>
      </c>
      <c r="N113" s="491" t="s">
        <v>353</v>
      </c>
      <c r="O113" s="491" t="s">
        <v>353</v>
      </c>
      <c r="P113" s="491" t="s">
        <v>353</v>
      </c>
      <c r="Q113" s="491" t="s">
        <v>353</v>
      </c>
      <c r="R113" s="491" t="s">
        <v>353</v>
      </c>
      <c r="S113" s="491" t="s">
        <v>353</v>
      </c>
      <c r="T113" s="491" t="s">
        <v>353</v>
      </c>
      <c r="U113" s="491" t="s">
        <v>353</v>
      </c>
      <c r="V113" s="491" t="s">
        <v>353</v>
      </c>
      <c r="W113" s="491" t="s">
        <v>353</v>
      </c>
      <c r="X113" s="491" t="s">
        <v>353</v>
      </c>
      <c r="Y113" s="491" t="s">
        <v>353</v>
      </c>
      <c r="Z113" s="491" t="s">
        <v>353</v>
      </c>
      <c r="AA113" s="491" t="s">
        <v>353</v>
      </c>
      <c r="AB113" s="491" t="s">
        <v>353</v>
      </c>
      <c r="AC113" s="491" t="s">
        <v>353</v>
      </c>
      <c r="AD113" s="491" t="s">
        <v>353</v>
      </c>
      <c r="AE113" s="491" t="s">
        <v>353</v>
      </c>
      <c r="AF113" s="491" t="s">
        <v>353</v>
      </c>
      <c r="AG113" s="491" t="s">
        <v>353</v>
      </c>
      <c r="AH113" s="491" t="s">
        <v>353</v>
      </c>
      <c r="AI113" s="491" t="s">
        <v>353</v>
      </c>
      <c r="AJ113" s="491" t="s">
        <v>353</v>
      </c>
      <c r="AK113" s="491" t="s">
        <v>353</v>
      </c>
      <c r="AL113" s="491" t="s">
        <v>353</v>
      </c>
      <c r="AM113" s="491" t="s">
        <v>353</v>
      </c>
      <c r="AN113" s="491" t="s">
        <v>353</v>
      </c>
      <c r="AO113" s="491" t="s">
        <v>353</v>
      </c>
      <c r="AP113" s="491" t="s">
        <v>353</v>
      </c>
      <c r="AQ113" s="491" t="s">
        <v>353</v>
      </c>
      <c r="AR113" s="491" t="s">
        <v>353</v>
      </c>
      <c r="AS113" s="491" t="s">
        <v>353</v>
      </c>
      <c r="AT113" s="491" t="s">
        <v>353</v>
      </c>
      <c r="AU113" s="491" t="s">
        <v>353</v>
      </c>
      <c r="AV113" s="491" t="s">
        <v>353</v>
      </c>
      <c r="AW113" s="491" t="s">
        <v>353</v>
      </c>
      <c r="AX113" s="491" t="s">
        <v>353</v>
      </c>
      <c r="AY113" s="491" t="s">
        <v>353</v>
      </c>
      <c r="AZ113" s="491" t="s">
        <v>353</v>
      </c>
      <c r="BA113" s="491" t="s">
        <v>353</v>
      </c>
      <c r="BB113" s="491" t="s">
        <v>353</v>
      </c>
      <c r="BC113" s="491" t="s">
        <v>353</v>
      </c>
      <c r="BD113" s="491" t="s">
        <v>353</v>
      </c>
      <c r="BE113" s="491" t="s">
        <v>353</v>
      </c>
      <c r="BF113" s="491" t="s">
        <v>353</v>
      </c>
      <c r="BG113" s="491" t="s">
        <v>353</v>
      </c>
      <c r="BH113" s="491" t="s">
        <v>353</v>
      </c>
      <c r="BI113" s="491" t="s">
        <v>353</v>
      </c>
      <c r="BJ113" s="491" t="s">
        <v>353</v>
      </c>
      <c r="BK113" s="491" t="s">
        <v>353</v>
      </c>
      <c r="BL113" s="491" t="s">
        <v>353</v>
      </c>
      <c r="BM113" s="491" t="s">
        <v>353</v>
      </c>
      <c r="BN113" s="491" t="s">
        <v>353</v>
      </c>
      <c r="BO113" s="491" t="s">
        <v>353</v>
      </c>
      <c r="BP113" s="491" t="s">
        <v>353</v>
      </c>
      <c r="BQ113" s="491" t="s">
        <v>353</v>
      </c>
      <c r="BR113" s="491" t="s">
        <v>353</v>
      </c>
      <c r="BS113" s="491" t="s">
        <v>353</v>
      </c>
      <c r="BT113" s="491" t="s">
        <v>353</v>
      </c>
      <c r="BU113" s="491" t="s">
        <v>353</v>
      </c>
      <c r="BV113" s="491" t="s">
        <v>353</v>
      </c>
      <c r="BW113" s="491" t="s">
        <v>353</v>
      </c>
      <c r="BX113" s="491" t="s">
        <v>353</v>
      </c>
      <c r="BY113" s="491" t="s">
        <v>353</v>
      </c>
      <c r="BZ113" s="491" t="s">
        <v>353</v>
      </c>
      <c r="CA113" s="491" t="s">
        <v>353</v>
      </c>
      <c r="CB113" s="491" t="s">
        <v>353</v>
      </c>
      <c r="CC113" s="491" t="s">
        <v>353</v>
      </c>
      <c r="CD113" s="491" t="s">
        <v>353</v>
      </c>
      <c r="CE113" s="491" t="s">
        <v>353</v>
      </c>
      <c r="CF113" s="491" t="s">
        <v>353</v>
      </c>
      <c r="CG113" s="491" t="s">
        <v>353</v>
      </c>
      <c r="CH113" s="491" t="s">
        <v>353</v>
      </c>
      <c r="CI113" s="491" t="s">
        <v>353</v>
      </c>
      <c r="CJ113" s="491" t="s">
        <v>353</v>
      </c>
      <c r="CK113" s="491" t="s">
        <v>353</v>
      </c>
      <c r="CL113" s="491" t="s">
        <v>353</v>
      </c>
      <c r="CM113" s="491" t="s">
        <v>353</v>
      </c>
      <c r="CN113" s="491" t="s">
        <v>353</v>
      </c>
      <c r="CO113" s="491" t="s">
        <v>353</v>
      </c>
      <c r="CP113" s="491" t="s">
        <v>353</v>
      </c>
      <c r="CQ113" s="491" t="s">
        <v>353</v>
      </c>
      <c r="CR113" s="491" t="s">
        <v>353</v>
      </c>
      <c r="CS113" s="491" t="s">
        <v>353</v>
      </c>
      <c r="CT113" s="491" t="s">
        <v>353</v>
      </c>
      <c r="CU113" s="491" t="s">
        <v>353</v>
      </c>
      <c r="CV113" s="491" t="s">
        <v>353</v>
      </c>
      <c r="CW113" s="491" t="s">
        <v>353</v>
      </c>
      <c r="CX113" s="491" t="s">
        <v>353</v>
      </c>
      <c r="CY113" s="491" t="s">
        <v>353</v>
      </c>
      <c r="CZ113" s="491" t="s">
        <v>353</v>
      </c>
      <c r="DA113" s="491" t="s">
        <v>353</v>
      </c>
      <c r="DB113" s="491" t="s">
        <v>353</v>
      </c>
      <c r="DC113" s="491" t="s">
        <v>353</v>
      </c>
      <c r="DD113" s="491" t="s">
        <v>353</v>
      </c>
      <c r="DE113" s="491" t="s">
        <v>353</v>
      </c>
      <c r="DF113" s="491">
        <v>1</v>
      </c>
      <c r="DG113" s="492" t="s">
        <v>353</v>
      </c>
    </row>
    <row r="114" spans="1:112" ht="15" customHeight="1" thickBot="1">
      <c r="A114" s="484">
        <v>108</v>
      </c>
      <c r="B114" s="293" t="s">
        <v>333</v>
      </c>
      <c r="C114" s="294" t="s">
        <v>334</v>
      </c>
      <c r="D114" s="493" t="s">
        <v>353</v>
      </c>
      <c r="E114" s="494" t="s">
        <v>353</v>
      </c>
      <c r="F114" s="494" t="s">
        <v>353</v>
      </c>
      <c r="G114" s="494" t="s">
        <v>353</v>
      </c>
      <c r="H114" s="494" t="s">
        <v>353</v>
      </c>
      <c r="I114" s="494" t="s">
        <v>353</v>
      </c>
      <c r="J114" s="494" t="s">
        <v>353</v>
      </c>
      <c r="K114" s="494" t="s">
        <v>353</v>
      </c>
      <c r="L114" s="494" t="s">
        <v>353</v>
      </c>
      <c r="M114" s="494" t="s">
        <v>353</v>
      </c>
      <c r="N114" s="494" t="s">
        <v>353</v>
      </c>
      <c r="O114" s="494" t="s">
        <v>353</v>
      </c>
      <c r="P114" s="494" t="s">
        <v>353</v>
      </c>
      <c r="Q114" s="494" t="s">
        <v>353</v>
      </c>
      <c r="R114" s="494" t="s">
        <v>353</v>
      </c>
      <c r="S114" s="494" t="s">
        <v>353</v>
      </c>
      <c r="T114" s="494" t="s">
        <v>353</v>
      </c>
      <c r="U114" s="494" t="s">
        <v>353</v>
      </c>
      <c r="V114" s="494" t="s">
        <v>353</v>
      </c>
      <c r="W114" s="494" t="s">
        <v>353</v>
      </c>
      <c r="X114" s="494" t="s">
        <v>353</v>
      </c>
      <c r="Y114" s="494" t="s">
        <v>353</v>
      </c>
      <c r="Z114" s="494" t="s">
        <v>353</v>
      </c>
      <c r="AA114" s="494" t="s">
        <v>353</v>
      </c>
      <c r="AB114" s="494" t="s">
        <v>353</v>
      </c>
      <c r="AC114" s="494" t="s">
        <v>353</v>
      </c>
      <c r="AD114" s="494" t="s">
        <v>353</v>
      </c>
      <c r="AE114" s="494" t="s">
        <v>353</v>
      </c>
      <c r="AF114" s="494" t="s">
        <v>353</v>
      </c>
      <c r="AG114" s="494" t="s">
        <v>353</v>
      </c>
      <c r="AH114" s="494" t="s">
        <v>353</v>
      </c>
      <c r="AI114" s="494" t="s">
        <v>353</v>
      </c>
      <c r="AJ114" s="494" t="s">
        <v>353</v>
      </c>
      <c r="AK114" s="494" t="s">
        <v>353</v>
      </c>
      <c r="AL114" s="494" t="s">
        <v>353</v>
      </c>
      <c r="AM114" s="494" t="s">
        <v>353</v>
      </c>
      <c r="AN114" s="494" t="s">
        <v>353</v>
      </c>
      <c r="AO114" s="494" t="s">
        <v>353</v>
      </c>
      <c r="AP114" s="494" t="s">
        <v>353</v>
      </c>
      <c r="AQ114" s="494" t="s">
        <v>353</v>
      </c>
      <c r="AR114" s="494" t="s">
        <v>353</v>
      </c>
      <c r="AS114" s="494" t="s">
        <v>353</v>
      </c>
      <c r="AT114" s="494" t="s">
        <v>353</v>
      </c>
      <c r="AU114" s="494" t="s">
        <v>353</v>
      </c>
      <c r="AV114" s="494" t="s">
        <v>353</v>
      </c>
      <c r="AW114" s="494" t="s">
        <v>353</v>
      </c>
      <c r="AX114" s="494" t="s">
        <v>353</v>
      </c>
      <c r="AY114" s="494" t="s">
        <v>353</v>
      </c>
      <c r="AZ114" s="494" t="s">
        <v>353</v>
      </c>
      <c r="BA114" s="494" t="s">
        <v>353</v>
      </c>
      <c r="BB114" s="494" t="s">
        <v>353</v>
      </c>
      <c r="BC114" s="494" t="s">
        <v>353</v>
      </c>
      <c r="BD114" s="494" t="s">
        <v>353</v>
      </c>
      <c r="BE114" s="494" t="s">
        <v>353</v>
      </c>
      <c r="BF114" s="494" t="s">
        <v>353</v>
      </c>
      <c r="BG114" s="494" t="s">
        <v>353</v>
      </c>
      <c r="BH114" s="494" t="s">
        <v>353</v>
      </c>
      <c r="BI114" s="494" t="s">
        <v>353</v>
      </c>
      <c r="BJ114" s="494" t="s">
        <v>353</v>
      </c>
      <c r="BK114" s="494" t="s">
        <v>353</v>
      </c>
      <c r="BL114" s="494" t="s">
        <v>353</v>
      </c>
      <c r="BM114" s="494" t="s">
        <v>353</v>
      </c>
      <c r="BN114" s="494" t="s">
        <v>353</v>
      </c>
      <c r="BO114" s="494" t="s">
        <v>353</v>
      </c>
      <c r="BP114" s="494" t="s">
        <v>353</v>
      </c>
      <c r="BQ114" s="494" t="s">
        <v>353</v>
      </c>
      <c r="BR114" s="494" t="s">
        <v>353</v>
      </c>
      <c r="BS114" s="494" t="s">
        <v>353</v>
      </c>
      <c r="BT114" s="494" t="s">
        <v>353</v>
      </c>
      <c r="BU114" s="494" t="s">
        <v>353</v>
      </c>
      <c r="BV114" s="494" t="s">
        <v>353</v>
      </c>
      <c r="BW114" s="494" t="s">
        <v>353</v>
      </c>
      <c r="BX114" s="494" t="s">
        <v>353</v>
      </c>
      <c r="BY114" s="494" t="s">
        <v>353</v>
      </c>
      <c r="BZ114" s="494" t="s">
        <v>353</v>
      </c>
      <c r="CA114" s="494" t="s">
        <v>353</v>
      </c>
      <c r="CB114" s="494" t="s">
        <v>353</v>
      </c>
      <c r="CC114" s="494" t="s">
        <v>353</v>
      </c>
      <c r="CD114" s="494" t="s">
        <v>353</v>
      </c>
      <c r="CE114" s="494" t="s">
        <v>353</v>
      </c>
      <c r="CF114" s="494" t="s">
        <v>353</v>
      </c>
      <c r="CG114" s="494" t="s">
        <v>353</v>
      </c>
      <c r="CH114" s="494" t="s">
        <v>353</v>
      </c>
      <c r="CI114" s="494" t="s">
        <v>353</v>
      </c>
      <c r="CJ114" s="494" t="s">
        <v>353</v>
      </c>
      <c r="CK114" s="494" t="s">
        <v>353</v>
      </c>
      <c r="CL114" s="494" t="s">
        <v>353</v>
      </c>
      <c r="CM114" s="494" t="s">
        <v>353</v>
      </c>
      <c r="CN114" s="494" t="s">
        <v>353</v>
      </c>
      <c r="CO114" s="494" t="s">
        <v>353</v>
      </c>
      <c r="CP114" s="494" t="s">
        <v>353</v>
      </c>
      <c r="CQ114" s="494" t="s">
        <v>353</v>
      </c>
      <c r="CR114" s="494" t="s">
        <v>353</v>
      </c>
      <c r="CS114" s="494" t="s">
        <v>353</v>
      </c>
      <c r="CT114" s="494" t="s">
        <v>353</v>
      </c>
      <c r="CU114" s="494" t="s">
        <v>353</v>
      </c>
      <c r="CV114" s="494" t="s">
        <v>353</v>
      </c>
      <c r="CW114" s="494" t="s">
        <v>353</v>
      </c>
      <c r="CX114" s="494" t="s">
        <v>353</v>
      </c>
      <c r="CY114" s="494" t="s">
        <v>353</v>
      </c>
      <c r="CZ114" s="494" t="s">
        <v>353</v>
      </c>
      <c r="DA114" s="494" t="s">
        <v>353</v>
      </c>
      <c r="DB114" s="494" t="s">
        <v>353</v>
      </c>
      <c r="DC114" s="494" t="s">
        <v>353</v>
      </c>
      <c r="DD114" s="494" t="s">
        <v>353</v>
      </c>
      <c r="DE114" s="494" t="s">
        <v>353</v>
      </c>
      <c r="DF114" s="494" t="s">
        <v>353</v>
      </c>
      <c r="DG114" s="495">
        <v>1</v>
      </c>
    </row>
    <row r="115" spans="1:112" ht="15" customHeight="1">
      <c r="DH115" s="765">
        <f>SUM(D7:DG114)</f>
        <v>108</v>
      </c>
    </row>
    <row r="116" spans="1:112" ht="15" customHeight="1"/>
    <row r="117" spans="1:112" ht="15" customHeight="1"/>
    <row r="118" spans="1:112" ht="15" customHeight="1"/>
  </sheetData>
  <mergeCells count="1">
    <mergeCell ref="B5:C6"/>
  </mergeCells>
  <phoneticPr fontId="2"/>
  <pageMargins left="0.25" right="0.25" top="0.75" bottom="0.75" header="0.3" footer="0.3"/>
  <pageSetup paperSize="8" scale="3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4600-D36B-4586-A8F8-87A9E7D69B0E}">
  <sheetPr>
    <pageSetUpPr fitToPage="1"/>
  </sheetPr>
  <dimension ref="A1:DG115"/>
  <sheetViews>
    <sheetView zoomScale="90" zoomScaleNormal="90" workbookViewId="0">
      <pane xSplit="3" ySplit="6" topLeftCell="D7" activePane="bottomRight" state="frozen"/>
      <selection pane="topRight" activeCell="D1" sqref="D1"/>
      <selection pane="bottomLeft" activeCell="A7" sqref="A7"/>
      <selection pane="bottomRight" activeCell="D7" sqref="D7"/>
    </sheetView>
  </sheetViews>
  <sheetFormatPr defaultColWidth="12.59765625" defaultRowHeight="12"/>
  <cols>
    <col min="1" max="1" width="3.53125" style="336" customWidth="1"/>
    <col min="2" max="2" width="5.59765625" style="336" customWidth="1"/>
    <col min="3" max="3" width="23.796875" style="335" customWidth="1"/>
    <col min="4" max="111" width="7.46484375" style="336" customWidth="1"/>
    <col min="112" max="16384" width="12.59765625" style="336"/>
  </cols>
  <sheetData>
    <row r="1" spans="1:111" ht="31.25" customHeight="1">
      <c r="D1" s="496"/>
    </row>
    <row r="2" spans="1:111" ht="7.5" customHeight="1">
      <c r="D2" s="497"/>
    </row>
    <row r="3" spans="1:111" s="338" customFormat="1" ht="7.5" customHeight="1">
      <c r="B3" s="339"/>
      <c r="D3" s="339"/>
      <c r="E3" s="339"/>
      <c r="F3" s="339"/>
      <c r="G3" s="498"/>
      <c r="H3" s="498"/>
      <c r="I3" s="498"/>
      <c r="J3" s="339"/>
      <c r="K3" s="339"/>
      <c r="L3" s="339"/>
      <c r="M3" s="339"/>
      <c r="N3" s="339"/>
      <c r="O3" s="339"/>
      <c r="P3" s="339"/>
    </row>
    <row r="4" spans="1:111" ht="7.5" customHeight="1" thickBot="1">
      <c r="B4" s="341"/>
      <c r="C4" s="340"/>
      <c r="D4" s="341"/>
      <c r="E4" s="341"/>
      <c r="F4" s="341"/>
      <c r="G4" s="341"/>
      <c r="H4" s="341"/>
      <c r="I4" s="341"/>
      <c r="J4" s="341"/>
      <c r="K4" s="341"/>
      <c r="L4" s="341"/>
      <c r="M4" s="341"/>
      <c r="N4" s="341"/>
      <c r="O4" s="341"/>
      <c r="P4" s="341"/>
    </row>
    <row r="5" spans="1:111" s="350" customFormat="1">
      <c r="B5" s="1049" t="s">
        <v>354</v>
      </c>
      <c r="C5" s="1050"/>
      <c r="D5" s="344" t="s">
        <v>133</v>
      </c>
      <c r="E5" s="344" t="s">
        <v>135</v>
      </c>
      <c r="F5" s="344" t="s">
        <v>137</v>
      </c>
      <c r="G5" s="344" t="s">
        <v>139</v>
      </c>
      <c r="H5" s="344" t="s">
        <v>141</v>
      </c>
      <c r="I5" s="344" t="s">
        <v>143</v>
      </c>
      <c r="J5" s="344" t="s">
        <v>145</v>
      </c>
      <c r="K5" s="344" t="s">
        <v>147</v>
      </c>
      <c r="L5" s="344" t="s">
        <v>149</v>
      </c>
      <c r="M5" s="344" t="s">
        <v>151</v>
      </c>
      <c r="N5" s="344" t="s">
        <v>153</v>
      </c>
      <c r="O5" s="344" t="s">
        <v>155</v>
      </c>
      <c r="P5" s="344" t="s">
        <v>157</v>
      </c>
      <c r="Q5" s="344" t="s">
        <v>159</v>
      </c>
      <c r="R5" s="344" t="s">
        <v>161</v>
      </c>
      <c r="S5" s="344" t="s">
        <v>163</v>
      </c>
      <c r="T5" s="344" t="s">
        <v>165</v>
      </c>
      <c r="U5" s="344" t="s">
        <v>167</v>
      </c>
      <c r="V5" s="344" t="s">
        <v>169</v>
      </c>
      <c r="W5" s="344" t="s">
        <v>171</v>
      </c>
      <c r="X5" s="344" t="s">
        <v>173</v>
      </c>
      <c r="Y5" s="344" t="s">
        <v>175</v>
      </c>
      <c r="Z5" s="344" t="s">
        <v>177</v>
      </c>
      <c r="AA5" s="344" t="s">
        <v>179</v>
      </c>
      <c r="AB5" s="344" t="s">
        <v>181</v>
      </c>
      <c r="AC5" s="344" t="s">
        <v>183</v>
      </c>
      <c r="AD5" s="344" t="s">
        <v>185</v>
      </c>
      <c r="AE5" s="344" t="s">
        <v>187</v>
      </c>
      <c r="AF5" s="344" t="s">
        <v>189</v>
      </c>
      <c r="AG5" s="344" t="s">
        <v>190</v>
      </c>
      <c r="AH5" s="344" t="s">
        <v>191</v>
      </c>
      <c r="AI5" s="344" t="s">
        <v>193</v>
      </c>
      <c r="AJ5" s="344" t="s">
        <v>195</v>
      </c>
      <c r="AK5" s="344" t="s">
        <v>197</v>
      </c>
      <c r="AL5" s="344" t="s">
        <v>198</v>
      </c>
      <c r="AM5" s="344" t="s">
        <v>199</v>
      </c>
      <c r="AN5" s="344" t="s">
        <v>201</v>
      </c>
      <c r="AO5" s="344" t="s">
        <v>203</v>
      </c>
      <c r="AP5" s="344" t="s">
        <v>205</v>
      </c>
      <c r="AQ5" s="344" t="s">
        <v>207</v>
      </c>
      <c r="AR5" s="344" t="s">
        <v>209</v>
      </c>
      <c r="AS5" s="344" t="s">
        <v>211</v>
      </c>
      <c r="AT5" s="344" t="s">
        <v>213</v>
      </c>
      <c r="AU5" s="344" t="s">
        <v>215</v>
      </c>
      <c r="AV5" s="344" t="s">
        <v>216</v>
      </c>
      <c r="AW5" s="344" t="s">
        <v>217</v>
      </c>
      <c r="AX5" s="344" t="s">
        <v>218</v>
      </c>
      <c r="AY5" s="344" t="s">
        <v>220</v>
      </c>
      <c r="AZ5" s="344" t="s">
        <v>222</v>
      </c>
      <c r="BA5" s="344" t="s">
        <v>224</v>
      </c>
      <c r="BB5" s="344" t="s">
        <v>226</v>
      </c>
      <c r="BC5" s="344" t="s">
        <v>228</v>
      </c>
      <c r="BD5" s="344" t="s">
        <v>230</v>
      </c>
      <c r="BE5" s="344" t="s">
        <v>232</v>
      </c>
      <c r="BF5" s="344" t="s">
        <v>234</v>
      </c>
      <c r="BG5" s="344" t="s">
        <v>236</v>
      </c>
      <c r="BH5" s="344" t="s">
        <v>238</v>
      </c>
      <c r="BI5" s="344" t="s">
        <v>240</v>
      </c>
      <c r="BJ5" s="344" t="s">
        <v>242</v>
      </c>
      <c r="BK5" s="344" t="s">
        <v>244</v>
      </c>
      <c r="BL5" s="344" t="s">
        <v>245</v>
      </c>
      <c r="BM5" s="344" t="s">
        <v>247</v>
      </c>
      <c r="BN5" s="344" t="s">
        <v>249</v>
      </c>
      <c r="BO5" s="344" t="s">
        <v>251</v>
      </c>
      <c r="BP5" s="344" t="s">
        <v>253</v>
      </c>
      <c r="BQ5" s="344" t="s">
        <v>255</v>
      </c>
      <c r="BR5" s="344" t="s">
        <v>257</v>
      </c>
      <c r="BS5" s="344" t="s">
        <v>259</v>
      </c>
      <c r="BT5" s="344" t="s">
        <v>260</v>
      </c>
      <c r="BU5" s="344" t="s">
        <v>261</v>
      </c>
      <c r="BV5" s="344" t="s">
        <v>262</v>
      </c>
      <c r="BW5" s="344" t="s">
        <v>263</v>
      </c>
      <c r="BX5" s="344" t="s">
        <v>265</v>
      </c>
      <c r="BY5" s="344" t="s">
        <v>267</v>
      </c>
      <c r="BZ5" s="344" t="s">
        <v>269</v>
      </c>
      <c r="CA5" s="344" t="s">
        <v>271</v>
      </c>
      <c r="CB5" s="344" t="s">
        <v>273</v>
      </c>
      <c r="CC5" s="344" t="s">
        <v>275</v>
      </c>
      <c r="CD5" s="344" t="s">
        <v>277</v>
      </c>
      <c r="CE5" s="344" t="s">
        <v>279</v>
      </c>
      <c r="CF5" s="344" t="s">
        <v>281</v>
      </c>
      <c r="CG5" s="344" t="s">
        <v>283</v>
      </c>
      <c r="CH5" s="344" t="s">
        <v>285</v>
      </c>
      <c r="CI5" s="344" t="s">
        <v>287</v>
      </c>
      <c r="CJ5" s="344" t="s">
        <v>289</v>
      </c>
      <c r="CK5" s="344" t="s">
        <v>291</v>
      </c>
      <c r="CL5" s="344" t="s">
        <v>293</v>
      </c>
      <c r="CM5" s="344" t="s">
        <v>295</v>
      </c>
      <c r="CN5" s="344" t="s">
        <v>297</v>
      </c>
      <c r="CO5" s="344" t="s">
        <v>298</v>
      </c>
      <c r="CP5" s="344" t="s">
        <v>300</v>
      </c>
      <c r="CQ5" s="344" t="s">
        <v>302</v>
      </c>
      <c r="CR5" s="344" t="s">
        <v>304</v>
      </c>
      <c r="CS5" s="344" t="s">
        <v>306</v>
      </c>
      <c r="CT5" s="344" t="s">
        <v>308</v>
      </c>
      <c r="CU5" s="344" t="s">
        <v>310</v>
      </c>
      <c r="CV5" s="344" t="s">
        <v>311</v>
      </c>
      <c r="CW5" s="344" t="s">
        <v>313</v>
      </c>
      <c r="CX5" s="344" t="s">
        <v>315</v>
      </c>
      <c r="CY5" s="344" t="s">
        <v>317</v>
      </c>
      <c r="CZ5" s="344" t="s">
        <v>319</v>
      </c>
      <c r="DA5" s="344" t="s">
        <v>321</v>
      </c>
      <c r="DB5" s="344" t="s">
        <v>323</v>
      </c>
      <c r="DC5" s="344" t="s">
        <v>325</v>
      </c>
      <c r="DD5" s="344" t="s">
        <v>327</v>
      </c>
      <c r="DE5" s="344" t="s">
        <v>329</v>
      </c>
      <c r="DF5" s="344" t="s">
        <v>331</v>
      </c>
      <c r="DG5" s="414" t="s">
        <v>333</v>
      </c>
    </row>
    <row r="6" spans="1:111" s="357" customFormat="1" ht="60.5" thickBot="1">
      <c r="B6" s="1051"/>
      <c r="C6" s="1052"/>
      <c r="D6" s="351" t="s">
        <v>134</v>
      </c>
      <c r="E6" s="351" t="s">
        <v>136</v>
      </c>
      <c r="F6" s="351" t="s">
        <v>138</v>
      </c>
      <c r="G6" s="351" t="s">
        <v>140</v>
      </c>
      <c r="H6" s="351" t="s">
        <v>142</v>
      </c>
      <c r="I6" s="351" t="s">
        <v>144</v>
      </c>
      <c r="J6" s="351" t="s">
        <v>146</v>
      </c>
      <c r="K6" s="351" t="s">
        <v>148</v>
      </c>
      <c r="L6" s="351" t="s">
        <v>150</v>
      </c>
      <c r="M6" s="351" t="s">
        <v>152</v>
      </c>
      <c r="N6" s="351" t="s">
        <v>154</v>
      </c>
      <c r="O6" s="351" t="s">
        <v>156</v>
      </c>
      <c r="P6" s="351" t="s">
        <v>158</v>
      </c>
      <c r="Q6" s="351" t="s">
        <v>160</v>
      </c>
      <c r="R6" s="351" t="s">
        <v>162</v>
      </c>
      <c r="S6" s="351" t="s">
        <v>164</v>
      </c>
      <c r="T6" s="351" t="s">
        <v>166</v>
      </c>
      <c r="U6" s="351" t="s">
        <v>168</v>
      </c>
      <c r="V6" s="351" t="s">
        <v>170</v>
      </c>
      <c r="W6" s="351" t="s">
        <v>172</v>
      </c>
      <c r="X6" s="351" t="s">
        <v>174</v>
      </c>
      <c r="Y6" s="351" t="s">
        <v>176</v>
      </c>
      <c r="Z6" s="351" t="s">
        <v>178</v>
      </c>
      <c r="AA6" s="351" t="s">
        <v>180</v>
      </c>
      <c r="AB6" s="351" t="s">
        <v>182</v>
      </c>
      <c r="AC6" s="351" t="s">
        <v>184</v>
      </c>
      <c r="AD6" s="351" t="s">
        <v>186</v>
      </c>
      <c r="AE6" s="351" t="s">
        <v>188</v>
      </c>
      <c r="AF6" s="351" t="s">
        <v>93</v>
      </c>
      <c r="AG6" s="351" t="s">
        <v>94</v>
      </c>
      <c r="AH6" s="351" t="s">
        <v>192</v>
      </c>
      <c r="AI6" s="351" t="s">
        <v>194</v>
      </c>
      <c r="AJ6" s="351" t="s">
        <v>196</v>
      </c>
      <c r="AK6" s="351" t="s">
        <v>95</v>
      </c>
      <c r="AL6" s="351" t="s">
        <v>96</v>
      </c>
      <c r="AM6" s="351" t="s">
        <v>200</v>
      </c>
      <c r="AN6" s="351" t="s">
        <v>202</v>
      </c>
      <c r="AO6" s="351" t="s">
        <v>204</v>
      </c>
      <c r="AP6" s="351" t="s">
        <v>206</v>
      </c>
      <c r="AQ6" s="351" t="s">
        <v>208</v>
      </c>
      <c r="AR6" s="351" t="s">
        <v>210</v>
      </c>
      <c r="AS6" s="351" t="s">
        <v>212</v>
      </c>
      <c r="AT6" s="351" t="s">
        <v>214</v>
      </c>
      <c r="AU6" s="351" t="s">
        <v>0</v>
      </c>
      <c r="AV6" s="351" t="s">
        <v>1</v>
      </c>
      <c r="AW6" s="351" t="s">
        <v>2</v>
      </c>
      <c r="AX6" s="351" t="s">
        <v>219</v>
      </c>
      <c r="AY6" s="351" t="s">
        <v>221</v>
      </c>
      <c r="AZ6" s="351" t="s">
        <v>223</v>
      </c>
      <c r="BA6" s="351" t="s">
        <v>225</v>
      </c>
      <c r="BB6" s="351" t="s">
        <v>227</v>
      </c>
      <c r="BC6" s="351" t="s">
        <v>229</v>
      </c>
      <c r="BD6" s="351" t="s">
        <v>231</v>
      </c>
      <c r="BE6" s="351" t="s">
        <v>233</v>
      </c>
      <c r="BF6" s="351" t="s">
        <v>235</v>
      </c>
      <c r="BG6" s="351" t="s">
        <v>237</v>
      </c>
      <c r="BH6" s="351" t="s">
        <v>239</v>
      </c>
      <c r="BI6" s="351" t="s">
        <v>241</v>
      </c>
      <c r="BJ6" s="351" t="s">
        <v>243</v>
      </c>
      <c r="BK6" s="351" t="s">
        <v>3</v>
      </c>
      <c r="BL6" s="351" t="s">
        <v>246</v>
      </c>
      <c r="BM6" s="351" t="s">
        <v>248</v>
      </c>
      <c r="BN6" s="351" t="s">
        <v>250</v>
      </c>
      <c r="BO6" s="351" t="s">
        <v>252</v>
      </c>
      <c r="BP6" s="351" t="s">
        <v>254</v>
      </c>
      <c r="BQ6" s="351" t="s">
        <v>256</v>
      </c>
      <c r="BR6" s="351" t="s">
        <v>258</v>
      </c>
      <c r="BS6" s="351" t="s">
        <v>4</v>
      </c>
      <c r="BT6" s="351" t="s">
        <v>5</v>
      </c>
      <c r="BU6" s="351" t="s">
        <v>36</v>
      </c>
      <c r="BV6" s="351" t="s">
        <v>6</v>
      </c>
      <c r="BW6" s="351" t="s">
        <v>264</v>
      </c>
      <c r="BX6" s="351" t="s">
        <v>266</v>
      </c>
      <c r="BY6" s="351" t="s">
        <v>268</v>
      </c>
      <c r="BZ6" s="351" t="s">
        <v>270</v>
      </c>
      <c r="CA6" s="351" t="s">
        <v>272</v>
      </c>
      <c r="CB6" s="351" t="s">
        <v>274</v>
      </c>
      <c r="CC6" s="351" t="s">
        <v>276</v>
      </c>
      <c r="CD6" s="351" t="s">
        <v>278</v>
      </c>
      <c r="CE6" s="351" t="s">
        <v>280</v>
      </c>
      <c r="CF6" s="351" t="s">
        <v>282</v>
      </c>
      <c r="CG6" s="351" t="s">
        <v>284</v>
      </c>
      <c r="CH6" s="351" t="s">
        <v>286</v>
      </c>
      <c r="CI6" s="351" t="s">
        <v>288</v>
      </c>
      <c r="CJ6" s="351" t="s">
        <v>290</v>
      </c>
      <c r="CK6" s="351" t="s">
        <v>292</v>
      </c>
      <c r="CL6" s="351" t="s">
        <v>294</v>
      </c>
      <c r="CM6" s="351" t="s">
        <v>296</v>
      </c>
      <c r="CN6" s="351" t="s">
        <v>7</v>
      </c>
      <c r="CO6" s="351" t="s">
        <v>299</v>
      </c>
      <c r="CP6" s="351" t="s">
        <v>301</v>
      </c>
      <c r="CQ6" s="351" t="s">
        <v>303</v>
      </c>
      <c r="CR6" s="351" t="s">
        <v>305</v>
      </c>
      <c r="CS6" s="351" t="s">
        <v>307</v>
      </c>
      <c r="CT6" s="351" t="s">
        <v>309</v>
      </c>
      <c r="CU6" s="351" t="s">
        <v>43</v>
      </c>
      <c r="CV6" s="351" t="s">
        <v>312</v>
      </c>
      <c r="CW6" s="351" t="s">
        <v>314</v>
      </c>
      <c r="CX6" s="351" t="s">
        <v>316</v>
      </c>
      <c r="CY6" s="351" t="s">
        <v>318</v>
      </c>
      <c r="CZ6" s="351" t="s">
        <v>320</v>
      </c>
      <c r="DA6" s="351" t="s">
        <v>322</v>
      </c>
      <c r="DB6" s="351" t="s">
        <v>324</v>
      </c>
      <c r="DC6" s="351" t="s">
        <v>326</v>
      </c>
      <c r="DD6" s="351" t="s">
        <v>328</v>
      </c>
      <c r="DE6" s="351" t="s">
        <v>330</v>
      </c>
      <c r="DF6" s="351" t="s">
        <v>332</v>
      </c>
      <c r="DG6" s="419" t="s">
        <v>334</v>
      </c>
    </row>
    <row r="7" spans="1:111" ht="15.5" customHeight="1">
      <c r="A7" s="240">
        <v>1</v>
      </c>
      <c r="B7" s="184" t="s">
        <v>339</v>
      </c>
      <c r="C7" s="185" t="s">
        <v>134</v>
      </c>
      <c r="D7" s="499">
        <f t="array" ref="D7">-生産者価格評価表!$DX7/(MMULT(投入係数表!$D7:$DG7,生産者価格評価表!$DZ$7:$DZ$114)+生産者価格評価表!$DO7)</f>
        <v>0.24532492037593998</v>
      </c>
      <c r="E7" s="500">
        <v>0</v>
      </c>
      <c r="F7" s="500">
        <v>0</v>
      </c>
      <c r="G7" s="500">
        <v>0</v>
      </c>
      <c r="H7" s="500">
        <v>0</v>
      </c>
      <c r="I7" s="500">
        <v>0</v>
      </c>
      <c r="J7" s="500">
        <v>0</v>
      </c>
      <c r="K7" s="500">
        <v>0</v>
      </c>
      <c r="L7" s="500">
        <v>0</v>
      </c>
      <c r="M7" s="500">
        <v>0</v>
      </c>
      <c r="N7" s="500">
        <v>0</v>
      </c>
      <c r="O7" s="500">
        <v>0</v>
      </c>
      <c r="P7" s="500">
        <v>0</v>
      </c>
      <c r="Q7" s="500">
        <v>0</v>
      </c>
      <c r="R7" s="500">
        <v>0</v>
      </c>
      <c r="S7" s="500">
        <v>0</v>
      </c>
      <c r="T7" s="500">
        <v>0</v>
      </c>
      <c r="U7" s="500">
        <v>0</v>
      </c>
      <c r="V7" s="500">
        <v>0</v>
      </c>
      <c r="W7" s="500">
        <v>0</v>
      </c>
      <c r="X7" s="500">
        <v>0</v>
      </c>
      <c r="Y7" s="500">
        <v>0</v>
      </c>
      <c r="Z7" s="500">
        <v>0</v>
      </c>
      <c r="AA7" s="500">
        <v>0</v>
      </c>
      <c r="AB7" s="500">
        <v>0</v>
      </c>
      <c r="AC7" s="500">
        <v>0</v>
      </c>
      <c r="AD7" s="500">
        <v>0</v>
      </c>
      <c r="AE7" s="500">
        <v>0</v>
      </c>
      <c r="AF7" s="500">
        <v>0</v>
      </c>
      <c r="AG7" s="500">
        <v>0</v>
      </c>
      <c r="AH7" s="500">
        <v>0</v>
      </c>
      <c r="AI7" s="500">
        <v>0</v>
      </c>
      <c r="AJ7" s="500">
        <v>0</v>
      </c>
      <c r="AK7" s="500">
        <v>0</v>
      </c>
      <c r="AL7" s="500">
        <v>0</v>
      </c>
      <c r="AM7" s="500">
        <v>0</v>
      </c>
      <c r="AN7" s="500">
        <v>0</v>
      </c>
      <c r="AO7" s="500">
        <v>0</v>
      </c>
      <c r="AP7" s="500">
        <v>0</v>
      </c>
      <c r="AQ7" s="500">
        <v>0</v>
      </c>
      <c r="AR7" s="500">
        <v>0</v>
      </c>
      <c r="AS7" s="500">
        <v>0</v>
      </c>
      <c r="AT7" s="500">
        <v>0</v>
      </c>
      <c r="AU7" s="500">
        <v>0</v>
      </c>
      <c r="AV7" s="500">
        <v>0</v>
      </c>
      <c r="AW7" s="500">
        <v>0</v>
      </c>
      <c r="AX7" s="500">
        <v>0</v>
      </c>
      <c r="AY7" s="500">
        <v>0</v>
      </c>
      <c r="AZ7" s="500">
        <v>0</v>
      </c>
      <c r="BA7" s="500">
        <v>0</v>
      </c>
      <c r="BB7" s="500">
        <v>0</v>
      </c>
      <c r="BC7" s="500">
        <v>0</v>
      </c>
      <c r="BD7" s="500">
        <v>0</v>
      </c>
      <c r="BE7" s="500">
        <v>0</v>
      </c>
      <c r="BF7" s="500">
        <v>0</v>
      </c>
      <c r="BG7" s="500">
        <v>0</v>
      </c>
      <c r="BH7" s="500">
        <v>0</v>
      </c>
      <c r="BI7" s="500">
        <v>0</v>
      </c>
      <c r="BJ7" s="500">
        <v>0</v>
      </c>
      <c r="BK7" s="500">
        <v>0</v>
      </c>
      <c r="BL7" s="500">
        <v>0</v>
      </c>
      <c r="BM7" s="500">
        <v>0</v>
      </c>
      <c r="BN7" s="500">
        <v>0</v>
      </c>
      <c r="BO7" s="500">
        <v>0</v>
      </c>
      <c r="BP7" s="500">
        <v>0</v>
      </c>
      <c r="BQ7" s="500">
        <v>0</v>
      </c>
      <c r="BR7" s="500">
        <v>0</v>
      </c>
      <c r="BS7" s="500">
        <v>0</v>
      </c>
      <c r="BT7" s="500">
        <v>0</v>
      </c>
      <c r="BU7" s="500">
        <v>0</v>
      </c>
      <c r="BV7" s="500">
        <v>0</v>
      </c>
      <c r="BW7" s="500">
        <v>0</v>
      </c>
      <c r="BX7" s="500">
        <v>0</v>
      </c>
      <c r="BY7" s="500">
        <v>0</v>
      </c>
      <c r="BZ7" s="500">
        <v>0</v>
      </c>
      <c r="CA7" s="500">
        <v>0</v>
      </c>
      <c r="CB7" s="500">
        <v>0</v>
      </c>
      <c r="CC7" s="500">
        <v>0</v>
      </c>
      <c r="CD7" s="500">
        <v>0</v>
      </c>
      <c r="CE7" s="500">
        <v>0</v>
      </c>
      <c r="CF7" s="500">
        <v>0</v>
      </c>
      <c r="CG7" s="500">
        <v>0</v>
      </c>
      <c r="CH7" s="500">
        <v>0</v>
      </c>
      <c r="CI7" s="500">
        <v>0</v>
      </c>
      <c r="CJ7" s="500">
        <v>0</v>
      </c>
      <c r="CK7" s="500">
        <v>0</v>
      </c>
      <c r="CL7" s="500">
        <v>0</v>
      </c>
      <c r="CM7" s="500">
        <v>0</v>
      </c>
      <c r="CN7" s="500">
        <v>0</v>
      </c>
      <c r="CO7" s="500">
        <v>0</v>
      </c>
      <c r="CP7" s="500">
        <v>0</v>
      </c>
      <c r="CQ7" s="500">
        <v>0</v>
      </c>
      <c r="CR7" s="500">
        <v>0</v>
      </c>
      <c r="CS7" s="500">
        <v>0</v>
      </c>
      <c r="CT7" s="500">
        <v>0</v>
      </c>
      <c r="CU7" s="500">
        <v>0</v>
      </c>
      <c r="CV7" s="500">
        <v>0</v>
      </c>
      <c r="CW7" s="500">
        <v>0</v>
      </c>
      <c r="CX7" s="500">
        <v>0</v>
      </c>
      <c r="CY7" s="500">
        <v>0</v>
      </c>
      <c r="CZ7" s="500">
        <v>0</v>
      </c>
      <c r="DA7" s="500">
        <v>0</v>
      </c>
      <c r="DB7" s="500">
        <v>0</v>
      </c>
      <c r="DC7" s="500">
        <v>0</v>
      </c>
      <c r="DD7" s="500">
        <v>0</v>
      </c>
      <c r="DE7" s="500">
        <v>0</v>
      </c>
      <c r="DF7" s="500">
        <v>0</v>
      </c>
      <c r="DG7" s="501">
        <v>0</v>
      </c>
    </row>
    <row r="8" spans="1:111" ht="15.5" customHeight="1">
      <c r="A8" s="240">
        <v>2</v>
      </c>
      <c r="B8" s="188" t="s">
        <v>135</v>
      </c>
      <c r="C8" s="185" t="s">
        <v>136</v>
      </c>
      <c r="D8" s="502">
        <v>0</v>
      </c>
      <c r="E8" s="503">
        <f t="array" ref="E8">-生産者価格評価表!$DX8/(MMULT(投入係数表!$D8:$DG8,生産者価格評価表!$DZ$7:$DZ$114)+生産者価格評価表!$DO8)</f>
        <v>1.6454564592439151E-2</v>
      </c>
      <c r="F8" s="504">
        <v>0</v>
      </c>
      <c r="G8" s="504">
        <v>0</v>
      </c>
      <c r="H8" s="504">
        <v>0</v>
      </c>
      <c r="I8" s="504">
        <v>0</v>
      </c>
      <c r="J8" s="504">
        <v>0</v>
      </c>
      <c r="K8" s="504">
        <v>0</v>
      </c>
      <c r="L8" s="504">
        <v>0</v>
      </c>
      <c r="M8" s="504">
        <v>0</v>
      </c>
      <c r="N8" s="504">
        <v>0</v>
      </c>
      <c r="O8" s="504">
        <v>0</v>
      </c>
      <c r="P8" s="504">
        <v>0</v>
      </c>
      <c r="Q8" s="504">
        <v>0</v>
      </c>
      <c r="R8" s="504">
        <v>0</v>
      </c>
      <c r="S8" s="504">
        <v>0</v>
      </c>
      <c r="T8" s="504">
        <v>0</v>
      </c>
      <c r="U8" s="504">
        <v>0</v>
      </c>
      <c r="V8" s="504">
        <v>0</v>
      </c>
      <c r="W8" s="504">
        <v>0</v>
      </c>
      <c r="X8" s="504">
        <v>0</v>
      </c>
      <c r="Y8" s="504">
        <v>0</v>
      </c>
      <c r="Z8" s="504">
        <v>0</v>
      </c>
      <c r="AA8" s="504">
        <v>0</v>
      </c>
      <c r="AB8" s="504">
        <v>0</v>
      </c>
      <c r="AC8" s="504">
        <v>0</v>
      </c>
      <c r="AD8" s="504">
        <v>0</v>
      </c>
      <c r="AE8" s="504">
        <v>0</v>
      </c>
      <c r="AF8" s="504">
        <v>0</v>
      </c>
      <c r="AG8" s="504">
        <v>0</v>
      </c>
      <c r="AH8" s="504">
        <v>0</v>
      </c>
      <c r="AI8" s="504">
        <v>0</v>
      </c>
      <c r="AJ8" s="504">
        <v>0</v>
      </c>
      <c r="AK8" s="504">
        <v>0</v>
      </c>
      <c r="AL8" s="504">
        <v>0</v>
      </c>
      <c r="AM8" s="504">
        <v>0</v>
      </c>
      <c r="AN8" s="504">
        <v>0</v>
      </c>
      <c r="AO8" s="504">
        <v>0</v>
      </c>
      <c r="AP8" s="504">
        <v>0</v>
      </c>
      <c r="AQ8" s="504">
        <v>0</v>
      </c>
      <c r="AR8" s="504">
        <v>0</v>
      </c>
      <c r="AS8" s="504">
        <v>0</v>
      </c>
      <c r="AT8" s="504">
        <v>0</v>
      </c>
      <c r="AU8" s="504">
        <v>0</v>
      </c>
      <c r="AV8" s="504">
        <v>0</v>
      </c>
      <c r="AW8" s="504">
        <v>0</v>
      </c>
      <c r="AX8" s="504">
        <v>0</v>
      </c>
      <c r="AY8" s="504">
        <v>0</v>
      </c>
      <c r="AZ8" s="504">
        <v>0</v>
      </c>
      <c r="BA8" s="504">
        <v>0</v>
      </c>
      <c r="BB8" s="504">
        <v>0</v>
      </c>
      <c r="BC8" s="504">
        <v>0</v>
      </c>
      <c r="BD8" s="504">
        <v>0</v>
      </c>
      <c r="BE8" s="504">
        <v>0</v>
      </c>
      <c r="BF8" s="504">
        <v>0</v>
      </c>
      <c r="BG8" s="504">
        <v>0</v>
      </c>
      <c r="BH8" s="504">
        <v>0</v>
      </c>
      <c r="BI8" s="504">
        <v>0</v>
      </c>
      <c r="BJ8" s="504">
        <v>0</v>
      </c>
      <c r="BK8" s="504">
        <v>0</v>
      </c>
      <c r="BL8" s="504">
        <v>0</v>
      </c>
      <c r="BM8" s="504">
        <v>0</v>
      </c>
      <c r="BN8" s="504">
        <v>0</v>
      </c>
      <c r="BO8" s="504">
        <v>0</v>
      </c>
      <c r="BP8" s="504">
        <v>0</v>
      </c>
      <c r="BQ8" s="504">
        <v>0</v>
      </c>
      <c r="BR8" s="504">
        <v>0</v>
      </c>
      <c r="BS8" s="504">
        <v>0</v>
      </c>
      <c r="BT8" s="504">
        <v>0</v>
      </c>
      <c r="BU8" s="504">
        <v>0</v>
      </c>
      <c r="BV8" s="504">
        <v>0</v>
      </c>
      <c r="BW8" s="504">
        <v>0</v>
      </c>
      <c r="BX8" s="504">
        <v>0</v>
      </c>
      <c r="BY8" s="504">
        <v>0</v>
      </c>
      <c r="BZ8" s="504">
        <v>0</v>
      </c>
      <c r="CA8" s="504">
        <v>0</v>
      </c>
      <c r="CB8" s="504">
        <v>0</v>
      </c>
      <c r="CC8" s="504">
        <v>0</v>
      </c>
      <c r="CD8" s="504">
        <v>0</v>
      </c>
      <c r="CE8" s="504">
        <v>0</v>
      </c>
      <c r="CF8" s="504">
        <v>0</v>
      </c>
      <c r="CG8" s="504">
        <v>0</v>
      </c>
      <c r="CH8" s="504">
        <v>0</v>
      </c>
      <c r="CI8" s="504">
        <v>0</v>
      </c>
      <c r="CJ8" s="504">
        <v>0</v>
      </c>
      <c r="CK8" s="504">
        <v>0</v>
      </c>
      <c r="CL8" s="504">
        <v>0</v>
      </c>
      <c r="CM8" s="504">
        <v>0</v>
      </c>
      <c r="CN8" s="504">
        <v>0</v>
      </c>
      <c r="CO8" s="504">
        <v>0</v>
      </c>
      <c r="CP8" s="504">
        <v>0</v>
      </c>
      <c r="CQ8" s="504">
        <v>0</v>
      </c>
      <c r="CR8" s="504">
        <v>0</v>
      </c>
      <c r="CS8" s="504">
        <v>0</v>
      </c>
      <c r="CT8" s="504">
        <v>0</v>
      </c>
      <c r="CU8" s="504">
        <v>0</v>
      </c>
      <c r="CV8" s="504">
        <v>0</v>
      </c>
      <c r="CW8" s="504">
        <v>0</v>
      </c>
      <c r="CX8" s="504">
        <v>0</v>
      </c>
      <c r="CY8" s="504">
        <v>0</v>
      </c>
      <c r="CZ8" s="504">
        <v>0</v>
      </c>
      <c r="DA8" s="504">
        <v>0</v>
      </c>
      <c r="DB8" s="504">
        <v>0</v>
      </c>
      <c r="DC8" s="504">
        <v>0</v>
      </c>
      <c r="DD8" s="504">
        <v>0</v>
      </c>
      <c r="DE8" s="504">
        <v>0</v>
      </c>
      <c r="DF8" s="504">
        <v>0</v>
      </c>
      <c r="DG8" s="505">
        <v>0</v>
      </c>
    </row>
    <row r="9" spans="1:111" ht="15.5" customHeight="1">
      <c r="A9" s="240">
        <v>3</v>
      </c>
      <c r="B9" s="188" t="s">
        <v>137</v>
      </c>
      <c r="C9" s="185" t="s">
        <v>138</v>
      </c>
      <c r="D9" s="502">
        <v>0</v>
      </c>
      <c r="E9" s="504">
        <v>0</v>
      </c>
      <c r="F9" s="503">
        <f t="array" ref="F9">-生産者価格評価表!$DX9/(MMULT(投入係数表!$D9:$DG9,生産者価格評価表!$DZ$7:$DZ$114)+生産者価格評価表!$DO9)</f>
        <v>0</v>
      </c>
      <c r="G9" s="504">
        <v>0</v>
      </c>
      <c r="H9" s="504">
        <v>0</v>
      </c>
      <c r="I9" s="504">
        <v>0</v>
      </c>
      <c r="J9" s="504">
        <v>0</v>
      </c>
      <c r="K9" s="504">
        <v>0</v>
      </c>
      <c r="L9" s="504">
        <v>0</v>
      </c>
      <c r="M9" s="504">
        <v>0</v>
      </c>
      <c r="N9" s="504">
        <v>0</v>
      </c>
      <c r="O9" s="504">
        <v>0</v>
      </c>
      <c r="P9" s="504">
        <v>0</v>
      </c>
      <c r="Q9" s="504">
        <v>0</v>
      </c>
      <c r="R9" s="504">
        <v>0</v>
      </c>
      <c r="S9" s="504">
        <v>0</v>
      </c>
      <c r="T9" s="504">
        <v>0</v>
      </c>
      <c r="U9" s="504">
        <v>0</v>
      </c>
      <c r="V9" s="504">
        <v>0</v>
      </c>
      <c r="W9" s="504">
        <v>0</v>
      </c>
      <c r="X9" s="504">
        <v>0</v>
      </c>
      <c r="Y9" s="504">
        <v>0</v>
      </c>
      <c r="Z9" s="504">
        <v>0</v>
      </c>
      <c r="AA9" s="504">
        <v>0</v>
      </c>
      <c r="AB9" s="504">
        <v>0</v>
      </c>
      <c r="AC9" s="504">
        <v>0</v>
      </c>
      <c r="AD9" s="504">
        <v>0</v>
      </c>
      <c r="AE9" s="504">
        <v>0</v>
      </c>
      <c r="AF9" s="504">
        <v>0</v>
      </c>
      <c r="AG9" s="504">
        <v>0</v>
      </c>
      <c r="AH9" s="504">
        <v>0</v>
      </c>
      <c r="AI9" s="504">
        <v>0</v>
      </c>
      <c r="AJ9" s="504">
        <v>0</v>
      </c>
      <c r="AK9" s="504">
        <v>0</v>
      </c>
      <c r="AL9" s="504">
        <v>0</v>
      </c>
      <c r="AM9" s="504">
        <v>0</v>
      </c>
      <c r="AN9" s="504">
        <v>0</v>
      </c>
      <c r="AO9" s="504">
        <v>0</v>
      </c>
      <c r="AP9" s="504">
        <v>0</v>
      </c>
      <c r="AQ9" s="504">
        <v>0</v>
      </c>
      <c r="AR9" s="504">
        <v>0</v>
      </c>
      <c r="AS9" s="504">
        <v>0</v>
      </c>
      <c r="AT9" s="504">
        <v>0</v>
      </c>
      <c r="AU9" s="504">
        <v>0</v>
      </c>
      <c r="AV9" s="504">
        <v>0</v>
      </c>
      <c r="AW9" s="504">
        <v>0</v>
      </c>
      <c r="AX9" s="504">
        <v>0</v>
      </c>
      <c r="AY9" s="504">
        <v>0</v>
      </c>
      <c r="AZ9" s="504">
        <v>0</v>
      </c>
      <c r="BA9" s="504">
        <v>0</v>
      </c>
      <c r="BB9" s="504">
        <v>0</v>
      </c>
      <c r="BC9" s="504">
        <v>0</v>
      </c>
      <c r="BD9" s="504">
        <v>0</v>
      </c>
      <c r="BE9" s="504">
        <v>0</v>
      </c>
      <c r="BF9" s="504">
        <v>0</v>
      </c>
      <c r="BG9" s="504">
        <v>0</v>
      </c>
      <c r="BH9" s="504">
        <v>0</v>
      </c>
      <c r="BI9" s="504">
        <v>0</v>
      </c>
      <c r="BJ9" s="504">
        <v>0</v>
      </c>
      <c r="BK9" s="504">
        <v>0</v>
      </c>
      <c r="BL9" s="504">
        <v>0</v>
      </c>
      <c r="BM9" s="504">
        <v>0</v>
      </c>
      <c r="BN9" s="504">
        <v>0</v>
      </c>
      <c r="BO9" s="504">
        <v>0</v>
      </c>
      <c r="BP9" s="504">
        <v>0</v>
      </c>
      <c r="BQ9" s="504">
        <v>0</v>
      </c>
      <c r="BR9" s="504">
        <v>0</v>
      </c>
      <c r="BS9" s="504">
        <v>0</v>
      </c>
      <c r="BT9" s="504">
        <v>0</v>
      </c>
      <c r="BU9" s="504">
        <v>0</v>
      </c>
      <c r="BV9" s="504">
        <v>0</v>
      </c>
      <c r="BW9" s="504">
        <v>0</v>
      </c>
      <c r="BX9" s="504">
        <v>0</v>
      </c>
      <c r="BY9" s="504">
        <v>0</v>
      </c>
      <c r="BZ9" s="504">
        <v>0</v>
      </c>
      <c r="CA9" s="504">
        <v>0</v>
      </c>
      <c r="CB9" s="504">
        <v>0</v>
      </c>
      <c r="CC9" s="504">
        <v>0</v>
      </c>
      <c r="CD9" s="504">
        <v>0</v>
      </c>
      <c r="CE9" s="504">
        <v>0</v>
      </c>
      <c r="CF9" s="504">
        <v>0</v>
      </c>
      <c r="CG9" s="504">
        <v>0</v>
      </c>
      <c r="CH9" s="504">
        <v>0</v>
      </c>
      <c r="CI9" s="504">
        <v>0</v>
      </c>
      <c r="CJ9" s="504">
        <v>0</v>
      </c>
      <c r="CK9" s="504">
        <v>0</v>
      </c>
      <c r="CL9" s="504">
        <v>0</v>
      </c>
      <c r="CM9" s="504">
        <v>0</v>
      </c>
      <c r="CN9" s="504">
        <v>0</v>
      </c>
      <c r="CO9" s="504">
        <v>0</v>
      </c>
      <c r="CP9" s="504">
        <v>0</v>
      </c>
      <c r="CQ9" s="504">
        <v>0</v>
      </c>
      <c r="CR9" s="504">
        <v>0</v>
      </c>
      <c r="CS9" s="504">
        <v>0</v>
      </c>
      <c r="CT9" s="504">
        <v>0</v>
      </c>
      <c r="CU9" s="504">
        <v>0</v>
      </c>
      <c r="CV9" s="504">
        <v>0</v>
      </c>
      <c r="CW9" s="504">
        <v>0</v>
      </c>
      <c r="CX9" s="504">
        <v>0</v>
      </c>
      <c r="CY9" s="504">
        <v>0</v>
      </c>
      <c r="CZ9" s="504">
        <v>0</v>
      </c>
      <c r="DA9" s="504">
        <v>0</v>
      </c>
      <c r="DB9" s="504">
        <v>0</v>
      </c>
      <c r="DC9" s="504">
        <v>0</v>
      </c>
      <c r="DD9" s="504">
        <v>0</v>
      </c>
      <c r="DE9" s="504">
        <v>0</v>
      </c>
      <c r="DF9" s="504">
        <v>0</v>
      </c>
      <c r="DG9" s="505">
        <v>0</v>
      </c>
    </row>
    <row r="10" spans="1:111" ht="15.5" customHeight="1">
      <c r="A10" s="240">
        <v>4</v>
      </c>
      <c r="B10" s="188" t="s">
        <v>139</v>
      </c>
      <c r="C10" s="185" t="s">
        <v>140</v>
      </c>
      <c r="D10" s="502">
        <v>0</v>
      </c>
      <c r="E10" s="504">
        <v>0</v>
      </c>
      <c r="F10" s="504">
        <v>0</v>
      </c>
      <c r="G10" s="503">
        <f t="array" ref="G10">-生産者価格評価表!$DX10/(MMULT(投入係数表!$D10:$DG10,生産者価格評価表!$DZ$7:$DZ$114)+生産者価格評価表!$DO10)</f>
        <v>0.11871801976981401</v>
      </c>
      <c r="H10" s="504">
        <v>0</v>
      </c>
      <c r="I10" s="504">
        <v>0</v>
      </c>
      <c r="J10" s="504">
        <v>0</v>
      </c>
      <c r="K10" s="504">
        <v>0</v>
      </c>
      <c r="L10" s="504">
        <v>0</v>
      </c>
      <c r="M10" s="504">
        <v>0</v>
      </c>
      <c r="N10" s="504">
        <v>0</v>
      </c>
      <c r="O10" s="504">
        <v>0</v>
      </c>
      <c r="P10" s="504">
        <v>0</v>
      </c>
      <c r="Q10" s="504">
        <v>0</v>
      </c>
      <c r="R10" s="504">
        <v>0</v>
      </c>
      <c r="S10" s="504">
        <v>0</v>
      </c>
      <c r="T10" s="504">
        <v>0</v>
      </c>
      <c r="U10" s="504">
        <v>0</v>
      </c>
      <c r="V10" s="504">
        <v>0</v>
      </c>
      <c r="W10" s="504">
        <v>0</v>
      </c>
      <c r="X10" s="504">
        <v>0</v>
      </c>
      <c r="Y10" s="504">
        <v>0</v>
      </c>
      <c r="Z10" s="504">
        <v>0</v>
      </c>
      <c r="AA10" s="504">
        <v>0</v>
      </c>
      <c r="AB10" s="504">
        <v>0</v>
      </c>
      <c r="AC10" s="504">
        <v>0</v>
      </c>
      <c r="AD10" s="504">
        <v>0</v>
      </c>
      <c r="AE10" s="504">
        <v>0</v>
      </c>
      <c r="AF10" s="504">
        <v>0</v>
      </c>
      <c r="AG10" s="504">
        <v>0</v>
      </c>
      <c r="AH10" s="504">
        <v>0</v>
      </c>
      <c r="AI10" s="504">
        <v>0</v>
      </c>
      <c r="AJ10" s="504">
        <v>0</v>
      </c>
      <c r="AK10" s="504">
        <v>0</v>
      </c>
      <c r="AL10" s="504">
        <v>0</v>
      </c>
      <c r="AM10" s="504">
        <v>0</v>
      </c>
      <c r="AN10" s="504">
        <v>0</v>
      </c>
      <c r="AO10" s="504">
        <v>0</v>
      </c>
      <c r="AP10" s="504">
        <v>0</v>
      </c>
      <c r="AQ10" s="504">
        <v>0</v>
      </c>
      <c r="AR10" s="504">
        <v>0</v>
      </c>
      <c r="AS10" s="504">
        <v>0</v>
      </c>
      <c r="AT10" s="504">
        <v>0</v>
      </c>
      <c r="AU10" s="506">
        <v>0</v>
      </c>
      <c r="AV10" s="506">
        <v>0</v>
      </c>
      <c r="AW10" s="506">
        <v>0</v>
      </c>
      <c r="AX10" s="506">
        <v>0</v>
      </c>
      <c r="AY10" s="506">
        <v>0</v>
      </c>
      <c r="AZ10" s="506">
        <v>0</v>
      </c>
      <c r="BA10" s="506">
        <v>0</v>
      </c>
      <c r="BB10" s="506">
        <v>0</v>
      </c>
      <c r="BC10" s="506">
        <v>0</v>
      </c>
      <c r="BD10" s="506">
        <v>0</v>
      </c>
      <c r="BE10" s="506">
        <v>0</v>
      </c>
      <c r="BF10" s="506">
        <v>0</v>
      </c>
      <c r="BG10" s="506">
        <v>0</v>
      </c>
      <c r="BH10" s="506">
        <v>0</v>
      </c>
      <c r="BI10" s="506">
        <v>0</v>
      </c>
      <c r="BJ10" s="506">
        <v>0</v>
      </c>
      <c r="BK10" s="506">
        <v>0</v>
      </c>
      <c r="BL10" s="506">
        <v>0</v>
      </c>
      <c r="BM10" s="506">
        <v>0</v>
      </c>
      <c r="BN10" s="506">
        <v>0</v>
      </c>
      <c r="BO10" s="506">
        <v>0</v>
      </c>
      <c r="BP10" s="506">
        <v>0</v>
      </c>
      <c r="BQ10" s="506">
        <v>0</v>
      </c>
      <c r="BR10" s="506">
        <v>0</v>
      </c>
      <c r="BS10" s="506">
        <v>0</v>
      </c>
      <c r="BT10" s="506">
        <v>0</v>
      </c>
      <c r="BU10" s="506">
        <v>0</v>
      </c>
      <c r="BV10" s="506">
        <v>0</v>
      </c>
      <c r="BW10" s="506">
        <v>0</v>
      </c>
      <c r="BX10" s="506">
        <v>0</v>
      </c>
      <c r="BY10" s="506">
        <v>0</v>
      </c>
      <c r="BZ10" s="506">
        <v>0</v>
      </c>
      <c r="CA10" s="506">
        <v>0</v>
      </c>
      <c r="CB10" s="506">
        <v>0</v>
      </c>
      <c r="CC10" s="506">
        <v>0</v>
      </c>
      <c r="CD10" s="506">
        <v>0</v>
      </c>
      <c r="CE10" s="506">
        <v>0</v>
      </c>
      <c r="CF10" s="506">
        <v>0</v>
      </c>
      <c r="CG10" s="506">
        <v>0</v>
      </c>
      <c r="CH10" s="506">
        <v>0</v>
      </c>
      <c r="CI10" s="506">
        <v>0</v>
      </c>
      <c r="CJ10" s="506">
        <v>0</v>
      </c>
      <c r="CK10" s="506">
        <v>0</v>
      </c>
      <c r="CL10" s="506">
        <v>0</v>
      </c>
      <c r="CM10" s="506">
        <v>0</v>
      </c>
      <c r="CN10" s="506">
        <v>0</v>
      </c>
      <c r="CO10" s="506">
        <v>0</v>
      </c>
      <c r="CP10" s="506">
        <v>0</v>
      </c>
      <c r="CQ10" s="506">
        <v>0</v>
      </c>
      <c r="CR10" s="506">
        <v>0</v>
      </c>
      <c r="CS10" s="506">
        <v>0</v>
      </c>
      <c r="CT10" s="506">
        <v>0</v>
      </c>
      <c r="CU10" s="506">
        <v>0</v>
      </c>
      <c r="CV10" s="506">
        <v>0</v>
      </c>
      <c r="CW10" s="506">
        <v>0</v>
      </c>
      <c r="CX10" s="506">
        <v>0</v>
      </c>
      <c r="CY10" s="506">
        <v>0</v>
      </c>
      <c r="CZ10" s="506">
        <v>0</v>
      </c>
      <c r="DA10" s="506">
        <v>0</v>
      </c>
      <c r="DB10" s="506">
        <v>0</v>
      </c>
      <c r="DC10" s="506">
        <v>0</v>
      </c>
      <c r="DD10" s="506">
        <v>0</v>
      </c>
      <c r="DE10" s="506">
        <v>0</v>
      </c>
      <c r="DF10" s="506">
        <v>0</v>
      </c>
      <c r="DG10" s="507">
        <v>0</v>
      </c>
    </row>
    <row r="11" spans="1:111" ht="15.5" customHeight="1">
      <c r="A11" s="240">
        <v>5</v>
      </c>
      <c r="B11" s="188" t="s">
        <v>141</v>
      </c>
      <c r="C11" s="185" t="s">
        <v>142</v>
      </c>
      <c r="D11" s="502">
        <v>0</v>
      </c>
      <c r="E11" s="504">
        <v>0</v>
      </c>
      <c r="F11" s="504">
        <v>0</v>
      </c>
      <c r="G11" s="504">
        <v>0</v>
      </c>
      <c r="H11" s="503">
        <f t="array" ref="H11">-生産者価格評価表!$DX11/(MMULT(投入係数表!$D11:$DG11,生産者価格評価表!$DZ$7:$DZ$114)+生産者価格評価表!$DO11)</f>
        <v>0.12708616040159543</v>
      </c>
      <c r="I11" s="504">
        <v>0</v>
      </c>
      <c r="J11" s="504">
        <v>0</v>
      </c>
      <c r="K11" s="504">
        <v>0</v>
      </c>
      <c r="L11" s="504">
        <v>0</v>
      </c>
      <c r="M11" s="504">
        <v>0</v>
      </c>
      <c r="N11" s="504">
        <v>0</v>
      </c>
      <c r="O11" s="504">
        <v>0</v>
      </c>
      <c r="P11" s="504">
        <v>0</v>
      </c>
      <c r="Q11" s="504">
        <v>0</v>
      </c>
      <c r="R11" s="504">
        <v>0</v>
      </c>
      <c r="S11" s="504">
        <v>0</v>
      </c>
      <c r="T11" s="504">
        <v>0</v>
      </c>
      <c r="U11" s="504">
        <v>0</v>
      </c>
      <c r="V11" s="504">
        <v>0</v>
      </c>
      <c r="W11" s="504">
        <v>0</v>
      </c>
      <c r="X11" s="504">
        <v>0</v>
      </c>
      <c r="Y11" s="504">
        <v>0</v>
      </c>
      <c r="Z11" s="504">
        <v>0</v>
      </c>
      <c r="AA11" s="504">
        <v>0</v>
      </c>
      <c r="AB11" s="504">
        <v>0</v>
      </c>
      <c r="AC11" s="504">
        <v>0</v>
      </c>
      <c r="AD11" s="504">
        <v>0</v>
      </c>
      <c r="AE11" s="504">
        <v>0</v>
      </c>
      <c r="AF11" s="504">
        <v>0</v>
      </c>
      <c r="AG11" s="504">
        <v>0</v>
      </c>
      <c r="AH11" s="504">
        <v>0</v>
      </c>
      <c r="AI11" s="504">
        <v>0</v>
      </c>
      <c r="AJ11" s="504">
        <v>0</v>
      </c>
      <c r="AK11" s="504">
        <v>0</v>
      </c>
      <c r="AL11" s="504">
        <v>0</v>
      </c>
      <c r="AM11" s="504">
        <v>0</v>
      </c>
      <c r="AN11" s="504">
        <v>0</v>
      </c>
      <c r="AO11" s="504">
        <v>0</v>
      </c>
      <c r="AP11" s="504">
        <v>0</v>
      </c>
      <c r="AQ11" s="504">
        <v>0</v>
      </c>
      <c r="AR11" s="504">
        <v>0</v>
      </c>
      <c r="AS11" s="504">
        <v>0</v>
      </c>
      <c r="AT11" s="504">
        <v>0</v>
      </c>
      <c r="AU11" s="506">
        <v>0</v>
      </c>
      <c r="AV11" s="506">
        <v>0</v>
      </c>
      <c r="AW11" s="506">
        <v>0</v>
      </c>
      <c r="AX11" s="506">
        <v>0</v>
      </c>
      <c r="AY11" s="506">
        <v>0</v>
      </c>
      <c r="AZ11" s="506">
        <v>0</v>
      </c>
      <c r="BA11" s="506">
        <v>0</v>
      </c>
      <c r="BB11" s="506">
        <v>0</v>
      </c>
      <c r="BC11" s="506">
        <v>0</v>
      </c>
      <c r="BD11" s="506">
        <v>0</v>
      </c>
      <c r="BE11" s="506">
        <v>0</v>
      </c>
      <c r="BF11" s="506">
        <v>0</v>
      </c>
      <c r="BG11" s="506">
        <v>0</v>
      </c>
      <c r="BH11" s="506">
        <v>0</v>
      </c>
      <c r="BI11" s="506">
        <v>0</v>
      </c>
      <c r="BJ11" s="506">
        <v>0</v>
      </c>
      <c r="BK11" s="506">
        <v>0</v>
      </c>
      <c r="BL11" s="506">
        <v>0</v>
      </c>
      <c r="BM11" s="506">
        <v>0</v>
      </c>
      <c r="BN11" s="506">
        <v>0</v>
      </c>
      <c r="BO11" s="506">
        <v>0</v>
      </c>
      <c r="BP11" s="506">
        <v>0</v>
      </c>
      <c r="BQ11" s="506">
        <v>0</v>
      </c>
      <c r="BR11" s="506">
        <v>0</v>
      </c>
      <c r="BS11" s="506">
        <v>0</v>
      </c>
      <c r="BT11" s="506">
        <v>0</v>
      </c>
      <c r="BU11" s="506">
        <v>0</v>
      </c>
      <c r="BV11" s="506">
        <v>0</v>
      </c>
      <c r="BW11" s="506">
        <v>0</v>
      </c>
      <c r="BX11" s="506">
        <v>0</v>
      </c>
      <c r="BY11" s="506">
        <v>0</v>
      </c>
      <c r="BZ11" s="506">
        <v>0</v>
      </c>
      <c r="CA11" s="506">
        <v>0</v>
      </c>
      <c r="CB11" s="506">
        <v>0</v>
      </c>
      <c r="CC11" s="506">
        <v>0</v>
      </c>
      <c r="CD11" s="506">
        <v>0</v>
      </c>
      <c r="CE11" s="506">
        <v>0</v>
      </c>
      <c r="CF11" s="506">
        <v>0</v>
      </c>
      <c r="CG11" s="506">
        <v>0</v>
      </c>
      <c r="CH11" s="506">
        <v>0</v>
      </c>
      <c r="CI11" s="506">
        <v>0</v>
      </c>
      <c r="CJ11" s="506">
        <v>0</v>
      </c>
      <c r="CK11" s="506">
        <v>0</v>
      </c>
      <c r="CL11" s="506">
        <v>0</v>
      </c>
      <c r="CM11" s="506">
        <v>0</v>
      </c>
      <c r="CN11" s="506">
        <v>0</v>
      </c>
      <c r="CO11" s="506">
        <v>0</v>
      </c>
      <c r="CP11" s="506">
        <v>0</v>
      </c>
      <c r="CQ11" s="506">
        <v>0</v>
      </c>
      <c r="CR11" s="506">
        <v>0</v>
      </c>
      <c r="CS11" s="506">
        <v>0</v>
      </c>
      <c r="CT11" s="506">
        <v>0</v>
      </c>
      <c r="CU11" s="506">
        <v>0</v>
      </c>
      <c r="CV11" s="506">
        <v>0</v>
      </c>
      <c r="CW11" s="506">
        <v>0</v>
      </c>
      <c r="CX11" s="506">
        <v>0</v>
      </c>
      <c r="CY11" s="506">
        <v>0</v>
      </c>
      <c r="CZ11" s="506">
        <v>0</v>
      </c>
      <c r="DA11" s="506">
        <v>0</v>
      </c>
      <c r="DB11" s="506">
        <v>0</v>
      </c>
      <c r="DC11" s="506">
        <v>0</v>
      </c>
      <c r="DD11" s="506">
        <v>0</v>
      </c>
      <c r="DE11" s="506">
        <v>0</v>
      </c>
      <c r="DF11" s="506">
        <v>0</v>
      </c>
      <c r="DG11" s="507">
        <v>0</v>
      </c>
    </row>
    <row r="12" spans="1:111" ht="15.5" customHeight="1">
      <c r="A12" s="240">
        <v>6</v>
      </c>
      <c r="B12" s="188" t="s">
        <v>143</v>
      </c>
      <c r="C12" s="185" t="s">
        <v>144</v>
      </c>
      <c r="D12" s="502">
        <v>0</v>
      </c>
      <c r="E12" s="504">
        <v>0</v>
      </c>
      <c r="F12" s="504">
        <v>0</v>
      </c>
      <c r="G12" s="504">
        <v>0</v>
      </c>
      <c r="H12" s="504">
        <v>0</v>
      </c>
      <c r="I12" s="503">
        <f t="array" ref="I12">-生産者価格評価表!$DX12/(MMULT(投入係数表!$D12:$DG12,生産者価格評価表!$DZ$7:$DZ$114)+生産者価格評価表!$DO12)</f>
        <v>0.98813909816812762</v>
      </c>
      <c r="J12" s="504">
        <v>0</v>
      </c>
      <c r="K12" s="504">
        <v>0</v>
      </c>
      <c r="L12" s="504">
        <v>0</v>
      </c>
      <c r="M12" s="504">
        <v>0</v>
      </c>
      <c r="N12" s="504">
        <v>0</v>
      </c>
      <c r="O12" s="504">
        <v>0</v>
      </c>
      <c r="P12" s="504">
        <v>0</v>
      </c>
      <c r="Q12" s="504">
        <v>0</v>
      </c>
      <c r="R12" s="504">
        <v>0</v>
      </c>
      <c r="S12" s="504">
        <v>0</v>
      </c>
      <c r="T12" s="504">
        <v>0</v>
      </c>
      <c r="U12" s="504">
        <v>0</v>
      </c>
      <c r="V12" s="504">
        <v>0</v>
      </c>
      <c r="W12" s="504">
        <v>0</v>
      </c>
      <c r="X12" s="504">
        <v>0</v>
      </c>
      <c r="Y12" s="504">
        <v>0</v>
      </c>
      <c r="Z12" s="504">
        <v>0</v>
      </c>
      <c r="AA12" s="504">
        <v>0</v>
      </c>
      <c r="AB12" s="504">
        <v>0</v>
      </c>
      <c r="AC12" s="504">
        <v>0</v>
      </c>
      <c r="AD12" s="504">
        <v>0</v>
      </c>
      <c r="AE12" s="504">
        <v>0</v>
      </c>
      <c r="AF12" s="504">
        <v>0</v>
      </c>
      <c r="AG12" s="504">
        <v>0</v>
      </c>
      <c r="AH12" s="504">
        <v>0</v>
      </c>
      <c r="AI12" s="504">
        <v>0</v>
      </c>
      <c r="AJ12" s="504">
        <v>0</v>
      </c>
      <c r="AK12" s="504">
        <v>0</v>
      </c>
      <c r="AL12" s="504">
        <v>0</v>
      </c>
      <c r="AM12" s="504">
        <v>0</v>
      </c>
      <c r="AN12" s="504">
        <v>0</v>
      </c>
      <c r="AO12" s="504">
        <v>0</v>
      </c>
      <c r="AP12" s="504">
        <v>0</v>
      </c>
      <c r="AQ12" s="504">
        <v>0</v>
      </c>
      <c r="AR12" s="504">
        <v>0</v>
      </c>
      <c r="AS12" s="504">
        <v>0</v>
      </c>
      <c r="AT12" s="504">
        <v>0</v>
      </c>
      <c r="AU12" s="506">
        <v>0</v>
      </c>
      <c r="AV12" s="506">
        <v>0</v>
      </c>
      <c r="AW12" s="506">
        <v>0</v>
      </c>
      <c r="AX12" s="506">
        <v>0</v>
      </c>
      <c r="AY12" s="506">
        <v>0</v>
      </c>
      <c r="AZ12" s="506">
        <v>0</v>
      </c>
      <c r="BA12" s="506">
        <v>0</v>
      </c>
      <c r="BB12" s="506">
        <v>0</v>
      </c>
      <c r="BC12" s="506">
        <v>0</v>
      </c>
      <c r="BD12" s="506">
        <v>0</v>
      </c>
      <c r="BE12" s="506">
        <v>0</v>
      </c>
      <c r="BF12" s="506">
        <v>0</v>
      </c>
      <c r="BG12" s="506">
        <v>0</v>
      </c>
      <c r="BH12" s="506">
        <v>0</v>
      </c>
      <c r="BI12" s="506">
        <v>0</v>
      </c>
      <c r="BJ12" s="506">
        <v>0</v>
      </c>
      <c r="BK12" s="506">
        <v>0</v>
      </c>
      <c r="BL12" s="506">
        <v>0</v>
      </c>
      <c r="BM12" s="506">
        <v>0</v>
      </c>
      <c r="BN12" s="506">
        <v>0</v>
      </c>
      <c r="BO12" s="506">
        <v>0</v>
      </c>
      <c r="BP12" s="506">
        <v>0</v>
      </c>
      <c r="BQ12" s="506">
        <v>0</v>
      </c>
      <c r="BR12" s="506">
        <v>0</v>
      </c>
      <c r="BS12" s="506">
        <v>0</v>
      </c>
      <c r="BT12" s="506">
        <v>0</v>
      </c>
      <c r="BU12" s="506">
        <v>0</v>
      </c>
      <c r="BV12" s="506">
        <v>0</v>
      </c>
      <c r="BW12" s="506">
        <v>0</v>
      </c>
      <c r="BX12" s="506">
        <v>0</v>
      </c>
      <c r="BY12" s="506">
        <v>0</v>
      </c>
      <c r="BZ12" s="506">
        <v>0</v>
      </c>
      <c r="CA12" s="506">
        <v>0</v>
      </c>
      <c r="CB12" s="506">
        <v>0</v>
      </c>
      <c r="CC12" s="506">
        <v>0</v>
      </c>
      <c r="CD12" s="506">
        <v>0</v>
      </c>
      <c r="CE12" s="506">
        <v>0</v>
      </c>
      <c r="CF12" s="506">
        <v>0</v>
      </c>
      <c r="CG12" s="506">
        <v>0</v>
      </c>
      <c r="CH12" s="506">
        <v>0</v>
      </c>
      <c r="CI12" s="506">
        <v>0</v>
      </c>
      <c r="CJ12" s="506">
        <v>0</v>
      </c>
      <c r="CK12" s="506">
        <v>0</v>
      </c>
      <c r="CL12" s="506">
        <v>0</v>
      </c>
      <c r="CM12" s="506">
        <v>0</v>
      </c>
      <c r="CN12" s="506">
        <v>0</v>
      </c>
      <c r="CO12" s="506">
        <v>0</v>
      </c>
      <c r="CP12" s="506">
        <v>0</v>
      </c>
      <c r="CQ12" s="506">
        <v>0</v>
      </c>
      <c r="CR12" s="506">
        <v>0</v>
      </c>
      <c r="CS12" s="506">
        <v>0</v>
      </c>
      <c r="CT12" s="506">
        <v>0</v>
      </c>
      <c r="CU12" s="506">
        <v>0</v>
      </c>
      <c r="CV12" s="506">
        <v>0</v>
      </c>
      <c r="CW12" s="506">
        <v>0</v>
      </c>
      <c r="CX12" s="506">
        <v>0</v>
      </c>
      <c r="CY12" s="506">
        <v>0</v>
      </c>
      <c r="CZ12" s="506">
        <v>0</v>
      </c>
      <c r="DA12" s="506">
        <v>0</v>
      </c>
      <c r="DB12" s="506">
        <v>0</v>
      </c>
      <c r="DC12" s="506">
        <v>0</v>
      </c>
      <c r="DD12" s="506">
        <v>0</v>
      </c>
      <c r="DE12" s="506">
        <v>0</v>
      </c>
      <c r="DF12" s="506">
        <v>0</v>
      </c>
      <c r="DG12" s="507">
        <v>0</v>
      </c>
    </row>
    <row r="13" spans="1:111" ht="15.5" customHeight="1">
      <c r="A13" s="240">
        <v>7</v>
      </c>
      <c r="B13" s="188" t="s">
        <v>145</v>
      </c>
      <c r="C13" s="185" t="s">
        <v>146</v>
      </c>
      <c r="D13" s="502">
        <v>0</v>
      </c>
      <c r="E13" s="504">
        <v>0</v>
      </c>
      <c r="F13" s="504">
        <v>0</v>
      </c>
      <c r="G13" s="504">
        <v>0</v>
      </c>
      <c r="H13" s="504">
        <v>0</v>
      </c>
      <c r="I13" s="504">
        <v>0</v>
      </c>
      <c r="J13" s="503">
        <f t="array" ref="J13">-生産者価格評価表!$DX13/(MMULT(投入係数表!$D13:$DG13,生産者価格評価表!$DZ$7:$DZ$114)+生産者価格評価表!$DO13)</f>
        <v>0.88381102891530028</v>
      </c>
      <c r="K13" s="504">
        <v>0</v>
      </c>
      <c r="L13" s="504">
        <v>0</v>
      </c>
      <c r="M13" s="504">
        <v>0</v>
      </c>
      <c r="N13" s="504">
        <v>0</v>
      </c>
      <c r="O13" s="504">
        <v>0</v>
      </c>
      <c r="P13" s="504">
        <v>0</v>
      </c>
      <c r="Q13" s="504">
        <v>0</v>
      </c>
      <c r="R13" s="504">
        <v>0</v>
      </c>
      <c r="S13" s="504">
        <v>0</v>
      </c>
      <c r="T13" s="504">
        <v>0</v>
      </c>
      <c r="U13" s="504">
        <v>0</v>
      </c>
      <c r="V13" s="504">
        <v>0</v>
      </c>
      <c r="W13" s="504">
        <v>0</v>
      </c>
      <c r="X13" s="504">
        <v>0</v>
      </c>
      <c r="Y13" s="504">
        <v>0</v>
      </c>
      <c r="Z13" s="504">
        <v>0</v>
      </c>
      <c r="AA13" s="504">
        <v>0</v>
      </c>
      <c r="AB13" s="504">
        <v>0</v>
      </c>
      <c r="AC13" s="504">
        <v>0</v>
      </c>
      <c r="AD13" s="504">
        <v>0</v>
      </c>
      <c r="AE13" s="504">
        <v>0</v>
      </c>
      <c r="AF13" s="504">
        <v>0</v>
      </c>
      <c r="AG13" s="504">
        <v>0</v>
      </c>
      <c r="AH13" s="504">
        <v>0</v>
      </c>
      <c r="AI13" s="504">
        <v>0</v>
      </c>
      <c r="AJ13" s="504">
        <v>0</v>
      </c>
      <c r="AK13" s="504">
        <v>0</v>
      </c>
      <c r="AL13" s="504">
        <v>0</v>
      </c>
      <c r="AM13" s="504">
        <v>0</v>
      </c>
      <c r="AN13" s="504">
        <v>0</v>
      </c>
      <c r="AO13" s="504">
        <v>0</v>
      </c>
      <c r="AP13" s="504">
        <v>0</v>
      </c>
      <c r="AQ13" s="504">
        <v>0</v>
      </c>
      <c r="AR13" s="504">
        <v>0</v>
      </c>
      <c r="AS13" s="504">
        <v>0</v>
      </c>
      <c r="AT13" s="504">
        <v>0</v>
      </c>
      <c r="AU13" s="506">
        <v>0</v>
      </c>
      <c r="AV13" s="506">
        <v>0</v>
      </c>
      <c r="AW13" s="506">
        <v>0</v>
      </c>
      <c r="AX13" s="506">
        <v>0</v>
      </c>
      <c r="AY13" s="506">
        <v>0</v>
      </c>
      <c r="AZ13" s="506">
        <v>0</v>
      </c>
      <c r="BA13" s="506">
        <v>0</v>
      </c>
      <c r="BB13" s="506">
        <v>0</v>
      </c>
      <c r="BC13" s="506">
        <v>0</v>
      </c>
      <c r="BD13" s="506">
        <v>0</v>
      </c>
      <c r="BE13" s="506">
        <v>0</v>
      </c>
      <c r="BF13" s="506">
        <v>0</v>
      </c>
      <c r="BG13" s="506">
        <v>0</v>
      </c>
      <c r="BH13" s="506">
        <v>0</v>
      </c>
      <c r="BI13" s="506">
        <v>0</v>
      </c>
      <c r="BJ13" s="506">
        <v>0</v>
      </c>
      <c r="BK13" s="506">
        <v>0</v>
      </c>
      <c r="BL13" s="506">
        <v>0</v>
      </c>
      <c r="BM13" s="506">
        <v>0</v>
      </c>
      <c r="BN13" s="506">
        <v>0</v>
      </c>
      <c r="BO13" s="506">
        <v>0</v>
      </c>
      <c r="BP13" s="506">
        <v>0</v>
      </c>
      <c r="BQ13" s="506">
        <v>0</v>
      </c>
      <c r="BR13" s="506">
        <v>0</v>
      </c>
      <c r="BS13" s="506">
        <v>0</v>
      </c>
      <c r="BT13" s="506">
        <v>0</v>
      </c>
      <c r="BU13" s="506">
        <v>0</v>
      </c>
      <c r="BV13" s="506">
        <v>0</v>
      </c>
      <c r="BW13" s="506">
        <v>0</v>
      </c>
      <c r="BX13" s="506">
        <v>0</v>
      </c>
      <c r="BY13" s="506">
        <v>0</v>
      </c>
      <c r="BZ13" s="506">
        <v>0</v>
      </c>
      <c r="CA13" s="506">
        <v>0</v>
      </c>
      <c r="CB13" s="506">
        <v>0</v>
      </c>
      <c r="CC13" s="506">
        <v>0</v>
      </c>
      <c r="CD13" s="506">
        <v>0</v>
      </c>
      <c r="CE13" s="506">
        <v>0</v>
      </c>
      <c r="CF13" s="506">
        <v>0</v>
      </c>
      <c r="CG13" s="506">
        <v>0</v>
      </c>
      <c r="CH13" s="506">
        <v>0</v>
      </c>
      <c r="CI13" s="506">
        <v>0</v>
      </c>
      <c r="CJ13" s="506">
        <v>0</v>
      </c>
      <c r="CK13" s="506">
        <v>0</v>
      </c>
      <c r="CL13" s="506">
        <v>0</v>
      </c>
      <c r="CM13" s="506">
        <v>0</v>
      </c>
      <c r="CN13" s="506">
        <v>0</v>
      </c>
      <c r="CO13" s="506">
        <v>0</v>
      </c>
      <c r="CP13" s="506">
        <v>0</v>
      </c>
      <c r="CQ13" s="506">
        <v>0</v>
      </c>
      <c r="CR13" s="506">
        <v>0</v>
      </c>
      <c r="CS13" s="506">
        <v>0</v>
      </c>
      <c r="CT13" s="506">
        <v>0</v>
      </c>
      <c r="CU13" s="506">
        <v>0</v>
      </c>
      <c r="CV13" s="506">
        <v>0</v>
      </c>
      <c r="CW13" s="506">
        <v>0</v>
      </c>
      <c r="CX13" s="506">
        <v>0</v>
      </c>
      <c r="CY13" s="506">
        <v>0</v>
      </c>
      <c r="CZ13" s="506">
        <v>0</v>
      </c>
      <c r="DA13" s="506">
        <v>0</v>
      </c>
      <c r="DB13" s="506">
        <v>0</v>
      </c>
      <c r="DC13" s="506">
        <v>0</v>
      </c>
      <c r="DD13" s="506">
        <v>0</v>
      </c>
      <c r="DE13" s="506">
        <v>0</v>
      </c>
      <c r="DF13" s="506">
        <v>0</v>
      </c>
      <c r="DG13" s="507">
        <v>0</v>
      </c>
    </row>
    <row r="14" spans="1:111" ht="15.5" customHeight="1">
      <c r="A14" s="240">
        <v>8</v>
      </c>
      <c r="B14" s="188" t="s">
        <v>147</v>
      </c>
      <c r="C14" s="185" t="s">
        <v>148</v>
      </c>
      <c r="D14" s="502">
        <v>0</v>
      </c>
      <c r="E14" s="504">
        <v>0</v>
      </c>
      <c r="F14" s="504">
        <v>0</v>
      </c>
      <c r="G14" s="504">
        <v>0</v>
      </c>
      <c r="H14" s="504">
        <v>0</v>
      </c>
      <c r="I14" s="504">
        <v>0</v>
      </c>
      <c r="J14" s="504">
        <v>0</v>
      </c>
      <c r="K14" s="503">
        <f t="array" ref="K14">-生産者価格評価表!$DX14/(MMULT(投入係数表!$D14:$DG14,生産者価格評価表!$DZ$7:$DZ$114)+生産者価格評価表!$DO14)</f>
        <v>0.15420961791092977</v>
      </c>
      <c r="L14" s="504">
        <v>0</v>
      </c>
      <c r="M14" s="504">
        <v>0</v>
      </c>
      <c r="N14" s="504">
        <v>0</v>
      </c>
      <c r="O14" s="504">
        <v>0</v>
      </c>
      <c r="P14" s="504">
        <v>0</v>
      </c>
      <c r="Q14" s="504">
        <v>0</v>
      </c>
      <c r="R14" s="504">
        <v>0</v>
      </c>
      <c r="S14" s="504">
        <v>0</v>
      </c>
      <c r="T14" s="504">
        <v>0</v>
      </c>
      <c r="U14" s="504">
        <v>0</v>
      </c>
      <c r="V14" s="504">
        <v>0</v>
      </c>
      <c r="W14" s="504">
        <v>0</v>
      </c>
      <c r="X14" s="504">
        <v>0</v>
      </c>
      <c r="Y14" s="504">
        <v>0</v>
      </c>
      <c r="Z14" s="504">
        <v>0</v>
      </c>
      <c r="AA14" s="504">
        <v>0</v>
      </c>
      <c r="AB14" s="504">
        <v>0</v>
      </c>
      <c r="AC14" s="504">
        <v>0</v>
      </c>
      <c r="AD14" s="504">
        <v>0</v>
      </c>
      <c r="AE14" s="504">
        <v>0</v>
      </c>
      <c r="AF14" s="504">
        <v>0</v>
      </c>
      <c r="AG14" s="504">
        <v>0</v>
      </c>
      <c r="AH14" s="504">
        <v>0</v>
      </c>
      <c r="AI14" s="504">
        <v>0</v>
      </c>
      <c r="AJ14" s="504">
        <v>0</v>
      </c>
      <c r="AK14" s="504">
        <v>0</v>
      </c>
      <c r="AL14" s="504">
        <v>0</v>
      </c>
      <c r="AM14" s="504">
        <v>0</v>
      </c>
      <c r="AN14" s="504">
        <v>0</v>
      </c>
      <c r="AO14" s="504">
        <v>0</v>
      </c>
      <c r="AP14" s="504">
        <v>0</v>
      </c>
      <c r="AQ14" s="504">
        <v>0</v>
      </c>
      <c r="AR14" s="504">
        <v>0</v>
      </c>
      <c r="AS14" s="504">
        <v>0</v>
      </c>
      <c r="AT14" s="504">
        <v>0</v>
      </c>
      <c r="AU14" s="506">
        <v>0</v>
      </c>
      <c r="AV14" s="506">
        <v>0</v>
      </c>
      <c r="AW14" s="506">
        <v>0</v>
      </c>
      <c r="AX14" s="506">
        <v>0</v>
      </c>
      <c r="AY14" s="506">
        <v>0</v>
      </c>
      <c r="AZ14" s="506">
        <v>0</v>
      </c>
      <c r="BA14" s="506">
        <v>0</v>
      </c>
      <c r="BB14" s="506">
        <v>0</v>
      </c>
      <c r="BC14" s="506">
        <v>0</v>
      </c>
      <c r="BD14" s="506">
        <v>0</v>
      </c>
      <c r="BE14" s="506">
        <v>0</v>
      </c>
      <c r="BF14" s="506">
        <v>0</v>
      </c>
      <c r="BG14" s="506">
        <v>0</v>
      </c>
      <c r="BH14" s="506">
        <v>0</v>
      </c>
      <c r="BI14" s="506">
        <v>0</v>
      </c>
      <c r="BJ14" s="506">
        <v>0</v>
      </c>
      <c r="BK14" s="506">
        <v>0</v>
      </c>
      <c r="BL14" s="506">
        <v>0</v>
      </c>
      <c r="BM14" s="506">
        <v>0</v>
      </c>
      <c r="BN14" s="506">
        <v>0</v>
      </c>
      <c r="BO14" s="506">
        <v>0</v>
      </c>
      <c r="BP14" s="506">
        <v>0</v>
      </c>
      <c r="BQ14" s="506">
        <v>0</v>
      </c>
      <c r="BR14" s="506">
        <v>0</v>
      </c>
      <c r="BS14" s="506">
        <v>0</v>
      </c>
      <c r="BT14" s="506">
        <v>0</v>
      </c>
      <c r="BU14" s="506">
        <v>0</v>
      </c>
      <c r="BV14" s="506">
        <v>0</v>
      </c>
      <c r="BW14" s="506">
        <v>0</v>
      </c>
      <c r="BX14" s="506">
        <v>0</v>
      </c>
      <c r="BY14" s="506">
        <v>0</v>
      </c>
      <c r="BZ14" s="506">
        <v>0</v>
      </c>
      <c r="CA14" s="506">
        <v>0</v>
      </c>
      <c r="CB14" s="506">
        <v>0</v>
      </c>
      <c r="CC14" s="506">
        <v>0</v>
      </c>
      <c r="CD14" s="506">
        <v>0</v>
      </c>
      <c r="CE14" s="506">
        <v>0</v>
      </c>
      <c r="CF14" s="506">
        <v>0</v>
      </c>
      <c r="CG14" s="506">
        <v>0</v>
      </c>
      <c r="CH14" s="506">
        <v>0</v>
      </c>
      <c r="CI14" s="506">
        <v>0</v>
      </c>
      <c r="CJ14" s="506">
        <v>0</v>
      </c>
      <c r="CK14" s="506">
        <v>0</v>
      </c>
      <c r="CL14" s="506">
        <v>0</v>
      </c>
      <c r="CM14" s="506">
        <v>0</v>
      </c>
      <c r="CN14" s="506">
        <v>0</v>
      </c>
      <c r="CO14" s="506">
        <v>0</v>
      </c>
      <c r="CP14" s="506">
        <v>0</v>
      </c>
      <c r="CQ14" s="506">
        <v>0</v>
      </c>
      <c r="CR14" s="506">
        <v>0</v>
      </c>
      <c r="CS14" s="506">
        <v>0</v>
      </c>
      <c r="CT14" s="506">
        <v>0</v>
      </c>
      <c r="CU14" s="506">
        <v>0</v>
      </c>
      <c r="CV14" s="506">
        <v>0</v>
      </c>
      <c r="CW14" s="506">
        <v>0</v>
      </c>
      <c r="CX14" s="506">
        <v>0</v>
      </c>
      <c r="CY14" s="506">
        <v>0</v>
      </c>
      <c r="CZ14" s="506">
        <v>0</v>
      </c>
      <c r="DA14" s="506">
        <v>0</v>
      </c>
      <c r="DB14" s="506">
        <v>0</v>
      </c>
      <c r="DC14" s="506">
        <v>0</v>
      </c>
      <c r="DD14" s="506">
        <v>0</v>
      </c>
      <c r="DE14" s="506">
        <v>0</v>
      </c>
      <c r="DF14" s="506">
        <v>0</v>
      </c>
      <c r="DG14" s="507">
        <v>0</v>
      </c>
    </row>
    <row r="15" spans="1:111" ht="15.5" customHeight="1">
      <c r="A15" s="240">
        <v>9</v>
      </c>
      <c r="B15" s="188" t="s">
        <v>149</v>
      </c>
      <c r="C15" s="185" t="s">
        <v>150</v>
      </c>
      <c r="D15" s="502">
        <v>0</v>
      </c>
      <c r="E15" s="504">
        <v>0</v>
      </c>
      <c r="F15" s="504">
        <v>0</v>
      </c>
      <c r="G15" s="504">
        <v>0</v>
      </c>
      <c r="H15" s="504">
        <v>0</v>
      </c>
      <c r="I15" s="504">
        <v>0</v>
      </c>
      <c r="J15" s="504">
        <v>0</v>
      </c>
      <c r="K15" s="504">
        <v>0</v>
      </c>
      <c r="L15" s="503">
        <f t="array" ref="L15">-生産者価格評価表!$DX15/(MMULT(投入係数表!$D15:$DG15,生産者価格評価表!$DZ$7:$DZ$114)+生産者価格評価表!$DO15)</f>
        <v>8.1345832798253498E-2</v>
      </c>
      <c r="M15" s="504">
        <v>0</v>
      </c>
      <c r="N15" s="504">
        <v>0</v>
      </c>
      <c r="O15" s="504">
        <v>0</v>
      </c>
      <c r="P15" s="504">
        <v>0</v>
      </c>
      <c r="Q15" s="504">
        <v>0</v>
      </c>
      <c r="R15" s="504">
        <v>0</v>
      </c>
      <c r="S15" s="504">
        <v>0</v>
      </c>
      <c r="T15" s="504">
        <v>0</v>
      </c>
      <c r="U15" s="504">
        <v>0</v>
      </c>
      <c r="V15" s="504">
        <v>0</v>
      </c>
      <c r="W15" s="504">
        <v>0</v>
      </c>
      <c r="X15" s="504">
        <v>0</v>
      </c>
      <c r="Y15" s="504">
        <v>0</v>
      </c>
      <c r="Z15" s="504">
        <v>0</v>
      </c>
      <c r="AA15" s="504">
        <v>0</v>
      </c>
      <c r="AB15" s="504">
        <v>0</v>
      </c>
      <c r="AC15" s="504">
        <v>0</v>
      </c>
      <c r="AD15" s="504">
        <v>0</v>
      </c>
      <c r="AE15" s="504">
        <v>0</v>
      </c>
      <c r="AF15" s="504">
        <v>0</v>
      </c>
      <c r="AG15" s="504">
        <v>0</v>
      </c>
      <c r="AH15" s="504">
        <v>0</v>
      </c>
      <c r="AI15" s="504">
        <v>0</v>
      </c>
      <c r="AJ15" s="504">
        <v>0</v>
      </c>
      <c r="AK15" s="504">
        <v>0</v>
      </c>
      <c r="AL15" s="504">
        <v>0</v>
      </c>
      <c r="AM15" s="504">
        <v>0</v>
      </c>
      <c r="AN15" s="504">
        <v>0</v>
      </c>
      <c r="AO15" s="504">
        <v>0</v>
      </c>
      <c r="AP15" s="504">
        <v>0</v>
      </c>
      <c r="AQ15" s="504">
        <v>0</v>
      </c>
      <c r="AR15" s="504">
        <v>0</v>
      </c>
      <c r="AS15" s="504">
        <v>0</v>
      </c>
      <c r="AT15" s="504">
        <v>0</v>
      </c>
      <c r="AU15" s="506">
        <v>0</v>
      </c>
      <c r="AV15" s="506">
        <v>0</v>
      </c>
      <c r="AW15" s="506">
        <v>0</v>
      </c>
      <c r="AX15" s="506">
        <v>0</v>
      </c>
      <c r="AY15" s="506">
        <v>0</v>
      </c>
      <c r="AZ15" s="506">
        <v>0</v>
      </c>
      <c r="BA15" s="506">
        <v>0</v>
      </c>
      <c r="BB15" s="506">
        <v>0</v>
      </c>
      <c r="BC15" s="506">
        <v>0</v>
      </c>
      <c r="BD15" s="506">
        <v>0</v>
      </c>
      <c r="BE15" s="506">
        <v>0</v>
      </c>
      <c r="BF15" s="506">
        <v>0</v>
      </c>
      <c r="BG15" s="506">
        <v>0</v>
      </c>
      <c r="BH15" s="506">
        <v>0</v>
      </c>
      <c r="BI15" s="506">
        <v>0</v>
      </c>
      <c r="BJ15" s="506">
        <v>0</v>
      </c>
      <c r="BK15" s="506">
        <v>0</v>
      </c>
      <c r="BL15" s="506">
        <v>0</v>
      </c>
      <c r="BM15" s="506">
        <v>0</v>
      </c>
      <c r="BN15" s="506">
        <v>0</v>
      </c>
      <c r="BO15" s="506">
        <v>0</v>
      </c>
      <c r="BP15" s="506">
        <v>0</v>
      </c>
      <c r="BQ15" s="506">
        <v>0</v>
      </c>
      <c r="BR15" s="506">
        <v>0</v>
      </c>
      <c r="BS15" s="506">
        <v>0</v>
      </c>
      <c r="BT15" s="506">
        <v>0</v>
      </c>
      <c r="BU15" s="506">
        <v>0</v>
      </c>
      <c r="BV15" s="506">
        <v>0</v>
      </c>
      <c r="BW15" s="506">
        <v>0</v>
      </c>
      <c r="BX15" s="506">
        <v>0</v>
      </c>
      <c r="BY15" s="506">
        <v>0</v>
      </c>
      <c r="BZ15" s="506">
        <v>0</v>
      </c>
      <c r="CA15" s="506">
        <v>0</v>
      </c>
      <c r="CB15" s="506">
        <v>0</v>
      </c>
      <c r="CC15" s="506">
        <v>0</v>
      </c>
      <c r="CD15" s="506">
        <v>0</v>
      </c>
      <c r="CE15" s="506">
        <v>0</v>
      </c>
      <c r="CF15" s="506">
        <v>0</v>
      </c>
      <c r="CG15" s="506">
        <v>0</v>
      </c>
      <c r="CH15" s="506">
        <v>0</v>
      </c>
      <c r="CI15" s="506">
        <v>0</v>
      </c>
      <c r="CJ15" s="506">
        <v>0</v>
      </c>
      <c r="CK15" s="506">
        <v>0</v>
      </c>
      <c r="CL15" s="506">
        <v>0</v>
      </c>
      <c r="CM15" s="506">
        <v>0</v>
      </c>
      <c r="CN15" s="506">
        <v>0</v>
      </c>
      <c r="CO15" s="506">
        <v>0</v>
      </c>
      <c r="CP15" s="506">
        <v>0</v>
      </c>
      <c r="CQ15" s="506">
        <v>0</v>
      </c>
      <c r="CR15" s="506">
        <v>0</v>
      </c>
      <c r="CS15" s="506">
        <v>0</v>
      </c>
      <c r="CT15" s="506">
        <v>0</v>
      </c>
      <c r="CU15" s="506">
        <v>0</v>
      </c>
      <c r="CV15" s="506">
        <v>0</v>
      </c>
      <c r="CW15" s="506">
        <v>0</v>
      </c>
      <c r="CX15" s="506">
        <v>0</v>
      </c>
      <c r="CY15" s="506">
        <v>0</v>
      </c>
      <c r="CZ15" s="506">
        <v>0</v>
      </c>
      <c r="DA15" s="506">
        <v>0</v>
      </c>
      <c r="DB15" s="506">
        <v>0</v>
      </c>
      <c r="DC15" s="506">
        <v>0</v>
      </c>
      <c r="DD15" s="506">
        <v>0</v>
      </c>
      <c r="DE15" s="506">
        <v>0</v>
      </c>
      <c r="DF15" s="506">
        <v>0</v>
      </c>
      <c r="DG15" s="507">
        <v>0</v>
      </c>
    </row>
    <row r="16" spans="1:111" ht="15.5" customHeight="1">
      <c r="A16" s="240">
        <v>10</v>
      </c>
      <c r="B16" s="188" t="s">
        <v>151</v>
      </c>
      <c r="C16" s="185" t="s">
        <v>152</v>
      </c>
      <c r="D16" s="502">
        <v>0</v>
      </c>
      <c r="E16" s="504">
        <v>0</v>
      </c>
      <c r="F16" s="504">
        <v>0</v>
      </c>
      <c r="G16" s="504">
        <v>0</v>
      </c>
      <c r="H16" s="504">
        <v>0</v>
      </c>
      <c r="I16" s="504">
        <v>0</v>
      </c>
      <c r="J16" s="504">
        <v>0</v>
      </c>
      <c r="K16" s="504">
        <v>0</v>
      </c>
      <c r="L16" s="504">
        <v>0</v>
      </c>
      <c r="M16" s="503">
        <f t="array" ref="M16">-生産者価格評価表!$DX16/(MMULT(投入係数表!$D16:$DG16,生産者価格評価表!$DZ$7:$DZ$114)+生産者価格評価表!$DO16)</f>
        <v>0.1076646984323819</v>
      </c>
      <c r="N16" s="504">
        <v>0</v>
      </c>
      <c r="O16" s="504">
        <v>0</v>
      </c>
      <c r="P16" s="504">
        <v>0</v>
      </c>
      <c r="Q16" s="504">
        <v>0</v>
      </c>
      <c r="R16" s="504">
        <v>0</v>
      </c>
      <c r="S16" s="504">
        <v>0</v>
      </c>
      <c r="T16" s="504">
        <v>0</v>
      </c>
      <c r="U16" s="504">
        <v>0</v>
      </c>
      <c r="V16" s="504">
        <v>0</v>
      </c>
      <c r="W16" s="504">
        <v>0</v>
      </c>
      <c r="X16" s="504">
        <v>0</v>
      </c>
      <c r="Y16" s="504">
        <v>0</v>
      </c>
      <c r="Z16" s="504">
        <v>0</v>
      </c>
      <c r="AA16" s="504">
        <v>0</v>
      </c>
      <c r="AB16" s="504">
        <v>0</v>
      </c>
      <c r="AC16" s="504">
        <v>0</v>
      </c>
      <c r="AD16" s="504">
        <v>0</v>
      </c>
      <c r="AE16" s="504">
        <v>0</v>
      </c>
      <c r="AF16" s="504">
        <v>0</v>
      </c>
      <c r="AG16" s="504">
        <v>0</v>
      </c>
      <c r="AH16" s="504">
        <v>0</v>
      </c>
      <c r="AI16" s="504">
        <v>0</v>
      </c>
      <c r="AJ16" s="504">
        <v>0</v>
      </c>
      <c r="AK16" s="504">
        <v>0</v>
      </c>
      <c r="AL16" s="504">
        <v>0</v>
      </c>
      <c r="AM16" s="504">
        <v>0</v>
      </c>
      <c r="AN16" s="504">
        <v>0</v>
      </c>
      <c r="AO16" s="504">
        <v>0</v>
      </c>
      <c r="AP16" s="504">
        <v>0</v>
      </c>
      <c r="AQ16" s="504">
        <v>0</v>
      </c>
      <c r="AR16" s="504">
        <v>0</v>
      </c>
      <c r="AS16" s="504">
        <v>0</v>
      </c>
      <c r="AT16" s="504">
        <v>0</v>
      </c>
      <c r="AU16" s="506">
        <v>0</v>
      </c>
      <c r="AV16" s="506">
        <v>0</v>
      </c>
      <c r="AW16" s="506">
        <v>0</v>
      </c>
      <c r="AX16" s="506">
        <v>0</v>
      </c>
      <c r="AY16" s="506">
        <v>0</v>
      </c>
      <c r="AZ16" s="506">
        <v>0</v>
      </c>
      <c r="BA16" s="506">
        <v>0</v>
      </c>
      <c r="BB16" s="506">
        <v>0</v>
      </c>
      <c r="BC16" s="506">
        <v>0</v>
      </c>
      <c r="BD16" s="506">
        <v>0</v>
      </c>
      <c r="BE16" s="506">
        <v>0</v>
      </c>
      <c r="BF16" s="506">
        <v>0</v>
      </c>
      <c r="BG16" s="506">
        <v>0</v>
      </c>
      <c r="BH16" s="506">
        <v>0</v>
      </c>
      <c r="BI16" s="506">
        <v>0</v>
      </c>
      <c r="BJ16" s="506">
        <v>0</v>
      </c>
      <c r="BK16" s="506">
        <v>0</v>
      </c>
      <c r="BL16" s="506">
        <v>0</v>
      </c>
      <c r="BM16" s="506">
        <v>0</v>
      </c>
      <c r="BN16" s="506">
        <v>0</v>
      </c>
      <c r="BO16" s="506">
        <v>0</v>
      </c>
      <c r="BP16" s="506">
        <v>0</v>
      </c>
      <c r="BQ16" s="506">
        <v>0</v>
      </c>
      <c r="BR16" s="506">
        <v>0</v>
      </c>
      <c r="BS16" s="506">
        <v>0</v>
      </c>
      <c r="BT16" s="506">
        <v>0</v>
      </c>
      <c r="BU16" s="506">
        <v>0</v>
      </c>
      <c r="BV16" s="506">
        <v>0</v>
      </c>
      <c r="BW16" s="506">
        <v>0</v>
      </c>
      <c r="BX16" s="506">
        <v>0</v>
      </c>
      <c r="BY16" s="506">
        <v>0</v>
      </c>
      <c r="BZ16" s="506">
        <v>0</v>
      </c>
      <c r="CA16" s="506">
        <v>0</v>
      </c>
      <c r="CB16" s="506">
        <v>0</v>
      </c>
      <c r="CC16" s="506">
        <v>0</v>
      </c>
      <c r="CD16" s="506">
        <v>0</v>
      </c>
      <c r="CE16" s="506">
        <v>0</v>
      </c>
      <c r="CF16" s="506">
        <v>0</v>
      </c>
      <c r="CG16" s="506">
        <v>0</v>
      </c>
      <c r="CH16" s="506">
        <v>0</v>
      </c>
      <c r="CI16" s="506">
        <v>0</v>
      </c>
      <c r="CJ16" s="506">
        <v>0</v>
      </c>
      <c r="CK16" s="506">
        <v>0</v>
      </c>
      <c r="CL16" s="506">
        <v>0</v>
      </c>
      <c r="CM16" s="506">
        <v>0</v>
      </c>
      <c r="CN16" s="506">
        <v>0</v>
      </c>
      <c r="CO16" s="506">
        <v>0</v>
      </c>
      <c r="CP16" s="506">
        <v>0</v>
      </c>
      <c r="CQ16" s="506">
        <v>0</v>
      </c>
      <c r="CR16" s="506">
        <v>0</v>
      </c>
      <c r="CS16" s="506">
        <v>0</v>
      </c>
      <c r="CT16" s="506">
        <v>0</v>
      </c>
      <c r="CU16" s="506">
        <v>0</v>
      </c>
      <c r="CV16" s="506">
        <v>0</v>
      </c>
      <c r="CW16" s="506">
        <v>0</v>
      </c>
      <c r="CX16" s="506">
        <v>0</v>
      </c>
      <c r="CY16" s="506">
        <v>0</v>
      </c>
      <c r="CZ16" s="506">
        <v>0</v>
      </c>
      <c r="DA16" s="506">
        <v>0</v>
      </c>
      <c r="DB16" s="506">
        <v>0</v>
      </c>
      <c r="DC16" s="506">
        <v>0</v>
      </c>
      <c r="DD16" s="506">
        <v>0</v>
      </c>
      <c r="DE16" s="506">
        <v>0</v>
      </c>
      <c r="DF16" s="506">
        <v>0</v>
      </c>
      <c r="DG16" s="507">
        <v>0</v>
      </c>
    </row>
    <row r="17" spans="1:111" ht="15.5" customHeight="1">
      <c r="A17" s="240">
        <v>11</v>
      </c>
      <c r="B17" s="188" t="s">
        <v>153</v>
      </c>
      <c r="C17" s="185" t="s">
        <v>154</v>
      </c>
      <c r="D17" s="502">
        <v>0</v>
      </c>
      <c r="E17" s="504">
        <v>0</v>
      </c>
      <c r="F17" s="504">
        <v>0</v>
      </c>
      <c r="G17" s="504">
        <v>0</v>
      </c>
      <c r="H17" s="504">
        <v>0</v>
      </c>
      <c r="I17" s="504">
        <v>0</v>
      </c>
      <c r="J17" s="504">
        <v>0</v>
      </c>
      <c r="K17" s="504">
        <v>0</v>
      </c>
      <c r="L17" s="504">
        <v>0</v>
      </c>
      <c r="M17" s="504">
        <v>0</v>
      </c>
      <c r="N17" s="503">
        <f t="array" ref="N17">-生産者価格評価表!$DX17/(MMULT(投入係数表!$D17:$DG17,生産者価格評価表!$DZ$7:$DZ$114)+生産者価格評価表!$DO17)</f>
        <v>0.52166610289387716</v>
      </c>
      <c r="O17" s="504">
        <v>0</v>
      </c>
      <c r="P17" s="504">
        <v>0</v>
      </c>
      <c r="Q17" s="504">
        <v>0</v>
      </c>
      <c r="R17" s="504">
        <v>0</v>
      </c>
      <c r="S17" s="504">
        <v>0</v>
      </c>
      <c r="T17" s="504">
        <v>0</v>
      </c>
      <c r="U17" s="504">
        <v>0</v>
      </c>
      <c r="V17" s="504">
        <v>0</v>
      </c>
      <c r="W17" s="504">
        <v>0</v>
      </c>
      <c r="X17" s="504">
        <v>0</v>
      </c>
      <c r="Y17" s="504">
        <v>0</v>
      </c>
      <c r="Z17" s="504">
        <v>0</v>
      </c>
      <c r="AA17" s="504">
        <v>0</v>
      </c>
      <c r="AB17" s="504">
        <v>0</v>
      </c>
      <c r="AC17" s="504">
        <v>0</v>
      </c>
      <c r="AD17" s="504">
        <v>0</v>
      </c>
      <c r="AE17" s="504">
        <v>0</v>
      </c>
      <c r="AF17" s="504">
        <v>0</v>
      </c>
      <c r="AG17" s="504">
        <v>0</v>
      </c>
      <c r="AH17" s="504">
        <v>0</v>
      </c>
      <c r="AI17" s="504">
        <v>0</v>
      </c>
      <c r="AJ17" s="504">
        <v>0</v>
      </c>
      <c r="AK17" s="504">
        <v>0</v>
      </c>
      <c r="AL17" s="504">
        <v>0</v>
      </c>
      <c r="AM17" s="504">
        <v>0</v>
      </c>
      <c r="AN17" s="504">
        <v>0</v>
      </c>
      <c r="AO17" s="504">
        <v>0</v>
      </c>
      <c r="AP17" s="504">
        <v>0</v>
      </c>
      <c r="AQ17" s="504">
        <v>0</v>
      </c>
      <c r="AR17" s="504">
        <v>0</v>
      </c>
      <c r="AS17" s="504">
        <v>0</v>
      </c>
      <c r="AT17" s="504">
        <v>0</v>
      </c>
      <c r="AU17" s="506">
        <v>0</v>
      </c>
      <c r="AV17" s="506">
        <v>0</v>
      </c>
      <c r="AW17" s="506">
        <v>0</v>
      </c>
      <c r="AX17" s="506">
        <v>0</v>
      </c>
      <c r="AY17" s="506">
        <v>0</v>
      </c>
      <c r="AZ17" s="506">
        <v>0</v>
      </c>
      <c r="BA17" s="506">
        <v>0</v>
      </c>
      <c r="BB17" s="506">
        <v>0</v>
      </c>
      <c r="BC17" s="506">
        <v>0</v>
      </c>
      <c r="BD17" s="506">
        <v>0</v>
      </c>
      <c r="BE17" s="506">
        <v>0</v>
      </c>
      <c r="BF17" s="506">
        <v>0</v>
      </c>
      <c r="BG17" s="506">
        <v>0</v>
      </c>
      <c r="BH17" s="506">
        <v>0</v>
      </c>
      <c r="BI17" s="506">
        <v>0</v>
      </c>
      <c r="BJ17" s="506">
        <v>0</v>
      </c>
      <c r="BK17" s="506">
        <v>0</v>
      </c>
      <c r="BL17" s="506">
        <v>0</v>
      </c>
      <c r="BM17" s="506">
        <v>0</v>
      </c>
      <c r="BN17" s="506">
        <v>0</v>
      </c>
      <c r="BO17" s="506">
        <v>0</v>
      </c>
      <c r="BP17" s="506">
        <v>0</v>
      </c>
      <c r="BQ17" s="506">
        <v>0</v>
      </c>
      <c r="BR17" s="506">
        <v>0</v>
      </c>
      <c r="BS17" s="506">
        <v>0</v>
      </c>
      <c r="BT17" s="506">
        <v>0</v>
      </c>
      <c r="BU17" s="506">
        <v>0</v>
      </c>
      <c r="BV17" s="506">
        <v>0</v>
      </c>
      <c r="BW17" s="506">
        <v>0</v>
      </c>
      <c r="BX17" s="506">
        <v>0</v>
      </c>
      <c r="BY17" s="506">
        <v>0</v>
      </c>
      <c r="BZ17" s="506">
        <v>0</v>
      </c>
      <c r="CA17" s="506">
        <v>0</v>
      </c>
      <c r="CB17" s="506">
        <v>0</v>
      </c>
      <c r="CC17" s="506">
        <v>0</v>
      </c>
      <c r="CD17" s="506">
        <v>0</v>
      </c>
      <c r="CE17" s="506">
        <v>0</v>
      </c>
      <c r="CF17" s="506">
        <v>0</v>
      </c>
      <c r="CG17" s="506">
        <v>0</v>
      </c>
      <c r="CH17" s="506">
        <v>0</v>
      </c>
      <c r="CI17" s="506">
        <v>0</v>
      </c>
      <c r="CJ17" s="506">
        <v>0</v>
      </c>
      <c r="CK17" s="506">
        <v>0</v>
      </c>
      <c r="CL17" s="506">
        <v>0</v>
      </c>
      <c r="CM17" s="506">
        <v>0</v>
      </c>
      <c r="CN17" s="506">
        <v>0</v>
      </c>
      <c r="CO17" s="506">
        <v>0</v>
      </c>
      <c r="CP17" s="506">
        <v>0</v>
      </c>
      <c r="CQ17" s="506">
        <v>0</v>
      </c>
      <c r="CR17" s="506">
        <v>0</v>
      </c>
      <c r="CS17" s="506">
        <v>0</v>
      </c>
      <c r="CT17" s="506">
        <v>0</v>
      </c>
      <c r="CU17" s="506">
        <v>0</v>
      </c>
      <c r="CV17" s="506">
        <v>0</v>
      </c>
      <c r="CW17" s="506">
        <v>0</v>
      </c>
      <c r="CX17" s="506">
        <v>0</v>
      </c>
      <c r="CY17" s="506">
        <v>0</v>
      </c>
      <c r="CZ17" s="506">
        <v>0</v>
      </c>
      <c r="DA17" s="506">
        <v>0</v>
      </c>
      <c r="DB17" s="506">
        <v>0</v>
      </c>
      <c r="DC17" s="506">
        <v>0</v>
      </c>
      <c r="DD17" s="506">
        <v>0</v>
      </c>
      <c r="DE17" s="506">
        <v>0</v>
      </c>
      <c r="DF17" s="506">
        <v>0</v>
      </c>
      <c r="DG17" s="507">
        <v>0</v>
      </c>
    </row>
    <row r="18" spans="1:111" ht="15.5" customHeight="1">
      <c r="A18" s="240">
        <v>12</v>
      </c>
      <c r="B18" s="188" t="s">
        <v>155</v>
      </c>
      <c r="C18" s="185" t="s">
        <v>156</v>
      </c>
      <c r="D18" s="502">
        <v>0</v>
      </c>
      <c r="E18" s="504">
        <v>0</v>
      </c>
      <c r="F18" s="504">
        <v>0</v>
      </c>
      <c r="G18" s="504">
        <v>0</v>
      </c>
      <c r="H18" s="504">
        <v>0</v>
      </c>
      <c r="I18" s="504">
        <v>0</v>
      </c>
      <c r="J18" s="504">
        <v>0</v>
      </c>
      <c r="K18" s="504">
        <v>0</v>
      </c>
      <c r="L18" s="504">
        <v>0</v>
      </c>
      <c r="M18" s="504">
        <v>0</v>
      </c>
      <c r="N18" s="504">
        <v>0</v>
      </c>
      <c r="O18" s="503">
        <f t="array" ref="O18">-生産者価格評価表!$DX18/(MMULT(投入係数表!$D18:$DG18,生産者価格評価表!$DZ$7:$DZ$114)+生産者価格評価表!$DO18)</f>
        <v>0.35839006508565874</v>
      </c>
      <c r="P18" s="504">
        <v>0</v>
      </c>
      <c r="Q18" s="504">
        <v>0</v>
      </c>
      <c r="R18" s="504">
        <v>0</v>
      </c>
      <c r="S18" s="504">
        <v>0</v>
      </c>
      <c r="T18" s="504">
        <v>0</v>
      </c>
      <c r="U18" s="504">
        <v>0</v>
      </c>
      <c r="V18" s="504">
        <v>0</v>
      </c>
      <c r="W18" s="504">
        <v>0</v>
      </c>
      <c r="X18" s="504">
        <v>0</v>
      </c>
      <c r="Y18" s="504">
        <v>0</v>
      </c>
      <c r="Z18" s="504">
        <v>0</v>
      </c>
      <c r="AA18" s="504">
        <v>0</v>
      </c>
      <c r="AB18" s="504">
        <v>0</v>
      </c>
      <c r="AC18" s="504">
        <v>0</v>
      </c>
      <c r="AD18" s="504">
        <v>0</v>
      </c>
      <c r="AE18" s="504">
        <v>0</v>
      </c>
      <c r="AF18" s="504">
        <v>0</v>
      </c>
      <c r="AG18" s="504">
        <v>0</v>
      </c>
      <c r="AH18" s="504">
        <v>0</v>
      </c>
      <c r="AI18" s="504">
        <v>0</v>
      </c>
      <c r="AJ18" s="504">
        <v>0</v>
      </c>
      <c r="AK18" s="504">
        <v>0</v>
      </c>
      <c r="AL18" s="504">
        <v>0</v>
      </c>
      <c r="AM18" s="504">
        <v>0</v>
      </c>
      <c r="AN18" s="504">
        <v>0</v>
      </c>
      <c r="AO18" s="504">
        <v>0</v>
      </c>
      <c r="AP18" s="504">
        <v>0</v>
      </c>
      <c r="AQ18" s="504">
        <v>0</v>
      </c>
      <c r="AR18" s="504">
        <v>0</v>
      </c>
      <c r="AS18" s="504">
        <v>0</v>
      </c>
      <c r="AT18" s="504">
        <v>0</v>
      </c>
      <c r="AU18" s="506">
        <v>0</v>
      </c>
      <c r="AV18" s="506">
        <v>0</v>
      </c>
      <c r="AW18" s="506">
        <v>0</v>
      </c>
      <c r="AX18" s="506">
        <v>0</v>
      </c>
      <c r="AY18" s="506">
        <v>0</v>
      </c>
      <c r="AZ18" s="506">
        <v>0</v>
      </c>
      <c r="BA18" s="506">
        <v>0</v>
      </c>
      <c r="BB18" s="506">
        <v>0</v>
      </c>
      <c r="BC18" s="506">
        <v>0</v>
      </c>
      <c r="BD18" s="506">
        <v>0</v>
      </c>
      <c r="BE18" s="506">
        <v>0</v>
      </c>
      <c r="BF18" s="506">
        <v>0</v>
      </c>
      <c r="BG18" s="506">
        <v>0</v>
      </c>
      <c r="BH18" s="506">
        <v>0</v>
      </c>
      <c r="BI18" s="506">
        <v>0</v>
      </c>
      <c r="BJ18" s="506">
        <v>0</v>
      </c>
      <c r="BK18" s="506">
        <v>0</v>
      </c>
      <c r="BL18" s="506">
        <v>0</v>
      </c>
      <c r="BM18" s="506">
        <v>0</v>
      </c>
      <c r="BN18" s="506">
        <v>0</v>
      </c>
      <c r="BO18" s="506">
        <v>0</v>
      </c>
      <c r="BP18" s="506">
        <v>0</v>
      </c>
      <c r="BQ18" s="506">
        <v>0</v>
      </c>
      <c r="BR18" s="506">
        <v>0</v>
      </c>
      <c r="BS18" s="506">
        <v>0</v>
      </c>
      <c r="BT18" s="506">
        <v>0</v>
      </c>
      <c r="BU18" s="506">
        <v>0</v>
      </c>
      <c r="BV18" s="506">
        <v>0</v>
      </c>
      <c r="BW18" s="506">
        <v>0</v>
      </c>
      <c r="BX18" s="506">
        <v>0</v>
      </c>
      <c r="BY18" s="506">
        <v>0</v>
      </c>
      <c r="BZ18" s="506">
        <v>0</v>
      </c>
      <c r="CA18" s="506">
        <v>0</v>
      </c>
      <c r="CB18" s="506">
        <v>0</v>
      </c>
      <c r="CC18" s="506">
        <v>0</v>
      </c>
      <c r="CD18" s="506">
        <v>0</v>
      </c>
      <c r="CE18" s="506">
        <v>0</v>
      </c>
      <c r="CF18" s="506">
        <v>0</v>
      </c>
      <c r="CG18" s="506">
        <v>0</v>
      </c>
      <c r="CH18" s="506">
        <v>0</v>
      </c>
      <c r="CI18" s="506">
        <v>0</v>
      </c>
      <c r="CJ18" s="506">
        <v>0</v>
      </c>
      <c r="CK18" s="506">
        <v>0</v>
      </c>
      <c r="CL18" s="506">
        <v>0</v>
      </c>
      <c r="CM18" s="506">
        <v>0</v>
      </c>
      <c r="CN18" s="506">
        <v>0</v>
      </c>
      <c r="CO18" s="506">
        <v>0</v>
      </c>
      <c r="CP18" s="506">
        <v>0</v>
      </c>
      <c r="CQ18" s="506">
        <v>0</v>
      </c>
      <c r="CR18" s="506">
        <v>0</v>
      </c>
      <c r="CS18" s="506">
        <v>0</v>
      </c>
      <c r="CT18" s="506">
        <v>0</v>
      </c>
      <c r="CU18" s="506">
        <v>0</v>
      </c>
      <c r="CV18" s="506">
        <v>0</v>
      </c>
      <c r="CW18" s="506">
        <v>0</v>
      </c>
      <c r="CX18" s="506">
        <v>0</v>
      </c>
      <c r="CY18" s="506">
        <v>0</v>
      </c>
      <c r="CZ18" s="506">
        <v>0</v>
      </c>
      <c r="DA18" s="506">
        <v>0</v>
      </c>
      <c r="DB18" s="506">
        <v>0</v>
      </c>
      <c r="DC18" s="506">
        <v>0</v>
      </c>
      <c r="DD18" s="506">
        <v>0</v>
      </c>
      <c r="DE18" s="506">
        <v>0</v>
      </c>
      <c r="DF18" s="506">
        <v>0</v>
      </c>
      <c r="DG18" s="507">
        <v>0</v>
      </c>
    </row>
    <row r="19" spans="1:111" ht="15.5" customHeight="1">
      <c r="A19" s="240">
        <v>13</v>
      </c>
      <c r="B19" s="188" t="s">
        <v>157</v>
      </c>
      <c r="C19" s="185" t="s">
        <v>158</v>
      </c>
      <c r="D19" s="502">
        <v>0</v>
      </c>
      <c r="E19" s="504">
        <v>0</v>
      </c>
      <c r="F19" s="504">
        <v>0</v>
      </c>
      <c r="G19" s="504">
        <v>0</v>
      </c>
      <c r="H19" s="504">
        <v>0</v>
      </c>
      <c r="I19" s="504">
        <v>0</v>
      </c>
      <c r="J19" s="504">
        <v>0</v>
      </c>
      <c r="K19" s="504">
        <v>0</v>
      </c>
      <c r="L19" s="504">
        <v>0</v>
      </c>
      <c r="M19" s="504">
        <v>0</v>
      </c>
      <c r="N19" s="504">
        <v>0</v>
      </c>
      <c r="O19" s="504">
        <v>0</v>
      </c>
      <c r="P19" s="503">
        <f t="array" ref="P19">-生産者価格評価表!$DX19/(MMULT(投入係数表!$D19:$DG19,生産者価格評価表!$DZ$7:$DZ$114)+生産者価格評価表!$DO19)</f>
        <v>0.70958780585666781</v>
      </c>
      <c r="Q19" s="504">
        <v>0</v>
      </c>
      <c r="R19" s="504">
        <v>0</v>
      </c>
      <c r="S19" s="504">
        <v>0</v>
      </c>
      <c r="T19" s="504">
        <v>0</v>
      </c>
      <c r="U19" s="504">
        <v>0</v>
      </c>
      <c r="V19" s="504">
        <v>0</v>
      </c>
      <c r="W19" s="504">
        <v>0</v>
      </c>
      <c r="X19" s="504">
        <v>0</v>
      </c>
      <c r="Y19" s="504">
        <v>0</v>
      </c>
      <c r="Z19" s="504">
        <v>0</v>
      </c>
      <c r="AA19" s="504">
        <v>0</v>
      </c>
      <c r="AB19" s="504">
        <v>0</v>
      </c>
      <c r="AC19" s="504">
        <v>0</v>
      </c>
      <c r="AD19" s="504">
        <v>0</v>
      </c>
      <c r="AE19" s="504">
        <v>0</v>
      </c>
      <c r="AF19" s="504">
        <v>0</v>
      </c>
      <c r="AG19" s="504">
        <v>0</v>
      </c>
      <c r="AH19" s="504">
        <v>0</v>
      </c>
      <c r="AI19" s="504">
        <v>0</v>
      </c>
      <c r="AJ19" s="504">
        <v>0</v>
      </c>
      <c r="AK19" s="504">
        <v>0</v>
      </c>
      <c r="AL19" s="504">
        <v>0</v>
      </c>
      <c r="AM19" s="504">
        <v>0</v>
      </c>
      <c r="AN19" s="504">
        <v>0</v>
      </c>
      <c r="AO19" s="504">
        <v>0</v>
      </c>
      <c r="AP19" s="504">
        <v>0</v>
      </c>
      <c r="AQ19" s="504">
        <v>0</v>
      </c>
      <c r="AR19" s="504">
        <v>0</v>
      </c>
      <c r="AS19" s="504">
        <v>0</v>
      </c>
      <c r="AT19" s="504">
        <v>0</v>
      </c>
      <c r="AU19" s="506">
        <v>0</v>
      </c>
      <c r="AV19" s="506">
        <v>0</v>
      </c>
      <c r="AW19" s="506">
        <v>0</v>
      </c>
      <c r="AX19" s="506">
        <v>0</v>
      </c>
      <c r="AY19" s="506">
        <v>0</v>
      </c>
      <c r="AZ19" s="506">
        <v>0</v>
      </c>
      <c r="BA19" s="506">
        <v>0</v>
      </c>
      <c r="BB19" s="506">
        <v>0</v>
      </c>
      <c r="BC19" s="506">
        <v>0</v>
      </c>
      <c r="BD19" s="506">
        <v>0</v>
      </c>
      <c r="BE19" s="506">
        <v>0</v>
      </c>
      <c r="BF19" s="506">
        <v>0</v>
      </c>
      <c r="BG19" s="506">
        <v>0</v>
      </c>
      <c r="BH19" s="506">
        <v>0</v>
      </c>
      <c r="BI19" s="506">
        <v>0</v>
      </c>
      <c r="BJ19" s="506">
        <v>0</v>
      </c>
      <c r="BK19" s="506">
        <v>0</v>
      </c>
      <c r="BL19" s="506">
        <v>0</v>
      </c>
      <c r="BM19" s="506">
        <v>0</v>
      </c>
      <c r="BN19" s="506">
        <v>0</v>
      </c>
      <c r="BO19" s="506">
        <v>0</v>
      </c>
      <c r="BP19" s="506">
        <v>0</v>
      </c>
      <c r="BQ19" s="506">
        <v>0</v>
      </c>
      <c r="BR19" s="506">
        <v>0</v>
      </c>
      <c r="BS19" s="506">
        <v>0</v>
      </c>
      <c r="BT19" s="506">
        <v>0</v>
      </c>
      <c r="BU19" s="506">
        <v>0</v>
      </c>
      <c r="BV19" s="506">
        <v>0</v>
      </c>
      <c r="BW19" s="506">
        <v>0</v>
      </c>
      <c r="BX19" s="506">
        <v>0</v>
      </c>
      <c r="BY19" s="506">
        <v>0</v>
      </c>
      <c r="BZ19" s="506">
        <v>0</v>
      </c>
      <c r="CA19" s="506">
        <v>0</v>
      </c>
      <c r="CB19" s="506">
        <v>0</v>
      </c>
      <c r="CC19" s="506">
        <v>0</v>
      </c>
      <c r="CD19" s="506">
        <v>0</v>
      </c>
      <c r="CE19" s="506">
        <v>0</v>
      </c>
      <c r="CF19" s="506">
        <v>0</v>
      </c>
      <c r="CG19" s="506">
        <v>0</v>
      </c>
      <c r="CH19" s="506">
        <v>0</v>
      </c>
      <c r="CI19" s="506">
        <v>0</v>
      </c>
      <c r="CJ19" s="506">
        <v>0</v>
      </c>
      <c r="CK19" s="506">
        <v>0</v>
      </c>
      <c r="CL19" s="506">
        <v>0</v>
      </c>
      <c r="CM19" s="506">
        <v>0</v>
      </c>
      <c r="CN19" s="506">
        <v>0</v>
      </c>
      <c r="CO19" s="506">
        <v>0</v>
      </c>
      <c r="CP19" s="506">
        <v>0</v>
      </c>
      <c r="CQ19" s="506">
        <v>0</v>
      </c>
      <c r="CR19" s="506">
        <v>0</v>
      </c>
      <c r="CS19" s="506">
        <v>0</v>
      </c>
      <c r="CT19" s="506">
        <v>0</v>
      </c>
      <c r="CU19" s="506">
        <v>0</v>
      </c>
      <c r="CV19" s="506">
        <v>0</v>
      </c>
      <c r="CW19" s="506">
        <v>0</v>
      </c>
      <c r="CX19" s="506">
        <v>0</v>
      </c>
      <c r="CY19" s="506">
        <v>0</v>
      </c>
      <c r="CZ19" s="506">
        <v>0</v>
      </c>
      <c r="DA19" s="506">
        <v>0</v>
      </c>
      <c r="DB19" s="506">
        <v>0</v>
      </c>
      <c r="DC19" s="506">
        <v>0</v>
      </c>
      <c r="DD19" s="506">
        <v>0</v>
      </c>
      <c r="DE19" s="506">
        <v>0</v>
      </c>
      <c r="DF19" s="506">
        <v>0</v>
      </c>
      <c r="DG19" s="507">
        <v>0</v>
      </c>
    </row>
    <row r="20" spans="1:111" ht="15.5" customHeight="1">
      <c r="A20" s="240">
        <v>14</v>
      </c>
      <c r="B20" s="188" t="s">
        <v>159</v>
      </c>
      <c r="C20" s="185" t="s">
        <v>160</v>
      </c>
      <c r="D20" s="502">
        <v>0</v>
      </c>
      <c r="E20" s="504">
        <v>0</v>
      </c>
      <c r="F20" s="504">
        <v>0</v>
      </c>
      <c r="G20" s="504">
        <v>0</v>
      </c>
      <c r="H20" s="504">
        <v>0</v>
      </c>
      <c r="I20" s="504">
        <v>0</v>
      </c>
      <c r="J20" s="504">
        <v>0</v>
      </c>
      <c r="K20" s="504">
        <v>0</v>
      </c>
      <c r="L20" s="504">
        <v>0</v>
      </c>
      <c r="M20" s="504">
        <v>0</v>
      </c>
      <c r="N20" s="504">
        <v>0</v>
      </c>
      <c r="O20" s="504">
        <v>0</v>
      </c>
      <c r="P20" s="504">
        <v>0</v>
      </c>
      <c r="Q20" s="503">
        <f t="array" ref="Q20">-生産者価格評価表!$DX20/(MMULT(投入係数表!$D20:$DG20,生産者価格評価表!$DZ$7:$DZ$114)+生産者価格評価表!$DO20)</f>
        <v>0.29419749530957978</v>
      </c>
      <c r="R20" s="504">
        <v>0</v>
      </c>
      <c r="S20" s="504">
        <v>0</v>
      </c>
      <c r="T20" s="504">
        <v>0</v>
      </c>
      <c r="U20" s="504">
        <v>0</v>
      </c>
      <c r="V20" s="504">
        <v>0</v>
      </c>
      <c r="W20" s="504">
        <v>0</v>
      </c>
      <c r="X20" s="504">
        <v>0</v>
      </c>
      <c r="Y20" s="504">
        <v>0</v>
      </c>
      <c r="Z20" s="504">
        <v>0</v>
      </c>
      <c r="AA20" s="504">
        <v>0</v>
      </c>
      <c r="AB20" s="504">
        <v>0</v>
      </c>
      <c r="AC20" s="504">
        <v>0</v>
      </c>
      <c r="AD20" s="504">
        <v>0</v>
      </c>
      <c r="AE20" s="504">
        <v>0</v>
      </c>
      <c r="AF20" s="504">
        <v>0</v>
      </c>
      <c r="AG20" s="504">
        <v>0</v>
      </c>
      <c r="AH20" s="504">
        <v>0</v>
      </c>
      <c r="AI20" s="504">
        <v>0</v>
      </c>
      <c r="AJ20" s="504">
        <v>0</v>
      </c>
      <c r="AK20" s="504">
        <v>0</v>
      </c>
      <c r="AL20" s="504">
        <v>0</v>
      </c>
      <c r="AM20" s="504">
        <v>0</v>
      </c>
      <c r="AN20" s="504">
        <v>0</v>
      </c>
      <c r="AO20" s="504">
        <v>0</v>
      </c>
      <c r="AP20" s="504">
        <v>0</v>
      </c>
      <c r="AQ20" s="504">
        <v>0</v>
      </c>
      <c r="AR20" s="504">
        <v>0</v>
      </c>
      <c r="AS20" s="504">
        <v>0</v>
      </c>
      <c r="AT20" s="504">
        <v>0</v>
      </c>
      <c r="AU20" s="506">
        <v>0</v>
      </c>
      <c r="AV20" s="506">
        <v>0</v>
      </c>
      <c r="AW20" s="506">
        <v>0</v>
      </c>
      <c r="AX20" s="506">
        <v>0</v>
      </c>
      <c r="AY20" s="506">
        <v>0</v>
      </c>
      <c r="AZ20" s="506">
        <v>0</v>
      </c>
      <c r="BA20" s="506">
        <v>0</v>
      </c>
      <c r="BB20" s="506">
        <v>0</v>
      </c>
      <c r="BC20" s="506">
        <v>0</v>
      </c>
      <c r="BD20" s="506">
        <v>0</v>
      </c>
      <c r="BE20" s="506">
        <v>0</v>
      </c>
      <c r="BF20" s="506">
        <v>0</v>
      </c>
      <c r="BG20" s="506">
        <v>0</v>
      </c>
      <c r="BH20" s="506">
        <v>0</v>
      </c>
      <c r="BI20" s="506">
        <v>0</v>
      </c>
      <c r="BJ20" s="506">
        <v>0</v>
      </c>
      <c r="BK20" s="506">
        <v>0</v>
      </c>
      <c r="BL20" s="506">
        <v>0</v>
      </c>
      <c r="BM20" s="506">
        <v>0</v>
      </c>
      <c r="BN20" s="506">
        <v>0</v>
      </c>
      <c r="BO20" s="506">
        <v>0</v>
      </c>
      <c r="BP20" s="506">
        <v>0</v>
      </c>
      <c r="BQ20" s="506">
        <v>0</v>
      </c>
      <c r="BR20" s="506">
        <v>0</v>
      </c>
      <c r="BS20" s="506">
        <v>0</v>
      </c>
      <c r="BT20" s="506">
        <v>0</v>
      </c>
      <c r="BU20" s="506">
        <v>0</v>
      </c>
      <c r="BV20" s="506">
        <v>0</v>
      </c>
      <c r="BW20" s="506">
        <v>0</v>
      </c>
      <c r="BX20" s="506">
        <v>0</v>
      </c>
      <c r="BY20" s="506">
        <v>0</v>
      </c>
      <c r="BZ20" s="506">
        <v>0</v>
      </c>
      <c r="CA20" s="506">
        <v>0</v>
      </c>
      <c r="CB20" s="506">
        <v>0</v>
      </c>
      <c r="CC20" s="506">
        <v>0</v>
      </c>
      <c r="CD20" s="506">
        <v>0</v>
      </c>
      <c r="CE20" s="506">
        <v>0</v>
      </c>
      <c r="CF20" s="506">
        <v>0</v>
      </c>
      <c r="CG20" s="506">
        <v>0</v>
      </c>
      <c r="CH20" s="506">
        <v>0</v>
      </c>
      <c r="CI20" s="506">
        <v>0</v>
      </c>
      <c r="CJ20" s="506">
        <v>0</v>
      </c>
      <c r="CK20" s="506">
        <v>0</v>
      </c>
      <c r="CL20" s="506">
        <v>0</v>
      </c>
      <c r="CM20" s="506">
        <v>0</v>
      </c>
      <c r="CN20" s="506">
        <v>0</v>
      </c>
      <c r="CO20" s="506">
        <v>0</v>
      </c>
      <c r="CP20" s="506">
        <v>0</v>
      </c>
      <c r="CQ20" s="506">
        <v>0</v>
      </c>
      <c r="CR20" s="506">
        <v>0</v>
      </c>
      <c r="CS20" s="506">
        <v>0</v>
      </c>
      <c r="CT20" s="506">
        <v>0</v>
      </c>
      <c r="CU20" s="506">
        <v>0</v>
      </c>
      <c r="CV20" s="506">
        <v>0</v>
      </c>
      <c r="CW20" s="506">
        <v>0</v>
      </c>
      <c r="CX20" s="506">
        <v>0</v>
      </c>
      <c r="CY20" s="506">
        <v>0</v>
      </c>
      <c r="CZ20" s="506">
        <v>0</v>
      </c>
      <c r="DA20" s="506">
        <v>0</v>
      </c>
      <c r="DB20" s="506">
        <v>0</v>
      </c>
      <c r="DC20" s="506">
        <v>0</v>
      </c>
      <c r="DD20" s="506">
        <v>0</v>
      </c>
      <c r="DE20" s="506">
        <v>0</v>
      </c>
      <c r="DF20" s="506">
        <v>0</v>
      </c>
      <c r="DG20" s="507">
        <v>0</v>
      </c>
    </row>
    <row r="21" spans="1:111" ht="15.5" customHeight="1">
      <c r="A21" s="240">
        <v>15</v>
      </c>
      <c r="B21" s="188" t="s">
        <v>161</v>
      </c>
      <c r="C21" s="185" t="s">
        <v>162</v>
      </c>
      <c r="D21" s="502">
        <v>0</v>
      </c>
      <c r="E21" s="504">
        <v>0</v>
      </c>
      <c r="F21" s="504">
        <v>0</v>
      </c>
      <c r="G21" s="504">
        <v>0</v>
      </c>
      <c r="H21" s="504">
        <v>0</v>
      </c>
      <c r="I21" s="504">
        <v>0</v>
      </c>
      <c r="J21" s="504">
        <v>0</v>
      </c>
      <c r="K21" s="504">
        <v>0</v>
      </c>
      <c r="L21" s="504">
        <v>0</v>
      </c>
      <c r="M21" s="504">
        <v>0</v>
      </c>
      <c r="N21" s="504">
        <v>0</v>
      </c>
      <c r="O21" s="504">
        <v>0</v>
      </c>
      <c r="P21" s="504">
        <v>0</v>
      </c>
      <c r="Q21" s="504">
        <v>0</v>
      </c>
      <c r="R21" s="503">
        <f t="array" ref="R21">-生産者価格評価表!$DX21/(MMULT(投入係数表!$D21:$DG21,生産者価格評価表!$DZ$7:$DZ$114)+生産者価格評価表!$DO21)</f>
        <v>0.3013471475949302</v>
      </c>
      <c r="S21" s="504">
        <v>0</v>
      </c>
      <c r="T21" s="504">
        <v>0</v>
      </c>
      <c r="U21" s="504">
        <v>0</v>
      </c>
      <c r="V21" s="504">
        <v>0</v>
      </c>
      <c r="W21" s="504">
        <v>0</v>
      </c>
      <c r="X21" s="504">
        <v>0</v>
      </c>
      <c r="Y21" s="504">
        <v>0</v>
      </c>
      <c r="Z21" s="504">
        <v>0</v>
      </c>
      <c r="AA21" s="504">
        <v>0</v>
      </c>
      <c r="AB21" s="504">
        <v>0</v>
      </c>
      <c r="AC21" s="504">
        <v>0</v>
      </c>
      <c r="AD21" s="504">
        <v>0</v>
      </c>
      <c r="AE21" s="504">
        <v>0</v>
      </c>
      <c r="AF21" s="504">
        <v>0</v>
      </c>
      <c r="AG21" s="504">
        <v>0</v>
      </c>
      <c r="AH21" s="504">
        <v>0</v>
      </c>
      <c r="AI21" s="504">
        <v>0</v>
      </c>
      <c r="AJ21" s="504">
        <v>0</v>
      </c>
      <c r="AK21" s="504">
        <v>0</v>
      </c>
      <c r="AL21" s="504">
        <v>0</v>
      </c>
      <c r="AM21" s="504">
        <v>0</v>
      </c>
      <c r="AN21" s="504">
        <v>0</v>
      </c>
      <c r="AO21" s="504">
        <v>0</v>
      </c>
      <c r="AP21" s="504">
        <v>0</v>
      </c>
      <c r="AQ21" s="504">
        <v>0</v>
      </c>
      <c r="AR21" s="504">
        <v>0</v>
      </c>
      <c r="AS21" s="504">
        <v>0</v>
      </c>
      <c r="AT21" s="504">
        <v>0</v>
      </c>
      <c r="AU21" s="506">
        <v>0</v>
      </c>
      <c r="AV21" s="506">
        <v>0</v>
      </c>
      <c r="AW21" s="506">
        <v>0</v>
      </c>
      <c r="AX21" s="506">
        <v>0</v>
      </c>
      <c r="AY21" s="506">
        <v>0</v>
      </c>
      <c r="AZ21" s="506">
        <v>0</v>
      </c>
      <c r="BA21" s="506">
        <v>0</v>
      </c>
      <c r="BB21" s="506">
        <v>0</v>
      </c>
      <c r="BC21" s="506">
        <v>0</v>
      </c>
      <c r="BD21" s="506">
        <v>0</v>
      </c>
      <c r="BE21" s="506">
        <v>0</v>
      </c>
      <c r="BF21" s="506">
        <v>0</v>
      </c>
      <c r="BG21" s="506">
        <v>0</v>
      </c>
      <c r="BH21" s="506">
        <v>0</v>
      </c>
      <c r="BI21" s="506">
        <v>0</v>
      </c>
      <c r="BJ21" s="506">
        <v>0</v>
      </c>
      <c r="BK21" s="506">
        <v>0</v>
      </c>
      <c r="BL21" s="506">
        <v>0</v>
      </c>
      <c r="BM21" s="506">
        <v>0</v>
      </c>
      <c r="BN21" s="506">
        <v>0</v>
      </c>
      <c r="BO21" s="506">
        <v>0</v>
      </c>
      <c r="BP21" s="506">
        <v>0</v>
      </c>
      <c r="BQ21" s="506">
        <v>0</v>
      </c>
      <c r="BR21" s="506">
        <v>0</v>
      </c>
      <c r="BS21" s="506">
        <v>0</v>
      </c>
      <c r="BT21" s="506">
        <v>0</v>
      </c>
      <c r="BU21" s="506">
        <v>0</v>
      </c>
      <c r="BV21" s="506">
        <v>0</v>
      </c>
      <c r="BW21" s="506">
        <v>0</v>
      </c>
      <c r="BX21" s="506">
        <v>0</v>
      </c>
      <c r="BY21" s="506">
        <v>0</v>
      </c>
      <c r="BZ21" s="506">
        <v>0</v>
      </c>
      <c r="CA21" s="506">
        <v>0</v>
      </c>
      <c r="CB21" s="506">
        <v>0</v>
      </c>
      <c r="CC21" s="506">
        <v>0</v>
      </c>
      <c r="CD21" s="506">
        <v>0</v>
      </c>
      <c r="CE21" s="506">
        <v>0</v>
      </c>
      <c r="CF21" s="506">
        <v>0</v>
      </c>
      <c r="CG21" s="506">
        <v>0</v>
      </c>
      <c r="CH21" s="506">
        <v>0</v>
      </c>
      <c r="CI21" s="506">
        <v>0</v>
      </c>
      <c r="CJ21" s="506">
        <v>0</v>
      </c>
      <c r="CK21" s="506">
        <v>0</v>
      </c>
      <c r="CL21" s="506">
        <v>0</v>
      </c>
      <c r="CM21" s="506">
        <v>0</v>
      </c>
      <c r="CN21" s="506">
        <v>0</v>
      </c>
      <c r="CO21" s="506">
        <v>0</v>
      </c>
      <c r="CP21" s="506">
        <v>0</v>
      </c>
      <c r="CQ21" s="506">
        <v>0</v>
      </c>
      <c r="CR21" s="506">
        <v>0</v>
      </c>
      <c r="CS21" s="506">
        <v>0</v>
      </c>
      <c r="CT21" s="506">
        <v>0</v>
      </c>
      <c r="CU21" s="506">
        <v>0</v>
      </c>
      <c r="CV21" s="506">
        <v>0</v>
      </c>
      <c r="CW21" s="506">
        <v>0</v>
      </c>
      <c r="CX21" s="506">
        <v>0</v>
      </c>
      <c r="CY21" s="506">
        <v>0</v>
      </c>
      <c r="CZ21" s="506">
        <v>0</v>
      </c>
      <c r="DA21" s="506">
        <v>0</v>
      </c>
      <c r="DB21" s="506">
        <v>0</v>
      </c>
      <c r="DC21" s="506">
        <v>0</v>
      </c>
      <c r="DD21" s="506">
        <v>0</v>
      </c>
      <c r="DE21" s="506">
        <v>0</v>
      </c>
      <c r="DF21" s="506">
        <v>0</v>
      </c>
      <c r="DG21" s="507">
        <v>0</v>
      </c>
    </row>
    <row r="22" spans="1:111" ht="15.5" customHeight="1">
      <c r="A22" s="240">
        <v>16</v>
      </c>
      <c r="B22" s="188" t="s">
        <v>163</v>
      </c>
      <c r="C22" s="185" t="s">
        <v>164</v>
      </c>
      <c r="D22" s="502">
        <v>0</v>
      </c>
      <c r="E22" s="504">
        <v>0</v>
      </c>
      <c r="F22" s="504">
        <v>0</v>
      </c>
      <c r="G22" s="504">
        <v>0</v>
      </c>
      <c r="H22" s="504">
        <v>0</v>
      </c>
      <c r="I22" s="504">
        <v>0</v>
      </c>
      <c r="J22" s="504">
        <v>0</v>
      </c>
      <c r="K22" s="504">
        <v>0</v>
      </c>
      <c r="L22" s="504">
        <v>0</v>
      </c>
      <c r="M22" s="504">
        <v>0</v>
      </c>
      <c r="N22" s="504">
        <v>0</v>
      </c>
      <c r="O22" s="504">
        <v>0</v>
      </c>
      <c r="P22" s="504">
        <v>0</v>
      </c>
      <c r="Q22" s="504">
        <v>0</v>
      </c>
      <c r="R22" s="504">
        <v>0</v>
      </c>
      <c r="S22" s="503">
        <f t="array" ref="S22">-生産者価格評価表!$DX22/(MMULT(投入係数表!$D22:$DG22,生産者価格評価表!$DZ$7:$DZ$114)+生産者価格評価表!$DO22)</f>
        <v>7.6803444037092397E-2</v>
      </c>
      <c r="T22" s="504">
        <v>0</v>
      </c>
      <c r="U22" s="504">
        <v>0</v>
      </c>
      <c r="V22" s="504">
        <v>0</v>
      </c>
      <c r="W22" s="504">
        <v>0</v>
      </c>
      <c r="X22" s="504">
        <v>0</v>
      </c>
      <c r="Y22" s="504">
        <v>0</v>
      </c>
      <c r="Z22" s="504">
        <v>0</v>
      </c>
      <c r="AA22" s="504">
        <v>0</v>
      </c>
      <c r="AB22" s="504">
        <v>0</v>
      </c>
      <c r="AC22" s="504">
        <v>0</v>
      </c>
      <c r="AD22" s="504">
        <v>0</v>
      </c>
      <c r="AE22" s="504">
        <v>0</v>
      </c>
      <c r="AF22" s="504">
        <v>0</v>
      </c>
      <c r="AG22" s="504">
        <v>0</v>
      </c>
      <c r="AH22" s="504">
        <v>0</v>
      </c>
      <c r="AI22" s="504">
        <v>0</v>
      </c>
      <c r="AJ22" s="504">
        <v>0</v>
      </c>
      <c r="AK22" s="504">
        <v>0</v>
      </c>
      <c r="AL22" s="504">
        <v>0</v>
      </c>
      <c r="AM22" s="504">
        <v>0</v>
      </c>
      <c r="AN22" s="504">
        <v>0</v>
      </c>
      <c r="AO22" s="504">
        <v>0</v>
      </c>
      <c r="AP22" s="504">
        <v>0</v>
      </c>
      <c r="AQ22" s="504">
        <v>0</v>
      </c>
      <c r="AR22" s="504">
        <v>0</v>
      </c>
      <c r="AS22" s="504">
        <v>0</v>
      </c>
      <c r="AT22" s="504">
        <v>0</v>
      </c>
      <c r="AU22" s="506">
        <v>0</v>
      </c>
      <c r="AV22" s="506">
        <v>0</v>
      </c>
      <c r="AW22" s="506">
        <v>0</v>
      </c>
      <c r="AX22" s="506">
        <v>0</v>
      </c>
      <c r="AY22" s="506">
        <v>0</v>
      </c>
      <c r="AZ22" s="506">
        <v>0</v>
      </c>
      <c r="BA22" s="506">
        <v>0</v>
      </c>
      <c r="BB22" s="506">
        <v>0</v>
      </c>
      <c r="BC22" s="506">
        <v>0</v>
      </c>
      <c r="BD22" s="506">
        <v>0</v>
      </c>
      <c r="BE22" s="506">
        <v>0</v>
      </c>
      <c r="BF22" s="506">
        <v>0</v>
      </c>
      <c r="BG22" s="506">
        <v>0</v>
      </c>
      <c r="BH22" s="506">
        <v>0</v>
      </c>
      <c r="BI22" s="506">
        <v>0</v>
      </c>
      <c r="BJ22" s="506">
        <v>0</v>
      </c>
      <c r="BK22" s="506">
        <v>0</v>
      </c>
      <c r="BL22" s="506">
        <v>0</v>
      </c>
      <c r="BM22" s="506">
        <v>0</v>
      </c>
      <c r="BN22" s="506">
        <v>0</v>
      </c>
      <c r="BO22" s="506">
        <v>0</v>
      </c>
      <c r="BP22" s="506">
        <v>0</v>
      </c>
      <c r="BQ22" s="506">
        <v>0</v>
      </c>
      <c r="BR22" s="506">
        <v>0</v>
      </c>
      <c r="BS22" s="506">
        <v>0</v>
      </c>
      <c r="BT22" s="506">
        <v>0</v>
      </c>
      <c r="BU22" s="506">
        <v>0</v>
      </c>
      <c r="BV22" s="506">
        <v>0</v>
      </c>
      <c r="BW22" s="506">
        <v>0</v>
      </c>
      <c r="BX22" s="506">
        <v>0</v>
      </c>
      <c r="BY22" s="506">
        <v>0</v>
      </c>
      <c r="BZ22" s="506">
        <v>0</v>
      </c>
      <c r="CA22" s="506">
        <v>0</v>
      </c>
      <c r="CB22" s="506">
        <v>0</v>
      </c>
      <c r="CC22" s="506">
        <v>0</v>
      </c>
      <c r="CD22" s="506">
        <v>0</v>
      </c>
      <c r="CE22" s="506">
        <v>0</v>
      </c>
      <c r="CF22" s="506">
        <v>0</v>
      </c>
      <c r="CG22" s="506">
        <v>0</v>
      </c>
      <c r="CH22" s="506">
        <v>0</v>
      </c>
      <c r="CI22" s="506">
        <v>0</v>
      </c>
      <c r="CJ22" s="506">
        <v>0</v>
      </c>
      <c r="CK22" s="506">
        <v>0</v>
      </c>
      <c r="CL22" s="506">
        <v>0</v>
      </c>
      <c r="CM22" s="506">
        <v>0</v>
      </c>
      <c r="CN22" s="506">
        <v>0</v>
      </c>
      <c r="CO22" s="506">
        <v>0</v>
      </c>
      <c r="CP22" s="506">
        <v>0</v>
      </c>
      <c r="CQ22" s="506">
        <v>0</v>
      </c>
      <c r="CR22" s="506">
        <v>0</v>
      </c>
      <c r="CS22" s="506">
        <v>0</v>
      </c>
      <c r="CT22" s="506">
        <v>0</v>
      </c>
      <c r="CU22" s="506">
        <v>0</v>
      </c>
      <c r="CV22" s="506">
        <v>0</v>
      </c>
      <c r="CW22" s="506">
        <v>0</v>
      </c>
      <c r="CX22" s="506">
        <v>0</v>
      </c>
      <c r="CY22" s="506">
        <v>0</v>
      </c>
      <c r="CZ22" s="506">
        <v>0</v>
      </c>
      <c r="DA22" s="506">
        <v>0</v>
      </c>
      <c r="DB22" s="506">
        <v>0</v>
      </c>
      <c r="DC22" s="506">
        <v>0</v>
      </c>
      <c r="DD22" s="506">
        <v>0</v>
      </c>
      <c r="DE22" s="506">
        <v>0</v>
      </c>
      <c r="DF22" s="506">
        <v>0</v>
      </c>
      <c r="DG22" s="507">
        <v>0</v>
      </c>
    </row>
    <row r="23" spans="1:111" ht="15.5" customHeight="1">
      <c r="A23" s="240">
        <v>17</v>
      </c>
      <c r="B23" s="188" t="s">
        <v>165</v>
      </c>
      <c r="C23" s="185" t="s">
        <v>166</v>
      </c>
      <c r="D23" s="502">
        <v>0</v>
      </c>
      <c r="E23" s="504">
        <v>0</v>
      </c>
      <c r="F23" s="504">
        <v>0</v>
      </c>
      <c r="G23" s="504">
        <v>0</v>
      </c>
      <c r="H23" s="504">
        <v>0</v>
      </c>
      <c r="I23" s="504">
        <v>0</v>
      </c>
      <c r="J23" s="504">
        <v>0</v>
      </c>
      <c r="K23" s="504">
        <v>0</v>
      </c>
      <c r="L23" s="504">
        <v>0</v>
      </c>
      <c r="M23" s="504">
        <v>0</v>
      </c>
      <c r="N23" s="504">
        <v>0</v>
      </c>
      <c r="O23" s="504">
        <v>0</v>
      </c>
      <c r="P23" s="504">
        <v>0</v>
      </c>
      <c r="Q23" s="504">
        <v>0</v>
      </c>
      <c r="R23" s="504">
        <v>0</v>
      </c>
      <c r="S23" s="504">
        <v>0</v>
      </c>
      <c r="T23" s="503">
        <f t="array" ref="T23">-生産者価格評価表!$DX23/(MMULT(投入係数表!$D23:$DG23,生産者価格評価表!$DZ$7:$DZ$114)+生産者価格評価表!$DO23)</f>
        <v>4.8200375860225721E-2</v>
      </c>
      <c r="U23" s="504">
        <v>0</v>
      </c>
      <c r="V23" s="504">
        <v>0</v>
      </c>
      <c r="W23" s="504">
        <v>0</v>
      </c>
      <c r="X23" s="504">
        <v>0</v>
      </c>
      <c r="Y23" s="504">
        <v>0</v>
      </c>
      <c r="Z23" s="504">
        <v>0</v>
      </c>
      <c r="AA23" s="504">
        <v>0</v>
      </c>
      <c r="AB23" s="504">
        <v>0</v>
      </c>
      <c r="AC23" s="504">
        <v>0</v>
      </c>
      <c r="AD23" s="504">
        <v>0</v>
      </c>
      <c r="AE23" s="504">
        <v>0</v>
      </c>
      <c r="AF23" s="504">
        <v>0</v>
      </c>
      <c r="AG23" s="504">
        <v>0</v>
      </c>
      <c r="AH23" s="504">
        <v>0</v>
      </c>
      <c r="AI23" s="504">
        <v>0</v>
      </c>
      <c r="AJ23" s="504">
        <v>0</v>
      </c>
      <c r="AK23" s="504">
        <v>0</v>
      </c>
      <c r="AL23" s="504">
        <v>0</v>
      </c>
      <c r="AM23" s="504">
        <v>0</v>
      </c>
      <c r="AN23" s="504">
        <v>0</v>
      </c>
      <c r="AO23" s="504">
        <v>0</v>
      </c>
      <c r="AP23" s="504">
        <v>0</v>
      </c>
      <c r="AQ23" s="504">
        <v>0</v>
      </c>
      <c r="AR23" s="504">
        <v>0</v>
      </c>
      <c r="AS23" s="504">
        <v>0</v>
      </c>
      <c r="AT23" s="504">
        <v>0</v>
      </c>
      <c r="AU23" s="506">
        <v>0</v>
      </c>
      <c r="AV23" s="506">
        <v>0</v>
      </c>
      <c r="AW23" s="506">
        <v>0</v>
      </c>
      <c r="AX23" s="506">
        <v>0</v>
      </c>
      <c r="AY23" s="506">
        <v>0</v>
      </c>
      <c r="AZ23" s="506">
        <v>0</v>
      </c>
      <c r="BA23" s="506">
        <v>0</v>
      </c>
      <c r="BB23" s="506">
        <v>0</v>
      </c>
      <c r="BC23" s="506">
        <v>0</v>
      </c>
      <c r="BD23" s="506">
        <v>0</v>
      </c>
      <c r="BE23" s="506">
        <v>0</v>
      </c>
      <c r="BF23" s="506">
        <v>0</v>
      </c>
      <c r="BG23" s="506">
        <v>0</v>
      </c>
      <c r="BH23" s="506">
        <v>0</v>
      </c>
      <c r="BI23" s="506">
        <v>0</v>
      </c>
      <c r="BJ23" s="506">
        <v>0</v>
      </c>
      <c r="BK23" s="506">
        <v>0</v>
      </c>
      <c r="BL23" s="506">
        <v>0</v>
      </c>
      <c r="BM23" s="506">
        <v>0</v>
      </c>
      <c r="BN23" s="506">
        <v>0</v>
      </c>
      <c r="BO23" s="506">
        <v>0</v>
      </c>
      <c r="BP23" s="506">
        <v>0</v>
      </c>
      <c r="BQ23" s="506">
        <v>0</v>
      </c>
      <c r="BR23" s="506">
        <v>0</v>
      </c>
      <c r="BS23" s="506">
        <v>0</v>
      </c>
      <c r="BT23" s="506">
        <v>0</v>
      </c>
      <c r="BU23" s="506">
        <v>0</v>
      </c>
      <c r="BV23" s="506">
        <v>0</v>
      </c>
      <c r="BW23" s="506">
        <v>0</v>
      </c>
      <c r="BX23" s="506">
        <v>0</v>
      </c>
      <c r="BY23" s="506">
        <v>0</v>
      </c>
      <c r="BZ23" s="506">
        <v>0</v>
      </c>
      <c r="CA23" s="506">
        <v>0</v>
      </c>
      <c r="CB23" s="506">
        <v>0</v>
      </c>
      <c r="CC23" s="506">
        <v>0</v>
      </c>
      <c r="CD23" s="506">
        <v>0</v>
      </c>
      <c r="CE23" s="506">
        <v>0</v>
      </c>
      <c r="CF23" s="506">
        <v>0</v>
      </c>
      <c r="CG23" s="506">
        <v>0</v>
      </c>
      <c r="CH23" s="506">
        <v>0</v>
      </c>
      <c r="CI23" s="506">
        <v>0</v>
      </c>
      <c r="CJ23" s="506">
        <v>0</v>
      </c>
      <c r="CK23" s="506">
        <v>0</v>
      </c>
      <c r="CL23" s="506">
        <v>0</v>
      </c>
      <c r="CM23" s="506">
        <v>0</v>
      </c>
      <c r="CN23" s="506">
        <v>0</v>
      </c>
      <c r="CO23" s="506">
        <v>0</v>
      </c>
      <c r="CP23" s="506">
        <v>0</v>
      </c>
      <c r="CQ23" s="506">
        <v>0</v>
      </c>
      <c r="CR23" s="506">
        <v>0</v>
      </c>
      <c r="CS23" s="506">
        <v>0</v>
      </c>
      <c r="CT23" s="506">
        <v>0</v>
      </c>
      <c r="CU23" s="506">
        <v>0</v>
      </c>
      <c r="CV23" s="506">
        <v>0</v>
      </c>
      <c r="CW23" s="506">
        <v>0</v>
      </c>
      <c r="CX23" s="506">
        <v>0</v>
      </c>
      <c r="CY23" s="506">
        <v>0</v>
      </c>
      <c r="CZ23" s="506">
        <v>0</v>
      </c>
      <c r="DA23" s="506">
        <v>0</v>
      </c>
      <c r="DB23" s="506">
        <v>0</v>
      </c>
      <c r="DC23" s="506">
        <v>0</v>
      </c>
      <c r="DD23" s="506">
        <v>0</v>
      </c>
      <c r="DE23" s="506">
        <v>0</v>
      </c>
      <c r="DF23" s="506">
        <v>0</v>
      </c>
      <c r="DG23" s="507">
        <v>0</v>
      </c>
    </row>
    <row r="24" spans="1:111" ht="15.5" customHeight="1">
      <c r="A24" s="240">
        <v>18</v>
      </c>
      <c r="B24" s="188" t="s">
        <v>167</v>
      </c>
      <c r="C24" s="185" t="s">
        <v>168</v>
      </c>
      <c r="D24" s="502">
        <v>0</v>
      </c>
      <c r="E24" s="504">
        <v>0</v>
      </c>
      <c r="F24" s="504">
        <v>0</v>
      </c>
      <c r="G24" s="504">
        <v>0</v>
      </c>
      <c r="H24" s="504">
        <v>0</v>
      </c>
      <c r="I24" s="504">
        <v>0</v>
      </c>
      <c r="J24" s="504">
        <v>0</v>
      </c>
      <c r="K24" s="504">
        <v>0</v>
      </c>
      <c r="L24" s="504">
        <v>0</v>
      </c>
      <c r="M24" s="504">
        <v>0</v>
      </c>
      <c r="N24" s="504">
        <v>0</v>
      </c>
      <c r="O24" s="504">
        <v>0</v>
      </c>
      <c r="P24" s="504">
        <v>0</v>
      </c>
      <c r="Q24" s="504">
        <v>0</v>
      </c>
      <c r="R24" s="504">
        <v>0</v>
      </c>
      <c r="S24" s="504">
        <v>0</v>
      </c>
      <c r="T24" s="504">
        <v>0</v>
      </c>
      <c r="U24" s="503">
        <f t="array" ref="U24">-生産者価格評価表!$DX24/(MMULT(投入係数表!$D24:$DG24,生産者価格評価表!$DZ$7:$DZ$114)+生産者価格評価表!$DO24)</f>
        <v>2.0506411626081262E-2</v>
      </c>
      <c r="V24" s="504">
        <v>0</v>
      </c>
      <c r="W24" s="504">
        <v>0</v>
      </c>
      <c r="X24" s="504">
        <v>0</v>
      </c>
      <c r="Y24" s="504">
        <v>0</v>
      </c>
      <c r="Z24" s="504">
        <v>0</v>
      </c>
      <c r="AA24" s="504">
        <v>0</v>
      </c>
      <c r="AB24" s="504">
        <v>0</v>
      </c>
      <c r="AC24" s="504">
        <v>0</v>
      </c>
      <c r="AD24" s="504">
        <v>0</v>
      </c>
      <c r="AE24" s="504">
        <v>0</v>
      </c>
      <c r="AF24" s="504">
        <v>0</v>
      </c>
      <c r="AG24" s="504">
        <v>0</v>
      </c>
      <c r="AH24" s="504">
        <v>0</v>
      </c>
      <c r="AI24" s="504">
        <v>0</v>
      </c>
      <c r="AJ24" s="504">
        <v>0</v>
      </c>
      <c r="AK24" s="504">
        <v>0</v>
      </c>
      <c r="AL24" s="504">
        <v>0</v>
      </c>
      <c r="AM24" s="504">
        <v>0</v>
      </c>
      <c r="AN24" s="504">
        <v>0</v>
      </c>
      <c r="AO24" s="504">
        <v>0</v>
      </c>
      <c r="AP24" s="504">
        <v>0</v>
      </c>
      <c r="AQ24" s="504">
        <v>0</v>
      </c>
      <c r="AR24" s="504">
        <v>0</v>
      </c>
      <c r="AS24" s="504">
        <v>0</v>
      </c>
      <c r="AT24" s="504">
        <v>0</v>
      </c>
      <c r="AU24" s="506">
        <v>0</v>
      </c>
      <c r="AV24" s="506">
        <v>0</v>
      </c>
      <c r="AW24" s="506">
        <v>0</v>
      </c>
      <c r="AX24" s="506">
        <v>0</v>
      </c>
      <c r="AY24" s="506">
        <v>0</v>
      </c>
      <c r="AZ24" s="506">
        <v>0</v>
      </c>
      <c r="BA24" s="506">
        <v>0</v>
      </c>
      <c r="BB24" s="506">
        <v>0</v>
      </c>
      <c r="BC24" s="506">
        <v>0</v>
      </c>
      <c r="BD24" s="506">
        <v>0</v>
      </c>
      <c r="BE24" s="506">
        <v>0</v>
      </c>
      <c r="BF24" s="506">
        <v>0</v>
      </c>
      <c r="BG24" s="506">
        <v>0</v>
      </c>
      <c r="BH24" s="506">
        <v>0</v>
      </c>
      <c r="BI24" s="506">
        <v>0</v>
      </c>
      <c r="BJ24" s="506">
        <v>0</v>
      </c>
      <c r="BK24" s="506">
        <v>0</v>
      </c>
      <c r="BL24" s="506">
        <v>0</v>
      </c>
      <c r="BM24" s="506">
        <v>0</v>
      </c>
      <c r="BN24" s="506">
        <v>0</v>
      </c>
      <c r="BO24" s="506">
        <v>0</v>
      </c>
      <c r="BP24" s="506">
        <v>0</v>
      </c>
      <c r="BQ24" s="506">
        <v>0</v>
      </c>
      <c r="BR24" s="506">
        <v>0</v>
      </c>
      <c r="BS24" s="506">
        <v>0</v>
      </c>
      <c r="BT24" s="506">
        <v>0</v>
      </c>
      <c r="BU24" s="506">
        <v>0</v>
      </c>
      <c r="BV24" s="506">
        <v>0</v>
      </c>
      <c r="BW24" s="506">
        <v>0</v>
      </c>
      <c r="BX24" s="506">
        <v>0</v>
      </c>
      <c r="BY24" s="506">
        <v>0</v>
      </c>
      <c r="BZ24" s="506">
        <v>0</v>
      </c>
      <c r="CA24" s="506">
        <v>0</v>
      </c>
      <c r="CB24" s="506">
        <v>0</v>
      </c>
      <c r="CC24" s="506">
        <v>0</v>
      </c>
      <c r="CD24" s="506">
        <v>0</v>
      </c>
      <c r="CE24" s="506">
        <v>0</v>
      </c>
      <c r="CF24" s="506">
        <v>0</v>
      </c>
      <c r="CG24" s="506">
        <v>0</v>
      </c>
      <c r="CH24" s="506">
        <v>0</v>
      </c>
      <c r="CI24" s="506">
        <v>0</v>
      </c>
      <c r="CJ24" s="506">
        <v>0</v>
      </c>
      <c r="CK24" s="506">
        <v>0</v>
      </c>
      <c r="CL24" s="506">
        <v>0</v>
      </c>
      <c r="CM24" s="506">
        <v>0</v>
      </c>
      <c r="CN24" s="506">
        <v>0</v>
      </c>
      <c r="CO24" s="506">
        <v>0</v>
      </c>
      <c r="CP24" s="506">
        <v>0</v>
      </c>
      <c r="CQ24" s="506">
        <v>0</v>
      </c>
      <c r="CR24" s="506">
        <v>0</v>
      </c>
      <c r="CS24" s="506">
        <v>0</v>
      </c>
      <c r="CT24" s="506">
        <v>0</v>
      </c>
      <c r="CU24" s="506">
        <v>0</v>
      </c>
      <c r="CV24" s="506">
        <v>0</v>
      </c>
      <c r="CW24" s="506">
        <v>0</v>
      </c>
      <c r="CX24" s="506">
        <v>0</v>
      </c>
      <c r="CY24" s="506">
        <v>0</v>
      </c>
      <c r="CZ24" s="506">
        <v>0</v>
      </c>
      <c r="DA24" s="506">
        <v>0</v>
      </c>
      <c r="DB24" s="506">
        <v>0</v>
      </c>
      <c r="DC24" s="506">
        <v>0</v>
      </c>
      <c r="DD24" s="506">
        <v>0</v>
      </c>
      <c r="DE24" s="506">
        <v>0</v>
      </c>
      <c r="DF24" s="506">
        <v>0</v>
      </c>
      <c r="DG24" s="507">
        <v>0</v>
      </c>
    </row>
    <row r="25" spans="1:111" ht="15.5" customHeight="1">
      <c r="A25" s="240">
        <v>19</v>
      </c>
      <c r="B25" s="188" t="s">
        <v>169</v>
      </c>
      <c r="C25" s="185" t="s">
        <v>170</v>
      </c>
      <c r="D25" s="502">
        <v>0</v>
      </c>
      <c r="E25" s="504">
        <v>0</v>
      </c>
      <c r="F25" s="504">
        <v>0</v>
      </c>
      <c r="G25" s="504">
        <v>0</v>
      </c>
      <c r="H25" s="504">
        <v>0</v>
      </c>
      <c r="I25" s="504">
        <v>0</v>
      </c>
      <c r="J25" s="504">
        <v>0</v>
      </c>
      <c r="K25" s="504">
        <v>0</v>
      </c>
      <c r="L25" s="504">
        <v>0</v>
      </c>
      <c r="M25" s="504">
        <v>0</v>
      </c>
      <c r="N25" s="504">
        <v>0</v>
      </c>
      <c r="O25" s="504">
        <v>0</v>
      </c>
      <c r="P25" s="504">
        <v>0</v>
      </c>
      <c r="Q25" s="504">
        <v>0</v>
      </c>
      <c r="R25" s="504">
        <v>0</v>
      </c>
      <c r="S25" s="504">
        <v>0</v>
      </c>
      <c r="T25" s="504">
        <v>0</v>
      </c>
      <c r="U25" s="504">
        <v>0</v>
      </c>
      <c r="V25" s="503">
        <f t="array" ref="V25">-生産者価格評価表!$DX25/(MMULT(投入係数表!$D25:$DG25,生産者価格評価表!$DZ$7:$DZ$114)+生産者価格評価表!$DO25)</f>
        <v>0.22334954370186488</v>
      </c>
      <c r="W25" s="504">
        <v>0</v>
      </c>
      <c r="X25" s="504">
        <v>0</v>
      </c>
      <c r="Y25" s="504">
        <v>0</v>
      </c>
      <c r="Z25" s="504">
        <v>0</v>
      </c>
      <c r="AA25" s="504">
        <v>0</v>
      </c>
      <c r="AB25" s="504">
        <v>0</v>
      </c>
      <c r="AC25" s="504">
        <v>0</v>
      </c>
      <c r="AD25" s="504">
        <v>0</v>
      </c>
      <c r="AE25" s="504">
        <v>0</v>
      </c>
      <c r="AF25" s="504">
        <v>0</v>
      </c>
      <c r="AG25" s="504">
        <v>0</v>
      </c>
      <c r="AH25" s="504">
        <v>0</v>
      </c>
      <c r="AI25" s="504">
        <v>0</v>
      </c>
      <c r="AJ25" s="504">
        <v>0</v>
      </c>
      <c r="AK25" s="504">
        <v>0</v>
      </c>
      <c r="AL25" s="504">
        <v>0</v>
      </c>
      <c r="AM25" s="504">
        <v>0</v>
      </c>
      <c r="AN25" s="504">
        <v>0</v>
      </c>
      <c r="AO25" s="504">
        <v>0</v>
      </c>
      <c r="AP25" s="504">
        <v>0</v>
      </c>
      <c r="AQ25" s="504">
        <v>0</v>
      </c>
      <c r="AR25" s="504">
        <v>0</v>
      </c>
      <c r="AS25" s="504">
        <v>0</v>
      </c>
      <c r="AT25" s="504">
        <v>0</v>
      </c>
      <c r="AU25" s="506">
        <v>0</v>
      </c>
      <c r="AV25" s="506">
        <v>0</v>
      </c>
      <c r="AW25" s="506">
        <v>0</v>
      </c>
      <c r="AX25" s="506">
        <v>0</v>
      </c>
      <c r="AY25" s="506">
        <v>0</v>
      </c>
      <c r="AZ25" s="506">
        <v>0</v>
      </c>
      <c r="BA25" s="506">
        <v>0</v>
      </c>
      <c r="BB25" s="506">
        <v>0</v>
      </c>
      <c r="BC25" s="506">
        <v>0</v>
      </c>
      <c r="BD25" s="506">
        <v>0</v>
      </c>
      <c r="BE25" s="506">
        <v>0</v>
      </c>
      <c r="BF25" s="506">
        <v>0</v>
      </c>
      <c r="BG25" s="506">
        <v>0</v>
      </c>
      <c r="BH25" s="506">
        <v>0</v>
      </c>
      <c r="BI25" s="506">
        <v>0</v>
      </c>
      <c r="BJ25" s="506">
        <v>0</v>
      </c>
      <c r="BK25" s="506">
        <v>0</v>
      </c>
      <c r="BL25" s="506">
        <v>0</v>
      </c>
      <c r="BM25" s="506">
        <v>0</v>
      </c>
      <c r="BN25" s="506">
        <v>0</v>
      </c>
      <c r="BO25" s="506">
        <v>0</v>
      </c>
      <c r="BP25" s="506">
        <v>0</v>
      </c>
      <c r="BQ25" s="506">
        <v>0</v>
      </c>
      <c r="BR25" s="506">
        <v>0</v>
      </c>
      <c r="BS25" s="506">
        <v>0</v>
      </c>
      <c r="BT25" s="506">
        <v>0</v>
      </c>
      <c r="BU25" s="506">
        <v>0</v>
      </c>
      <c r="BV25" s="506">
        <v>0</v>
      </c>
      <c r="BW25" s="506">
        <v>0</v>
      </c>
      <c r="BX25" s="506">
        <v>0</v>
      </c>
      <c r="BY25" s="506">
        <v>0</v>
      </c>
      <c r="BZ25" s="506">
        <v>0</v>
      </c>
      <c r="CA25" s="506">
        <v>0</v>
      </c>
      <c r="CB25" s="506">
        <v>0</v>
      </c>
      <c r="CC25" s="506">
        <v>0</v>
      </c>
      <c r="CD25" s="506">
        <v>0</v>
      </c>
      <c r="CE25" s="506">
        <v>0</v>
      </c>
      <c r="CF25" s="506">
        <v>0</v>
      </c>
      <c r="CG25" s="506">
        <v>0</v>
      </c>
      <c r="CH25" s="506">
        <v>0</v>
      </c>
      <c r="CI25" s="506">
        <v>0</v>
      </c>
      <c r="CJ25" s="506">
        <v>0</v>
      </c>
      <c r="CK25" s="506">
        <v>0</v>
      </c>
      <c r="CL25" s="506">
        <v>0</v>
      </c>
      <c r="CM25" s="506">
        <v>0</v>
      </c>
      <c r="CN25" s="506">
        <v>0</v>
      </c>
      <c r="CO25" s="506">
        <v>0</v>
      </c>
      <c r="CP25" s="506">
        <v>0</v>
      </c>
      <c r="CQ25" s="506">
        <v>0</v>
      </c>
      <c r="CR25" s="506">
        <v>0</v>
      </c>
      <c r="CS25" s="506">
        <v>0</v>
      </c>
      <c r="CT25" s="506">
        <v>0</v>
      </c>
      <c r="CU25" s="506">
        <v>0</v>
      </c>
      <c r="CV25" s="506">
        <v>0</v>
      </c>
      <c r="CW25" s="506">
        <v>0</v>
      </c>
      <c r="CX25" s="506">
        <v>0</v>
      </c>
      <c r="CY25" s="506">
        <v>0</v>
      </c>
      <c r="CZ25" s="506">
        <v>0</v>
      </c>
      <c r="DA25" s="506">
        <v>0</v>
      </c>
      <c r="DB25" s="506">
        <v>0</v>
      </c>
      <c r="DC25" s="506">
        <v>0</v>
      </c>
      <c r="DD25" s="506">
        <v>0</v>
      </c>
      <c r="DE25" s="506">
        <v>0</v>
      </c>
      <c r="DF25" s="506">
        <v>0</v>
      </c>
      <c r="DG25" s="507">
        <v>0</v>
      </c>
    </row>
    <row r="26" spans="1:111" ht="15.5" customHeight="1">
      <c r="A26" s="240">
        <v>20</v>
      </c>
      <c r="B26" s="188" t="s">
        <v>171</v>
      </c>
      <c r="C26" s="185" t="s">
        <v>172</v>
      </c>
      <c r="D26" s="502">
        <v>0</v>
      </c>
      <c r="E26" s="504">
        <v>0</v>
      </c>
      <c r="F26" s="504">
        <v>0</v>
      </c>
      <c r="G26" s="504">
        <v>0</v>
      </c>
      <c r="H26" s="504">
        <v>0</v>
      </c>
      <c r="I26" s="504">
        <v>0</v>
      </c>
      <c r="J26" s="504">
        <v>0</v>
      </c>
      <c r="K26" s="504">
        <v>0</v>
      </c>
      <c r="L26" s="504">
        <v>0</v>
      </c>
      <c r="M26" s="504">
        <v>0</v>
      </c>
      <c r="N26" s="504">
        <v>0</v>
      </c>
      <c r="O26" s="504">
        <v>0</v>
      </c>
      <c r="P26" s="504">
        <v>0</v>
      </c>
      <c r="Q26" s="504">
        <v>0</v>
      </c>
      <c r="R26" s="504">
        <v>0</v>
      </c>
      <c r="S26" s="504">
        <v>0</v>
      </c>
      <c r="T26" s="504">
        <v>0</v>
      </c>
      <c r="U26" s="504">
        <v>0</v>
      </c>
      <c r="V26" s="504">
        <v>0</v>
      </c>
      <c r="W26" s="503">
        <f t="array" ref="W26">-生産者価格評価表!$DX26/(MMULT(投入係数表!$D26:$DG26,生産者価格評価表!$DZ$7:$DZ$114)+生産者価格評価表!$DO26)</f>
        <v>0.26655101268757425</v>
      </c>
      <c r="X26" s="504">
        <v>0</v>
      </c>
      <c r="Y26" s="504">
        <v>0</v>
      </c>
      <c r="Z26" s="504">
        <v>0</v>
      </c>
      <c r="AA26" s="504">
        <v>0</v>
      </c>
      <c r="AB26" s="504">
        <v>0</v>
      </c>
      <c r="AC26" s="504">
        <v>0</v>
      </c>
      <c r="AD26" s="504">
        <v>0</v>
      </c>
      <c r="AE26" s="504">
        <v>0</v>
      </c>
      <c r="AF26" s="504">
        <v>0</v>
      </c>
      <c r="AG26" s="504">
        <v>0</v>
      </c>
      <c r="AH26" s="504">
        <v>0</v>
      </c>
      <c r="AI26" s="504">
        <v>0</v>
      </c>
      <c r="AJ26" s="504">
        <v>0</v>
      </c>
      <c r="AK26" s="504">
        <v>0</v>
      </c>
      <c r="AL26" s="504">
        <v>0</v>
      </c>
      <c r="AM26" s="504">
        <v>0</v>
      </c>
      <c r="AN26" s="504">
        <v>0</v>
      </c>
      <c r="AO26" s="504">
        <v>0</v>
      </c>
      <c r="AP26" s="504">
        <v>0</v>
      </c>
      <c r="AQ26" s="504">
        <v>0</v>
      </c>
      <c r="AR26" s="504">
        <v>0</v>
      </c>
      <c r="AS26" s="504">
        <v>0</v>
      </c>
      <c r="AT26" s="504">
        <v>0</v>
      </c>
      <c r="AU26" s="506">
        <v>0</v>
      </c>
      <c r="AV26" s="506">
        <v>0</v>
      </c>
      <c r="AW26" s="506">
        <v>0</v>
      </c>
      <c r="AX26" s="506">
        <v>0</v>
      </c>
      <c r="AY26" s="506">
        <v>0</v>
      </c>
      <c r="AZ26" s="506">
        <v>0</v>
      </c>
      <c r="BA26" s="506">
        <v>0</v>
      </c>
      <c r="BB26" s="506">
        <v>0</v>
      </c>
      <c r="BC26" s="506">
        <v>0</v>
      </c>
      <c r="BD26" s="506">
        <v>0</v>
      </c>
      <c r="BE26" s="506">
        <v>0</v>
      </c>
      <c r="BF26" s="506">
        <v>0</v>
      </c>
      <c r="BG26" s="506">
        <v>0</v>
      </c>
      <c r="BH26" s="506">
        <v>0</v>
      </c>
      <c r="BI26" s="506">
        <v>0</v>
      </c>
      <c r="BJ26" s="506">
        <v>0</v>
      </c>
      <c r="BK26" s="506">
        <v>0</v>
      </c>
      <c r="BL26" s="506">
        <v>0</v>
      </c>
      <c r="BM26" s="506">
        <v>0</v>
      </c>
      <c r="BN26" s="506">
        <v>0</v>
      </c>
      <c r="BO26" s="506">
        <v>0</v>
      </c>
      <c r="BP26" s="506">
        <v>0</v>
      </c>
      <c r="BQ26" s="506">
        <v>0</v>
      </c>
      <c r="BR26" s="506">
        <v>0</v>
      </c>
      <c r="BS26" s="506">
        <v>0</v>
      </c>
      <c r="BT26" s="506">
        <v>0</v>
      </c>
      <c r="BU26" s="506">
        <v>0</v>
      </c>
      <c r="BV26" s="506">
        <v>0</v>
      </c>
      <c r="BW26" s="506">
        <v>0</v>
      </c>
      <c r="BX26" s="506">
        <v>0</v>
      </c>
      <c r="BY26" s="506">
        <v>0</v>
      </c>
      <c r="BZ26" s="506">
        <v>0</v>
      </c>
      <c r="CA26" s="506">
        <v>0</v>
      </c>
      <c r="CB26" s="506">
        <v>0</v>
      </c>
      <c r="CC26" s="506">
        <v>0</v>
      </c>
      <c r="CD26" s="506">
        <v>0</v>
      </c>
      <c r="CE26" s="506">
        <v>0</v>
      </c>
      <c r="CF26" s="506">
        <v>0</v>
      </c>
      <c r="CG26" s="506">
        <v>0</v>
      </c>
      <c r="CH26" s="506">
        <v>0</v>
      </c>
      <c r="CI26" s="506">
        <v>0</v>
      </c>
      <c r="CJ26" s="506">
        <v>0</v>
      </c>
      <c r="CK26" s="506">
        <v>0</v>
      </c>
      <c r="CL26" s="506">
        <v>0</v>
      </c>
      <c r="CM26" s="506">
        <v>0</v>
      </c>
      <c r="CN26" s="506">
        <v>0</v>
      </c>
      <c r="CO26" s="506">
        <v>0</v>
      </c>
      <c r="CP26" s="506">
        <v>0</v>
      </c>
      <c r="CQ26" s="506">
        <v>0</v>
      </c>
      <c r="CR26" s="506">
        <v>0</v>
      </c>
      <c r="CS26" s="506">
        <v>0</v>
      </c>
      <c r="CT26" s="506">
        <v>0</v>
      </c>
      <c r="CU26" s="506">
        <v>0</v>
      </c>
      <c r="CV26" s="506">
        <v>0</v>
      </c>
      <c r="CW26" s="506">
        <v>0</v>
      </c>
      <c r="CX26" s="506">
        <v>0</v>
      </c>
      <c r="CY26" s="506">
        <v>0</v>
      </c>
      <c r="CZ26" s="506">
        <v>0</v>
      </c>
      <c r="DA26" s="506">
        <v>0</v>
      </c>
      <c r="DB26" s="506">
        <v>0</v>
      </c>
      <c r="DC26" s="506">
        <v>0</v>
      </c>
      <c r="DD26" s="506">
        <v>0</v>
      </c>
      <c r="DE26" s="506">
        <v>0</v>
      </c>
      <c r="DF26" s="506">
        <v>0</v>
      </c>
      <c r="DG26" s="507">
        <v>0</v>
      </c>
    </row>
    <row r="27" spans="1:111" ht="15.5" customHeight="1">
      <c r="A27" s="240">
        <v>21</v>
      </c>
      <c r="B27" s="188" t="s">
        <v>173</v>
      </c>
      <c r="C27" s="185" t="s">
        <v>174</v>
      </c>
      <c r="D27" s="502">
        <v>0</v>
      </c>
      <c r="E27" s="504">
        <v>0</v>
      </c>
      <c r="F27" s="504">
        <v>0</v>
      </c>
      <c r="G27" s="504">
        <v>0</v>
      </c>
      <c r="H27" s="504">
        <v>0</v>
      </c>
      <c r="I27" s="504">
        <v>0</v>
      </c>
      <c r="J27" s="504">
        <v>0</v>
      </c>
      <c r="K27" s="504">
        <v>0</v>
      </c>
      <c r="L27" s="504">
        <v>0</v>
      </c>
      <c r="M27" s="504">
        <v>0</v>
      </c>
      <c r="N27" s="504">
        <v>0</v>
      </c>
      <c r="O27" s="504">
        <v>0</v>
      </c>
      <c r="P27" s="504">
        <v>0</v>
      </c>
      <c r="Q27" s="504">
        <v>0</v>
      </c>
      <c r="R27" s="504">
        <v>0</v>
      </c>
      <c r="S27" s="504">
        <v>0</v>
      </c>
      <c r="T27" s="504">
        <v>0</v>
      </c>
      <c r="U27" s="504">
        <v>0</v>
      </c>
      <c r="V27" s="504">
        <v>0</v>
      </c>
      <c r="W27" s="504">
        <v>0</v>
      </c>
      <c r="X27" s="503">
        <f t="array" ref="X27">-生産者価格評価表!$DX27/(MMULT(投入係数表!$D27:$DG27,生産者価格評価表!$DZ$7:$DZ$114)+生産者価格評価表!$DO27)</f>
        <v>1.3291321323378314E-2</v>
      </c>
      <c r="Y27" s="504">
        <v>0</v>
      </c>
      <c r="Z27" s="504">
        <v>0</v>
      </c>
      <c r="AA27" s="504">
        <v>0</v>
      </c>
      <c r="AB27" s="504">
        <v>0</v>
      </c>
      <c r="AC27" s="504">
        <v>0</v>
      </c>
      <c r="AD27" s="504">
        <v>0</v>
      </c>
      <c r="AE27" s="504">
        <v>0</v>
      </c>
      <c r="AF27" s="504">
        <v>0</v>
      </c>
      <c r="AG27" s="504">
        <v>0</v>
      </c>
      <c r="AH27" s="504">
        <v>0</v>
      </c>
      <c r="AI27" s="504">
        <v>0</v>
      </c>
      <c r="AJ27" s="504">
        <v>0</v>
      </c>
      <c r="AK27" s="504">
        <v>0</v>
      </c>
      <c r="AL27" s="504">
        <v>0</v>
      </c>
      <c r="AM27" s="504">
        <v>0</v>
      </c>
      <c r="AN27" s="504">
        <v>0</v>
      </c>
      <c r="AO27" s="504">
        <v>0</v>
      </c>
      <c r="AP27" s="504">
        <v>0</v>
      </c>
      <c r="AQ27" s="504">
        <v>0</v>
      </c>
      <c r="AR27" s="504">
        <v>0</v>
      </c>
      <c r="AS27" s="504">
        <v>0</v>
      </c>
      <c r="AT27" s="504">
        <v>0</v>
      </c>
      <c r="AU27" s="506">
        <v>0</v>
      </c>
      <c r="AV27" s="506">
        <v>0</v>
      </c>
      <c r="AW27" s="506">
        <v>0</v>
      </c>
      <c r="AX27" s="506">
        <v>0</v>
      </c>
      <c r="AY27" s="506">
        <v>0</v>
      </c>
      <c r="AZ27" s="506">
        <v>0</v>
      </c>
      <c r="BA27" s="506">
        <v>0</v>
      </c>
      <c r="BB27" s="506">
        <v>0</v>
      </c>
      <c r="BC27" s="506">
        <v>0</v>
      </c>
      <c r="BD27" s="506">
        <v>0</v>
      </c>
      <c r="BE27" s="506">
        <v>0</v>
      </c>
      <c r="BF27" s="506">
        <v>0</v>
      </c>
      <c r="BG27" s="506">
        <v>0</v>
      </c>
      <c r="BH27" s="506">
        <v>0</v>
      </c>
      <c r="BI27" s="506">
        <v>0</v>
      </c>
      <c r="BJ27" s="506">
        <v>0</v>
      </c>
      <c r="BK27" s="506">
        <v>0</v>
      </c>
      <c r="BL27" s="506">
        <v>0</v>
      </c>
      <c r="BM27" s="506">
        <v>0</v>
      </c>
      <c r="BN27" s="506">
        <v>0</v>
      </c>
      <c r="BO27" s="506">
        <v>0</v>
      </c>
      <c r="BP27" s="506">
        <v>0</v>
      </c>
      <c r="BQ27" s="506">
        <v>0</v>
      </c>
      <c r="BR27" s="506">
        <v>0</v>
      </c>
      <c r="BS27" s="506">
        <v>0</v>
      </c>
      <c r="BT27" s="506">
        <v>0</v>
      </c>
      <c r="BU27" s="506">
        <v>0</v>
      </c>
      <c r="BV27" s="506">
        <v>0</v>
      </c>
      <c r="BW27" s="506">
        <v>0</v>
      </c>
      <c r="BX27" s="506">
        <v>0</v>
      </c>
      <c r="BY27" s="506">
        <v>0</v>
      </c>
      <c r="BZ27" s="506">
        <v>0</v>
      </c>
      <c r="CA27" s="506">
        <v>0</v>
      </c>
      <c r="CB27" s="506">
        <v>0</v>
      </c>
      <c r="CC27" s="506">
        <v>0</v>
      </c>
      <c r="CD27" s="506">
        <v>0</v>
      </c>
      <c r="CE27" s="506">
        <v>0</v>
      </c>
      <c r="CF27" s="506">
        <v>0</v>
      </c>
      <c r="CG27" s="506">
        <v>0</v>
      </c>
      <c r="CH27" s="506">
        <v>0</v>
      </c>
      <c r="CI27" s="506">
        <v>0</v>
      </c>
      <c r="CJ27" s="506">
        <v>0</v>
      </c>
      <c r="CK27" s="506">
        <v>0</v>
      </c>
      <c r="CL27" s="506">
        <v>0</v>
      </c>
      <c r="CM27" s="506">
        <v>0</v>
      </c>
      <c r="CN27" s="506">
        <v>0</v>
      </c>
      <c r="CO27" s="506">
        <v>0</v>
      </c>
      <c r="CP27" s="506">
        <v>0</v>
      </c>
      <c r="CQ27" s="506">
        <v>0</v>
      </c>
      <c r="CR27" s="506">
        <v>0</v>
      </c>
      <c r="CS27" s="506">
        <v>0</v>
      </c>
      <c r="CT27" s="506">
        <v>0</v>
      </c>
      <c r="CU27" s="506">
        <v>0</v>
      </c>
      <c r="CV27" s="506">
        <v>0</v>
      </c>
      <c r="CW27" s="506">
        <v>0</v>
      </c>
      <c r="CX27" s="506">
        <v>0</v>
      </c>
      <c r="CY27" s="506">
        <v>0</v>
      </c>
      <c r="CZ27" s="506">
        <v>0</v>
      </c>
      <c r="DA27" s="506">
        <v>0</v>
      </c>
      <c r="DB27" s="506">
        <v>0</v>
      </c>
      <c r="DC27" s="506">
        <v>0</v>
      </c>
      <c r="DD27" s="506">
        <v>0</v>
      </c>
      <c r="DE27" s="506">
        <v>0</v>
      </c>
      <c r="DF27" s="506">
        <v>0</v>
      </c>
      <c r="DG27" s="507">
        <v>0</v>
      </c>
    </row>
    <row r="28" spans="1:111" ht="15.5" customHeight="1">
      <c r="A28" s="240">
        <v>22</v>
      </c>
      <c r="B28" s="188" t="s">
        <v>175</v>
      </c>
      <c r="C28" s="185" t="s">
        <v>176</v>
      </c>
      <c r="D28" s="502">
        <v>0</v>
      </c>
      <c r="E28" s="504">
        <v>0</v>
      </c>
      <c r="F28" s="504">
        <v>0</v>
      </c>
      <c r="G28" s="504">
        <v>0</v>
      </c>
      <c r="H28" s="504">
        <v>0</v>
      </c>
      <c r="I28" s="504">
        <v>0</v>
      </c>
      <c r="J28" s="504">
        <v>0</v>
      </c>
      <c r="K28" s="504">
        <v>0</v>
      </c>
      <c r="L28" s="504">
        <v>0</v>
      </c>
      <c r="M28" s="504">
        <v>0</v>
      </c>
      <c r="N28" s="504">
        <v>0</v>
      </c>
      <c r="O28" s="504">
        <v>0</v>
      </c>
      <c r="P28" s="504">
        <v>0</v>
      </c>
      <c r="Q28" s="504">
        <v>0</v>
      </c>
      <c r="R28" s="504">
        <v>0</v>
      </c>
      <c r="S28" s="504">
        <v>0</v>
      </c>
      <c r="T28" s="504">
        <v>0</v>
      </c>
      <c r="U28" s="504">
        <v>0</v>
      </c>
      <c r="V28" s="504">
        <v>0</v>
      </c>
      <c r="W28" s="504">
        <v>0</v>
      </c>
      <c r="X28" s="504">
        <v>0</v>
      </c>
      <c r="Y28" s="503">
        <f t="array" ref="Y28">-生産者価格評価表!$DX28/(MMULT(投入係数表!$D28:$DG28,生産者価格評価表!$DZ$7:$DZ$114)+生産者価格評価表!$DO28)</f>
        <v>0.37114151664824507</v>
      </c>
      <c r="Z28" s="504">
        <v>0</v>
      </c>
      <c r="AA28" s="504">
        <v>0</v>
      </c>
      <c r="AB28" s="504">
        <v>0</v>
      </c>
      <c r="AC28" s="504">
        <v>0</v>
      </c>
      <c r="AD28" s="504">
        <v>0</v>
      </c>
      <c r="AE28" s="504">
        <v>0</v>
      </c>
      <c r="AF28" s="504">
        <v>0</v>
      </c>
      <c r="AG28" s="504">
        <v>0</v>
      </c>
      <c r="AH28" s="504">
        <v>0</v>
      </c>
      <c r="AI28" s="504">
        <v>0</v>
      </c>
      <c r="AJ28" s="504">
        <v>0</v>
      </c>
      <c r="AK28" s="504">
        <v>0</v>
      </c>
      <c r="AL28" s="504">
        <v>0</v>
      </c>
      <c r="AM28" s="504">
        <v>0</v>
      </c>
      <c r="AN28" s="504">
        <v>0</v>
      </c>
      <c r="AO28" s="504">
        <v>0</v>
      </c>
      <c r="AP28" s="504">
        <v>0</v>
      </c>
      <c r="AQ28" s="504">
        <v>0</v>
      </c>
      <c r="AR28" s="504">
        <v>0</v>
      </c>
      <c r="AS28" s="504">
        <v>0</v>
      </c>
      <c r="AT28" s="504">
        <v>0</v>
      </c>
      <c r="AU28" s="506">
        <v>0</v>
      </c>
      <c r="AV28" s="506">
        <v>0</v>
      </c>
      <c r="AW28" s="506">
        <v>0</v>
      </c>
      <c r="AX28" s="506">
        <v>0</v>
      </c>
      <c r="AY28" s="506">
        <v>0</v>
      </c>
      <c r="AZ28" s="506">
        <v>0</v>
      </c>
      <c r="BA28" s="506">
        <v>0</v>
      </c>
      <c r="BB28" s="506">
        <v>0</v>
      </c>
      <c r="BC28" s="506">
        <v>0</v>
      </c>
      <c r="BD28" s="506">
        <v>0</v>
      </c>
      <c r="BE28" s="506">
        <v>0</v>
      </c>
      <c r="BF28" s="506">
        <v>0</v>
      </c>
      <c r="BG28" s="506">
        <v>0</v>
      </c>
      <c r="BH28" s="506">
        <v>0</v>
      </c>
      <c r="BI28" s="506">
        <v>0</v>
      </c>
      <c r="BJ28" s="506">
        <v>0</v>
      </c>
      <c r="BK28" s="506">
        <v>0</v>
      </c>
      <c r="BL28" s="506">
        <v>0</v>
      </c>
      <c r="BM28" s="506">
        <v>0</v>
      </c>
      <c r="BN28" s="506">
        <v>0</v>
      </c>
      <c r="BO28" s="506">
        <v>0</v>
      </c>
      <c r="BP28" s="506">
        <v>0</v>
      </c>
      <c r="BQ28" s="506">
        <v>0</v>
      </c>
      <c r="BR28" s="506">
        <v>0</v>
      </c>
      <c r="BS28" s="506">
        <v>0</v>
      </c>
      <c r="BT28" s="506">
        <v>0</v>
      </c>
      <c r="BU28" s="506">
        <v>0</v>
      </c>
      <c r="BV28" s="506">
        <v>0</v>
      </c>
      <c r="BW28" s="506">
        <v>0</v>
      </c>
      <c r="BX28" s="506">
        <v>0</v>
      </c>
      <c r="BY28" s="506">
        <v>0</v>
      </c>
      <c r="BZ28" s="506">
        <v>0</v>
      </c>
      <c r="CA28" s="506">
        <v>0</v>
      </c>
      <c r="CB28" s="506">
        <v>0</v>
      </c>
      <c r="CC28" s="506">
        <v>0</v>
      </c>
      <c r="CD28" s="506">
        <v>0</v>
      </c>
      <c r="CE28" s="506">
        <v>0</v>
      </c>
      <c r="CF28" s="506">
        <v>0</v>
      </c>
      <c r="CG28" s="506">
        <v>0</v>
      </c>
      <c r="CH28" s="506">
        <v>0</v>
      </c>
      <c r="CI28" s="506">
        <v>0</v>
      </c>
      <c r="CJ28" s="506">
        <v>0</v>
      </c>
      <c r="CK28" s="506">
        <v>0</v>
      </c>
      <c r="CL28" s="506">
        <v>0</v>
      </c>
      <c r="CM28" s="506">
        <v>0</v>
      </c>
      <c r="CN28" s="506">
        <v>0</v>
      </c>
      <c r="CO28" s="506">
        <v>0</v>
      </c>
      <c r="CP28" s="506">
        <v>0</v>
      </c>
      <c r="CQ28" s="506">
        <v>0</v>
      </c>
      <c r="CR28" s="506">
        <v>0</v>
      </c>
      <c r="CS28" s="506">
        <v>0</v>
      </c>
      <c r="CT28" s="506">
        <v>0</v>
      </c>
      <c r="CU28" s="506">
        <v>0</v>
      </c>
      <c r="CV28" s="506">
        <v>0</v>
      </c>
      <c r="CW28" s="506">
        <v>0</v>
      </c>
      <c r="CX28" s="506">
        <v>0</v>
      </c>
      <c r="CY28" s="506">
        <v>0</v>
      </c>
      <c r="CZ28" s="506">
        <v>0</v>
      </c>
      <c r="DA28" s="506">
        <v>0</v>
      </c>
      <c r="DB28" s="506">
        <v>0</v>
      </c>
      <c r="DC28" s="506">
        <v>0</v>
      </c>
      <c r="DD28" s="506">
        <v>0</v>
      </c>
      <c r="DE28" s="506">
        <v>0</v>
      </c>
      <c r="DF28" s="506">
        <v>0</v>
      </c>
      <c r="DG28" s="507">
        <v>0</v>
      </c>
    </row>
    <row r="29" spans="1:111" ht="15.5" customHeight="1">
      <c r="A29" s="240">
        <v>23</v>
      </c>
      <c r="B29" s="188" t="s">
        <v>177</v>
      </c>
      <c r="C29" s="185" t="s">
        <v>178</v>
      </c>
      <c r="D29" s="502">
        <v>0</v>
      </c>
      <c r="E29" s="504">
        <v>0</v>
      </c>
      <c r="F29" s="504">
        <v>0</v>
      </c>
      <c r="G29" s="504">
        <v>0</v>
      </c>
      <c r="H29" s="504">
        <v>0</v>
      </c>
      <c r="I29" s="504">
        <v>0</v>
      </c>
      <c r="J29" s="504">
        <v>0</v>
      </c>
      <c r="K29" s="504">
        <v>0</v>
      </c>
      <c r="L29" s="504">
        <v>0</v>
      </c>
      <c r="M29" s="504">
        <v>0</v>
      </c>
      <c r="N29" s="504">
        <v>0</v>
      </c>
      <c r="O29" s="504">
        <v>0</v>
      </c>
      <c r="P29" s="504">
        <v>0</v>
      </c>
      <c r="Q29" s="504">
        <v>0</v>
      </c>
      <c r="R29" s="504">
        <v>0</v>
      </c>
      <c r="S29" s="504">
        <v>0</v>
      </c>
      <c r="T29" s="504">
        <v>0</v>
      </c>
      <c r="U29" s="504">
        <v>0</v>
      </c>
      <c r="V29" s="504">
        <v>0</v>
      </c>
      <c r="W29" s="504">
        <v>0</v>
      </c>
      <c r="X29" s="504">
        <v>0</v>
      </c>
      <c r="Y29" s="504">
        <v>0</v>
      </c>
      <c r="Z29" s="503">
        <f t="array" ref="Z29">-生産者価格評価表!$DX29/(MMULT(投入係数表!$D29:$DG29,生産者価格評価表!$DZ$7:$DZ$114)+生産者価格評価表!$DO29)</f>
        <v>0.35096301392989393</v>
      </c>
      <c r="AA29" s="504">
        <v>0</v>
      </c>
      <c r="AB29" s="504">
        <v>0</v>
      </c>
      <c r="AC29" s="504">
        <v>0</v>
      </c>
      <c r="AD29" s="504">
        <v>0</v>
      </c>
      <c r="AE29" s="504">
        <v>0</v>
      </c>
      <c r="AF29" s="504">
        <v>0</v>
      </c>
      <c r="AG29" s="504">
        <v>0</v>
      </c>
      <c r="AH29" s="504">
        <v>0</v>
      </c>
      <c r="AI29" s="504">
        <v>0</v>
      </c>
      <c r="AJ29" s="504">
        <v>0</v>
      </c>
      <c r="AK29" s="504">
        <v>0</v>
      </c>
      <c r="AL29" s="504">
        <v>0</v>
      </c>
      <c r="AM29" s="504">
        <v>0</v>
      </c>
      <c r="AN29" s="504">
        <v>0</v>
      </c>
      <c r="AO29" s="504">
        <v>0</v>
      </c>
      <c r="AP29" s="504">
        <v>0</v>
      </c>
      <c r="AQ29" s="504">
        <v>0</v>
      </c>
      <c r="AR29" s="504">
        <v>0</v>
      </c>
      <c r="AS29" s="504">
        <v>0</v>
      </c>
      <c r="AT29" s="504">
        <v>0</v>
      </c>
      <c r="AU29" s="506">
        <v>0</v>
      </c>
      <c r="AV29" s="506">
        <v>0</v>
      </c>
      <c r="AW29" s="506">
        <v>0</v>
      </c>
      <c r="AX29" s="506">
        <v>0</v>
      </c>
      <c r="AY29" s="506">
        <v>0</v>
      </c>
      <c r="AZ29" s="506">
        <v>0</v>
      </c>
      <c r="BA29" s="506">
        <v>0</v>
      </c>
      <c r="BB29" s="506">
        <v>0</v>
      </c>
      <c r="BC29" s="506">
        <v>0</v>
      </c>
      <c r="BD29" s="506">
        <v>0</v>
      </c>
      <c r="BE29" s="506">
        <v>0</v>
      </c>
      <c r="BF29" s="506">
        <v>0</v>
      </c>
      <c r="BG29" s="506">
        <v>0</v>
      </c>
      <c r="BH29" s="506">
        <v>0</v>
      </c>
      <c r="BI29" s="506">
        <v>0</v>
      </c>
      <c r="BJ29" s="506">
        <v>0</v>
      </c>
      <c r="BK29" s="506">
        <v>0</v>
      </c>
      <c r="BL29" s="506">
        <v>0</v>
      </c>
      <c r="BM29" s="506">
        <v>0</v>
      </c>
      <c r="BN29" s="506">
        <v>0</v>
      </c>
      <c r="BO29" s="506">
        <v>0</v>
      </c>
      <c r="BP29" s="506">
        <v>0</v>
      </c>
      <c r="BQ29" s="506">
        <v>0</v>
      </c>
      <c r="BR29" s="506">
        <v>0</v>
      </c>
      <c r="BS29" s="506">
        <v>0</v>
      </c>
      <c r="BT29" s="506">
        <v>0</v>
      </c>
      <c r="BU29" s="506">
        <v>0</v>
      </c>
      <c r="BV29" s="506">
        <v>0</v>
      </c>
      <c r="BW29" s="506">
        <v>0</v>
      </c>
      <c r="BX29" s="506">
        <v>0</v>
      </c>
      <c r="BY29" s="506">
        <v>0</v>
      </c>
      <c r="BZ29" s="506">
        <v>0</v>
      </c>
      <c r="CA29" s="506">
        <v>0</v>
      </c>
      <c r="CB29" s="506">
        <v>0</v>
      </c>
      <c r="CC29" s="506">
        <v>0</v>
      </c>
      <c r="CD29" s="506">
        <v>0</v>
      </c>
      <c r="CE29" s="506">
        <v>0</v>
      </c>
      <c r="CF29" s="506">
        <v>0</v>
      </c>
      <c r="CG29" s="506">
        <v>0</v>
      </c>
      <c r="CH29" s="506">
        <v>0</v>
      </c>
      <c r="CI29" s="506">
        <v>0</v>
      </c>
      <c r="CJ29" s="506">
        <v>0</v>
      </c>
      <c r="CK29" s="506">
        <v>0</v>
      </c>
      <c r="CL29" s="506">
        <v>0</v>
      </c>
      <c r="CM29" s="506">
        <v>0</v>
      </c>
      <c r="CN29" s="506">
        <v>0</v>
      </c>
      <c r="CO29" s="506">
        <v>0</v>
      </c>
      <c r="CP29" s="506">
        <v>0</v>
      </c>
      <c r="CQ29" s="506">
        <v>0</v>
      </c>
      <c r="CR29" s="506">
        <v>0</v>
      </c>
      <c r="CS29" s="506">
        <v>0</v>
      </c>
      <c r="CT29" s="506">
        <v>0</v>
      </c>
      <c r="CU29" s="506">
        <v>0</v>
      </c>
      <c r="CV29" s="506">
        <v>0</v>
      </c>
      <c r="CW29" s="506">
        <v>0</v>
      </c>
      <c r="CX29" s="506">
        <v>0</v>
      </c>
      <c r="CY29" s="506">
        <v>0</v>
      </c>
      <c r="CZ29" s="506">
        <v>0</v>
      </c>
      <c r="DA29" s="506">
        <v>0</v>
      </c>
      <c r="DB29" s="506">
        <v>0</v>
      </c>
      <c r="DC29" s="506">
        <v>0</v>
      </c>
      <c r="DD29" s="506">
        <v>0</v>
      </c>
      <c r="DE29" s="506">
        <v>0</v>
      </c>
      <c r="DF29" s="506">
        <v>0</v>
      </c>
      <c r="DG29" s="507">
        <v>0</v>
      </c>
    </row>
    <row r="30" spans="1:111" ht="15.5" customHeight="1">
      <c r="A30" s="240">
        <v>24</v>
      </c>
      <c r="B30" s="188" t="s">
        <v>179</v>
      </c>
      <c r="C30" s="185" t="s">
        <v>180</v>
      </c>
      <c r="D30" s="502">
        <v>0</v>
      </c>
      <c r="E30" s="504">
        <v>0</v>
      </c>
      <c r="F30" s="504">
        <v>0</v>
      </c>
      <c r="G30" s="504">
        <v>0</v>
      </c>
      <c r="H30" s="504">
        <v>0</v>
      </c>
      <c r="I30" s="504">
        <v>0</v>
      </c>
      <c r="J30" s="504">
        <v>0</v>
      </c>
      <c r="K30" s="504">
        <v>0</v>
      </c>
      <c r="L30" s="504">
        <v>0</v>
      </c>
      <c r="M30" s="504">
        <v>0</v>
      </c>
      <c r="N30" s="504">
        <v>0</v>
      </c>
      <c r="O30" s="504">
        <v>0</v>
      </c>
      <c r="P30" s="504">
        <v>0</v>
      </c>
      <c r="Q30" s="504">
        <v>0</v>
      </c>
      <c r="R30" s="504">
        <v>0</v>
      </c>
      <c r="S30" s="504">
        <v>0</v>
      </c>
      <c r="T30" s="504">
        <v>0</v>
      </c>
      <c r="U30" s="504">
        <v>0</v>
      </c>
      <c r="V30" s="504">
        <v>0</v>
      </c>
      <c r="W30" s="504">
        <v>0</v>
      </c>
      <c r="X30" s="504">
        <v>0</v>
      </c>
      <c r="Y30" s="504">
        <v>0</v>
      </c>
      <c r="Z30" s="504">
        <v>0</v>
      </c>
      <c r="AA30" s="503">
        <f t="array" ref="AA30">-生産者価格評価表!$DX30/(MMULT(投入係数表!$D30:$DG30,生産者価格評価表!$DZ$7:$DZ$114)+生産者価格評価表!$DO30)</f>
        <v>0.24066317517587502</v>
      </c>
      <c r="AB30" s="504">
        <v>0</v>
      </c>
      <c r="AC30" s="504">
        <v>0</v>
      </c>
      <c r="AD30" s="504">
        <v>0</v>
      </c>
      <c r="AE30" s="504">
        <v>0</v>
      </c>
      <c r="AF30" s="504">
        <v>0</v>
      </c>
      <c r="AG30" s="504">
        <v>0</v>
      </c>
      <c r="AH30" s="504">
        <v>0</v>
      </c>
      <c r="AI30" s="504">
        <v>0</v>
      </c>
      <c r="AJ30" s="504">
        <v>0</v>
      </c>
      <c r="AK30" s="504">
        <v>0</v>
      </c>
      <c r="AL30" s="504">
        <v>0</v>
      </c>
      <c r="AM30" s="504">
        <v>0</v>
      </c>
      <c r="AN30" s="504">
        <v>0</v>
      </c>
      <c r="AO30" s="504">
        <v>0</v>
      </c>
      <c r="AP30" s="504">
        <v>0</v>
      </c>
      <c r="AQ30" s="504">
        <v>0</v>
      </c>
      <c r="AR30" s="504">
        <v>0</v>
      </c>
      <c r="AS30" s="504">
        <v>0</v>
      </c>
      <c r="AT30" s="504">
        <v>0</v>
      </c>
      <c r="AU30" s="506">
        <v>0</v>
      </c>
      <c r="AV30" s="506">
        <v>0</v>
      </c>
      <c r="AW30" s="506">
        <v>0</v>
      </c>
      <c r="AX30" s="506">
        <v>0</v>
      </c>
      <c r="AY30" s="506">
        <v>0</v>
      </c>
      <c r="AZ30" s="506">
        <v>0</v>
      </c>
      <c r="BA30" s="506">
        <v>0</v>
      </c>
      <c r="BB30" s="506">
        <v>0</v>
      </c>
      <c r="BC30" s="506">
        <v>0</v>
      </c>
      <c r="BD30" s="506">
        <v>0</v>
      </c>
      <c r="BE30" s="506">
        <v>0</v>
      </c>
      <c r="BF30" s="506">
        <v>0</v>
      </c>
      <c r="BG30" s="506">
        <v>0</v>
      </c>
      <c r="BH30" s="506">
        <v>0</v>
      </c>
      <c r="BI30" s="506">
        <v>0</v>
      </c>
      <c r="BJ30" s="506">
        <v>0</v>
      </c>
      <c r="BK30" s="506">
        <v>0</v>
      </c>
      <c r="BL30" s="506">
        <v>0</v>
      </c>
      <c r="BM30" s="506">
        <v>0</v>
      </c>
      <c r="BN30" s="506">
        <v>0</v>
      </c>
      <c r="BO30" s="506">
        <v>0</v>
      </c>
      <c r="BP30" s="506">
        <v>0</v>
      </c>
      <c r="BQ30" s="506">
        <v>0</v>
      </c>
      <c r="BR30" s="506">
        <v>0</v>
      </c>
      <c r="BS30" s="506">
        <v>0</v>
      </c>
      <c r="BT30" s="506">
        <v>0</v>
      </c>
      <c r="BU30" s="506">
        <v>0</v>
      </c>
      <c r="BV30" s="506">
        <v>0</v>
      </c>
      <c r="BW30" s="506">
        <v>0</v>
      </c>
      <c r="BX30" s="506">
        <v>0</v>
      </c>
      <c r="BY30" s="506">
        <v>0</v>
      </c>
      <c r="BZ30" s="506">
        <v>0</v>
      </c>
      <c r="CA30" s="506">
        <v>0</v>
      </c>
      <c r="CB30" s="506">
        <v>0</v>
      </c>
      <c r="CC30" s="506">
        <v>0</v>
      </c>
      <c r="CD30" s="506">
        <v>0</v>
      </c>
      <c r="CE30" s="506">
        <v>0</v>
      </c>
      <c r="CF30" s="506">
        <v>0</v>
      </c>
      <c r="CG30" s="506">
        <v>0</v>
      </c>
      <c r="CH30" s="506">
        <v>0</v>
      </c>
      <c r="CI30" s="506">
        <v>0</v>
      </c>
      <c r="CJ30" s="506">
        <v>0</v>
      </c>
      <c r="CK30" s="506">
        <v>0</v>
      </c>
      <c r="CL30" s="506">
        <v>0</v>
      </c>
      <c r="CM30" s="506">
        <v>0</v>
      </c>
      <c r="CN30" s="506">
        <v>0</v>
      </c>
      <c r="CO30" s="506">
        <v>0</v>
      </c>
      <c r="CP30" s="506">
        <v>0</v>
      </c>
      <c r="CQ30" s="506">
        <v>0</v>
      </c>
      <c r="CR30" s="506">
        <v>0</v>
      </c>
      <c r="CS30" s="506">
        <v>0</v>
      </c>
      <c r="CT30" s="506">
        <v>0</v>
      </c>
      <c r="CU30" s="506">
        <v>0</v>
      </c>
      <c r="CV30" s="506">
        <v>0</v>
      </c>
      <c r="CW30" s="506">
        <v>0</v>
      </c>
      <c r="CX30" s="506">
        <v>0</v>
      </c>
      <c r="CY30" s="506">
        <v>0</v>
      </c>
      <c r="CZ30" s="506">
        <v>0</v>
      </c>
      <c r="DA30" s="506">
        <v>0</v>
      </c>
      <c r="DB30" s="506">
        <v>0</v>
      </c>
      <c r="DC30" s="506">
        <v>0</v>
      </c>
      <c r="DD30" s="506">
        <v>0</v>
      </c>
      <c r="DE30" s="506">
        <v>0</v>
      </c>
      <c r="DF30" s="506">
        <v>0</v>
      </c>
      <c r="DG30" s="507">
        <v>0</v>
      </c>
    </row>
    <row r="31" spans="1:111" ht="15.5" customHeight="1">
      <c r="A31" s="240">
        <v>25</v>
      </c>
      <c r="B31" s="188" t="s">
        <v>181</v>
      </c>
      <c r="C31" s="185" t="s">
        <v>182</v>
      </c>
      <c r="D31" s="502">
        <v>0</v>
      </c>
      <c r="E31" s="504">
        <v>0</v>
      </c>
      <c r="F31" s="504">
        <v>0</v>
      </c>
      <c r="G31" s="504">
        <v>0</v>
      </c>
      <c r="H31" s="504">
        <v>0</v>
      </c>
      <c r="I31" s="504">
        <v>0</v>
      </c>
      <c r="J31" s="504">
        <v>0</v>
      </c>
      <c r="K31" s="504">
        <v>0</v>
      </c>
      <c r="L31" s="504">
        <v>0</v>
      </c>
      <c r="M31" s="504">
        <v>0</v>
      </c>
      <c r="N31" s="504">
        <v>0</v>
      </c>
      <c r="O31" s="504">
        <v>0</v>
      </c>
      <c r="P31" s="504">
        <v>0</v>
      </c>
      <c r="Q31" s="504">
        <v>0</v>
      </c>
      <c r="R31" s="504">
        <v>0</v>
      </c>
      <c r="S31" s="504">
        <v>0</v>
      </c>
      <c r="T31" s="504">
        <v>0</v>
      </c>
      <c r="U31" s="504">
        <v>0</v>
      </c>
      <c r="V31" s="504">
        <v>0</v>
      </c>
      <c r="W31" s="504">
        <v>0</v>
      </c>
      <c r="X31" s="504">
        <v>0</v>
      </c>
      <c r="Y31" s="504">
        <v>0</v>
      </c>
      <c r="Z31" s="504">
        <v>0</v>
      </c>
      <c r="AA31" s="504">
        <v>0</v>
      </c>
      <c r="AB31" s="503">
        <f t="array" ref="AB31">-生産者価格評価表!$DX31/(MMULT(投入係数表!$D31:$DG31,生産者価格評価表!$DZ$7:$DZ$114)+生産者価格評価表!$DO31)</f>
        <v>0.28687080068742626</v>
      </c>
      <c r="AC31" s="504">
        <v>0</v>
      </c>
      <c r="AD31" s="504">
        <v>0</v>
      </c>
      <c r="AE31" s="504">
        <v>0</v>
      </c>
      <c r="AF31" s="504">
        <v>0</v>
      </c>
      <c r="AG31" s="504">
        <v>0</v>
      </c>
      <c r="AH31" s="504">
        <v>0</v>
      </c>
      <c r="AI31" s="504">
        <v>0</v>
      </c>
      <c r="AJ31" s="504">
        <v>0</v>
      </c>
      <c r="AK31" s="504">
        <v>0</v>
      </c>
      <c r="AL31" s="504">
        <v>0</v>
      </c>
      <c r="AM31" s="504">
        <v>0</v>
      </c>
      <c r="AN31" s="504">
        <v>0</v>
      </c>
      <c r="AO31" s="504">
        <v>0</v>
      </c>
      <c r="AP31" s="504">
        <v>0</v>
      </c>
      <c r="AQ31" s="504">
        <v>0</v>
      </c>
      <c r="AR31" s="504">
        <v>0</v>
      </c>
      <c r="AS31" s="504">
        <v>0</v>
      </c>
      <c r="AT31" s="504">
        <v>0</v>
      </c>
      <c r="AU31" s="506">
        <v>0</v>
      </c>
      <c r="AV31" s="506">
        <v>0</v>
      </c>
      <c r="AW31" s="506">
        <v>0</v>
      </c>
      <c r="AX31" s="506">
        <v>0</v>
      </c>
      <c r="AY31" s="506">
        <v>0</v>
      </c>
      <c r="AZ31" s="506">
        <v>0</v>
      </c>
      <c r="BA31" s="506">
        <v>0</v>
      </c>
      <c r="BB31" s="506">
        <v>0</v>
      </c>
      <c r="BC31" s="506">
        <v>0</v>
      </c>
      <c r="BD31" s="506">
        <v>0</v>
      </c>
      <c r="BE31" s="506">
        <v>0</v>
      </c>
      <c r="BF31" s="506">
        <v>0</v>
      </c>
      <c r="BG31" s="506">
        <v>0</v>
      </c>
      <c r="BH31" s="506">
        <v>0</v>
      </c>
      <c r="BI31" s="506">
        <v>0</v>
      </c>
      <c r="BJ31" s="506">
        <v>0</v>
      </c>
      <c r="BK31" s="506">
        <v>0</v>
      </c>
      <c r="BL31" s="506">
        <v>0</v>
      </c>
      <c r="BM31" s="506">
        <v>0</v>
      </c>
      <c r="BN31" s="506">
        <v>0</v>
      </c>
      <c r="BO31" s="506">
        <v>0</v>
      </c>
      <c r="BP31" s="506">
        <v>0</v>
      </c>
      <c r="BQ31" s="506">
        <v>0</v>
      </c>
      <c r="BR31" s="506">
        <v>0</v>
      </c>
      <c r="BS31" s="506">
        <v>0</v>
      </c>
      <c r="BT31" s="506">
        <v>0</v>
      </c>
      <c r="BU31" s="506">
        <v>0</v>
      </c>
      <c r="BV31" s="506">
        <v>0</v>
      </c>
      <c r="BW31" s="506">
        <v>0</v>
      </c>
      <c r="BX31" s="506">
        <v>0</v>
      </c>
      <c r="BY31" s="506">
        <v>0</v>
      </c>
      <c r="BZ31" s="506">
        <v>0</v>
      </c>
      <c r="CA31" s="506">
        <v>0</v>
      </c>
      <c r="CB31" s="506">
        <v>0</v>
      </c>
      <c r="CC31" s="506">
        <v>0</v>
      </c>
      <c r="CD31" s="506">
        <v>0</v>
      </c>
      <c r="CE31" s="506">
        <v>0</v>
      </c>
      <c r="CF31" s="506">
        <v>0</v>
      </c>
      <c r="CG31" s="506">
        <v>0</v>
      </c>
      <c r="CH31" s="506">
        <v>0</v>
      </c>
      <c r="CI31" s="506">
        <v>0</v>
      </c>
      <c r="CJ31" s="506">
        <v>0</v>
      </c>
      <c r="CK31" s="506">
        <v>0</v>
      </c>
      <c r="CL31" s="506">
        <v>0</v>
      </c>
      <c r="CM31" s="506">
        <v>0</v>
      </c>
      <c r="CN31" s="506">
        <v>0</v>
      </c>
      <c r="CO31" s="506">
        <v>0</v>
      </c>
      <c r="CP31" s="506">
        <v>0</v>
      </c>
      <c r="CQ31" s="506">
        <v>0</v>
      </c>
      <c r="CR31" s="506">
        <v>0</v>
      </c>
      <c r="CS31" s="506">
        <v>0</v>
      </c>
      <c r="CT31" s="506">
        <v>0</v>
      </c>
      <c r="CU31" s="506">
        <v>0</v>
      </c>
      <c r="CV31" s="506">
        <v>0</v>
      </c>
      <c r="CW31" s="506">
        <v>0</v>
      </c>
      <c r="CX31" s="506">
        <v>0</v>
      </c>
      <c r="CY31" s="506">
        <v>0</v>
      </c>
      <c r="CZ31" s="506">
        <v>0</v>
      </c>
      <c r="DA31" s="506">
        <v>0</v>
      </c>
      <c r="DB31" s="506">
        <v>0</v>
      </c>
      <c r="DC31" s="506">
        <v>0</v>
      </c>
      <c r="DD31" s="506">
        <v>0</v>
      </c>
      <c r="DE31" s="506">
        <v>0</v>
      </c>
      <c r="DF31" s="506">
        <v>0</v>
      </c>
      <c r="DG31" s="507">
        <v>0</v>
      </c>
    </row>
    <row r="32" spans="1:111" ht="15.5" customHeight="1">
      <c r="A32" s="240">
        <v>26</v>
      </c>
      <c r="B32" s="188" t="s">
        <v>183</v>
      </c>
      <c r="C32" s="185" t="s">
        <v>184</v>
      </c>
      <c r="D32" s="502">
        <v>0</v>
      </c>
      <c r="E32" s="504">
        <v>0</v>
      </c>
      <c r="F32" s="504">
        <v>0</v>
      </c>
      <c r="G32" s="504">
        <v>0</v>
      </c>
      <c r="H32" s="504">
        <v>0</v>
      </c>
      <c r="I32" s="504">
        <v>0</v>
      </c>
      <c r="J32" s="504">
        <v>0</v>
      </c>
      <c r="K32" s="504">
        <v>0</v>
      </c>
      <c r="L32" s="504">
        <v>0</v>
      </c>
      <c r="M32" s="504">
        <v>0</v>
      </c>
      <c r="N32" s="504">
        <v>0</v>
      </c>
      <c r="O32" s="504">
        <v>0</v>
      </c>
      <c r="P32" s="504">
        <v>0</v>
      </c>
      <c r="Q32" s="504">
        <v>0</v>
      </c>
      <c r="R32" s="504">
        <v>0</v>
      </c>
      <c r="S32" s="504">
        <v>0</v>
      </c>
      <c r="T32" s="504">
        <v>0</v>
      </c>
      <c r="U32" s="504">
        <v>0</v>
      </c>
      <c r="V32" s="504">
        <v>0</v>
      </c>
      <c r="W32" s="504">
        <v>0</v>
      </c>
      <c r="X32" s="504">
        <v>0</v>
      </c>
      <c r="Y32" s="504">
        <v>0</v>
      </c>
      <c r="Z32" s="504">
        <v>0</v>
      </c>
      <c r="AA32" s="504">
        <v>0</v>
      </c>
      <c r="AB32" s="504">
        <v>0</v>
      </c>
      <c r="AC32" s="503">
        <f t="array" ref="AC32">-生産者価格評価表!$DX32/(MMULT(投入係数表!$D32:$DG32,生産者価格評価表!$DZ$7:$DZ$114)+生産者価格評価表!$DO32)</f>
        <v>0.20374174671660225</v>
      </c>
      <c r="AD32" s="504">
        <v>0</v>
      </c>
      <c r="AE32" s="504">
        <v>0</v>
      </c>
      <c r="AF32" s="504">
        <v>0</v>
      </c>
      <c r="AG32" s="504">
        <v>0</v>
      </c>
      <c r="AH32" s="504">
        <v>0</v>
      </c>
      <c r="AI32" s="504">
        <v>0</v>
      </c>
      <c r="AJ32" s="504">
        <v>0</v>
      </c>
      <c r="AK32" s="504">
        <v>0</v>
      </c>
      <c r="AL32" s="504">
        <v>0</v>
      </c>
      <c r="AM32" s="504">
        <v>0</v>
      </c>
      <c r="AN32" s="504">
        <v>0</v>
      </c>
      <c r="AO32" s="504">
        <v>0</v>
      </c>
      <c r="AP32" s="504">
        <v>0</v>
      </c>
      <c r="AQ32" s="504">
        <v>0</v>
      </c>
      <c r="AR32" s="504">
        <v>0</v>
      </c>
      <c r="AS32" s="504">
        <v>0</v>
      </c>
      <c r="AT32" s="504">
        <v>0</v>
      </c>
      <c r="AU32" s="506">
        <v>0</v>
      </c>
      <c r="AV32" s="506">
        <v>0</v>
      </c>
      <c r="AW32" s="506">
        <v>0</v>
      </c>
      <c r="AX32" s="506">
        <v>0</v>
      </c>
      <c r="AY32" s="506">
        <v>0</v>
      </c>
      <c r="AZ32" s="506">
        <v>0</v>
      </c>
      <c r="BA32" s="506">
        <v>0</v>
      </c>
      <c r="BB32" s="506">
        <v>0</v>
      </c>
      <c r="BC32" s="506">
        <v>0</v>
      </c>
      <c r="BD32" s="506">
        <v>0</v>
      </c>
      <c r="BE32" s="506">
        <v>0</v>
      </c>
      <c r="BF32" s="506">
        <v>0</v>
      </c>
      <c r="BG32" s="506">
        <v>0</v>
      </c>
      <c r="BH32" s="506">
        <v>0</v>
      </c>
      <c r="BI32" s="506">
        <v>0</v>
      </c>
      <c r="BJ32" s="506">
        <v>0</v>
      </c>
      <c r="BK32" s="506">
        <v>0</v>
      </c>
      <c r="BL32" s="506">
        <v>0</v>
      </c>
      <c r="BM32" s="506">
        <v>0</v>
      </c>
      <c r="BN32" s="506">
        <v>0</v>
      </c>
      <c r="BO32" s="506">
        <v>0</v>
      </c>
      <c r="BP32" s="506">
        <v>0</v>
      </c>
      <c r="BQ32" s="506">
        <v>0</v>
      </c>
      <c r="BR32" s="506">
        <v>0</v>
      </c>
      <c r="BS32" s="506">
        <v>0</v>
      </c>
      <c r="BT32" s="506">
        <v>0</v>
      </c>
      <c r="BU32" s="506">
        <v>0</v>
      </c>
      <c r="BV32" s="506">
        <v>0</v>
      </c>
      <c r="BW32" s="506">
        <v>0</v>
      </c>
      <c r="BX32" s="506">
        <v>0</v>
      </c>
      <c r="BY32" s="506">
        <v>0</v>
      </c>
      <c r="BZ32" s="506">
        <v>0</v>
      </c>
      <c r="CA32" s="506">
        <v>0</v>
      </c>
      <c r="CB32" s="506">
        <v>0</v>
      </c>
      <c r="CC32" s="506">
        <v>0</v>
      </c>
      <c r="CD32" s="506">
        <v>0</v>
      </c>
      <c r="CE32" s="506">
        <v>0</v>
      </c>
      <c r="CF32" s="506">
        <v>0</v>
      </c>
      <c r="CG32" s="506">
        <v>0</v>
      </c>
      <c r="CH32" s="506">
        <v>0</v>
      </c>
      <c r="CI32" s="506">
        <v>0</v>
      </c>
      <c r="CJ32" s="506">
        <v>0</v>
      </c>
      <c r="CK32" s="506">
        <v>0</v>
      </c>
      <c r="CL32" s="506">
        <v>0</v>
      </c>
      <c r="CM32" s="506">
        <v>0</v>
      </c>
      <c r="CN32" s="506">
        <v>0</v>
      </c>
      <c r="CO32" s="506">
        <v>0</v>
      </c>
      <c r="CP32" s="506">
        <v>0</v>
      </c>
      <c r="CQ32" s="506">
        <v>0</v>
      </c>
      <c r="CR32" s="506">
        <v>0</v>
      </c>
      <c r="CS32" s="506">
        <v>0</v>
      </c>
      <c r="CT32" s="506">
        <v>0</v>
      </c>
      <c r="CU32" s="506">
        <v>0</v>
      </c>
      <c r="CV32" s="506">
        <v>0</v>
      </c>
      <c r="CW32" s="506">
        <v>0</v>
      </c>
      <c r="CX32" s="506">
        <v>0</v>
      </c>
      <c r="CY32" s="506">
        <v>0</v>
      </c>
      <c r="CZ32" s="506">
        <v>0</v>
      </c>
      <c r="DA32" s="506">
        <v>0</v>
      </c>
      <c r="DB32" s="506">
        <v>0</v>
      </c>
      <c r="DC32" s="506">
        <v>0</v>
      </c>
      <c r="DD32" s="506">
        <v>0</v>
      </c>
      <c r="DE32" s="506">
        <v>0</v>
      </c>
      <c r="DF32" s="506">
        <v>0</v>
      </c>
      <c r="DG32" s="507">
        <v>0</v>
      </c>
    </row>
    <row r="33" spans="1:111" ht="15.5" customHeight="1">
      <c r="A33" s="240">
        <v>27</v>
      </c>
      <c r="B33" s="188" t="s">
        <v>185</v>
      </c>
      <c r="C33" s="185" t="s">
        <v>186</v>
      </c>
      <c r="D33" s="502">
        <v>0</v>
      </c>
      <c r="E33" s="504">
        <v>0</v>
      </c>
      <c r="F33" s="504">
        <v>0</v>
      </c>
      <c r="G33" s="504">
        <v>0</v>
      </c>
      <c r="H33" s="504">
        <v>0</v>
      </c>
      <c r="I33" s="504">
        <v>0</v>
      </c>
      <c r="J33" s="504">
        <v>0</v>
      </c>
      <c r="K33" s="504">
        <v>0</v>
      </c>
      <c r="L33" s="504">
        <v>0</v>
      </c>
      <c r="M33" s="504">
        <v>0</v>
      </c>
      <c r="N33" s="504">
        <v>0</v>
      </c>
      <c r="O33" s="504">
        <v>0</v>
      </c>
      <c r="P33" s="504">
        <v>0</v>
      </c>
      <c r="Q33" s="504">
        <v>0</v>
      </c>
      <c r="R33" s="504">
        <v>0</v>
      </c>
      <c r="S33" s="504">
        <v>0</v>
      </c>
      <c r="T33" s="504">
        <v>0</v>
      </c>
      <c r="U33" s="504">
        <v>0</v>
      </c>
      <c r="V33" s="504">
        <v>0</v>
      </c>
      <c r="W33" s="504">
        <v>0</v>
      </c>
      <c r="X33" s="504">
        <v>0</v>
      </c>
      <c r="Y33" s="504">
        <v>0</v>
      </c>
      <c r="Z33" s="504">
        <v>0</v>
      </c>
      <c r="AA33" s="504">
        <v>0</v>
      </c>
      <c r="AB33" s="504">
        <v>0</v>
      </c>
      <c r="AC33" s="504">
        <v>0</v>
      </c>
      <c r="AD33" s="503">
        <f t="array" ref="AD33">-生産者価格評価表!$DX33/(MMULT(投入係数表!$D33:$DG33,生産者価格評価表!$DZ$7:$DZ$114)+生産者価格評価表!$DO33)</f>
        <v>0.17387021774579714</v>
      </c>
      <c r="AE33" s="504">
        <v>0</v>
      </c>
      <c r="AF33" s="504">
        <v>0</v>
      </c>
      <c r="AG33" s="504">
        <v>0</v>
      </c>
      <c r="AH33" s="504">
        <v>0</v>
      </c>
      <c r="AI33" s="504">
        <v>0</v>
      </c>
      <c r="AJ33" s="504">
        <v>0</v>
      </c>
      <c r="AK33" s="504">
        <v>0</v>
      </c>
      <c r="AL33" s="504">
        <v>0</v>
      </c>
      <c r="AM33" s="504">
        <v>0</v>
      </c>
      <c r="AN33" s="504">
        <v>0</v>
      </c>
      <c r="AO33" s="504">
        <v>0</v>
      </c>
      <c r="AP33" s="504">
        <v>0</v>
      </c>
      <c r="AQ33" s="504">
        <v>0</v>
      </c>
      <c r="AR33" s="504">
        <v>0</v>
      </c>
      <c r="AS33" s="504">
        <v>0</v>
      </c>
      <c r="AT33" s="504">
        <v>0</v>
      </c>
      <c r="AU33" s="506">
        <v>0</v>
      </c>
      <c r="AV33" s="506">
        <v>0</v>
      </c>
      <c r="AW33" s="506">
        <v>0</v>
      </c>
      <c r="AX33" s="506">
        <v>0</v>
      </c>
      <c r="AY33" s="506">
        <v>0</v>
      </c>
      <c r="AZ33" s="506">
        <v>0</v>
      </c>
      <c r="BA33" s="506">
        <v>0</v>
      </c>
      <c r="BB33" s="506">
        <v>0</v>
      </c>
      <c r="BC33" s="506">
        <v>0</v>
      </c>
      <c r="BD33" s="506">
        <v>0</v>
      </c>
      <c r="BE33" s="506">
        <v>0</v>
      </c>
      <c r="BF33" s="506">
        <v>0</v>
      </c>
      <c r="BG33" s="506">
        <v>0</v>
      </c>
      <c r="BH33" s="506">
        <v>0</v>
      </c>
      <c r="BI33" s="506">
        <v>0</v>
      </c>
      <c r="BJ33" s="506">
        <v>0</v>
      </c>
      <c r="BK33" s="506">
        <v>0</v>
      </c>
      <c r="BL33" s="506">
        <v>0</v>
      </c>
      <c r="BM33" s="506">
        <v>0</v>
      </c>
      <c r="BN33" s="506">
        <v>0</v>
      </c>
      <c r="BO33" s="506">
        <v>0</v>
      </c>
      <c r="BP33" s="506">
        <v>0</v>
      </c>
      <c r="BQ33" s="506">
        <v>0</v>
      </c>
      <c r="BR33" s="506">
        <v>0</v>
      </c>
      <c r="BS33" s="506">
        <v>0</v>
      </c>
      <c r="BT33" s="506">
        <v>0</v>
      </c>
      <c r="BU33" s="506">
        <v>0</v>
      </c>
      <c r="BV33" s="506">
        <v>0</v>
      </c>
      <c r="BW33" s="506">
        <v>0</v>
      </c>
      <c r="BX33" s="506">
        <v>0</v>
      </c>
      <c r="BY33" s="506">
        <v>0</v>
      </c>
      <c r="BZ33" s="506">
        <v>0</v>
      </c>
      <c r="CA33" s="506">
        <v>0</v>
      </c>
      <c r="CB33" s="506">
        <v>0</v>
      </c>
      <c r="CC33" s="506">
        <v>0</v>
      </c>
      <c r="CD33" s="506">
        <v>0</v>
      </c>
      <c r="CE33" s="506">
        <v>0</v>
      </c>
      <c r="CF33" s="506">
        <v>0</v>
      </c>
      <c r="CG33" s="506">
        <v>0</v>
      </c>
      <c r="CH33" s="506">
        <v>0</v>
      </c>
      <c r="CI33" s="506">
        <v>0</v>
      </c>
      <c r="CJ33" s="506">
        <v>0</v>
      </c>
      <c r="CK33" s="506">
        <v>0</v>
      </c>
      <c r="CL33" s="506">
        <v>0</v>
      </c>
      <c r="CM33" s="506">
        <v>0</v>
      </c>
      <c r="CN33" s="506">
        <v>0</v>
      </c>
      <c r="CO33" s="506">
        <v>0</v>
      </c>
      <c r="CP33" s="506">
        <v>0</v>
      </c>
      <c r="CQ33" s="506">
        <v>0</v>
      </c>
      <c r="CR33" s="506">
        <v>0</v>
      </c>
      <c r="CS33" s="506">
        <v>0</v>
      </c>
      <c r="CT33" s="506">
        <v>0</v>
      </c>
      <c r="CU33" s="506">
        <v>0</v>
      </c>
      <c r="CV33" s="506">
        <v>0</v>
      </c>
      <c r="CW33" s="506">
        <v>0</v>
      </c>
      <c r="CX33" s="506">
        <v>0</v>
      </c>
      <c r="CY33" s="506">
        <v>0</v>
      </c>
      <c r="CZ33" s="506">
        <v>0</v>
      </c>
      <c r="DA33" s="506">
        <v>0</v>
      </c>
      <c r="DB33" s="506">
        <v>0</v>
      </c>
      <c r="DC33" s="506">
        <v>0</v>
      </c>
      <c r="DD33" s="506">
        <v>0</v>
      </c>
      <c r="DE33" s="506">
        <v>0</v>
      </c>
      <c r="DF33" s="506">
        <v>0</v>
      </c>
      <c r="DG33" s="507">
        <v>0</v>
      </c>
    </row>
    <row r="34" spans="1:111" ht="15.5" customHeight="1">
      <c r="A34" s="240">
        <v>28</v>
      </c>
      <c r="B34" s="188" t="s">
        <v>187</v>
      </c>
      <c r="C34" s="185" t="s">
        <v>188</v>
      </c>
      <c r="D34" s="502">
        <v>0</v>
      </c>
      <c r="E34" s="504">
        <v>0</v>
      </c>
      <c r="F34" s="504">
        <v>0</v>
      </c>
      <c r="G34" s="504">
        <v>0</v>
      </c>
      <c r="H34" s="504">
        <v>0</v>
      </c>
      <c r="I34" s="504">
        <v>0</v>
      </c>
      <c r="J34" s="504">
        <v>0</v>
      </c>
      <c r="K34" s="504">
        <v>0</v>
      </c>
      <c r="L34" s="504">
        <v>0</v>
      </c>
      <c r="M34" s="504">
        <v>0</v>
      </c>
      <c r="N34" s="504">
        <v>0</v>
      </c>
      <c r="O34" s="504">
        <v>0</v>
      </c>
      <c r="P34" s="504">
        <v>0</v>
      </c>
      <c r="Q34" s="504">
        <v>0</v>
      </c>
      <c r="R34" s="504">
        <v>0</v>
      </c>
      <c r="S34" s="504">
        <v>0</v>
      </c>
      <c r="T34" s="504">
        <v>0</v>
      </c>
      <c r="U34" s="504">
        <v>0</v>
      </c>
      <c r="V34" s="504">
        <v>0</v>
      </c>
      <c r="W34" s="504">
        <v>0</v>
      </c>
      <c r="X34" s="504">
        <v>0</v>
      </c>
      <c r="Y34" s="504">
        <v>0</v>
      </c>
      <c r="Z34" s="504">
        <v>0</v>
      </c>
      <c r="AA34" s="504">
        <v>0</v>
      </c>
      <c r="AB34" s="504">
        <v>0</v>
      </c>
      <c r="AC34" s="504">
        <v>0</v>
      </c>
      <c r="AD34" s="504">
        <v>0</v>
      </c>
      <c r="AE34" s="503">
        <f t="array" ref="AE34">-生産者価格評価表!$DX34/(MMULT(投入係数表!$D34:$DG34,生産者価格評価表!$DZ$7:$DZ$114)+生産者価格評価表!$DO34)</f>
        <v>1.4810391680664177E-2</v>
      </c>
      <c r="AF34" s="504">
        <v>0</v>
      </c>
      <c r="AG34" s="504">
        <v>0</v>
      </c>
      <c r="AH34" s="504">
        <v>0</v>
      </c>
      <c r="AI34" s="504">
        <v>0</v>
      </c>
      <c r="AJ34" s="504">
        <v>0</v>
      </c>
      <c r="AK34" s="504">
        <v>0</v>
      </c>
      <c r="AL34" s="504">
        <v>0</v>
      </c>
      <c r="AM34" s="504">
        <v>0</v>
      </c>
      <c r="AN34" s="504">
        <v>0</v>
      </c>
      <c r="AO34" s="504">
        <v>0</v>
      </c>
      <c r="AP34" s="504">
        <v>0</v>
      </c>
      <c r="AQ34" s="504">
        <v>0</v>
      </c>
      <c r="AR34" s="504">
        <v>0</v>
      </c>
      <c r="AS34" s="504">
        <v>0</v>
      </c>
      <c r="AT34" s="504">
        <v>0</v>
      </c>
      <c r="AU34" s="506">
        <v>0</v>
      </c>
      <c r="AV34" s="506">
        <v>0</v>
      </c>
      <c r="AW34" s="506">
        <v>0</v>
      </c>
      <c r="AX34" s="506">
        <v>0</v>
      </c>
      <c r="AY34" s="506">
        <v>0</v>
      </c>
      <c r="AZ34" s="506">
        <v>0</v>
      </c>
      <c r="BA34" s="506">
        <v>0</v>
      </c>
      <c r="BB34" s="506">
        <v>0</v>
      </c>
      <c r="BC34" s="506">
        <v>0</v>
      </c>
      <c r="BD34" s="506">
        <v>0</v>
      </c>
      <c r="BE34" s="506">
        <v>0</v>
      </c>
      <c r="BF34" s="506">
        <v>0</v>
      </c>
      <c r="BG34" s="506">
        <v>0</v>
      </c>
      <c r="BH34" s="506">
        <v>0</v>
      </c>
      <c r="BI34" s="506">
        <v>0</v>
      </c>
      <c r="BJ34" s="506">
        <v>0</v>
      </c>
      <c r="BK34" s="506">
        <v>0</v>
      </c>
      <c r="BL34" s="506">
        <v>0</v>
      </c>
      <c r="BM34" s="506">
        <v>0</v>
      </c>
      <c r="BN34" s="506">
        <v>0</v>
      </c>
      <c r="BO34" s="506">
        <v>0</v>
      </c>
      <c r="BP34" s="506">
        <v>0</v>
      </c>
      <c r="BQ34" s="506">
        <v>0</v>
      </c>
      <c r="BR34" s="506">
        <v>0</v>
      </c>
      <c r="BS34" s="506">
        <v>0</v>
      </c>
      <c r="BT34" s="506">
        <v>0</v>
      </c>
      <c r="BU34" s="506">
        <v>0</v>
      </c>
      <c r="BV34" s="506">
        <v>0</v>
      </c>
      <c r="BW34" s="506">
        <v>0</v>
      </c>
      <c r="BX34" s="506">
        <v>0</v>
      </c>
      <c r="BY34" s="506">
        <v>0</v>
      </c>
      <c r="BZ34" s="506">
        <v>0</v>
      </c>
      <c r="CA34" s="506">
        <v>0</v>
      </c>
      <c r="CB34" s="506">
        <v>0</v>
      </c>
      <c r="CC34" s="506">
        <v>0</v>
      </c>
      <c r="CD34" s="506">
        <v>0</v>
      </c>
      <c r="CE34" s="506">
        <v>0</v>
      </c>
      <c r="CF34" s="506">
        <v>0</v>
      </c>
      <c r="CG34" s="506">
        <v>0</v>
      </c>
      <c r="CH34" s="506">
        <v>0</v>
      </c>
      <c r="CI34" s="506">
        <v>0</v>
      </c>
      <c r="CJ34" s="506">
        <v>0</v>
      </c>
      <c r="CK34" s="506">
        <v>0</v>
      </c>
      <c r="CL34" s="506">
        <v>0</v>
      </c>
      <c r="CM34" s="506">
        <v>0</v>
      </c>
      <c r="CN34" s="506">
        <v>0</v>
      </c>
      <c r="CO34" s="506">
        <v>0</v>
      </c>
      <c r="CP34" s="506">
        <v>0</v>
      </c>
      <c r="CQ34" s="506">
        <v>0</v>
      </c>
      <c r="CR34" s="506">
        <v>0</v>
      </c>
      <c r="CS34" s="506">
        <v>0</v>
      </c>
      <c r="CT34" s="506">
        <v>0</v>
      </c>
      <c r="CU34" s="506">
        <v>0</v>
      </c>
      <c r="CV34" s="506">
        <v>0</v>
      </c>
      <c r="CW34" s="506">
        <v>0</v>
      </c>
      <c r="CX34" s="506">
        <v>0</v>
      </c>
      <c r="CY34" s="506">
        <v>0</v>
      </c>
      <c r="CZ34" s="506">
        <v>0</v>
      </c>
      <c r="DA34" s="506">
        <v>0</v>
      </c>
      <c r="DB34" s="506">
        <v>0</v>
      </c>
      <c r="DC34" s="506">
        <v>0</v>
      </c>
      <c r="DD34" s="506">
        <v>0</v>
      </c>
      <c r="DE34" s="506">
        <v>0</v>
      </c>
      <c r="DF34" s="506">
        <v>0</v>
      </c>
      <c r="DG34" s="507">
        <v>0</v>
      </c>
    </row>
    <row r="35" spans="1:111" ht="15.5" customHeight="1">
      <c r="A35" s="240">
        <v>29</v>
      </c>
      <c r="B35" s="188" t="s">
        <v>189</v>
      </c>
      <c r="C35" s="185" t="s">
        <v>93</v>
      </c>
      <c r="D35" s="502">
        <v>0</v>
      </c>
      <c r="E35" s="504">
        <v>0</v>
      </c>
      <c r="F35" s="504">
        <v>0</v>
      </c>
      <c r="G35" s="504">
        <v>0</v>
      </c>
      <c r="H35" s="504">
        <v>0</v>
      </c>
      <c r="I35" s="504">
        <v>0</v>
      </c>
      <c r="J35" s="504">
        <v>0</v>
      </c>
      <c r="K35" s="504">
        <v>0</v>
      </c>
      <c r="L35" s="504">
        <v>0</v>
      </c>
      <c r="M35" s="504">
        <v>0</v>
      </c>
      <c r="N35" s="504">
        <v>0</v>
      </c>
      <c r="O35" s="504">
        <v>0</v>
      </c>
      <c r="P35" s="504">
        <v>0</v>
      </c>
      <c r="Q35" s="504">
        <v>0</v>
      </c>
      <c r="R35" s="504">
        <v>0</v>
      </c>
      <c r="S35" s="504">
        <v>0</v>
      </c>
      <c r="T35" s="504">
        <v>0</v>
      </c>
      <c r="U35" s="504">
        <v>0</v>
      </c>
      <c r="V35" s="504">
        <v>0</v>
      </c>
      <c r="W35" s="504">
        <v>0</v>
      </c>
      <c r="X35" s="504">
        <v>0</v>
      </c>
      <c r="Y35" s="504">
        <v>0</v>
      </c>
      <c r="Z35" s="504">
        <v>0</v>
      </c>
      <c r="AA35" s="504">
        <v>0</v>
      </c>
      <c r="AB35" s="504">
        <v>0</v>
      </c>
      <c r="AC35" s="504">
        <v>0</v>
      </c>
      <c r="AD35" s="504">
        <v>0</v>
      </c>
      <c r="AE35" s="504">
        <v>0</v>
      </c>
      <c r="AF35" s="503">
        <f t="array" ref="AF35">-生産者価格評価表!$DX35/(MMULT(投入係数表!$D35:$DG35,生産者価格評価表!$DZ$7:$DZ$114)+生産者価格評価表!$DO35)</f>
        <v>0.10953836486650145</v>
      </c>
      <c r="AG35" s="504">
        <v>0</v>
      </c>
      <c r="AH35" s="504">
        <v>0</v>
      </c>
      <c r="AI35" s="504">
        <v>0</v>
      </c>
      <c r="AJ35" s="504">
        <v>0</v>
      </c>
      <c r="AK35" s="504">
        <v>0</v>
      </c>
      <c r="AL35" s="504">
        <v>0</v>
      </c>
      <c r="AM35" s="504">
        <v>0</v>
      </c>
      <c r="AN35" s="504">
        <v>0</v>
      </c>
      <c r="AO35" s="504">
        <v>0</v>
      </c>
      <c r="AP35" s="504">
        <v>0</v>
      </c>
      <c r="AQ35" s="504">
        <v>0</v>
      </c>
      <c r="AR35" s="504">
        <v>0</v>
      </c>
      <c r="AS35" s="504">
        <v>0</v>
      </c>
      <c r="AT35" s="504">
        <v>0</v>
      </c>
      <c r="AU35" s="506">
        <v>0</v>
      </c>
      <c r="AV35" s="506">
        <v>0</v>
      </c>
      <c r="AW35" s="506">
        <v>0</v>
      </c>
      <c r="AX35" s="506">
        <v>0</v>
      </c>
      <c r="AY35" s="506">
        <v>0</v>
      </c>
      <c r="AZ35" s="506">
        <v>0</v>
      </c>
      <c r="BA35" s="506">
        <v>0</v>
      </c>
      <c r="BB35" s="506">
        <v>0</v>
      </c>
      <c r="BC35" s="506">
        <v>0</v>
      </c>
      <c r="BD35" s="506">
        <v>0</v>
      </c>
      <c r="BE35" s="506">
        <v>0</v>
      </c>
      <c r="BF35" s="506">
        <v>0</v>
      </c>
      <c r="BG35" s="506">
        <v>0</v>
      </c>
      <c r="BH35" s="506">
        <v>0</v>
      </c>
      <c r="BI35" s="506">
        <v>0</v>
      </c>
      <c r="BJ35" s="506">
        <v>0</v>
      </c>
      <c r="BK35" s="506">
        <v>0</v>
      </c>
      <c r="BL35" s="506">
        <v>0</v>
      </c>
      <c r="BM35" s="506">
        <v>0</v>
      </c>
      <c r="BN35" s="506">
        <v>0</v>
      </c>
      <c r="BO35" s="506">
        <v>0</v>
      </c>
      <c r="BP35" s="506">
        <v>0</v>
      </c>
      <c r="BQ35" s="506">
        <v>0</v>
      </c>
      <c r="BR35" s="506">
        <v>0</v>
      </c>
      <c r="BS35" s="506">
        <v>0</v>
      </c>
      <c r="BT35" s="506">
        <v>0</v>
      </c>
      <c r="BU35" s="506">
        <v>0</v>
      </c>
      <c r="BV35" s="506">
        <v>0</v>
      </c>
      <c r="BW35" s="506">
        <v>0</v>
      </c>
      <c r="BX35" s="506">
        <v>0</v>
      </c>
      <c r="BY35" s="506">
        <v>0</v>
      </c>
      <c r="BZ35" s="506">
        <v>0</v>
      </c>
      <c r="CA35" s="506">
        <v>0</v>
      </c>
      <c r="CB35" s="506">
        <v>0</v>
      </c>
      <c r="CC35" s="506">
        <v>0</v>
      </c>
      <c r="CD35" s="506">
        <v>0</v>
      </c>
      <c r="CE35" s="506">
        <v>0</v>
      </c>
      <c r="CF35" s="506">
        <v>0</v>
      </c>
      <c r="CG35" s="506">
        <v>0</v>
      </c>
      <c r="CH35" s="506">
        <v>0</v>
      </c>
      <c r="CI35" s="506">
        <v>0</v>
      </c>
      <c r="CJ35" s="506">
        <v>0</v>
      </c>
      <c r="CK35" s="506">
        <v>0</v>
      </c>
      <c r="CL35" s="506">
        <v>0</v>
      </c>
      <c r="CM35" s="506">
        <v>0</v>
      </c>
      <c r="CN35" s="506">
        <v>0</v>
      </c>
      <c r="CO35" s="506">
        <v>0</v>
      </c>
      <c r="CP35" s="506">
        <v>0</v>
      </c>
      <c r="CQ35" s="506">
        <v>0</v>
      </c>
      <c r="CR35" s="506">
        <v>0</v>
      </c>
      <c r="CS35" s="506">
        <v>0</v>
      </c>
      <c r="CT35" s="506">
        <v>0</v>
      </c>
      <c r="CU35" s="506">
        <v>0</v>
      </c>
      <c r="CV35" s="506">
        <v>0</v>
      </c>
      <c r="CW35" s="506">
        <v>0</v>
      </c>
      <c r="CX35" s="506">
        <v>0</v>
      </c>
      <c r="CY35" s="506">
        <v>0</v>
      </c>
      <c r="CZ35" s="506">
        <v>0</v>
      </c>
      <c r="DA35" s="506">
        <v>0</v>
      </c>
      <c r="DB35" s="506">
        <v>0</v>
      </c>
      <c r="DC35" s="506">
        <v>0</v>
      </c>
      <c r="DD35" s="506">
        <v>0</v>
      </c>
      <c r="DE35" s="506">
        <v>0</v>
      </c>
      <c r="DF35" s="506">
        <v>0</v>
      </c>
      <c r="DG35" s="507">
        <v>0</v>
      </c>
    </row>
    <row r="36" spans="1:111" ht="15.5" customHeight="1">
      <c r="A36" s="240">
        <v>30</v>
      </c>
      <c r="B36" s="188" t="s">
        <v>190</v>
      </c>
      <c r="C36" s="185" t="s">
        <v>94</v>
      </c>
      <c r="D36" s="502">
        <v>0</v>
      </c>
      <c r="E36" s="504">
        <v>0</v>
      </c>
      <c r="F36" s="504">
        <v>0</v>
      </c>
      <c r="G36" s="504">
        <v>0</v>
      </c>
      <c r="H36" s="504">
        <v>0</v>
      </c>
      <c r="I36" s="504">
        <v>0</v>
      </c>
      <c r="J36" s="504">
        <v>0</v>
      </c>
      <c r="K36" s="504">
        <v>0</v>
      </c>
      <c r="L36" s="504">
        <v>0</v>
      </c>
      <c r="M36" s="504">
        <v>0</v>
      </c>
      <c r="N36" s="504">
        <v>0</v>
      </c>
      <c r="O36" s="504">
        <v>0</v>
      </c>
      <c r="P36" s="504">
        <v>0</v>
      </c>
      <c r="Q36" s="504">
        <v>0</v>
      </c>
      <c r="R36" s="504">
        <v>0</v>
      </c>
      <c r="S36" s="504">
        <v>0</v>
      </c>
      <c r="T36" s="504">
        <v>0</v>
      </c>
      <c r="U36" s="504">
        <v>0</v>
      </c>
      <c r="V36" s="504">
        <v>0</v>
      </c>
      <c r="W36" s="504">
        <v>0</v>
      </c>
      <c r="X36" s="504">
        <v>0</v>
      </c>
      <c r="Y36" s="504">
        <v>0</v>
      </c>
      <c r="Z36" s="504">
        <v>0</v>
      </c>
      <c r="AA36" s="504">
        <v>0</v>
      </c>
      <c r="AB36" s="504">
        <v>0</v>
      </c>
      <c r="AC36" s="504">
        <v>0</v>
      </c>
      <c r="AD36" s="504">
        <v>0</v>
      </c>
      <c r="AE36" s="504">
        <v>0</v>
      </c>
      <c r="AF36" s="504">
        <v>0</v>
      </c>
      <c r="AG36" s="503">
        <f t="array" ref="AG36">-生産者価格評価表!$DX36/(MMULT(投入係数表!$D36:$DG36,生産者価格評価表!$DZ$7:$DZ$114)+生産者価格評価表!$DO36)</f>
        <v>0.26682023573205382</v>
      </c>
      <c r="AH36" s="504">
        <v>0</v>
      </c>
      <c r="AI36" s="504">
        <v>0</v>
      </c>
      <c r="AJ36" s="504">
        <v>0</v>
      </c>
      <c r="AK36" s="504">
        <v>0</v>
      </c>
      <c r="AL36" s="504">
        <v>0</v>
      </c>
      <c r="AM36" s="504">
        <v>0</v>
      </c>
      <c r="AN36" s="504">
        <v>0</v>
      </c>
      <c r="AO36" s="504">
        <v>0</v>
      </c>
      <c r="AP36" s="504">
        <v>0</v>
      </c>
      <c r="AQ36" s="504">
        <v>0</v>
      </c>
      <c r="AR36" s="504">
        <v>0</v>
      </c>
      <c r="AS36" s="504">
        <v>0</v>
      </c>
      <c r="AT36" s="504">
        <v>0</v>
      </c>
      <c r="AU36" s="506">
        <v>0</v>
      </c>
      <c r="AV36" s="506">
        <v>0</v>
      </c>
      <c r="AW36" s="506">
        <v>0</v>
      </c>
      <c r="AX36" s="506">
        <v>0</v>
      </c>
      <c r="AY36" s="506">
        <v>0</v>
      </c>
      <c r="AZ36" s="506">
        <v>0</v>
      </c>
      <c r="BA36" s="506">
        <v>0</v>
      </c>
      <c r="BB36" s="506">
        <v>0</v>
      </c>
      <c r="BC36" s="506">
        <v>0</v>
      </c>
      <c r="BD36" s="506">
        <v>0</v>
      </c>
      <c r="BE36" s="506">
        <v>0</v>
      </c>
      <c r="BF36" s="506">
        <v>0</v>
      </c>
      <c r="BG36" s="506">
        <v>0</v>
      </c>
      <c r="BH36" s="506">
        <v>0</v>
      </c>
      <c r="BI36" s="506">
        <v>0</v>
      </c>
      <c r="BJ36" s="506">
        <v>0</v>
      </c>
      <c r="BK36" s="506">
        <v>0</v>
      </c>
      <c r="BL36" s="506">
        <v>0</v>
      </c>
      <c r="BM36" s="506">
        <v>0</v>
      </c>
      <c r="BN36" s="506">
        <v>0</v>
      </c>
      <c r="BO36" s="506">
        <v>0</v>
      </c>
      <c r="BP36" s="506">
        <v>0</v>
      </c>
      <c r="BQ36" s="506">
        <v>0</v>
      </c>
      <c r="BR36" s="506">
        <v>0</v>
      </c>
      <c r="BS36" s="506">
        <v>0</v>
      </c>
      <c r="BT36" s="506">
        <v>0</v>
      </c>
      <c r="BU36" s="506">
        <v>0</v>
      </c>
      <c r="BV36" s="506">
        <v>0</v>
      </c>
      <c r="BW36" s="506">
        <v>0</v>
      </c>
      <c r="BX36" s="506">
        <v>0</v>
      </c>
      <c r="BY36" s="506">
        <v>0</v>
      </c>
      <c r="BZ36" s="506">
        <v>0</v>
      </c>
      <c r="CA36" s="506">
        <v>0</v>
      </c>
      <c r="CB36" s="506">
        <v>0</v>
      </c>
      <c r="CC36" s="506">
        <v>0</v>
      </c>
      <c r="CD36" s="506">
        <v>0</v>
      </c>
      <c r="CE36" s="506">
        <v>0</v>
      </c>
      <c r="CF36" s="506">
        <v>0</v>
      </c>
      <c r="CG36" s="506">
        <v>0</v>
      </c>
      <c r="CH36" s="506">
        <v>0</v>
      </c>
      <c r="CI36" s="506">
        <v>0</v>
      </c>
      <c r="CJ36" s="506">
        <v>0</v>
      </c>
      <c r="CK36" s="506">
        <v>0</v>
      </c>
      <c r="CL36" s="506">
        <v>0</v>
      </c>
      <c r="CM36" s="506">
        <v>0</v>
      </c>
      <c r="CN36" s="506">
        <v>0</v>
      </c>
      <c r="CO36" s="506">
        <v>0</v>
      </c>
      <c r="CP36" s="506">
        <v>0</v>
      </c>
      <c r="CQ36" s="506">
        <v>0</v>
      </c>
      <c r="CR36" s="506">
        <v>0</v>
      </c>
      <c r="CS36" s="506">
        <v>0</v>
      </c>
      <c r="CT36" s="506">
        <v>0</v>
      </c>
      <c r="CU36" s="506">
        <v>0</v>
      </c>
      <c r="CV36" s="506">
        <v>0</v>
      </c>
      <c r="CW36" s="506">
        <v>0</v>
      </c>
      <c r="CX36" s="506">
        <v>0</v>
      </c>
      <c r="CY36" s="506">
        <v>0</v>
      </c>
      <c r="CZ36" s="506">
        <v>0</v>
      </c>
      <c r="DA36" s="506">
        <v>0</v>
      </c>
      <c r="DB36" s="506">
        <v>0</v>
      </c>
      <c r="DC36" s="506">
        <v>0</v>
      </c>
      <c r="DD36" s="506">
        <v>0</v>
      </c>
      <c r="DE36" s="506">
        <v>0</v>
      </c>
      <c r="DF36" s="506">
        <v>0</v>
      </c>
      <c r="DG36" s="507">
        <v>0</v>
      </c>
    </row>
    <row r="37" spans="1:111" ht="15.5" customHeight="1">
      <c r="A37" s="240">
        <v>31</v>
      </c>
      <c r="B37" s="188" t="s">
        <v>191</v>
      </c>
      <c r="C37" s="185" t="s">
        <v>192</v>
      </c>
      <c r="D37" s="502">
        <v>0</v>
      </c>
      <c r="E37" s="504">
        <v>0</v>
      </c>
      <c r="F37" s="504">
        <v>0</v>
      </c>
      <c r="G37" s="504">
        <v>0</v>
      </c>
      <c r="H37" s="504">
        <v>0</v>
      </c>
      <c r="I37" s="504">
        <v>0</v>
      </c>
      <c r="J37" s="504">
        <v>0</v>
      </c>
      <c r="K37" s="504">
        <v>0</v>
      </c>
      <c r="L37" s="504">
        <v>0</v>
      </c>
      <c r="M37" s="504">
        <v>0</v>
      </c>
      <c r="N37" s="504">
        <v>0</v>
      </c>
      <c r="O37" s="504">
        <v>0</v>
      </c>
      <c r="P37" s="504">
        <v>0</v>
      </c>
      <c r="Q37" s="504">
        <v>0</v>
      </c>
      <c r="R37" s="504">
        <v>0</v>
      </c>
      <c r="S37" s="504">
        <v>0</v>
      </c>
      <c r="T37" s="504">
        <v>0</v>
      </c>
      <c r="U37" s="504">
        <v>0</v>
      </c>
      <c r="V37" s="504">
        <v>0</v>
      </c>
      <c r="W37" s="504">
        <v>0</v>
      </c>
      <c r="X37" s="504">
        <v>0</v>
      </c>
      <c r="Y37" s="504">
        <v>0</v>
      </c>
      <c r="Z37" s="504">
        <v>0</v>
      </c>
      <c r="AA37" s="504">
        <v>0</v>
      </c>
      <c r="AB37" s="504">
        <v>0</v>
      </c>
      <c r="AC37" s="504">
        <v>0</v>
      </c>
      <c r="AD37" s="504">
        <v>0</v>
      </c>
      <c r="AE37" s="504">
        <v>0</v>
      </c>
      <c r="AF37" s="504">
        <v>0</v>
      </c>
      <c r="AG37" s="504">
        <v>0</v>
      </c>
      <c r="AH37" s="503">
        <f t="array" ref="AH37">-生産者価格評価表!$DX37/(MMULT(投入係数表!$D37:$DG37,生産者価格評価表!$DZ$7:$DZ$114)+生産者価格評価表!$DO37)</f>
        <v>0.77144916953274956</v>
      </c>
      <c r="AI37" s="504">
        <v>0</v>
      </c>
      <c r="AJ37" s="504">
        <v>0</v>
      </c>
      <c r="AK37" s="504">
        <v>0</v>
      </c>
      <c r="AL37" s="504">
        <v>0</v>
      </c>
      <c r="AM37" s="504">
        <v>0</v>
      </c>
      <c r="AN37" s="504">
        <v>0</v>
      </c>
      <c r="AO37" s="504">
        <v>0</v>
      </c>
      <c r="AP37" s="504">
        <v>0</v>
      </c>
      <c r="AQ37" s="504">
        <v>0</v>
      </c>
      <c r="AR37" s="504">
        <v>0</v>
      </c>
      <c r="AS37" s="504">
        <v>0</v>
      </c>
      <c r="AT37" s="504">
        <v>0</v>
      </c>
      <c r="AU37" s="506">
        <v>0</v>
      </c>
      <c r="AV37" s="506">
        <v>0</v>
      </c>
      <c r="AW37" s="506">
        <v>0</v>
      </c>
      <c r="AX37" s="506">
        <v>0</v>
      </c>
      <c r="AY37" s="506">
        <v>0</v>
      </c>
      <c r="AZ37" s="506">
        <v>0</v>
      </c>
      <c r="BA37" s="506">
        <v>0</v>
      </c>
      <c r="BB37" s="506">
        <v>0</v>
      </c>
      <c r="BC37" s="506">
        <v>0</v>
      </c>
      <c r="BD37" s="506">
        <v>0</v>
      </c>
      <c r="BE37" s="506">
        <v>0</v>
      </c>
      <c r="BF37" s="506">
        <v>0</v>
      </c>
      <c r="BG37" s="506">
        <v>0</v>
      </c>
      <c r="BH37" s="506">
        <v>0</v>
      </c>
      <c r="BI37" s="506">
        <v>0</v>
      </c>
      <c r="BJ37" s="506">
        <v>0</v>
      </c>
      <c r="BK37" s="506">
        <v>0</v>
      </c>
      <c r="BL37" s="506">
        <v>0</v>
      </c>
      <c r="BM37" s="506">
        <v>0</v>
      </c>
      <c r="BN37" s="506">
        <v>0</v>
      </c>
      <c r="BO37" s="506">
        <v>0</v>
      </c>
      <c r="BP37" s="506">
        <v>0</v>
      </c>
      <c r="BQ37" s="506">
        <v>0</v>
      </c>
      <c r="BR37" s="506">
        <v>0</v>
      </c>
      <c r="BS37" s="506">
        <v>0</v>
      </c>
      <c r="BT37" s="506">
        <v>0</v>
      </c>
      <c r="BU37" s="506">
        <v>0</v>
      </c>
      <c r="BV37" s="506">
        <v>0</v>
      </c>
      <c r="BW37" s="506">
        <v>0</v>
      </c>
      <c r="BX37" s="506">
        <v>0</v>
      </c>
      <c r="BY37" s="506">
        <v>0</v>
      </c>
      <c r="BZ37" s="506">
        <v>0</v>
      </c>
      <c r="CA37" s="506">
        <v>0</v>
      </c>
      <c r="CB37" s="506">
        <v>0</v>
      </c>
      <c r="CC37" s="506">
        <v>0</v>
      </c>
      <c r="CD37" s="506">
        <v>0</v>
      </c>
      <c r="CE37" s="506">
        <v>0</v>
      </c>
      <c r="CF37" s="506">
        <v>0</v>
      </c>
      <c r="CG37" s="506">
        <v>0</v>
      </c>
      <c r="CH37" s="506">
        <v>0</v>
      </c>
      <c r="CI37" s="506">
        <v>0</v>
      </c>
      <c r="CJ37" s="506">
        <v>0</v>
      </c>
      <c r="CK37" s="506">
        <v>0</v>
      </c>
      <c r="CL37" s="506">
        <v>0</v>
      </c>
      <c r="CM37" s="506">
        <v>0</v>
      </c>
      <c r="CN37" s="506">
        <v>0</v>
      </c>
      <c r="CO37" s="506">
        <v>0</v>
      </c>
      <c r="CP37" s="506">
        <v>0</v>
      </c>
      <c r="CQ37" s="506">
        <v>0</v>
      </c>
      <c r="CR37" s="506">
        <v>0</v>
      </c>
      <c r="CS37" s="506">
        <v>0</v>
      </c>
      <c r="CT37" s="506">
        <v>0</v>
      </c>
      <c r="CU37" s="506">
        <v>0</v>
      </c>
      <c r="CV37" s="506">
        <v>0</v>
      </c>
      <c r="CW37" s="506">
        <v>0</v>
      </c>
      <c r="CX37" s="506">
        <v>0</v>
      </c>
      <c r="CY37" s="506">
        <v>0</v>
      </c>
      <c r="CZ37" s="506">
        <v>0</v>
      </c>
      <c r="DA37" s="506">
        <v>0</v>
      </c>
      <c r="DB37" s="506">
        <v>0</v>
      </c>
      <c r="DC37" s="506">
        <v>0</v>
      </c>
      <c r="DD37" s="506">
        <v>0</v>
      </c>
      <c r="DE37" s="506">
        <v>0</v>
      </c>
      <c r="DF37" s="506">
        <v>0</v>
      </c>
      <c r="DG37" s="507">
        <v>0</v>
      </c>
    </row>
    <row r="38" spans="1:111" ht="15.5" customHeight="1">
      <c r="A38" s="240">
        <v>32</v>
      </c>
      <c r="B38" s="188" t="s">
        <v>193</v>
      </c>
      <c r="C38" s="185" t="s">
        <v>194</v>
      </c>
      <c r="D38" s="502">
        <v>0</v>
      </c>
      <c r="E38" s="504">
        <v>0</v>
      </c>
      <c r="F38" s="504">
        <v>0</v>
      </c>
      <c r="G38" s="504">
        <v>0</v>
      </c>
      <c r="H38" s="504">
        <v>0</v>
      </c>
      <c r="I38" s="504">
        <v>0</v>
      </c>
      <c r="J38" s="504">
        <v>0</v>
      </c>
      <c r="K38" s="504">
        <v>0</v>
      </c>
      <c r="L38" s="504">
        <v>0</v>
      </c>
      <c r="M38" s="504">
        <v>0</v>
      </c>
      <c r="N38" s="504">
        <v>0</v>
      </c>
      <c r="O38" s="504">
        <v>0</v>
      </c>
      <c r="P38" s="504">
        <v>0</v>
      </c>
      <c r="Q38" s="504">
        <v>0</v>
      </c>
      <c r="R38" s="504">
        <v>0</v>
      </c>
      <c r="S38" s="504">
        <v>0</v>
      </c>
      <c r="T38" s="504">
        <v>0</v>
      </c>
      <c r="U38" s="504">
        <v>0</v>
      </c>
      <c r="V38" s="504">
        <v>0</v>
      </c>
      <c r="W38" s="504">
        <v>0</v>
      </c>
      <c r="X38" s="504">
        <v>0</v>
      </c>
      <c r="Y38" s="504">
        <v>0</v>
      </c>
      <c r="Z38" s="504">
        <v>0</v>
      </c>
      <c r="AA38" s="504">
        <v>0</v>
      </c>
      <c r="AB38" s="504">
        <v>0</v>
      </c>
      <c r="AC38" s="504">
        <v>0</v>
      </c>
      <c r="AD38" s="504">
        <v>0</v>
      </c>
      <c r="AE38" s="504">
        <v>0</v>
      </c>
      <c r="AF38" s="504">
        <v>0</v>
      </c>
      <c r="AG38" s="504">
        <v>0</v>
      </c>
      <c r="AH38" s="504">
        <v>0</v>
      </c>
      <c r="AI38" s="503">
        <f t="array" ref="AI38">-生産者価格評価表!$DX38/(MMULT(投入係数表!$D38:$DG38,生産者価格評価表!$DZ$7:$DZ$114)+生産者価格評価表!$DO38)</f>
        <v>0.19438655772938193</v>
      </c>
      <c r="AJ38" s="504">
        <v>0</v>
      </c>
      <c r="AK38" s="504">
        <v>0</v>
      </c>
      <c r="AL38" s="504">
        <v>0</v>
      </c>
      <c r="AM38" s="504">
        <v>0</v>
      </c>
      <c r="AN38" s="504">
        <v>0</v>
      </c>
      <c r="AO38" s="504">
        <v>0</v>
      </c>
      <c r="AP38" s="504">
        <v>0</v>
      </c>
      <c r="AQ38" s="504">
        <v>0</v>
      </c>
      <c r="AR38" s="504">
        <v>0</v>
      </c>
      <c r="AS38" s="504">
        <v>0</v>
      </c>
      <c r="AT38" s="504">
        <v>0</v>
      </c>
      <c r="AU38" s="506">
        <v>0</v>
      </c>
      <c r="AV38" s="506">
        <v>0</v>
      </c>
      <c r="AW38" s="506">
        <v>0</v>
      </c>
      <c r="AX38" s="506">
        <v>0</v>
      </c>
      <c r="AY38" s="506">
        <v>0</v>
      </c>
      <c r="AZ38" s="506">
        <v>0</v>
      </c>
      <c r="BA38" s="506">
        <v>0</v>
      </c>
      <c r="BB38" s="506">
        <v>0</v>
      </c>
      <c r="BC38" s="506">
        <v>0</v>
      </c>
      <c r="BD38" s="506">
        <v>0</v>
      </c>
      <c r="BE38" s="506">
        <v>0</v>
      </c>
      <c r="BF38" s="506">
        <v>0</v>
      </c>
      <c r="BG38" s="506">
        <v>0</v>
      </c>
      <c r="BH38" s="506">
        <v>0</v>
      </c>
      <c r="BI38" s="506">
        <v>0</v>
      </c>
      <c r="BJ38" s="506">
        <v>0</v>
      </c>
      <c r="BK38" s="506">
        <v>0</v>
      </c>
      <c r="BL38" s="506">
        <v>0</v>
      </c>
      <c r="BM38" s="506">
        <v>0</v>
      </c>
      <c r="BN38" s="506">
        <v>0</v>
      </c>
      <c r="BO38" s="506">
        <v>0</v>
      </c>
      <c r="BP38" s="506">
        <v>0</v>
      </c>
      <c r="BQ38" s="506">
        <v>0</v>
      </c>
      <c r="BR38" s="506">
        <v>0</v>
      </c>
      <c r="BS38" s="506">
        <v>0</v>
      </c>
      <c r="BT38" s="506">
        <v>0</v>
      </c>
      <c r="BU38" s="506">
        <v>0</v>
      </c>
      <c r="BV38" s="506">
        <v>0</v>
      </c>
      <c r="BW38" s="506">
        <v>0</v>
      </c>
      <c r="BX38" s="506">
        <v>0</v>
      </c>
      <c r="BY38" s="506">
        <v>0</v>
      </c>
      <c r="BZ38" s="506">
        <v>0</v>
      </c>
      <c r="CA38" s="506">
        <v>0</v>
      </c>
      <c r="CB38" s="506">
        <v>0</v>
      </c>
      <c r="CC38" s="506">
        <v>0</v>
      </c>
      <c r="CD38" s="506">
        <v>0</v>
      </c>
      <c r="CE38" s="506">
        <v>0</v>
      </c>
      <c r="CF38" s="506">
        <v>0</v>
      </c>
      <c r="CG38" s="506">
        <v>0</v>
      </c>
      <c r="CH38" s="506">
        <v>0</v>
      </c>
      <c r="CI38" s="506">
        <v>0</v>
      </c>
      <c r="CJ38" s="506">
        <v>0</v>
      </c>
      <c r="CK38" s="506">
        <v>0</v>
      </c>
      <c r="CL38" s="506">
        <v>0</v>
      </c>
      <c r="CM38" s="506">
        <v>0</v>
      </c>
      <c r="CN38" s="506">
        <v>0</v>
      </c>
      <c r="CO38" s="506">
        <v>0</v>
      </c>
      <c r="CP38" s="506">
        <v>0</v>
      </c>
      <c r="CQ38" s="506">
        <v>0</v>
      </c>
      <c r="CR38" s="506">
        <v>0</v>
      </c>
      <c r="CS38" s="506">
        <v>0</v>
      </c>
      <c r="CT38" s="506">
        <v>0</v>
      </c>
      <c r="CU38" s="506">
        <v>0</v>
      </c>
      <c r="CV38" s="506">
        <v>0</v>
      </c>
      <c r="CW38" s="506">
        <v>0</v>
      </c>
      <c r="CX38" s="506">
        <v>0</v>
      </c>
      <c r="CY38" s="506">
        <v>0</v>
      </c>
      <c r="CZ38" s="506">
        <v>0</v>
      </c>
      <c r="DA38" s="506">
        <v>0</v>
      </c>
      <c r="DB38" s="506">
        <v>0</v>
      </c>
      <c r="DC38" s="506">
        <v>0</v>
      </c>
      <c r="DD38" s="506">
        <v>0</v>
      </c>
      <c r="DE38" s="506">
        <v>0</v>
      </c>
      <c r="DF38" s="506">
        <v>0</v>
      </c>
      <c r="DG38" s="507">
        <v>0</v>
      </c>
    </row>
    <row r="39" spans="1:111" ht="15.5" customHeight="1">
      <c r="A39" s="240">
        <v>33</v>
      </c>
      <c r="B39" s="188" t="s">
        <v>195</v>
      </c>
      <c r="C39" s="185" t="s">
        <v>196</v>
      </c>
      <c r="D39" s="502">
        <v>0</v>
      </c>
      <c r="E39" s="504">
        <v>0</v>
      </c>
      <c r="F39" s="504">
        <v>0</v>
      </c>
      <c r="G39" s="504">
        <v>0</v>
      </c>
      <c r="H39" s="504">
        <v>0</v>
      </c>
      <c r="I39" s="504">
        <v>0</v>
      </c>
      <c r="J39" s="504">
        <v>0</v>
      </c>
      <c r="K39" s="504">
        <v>0</v>
      </c>
      <c r="L39" s="504">
        <v>0</v>
      </c>
      <c r="M39" s="504">
        <v>0</v>
      </c>
      <c r="N39" s="504">
        <v>0</v>
      </c>
      <c r="O39" s="504">
        <v>0</v>
      </c>
      <c r="P39" s="504">
        <v>0</v>
      </c>
      <c r="Q39" s="504">
        <v>0</v>
      </c>
      <c r="R39" s="504">
        <v>0</v>
      </c>
      <c r="S39" s="504">
        <v>0</v>
      </c>
      <c r="T39" s="504">
        <v>0</v>
      </c>
      <c r="U39" s="504">
        <v>0</v>
      </c>
      <c r="V39" s="504">
        <v>0</v>
      </c>
      <c r="W39" s="504">
        <v>0</v>
      </c>
      <c r="X39" s="504">
        <v>0</v>
      </c>
      <c r="Y39" s="504">
        <v>0</v>
      </c>
      <c r="Z39" s="504">
        <v>0</v>
      </c>
      <c r="AA39" s="504">
        <v>0</v>
      </c>
      <c r="AB39" s="504">
        <v>0</v>
      </c>
      <c r="AC39" s="504">
        <v>0</v>
      </c>
      <c r="AD39" s="504">
        <v>0</v>
      </c>
      <c r="AE39" s="504">
        <v>0</v>
      </c>
      <c r="AF39" s="504">
        <v>0</v>
      </c>
      <c r="AG39" s="504">
        <v>0</v>
      </c>
      <c r="AH39" s="504">
        <v>0</v>
      </c>
      <c r="AI39" s="504">
        <v>0</v>
      </c>
      <c r="AJ39" s="503">
        <f t="array" ref="AJ39">-生産者価格評価表!$DX39/(MMULT(投入係数表!$D39:$DG39,生産者価格評価表!$DZ$7:$DZ$114)+生産者価格評価表!$DO39)</f>
        <v>4.8705014334832512E-3</v>
      </c>
      <c r="AK39" s="504">
        <v>0</v>
      </c>
      <c r="AL39" s="504">
        <v>0</v>
      </c>
      <c r="AM39" s="504">
        <v>0</v>
      </c>
      <c r="AN39" s="504">
        <v>0</v>
      </c>
      <c r="AO39" s="504">
        <v>0</v>
      </c>
      <c r="AP39" s="504">
        <v>0</v>
      </c>
      <c r="AQ39" s="504">
        <v>0</v>
      </c>
      <c r="AR39" s="504">
        <v>0</v>
      </c>
      <c r="AS39" s="504">
        <v>0</v>
      </c>
      <c r="AT39" s="504">
        <v>0</v>
      </c>
      <c r="AU39" s="506">
        <v>0</v>
      </c>
      <c r="AV39" s="506">
        <v>0</v>
      </c>
      <c r="AW39" s="506">
        <v>0</v>
      </c>
      <c r="AX39" s="506">
        <v>0</v>
      </c>
      <c r="AY39" s="506">
        <v>0</v>
      </c>
      <c r="AZ39" s="506">
        <v>0</v>
      </c>
      <c r="BA39" s="506">
        <v>0</v>
      </c>
      <c r="BB39" s="506">
        <v>0</v>
      </c>
      <c r="BC39" s="506">
        <v>0</v>
      </c>
      <c r="BD39" s="506">
        <v>0</v>
      </c>
      <c r="BE39" s="506">
        <v>0</v>
      </c>
      <c r="BF39" s="506">
        <v>0</v>
      </c>
      <c r="BG39" s="506">
        <v>0</v>
      </c>
      <c r="BH39" s="506">
        <v>0</v>
      </c>
      <c r="BI39" s="506">
        <v>0</v>
      </c>
      <c r="BJ39" s="506">
        <v>0</v>
      </c>
      <c r="BK39" s="506">
        <v>0</v>
      </c>
      <c r="BL39" s="506">
        <v>0</v>
      </c>
      <c r="BM39" s="506">
        <v>0</v>
      </c>
      <c r="BN39" s="506">
        <v>0</v>
      </c>
      <c r="BO39" s="506">
        <v>0</v>
      </c>
      <c r="BP39" s="506">
        <v>0</v>
      </c>
      <c r="BQ39" s="506">
        <v>0</v>
      </c>
      <c r="BR39" s="506">
        <v>0</v>
      </c>
      <c r="BS39" s="506">
        <v>0</v>
      </c>
      <c r="BT39" s="506">
        <v>0</v>
      </c>
      <c r="BU39" s="506">
        <v>0</v>
      </c>
      <c r="BV39" s="506">
        <v>0</v>
      </c>
      <c r="BW39" s="506">
        <v>0</v>
      </c>
      <c r="BX39" s="506">
        <v>0</v>
      </c>
      <c r="BY39" s="506">
        <v>0</v>
      </c>
      <c r="BZ39" s="506">
        <v>0</v>
      </c>
      <c r="CA39" s="506">
        <v>0</v>
      </c>
      <c r="CB39" s="506">
        <v>0</v>
      </c>
      <c r="CC39" s="506">
        <v>0</v>
      </c>
      <c r="CD39" s="506">
        <v>0</v>
      </c>
      <c r="CE39" s="506">
        <v>0</v>
      </c>
      <c r="CF39" s="506">
        <v>0</v>
      </c>
      <c r="CG39" s="506">
        <v>0</v>
      </c>
      <c r="CH39" s="506">
        <v>0</v>
      </c>
      <c r="CI39" s="506">
        <v>0</v>
      </c>
      <c r="CJ39" s="506">
        <v>0</v>
      </c>
      <c r="CK39" s="506">
        <v>0</v>
      </c>
      <c r="CL39" s="506">
        <v>0</v>
      </c>
      <c r="CM39" s="506">
        <v>0</v>
      </c>
      <c r="CN39" s="506">
        <v>0</v>
      </c>
      <c r="CO39" s="506">
        <v>0</v>
      </c>
      <c r="CP39" s="506">
        <v>0</v>
      </c>
      <c r="CQ39" s="506">
        <v>0</v>
      </c>
      <c r="CR39" s="506">
        <v>0</v>
      </c>
      <c r="CS39" s="506">
        <v>0</v>
      </c>
      <c r="CT39" s="506">
        <v>0</v>
      </c>
      <c r="CU39" s="506">
        <v>0</v>
      </c>
      <c r="CV39" s="506">
        <v>0</v>
      </c>
      <c r="CW39" s="506">
        <v>0</v>
      </c>
      <c r="CX39" s="506">
        <v>0</v>
      </c>
      <c r="CY39" s="506">
        <v>0</v>
      </c>
      <c r="CZ39" s="506">
        <v>0</v>
      </c>
      <c r="DA39" s="506">
        <v>0</v>
      </c>
      <c r="DB39" s="506">
        <v>0</v>
      </c>
      <c r="DC39" s="506">
        <v>0</v>
      </c>
      <c r="DD39" s="506">
        <v>0</v>
      </c>
      <c r="DE39" s="506">
        <v>0</v>
      </c>
      <c r="DF39" s="506">
        <v>0</v>
      </c>
      <c r="DG39" s="507">
        <v>0</v>
      </c>
    </row>
    <row r="40" spans="1:111" ht="15.5" customHeight="1">
      <c r="A40" s="240">
        <v>34</v>
      </c>
      <c r="B40" s="188" t="s">
        <v>197</v>
      </c>
      <c r="C40" s="185" t="s">
        <v>95</v>
      </c>
      <c r="D40" s="502">
        <v>0</v>
      </c>
      <c r="E40" s="504">
        <v>0</v>
      </c>
      <c r="F40" s="504">
        <v>0</v>
      </c>
      <c r="G40" s="504">
        <v>0</v>
      </c>
      <c r="H40" s="504">
        <v>0</v>
      </c>
      <c r="I40" s="504">
        <v>0</v>
      </c>
      <c r="J40" s="504">
        <v>0</v>
      </c>
      <c r="K40" s="504">
        <v>0</v>
      </c>
      <c r="L40" s="504">
        <v>0</v>
      </c>
      <c r="M40" s="504">
        <v>0</v>
      </c>
      <c r="N40" s="504">
        <v>0</v>
      </c>
      <c r="O40" s="504">
        <v>0</v>
      </c>
      <c r="P40" s="504">
        <v>0</v>
      </c>
      <c r="Q40" s="504">
        <v>0</v>
      </c>
      <c r="R40" s="504">
        <v>0</v>
      </c>
      <c r="S40" s="504">
        <v>0</v>
      </c>
      <c r="T40" s="504">
        <v>0</v>
      </c>
      <c r="U40" s="504">
        <v>0</v>
      </c>
      <c r="V40" s="504">
        <v>0</v>
      </c>
      <c r="W40" s="504">
        <v>0</v>
      </c>
      <c r="X40" s="504">
        <v>0</v>
      </c>
      <c r="Y40" s="504">
        <v>0</v>
      </c>
      <c r="Z40" s="504">
        <v>0</v>
      </c>
      <c r="AA40" s="504">
        <v>0</v>
      </c>
      <c r="AB40" s="504">
        <v>0</v>
      </c>
      <c r="AC40" s="504">
        <v>0</v>
      </c>
      <c r="AD40" s="504">
        <v>0</v>
      </c>
      <c r="AE40" s="504">
        <v>0</v>
      </c>
      <c r="AF40" s="504">
        <v>0</v>
      </c>
      <c r="AG40" s="504">
        <v>0</v>
      </c>
      <c r="AH40" s="504">
        <v>0</v>
      </c>
      <c r="AI40" s="504">
        <v>0</v>
      </c>
      <c r="AJ40" s="504">
        <v>0</v>
      </c>
      <c r="AK40" s="503">
        <f t="array" ref="AK40">-生産者価格評価表!$DX40/(MMULT(投入係数表!$D40:$DG40,生産者価格評価表!$DZ$7:$DZ$114)+生産者価格評価表!$DO40)</f>
        <v>0.20467965776552646</v>
      </c>
      <c r="AL40" s="504">
        <v>0</v>
      </c>
      <c r="AM40" s="504">
        <v>0</v>
      </c>
      <c r="AN40" s="504">
        <v>0</v>
      </c>
      <c r="AO40" s="504">
        <v>0</v>
      </c>
      <c r="AP40" s="504">
        <v>0</v>
      </c>
      <c r="AQ40" s="504">
        <v>0</v>
      </c>
      <c r="AR40" s="504">
        <v>0</v>
      </c>
      <c r="AS40" s="504">
        <v>0</v>
      </c>
      <c r="AT40" s="504">
        <v>0</v>
      </c>
      <c r="AU40" s="506">
        <v>0</v>
      </c>
      <c r="AV40" s="506">
        <v>0</v>
      </c>
      <c r="AW40" s="506">
        <v>0</v>
      </c>
      <c r="AX40" s="506">
        <v>0</v>
      </c>
      <c r="AY40" s="506">
        <v>0</v>
      </c>
      <c r="AZ40" s="506">
        <v>0</v>
      </c>
      <c r="BA40" s="506">
        <v>0</v>
      </c>
      <c r="BB40" s="506">
        <v>0</v>
      </c>
      <c r="BC40" s="506">
        <v>0</v>
      </c>
      <c r="BD40" s="506">
        <v>0</v>
      </c>
      <c r="BE40" s="506">
        <v>0</v>
      </c>
      <c r="BF40" s="506">
        <v>0</v>
      </c>
      <c r="BG40" s="506">
        <v>0</v>
      </c>
      <c r="BH40" s="506">
        <v>0</v>
      </c>
      <c r="BI40" s="506">
        <v>0</v>
      </c>
      <c r="BJ40" s="506">
        <v>0</v>
      </c>
      <c r="BK40" s="506">
        <v>0</v>
      </c>
      <c r="BL40" s="506">
        <v>0</v>
      </c>
      <c r="BM40" s="506">
        <v>0</v>
      </c>
      <c r="BN40" s="506">
        <v>0</v>
      </c>
      <c r="BO40" s="506">
        <v>0</v>
      </c>
      <c r="BP40" s="506">
        <v>0</v>
      </c>
      <c r="BQ40" s="506">
        <v>0</v>
      </c>
      <c r="BR40" s="506">
        <v>0</v>
      </c>
      <c r="BS40" s="506">
        <v>0</v>
      </c>
      <c r="BT40" s="506">
        <v>0</v>
      </c>
      <c r="BU40" s="506">
        <v>0</v>
      </c>
      <c r="BV40" s="506">
        <v>0</v>
      </c>
      <c r="BW40" s="506">
        <v>0</v>
      </c>
      <c r="BX40" s="506">
        <v>0</v>
      </c>
      <c r="BY40" s="506">
        <v>0</v>
      </c>
      <c r="BZ40" s="506">
        <v>0</v>
      </c>
      <c r="CA40" s="506">
        <v>0</v>
      </c>
      <c r="CB40" s="506">
        <v>0</v>
      </c>
      <c r="CC40" s="506">
        <v>0</v>
      </c>
      <c r="CD40" s="506">
        <v>0</v>
      </c>
      <c r="CE40" s="506">
        <v>0</v>
      </c>
      <c r="CF40" s="506">
        <v>0</v>
      </c>
      <c r="CG40" s="506">
        <v>0</v>
      </c>
      <c r="CH40" s="506">
        <v>0</v>
      </c>
      <c r="CI40" s="506">
        <v>0</v>
      </c>
      <c r="CJ40" s="506">
        <v>0</v>
      </c>
      <c r="CK40" s="506">
        <v>0</v>
      </c>
      <c r="CL40" s="506">
        <v>0</v>
      </c>
      <c r="CM40" s="506">
        <v>0</v>
      </c>
      <c r="CN40" s="506">
        <v>0</v>
      </c>
      <c r="CO40" s="506">
        <v>0</v>
      </c>
      <c r="CP40" s="506">
        <v>0</v>
      </c>
      <c r="CQ40" s="506">
        <v>0</v>
      </c>
      <c r="CR40" s="506">
        <v>0</v>
      </c>
      <c r="CS40" s="506">
        <v>0</v>
      </c>
      <c r="CT40" s="506">
        <v>0</v>
      </c>
      <c r="CU40" s="506">
        <v>0</v>
      </c>
      <c r="CV40" s="506">
        <v>0</v>
      </c>
      <c r="CW40" s="506">
        <v>0</v>
      </c>
      <c r="CX40" s="506">
        <v>0</v>
      </c>
      <c r="CY40" s="506">
        <v>0</v>
      </c>
      <c r="CZ40" s="506">
        <v>0</v>
      </c>
      <c r="DA40" s="506">
        <v>0</v>
      </c>
      <c r="DB40" s="506">
        <v>0</v>
      </c>
      <c r="DC40" s="506">
        <v>0</v>
      </c>
      <c r="DD40" s="506">
        <v>0</v>
      </c>
      <c r="DE40" s="506">
        <v>0</v>
      </c>
      <c r="DF40" s="506">
        <v>0</v>
      </c>
      <c r="DG40" s="507">
        <v>0</v>
      </c>
    </row>
    <row r="41" spans="1:111" ht="15.5" customHeight="1">
      <c r="A41" s="240">
        <v>35</v>
      </c>
      <c r="B41" s="188" t="s">
        <v>198</v>
      </c>
      <c r="C41" s="185" t="s">
        <v>96</v>
      </c>
      <c r="D41" s="502">
        <v>0</v>
      </c>
      <c r="E41" s="504">
        <v>0</v>
      </c>
      <c r="F41" s="504">
        <v>0</v>
      </c>
      <c r="G41" s="504">
        <v>0</v>
      </c>
      <c r="H41" s="504">
        <v>0</v>
      </c>
      <c r="I41" s="504">
        <v>0</v>
      </c>
      <c r="J41" s="504">
        <v>0</v>
      </c>
      <c r="K41" s="504">
        <v>0</v>
      </c>
      <c r="L41" s="504">
        <v>0</v>
      </c>
      <c r="M41" s="504">
        <v>0</v>
      </c>
      <c r="N41" s="504">
        <v>0</v>
      </c>
      <c r="O41" s="504">
        <v>0</v>
      </c>
      <c r="P41" s="504">
        <v>0</v>
      </c>
      <c r="Q41" s="504">
        <v>0</v>
      </c>
      <c r="R41" s="504">
        <v>0</v>
      </c>
      <c r="S41" s="504">
        <v>0</v>
      </c>
      <c r="T41" s="504">
        <v>0</v>
      </c>
      <c r="U41" s="504">
        <v>0</v>
      </c>
      <c r="V41" s="504">
        <v>0</v>
      </c>
      <c r="W41" s="504">
        <v>0</v>
      </c>
      <c r="X41" s="504">
        <v>0</v>
      </c>
      <c r="Y41" s="504">
        <v>0</v>
      </c>
      <c r="Z41" s="504">
        <v>0</v>
      </c>
      <c r="AA41" s="504">
        <v>0</v>
      </c>
      <c r="AB41" s="504">
        <v>0</v>
      </c>
      <c r="AC41" s="504">
        <v>0</v>
      </c>
      <c r="AD41" s="504">
        <v>0</v>
      </c>
      <c r="AE41" s="504">
        <v>0</v>
      </c>
      <c r="AF41" s="504">
        <v>0</v>
      </c>
      <c r="AG41" s="504">
        <v>0</v>
      </c>
      <c r="AH41" s="504">
        <v>0</v>
      </c>
      <c r="AI41" s="504">
        <v>0</v>
      </c>
      <c r="AJ41" s="504">
        <v>0</v>
      </c>
      <c r="AK41" s="504">
        <v>0</v>
      </c>
      <c r="AL41" s="503">
        <f t="array" ref="AL41">-生産者価格評価表!$DX41/(MMULT(投入係数表!$D41:$DG41,生産者価格評価表!$DZ$7:$DZ$114)+生産者価格評価表!$DO41)</f>
        <v>0.1296047735272037</v>
      </c>
      <c r="AM41" s="504">
        <v>0</v>
      </c>
      <c r="AN41" s="504">
        <v>0</v>
      </c>
      <c r="AO41" s="504">
        <v>0</v>
      </c>
      <c r="AP41" s="504">
        <v>0</v>
      </c>
      <c r="AQ41" s="504">
        <v>0</v>
      </c>
      <c r="AR41" s="504">
        <v>0</v>
      </c>
      <c r="AS41" s="504">
        <v>0</v>
      </c>
      <c r="AT41" s="504">
        <v>0</v>
      </c>
      <c r="AU41" s="506">
        <v>0</v>
      </c>
      <c r="AV41" s="506">
        <v>0</v>
      </c>
      <c r="AW41" s="506">
        <v>0</v>
      </c>
      <c r="AX41" s="506">
        <v>0</v>
      </c>
      <c r="AY41" s="506">
        <v>0</v>
      </c>
      <c r="AZ41" s="506">
        <v>0</v>
      </c>
      <c r="BA41" s="506">
        <v>0</v>
      </c>
      <c r="BB41" s="506">
        <v>0</v>
      </c>
      <c r="BC41" s="506">
        <v>0</v>
      </c>
      <c r="BD41" s="506">
        <v>0</v>
      </c>
      <c r="BE41" s="506">
        <v>0</v>
      </c>
      <c r="BF41" s="506">
        <v>0</v>
      </c>
      <c r="BG41" s="506">
        <v>0</v>
      </c>
      <c r="BH41" s="506">
        <v>0</v>
      </c>
      <c r="BI41" s="506">
        <v>0</v>
      </c>
      <c r="BJ41" s="506">
        <v>0</v>
      </c>
      <c r="BK41" s="506">
        <v>0</v>
      </c>
      <c r="BL41" s="506">
        <v>0</v>
      </c>
      <c r="BM41" s="506">
        <v>0</v>
      </c>
      <c r="BN41" s="506">
        <v>0</v>
      </c>
      <c r="BO41" s="506">
        <v>0</v>
      </c>
      <c r="BP41" s="506">
        <v>0</v>
      </c>
      <c r="BQ41" s="506">
        <v>0</v>
      </c>
      <c r="BR41" s="506">
        <v>0</v>
      </c>
      <c r="BS41" s="506">
        <v>0</v>
      </c>
      <c r="BT41" s="506">
        <v>0</v>
      </c>
      <c r="BU41" s="506">
        <v>0</v>
      </c>
      <c r="BV41" s="506">
        <v>0</v>
      </c>
      <c r="BW41" s="506">
        <v>0</v>
      </c>
      <c r="BX41" s="506">
        <v>0</v>
      </c>
      <c r="BY41" s="506">
        <v>0</v>
      </c>
      <c r="BZ41" s="506">
        <v>0</v>
      </c>
      <c r="CA41" s="506">
        <v>0</v>
      </c>
      <c r="CB41" s="506">
        <v>0</v>
      </c>
      <c r="CC41" s="506">
        <v>0</v>
      </c>
      <c r="CD41" s="506">
        <v>0</v>
      </c>
      <c r="CE41" s="506">
        <v>0</v>
      </c>
      <c r="CF41" s="506">
        <v>0</v>
      </c>
      <c r="CG41" s="506">
        <v>0</v>
      </c>
      <c r="CH41" s="506">
        <v>0</v>
      </c>
      <c r="CI41" s="506">
        <v>0</v>
      </c>
      <c r="CJ41" s="506">
        <v>0</v>
      </c>
      <c r="CK41" s="506">
        <v>0</v>
      </c>
      <c r="CL41" s="506">
        <v>0</v>
      </c>
      <c r="CM41" s="506">
        <v>0</v>
      </c>
      <c r="CN41" s="506">
        <v>0</v>
      </c>
      <c r="CO41" s="506">
        <v>0</v>
      </c>
      <c r="CP41" s="506">
        <v>0</v>
      </c>
      <c r="CQ41" s="506">
        <v>0</v>
      </c>
      <c r="CR41" s="506">
        <v>0</v>
      </c>
      <c r="CS41" s="506">
        <v>0</v>
      </c>
      <c r="CT41" s="506">
        <v>0</v>
      </c>
      <c r="CU41" s="506">
        <v>0</v>
      </c>
      <c r="CV41" s="506">
        <v>0</v>
      </c>
      <c r="CW41" s="506">
        <v>0</v>
      </c>
      <c r="CX41" s="506">
        <v>0</v>
      </c>
      <c r="CY41" s="506">
        <v>0</v>
      </c>
      <c r="CZ41" s="506">
        <v>0</v>
      </c>
      <c r="DA41" s="506">
        <v>0</v>
      </c>
      <c r="DB41" s="506">
        <v>0</v>
      </c>
      <c r="DC41" s="506">
        <v>0</v>
      </c>
      <c r="DD41" s="506">
        <v>0</v>
      </c>
      <c r="DE41" s="506">
        <v>0</v>
      </c>
      <c r="DF41" s="506">
        <v>0</v>
      </c>
      <c r="DG41" s="507">
        <v>0</v>
      </c>
    </row>
    <row r="42" spans="1:111" ht="15.5" customHeight="1">
      <c r="A42" s="240">
        <v>36</v>
      </c>
      <c r="B42" s="188" t="s">
        <v>199</v>
      </c>
      <c r="C42" s="185" t="s">
        <v>200</v>
      </c>
      <c r="D42" s="502">
        <v>0</v>
      </c>
      <c r="E42" s="504">
        <v>0</v>
      </c>
      <c r="F42" s="504">
        <v>0</v>
      </c>
      <c r="G42" s="504">
        <v>0</v>
      </c>
      <c r="H42" s="504">
        <v>0</v>
      </c>
      <c r="I42" s="504">
        <v>0</v>
      </c>
      <c r="J42" s="504">
        <v>0</v>
      </c>
      <c r="K42" s="504">
        <v>0</v>
      </c>
      <c r="L42" s="504">
        <v>0</v>
      </c>
      <c r="M42" s="504">
        <v>0</v>
      </c>
      <c r="N42" s="504">
        <v>0</v>
      </c>
      <c r="O42" s="504">
        <v>0</v>
      </c>
      <c r="P42" s="504">
        <v>0</v>
      </c>
      <c r="Q42" s="504">
        <v>0</v>
      </c>
      <c r="R42" s="504">
        <v>0</v>
      </c>
      <c r="S42" s="504">
        <v>0</v>
      </c>
      <c r="T42" s="504">
        <v>0</v>
      </c>
      <c r="U42" s="504">
        <v>0</v>
      </c>
      <c r="V42" s="504">
        <v>0</v>
      </c>
      <c r="W42" s="504">
        <v>0</v>
      </c>
      <c r="X42" s="504">
        <v>0</v>
      </c>
      <c r="Y42" s="504">
        <v>0</v>
      </c>
      <c r="Z42" s="504">
        <v>0</v>
      </c>
      <c r="AA42" s="504">
        <v>0</v>
      </c>
      <c r="AB42" s="504">
        <v>0</v>
      </c>
      <c r="AC42" s="504">
        <v>0</v>
      </c>
      <c r="AD42" s="504">
        <v>0</v>
      </c>
      <c r="AE42" s="504">
        <v>0</v>
      </c>
      <c r="AF42" s="504">
        <v>0</v>
      </c>
      <c r="AG42" s="504">
        <v>0</v>
      </c>
      <c r="AH42" s="504">
        <v>0</v>
      </c>
      <c r="AI42" s="504">
        <v>0</v>
      </c>
      <c r="AJ42" s="504">
        <v>0</v>
      </c>
      <c r="AK42" s="504">
        <v>0</v>
      </c>
      <c r="AL42" s="504">
        <v>0</v>
      </c>
      <c r="AM42" s="503">
        <f t="array" ref="AM42">-生産者価格評価表!$DX42/(MMULT(投入係数表!$D42:$DG42,生産者価格評価表!$DZ$7:$DZ$114)+生産者価格評価表!$DO42)</f>
        <v>3.2819838515892152E-2</v>
      </c>
      <c r="AN42" s="504">
        <v>0</v>
      </c>
      <c r="AO42" s="504">
        <v>0</v>
      </c>
      <c r="AP42" s="504">
        <v>0</v>
      </c>
      <c r="AQ42" s="504">
        <v>0</v>
      </c>
      <c r="AR42" s="504">
        <v>0</v>
      </c>
      <c r="AS42" s="504">
        <v>0</v>
      </c>
      <c r="AT42" s="504">
        <v>0</v>
      </c>
      <c r="AU42" s="506">
        <v>0</v>
      </c>
      <c r="AV42" s="506">
        <v>0</v>
      </c>
      <c r="AW42" s="506">
        <v>0</v>
      </c>
      <c r="AX42" s="506">
        <v>0</v>
      </c>
      <c r="AY42" s="506">
        <v>0</v>
      </c>
      <c r="AZ42" s="506">
        <v>0</v>
      </c>
      <c r="BA42" s="506">
        <v>0</v>
      </c>
      <c r="BB42" s="506">
        <v>0</v>
      </c>
      <c r="BC42" s="506">
        <v>0</v>
      </c>
      <c r="BD42" s="506">
        <v>0</v>
      </c>
      <c r="BE42" s="506">
        <v>0</v>
      </c>
      <c r="BF42" s="506">
        <v>0</v>
      </c>
      <c r="BG42" s="506">
        <v>0</v>
      </c>
      <c r="BH42" s="506">
        <v>0</v>
      </c>
      <c r="BI42" s="506">
        <v>0</v>
      </c>
      <c r="BJ42" s="506">
        <v>0</v>
      </c>
      <c r="BK42" s="506">
        <v>0</v>
      </c>
      <c r="BL42" s="506">
        <v>0</v>
      </c>
      <c r="BM42" s="506">
        <v>0</v>
      </c>
      <c r="BN42" s="506">
        <v>0</v>
      </c>
      <c r="BO42" s="506">
        <v>0</v>
      </c>
      <c r="BP42" s="506">
        <v>0</v>
      </c>
      <c r="BQ42" s="506">
        <v>0</v>
      </c>
      <c r="BR42" s="506">
        <v>0</v>
      </c>
      <c r="BS42" s="506">
        <v>0</v>
      </c>
      <c r="BT42" s="506">
        <v>0</v>
      </c>
      <c r="BU42" s="506">
        <v>0</v>
      </c>
      <c r="BV42" s="506">
        <v>0</v>
      </c>
      <c r="BW42" s="506">
        <v>0</v>
      </c>
      <c r="BX42" s="506">
        <v>0</v>
      </c>
      <c r="BY42" s="506">
        <v>0</v>
      </c>
      <c r="BZ42" s="506">
        <v>0</v>
      </c>
      <c r="CA42" s="506">
        <v>0</v>
      </c>
      <c r="CB42" s="506">
        <v>0</v>
      </c>
      <c r="CC42" s="506">
        <v>0</v>
      </c>
      <c r="CD42" s="506">
        <v>0</v>
      </c>
      <c r="CE42" s="506">
        <v>0</v>
      </c>
      <c r="CF42" s="506">
        <v>0</v>
      </c>
      <c r="CG42" s="506">
        <v>0</v>
      </c>
      <c r="CH42" s="506">
        <v>0</v>
      </c>
      <c r="CI42" s="506">
        <v>0</v>
      </c>
      <c r="CJ42" s="506">
        <v>0</v>
      </c>
      <c r="CK42" s="506">
        <v>0</v>
      </c>
      <c r="CL42" s="506">
        <v>0</v>
      </c>
      <c r="CM42" s="506">
        <v>0</v>
      </c>
      <c r="CN42" s="506">
        <v>0</v>
      </c>
      <c r="CO42" s="506">
        <v>0</v>
      </c>
      <c r="CP42" s="506">
        <v>0</v>
      </c>
      <c r="CQ42" s="506">
        <v>0</v>
      </c>
      <c r="CR42" s="506">
        <v>0</v>
      </c>
      <c r="CS42" s="506">
        <v>0</v>
      </c>
      <c r="CT42" s="506">
        <v>0</v>
      </c>
      <c r="CU42" s="506">
        <v>0</v>
      </c>
      <c r="CV42" s="506">
        <v>0</v>
      </c>
      <c r="CW42" s="506">
        <v>0</v>
      </c>
      <c r="CX42" s="506">
        <v>0</v>
      </c>
      <c r="CY42" s="506">
        <v>0</v>
      </c>
      <c r="CZ42" s="506">
        <v>0</v>
      </c>
      <c r="DA42" s="506">
        <v>0</v>
      </c>
      <c r="DB42" s="506">
        <v>0</v>
      </c>
      <c r="DC42" s="506">
        <v>0</v>
      </c>
      <c r="DD42" s="506">
        <v>0</v>
      </c>
      <c r="DE42" s="506">
        <v>0</v>
      </c>
      <c r="DF42" s="506">
        <v>0</v>
      </c>
      <c r="DG42" s="507">
        <v>0</v>
      </c>
    </row>
    <row r="43" spans="1:111" ht="15.5" customHeight="1">
      <c r="A43" s="240">
        <v>37</v>
      </c>
      <c r="B43" s="188" t="s">
        <v>201</v>
      </c>
      <c r="C43" s="185" t="s">
        <v>202</v>
      </c>
      <c r="D43" s="502">
        <v>0</v>
      </c>
      <c r="E43" s="504">
        <v>0</v>
      </c>
      <c r="F43" s="504">
        <v>0</v>
      </c>
      <c r="G43" s="504">
        <v>0</v>
      </c>
      <c r="H43" s="504">
        <v>0</v>
      </c>
      <c r="I43" s="504">
        <v>0</v>
      </c>
      <c r="J43" s="504">
        <v>0</v>
      </c>
      <c r="K43" s="504">
        <v>0</v>
      </c>
      <c r="L43" s="504">
        <v>0</v>
      </c>
      <c r="M43" s="504">
        <v>0</v>
      </c>
      <c r="N43" s="504">
        <v>0</v>
      </c>
      <c r="O43" s="504">
        <v>0</v>
      </c>
      <c r="P43" s="504">
        <v>0</v>
      </c>
      <c r="Q43" s="504">
        <v>0</v>
      </c>
      <c r="R43" s="504">
        <v>0</v>
      </c>
      <c r="S43" s="504">
        <v>0</v>
      </c>
      <c r="T43" s="504">
        <v>0</v>
      </c>
      <c r="U43" s="504">
        <v>0</v>
      </c>
      <c r="V43" s="504">
        <v>0</v>
      </c>
      <c r="W43" s="504">
        <v>0</v>
      </c>
      <c r="X43" s="504">
        <v>0</v>
      </c>
      <c r="Y43" s="504">
        <v>0</v>
      </c>
      <c r="Z43" s="504">
        <v>0</v>
      </c>
      <c r="AA43" s="504">
        <v>0</v>
      </c>
      <c r="AB43" s="504">
        <v>0</v>
      </c>
      <c r="AC43" s="504">
        <v>0</v>
      </c>
      <c r="AD43" s="504">
        <v>0</v>
      </c>
      <c r="AE43" s="504">
        <v>0</v>
      </c>
      <c r="AF43" s="504">
        <v>0</v>
      </c>
      <c r="AG43" s="504">
        <v>0</v>
      </c>
      <c r="AH43" s="504">
        <v>0</v>
      </c>
      <c r="AI43" s="504">
        <v>0</v>
      </c>
      <c r="AJ43" s="504">
        <v>0</v>
      </c>
      <c r="AK43" s="504">
        <v>0</v>
      </c>
      <c r="AL43" s="504">
        <v>0</v>
      </c>
      <c r="AM43" s="504">
        <v>0</v>
      </c>
      <c r="AN43" s="503">
        <f t="array" ref="AN43">-生産者価格評価表!$DX43/(MMULT(投入係数表!$D43:$DG43,生産者価格評価表!$DZ$7:$DZ$114)+生産者価格評価表!$DO43)</f>
        <v>5.3071104043692412E-2</v>
      </c>
      <c r="AO43" s="504">
        <v>0</v>
      </c>
      <c r="AP43" s="504">
        <v>0</v>
      </c>
      <c r="AQ43" s="504">
        <v>0</v>
      </c>
      <c r="AR43" s="504">
        <v>0</v>
      </c>
      <c r="AS43" s="504">
        <v>0</v>
      </c>
      <c r="AT43" s="504">
        <v>0</v>
      </c>
      <c r="AU43" s="506">
        <v>0</v>
      </c>
      <c r="AV43" s="506">
        <v>0</v>
      </c>
      <c r="AW43" s="506">
        <v>0</v>
      </c>
      <c r="AX43" s="506">
        <v>0</v>
      </c>
      <c r="AY43" s="506">
        <v>0</v>
      </c>
      <c r="AZ43" s="506">
        <v>0</v>
      </c>
      <c r="BA43" s="506">
        <v>0</v>
      </c>
      <c r="BB43" s="506">
        <v>0</v>
      </c>
      <c r="BC43" s="506">
        <v>0</v>
      </c>
      <c r="BD43" s="506">
        <v>0</v>
      </c>
      <c r="BE43" s="506">
        <v>0</v>
      </c>
      <c r="BF43" s="506">
        <v>0</v>
      </c>
      <c r="BG43" s="506">
        <v>0</v>
      </c>
      <c r="BH43" s="506">
        <v>0</v>
      </c>
      <c r="BI43" s="506">
        <v>0</v>
      </c>
      <c r="BJ43" s="506">
        <v>0</v>
      </c>
      <c r="BK43" s="506">
        <v>0</v>
      </c>
      <c r="BL43" s="506">
        <v>0</v>
      </c>
      <c r="BM43" s="506">
        <v>0</v>
      </c>
      <c r="BN43" s="506">
        <v>0</v>
      </c>
      <c r="BO43" s="506">
        <v>0</v>
      </c>
      <c r="BP43" s="506">
        <v>0</v>
      </c>
      <c r="BQ43" s="506">
        <v>0</v>
      </c>
      <c r="BR43" s="506">
        <v>0</v>
      </c>
      <c r="BS43" s="506">
        <v>0</v>
      </c>
      <c r="BT43" s="506">
        <v>0</v>
      </c>
      <c r="BU43" s="506">
        <v>0</v>
      </c>
      <c r="BV43" s="506">
        <v>0</v>
      </c>
      <c r="BW43" s="506">
        <v>0</v>
      </c>
      <c r="BX43" s="506">
        <v>0</v>
      </c>
      <c r="BY43" s="506">
        <v>0</v>
      </c>
      <c r="BZ43" s="506">
        <v>0</v>
      </c>
      <c r="CA43" s="506">
        <v>0</v>
      </c>
      <c r="CB43" s="506">
        <v>0</v>
      </c>
      <c r="CC43" s="506">
        <v>0</v>
      </c>
      <c r="CD43" s="506">
        <v>0</v>
      </c>
      <c r="CE43" s="506">
        <v>0</v>
      </c>
      <c r="CF43" s="506">
        <v>0</v>
      </c>
      <c r="CG43" s="506">
        <v>0</v>
      </c>
      <c r="CH43" s="506">
        <v>0</v>
      </c>
      <c r="CI43" s="506">
        <v>0</v>
      </c>
      <c r="CJ43" s="506">
        <v>0</v>
      </c>
      <c r="CK43" s="506">
        <v>0</v>
      </c>
      <c r="CL43" s="506">
        <v>0</v>
      </c>
      <c r="CM43" s="506">
        <v>0</v>
      </c>
      <c r="CN43" s="506">
        <v>0</v>
      </c>
      <c r="CO43" s="506">
        <v>0</v>
      </c>
      <c r="CP43" s="506">
        <v>0</v>
      </c>
      <c r="CQ43" s="506">
        <v>0</v>
      </c>
      <c r="CR43" s="506">
        <v>0</v>
      </c>
      <c r="CS43" s="506">
        <v>0</v>
      </c>
      <c r="CT43" s="506">
        <v>0</v>
      </c>
      <c r="CU43" s="506">
        <v>0</v>
      </c>
      <c r="CV43" s="506">
        <v>0</v>
      </c>
      <c r="CW43" s="506">
        <v>0</v>
      </c>
      <c r="CX43" s="506">
        <v>0</v>
      </c>
      <c r="CY43" s="506">
        <v>0</v>
      </c>
      <c r="CZ43" s="506">
        <v>0</v>
      </c>
      <c r="DA43" s="506">
        <v>0</v>
      </c>
      <c r="DB43" s="506">
        <v>0</v>
      </c>
      <c r="DC43" s="506">
        <v>0</v>
      </c>
      <c r="DD43" s="506">
        <v>0</v>
      </c>
      <c r="DE43" s="506">
        <v>0</v>
      </c>
      <c r="DF43" s="506">
        <v>0</v>
      </c>
      <c r="DG43" s="507">
        <v>0</v>
      </c>
    </row>
    <row r="44" spans="1:111" ht="15.5" customHeight="1">
      <c r="A44" s="240">
        <v>38</v>
      </c>
      <c r="B44" s="188" t="s">
        <v>203</v>
      </c>
      <c r="C44" s="185" t="s">
        <v>204</v>
      </c>
      <c r="D44" s="502">
        <v>0</v>
      </c>
      <c r="E44" s="504">
        <v>0</v>
      </c>
      <c r="F44" s="504">
        <v>0</v>
      </c>
      <c r="G44" s="504">
        <v>0</v>
      </c>
      <c r="H44" s="504">
        <v>0</v>
      </c>
      <c r="I44" s="504">
        <v>0</v>
      </c>
      <c r="J44" s="504">
        <v>0</v>
      </c>
      <c r="K44" s="504">
        <v>0</v>
      </c>
      <c r="L44" s="504">
        <v>0</v>
      </c>
      <c r="M44" s="504">
        <v>0</v>
      </c>
      <c r="N44" s="504">
        <v>0</v>
      </c>
      <c r="O44" s="504">
        <v>0</v>
      </c>
      <c r="P44" s="504">
        <v>0</v>
      </c>
      <c r="Q44" s="504">
        <v>0</v>
      </c>
      <c r="R44" s="504">
        <v>0</v>
      </c>
      <c r="S44" s="504">
        <v>0</v>
      </c>
      <c r="T44" s="504">
        <v>0</v>
      </c>
      <c r="U44" s="504">
        <v>0</v>
      </c>
      <c r="V44" s="504">
        <v>0</v>
      </c>
      <c r="W44" s="504">
        <v>0</v>
      </c>
      <c r="X44" s="504">
        <v>0</v>
      </c>
      <c r="Y44" s="504">
        <v>0</v>
      </c>
      <c r="Z44" s="504">
        <v>0</v>
      </c>
      <c r="AA44" s="504">
        <v>0</v>
      </c>
      <c r="AB44" s="504">
        <v>0</v>
      </c>
      <c r="AC44" s="504">
        <v>0</v>
      </c>
      <c r="AD44" s="504">
        <v>0</v>
      </c>
      <c r="AE44" s="504">
        <v>0</v>
      </c>
      <c r="AF44" s="504">
        <v>0</v>
      </c>
      <c r="AG44" s="504">
        <v>0</v>
      </c>
      <c r="AH44" s="504">
        <v>0</v>
      </c>
      <c r="AI44" s="504">
        <v>0</v>
      </c>
      <c r="AJ44" s="504">
        <v>0</v>
      </c>
      <c r="AK44" s="504">
        <v>0</v>
      </c>
      <c r="AL44" s="504">
        <v>0</v>
      </c>
      <c r="AM44" s="504">
        <v>0</v>
      </c>
      <c r="AN44" s="504">
        <v>0</v>
      </c>
      <c r="AO44" s="503">
        <f t="array" ref="AO44">-生産者価格評価表!$DX44/(MMULT(投入係数表!$D44:$DG44,生産者価格評価表!$DZ$7:$DZ$114)+生産者価格評価表!$DO44)</f>
        <v>1.5431769470424652E-2</v>
      </c>
      <c r="AP44" s="504">
        <v>0</v>
      </c>
      <c r="AQ44" s="504">
        <v>0</v>
      </c>
      <c r="AR44" s="504">
        <v>0</v>
      </c>
      <c r="AS44" s="504">
        <v>0</v>
      </c>
      <c r="AT44" s="504">
        <v>0</v>
      </c>
      <c r="AU44" s="506">
        <v>0</v>
      </c>
      <c r="AV44" s="506">
        <v>0</v>
      </c>
      <c r="AW44" s="506">
        <v>0</v>
      </c>
      <c r="AX44" s="506">
        <v>0</v>
      </c>
      <c r="AY44" s="506">
        <v>0</v>
      </c>
      <c r="AZ44" s="506">
        <v>0</v>
      </c>
      <c r="BA44" s="506">
        <v>0</v>
      </c>
      <c r="BB44" s="506">
        <v>0</v>
      </c>
      <c r="BC44" s="506">
        <v>0</v>
      </c>
      <c r="BD44" s="506">
        <v>0</v>
      </c>
      <c r="BE44" s="506">
        <v>0</v>
      </c>
      <c r="BF44" s="506">
        <v>0</v>
      </c>
      <c r="BG44" s="506">
        <v>0</v>
      </c>
      <c r="BH44" s="506">
        <v>0</v>
      </c>
      <c r="BI44" s="506">
        <v>0</v>
      </c>
      <c r="BJ44" s="506">
        <v>0</v>
      </c>
      <c r="BK44" s="506">
        <v>0</v>
      </c>
      <c r="BL44" s="506">
        <v>0</v>
      </c>
      <c r="BM44" s="506">
        <v>0</v>
      </c>
      <c r="BN44" s="506">
        <v>0</v>
      </c>
      <c r="BO44" s="506">
        <v>0</v>
      </c>
      <c r="BP44" s="506">
        <v>0</v>
      </c>
      <c r="BQ44" s="506">
        <v>0</v>
      </c>
      <c r="BR44" s="506">
        <v>0</v>
      </c>
      <c r="BS44" s="506">
        <v>0</v>
      </c>
      <c r="BT44" s="506">
        <v>0</v>
      </c>
      <c r="BU44" s="506">
        <v>0</v>
      </c>
      <c r="BV44" s="506">
        <v>0</v>
      </c>
      <c r="BW44" s="506">
        <v>0</v>
      </c>
      <c r="BX44" s="506">
        <v>0</v>
      </c>
      <c r="BY44" s="506">
        <v>0</v>
      </c>
      <c r="BZ44" s="506">
        <v>0</v>
      </c>
      <c r="CA44" s="506">
        <v>0</v>
      </c>
      <c r="CB44" s="506">
        <v>0</v>
      </c>
      <c r="CC44" s="506">
        <v>0</v>
      </c>
      <c r="CD44" s="506">
        <v>0</v>
      </c>
      <c r="CE44" s="506">
        <v>0</v>
      </c>
      <c r="CF44" s="506">
        <v>0</v>
      </c>
      <c r="CG44" s="506">
        <v>0</v>
      </c>
      <c r="CH44" s="506">
        <v>0</v>
      </c>
      <c r="CI44" s="506">
        <v>0</v>
      </c>
      <c r="CJ44" s="506">
        <v>0</v>
      </c>
      <c r="CK44" s="506">
        <v>0</v>
      </c>
      <c r="CL44" s="506">
        <v>0</v>
      </c>
      <c r="CM44" s="506">
        <v>0</v>
      </c>
      <c r="CN44" s="506">
        <v>0</v>
      </c>
      <c r="CO44" s="506">
        <v>0</v>
      </c>
      <c r="CP44" s="506">
        <v>0</v>
      </c>
      <c r="CQ44" s="506">
        <v>0</v>
      </c>
      <c r="CR44" s="506">
        <v>0</v>
      </c>
      <c r="CS44" s="506">
        <v>0</v>
      </c>
      <c r="CT44" s="506">
        <v>0</v>
      </c>
      <c r="CU44" s="506">
        <v>0</v>
      </c>
      <c r="CV44" s="506">
        <v>0</v>
      </c>
      <c r="CW44" s="506">
        <v>0</v>
      </c>
      <c r="CX44" s="506">
        <v>0</v>
      </c>
      <c r="CY44" s="506">
        <v>0</v>
      </c>
      <c r="CZ44" s="506">
        <v>0</v>
      </c>
      <c r="DA44" s="506">
        <v>0</v>
      </c>
      <c r="DB44" s="506">
        <v>0</v>
      </c>
      <c r="DC44" s="506">
        <v>0</v>
      </c>
      <c r="DD44" s="506">
        <v>0</v>
      </c>
      <c r="DE44" s="506">
        <v>0</v>
      </c>
      <c r="DF44" s="506">
        <v>0</v>
      </c>
      <c r="DG44" s="507">
        <v>0</v>
      </c>
    </row>
    <row r="45" spans="1:111" ht="15.5" customHeight="1">
      <c r="A45" s="240">
        <v>39</v>
      </c>
      <c r="B45" s="188" t="s">
        <v>205</v>
      </c>
      <c r="C45" s="185" t="s">
        <v>206</v>
      </c>
      <c r="D45" s="502">
        <v>0</v>
      </c>
      <c r="E45" s="504">
        <v>0</v>
      </c>
      <c r="F45" s="504">
        <v>0</v>
      </c>
      <c r="G45" s="504">
        <v>0</v>
      </c>
      <c r="H45" s="504">
        <v>0</v>
      </c>
      <c r="I45" s="504">
        <v>0</v>
      </c>
      <c r="J45" s="504">
        <v>0</v>
      </c>
      <c r="K45" s="504">
        <v>0</v>
      </c>
      <c r="L45" s="504">
        <v>0</v>
      </c>
      <c r="M45" s="504">
        <v>0</v>
      </c>
      <c r="N45" s="504">
        <v>0</v>
      </c>
      <c r="O45" s="504">
        <v>0</v>
      </c>
      <c r="P45" s="504">
        <v>0</v>
      </c>
      <c r="Q45" s="504">
        <v>0</v>
      </c>
      <c r="R45" s="504">
        <v>0</v>
      </c>
      <c r="S45" s="504">
        <v>0</v>
      </c>
      <c r="T45" s="504">
        <v>0</v>
      </c>
      <c r="U45" s="504">
        <v>0</v>
      </c>
      <c r="V45" s="504">
        <v>0</v>
      </c>
      <c r="W45" s="504">
        <v>0</v>
      </c>
      <c r="X45" s="504">
        <v>0</v>
      </c>
      <c r="Y45" s="504">
        <v>0</v>
      </c>
      <c r="Z45" s="504">
        <v>0</v>
      </c>
      <c r="AA45" s="504">
        <v>0</v>
      </c>
      <c r="AB45" s="504">
        <v>0</v>
      </c>
      <c r="AC45" s="504">
        <v>0</v>
      </c>
      <c r="AD45" s="504">
        <v>0</v>
      </c>
      <c r="AE45" s="504">
        <v>0</v>
      </c>
      <c r="AF45" s="504">
        <v>0</v>
      </c>
      <c r="AG45" s="504">
        <v>0</v>
      </c>
      <c r="AH45" s="504">
        <v>0</v>
      </c>
      <c r="AI45" s="504">
        <v>0</v>
      </c>
      <c r="AJ45" s="504">
        <v>0</v>
      </c>
      <c r="AK45" s="504">
        <v>0</v>
      </c>
      <c r="AL45" s="504">
        <v>0</v>
      </c>
      <c r="AM45" s="504">
        <v>0</v>
      </c>
      <c r="AN45" s="504">
        <v>0</v>
      </c>
      <c r="AO45" s="504">
        <v>0</v>
      </c>
      <c r="AP45" s="503">
        <f t="array" ref="AP45">-生産者価格評価表!$DX45/(MMULT(投入係数表!$D45:$DG45,生産者価格評価表!$DZ$7:$DZ$114)+生産者価格評価表!$DO45)</f>
        <v>7.5013614211486057E-2</v>
      </c>
      <c r="AQ45" s="504">
        <v>0</v>
      </c>
      <c r="AR45" s="504">
        <v>0</v>
      </c>
      <c r="AS45" s="504">
        <v>0</v>
      </c>
      <c r="AT45" s="504">
        <v>0</v>
      </c>
      <c r="AU45" s="506">
        <v>0</v>
      </c>
      <c r="AV45" s="506">
        <v>0</v>
      </c>
      <c r="AW45" s="506">
        <v>0</v>
      </c>
      <c r="AX45" s="506">
        <v>0</v>
      </c>
      <c r="AY45" s="506">
        <v>0</v>
      </c>
      <c r="AZ45" s="506">
        <v>0</v>
      </c>
      <c r="BA45" s="506">
        <v>0</v>
      </c>
      <c r="BB45" s="506">
        <v>0</v>
      </c>
      <c r="BC45" s="506">
        <v>0</v>
      </c>
      <c r="BD45" s="506">
        <v>0</v>
      </c>
      <c r="BE45" s="506">
        <v>0</v>
      </c>
      <c r="BF45" s="506">
        <v>0</v>
      </c>
      <c r="BG45" s="506">
        <v>0</v>
      </c>
      <c r="BH45" s="506">
        <v>0</v>
      </c>
      <c r="BI45" s="506">
        <v>0</v>
      </c>
      <c r="BJ45" s="506">
        <v>0</v>
      </c>
      <c r="BK45" s="506">
        <v>0</v>
      </c>
      <c r="BL45" s="506">
        <v>0</v>
      </c>
      <c r="BM45" s="506">
        <v>0</v>
      </c>
      <c r="BN45" s="506">
        <v>0</v>
      </c>
      <c r="BO45" s="506">
        <v>0</v>
      </c>
      <c r="BP45" s="506">
        <v>0</v>
      </c>
      <c r="BQ45" s="506">
        <v>0</v>
      </c>
      <c r="BR45" s="506">
        <v>0</v>
      </c>
      <c r="BS45" s="506">
        <v>0</v>
      </c>
      <c r="BT45" s="506">
        <v>0</v>
      </c>
      <c r="BU45" s="506">
        <v>0</v>
      </c>
      <c r="BV45" s="506">
        <v>0</v>
      </c>
      <c r="BW45" s="506">
        <v>0</v>
      </c>
      <c r="BX45" s="506">
        <v>0</v>
      </c>
      <c r="BY45" s="506">
        <v>0</v>
      </c>
      <c r="BZ45" s="506">
        <v>0</v>
      </c>
      <c r="CA45" s="506">
        <v>0</v>
      </c>
      <c r="CB45" s="506">
        <v>0</v>
      </c>
      <c r="CC45" s="506">
        <v>0</v>
      </c>
      <c r="CD45" s="506">
        <v>0</v>
      </c>
      <c r="CE45" s="506">
        <v>0</v>
      </c>
      <c r="CF45" s="506">
        <v>0</v>
      </c>
      <c r="CG45" s="506">
        <v>0</v>
      </c>
      <c r="CH45" s="506">
        <v>0</v>
      </c>
      <c r="CI45" s="506">
        <v>0</v>
      </c>
      <c r="CJ45" s="506">
        <v>0</v>
      </c>
      <c r="CK45" s="506">
        <v>0</v>
      </c>
      <c r="CL45" s="506">
        <v>0</v>
      </c>
      <c r="CM45" s="506">
        <v>0</v>
      </c>
      <c r="CN45" s="506">
        <v>0</v>
      </c>
      <c r="CO45" s="506">
        <v>0</v>
      </c>
      <c r="CP45" s="506">
        <v>0</v>
      </c>
      <c r="CQ45" s="506">
        <v>0</v>
      </c>
      <c r="CR45" s="506">
        <v>0</v>
      </c>
      <c r="CS45" s="506">
        <v>0</v>
      </c>
      <c r="CT45" s="506">
        <v>0</v>
      </c>
      <c r="CU45" s="506">
        <v>0</v>
      </c>
      <c r="CV45" s="506">
        <v>0</v>
      </c>
      <c r="CW45" s="506">
        <v>0</v>
      </c>
      <c r="CX45" s="506">
        <v>0</v>
      </c>
      <c r="CY45" s="506">
        <v>0</v>
      </c>
      <c r="CZ45" s="506">
        <v>0</v>
      </c>
      <c r="DA45" s="506">
        <v>0</v>
      </c>
      <c r="DB45" s="506">
        <v>0</v>
      </c>
      <c r="DC45" s="506">
        <v>0</v>
      </c>
      <c r="DD45" s="506">
        <v>0</v>
      </c>
      <c r="DE45" s="506">
        <v>0</v>
      </c>
      <c r="DF45" s="506">
        <v>0</v>
      </c>
      <c r="DG45" s="507">
        <v>0</v>
      </c>
    </row>
    <row r="46" spans="1:111" ht="15.5" customHeight="1">
      <c r="A46" s="240">
        <v>40</v>
      </c>
      <c r="B46" s="188" t="s">
        <v>207</v>
      </c>
      <c r="C46" s="185" t="s">
        <v>208</v>
      </c>
      <c r="D46" s="502">
        <v>0</v>
      </c>
      <c r="E46" s="504">
        <v>0</v>
      </c>
      <c r="F46" s="504">
        <v>0</v>
      </c>
      <c r="G46" s="504">
        <v>0</v>
      </c>
      <c r="H46" s="504">
        <v>0</v>
      </c>
      <c r="I46" s="504">
        <v>0</v>
      </c>
      <c r="J46" s="504">
        <v>0</v>
      </c>
      <c r="K46" s="504">
        <v>0</v>
      </c>
      <c r="L46" s="504">
        <v>0</v>
      </c>
      <c r="M46" s="504">
        <v>0</v>
      </c>
      <c r="N46" s="504">
        <v>0</v>
      </c>
      <c r="O46" s="504">
        <v>0</v>
      </c>
      <c r="P46" s="504">
        <v>0</v>
      </c>
      <c r="Q46" s="504">
        <v>0</v>
      </c>
      <c r="R46" s="504">
        <v>0</v>
      </c>
      <c r="S46" s="504">
        <v>0</v>
      </c>
      <c r="T46" s="504">
        <v>0</v>
      </c>
      <c r="U46" s="504">
        <v>0</v>
      </c>
      <c r="V46" s="504">
        <v>0</v>
      </c>
      <c r="W46" s="504">
        <v>0</v>
      </c>
      <c r="X46" s="504">
        <v>0</v>
      </c>
      <c r="Y46" s="504">
        <v>0</v>
      </c>
      <c r="Z46" s="504">
        <v>0</v>
      </c>
      <c r="AA46" s="504">
        <v>0</v>
      </c>
      <c r="AB46" s="504">
        <v>0</v>
      </c>
      <c r="AC46" s="504">
        <v>0</v>
      </c>
      <c r="AD46" s="504">
        <v>0</v>
      </c>
      <c r="AE46" s="504">
        <v>0</v>
      </c>
      <c r="AF46" s="504">
        <v>0</v>
      </c>
      <c r="AG46" s="504">
        <v>0</v>
      </c>
      <c r="AH46" s="504">
        <v>0</v>
      </c>
      <c r="AI46" s="504">
        <v>0</v>
      </c>
      <c r="AJ46" s="504">
        <v>0</v>
      </c>
      <c r="AK46" s="504">
        <v>0</v>
      </c>
      <c r="AL46" s="504">
        <v>0</v>
      </c>
      <c r="AM46" s="504">
        <v>0</v>
      </c>
      <c r="AN46" s="504">
        <v>0</v>
      </c>
      <c r="AO46" s="504">
        <v>0</v>
      </c>
      <c r="AP46" s="504">
        <v>0</v>
      </c>
      <c r="AQ46" s="503">
        <f t="array" ref="AQ46">-生産者価格評価表!$DX46/(MMULT(投入係数表!$D46:$DG46,生産者価格評価表!$DZ$7:$DZ$114)+生産者価格評価表!$DO46)</f>
        <v>0.56345882227883948</v>
      </c>
      <c r="AR46" s="504">
        <v>0</v>
      </c>
      <c r="AS46" s="504">
        <v>0</v>
      </c>
      <c r="AT46" s="504">
        <v>0</v>
      </c>
      <c r="AU46" s="506">
        <v>0</v>
      </c>
      <c r="AV46" s="506">
        <v>0</v>
      </c>
      <c r="AW46" s="506">
        <v>0</v>
      </c>
      <c r="AX46" s="506">
        <v>0</v>
      </c>
      <c r="AY46" s="506">
        <v>0</v>
      </c>
      <c r="AZ46" s="506">
        <v>0</v>
      </c>
      <c r="BA46" s="506">
        <v>0</v>
      </c>
      <c r="BB46" s="506">
        <v>0</v>
      </c>
      <c r="BC46" s="506">
        <v>0</v>
      </c>
      <c r="BD46" s="506">
        <v>0</v>
      </c>
      <c r="BE46" s="506">
        <v>0</v>
      </c>
      <c r="BF46" s="506">
        <v>0</v>
      </c>
      <c r="BG46" s="506">
        <v>0</v>
      </c>
      <c r="BH46" s="506">
        <v>0</v>
      </c>
      <c r="BI46" s="506">
        <v>0</v>
      </c>
      <c r="BJ46" s="506">
        <v>0</v>
      </c>
      <c r="BK46" s="506">
        <v>0</v>
      </c>
      <c r="BL46" s="506">
        <v>0</v>
      </c>
      <c r="BM46" s="506">
        <v>0</v>
      </c>
      <c r="BN46" s="506">
        <v>0</v>
      </c>
      <c r="BO46" s="506">
        <v>0</v>
      </c>
      <c r="BP46" s="506">
        <v>0</v>
      </c>
      <c r="BQ46" s="506">
        <v>0</v>
      </c>
      <c r="BR46" s="506">
        <v>0</v>
      </c>
      <c r="BS46" s="506">
        <v>0</v>
      </c>
      <c r="BT46" s="506">
        <v>0</v>
      </c>
      <c r="BU46" s="506">
        <v>0</v>
      </c>
      <c r="BV46" s="506">
        <v>0</v>
      </c>
      <c r="BW46" s="506">
        <v>0</v>
      </c>
      <c r="BX46" s="506">
        <v>0</v>
      </c>
      <c r="BY46" s="506">
        <v>0</v>
      </c>
      <c r="BZ46" s="506">
        <v>0</v>
      </c>
      <c r="CA46" s="506">
        <v>0</v>
      </c>
      <c r="CB46" s="506">
        <v>0</v>
      </c>
      <c r="CC46" s="506">
        <v>0</v>
      </c>
      <c r="CD46" s="506">
        <v>0</v>
      </c>
      <c r="CE46" s="506">
        <v>0</v>
      </c>
      <c r="CF46" s="506">
        <v>0</v>
      </c>
      <c r="CG46" s="506">
        <v>0</v>
      </c>
      <c r="CH46" s="506">
        <v>0</v>
      </c>
      <c r="CI46" s="506">
        <v>0</v>
      </c>
      <c r="CJ46" s="506">
        <v>0</v>
      </c>
      <c r="CK46" s="506">
        <v>0</v>
      </c>
      <c r="CL46" s="506">
        <v>0</v>
      </c>
      <c r="CM46" s="506">
        <v>0</v>
      </c>
      <c r="CN46" s="506">
        <v>0</v>
      </c>
      <c r="CO46" s="506">
        <v>0</v>
      </c>
      <c r="CP46" s="506">
        <v>0</v>
      </c>
      <c r="CQ46" s="506">
        <v>0</v>
      </c>
      <c r="CR46" s="506">
        <v>0</v>
      </c>
      <c r="CS46" s="506">
        <v>0</v>
      </c>
      <c r="CT46" s="506">
        <v>0</v>
      </c>
      <c r="CU46" s="506">
        <v>0</v>
      </c>
      <c r="CV46" s="506">
        <v>0</v>
      </c>
      <c r="CW46" s="506">
        <v>0</v>
      </c>
      <c r="CX46" s="506">
        <v>0</v>
      </c>
      <c r="CY46" s="506">
        <v>0</v>
      </c>
      <c r="CZ46" s="506">
        <v>0</v>
      </c>
      <c r="DA46" s="506">
        <v>0</v>
      </c>
      <c r="DB46" s="506">
        <v>0</v>
      </c>
      <c r="DC46" s="506">
        <v>0</v>
      </c>
      <c r="DD46" s="506">
        <v>0</v>
      </c>
      <c r="DE46" s="506">
        <v>0</v>
      </c>
      <c r="DF46" s="506">
        <v>0</v>
      </c>
      <c r="DG46" s="507">
        <v>0</v>
      </c>
    </row>
    <row r="47" spans="1:111" ht="15.5" customHeight="1">
      <c r="A47" s="240">
        <v>41</v>
      </c>
      <c r="B47" s="188" t="s">
        <v>209</v>
      </c>
      <c r="C47" s="185" t="s">
        <v>210</v>
      </c>
      <c r="D47" s="502">
        <v>0</v>
      </c>
      <c r="E47" s="504">
        <v>0</v>
      </c>
      <c r="F47" s="504">
        <v>0</v>
      </c>
      <c r="G47" s="504">
        <v>0</v>
      </c>
      <c r="H47" s="504">
        <v>0</v>
      </c>
      <c r="I47" s="504">
        <v>0</v>
      </c>
      <c r="J47" s="504">
        <v>0</v>
      </c>
      <c r="K47" s="504">
        <v>0</v>
      </c>
      <c r="L47" s="504">
        <v>0</v>
      </c>
      <c r="M47" s="504">
        <v>0</v>
      </c>
      <c r="N47" s="504">
        <v>0</v>
      </c>
      <c r="O47" s="504">
        <v>0</v>
      </c>
      <c r="P47" s="504">
        <v>0</v>
      </c>
      <c r="Q47" s="504">
        <v>0</v>
      </c>
      <c r="R47" s="504">
        <v>0</v>
      </c>
      <c r="S47" s="504">
        <v>0</v>
      </c>
      <c r="T47" s="504">
        <v>0</v>
      </c>
      <c r="U47" s="504">
        <v>0</v>
      </c>
      <c r="V47" s="504">
        <v>0</v>
      </c>
      <c r="W47" s="504">
        <v>0</v>
      </c>
      <c r="X47" s="504">
        <v>0</v>
      </c>
      <c r="Y47" s="504">
        <v>0</v>
      </c>
      <c r="Z47" s="504">
        <v>0</v>
      </c>
      <c r="AA47" s="504">
        <v>0</v>
      </c>
      <c r="AB47" s="504">
        <v>0</v>
      </c>
      <c r="AC47" s="504">
        <v>0</v>
      </c>
      <c r="AD47" s="504">
        <v>0</v>
      </c>
      <c r="AE47" s="504">
        <v>0</v>
      </c>
      <c r="AF47" s="504">
        <v>0</v>
      </c>
      <c r="AG47" s="504">
        <v>0</v>
      </c>
      <c r="AH47" s="504">
        <v>0</v>
      </c>
      <c r="AI47" s="504">
        <v>0</v>
      </c>
      <c r="AJ47" s="504">
        <v>0</v>
      </c>
      <c r="AK47" s="504">
        <v>0</v>
      </c>
      <c r="AL47" s="504">
        <v>0</v>
      </c>
      <c r="AM47" s="504">
        <v>0</v>
      </c>
      <c r="AN47" s="504">
        <v>0</v>
      </c>
      <c r="AO47" s="504">
        <v>0</v>
      </c>
      <c r="AP47" s="504">
        <v>0</v>
      </c>
      <c r="AQ47" s="504">
        <v>0</v>
      </c>
      <c r="AR47" s="503">
        <f t="array" ref="AR47">-生産者価格評価表!$DX47/(MMULT(投入係数表!$D47:$DG47,生産者価格評価表!$DZ$7:$DZ$114)+生産者価格評価表!$DO47)</f>
        <v>0.28286471000436858</v>
      </c>
      <c r="AS47" s="504">
        <v>0</v>
      </c>
      <c r="AT47" s="504">
        <v>0</v>
      </c>
      <c r="AU47" s="506">
        <v>0</v>
      </c>
      <c r="AV47" s="506">
        <v>0</v>
      </c>
      <c r="AW47" s="506">
        <v>0</v>
      </c>
      <c r="AX47" s="506">
        <v>0</v>
      </c>
      <c r="AY47" s="506">
        <v>0</v>
      </c>
      <c r="AZ47" s="506">
        <v>0</v>
      </c>
      <c r="BA47" s="506">
        <v>0</v>
      </c>
      <c r="BB47" s="506">
        <v>0</v>
      </c>
      <c r="BC47" s="506">
        <v>0</v>
      </c>
      <c r="BD47" s="506">
        <v>0</v>
      </c>
      <c r="BE47" s="506">
        <v>0</v>
      </c>
      <c r="BF47" s="506">
        <v>0</v>
      </c>
      <c r="BG47" s="506">
        <v>0</v>
      </c>
      <c r="BH47" s="506">
        <v>0</v>
      </c>
      <c r="BI47" s="506">
        <v>0</v>
      </c>
      <c r="BJ47" s="506">
        <v>0</v>
      </c>
      <c r="BK47" s="506">
        <v>0</v>
      </c>
      <c r="BL47" s="506">
        <v>0</v>
      </c>
      <c r="BM47" s="506">
        <v>0</v>
      </c>
      <c r="BN47" s="506">
        <v>0</v>
      </c>
      <c r="BO47" s="506">
        <v>0</v>
      </c>
      <c r="BP47" s="506">
        <v>0</v>
      </c>
      <c r="BQ47" s="506">
        <v>0</v>
      </c>
      <c r="BR47" s="506">
        <v>0</v>
      </c>
      <c r="BS47" s="506">
        <v>0</v>
      </c>
      <c r="BT47" s="506">
        <v>0</v>
      </c>
      <c r="BU47" s="506">
        <v>0</v>
      </c>
      <c r="BV47" s="506">
        <v>0</v>
      </c>
      <c r="BW47" s="506">
        <v>0</v>
      </c>
      <c r="BX47" s="506">
        <v>0</v>
      </c>
      <c r="BY47" s="506">
        <v>0</v>
      </c>
      <c r="BZ47" s="506">
        <v>0</v>
      </c>
      <c r="CA47" s="506">
        <v>0</v>
      </c>
      <c r="CB47" s="506">
        <v>0</v>
      </c>
      <c r="CC47" s="506">
        <v>0</v>
      </c>
      <c r="CD47" s="506">
        <v>0</v>
      </c>
      <c r="CE47" s="506">
        <v>0</v>
      </c>
      <c r="CF47" s="506">
        <v>0</v>
      </c>
      <c r="CG47" s="506">
        <v>0</v>
      </c>
      <c r="CH47" s="506">
        <v>0</v>
      </c>
      <c r="CI47" s="506">
        <v>0</v>
      </c>
      <c r="CJ47" s="506">
        <v>0</v>
      </c>
      <c r="CK47" s="506">
        <v>0</v>
      </c>
      <c r="CL47" s="506">
        <v>0</v>
      </c>
      <c r="CM47" s="506">
        <v>0</v>
      </c>
      <c r="CN47" s="506">
        <v>0</v>
      </c>
      <c r="CO47" s="506">
        <v>0</v>
      </c>
      <c r="CP47" s="506">
        <v>0</v>
      </c>
      <c r="CQ47" s="506">
        <v>0</v>
      </c>
      <c r="CR47" s="506">
        <v>0</v>
      </c>
      <c r="CS47" s="506">
        <v>0</v>
      </c>
      <c r="CT47" s="506">
        <v>0</v>
      </c>
      <c r="CU47" s="506">
        <v>0</v>
      </c>
      <c r="CV47" s="506">
        <v>0</v>
      </c>
      <c r="CW47" s="506">
        <v>0</v>
      </c>
      <c r="CX47" s="506">
        <v>0</v>
      </c>
      <c r="CY47" s="506">
        <v>0</v>
      </c>
      <c r="CZ47" s="506">
        <v>0</v>
      </c>
      <c r="DA47" s="506">
        <v>0</v>
      </c>
      <c r="DB47" s="506">
        <v>0</v>
      </c>
      <c r="DC47" s="506">
        <v>0</v>
      </c>
      <c r="DD47" s="506">
        <v>0</v>
      </c>
      <c r="DE47" s="506">
        <v>0</v>
      </c>
      <c r="DF47" s="506">
        <v>0</v>
      </c>
      <c r="DG47" s="507">
        <v>0</v>
      </c>
    </row>
    <row r="48" spans="1:111" ht="15.5" customHeight="1">
      <c r="A48" s="240">
        <v>42</v>
      </c>
      <c r="B48" s="188" t="s">
        <v>211</v>
      </c>
      <c r="C48" s="185" t="s">
        <v>212</v>
      </c>
      <c r="D48" s="502">
        <v>0</v>
      </c>
      <c r="E48" s="504">
        <v>0</v>
      </c>
      <c r="F48" s="504">
        <v>0</v>
      </c>
      <c r="G48" s="504">
        <v>0</v>
      </c>
      <c r="H48" s="504">
        <v>0</v>
      </c>
      <c r="I48" s="504">
        <v>0</v>
      </c>
      <c r="J48" s="504">
        <v>0</v>
      </c>
      <c r="K48" s="504">
        <v>0</v>
      </c>
      <c r="L48" s="504">
        <v>0</v>
      </c>
      <c r="M48" s="504">
        <v>0</v>
      </c>
      <c r="N48" s="504">
        <v>0</v>
      </c>
      <c r="O48" s="504">
        <v>0</v>
      </c>
      <c r="P48" s="504">
        <v>0</v>
      </c>
      <c r="Q48" s="504">
        <v>0</v>
      </c>
      <c r="R48" s="504">
        <v>0</v>
      </c>
      <c r="S48" s="504">
        <v>0</v>
      </c>
      <c r="T48" s="504">
        <v>0</v>
      </c>
      <c r="U48" s="504">
        <v>0</v>
      </c>
      <c r="V48" s="504">
        <v>0</v>
      </c>
      <c r="W48" s="504">
        <v>0</v>
      </c>
      <c r="X48" s="504">
        <v>0</v>
      </c>
      <c r="Y48" s="504">
        <v>0</v>
      </c>
      <c r="Z48" s="504">
        <v>0</v>
      </c>
      <c r="AA48" s="504">
        <v>0</v>
      </c>
      <c r="AB48" s="504">
        <v>0</v>
      </c>
      <c r="AC48" s="504">
        <v>0</v>
      </c>
      <c r="AD48" s="504">
        <v>0</v>
      </c>
      <c r="AE48" s="504">
        <v>0</v>
      </c>
      <c r="AF48" s="504">
        <v>0</v>
      </c>
      <c r="AG48" s="504">
        <v>0</v>
      </c>
      <c r="AH48" s="504">
        <v>0</v>
      </c>
      <c r="AI48" s="504">
        <v>0</v>
      </c>
      <c r="AJ48" s="504">
        <v>0</v>
      </c>
      <c r="AK48" s="504">
        <v>0</v>
      </c>
      <c r="AL48" s="504">
        <v>0</v>
      </c>
      <c r="AM48" s="504">
        <v>0</v>
      </c>
      <c r="AN48" s="504">
        <v>0</v>
      </c>
      <c r="AO48" s="504">
        <v>0</v>
      </c>
      <c r="AP48" s="504">
        <v>0</v>
      </c>
      <c r="AQ48" s="504">
        <v>0</v>
      </c>
      <c r="AR48" s="504">
        <v>0</v>
      </c>
      <c r="AS48" s="503">
        <f t="array" ref="AS48">-生産者価格評価表!$DX48/(MMULT(投入係数表!$D48:$DG48,生産者価格評価表!$DZ$7:$DZ$114)+生産者価格評価表!$DO48)</f>
        <v>6.6414496780411905E-2</v>
      </c>
      <c r="AT48" s="504">
        <v>0</v>
      </c>
      <c r="AU48" s="504">
        <v>0</v>
      </c>
      <c r="AV48" s="504">
        <v>0</v>
      </c>
      <c r="AW48" s="504">
        <v>0</v>
      </c>
      <c r="AX48" s="504">
        <v>0</v>
      </c>
      <c r="AY48" s="504">
        <v>0</v>
      </c>
      <c r="AZ48" s="504">
        <v>0</v>
      </c>
      <c r="BA48" s="504">
        <v>0</v>
      </c>
      <c r="BB48" s="504">
        <v>0</v>
      </c>
      <c r="BC48" s="504">
        <v>0</v>
      </c>
      <c r="BD48" s="504">
        <v>0</v>
      </c>
      <c r="BE48" s="504">
        <v>0</v>
      </c>
      <c r="BF48" s="504">
        <v>0</v>
      </c>
      <c r="BG48" s="504">
        <v>0</v>
      </c>
      <c r="BH48" s="504">
        <v>0</v>
      </c>
      <c r="BI48" s="504">
        <v>0</v>
      </c>
      <c r="BJ48" s="504">
        <v>0</v>
      </c>
      <c r="BK48" s="504">
        <v>0</v>
      </c>
      <c r="BL48" s="504">
        <v>0</v>
      </c>
      <c r="BM48" s="504">
        <v>0</v>
      </c>
      <c r="BN48" s="504">
        <v>0</v>
      </c>
      <c r="BO48" s="504">
        <v>0</v>
      </c>
      <c r="BP48" s="504">
        <v>0</v>
      </c>
      <c r="BQ48" s="504">
        <v>0</v>
      </c>
      <c r="BR48" s="504">
        <v>0</v>
      </c>
      <c r="BS48" s="504">
        <v>0</v>
      </c>
      <c r="BT48" s="504">
        <v>0</v>
      </c>
      <c r="BU48" s="504">
        <v>0</v>
      </c>
      <c r="BV48" s="504">
        <v>0</v>
      </c>
      <c r="BW48" s="504">
        <v>0</v>
      </c>
      <c r="BX48" s="504">
        <v>0</v>
      </c>
      <c r="BY48" s="504">
        <v>0</v>
      </c>
      <c r="BZ48" s="504">
        <v>0</v>
      </c>
      <c r="CA48" s="504">
        <v>0</v>
      </c>
      <c r="CB48" s="504">
        <v>0</v>
      </c>
      <c r="CC48" s="504">
        <v>0</v>
      </c>
      <c r="CD48" s="504">
        <v>0</v>
      </c>
      <c r="CE48" s="504">
        <v>0</v>
      </c>
      <c r="CF48" s="504">
        <v>0</v>
      </c>
      <c r="CG48" s="504">
        <v>0</v>
      </c>
      <c r="CH48" s="504">
        <v>0</v>
      </c>
      <c r="CI48" s="504">
        <v>0</v>
      </c>
      <c r="CJ48" s="504">
        <v>0</v>
      </c>
      <c r="CK48" s="504">
        <v>0</v>
      </c>
      <c r="CL48" s="504">
        <v>0</v>
      </c>
      <c r="CM48" s="504">
        <v>0</v>
      </c>
      <c r="CN48" s="504">
        <v>0</v>
      </c>
      <c r="CO48" s="504">
        <v>0</v>
      </c>
      <c r="CP48" s="504">
        <v>0</v>
      </c>
      <c r="CQ48" s="504">
        <v>0</v>
      </c>
      <c r="CR48" s="504">
        <v>0</v>
      </c>
      <c r="CS48" s="504">
        <v>0</v>
      </c>
      <c r="CT48" s="504">
        <v>0</v>
      </c>
      <c r="CU48" s="504">
        <v>0</v>
      </c>
      <c r="CV48" s="504">
        <v>0</v>
      </c>
      <c r="CW48" s="504">
        <v>0</v>
      </c>
      <c r="CX48" s="504">
        <v>0</v>
      </c>
      <c r="CY48" s="504">
        <v>0</v>
      </c>
      <c r="CZ48" s="504">
        <v>0</v>
      </c>
      <c r="DA48" s="504">
        <v>0</v>
      </c>
      <c r="DB48" s="504">
        <v>0</v>
      </c>
      <c r="DC48" s="504">
        <v>0</v>
      </c>
      <c r="DD48" s="504">
        <v>0</v>
      </c>
      <c r="DE48" s="504">
        <v>0</v>
      </c>
      <c r="DF48" s="504">
        <v>0</v>
      </c>
      <c r="DG48" s="505">
        <v>0</v>
      </c>
    </row>
    <row r="49" spans="1:111" ht="15.5" customHeight="1">
      <c r="A49" s="240">
        <v>43</v>
      </c>
      <c r="B49" s="188" t="s">
        <v>213</v>
      </c>
      <c r="C49" s="185" t="s">
        <v>214</v>
      </c>
      <c r="D49" s="502">
        <v>0</v>
      </c>
      <c r="E49" s="504">
        <v>0</v>
      </c>
      <c r="F49" s="504">
        <v>0</v>
      </c>
      <c r="G49" s="504">
        <v>0</v>
      </c>
      <c r="H49" s="504">
        <v>0</v>
      </c>
      <c r="I49" s="504">
        <v>0</v>
      </c>
      <c r="J49" s="504">
        <v>0</v>
      </c>
      <c r="K49" s="504">
        <v>0</v>
      </c>
      <c r="L49" s="504">
        <v>0</v>
      </c>
      <c r="M49" s="504">
        <v>0</v>
      </c>
      <c r="N49" s="504">
        <v>0</v>
      </c>
      <c r="O49" s="504">
        <v>0</v>
      </c>
      <c r="P49" s="504">
        <v>0</v>
      </c>
      <c r="Q49" s="504">
        <v>0</v>
      </c>
      <c r="R49" s="504">
        <v>0</v>
      </c>
      <c r="S49" s="504">
        <v>0</v>
      </c>
      <c r="T49" s="504">
        <v>0</v>
      </c>
      <c r="U49" s="504">
        <v>0</v>
      </c>
      <c r="V49" s="504">
        <v>0</v>
      </c>
      <c r="W49" s="504">
        <v>0</v>
      </c>
      <c r="X49" s="504">
        <v>0</v>
      </c>
      <c r="Y49" s="504">
        <v>0</v>
      </c>
      <c r="Z49" s="504">
        <v>0</v>
      </c>
      <c r="AA49" s="504">
        <v>0</v>
      </c>
      <c r="AB49" s="504">
        <v>0</v>
      </c>
      <c r="AC49" s="504">
        <v>0</v>
      </c>
      <c r="AD49" s="504">
        <v>0</v>
      </c>
      <c r="AE49" s="504">
        <v>0</v>
      </c>
      <c r="AF49" s="504">
        <v>0</v>
      </c>
      <c r="AG49" s="504">
        <v>0</v>
      </c>
      <c r="AH49" s="504">
        <v>0</v>
      </c>
      <c r="AI49" s="504">
        <v>0</v>
      </c>
      <c r="AJ49" s="504">
        <v>0</v>
      </c>
      <c r="AK49" s="504">
        <v>0</v>
      </c>
      <c r="AL49" s="504">
        <v>0</v>
      </c>
      <c r="AM49" s="504">
        <v>0</v>
      </c>
      <c r="AN49" s="504">
        <v>0</v>
      </c>
      <c r="AO49" s="504">
        <v>0</v>
      </c>
      <c r="AP49" s="504">
        <v>0</v>
      </c>
      <c r="AQ49" s="504">
        <v>0</v>
      </c>
      <c r="AR49" s="504">
        <v>0</v>
      </c>
      <c r="AS49" s="504">
        <v>0</v>
      </c>
      <c r="AT49" s="503">
        <f t="array" ref="AT49">-生産者価格評価表!$DX49/(MMULT(投入係数表!$D49:$DG49,生産者価格評価表!$DZ$7:$DZ$114)+生産者価格評価表!$DO49)</f>
        <v>0.10738025371448502</v>
      </c>
      <c r="AU49" s="504">
        <v>0</v>
      </c>
      <c r="AV49" s="504">
        <v>0</v>
      </c>
      <c r="AW49" s="504">
        <v>0</v>
      </c>
      <c r="AX49" s="504">
        <v>0</v>
      </c>
      <c r="AY49" s="504">
        <v>0</v>
      </c>
      <c r="AZ49" s="504">
        <v>0</v>
      </c>
      <c r="BA49" s="504">
        <v>0</v>
      </c>
      <c r="BB49" s="504">
        <v>0</v>
      </c>
      <c r="BC49" s="504">
        <v>0</v>
      </c>
      <c r="BD49" s="504">
        <v>0</v>
      </c>
      <c r="BE49" s="504">
        <v>0</v>
      </c>
      <c r="BF49" s="504">
        <v>0</v>
      </c>
      <c r="BG49" s="504">
        <v>0</v>
      </c>
      <c r="BH49" s="504">
        <v>0</v>
      </c>
      <c r="BI49" s="504">
        <v>0</v>
      </c>
      <c r="BJ49" s="504">
        <v>0</v>
      </c>
      <c r="BK49" s="504">
        <v>0</v>
      </c>
      <c r="BL49" s="504">
        <v>0</v>
      </c>
      <c r="BM49" s="504">
        <v>0</v>
      </c>
      <c r="BN49" s="504">
        <v>0</v>
      </c>
      <c r="BO49" s="504">
        <v>0</v>
      </c>
      <c r="BP49" s="504">
        <v>0</v>
      </c>
      <c r="BQ49" s="504">
        <v>0</v>
      </c>
      <c r="BR49" s="504">
        <v>0</v>
      </c>
      <c r="BS49" s="504">
        <v>0</v>
      </c>
      <c r="BT49" s="504">
        <v>0</v>
      </c>
      <c r="BU49" s="504">
        <v>0</v>
      </c>
      <c r="BV49" s="504">
        <v>0</v>
      </c>
      <c r="BW49" s="504">
        <v>0</v>
      </c>
      <c r="BX49" s="504">
        <v>0</v>
      </c>
      <c r="BY49" s="504">
        <v>0</v>
      </c>
      <c r="BZ49" s="504">
        <v>0</v>
      </c>
      <c r="CA49" s="504">
        <v>0</v>
      </c>
      <c r="CB49" s="504">
        <v>0</v>
      </c>
      <c r="CC49" s="504">
        <v>0</v>
      </c>
      <c r="CD49" s="504">
        <v>0</v>
      </c>
      <c r="CE49" s="504">
        <v>0</v>
      </c>
      <c r="CF49" s="504">
        <v>0</v>
      </c>
      <c r="CG49" s="504">
        <v>0</v>
      </c>
      <c r="CH49" s="504">
        <v>0</v>
      </c>
      <c r="CI49" s="504">
        <v>0</v>
      </c>
      <c r="CJ49" s="504">
        <v>0</v>
      </c>
      <c r="CK49" s="504">
        <v>0</v>
      </c>
      <c r="CL49" s="504">
        <v>0</v>
      </c>
      <c r="CM49" s="504">
        <v>0</v>
      </c>
      <c r="CN49" s="504">
        <v>0</v>
      </c>
      <c r="CO49" s="504">
        <v>0</v>
      </c>
      <c r="CP49" s="504">
        <v>0</v>
      </c>
      <c r="CQ49" s="504">
        <v>0</v>
      </c>
      <c r="CR49" s="504">
        <v>0</v>
      </c>
      <c r="CS49" s="504">
        <v>0</v>
      </c>
      <c r="CT49" s="504">
        <v>0</v>
      </c>
      <c r="CU49" s="504">
        <v>0</v>
      </c>
      <c r="CV49" s="504">
        <v>0</v>
      </c>
      <c r="CW49" s="504">
        <v>0</v>
      </c>
      <c r="CX49" s="504">
        <v>0</v>
      </c>
      <c r="CY49" s="504">
        <v>0</v>
      </c>
      <c r="CZ49" s="504">
        <v>0</v>
      </c>
      <c r="DA49" s="504">
        <v>0</v>
      </c>
      <c r="DB49" s="504">
        <v>0</v>
      </c>
      <c r="DC49" s="504">
        <v>0</v>
      </c>
      <c r="DD49" s="504">
        <v>0</v>
      </c>
      <c r="DE49" s="504">
        <v>0</v>
      </c>
      <c r="DF49" s="504">
        <v>0</v>
      </c>
      <c r="DG49" s="505">
        <v>0</v>
      </c>
    </row>
    <row r="50" spans="1:111" ht="15.5" customHeight="1">
      <c r="B50" s="188" t="s">
        <v>215</v>
      </c>
      <c r="C50" s="185" t="s">
        <v>0</v>
      </c>
      <c r="D50" s="502">
        <v>0</v>
      </c>
      <c r="E50" s="504">
        <v>0</v>
      </c>
      <c r="F50" s="504">
        <v>0</v>
      </c>
      <c r="G50" s="504">
        <v>0</v>
      </c>
      <c r="H50" s="504">
        <v>0</v>
      </c>
      <c r="I50" s="504">
        <v>0</v>
      </c>
      <c r="J50" s="504">
        <v>0</v>
      </c>
      <c r="K50" s="504">
        <v>0</v>
      </c>
      <c r="L50" s="504">
        <v>0</v>
      </c>
      <c r="M50" s="504">
        <v>0</v>
      </c>
      <c r="N50" s="504">
        <v>0</v>
      </c>
      <c r="O50" s="504">
        <v>0</v>
      </c>
      <c r="P50" s="504">
        <v>0</v>
      </c>
      <c r="Q50" s="504">
        <v>0</v>
      </c>
      <c r="R50" s="504">
        <v>0</v>
      </c>
      <c r="S50" s="504">
        <v>0</v>
      </c>
      <c r="T50" s="504">
        <v>0</v>
      </c>
      <c r="U50" s="504">
        <v>0</v>
      </c>
      <c r="V50" s="504">
        <v>0</v>
      </c>
      <c r="W50" s="504">
        <v>0</v>
      </c>
      <c r="X50" s="504">
        <v>0</v>
      </c>
      <c r="Y50" s="504">
        <v>0</v>
      </c>
      <c r="Z50" s="504">
        <v>0</v>
      </c>
      <c r="AA50" s="504">
        <v>0</v>
      </c>
      <c r="AB50" s="504">
        <v>0</v>
      </c>
      <c r="AC50" s="504">
        <v>0</v>
      </c>
      <c r="AD50" s="504">
        <v>0</v>
      </c>
      <c r="AE50" s="504">
        <v>0</v>
      </c>
      <c r="AF50" s="504">
        <v>0</v>
      </c>
      <c r="AG50" s="504">
        <v>0</v>
      </c>
      <c r="AH50" s="504">
        <v>0</v>
      </c>
      <c r="AI50" s="504">
        <v>0</v>
      </c>
      <c r="AJ50" s="504">
        <v>0</v>
      </c>
      <c r="AK50" s="504">
        <v>0</v>
      </c>
      <c r="AL50" s="504">
        <v>0</v>
      </c>
      <c r="AM50" s="504">
        <v>0</v>
      </c>
      <c r="AN50" s="504">
        <v>0</v>
      </c>
      <c r="AO50" s="504">
        <v>0</v>
      </c>
      <c r="AP50" s="504">
        <v>0</v>
      </c>
      <c r="AQ50" s="504">
        <v>0</v>
      </c>
      <c r="AR50" s="504">
        <v>0</v>
      </c>
      <c r="AS50" s="504">
        <v>0</v>
      </c>
      <c r="AT50" s="504">
        <v>0</v>
      </c>
      <c r="AU50" s="503">
        <f t="array" ref="AU50">-生産者価格評価表!$DX50/(MMULT(投入係数表!$D50:$DG50,生産者価格評価表!$DZ$7:$DZ$114)+生産者価格評価表!$DO50)</f>
        <v>0.16378585579298643</v>
      </c>
      <c r="AV50" s="504">
        <v>0</v>
      </c>
      <c r="AW50" s="504">
        <v>0</v>
      </c>
      <c r="AX50" s="504">
        <v>0</v>
      </c>
      <c r="AY50" s="504">
        <v>0</v>
      </c>
      <c r="AZ50" s="504">
        <v>0</v>
      </c>
      <c r="BA50" s="504">
        <v>0</v>
      </c>
      <c r="BB50" s="504">
        <v>0</v>
      </c>
      <c r="BC50" s="504">
        <v>0</v>
      </c>
      <c r="BD50" s="504">
        <v>0</v>
      </c>
      <c r="BE50" s="504">
        <v>0</v>
      </c>
      <c r="BF50" s="504">
        <v>0</v>
      </c>
      <c r="BG50" s="504">
        <v>0</v>
      </c>
      <c r="BH50" s="504">
        <v>0</v>
      </c>
      <c r="BI50" s="504">
        <v>0</v>
      </c>
      <c r="BJ50" s="504">
        <v>0</v>
      </c>
      <c r="BK50" s="504">
        <v>0</v>
      </c>
      <c r="BL50" s="504">
        <v>0</v>
      </c>
      <c r="BM50" s="504">
        <v>0</v>
      </c>
      <c r="BN50" s="504">
        <v>0</v>
      </c>
      <c r="BO50" s="504">
        <v>0</v>
      </c>
      <c r="BP50" s="504">
        <v>0</v>
      </c>
      <c r="BQ50" s="504">
        <v>0</v>
      </c>
      <c r="BR50" s="504">
        <v>0</v>
      </c>
      <c r="BS50" s="504">
        <v>0</v>
      </c>
      <c r="BT50" s="504">
        <v>0</v>
      </c>
      <c r="BU50" s="504">
        <v>0</v>
      </c>
      <c r="BV50" s="504">
        <v>0</v>
      </c>
      <c r="BW50" s="504">
        <v>0</v>
      </c>
      <c r="BX50" s="504">
        <v>0</v>
      </c>
      <c r="BY50" s="504">
        <v>0</v>
      </c>
      <c r="BZ50" s="504">
        <v>0</v>
      </c>
      <c r="CA50" s="504">
        <v>0</v>
      </c>
      <c r="CB50" s="504">
        <v>0</v>
      </c>
      <c r="CC50" s="504">
        <v>0</v>
      </c>
      <c r="CD50" s="504">
        <v>0</v>
      </c>
      <c r="CE50" s="504">
        <v>0</v>
      </c>
      <c r="CF50" s="504">
        <v>0</v>
      </c>
      <c r="CG50" s="504">
        <v>0</v>
      </c>
      <c r="CH50" s="504">
        <v>0</v>
      </c>
      <c r="CI50" s="504">
        <v>0</v>
      </c>
      <c r="CJ50" s="504">
        <v>0</v>
      </c>
      <c r="CK50" s="504">
        <v>0</v>
      </c>
      <c r="CL50" s="504">
        <v>0</v>
      </c>
      <c r="CM50" s="504">
        <v>0</v>
      </c>
      <c r="CN50" s="504">
        <v>0</v>
      </c>
      <c r="CO50" s="504">
        <v>0</v>
      </c>
      <c r="CP50" s="504">
        <v>0</v>
      </c>
      <c r="CQ50" s="504">
        <v>0</v>
      </c>
      <c r="CR50" s="504">
        <v>0</v>
      </c>
      <c r="CS50" s="504">
        <v>0</v>
      </c>
      <c r="CT50" s="504">
        <v>0</v>
      </c>
      <c r="CU50" s="504">
        <v>0</v>
      </c>
      <c r="CV50" s="504">
        <v>0</v>
      </c>
      <c r="CW50" s="504">
        <v>0</v>
      </c>
      <c r="CX50" s="504">
        <v>0</v>
      </c>
      <c r="CY50" s="504">
        <v>0</v>
      </c>
      <c r="CZ50" s="504">
        <v>0</v>
      </c>
      <c r="DA50" s="504">
        <v>0</v>
      </c>
      <c r="DB50" s="504">
        <v>0</v>
      </c>
      <c r="DC50" s="504">
        <v>0</v>
      </c>
      <c r="DD50" s="504">
        <v>0</v>
      </c>
      <c r="DE50" s="504">
        <v>0</v>
      </c>
      <c r="DF50" s="504">
        <v>0</v>
      </c>
      <c r="DG50" s="505">
        <v>0</v>
      </c>
    </row>
    <row r="51" spans="1:111" ht="15.5" customHeight="1">
      <c r="B51" s="188" t="s">
        <v>216</v>
      </c>
      <c r="C51" s="185" t="s">
        <v>1</v>
      </c>
      <c r="D51" s="502">
        <v>0</v>
      </c>
      <c r="E51" s="504">
        <v>0</v>
      </c>
      <c r="F51" s="504">
        <v>0</v>
      </c>
      <c r="G51" s="504">
        <v>0</v>
      </c>
      <c r="H51" s="504">
        <v>0</v>
      </c>
      <c r="I51" s="504">
        <v>0</v>
      </c>
      <c r="J51" s="504">
        <v>0</v>
      </c>
      <c r="K51" s="504">
        <v>0</v>
      </c>
      <c r="L51" s="504">
        <v>0</v>
      </c>
      <c r="M51" s="504">
        <v>0</v>
      </c>
      <c r="N51" s="504">
        <v>0</v>
      </c>
      <c r="O51" s="504">
        <v>0</v>
      </c>
      <c r="P51" s="504">
        <v>0</v>
      </c>
      <c r="Q51" s="504">
        <v>0</v>
      </c>
      <c r="R51" s="504">
        <v>0</v>
      </c>
      <c r="S51" s="504">
        <v>0</v>
      </c>
      <c r="T51" s="504">
        <v>0</v>
      </c>
      <c r="U51" s="504">
        <v>0</v>
      </c>
      <c r="V51" s="504">
        <v>0</v>
      </c>
      <c r="W51" s="504">
        <v>0</v>
      </c>
      <c r="X51" s="504">
        <v>0</v>
      </c>
      <c r="Y51" s="504">
        <v>0</v>
      </c>
      <c r="Z51" s="504">
        <v>0</v>
      </c>
      <c r="AA51" s="504">
        <v>0</v>
      </c>
      <c r="AB51" s="504">
        <v>0</v>
      </c>
      <c r="AC51" s="504">
        <v>0</v>
      </c>
      <c r="AD51" s="504">
        <v>0</v>
      </c>
      <c r="AE51" s="504">
        <v>0</v>
      </c>
      <c r="AF51" s="504">
        <v>0</v>
      </c>
      <c r="AG51" s="504">
        <v>0</v>
      </c>
      <c r="AH51" s="504">
        <v>0</v>
      </c>
      <c r="AI51" s="504">
        <v>0</v>
      </c>
      <c r="AJ51" s="504">
        <v>0</v>
      </c>
      <c r="AK51" s="504">
        <v>0</v>
      </c>
      <c r="AL51" s="504">
        <v>0</v>
      </c>
      <c r="AM51" s="504">
        <v>0</v>
      </c>
      <c r="AN51" s="504">
        <v>0</v>
      </c>
      <c r="AO51" s="504">
        <v>0</v>
      </c>
      <c r="AP51" s="504">
        <v>0</v>
      </c>
      <c r="AQ51" s="504">
        <v>0</v>
      </c>
      <c r="AR51" s="504">
        <v>0</v>
      </c>
      <c r="AS51" s="504">
        <v>0</v>
      </c>
      <c r="AT51" s="504">
        <v>0</v>
      </c>
      <c r="AU51" s="504">
        <v>0</v>
      </c>
      <c r="AV51" s="503">
        <f t="array" ref="AV51">-生産者価格評価表!$DX51/(MMULT(投入係数表!$D51:$DG51,生産者価格評価表!$DZ$7:$DZ$114)+生産者価格評価表!$DO51)</f>
        <v>0.16998858148259727</v>
      </c>
      <c r="AW51" s="504">
        <v>0</v>
      </c>
      <c r="AX51" s="504">
        <v>0</v>
      </c>
      <c r="AY51" s="504">
        <v>0</v>
      </c>
      <c r="AZ51" s="504">
        <v>0</v>
      </c>
      <c r="BA51" s="504">
        <v>0</v>
      </c>
      <c r="BB51" s="504">
        <v>0</v>
      </c>
      <c r="BC51" s="504">
        <v>0</v>
      </c>
      <c r="BD51" s="504">
        <v>0</v>
      </c>
      <c r="BE51" s="504">
        <v>0</v>
      </c>
      <c r="BF51" s="504">
        <v>0</v>
      </c>
      <c r="BG51" s="504">
        <v>0</v>
      </c>
      <c r="BH51" s="504">
        <v>0</v>
      </c>
      <c r="BI51" s="504">
        <v>0</v>
      </c>
      <c r="BJ51" s="504">
        <v>0</v>
      </c>
      <c r="BK51" s="504">
        <v>0</v>
      </c>
      <c r="BL51" s="504">
        <v>0</v>
      </c>
      <c r="BM51" s="504">
        <v>0</v>
      </c>
      <c r="BN51" s="504">
        <v>0</v>
      </c>
      <c r="BO51" s="504">
        <v>0</v>
      </c>
      <c r="BP51" s="504">
        <v>0</v>
      </c>
      <c r="BQ51" s="504">
        <v>0</v>
      </c>
      <c r="BR51" s="504">
        <v>0</v>
      </c>
      <c r="BS51" s="504">
        <v>0</v>
      </c>
      <c r="BT51" s="504">
        <v>0</v>
      </c>
      <c r="BU51" s="504">
        <v>0</v>
      </c>
      <c r="BV51" s="504">
        <v>0</v>
      </c>
      <c r="BW51" s="504">
        <v>0</v>
      </c>
      <c r="BX51" s="504">
        <v>0</v>
      </c>
      <c r="BY51" s="504">
        <v>0</v>
      </c>
      <c r="BZ51" s="504">
        <v>0</v>
      </c>
      <c r="CA51" s="504">
        <v>0</v>
      </c>
      <c r="CB51" s="504">
        <v>0</v>
      </c>
      <c r="CC51" s="504">
        <v>0</v>
      </c>
      <c r="CD51" s="504">
        <v>0</v>
      </c>
      <c r="CE51" s="504">
        <v>0</v>
      </c>
      <c r="CF51" s="504">
        <v>0</v>
      </c>
      <c r="CG51" s="504">
        <v>0</v>
      </c>
      <c r="CH51" s="504">
        <v>0</v>
      </c>
      <c r="CI51" s="504">
        <v>0</v>
      </c>
      <c r="CJ51" s="504">
        <v>0</v>
      </c>
      <c r="CK51" s="504">
        <v>0</v>
      </c>
      <c r="CL51" s="504">
        <v>0</v>
      </c>
      <c r="CM51" s="504">
        <v>0</v>
      </c>
      <c r="CN51" s="504">
        <v>0</v>
      </c>
      <c r="CO51" s="504">
        <v>0</v>
      </c>
      <c r="CP51" s="504">
        <v>0</v>
      </c>
      <c r="CQ51" s="504">
        <v>0</v>
      </c>
      <c r="CR51" s="504">
        <v>0</v>
      </c>
      <c r="CS51" s="504">
        <v>0</v>
      </c>
      <c r="CT51" s="504">
        <v>0</v>
      </c>
      <c r="CU51" s="504">
        <v>0</v>
      </c>
      <c r="CV51" s="504">
        <v>0</v>
      </c>
      <c r="CW51" s="504">
        <v>0</v>
      </c>
      <c r="CX51" s="504">
        <v>0</v>
      </c>
      <c r="CY51" s="504">
        <v>0</v>
      </c>
      <c r="CZ51" s="504">
        <v>0</v>
      </c>
      <c r="DA51" s="504">
        <v>0</v>
      </c>
      <c r="DB51" s="504">
        <v>0</v>
      </c>
      <c r="DC51" s="504">
        <v>0</v>
      </c>
      <c r="DD51" s="504">
        <v>0</v>
      </c>
      <c r="DE51" s="504">
        <v>0</v>
      </c>
      <c r="DF51" s="504">
        <v>0</v>
      </c>
      <c r="DG51" s="505">
        <v>0</v>
      </c>
    </row>
    <row r="52" spans="1:111" ht="15.5" customHeight="1">
      <c r="B52" s="188" t="s">
        <v>217</v>
      </c>
      <c r="C52" s="185" t="s">
        <v>2</v>
      </c>
      <c r="D52" s="502">
        <v>0</v>
      </c>
      <c r="E52" s="504">
        <v>0</v>
      </c>
      <c r="F52" s="504">
        <v>0</v>
      </c>
      <c r="G52" s="504">
        <v>0</v>
      </c>
      <c r="H52" s="504">
        <v>0</v>
      </c>
      <c r="I52" s="504">
        <v>0</v>
      </c>
      <c r="J52" s="504">
        <v>0</v>
      </c>
      <c r="K52" s="504">
        <v>0</v>
      </c>
      <c r="L52" s="504">
        <v>0</v>
      </c>
      <c r="M52" s="504">
        <v>0</v>
      </c>
      <c r="N52" s="504">
        <v>0</v>
      </c>
      <c r="O52" s="504">
        <v>0</v>
      </c>
      <c r="P52" s="504">
        <v>0</v>
      </c>
      <c r="Q52" s="504">
        <v>0</v>
      </c>
      <c r="R52" s="504">
        <v>0</v>
      </c>
      <c r="S52" s="504">
        <v>0</v>
      </c>
      <c r="T52" s="504">
        <v>0</v>
      </c>
      <c r="U52" s="504">
        <v>0</v>
      </c>
      <c r="V52" s="504">
        <v>0</v>
      </c>
      <c r="W52" s="504">
        <v>0</v>
      </c>
      <c r="X52" s="504">
        <v>0</v>
      </c>
      <c r="Y52" s="504">
        <v>0</v>
      </c>
      <c r="Z52" s="504">
        <v>0</v>
      </c>
      <c r="AA52" s="504">
        <v>0</v>
      </c>
      <c r="AB52" s="504">
        <v>0</v>
      </c>
      <c r="AC52" s="504">
        <v>0</v>
      </c>
      <c r="AD52" s="504">
        <v>0</v>
      </c>
      <c r="AE52" s="504">
        <v>0</v>
      </c>
      <c r="AF52" s="504">
        <v>0</v>
      </c>
      <c r="AG52" s="504">
        <v>0</v>
      </c>
      <c r="AH52" s="504">
        <v>0</v>
      </c>
      <c r="AI52" s="504">
        <v>0</v>
      </c>
      <c r="AJ52" s="504">
        <v>0</v>
      </c>
      <c r="AK52" s="504">
        <v>0</v>
      </c>
      <c r="AL52" s="504">
        <v>0</v>
      </c>
      <c r="AM52" s="504">
        <v>0</v>
      </c>
      <c r="AN52" s="504">
        <v>0</v>
      </c>
      <c r="AO52" s="504">
        <v>0</v>
      </c>
      <c r="AP52" s="504">
        <v>0</v>
      </c>
      <c r="AQ52" s="504">
        <v>0</v>
      </c>
      <c r="AR52" s="504">
        <v>0</v>
      </c>
      <c r="AS52" s="504">
        <v>0</v>
      </c>
      <c r="AT52" s="504">
        <v>0</v>
      </c>
      <c r="AU52" s="504">
        <v>0</v>
      </c>
      <c r="AV52" s="504">
        <v>0</v>
      </c>
      <c r="AW52" s="503">
        <f t="array" ref="AW52">-生産者価格評価表!$DX52/(MMULT(投入係数表!$D52:$DG52,生産者価格評価表!$DZ$7:$DZ$114)+生産者価格評価表!$DO52)</f>
        <v>0.37594085056585202</v>
      </c>
      <c r="AX52" s="504">
        <v>0</v>
      </c>
      <c r="AY52" s="504">
        <v>0</v>
      </c>
      <c r="AZ52" s="504">
        <v>0</v>
      </c>
      <c r="BA52" s="504">
        <v>0</v>
      </c>
      <c r="BB52" s="504">
        <v>0</v>
      </c>
      <c r="BC52" s="504">
        <v>0</v>
      </c>
      <c r="BD52" s="504">
        <v>0</v>
      </c>
      <c r="BE52" s="504">
        <v>0</v>
      </c>
      <c r="BF52" s="504">
        <v>0</v>
      </c>
      <c r="BG52" s="504">
        <v>0</v>
      </c>
      <c r="BH52" s="504">
        <v>0</v>
      </c>
      <c r="BI52" s="504">
        <v>0</v>
      </c>
      <c r="BJ52" s="504">
        <v>0</v>
      </c>
      <c r="BK52" s="504">
        <v>0</v>
      </c>
      <c r="BL52" s="504">
        <v>0</v>
      </c>
      <c r="BM52" s="504">
        <v>0</v>
      </c>
      <c r="BN52" s="504">
        <v>0</v>
      </c>
      <c r="BO52" s="504">
        <v>0</v>
      </c>
      <c r="BP52" s="504">
        <v>0</v>
      </c>
      <c r="BQ52" s="504">
        <v>0</v>
      </c>
      <c r="BR52" s="504">
        <v>0</v>
      </c>
      <c r="BS52" s="504">
        <v>0</v>
      </c>
      <c r="BT52" s="504">
        <v>0</v>
      </c>
      <c r="BU52" s="504">
        <v>0</v>
      </c>
      <c r="BV52" s="504">
        <v>0</v>
      </c>
      <c r="BW52" s="504">
        <v>0</v>
      </c>
      <c r="BX52" s="504">
        <v>0</v>
      </c>
      <c r="BY52" s="504">
        <v>0</v>
      </c>
      <c r="BZ52" s="504">
        <v>0</v>
      </c>
      <c r="CA52" s="504">
        <v>0</v>
      </c>
      <c r="CB52" s="504">
        <v>0</v>
      </c>
      <c r="CC52" s="504">
        <v>0</v>
      </c>
      <c r="CD52" s="504">
        <v>0</v>
      </c>
      <c r="CE52" s="504">
        <v>0</v>
      </c>
      <c r="CF52" s="504">
        <v>0</v>
      </c>
      <c r="CG52" s="504">
        <v>0</v>
      </c>
      <c r="CH52" s="504">
        <v>0</v>
      </c>
      <c r="CI52" s="504">
        <v>0</v>
      </c>
      <c r="CJ52" s="504">
        <v>0</v>
      </c>
      <c r="CK52" s="504">
        <v>0</v>
      </c>
      <c r="CL52" s="504">
        <v>0</v>
      </c>
      <c r="CM52" s="504">
        <v>0</v>
      </c>
      <c r="CN52" s="504">
        <v>0</v>
      </c>
      <c r="CO52" s="504">
        <v>0</v>
      </c>
      <c r="CP52" s="504">
        <v>0</v>
      </c>
      <c r="CQ52" s="504">
        <v>0</v>
      </c>
      <c r="CR52" s="504">
        <v>0</v>
      </c>
      <c r="CS52" s="504">
        <v>0</v>
      </c>
      <c r="CT52" s="504">
        <v>0</v>
      </c>
      <c r="CU52" s="504">
        <v>0</v>
      </c>
      <c r="CV52" s="504">
        <v>0</v>
      </c>
      <c r="CW52" s="504">
        <v>0</v>
      </c>
      <c r="CX52" s="504">
        <v>0</v>
      </c>
      <c r="CY52" s="504">
        <v>0</v>
      </c>
      <c r="CZ52" s="504">
        <v>0</v>
      </c>
      <c r="DA52" s="504">
        <v>0</v>
      </c>
      <c r="DB52" s="504">
        <v>0</v>
      </c>
      <c r="DC52" s="504">
        <v>0</v>
      </c>
      <c r="DD52" s="504">
        <v>0</v>
      </c>
      <c r="DE52" s="504">
        <v>0</v>
      </c>
      <c r="DF52" s="504">
        <v>0</v>
      </c>
      <c r="DG52" s="505">
        <v>0</v>
      </c>
    </row>
    <row r="53" spans="1:111" ht="15.5" customHeight="1">
      <c r="B53" s="188" t="s">
        <v>218</v>
      </c>
      <c r="C53" s="185" t="s">
        <v>219</v>
      </c>
      <c r="D53" s="502">
        <v>0</v>
      </c>
      <c r="E53" s="504">
        <v>0</v>
      </c>
      <c r="F53" s="504">
        <v>0</v>
      </c>
      <c r="G53" s="504">
        <v>0</v>
      </c>
      <c r="H53" s="504">
        <v>0</v>
      </c>
      <c r="I53" s="504">
        <v>0</v>
      </c>
      <c r="J53" s="504">
        <v>0</v>
      </c>
      <c r="K53" s="504">
        <v>0</v>
      </c>
      <c r="L53" s="504">
        <v>0</v>
      </c>
      <c r="M53" s="504">
        <v>0</v>
      </c>
      <c r="N53" s="504">
        <v>0</v>
      </c>
      <c r="O53" s="504">
        <v>0</v>
      </c>
      <c r="P53" s="504">
        <v>0</v>
      </c>
      <c r="Q53" s="504">
        <v>0</v>
      </c>
      <c r="R53" s="504">
        <v>0</v>
      </c>
      <c r="S53" s="504">
        <v>0</v>
      </c>
      <c r="T53" s="504">
        <v>0</v>
      </c>
      <c r="U53" s="504">
        <v>0</v>
      </c>
      <c r="V53" s="504">
        <v>0</v>
      </c>
      <c r="W53" s="504">
        <v>0</v>
      </c>
      <c r="X53" s="504">
        <v>0</v>
      </c>
      <c r="Y53" s="504">
        <v>0</v>
      </c>
      <c r="Z53" s="504">
        <v>0</v>
      </c>
      <c r="AA53" s="504">
        <v>0</v>
      </c>
      <c r="AB53" s="504">
        <v>0</v>
      </c>
      <c r="AC53" s="504">
        <v>0</v>
      </c>
      <c r="AD53" s="504">
        <v>0</v>
      </c>
      <c r="AE53" s="504">
        <v>0</v>
      </c>
      <c r="AF53" s="504">
        <v>0</v>
      </c>
      <c r="AG53" s="504">
        <v>0</v>
      </c>
      <c r="AH53" s="504">
        <v>0</v>
      </c>
      <c r="AI53" s="504">
        <v>0</v>
      </c>
      <c r="AJ53" s="504">
        <v>0</v>
      </c>
      <c r="AK53" s="504">
        <v>0</v>
      </c>
      <c r="AL53" s="504">
        <v>0</v>
      </c>
      <c r="AM53" s="504">
        <v>0</v>
      </c>
      <c r="AN53" s="504">
        <v>0</v>
      </c>
      <c r="AO53" s="504">
        <v>0</v>
      </c>
      <c r="AP53" s="504">
        <v>0</v>
      </c>
      <c r="AQ53" s="504">
        <v>0</v>
      </c>
      <c r="AR53" s="504">
        <v>0</v>
      </c>
      <c r="AS53" s="504">
        <v>0</v>
      </c>
      <c r="AT53" s="504">
        <v>0</v>
      </c>
      <c r="AU53" s="504">
        <v>0</v>
      </c>
      <c r="AV53" s="504">
        <v>0</v>
      </c>
      <c r="AW53" s="504">
        <v>0</v>
      </c>
      <c r="AX53" s="503">
        <f t="array" ref="AX53">-生産者価格評価表!$DX53/(MMULT(投入係数表!$D53:$DG53,生産者価格評価表!$DZ$7:$DZ$114)+生産者価格評価表!$DO53)</f>
        <v>0.6200775815760271</v>
      </c>
      <c r="AY53" s="504">
        <v>0</v>
      </c>
      <c r="AZ53" s="504">
        <v>0</v>
      </c>
      <c r="BA53" s="504">
        <v>0</v>
      </c>
      <c r="BB53" s="504">
        <v>0</v>
      </c>
      <c r="BC53" s="504">
        <v>0</v>
      </c>
      <c r="BD53" s="504">
        <v>0</v>
      </c>
      <c r="BE53" s="504">
        <v>0</v>
      </c>
      <c r="BF53" s="504">
        <v>0</v>
      </c>
      <c r="BG53" s="504">
        <v>0</v>
      </c>
      <c r="BH53" s="504">
        <v>0</v>
      </c>
      <c r="BI53" s="504">
        <v>0</v>
      </c>
      <c r="BJ53" s="504">
        <v>0</v>
      </c>
      <c r="BK53" s="504">
        <v>0</v>
      </c>
      <c r="BL53" s="504">
        <v>0</v>
      </c>
      <c r="BM53" s="504">
        <v>0</v>
      </c>
      <c r="BN53" s="504">
        <v>0</v>
      </c>
      <c r="BO53" s="504">
        <v>0</v>
      </c>
      <c r="BP53" s="504">
        <v>0</v>
      </c>
      <c r="BQ53" s="504">
        <v>0</v>
      </c>
      <c r="BR53" s="504">
        <v>0</v>
      </c>
      <c r="BS53" s="504">
        <v>0</v>
      </c>
      <c r="BT53" s="504">
        <v>0</v>
      </c>
      <c r="BU53" s="504">
        <v>0</v>
      </c>
      <c r="BV53" s="504">
        <v>0</v>
      </c>
      <c r="BW53" s="504">
        <v>0</v>
      </c>
      <c r="BX53" s="504">
        <v>0</v>
      </c>
      <c r="BY53" s="504">
        <v>0</v>
      </c>
      <c r="BZ53" s="504">
        <v>0</v>
      </c>
      <c r="CA53" s="504">
        <v>0</v>
      </c>
      <c r="CB53" s="504">
        <v>0</v>
      </c>
      <c r="CC53" s="504">
        <v>0</v>
      </c>
      <c r="CD53" s="504">
        <v>0</v>
      </c>
      <c r="CE53" s="504">
        <v>0</v>
      </c>
      <c r="CF53" s="504">
        <v>0</v>
      </c>
      <c r="CG53" s="504">
        <v>0</v>
      </c>
      <c r="CH53" s="504">
        <v>0</v>
      </c>
      <c r="CI53" s="504">
        <v>0</v>
      </c>
      <c r="CJ53" s="504">
        <v>0</v>
      </c>
      <c r="CK53" s="504">
        <v>0</v>
      </c>
      <c r="CL53" s="504">
        <v>0</v>
      </c>
      <c r="CM53" s="504">
        <v>0</v>
      </c>
      <c r="CN53" s="504">
        <v>0</v>
      </c>
      <c r="CO53" s="504">
        <v>0</v>
      </c>
      <c r="CP53" s="504">
        <v>0</v>
      </c>
      <c r="CQ53" s="504">
        <v>0</v>
      </c>
      <c r="CR53" s="504">
        <v>0</v>
      </c>
      <c r="CS53" s="504">
        <v>0</v>
      </c>
      <c r="CT53" s="504">
        <v>0</v>
      </c>
      <c r="CU53" s="504">
        <v>0</v>
      </c>
      <c r="CV53" s="504">
        <v>0</v>
      </c>
      <c r="CW53" s="504">
        <v>0</v>
      </c>
      <c r="CX53" s="504">
        <v>0</v>
      </c>
      <c r="CY53" s="504">
        <v>0</v>
      </c>
      <c r="CZ53" s="504">
        <v>0</v>
      </c>
      <c r="DA53" s="504">
        <v>0</v>
      </c>
      <c r="DB53" s="504">
        <v>0</v>
      </c>
      <c r="DC53" s="504">
        <v>0</v>
      </c>
      <c r="DD53" s="504">
        <v>0</v>
      </c>
      <c r="DE53" s="504">
        <v>0</v>
      </c>
      <c r="DF53" s="504">
        <v>0</v>
      </c>
      <c r="DG53" s="505">
        <v>0</v>
      </c>
    </row>
    <row r="54" spans="1:111" ht="15.5" customHeight="1">
      <c r="B54" s="188" t="s">
        <v>220</v>
      </c>
      <c r="C54" s="185" t="s">
        <v>221</v>
      </c>
      <c r="D54" s="502">
        <v>0</v>
      </c>
      <c r="E54" s="504">
        <v>0</v>
      </c>
      <c r="F54" s="504">
        <v>0</v>
      </c>
      <c r="G54" s="504">
        <v>0</v>
      </c>
      <c r="H54" s="504">
        <v>0</v>
      </c>
      <c r="I54" s="504">
        <v>0</v>
      </c>
      <c r="J54" s="504">
        <v>0</v>
      </c>
      <c r="K54" s="504">
        <v>0</v>
      </c>
      <c r="L54" s="504">
        <v>0</v>
      </c>
      <c r="M54" s="504">
        <v>0</v>
      </c>
      <c r="N54" s="504">
        <v>0</v>
      </c>
      <c r="O54" s="504">
        <v>0</v>
      </c>
      <c r="P54" s="504">
        <v>0</v>
      </c>
      <c r="Q54" s="504">
        <v>0</v>
      </c>
      <c r="R54" s="504">
        <v>0</v>
      </c>
      <c r="S54" s="504">
        <v>0</v>
      </c>
      <c r="T54" s="504">
        <v>0</v>
      </c>
      <c r="U54" s="504">
        <v>0</v>
      </c>
      <c r="V54" s="504">
        <v>0</v>
      </c>
      <c r="W54" s="504">
        <v>0</v>
      </c>
      <c r="X54" s="504">
        <v>0</v>
      </c>
      <c r="Y54" s="504">
        <v>0</v>
      </c>
      <c r="Z54" s="504">
        <v>0</v>
      </c>
      <c r="AA54" s="504">
        <v>0</v>
      </c>
      <c r="AB54" s="504">
        <v>0</v>
      </c>
      <c r="AC54" s="504">
        <v>0</v>
      </c>
      <c r="AD54" s="504">
        <v>0</v>
      </c>
      <c r="AE54" s="504">
        <v>0</v>
      </c>
      <c r="AF54" s="504">
        <v>0</v>
      </c>
      <c r="AG54" s="504">
        <v>0</v>
      </c>
      <c r="AH54" s="504">
        <v>0</v>
      </c>
      <c r="AI54" s="504">
        <v>0</v>
      </c>
      <c r="AJ54" s="504">
        <v>0</v>
      </c>
      <c r="AK54" s="504">
        <v>0</v>
      </c>
      <c r="AL54" s="504">
        <v>0</v>
      </c>
      <c r="AM54" s="504">
        <v>0</v>
      </c>
      <c r="AN54" s="504">
        <v>0</v>
      </c>
      <c r="AO54" s="504">
        <v>0</v>
      </c>
      <c r="AP54" s="504">
        <v>0</v>
      </c>
      <c r="AQ54" s="504">
        <v>0</v>
      </c>
      <c r="AR54" s="504">
        <v>0</v>
      </c>
      <c r="AS54" s="504">
        <v>0</v>
      </c>
      <c r="AT54" s="504">
        <v>0</v>
      </c>
      <c r="AU54" s="504">
        <v>0</v>
      </c>
      <c r="AV54" s="504">
        <v>0</v>
      </c>
      <c r="AW54" s="504">
        <v>0</v>
      </c>
      <c r="AX54" s="504">
        <v>0</v>
      </c>
      <c r="AY54" s="503">
        <f t="array" ref="AY54">-生産者価格評価表!$DX54/(MMULT(投入係数表!$D54:$DG54,生産者価格評価表!$DZ$7:$DZ$114)+生産者価格評価表!$DO54)</f>
        <v>0.16293678921579885</v>
      </c>
      <c r="AZ54" s="504">
        <v>0</v>
      </c>
      <c r="BA54" s="504">
        <v>0</v>
      </c>
      <c r="BB54" s="504">
        <v>0</v>
      </c>
      <c r="BC54" s="504">
        <v>0</v>
      </c>
      <c r="BD54" s="504">
        <v>0</v>
      </c>
      <c r="BE54" s="504">
        <v>0</v>
      </c>
      <c r="BF54" s="504">
        <v>0</v>
      </c>
      <c r="BG54" s="504">
        <v>0</v>
      </c>
      <c r="BH54" s="504">
        <v>0</v>
      </c>
      <c r="BI54" s="504">
        <v>0</v>
      </c>
      <c r="BJ54" s="504">
        <v>0</v>
      </c>
      <c r="BK54" s="504">
        <v>0</v>
      </c>
      <c r="BL54" s="504">
        <v>0</v>
      </c>
      <c r="BM54" s="504">
        <v>0</v>
      </c>
      <c r="BN54" s="504">
        <v>0</v>
      </c>
      <c r="BO54" s="504">
        <v>0</v>
      </c>
      <c r="BP54" s="504">
        <v>0</v>
      </c>
      <c r="BQ54" s="504">
        <v>0</v>
      </c>
      <c r="BR54" s="504">
        <v>0</v>
      </c>
      <c r="BS54" s="504">
        <v>0</v>
      </c>
      <c r="BT54" s="504">
        <v>0</v>
      </c>
      <c r="BU54" s="504">
        <v>0</v>
      </c>
      <c r="BV54" s="504">
        <v>0</v>
      </c>
      <c r="BW54" s="504">
        <v>0</v>
      </c>
      <c r="BX54" s="504">
        <v>0</v>
      </c>
      <c r="BY54" s="504">
        <v>0</v>
      </c>
      <c r="BZ54" s="504">
        <v>0</v>
      </c>
      <c r="CA54" s="504">
        <v>0</v>
      </c>
      <c r="CB54" s="504">
        <v>0</v>
      </c>
      <c r="CC54" s="504">
        <v>0</v>
      </c>
      <c r="CD54" s="504">
        <v>0</v>
      </c>
      <c r="CE54" s="504">
        <v>0</v>
      </c>
      <c r="CF54" s="504">
        <v>0</v>
      </c>
      <c r="CG54" s="504">
        <v>0</v>
      </c>
      <c r="CH54" s="504">
        <v>0</v>
      </c>
      <c r="CI54" s="504">
        <v>0</v>
      </c>
      <c r="CJ54" s="504">
        <v>0</v>
      </c>
      <c r="CK54" s="504">
        <v>0</v>
      </c>
      <c r="CL54" s="504">
        <v>0</v>
      </c>
      <c r="CM54" s="504">
        <v>0</v>
      </c>
      <c r="CN54" s="504">
        <v>0</v>
      </c>
      <c r="CO54" s="504">
        <v>0</v>
      </c>
      <c r="CP54" s="504">
        <v>0</v>
      </c>
      <c r="CQ54" s="504">
        <v>0</v>
      </c>
      <c r="CR54" s="504">
        <v>0</v>
      </c>
      <c r="CS54" s="504">
        <v>0</v>
      </c>
      <c r="CT54" s="504">
        <v>0</v>
      </c>
      <c r="CU54" s="504">
        <v>0</v>
      </c>
      <c r="CV54" s="504">
        <v>0</v>
      </c>
      <c r="CW54" s="504">
        <v>0</v>
      </c>
      <c r="CX54" s="504">
        <v>0</v>
      </c>
      <c r="CY54" s="504">
        <v>0</v>
      </c>
      <c r="CZ54" s="504">
        <v>0</v>
      </c>
      <c r="DA54" s="504">
        <v>0</v>
      </c>
      <c r="DB54" s="504">
        <v>0</v>
      </c>
      <c r="DC54" s="504">
        <v>0</v>
      </c>
      <c r="DD54" s="504">
        <v>0</v>
      </c>
      <c r="DE54" s="504">
        <v>0</v>
      </c>
      <c r="DF54" s="504">
        <v>0</v>
      </c>
      <c r="DG54" s="505">
        <v>0</v>
      </c>
    </row>
    <row r="55" spans="1:111" ht="15.5" customHeight="1">
      <c r="B55" s="188" t="s">
        <v>222</v>
      </c>
      <c r="C55" s="185" t="s">
        <v>223</v>
      </c>
      <c r="D55" s="502">
        <v>0</v>
      </c>
      <c r="E55" s="504">
        <v>0</v>
      </c>
      <c r="F55" s="504">
        <v>0</v>
      </c>
      <c r="G55" s="504">
        <v>0</v>
      </c>
      <c r="H55" s="504">
        <v>0</v>
      </c>
      <c r="I55" s="504">
        <v>0</v>
      </c>
      <c r="J55" s="504">
        <v>0</v>
      </c>
      <c r="K55" s="504">
        <v>0</v>
      </c>
      <c r="L55" s="504">
        <v>0</v>
      </c>
      <c r="M55" s="504">
        <v>0</v>
      </c>
      <c r="N55" s="504">
        <v>0</v>
      </c>
      <c r="O55" s="504">
        <v>0</v>
      </c>
      <c r="P55" s="504">
        <v>0</v>
      </c>
      <c r="Q55" s="504">
        <v>0</v>
      </c>
      <c r="R55" s="504">
        <v>0</v>
      </c>
      <c r="S55" s="504">
        <v>0</v>
      </c>
      <c r="T55" s="504">
        <v>0</v>
      </c>
      <c r="U55" s="504">
        <v>0</v>
      </c>
      <c r="V55" s="504">
        <v>0</v>
      </c>
      <c r="W55" s="504">
        <v>0</v>
      </c>
      <c r="X55" s="504">
        <v>0</v>
      </c>
      <c r="Y55" s="504">
        <v>0</v>
      </c>
      <c r="Z55" s="504">
        <v>0</v>
      </c>
      <c r="AA55" s="504">
        <v>0</v>
      </c>
      <c r="AB55" s="504">
        <v>0</v>
      </c>
      <c r="AC55" s="504">
        <v>0</v>
      </c>
      <c r="AD55" s="504">
        <v>0</v>
      </c>
      <c r="AE55" s="504">
        <v>0</v>
      </c>
      <c r="AF55" s="504">
        <v>0</v>
      </c>
      <c r="AG55" s="504">
        <v>0</v>
      </c>
      <c r="AH55" s="504">
        <v>0</v>
      </c>
      <c r="AI55" s="504">
        <v>0</v>
      </c>
      <c r="AJ55" s="504">
        <v>0</v>
      </c>
      <c r="AK55" s="504">
        <v>0</v>
      </c>
      <c r="AL55" s="504">
        <v>0</v>
      </c>
      <c r="AM55" s="504">
        <v>0</v>
      </c>
      <c r="AN55" s="504">
        <v>0</v>
      </c>
      <c r="AO55" s="504">
        <v>0</v>
      </c>
      <c r="AP55" s="504">
        <v>0</v>
      </c>
      <c r="AQ55" s="504">
        <v>0</v>
      </c>
      <c r="AR55" s="504">
        <v>0</v>
      </c>
      <c r="AS55" s="504">
        <v>0</v>
      </c>
      <c r="AT55" s="504">
        <v>0</v>
      </c>
      <c r="AU55" s="504">
        <v>0</v>
      </c>
      <c r="AV55" s="504">
        <v>0</v>
      </c>
      <c r="AW55" s="504">
        <v>0</v>
      </c>
      <c r="AX55" s="504">
        <v>0</v>
      </c>
      <c r="AY55" s="504">
        <v>0</v>
      </c>
      <c r="AZ55" s="503">
        <f t="array" ref="AZ55">-生産者価格評価表!$DX55/(MMULT(投入係数表!$D55:$DG55,生産者価格評価表!$DZ$7:$DZ$114)+生産者価格評価表!$DO55)</f>
        <v>0.19463567125772058</v>
      </c>
      <c r="BA55" s="504">
        <v>0</v>
      </c>
      <c r="BB55" s="504">
        <v>0</v>
      </c>
      <c r="BC55" s="504">
        <v>0</v>
      </c>
      <c r="BD55" s="504">
        <v>0</v>
      </c>
      <c r="BE55" s="504">
        <v>0</v>
      </c>
      <c r="BF55" s="504">
        <v>0</v>
      </c>
      <c r="BG55" s="504">
        <v>0</v>
      </c>
      <c r="BH55" s="504">
        <v>0</v>
      </c>
      <c r="BI55" s="504">
        <v>0</v>
      </c>
      <c r="BJ55" s="504">
        <v>0</v>
      </c>
      <c r="BK55" s="504">
        <v>0</v>
      </c>
      <c r="BL55" s="504">
        <v>0</v>
      </c>
      <c r="BM55" s="504">
        <v>0</v>
      </c>
      <c r="BN55" s="504">
        <v>0</v>
      </c>
      <c r="BO55" s="504">
        <v>0</v>
      </c>
      <c r="BP55" s="504">
        <v>0</v>
      </c>
      <c r="BQ55" s="504">
        <v>0</v>
      </c>
      <c r="BR55" s="504">
        <v>0</v>
      </c>
      <c r="BS55" s="504">
        <v>0</v>
      </c>
      <c r="BT55" s="504">
        <v>0</v>
      </c>
      <c r="BU55" s="504">
        <v>0</v>
      </c>
      <c r="BV55" s="504">
        <v>0</v>
      </c>
      <c r="BW55" s="504">
        <v>0</v>
      </c>
      <c r="BX55" s="504">
        <v>0</v>
      </c>
      <c r="BY55" s="504">
        <v>0</v>
      </c>
      <c r="BZ55" s="504">
        <v>0</v>
      </c>
      <c r="CA55" s="504">
        <v>0</v>
      </c>
      <c r="CB55" s="504">
        <v>0</v>
      </c>
      <c r="CC55" s="504">
        <v>0</v>
      </c>
      <c r="CD55" s="504">
        <v>0</v>
      </c>
      <c r="CE55" s="504">
        <v>0</v>
      </c>
      <c r="CF55" s="504">
        <v>0</v>
      </c>
      <c r="CG55" s="504">
        <v>0</v>
      </c>
      <c r="CH55" s="504">
        <v>0</v>
      </c>
      <c r="CI55" s="504">
        <v>0</v>
      </c>
      <c r="CJ55" s="504">
        <v>0</v>
      </c>
      <c r="CK55" s="504">
        <v>0</v>
      </c>
      <c r="CL55" s="504">
        <v>0</v>
      </c>
      <c r="CM55" s="504">
        <v>0</v>
      </c>
      <c r="CN55" s="504">
        <v>0</v>
      </c>
      <c r="CO55" s="504">
        <v>0</v>
      </c>
      <c r="CP55" s="504">
        <v>0</v>
      </c>
      <c r="CQ55" s="504">
        <v>0</v>
      </c>
      <c r="CR55" s="504">
        <v>0</v>
      </c>
      <c r="CS55" s="504">
        <v>0</v>
      </c>
      <c r="CT55" s="504">
        <v>0</v>
      </c>
      <c r="CU55" s="504">
        <v>0</v>
      </c>
      <c r="CV55" s="504">
        <v>0</v>
      </c>
      <c r="CW55" s="504">
        <v>0</v>
      </c>
      <c r="CX55" s="504">
        <v>0</v>
      </c>
      <c r="CY55" s="504">
        <v>0</v>
      </c>
      <c r="CZ55" s="504">
        <v>0</v>
      </c>
      <c r="DA55" s="504">
        <v>0</v>
      </c>
      <c r="DB55" s="504">
        <v>0</v>
      </c>
      <c r="DC55" s="504">
        <v>0</v>
      </c>
      <c r="DD55" s="504">
        <v>0</v>
      </c>
      <c r="DE55" s="504">
        <v>0</v>
      </c>
      <c r="DF55" s="504">
        <v>0</v>
      </c>
      <c r="DG55" s="505">
        <v>0</v>
      </c>
    </row>
    <row r="56" spans="1:111" ht="15.5" customHeight="1">
      <c r="B56" s="188" t="s">
        <v>224</v>
      </c>
      <c r="C56" s="185" t="s">
        <v>225</v>
      </c>
      <c r="D56" s="502">
        <v>0</v>
      </c>
      <c r="E56" s="504">
        <v>0</v>
      </c>
      <c r="F56" s="504">
        <v>0</v>
      </c>
      <c r="G56" s="504">
        <v>0</v>
      </c>
      <c r="H56" s="504">
        <v>0</v>
      </c>
      <c r="I56" s="504">
        <v>0</v>
      </c>
      <c r="J56" s="504">
        <v>0</v>
      </c>
      <c r="K56" s="504">
        <v>0</v>
      </c>
      <c r="L56" s="504">
        <v>0</v>
      </c>
      <c r="M56" s="504">
        <v>0</v>
      </c>
      <c r="N56" s="504">
        <v>0</v>
      </c>
      <c r="O56" s="504">
        <v>0</v>
      </c>
      <c r="P56" s="504">
        <v>0</v>
      </c>
      <c r="Q56" s="504">
        <v>0</v>
      </c>
      <c r="R56" s="504">
        <v>0</v>
      </c>
      <c r="S56" s="504">
        <v>0</v>
      </c>
      <c r="T56" s="504">
        <v>0</v>
      </c>
      <c r="U56" s="504">
        <v>0</v>
      </c>
      <c r="V56" s="504">
        <v>0</v>
      </c>
      <c r="W56" s="504">
        <v>0</v>
      </c>
      <c r="X56" s="504">
        <v>0</v>
      </c>
      <c r="Y56" s="504">
        <v>0</v>
      </c>
      <c r="Z56" s="504">
        <v>0</v>
      </c>
      <c r="AA56" s="504">
        <v>0</v>
      </c>
      <c r="AB56" s="504">
        <v>0</v>
      </c>
      <c r="AC56" s="504">
        <v>0</v>
      </c>
      <c r="AD56" s="504">
        <v>0</v>
      </c>
      <c r="AE56" s="504">
        <v>0</v>
      </c>
      <c r="AF56" s="504">
        <v>0</v>
      </c>
      <c r="AG56" s="504">
        <v>0</v>
      </c>
      <c r="AH56" s="504">
        <v>0</v>
      </c>
      <c r="AI56" s="504">
        <v>0</v>
      </c>
      <c r="AJ56" s="504">
        <v>0</v>
      </c>
      <c r="AK56" s="504">
        <v>0</v>
      </c>
      <c r="AL56" s="504">
        <v>0</v>
      </c>
      <c r="AM56" s="504">
        <v>0</v>
      </c>
      <c r="AN56" s="504">
        <v>0</v>
      </c>
      <c r="AO56" s="504">
        <v>0</v>
      </c>
      <c r="AP56" s="504">
        <v>0</v>
      </c>
      <c r="AQ56" s="504">
        <v>0</v>
      </c>
      <c r="AR56" s="504">
        <v>0</v>
      </c>
      <c r="AS56" s="504">
        <v>0</v>
      </c>
      <c r="AT56" s="504">
        <v>0</v>
      </c>
      <c r="AU56" s="504">
        <v>0</v>
      </c>
      <c r="AV56" s="504">
        <v>0</v>
      </c>
      <c r="AW56" s="504">
        <v>0</v>
      </c>
      <c r="AX56" s="504">
        <v>0</v>
      </c>
      <c r="AY56" s="504">
        <v>0</v>
      </c>
      <c r="AZ56" s="504">
        <v>0</v>
      </c>
      <c r="BA56" s="503">
        <f t="array" ref="BA56">-生産者価格評価表!$DX56/(MMULT(投入係数表!$D56:$DG56,生産者価格評価表!$DZ$7:$DZ$114)+生産者価格評価表!$DO56)</f>
        <v>0.28182155343529974</v>
      </c>
      <c r="BB56" s="504">
        <v>0</v>
      </c>
      <c r="BC56" s="504">
        <v>0</v>
      </c>
      <c r="BD56" s="504">
        <v>0</v>
      </c>
      <c r="BE56" s="504">
        <v>0</v>
      </c>
      <c r="BF56" s="504">
        <v>0</v>
      </c>
      <c r="BG56" s="504">
        <v>0</v>
      </c>
      <c r="BH56" s="504">
        <v>0</v>
      </c>
      <c r="BI56" s="504">
        <v>0</v>
      </c>
      <c r="BJ56" s="504">
        <v>0</v>
      </c>
      <c r="BK56" s="504">
        <v>0</v>
      </c>
      <c r="BL56" s="504">
        <v>0</v>
      </c>
      <c r="BM56" s="504">
        <v>0</v>
      </c>
      <c r="BN56" s="504">
        <v>0</v>
      </c>
      <c r="BO56" s="504">
        <v>0</v>
      </c>
      <c r="BP56" s="504">
        <v>0</v>
      </c>
      <c r="BQ56" s="504">
        <v>0</v>
      </c>
      <c r="BR56" s="504">
        <v>0</v>
      </c>
      <c r="BS56" s="504">
        <v>0</v>
      </c>
      <c r="BT56" s="504">
        <v>0</v>
      </c>
      <c r="BU56" s="504">
        <v>0</v>
      </c>
      <c r="BV56" s="504">
        <v>0</v>
      </c>
      <c r="BW56" s="504">
        <v>0</v>
      </c>
      <c r="BX56" s="504">
        <v>0</v>
      </c>
      <c r="BY56" s="504">
        <v>0</v>
      </c>
      <c r="BZ56" s="504">
        <v>0</v>
      </c>
      <c r="CA56" s="504">
        <v>0</v>
      </c>
      <c r="CB56" s="504">
        <v>0</v>
      </c>
      <c r="CC56" s="504">
        <v>0</v>
      </c>
      <c r="CD56" s="504">
        <v>0</v>
      </c>
      <c r="CE56" s="504">
        <v>0</v>
      </c>
      <c r="CF56" s="504">
        <v>0</v>
      </c>
      <c r="CG56" s="504">
        <v>0</v>
      </c>
      <c r="CH56" s="504">
        <v>0</v>
      </c>
      <c r="CI56" s="504">
        <v>0</v>
      </c>
      <c r="CJ56" s="504">
        <v>0</v>
      </c>
      <c r="CK56" s="504">
        <v>0</v>
      </c>
      <c r="CL56" s="504">
        <v>0</v>
      </c>
      <c r="CM56" s="504">
        <v>0</v>
      </c>
      <c r="CN56" s="504">
        <v>0</v>
      </c>
      <c r="CO56" s="504">
        <v>0</v>
      </c>
      <c r="CP56" s="504">
        <v>0</v>
      </c>
      <c r="CQ56" s="504">
        <v>0</v>
      </c>
      <c r="CR56" s="504">
        <v>0</v>
      </c>
      <c r="CS56" s="504">
        <v>0</v>
      </c>
      <c r="CT56" s="504">
        <v>0</v>
      </c>
      <c r="CU56" s="504">
        <v>0</v>
      </c>
      <c r="CV56" s="504">
        <v>0</v>
      </c>
      <c r="CW56" s="504">
        <v>0</v>
      </c>
      <c r="CX56" s="504">
        <v>0</v>
      </c>
      <c r="CY56" s="504">
        <v>0</v>
      </c>
      <c r="CZ56" s="504">
        <v>0</v>
      </c>
      <c r="DA56" s="504">
        <v>0</v>
      </c>
      <c r="DB56" s="504">
        <v>0</v>
      </c>
      <c r="DC56" s="504">
        <v>0</v>
      </c>
      <c r="DD56" s="504">
        <v>0</v>
      </c>
      <c r="DE56" s="504">
        <v>0</v>
      </c>
      <c r="DF56" s="504">
        <v>0</v>
      </c>
      <c r="DG56" s="505">
        <v>0</v>
      </c>
    </row>
    <row r="57" spans="1:111" ht="15.5" customHeight="1">
      <c r="B57" s="188" t="s">
        <v>226</v>
      </c>
      <c r="C57" s="185" t="s">
        <v>227</v>
      </c>
      <c r="D57" s="502">
        <v>0</v>
      </c>
      <c r="E57" s="504">
        <v>0</v>
      </c>
      <c r="F57" s="504">
        <v>0</v>
      </c>
      <c r="G57" s="504">
        <v>0</v>
      </c>
      <c r="H57" s="504">
        <v>0</v>
      </c>
      <c r="I57" s="504">
        <v>0</v>
      </c>
      <c r="J57" s="504">
        <v>0</v>
      </c>
      <c r="K57" s="504">
        <v>0</v>
      </c>
      <c r="L57" s="504">
        <v>0</v>
      </c>
      <c r="M57" s="504">
        <v>0</v>
      </c>
      <c r="N57" s="504">
        <v>0</v>
      </c>
      <c r="O57" s="504">
        <v>0</v>
      </c>
      <c r="P57" s="504">
        <v>0</v>
      </c>
      <c r="Q57" s="504">
        <v>0</v>
      </c>
      <c r="R57" s="504">
        <v>0</v>
      </c>
      <c r="S57" s="504">
        <v>0</v>
      </c>
      <c r="T57" s="504">
        <v>0</v>
      </c>
      <c r="U57" s="504">
        <v>0</v>
      </c>
      <c r="V57" s="504">
        <v>0</v>
      </c>
      <c r="W57" s="504">
        <v>0</v>
      </c>
      <c r="X57" s="504">
        <v>0</v>
      </c>
      <c r="Y57" s="504">
        <v>0</v>
      </c>
      <c r="Z57" s="504">
        <v>0</v>
      </c>
      <c r="AA57" s="504">
        <v>0</v>
      </c>
      <c r="AB57" s="504">
        <v>0</v>
      </c>
      <c r="AC57" s="504">
        <v>0</v>
      </c>
      <c r="AD57" s="504">
        <v>0</v>
      </c>
      <c r="AE57" s="504">
        <v>0</v>
      </c>
      <c r="AF57" s="504">
        <v>0</v>
      </c>
      <c r="AG57" s="504">
        <v>0</v>
      </c>
      <c r="AH57" s="504">
        <v>0</v>
      </c>
      <c r="AI57" s="504">
        <v>0</v>
      </c>
      <c r="AJ57" s="504">
        <v>0</v>
      </c>
      <c r="AK57" s="504">
        <v>0</v>
      </c>
      <c r="AL57" s="504">
        <v>0</v>
      </c>
      <c r="AM57" s="504">
        <v>0</v>
      </c>
      <c r="AN57" s="504">
        <v>0</v>
      </c>
      <c r="AO57" s="504">
        <v>0</v>
      </c>
      <c r="AP57" s="504">
        <v>0</v>
      </c>
      <c r="AQ57" s="504">
        <v>0</v>
      </c>
      <c r="AR57" s="504">
        <v>0</v>
      </c>
      <c r="AS57" s="504">
        <v>0</v>
      </c>
      <c r="AT57" s="504">
        <v>0</v>
      </c>
      <c r="AU57" s="504">
        <v>0</v>
      </c>
      <c r="AV57" s="504">
        <v>0</v>
      </c>
      <c r="AW57" s="504">
        <v>0</v>
      </c>
      <c r="AX57" s="504">
        <v>0</v>
      </c>
      <c r="AY57" s="504">
        <v>0</v>
      </c>
      <c r="AZ57" s="504">
        <v>0</v>
      </c>
      <c r="BA57" s="504">
        <v>0</v>
      </c>
      <c r="BB57" s="503">
        <f t="array" ref="BB57">-生産者価格評価表!$DX57/(MMULT(投入係数表!$D57:$DG57,生産者価格評価表!$DZ$7:$DZ$114)+生産者価格評価表!$DO57)</f>
        <v>0.62853795452898709</v>
      </c>
      <c r="BC57" s="504">
        <v>0</v>
      </c>
      <c r="BD57" s="504">
        <v>0</v>
      </c>
      <c r="BE57" s="504">
        <v>0</v>
      </c>
      <c r="BF57" s="504">
        <v>0</v>
      </c>
      <c r="BG57" s="504">
        <v>0</v>
      </c>
      <c r="BH57" s="504">
        <v>0</v>
      </c>
      <c r="BI57" s="504">
        <v>0</v>
      </c>
      <c r="BJ57" s="504">
        <v>0</v>
      </c>
      <c r="BK57" s="504">
        <v>0</v>
      </c>
      <c r="BL57" s="504">
        <v>0</v>
      </c>
      <c r="BM57" s="504">
        <v>0</v>
      </c>
      <c r="BN57" s="504">
        <v>0</v>
      </c>
      <c r="BO57" s="504">
        <v>0</v>
      </c>
      <c r="BP57" s="504">
        <v>0</v>
      </c>
      <c r="BQ57" s="504">
        <v>0</v>
      </c>
      <c r="BR57" s="504">
        <v>0</v>
      </c>
      <c r="BS57" s="504">
        <v>0</v>
      </c>
      <c r="BT57" s="504">
        <v>0</v>
      </c>
      <c r="BU57" s="504">
        <v>0</v>
      </c>
      <c r="BV57" s="504">
        <v>0</v>
      </c>
      <c r="BW57" s="504">
        <v>0</v>
      </c>
      <c r="BX57" s="504">
        <v>0</v>
      </c>
      <c r="BY57" s="504">
        <v>0</v>
      </c>
      <c r="BZ57" s="504">
        <v>0</v>
      </c>
      <c r="CA57" s="504">
        <v>0</v>
      </c>
      <c r="CB57" s="504">
        <v>0</v>
      </c>
      <c r="CC57" s="504">
        <v>0</v>
      </c>
      <c r="CD57" s="504">
        <v>0</v>
      </c>
      <c r="CE57" s="504">
        <v>0</v>
      </c>
      <c r="CF57" s="504">
        <v>0</v>
      </c>
      <c r="CG57" s="504">
        <v>0</v>
      </c>
      <c r="CH57" s="504">
        <v>0</v>
      </c>
      <c r="CI57" s="504">
        <v>0</v>
      </c>
      <c r="CJ57" s="504">
        <v>0</v>
      </c>
      <c r="CK57" s="504">
        <v>0</v>
      </c>
      <c r="CL57" s="504">
        <v>0</v>
      </c>
      <c r="CM57" s="504">
        <v>0</v>
      </c>
      <c r="CN57" s="504">
        <v>0</v>
      </c>
      <c r="CO57" s="504">
        <v>0</v>
      </c>
      <c r="CP57" s="504">
        <v>0</v>
      </c>
      <c r="CQ57" s="504">
        <v>0</v>
      </c>
      <c r="CR57" s="504">
        <v>0</v>
      </c>
      <c r="CS57" s="504">
        <v>0</v>
      </c>
      <c r="CT57" s="504">
        <v>0</v>
      </c>
      <c r="CU57" s="504">
        <v>0</v>
      </c>
      <c r="CV57" s="504">
        <v>0</v>
      </c>
      <c r="CW57" s="504">
        <v>0</v>
      </c>
      <c r="CX57" s="504">
        <v>0</v>
      </c>
      <c r="CY57" s="504">
        <v>0</v>
      </c>
      <c r="CZ57" s="504">
        <v>0</v>
      </c>
      <c r="DA57" s="504">
        <v>0</v>
      </c>
      <c r="DB57" s="504">
        <v>0</v>
      </c>
      <c r="DC57" s="504">
        <v>0</v>
      </c>
      <c r="DD57" s="504">
        <v>0</v>
      </c>
      <c r="DE57" s="504">
        <v>0</v>
      </c>
      <c r="DF57" s="504">
        <v>0</v>
      </c>
      <c r="DG57" s="505">
        <v>0</v>
      </c>
    </row>
    <row r="58" spans="1:111" ht="15.5" customHeight="1">
      <c r="B58" s="188" t="s">
        <v>228</v>
      </c>
      <c r="C58" s="185" t="s">
        <v>229</v>
      </c>
      <c r="D58" s="502">
        <v>0</v>
      </c>
      <c r="E58" s="504">
        <v>0</v>
      </c>
      <c r="F58" s="504">
        <v>0</v>
      </c>
      <c r="G58" s="504">
        <v>0</v>
      </c>
      <c r="H58" s="504">
        <v>0</v>
      </c>
      <c r="I58" s="504">
        <v>0</v>
      </c>
      <c r="J58" s="504">
        <v>0</v>
      </c>
      <c r="K58" s="504">
        <v>0</v>
      </c>
      <c r="L58" s="504">
        <v>0</v>
      </c>
      <c r="M58" s="504">
        <v>0</v>
      </c>
      <c r="N58" s="504">
        <v>0</v>
      </c>
      <c r="O58" s="504">
        <v>0</v>
      </c>
      <c r="P58" s="504">
        <v>0</v>
      </c>
      <c r="Q58" s="504">
        <v>0</v>
      </c>
      <c r="R58" s="504">
        <v>0</v>
      </c>
      <c r="S58" s="504">
        <v>0</v>
      </c>
      <c r="T58" s="504">
        <v>0</v>
      </c>
      <c r="U58" s="504">
        <v>0</v>
      </c>
      <c r="V58" s="504">
        <v>0</v>
      </c>
      <c r="W58" s="504">
        <v>0</v>
      </c>
      <c r="X58" s="504">
        <v>0</v>
      </c>
      <c r="Y58" s="504">
        <v>0</v>
      </c>
      <c r="Z58" s="504">
        <v>0</v>
      </c>
      <c r="AA58" s="504">
        <v>0</v>
      </c>
      <c r="AB58" s="504">
        <v>0</v>
      </c>
      <c r="AC58" s="504">
        <v>0</v>
      </c>
      <c r="AD58" s="504">
        <v>0</v>
      </c>
      <c r="AE58" s="504">
        <v>0</v>
      </c>
      <c r="AF58" s="504">
        <v>0</v>
      </c>
      <c r="AG58" s="504">
        <v>0</v>
      </c>
      <c r="AH58" s="504">
        <v>0</v>
      </c>
      <c r="AI58" s="504">
        <v>0</v>
      </c>
      <c r="AJ58" s="504">
        <v>0</v>
      </c>
      <c r="AK58" s="504">
        <v>0</v>
      </c>
      <c r="AL58" s="504">
        <v>0</v>
      </c>
      <c r="AM58" s="504">
        <v>0</v>
      </c>
      <c r="AN58" s="504">
        <v>0</v>
      </c>
      <c r="AO58" s="504">
        <v>0</v>
      </c>
      <c r="AP58" s="504">
        <v>0</v>
      </c>
      <c r="AQ58" s="504">
        <v>0</v>
      </c>
      <c r="AR58" s="504">
        <v>0</v>
      </c>
      <c r="AS58" s="504">
        <v>0</v>
      </c>
      <c r="AT58" s="504">
        <v>0</v>
      </c>
      <c r="AU58" s="504">
        <v>0</v>
      </c>
      <c r="AV58" s="504">
        <v>0</v>
      </c>
      <c r="AW58" s="504">
        <v>0</v>
      </c>
      <c r="AX58" s="504">
        <v>0</v>
      </c>
      <c r="AY58" s="504">
        <v>0</v>
      </c>
      <c r="AZ58" s="504">
        <v>0</v>
      </c>
      <c r="BA58" s="504">
        <v>0</v>
      </c>
      <c r="BB58" s="504">
        <v>0</v>
      </c>
      <c r="BC58" s="503">
        <f t="array" ref="BC58">-生産者価格評価表!$DX58/(MMULT(投入係数表!$D58:$DG58,生産者価格評価表!$DZ$7:$DZ$114)+生産者価格評価表!$DO58)</f>
        <v>0.41053312722989127</v>
      </c>
      <c r="BD58" s="504">
        <v>0</v>
      </c>
      <c r="BE58" s="504">
        <v>0</v>
      </c>
      <c r="BF58" s="504">
        <v>0</v>
      </c>
      <c r="BG58" s="504">
        <v>0</v>
      </c>
      <c r="BH58" s="504">
        <v>0</v>
      </c>
      <c r="BI58" s="504">
        <v>0</v>
      </c>
      <c r="BJ58" s="504">
        <v>0</v>
      </c>
      <c r="BK58" s="504">
        <v>0</v>
      </c>
      <c r="BL58" s="504">
        <v>0</v>
      </c>
      <c r="BM58" s="504">
        <v>0</v>
      </c>
      <c r="BN58" s="504">
        <v>0</v>
      </c>
      <c r="BO58" s="504">
        <v>0</v>
      </c>
      <c r="BP58" s="504">
        <v>0</v>
      </c>
      <c r="BQ58" s="504">
        <v>0</v>
      </c>
      <c r="BR58" s="504">
        <v>0</v>
      </c>
      <c r="BS58" s="504">
        <v>0</v>
      </c>
      <c r="BT58" s="504">
        <v>0</v>
      </c>
      <c r="BU58" s="504">
        <v>0</v>
      </c>
      <c r="BV58" s="504">
        <v>0</v>
      </c>
      <c r="BW58" s="504">
        <v>0</v>
      </c>
      <c r="BX58" s="504">
        <v>0</v>
      </c>
      <c r="BY58" s="504">
        <v>0</v>
      </c>
      <c r="BZ58" s="504">
        <v>0</v>
      </c>
      <c r="CA58" s="504">
        <v>0</v>
      </c>
      <c r="CB58" s="504">
        <v>0</v>
      </c>
      <c r="CC58" s="504">
        <v>0</v>
      </c>
      <c r="CD58" s="504">
        <v>0</v>
      </c>
      <c r="CE58" s="504">
        <v>0</v>
      </c>
      <c r="CF58" s="504">
        <v>0</v>
      </c>
      <c r="CG58" s="504">
        <v>0</v>
      </c>
      <c r="CH58" s="504">
        <v>0</v>
      </c>
      <c r="CI58" s="504">
        <v>0</v>
      </c>
      <c r="CJ58" s="504">
        <v>0</v>
      </c>
      <c r="CK58" s="504">
        <v>0</v>
      </c>
      <c r="CL58" s="504">
        <v>0</v>
      </c>
      <c r="CM58" s="504">
        <v>0</v>
      </c>
      <c r="CN58" s="504">
        <v>0</v>
      </c>
      <c r="CO58" s="504">
        <v>0</v>
      </c>
      <c r="CP58" s="504">
        <v>0</v>
      </c>
      <c r="CQ58" s="504">
        <v>0</v>
      </c>
      <c r="CR58" s="504">
        <v>0</v>
      </c>
      <c r="CS58" s="504">
        <v>0</v>
      </c>
      <c r="CT58" s="504">
        <v>0</v>
      </c>
      <c r="CU58" s="504">
        <v>0</v>
      </c>
      <c r="CV58" s="504">
        <v>0</v>
      </c>
      <c r="CW58" s="504">
        <v>0</v>
      </c>
      <c r="CX58" s="504">
        <v>0</v>
      </c>
      <c r="CY58" s="504">
        <v>0</v>
      </c>
      <c r="CZ58" s="504">
        <v>0</v>
      </c>
      <c r="DA58" s="504">
        <v>0</v>
      </c>
      <c r="DB58" s="504">
        <v>0</v>
      </c>
      <c r="DC58" s="504">
        <v>0</v>
      </c>
      <c r="DD58" s="504">
        <v>0</v>
      </c>
      <c r="DE58" s="504">
        <v>0</v>
      </c>
      <c r="DF58" s="504">
        <v>0</v>
      </c>
      <c r="DG58" s="505">
        <v>0</v>
      </c>
    </row>
    <row r="59" spans="1:111" ht="15.5" customHeight="1">
      <c r="B59" s="188" t="s">
        <v>230</v>
      </c>
      <c r="C59" s="185" t="s">
        <v>231</v>
      </c>
      <c r="D59" s="502">
        <v>0</v>
      </c>
      <c r="E59" s="504">
        <v>0</v>
      </c>
      <c r="F59" s="504">
        <v>0</v>
      </c>
      <c r="G59" s="504">
        <v>0</v>
      </c>
      <c r="H59" s="504">
        <v>0</v>
      </c>
      <c r="I59" s="504">
        <v>0</v>
      </c>
      <c r="J59" s="504">
        <v>0</v>
      </c>
      <c r="K59" s="504">
        <v>0</v>
      </c>
      <c r="L59" s="504">
        <v>0</v>
      </c>
      <c r="M59" s="504">
        <v>0</v>
      </c>
      <c r="N59" s="504">
        <v>0</v>
      </c>
      <c r="O59" s="504">
        <v>0</v>
      </c>
      <c r="P59" s="504">
        <v>0</v>
      </c>
      <c r="Q59" s="504">
        <v>0</v>
      </c>
      <c r="R59" s="504">
        <v>0</v>
      </c>
      <c r="S59" s="504">
        <v>0</v>
      </c>
      <c r="T59" s="504">
        <v>0</v>
      </c>
      <c r="U59" s="504">
        <v>0</v>
      </c>
      <c r="V59" s="504">
        <v>0</v>
      </c>
      <c r="W59" s="504">
        <v>0</v>
      </c>
      <c r="X59" s="504">
        <v>0</v>
      </c>
      <c r="Y59" s="504">
        <v>0</v>
      </c>
      <c r="Z59" s="504">
        <v>0</v>
      </c>
      <c r="AA59" s="504">
        <v>0</v>
      </c>
      <c r="AB59" s="504">
        <v>0</v>
      </c>
      <c r="AC59" s="504">
        <v>0</v>
      </c>
      <c r="AD59" s="504">
        <v>0</v>
      </c>
      <c r="AE59" s="504">
        <v>0</v>
      </c>
      <c r="AF59" s="504">
        <v>0</v>
      </c>
      <c r="AG59" s="504">
        <v>0</v>
      </c>
      <c r="AH59" s="504">
        <v>0</v>
      </c>
      <c r="AI59" s="504">
        <v>0</v>
      </c>
      <c r="AJ59" s="504">
        <v>0</v>
      </c>
      <c r="AK59" s="504">
        <v>0</v>
      </c>
      <c r="AL59" s="504">
        <v>0</v>
      </c>
      <c r="AM59" s="504">
        <v>0</v>
      </c>
      <c r="AN59" s="504">
        <v>0</v>
      </c>
      <c r="AO59" s="504">
        <v>0</v>
      </c>
      <c r="AP59" s="504">
        <v>0</v>
      </c>
      <c r="AQ59" s="504">
        <v>0</v>
      </c>
      <c r="AR59" s="504">
        <v>0</v>
      </c>
      <c r="AS59" s="504">
        <v>0</v>
      </c>
      <c r="AT59" s="504">
        <v>0</v>
      </c>
      <c r="AU59" s="504">
        <v>0</v>
      </c>
      <c r="AV59" s="504">
        <v>0</v>
      </c>
      <c r="AW59" s="504">
        <v>0</v>
      </c>
      <c r="AX59" s="504">
        <v>0</v>
      </c>
      <c r="AY59" s="504">
        <v>0</v>
      </c>
      <c r="AZ59" s="504">
        <v>0</v>
      </c>
      <c r="BA59" s="504">
        <v>0</v>
      </c>
      <c r="BB59" s="504">
        <v>0</v>
      </c>
      <c r="BC59" s="504">
        <v>0</v>
      </c>
      <c r="BD59" s="503">
        <f t="array" ref="BD59">-生産者価格評価表!$DX59/(MMULT(投入係数表!$D59:$DG59,生産者価格評価表!$DZ$7:$DZ$114)+生産者価格評価表!$DO59)</f>
        <v>0.6080954682261972</v>
      </c>
      <c r="BE59" s="504">
        <v>0</v>
      </c>
      <c r="BF59" s="504">
        <v>0</v>
      </c>
      <c r="BG59" s="504">
        <v>0</v>
      </c>
      <c r="BH59" s="504">
        <v>0</v>
      </c>
      <c r="BI59" s="504">
        <v>0</v>
      </c>
      <c r="BJ59" s="504">
        <v>0</v>
      </c>
      <c r="BK59" s="504">
        <v>0</v>
      </c>
      <c r="BL59" s="504">
        <v>0</v>
      </c>
      <c r="BM59" s="504">
        <v>0</v>
      </c>
      <c r="BN59" s="504">
        <v>0</v>
      </c>
      <c r="BO59" s="504">
        <v>0</v>
      </c>
      <c r="BP59" s="504">
        <v>0</v>
      </c>
      <c r="BQ59" s="504">
        <v>0</v>
      </c>
      <c r="BR59" s="504">
        <v>0</v>
      </c>
      <c r="BS59" s="504">
        <v>0</v>
      </c>
      <c r="BT59" s="504">
        <v>0</v>
      </c>
      <c r="BU59" s="504">
        <v>0</v>
      </c>
      <c r="BV59" s="504">
        <v>0</v>
      </c>
      <c r="BW59" s="504">
        <v>0</v>
      </c>
      <c r="BX59" s="504">
        <v>0</v>
      </c>
      <c r="BY59" s="504">
        <v>0</v>
      </c>
      <c r="BZ59" s="504">
        <v>0</v>
      </c>
      <c r="CA59" s="504">
        <v>0</v>
      </c>
      <c r="CB59" s="504">
        <v>0</v>
      </c>
      <c r="CC59" s="504">
        <v>0</v>
      </c>
      <c r="CD59" s="504">
        <v>0</v>
      </c>
      <c r="CE59" s="504">
        <v>0</v>
      </c>
      <c r="CF59" s="504">
        <v>0</v>
      </c>
      <c r="CG59" s="504">
        <v>0</v>
      </c>
      <c r="CH59" s="504">
        <v>0</v>
      </c>
      <c r="CI59" s="504">
        <v>0</v>
      </c>
      <c r="CJ59" s="504">
        <v>0</v>
      </c>
      <c r="CK59" s="504">
        <v>0</v>
      </c>
      <c r="CL59" s="504">
        <v>0</v>
      </c>
      <c r="CM59" s="504">
        <v>0</v>
      </c>
      <c r="CN59" s="504">
        <v>0</v>
      </c>
      <c r="CO59" s="504">
        <v>0</v>
      </c>
      <c r="CP59" s="504">
        <v>0</v>
      </c>
      <c r="CQ59" s="504">
        <v>0</v>
      </c>
      <c r="CR59" s="504">
        <v>0</v>
      </c>
      <c r="CS59" s="504">
        <v>0</v>
      </c>
      <c r="CT59" s="504">
        <v>0</v>
      </c>
      <c r="CU59" s="504">
        <v>0</v>
      </c>
      <c r="CV59" s="504">
        <v>0</v>
      </c>
      <c r="CW59" s="504">
        <v>0</v>
      </c>
      <c r="CX59" s="504">
        <v>0</v>
      </c>
      <c r="CY59" s="504">
        <v>0</v>
      </c>
      <c r="CZ59" s="504">
        <v>0</v>
      </c>
      <c r="DA59" s="504">
        <v>0</v>
      </c>
      <c r="DB59" s="504">
        <v>0</v>
      </c>
      <c r="DC59" s="504">
        <v>0</v>
      </c>
      <c r="DD59" s="504">
        <v>0</v>
      </c>
      <c r="DE59" s="504">
        <v>0</v>
      </c>
      <c r="DF59" s="504">
        <v>0</v>
      </c>
      <c r="DG59" s="505">
        <v>0</v>
      </c>
    </row>
    <row r="60" spans="1:111" ht="15.5" customHeight="1">
      <c r="B60" s="188" t="s">
        <v>232</v>
      </c>
      <c r="C60" s="185" t="s">
        <v>233</v>
      </c>
      <c r="D60" s="502">
        <v>0</v>
      </c>
      <c r="E60" s="504">
        <v>0</v>
      </c>
      <c r="F60" s="504">
        <v>0</v>
      </c>
      <c r="G60" s="504">
        <v>0</v>
      </c>
      <c r="H60" s="504">
        <v>0</v>
      </c>
      <c r="I60" s="504">
        <v>0</v>
      </c>
      <c r="J60" s="504">
        <v>0</v>
      </c>
      <c r="K60" s="504">
        <v>0</v>
      </c>
      <c r="L60" s="504">
        <v>0</v>
      </c>
      <c r="M60" s="504">
        <v>0</v>
      </c>
      <c r="N60" s="504">
        <v>0</v>
      </c>
      <c r="O60" s="504">
        <v>0</v>
      </c>
      <c r="P60" s="504">
        <v>0</v>
      </c>
      <c r="Q60" s="504">
        <v>0</v>
      </c>
      <c r="R60" s="504">
        <v>0</v>
      </c>
      <c r="S60" s="504">
        <v>0</v>
      </c>
      <c r="T60" s="504">
        <v>0</v>
      </c>
      <c r="U60" s="504">
        <v>0</v>
      </c>
      <c r="V60" s="504">
        <v>0</v>
      </c>
      <c r="W60" s="504">
        <v>0</v>
      </c>
      <c r="X60" s="504">
        <v>0</v>
      </c>
      <c r="Y60" s="504">
        <v>0</v>
      </c>
      <c r="Z60" s="504">
        <v>0</v>
      </c>
      <c r="AA60" s="504">
        <v>0</v>
      </c>
      <c r="AB60" s="504">
        <v>0</v>
      </c>
      <c r="AC60" s="504">
        <v>0</v>
      </c>
      <c r="AD60" s="504">
        <v>0</v>
      </c>
      <c r="AE60" s="504">
        <v>0</v>
      </c>
      <c r="AF60" s="504">
        <v>0</v>
      </c>
      <c r="AG60" s="504">
        <v>0</v>
      </c>
      <c r="AH60" s="504">
        <v>0</v>
      </c>
      <c r="AI60" s="504">
        <v>0</v>
      </c>
      <c r="AJ60" s="504">
        <v>0</v>
      </c>
      <c r="AK60" s="504">
        <v>0</v>
      </c>
      <c r="AL60" s="504">
        <v>0</v>
      </c>
      <c r="AM60" s="504">
        <v>0</v>
      </c>
      <c r="AN60" s="504">
        <v>0</v>
      </c>
      <c r="AO60" s="504">
        <v>0</v>
      </c>
      <c r="AP60" s="504">
        <v>0</v>
      </c>
      <c r="AQ60" s="504">
        <v>0</v>
      </c>
      <c r="AR60" s="504">
        <v>0</v>
      </c>
      <c r="AS60" s="504">
        <v>0</v>
      </c>
      <c r="AT60" s="504">
        <v>0</v>
      </c>
      <c r="AU60" s="504">
        <v>0</v>
      </c>
      <c r="AV60" s="504">
        <v>0</v>
      </c>
      <c r="AW60" s="504">
        <v>0</v>
      </c>
      <c r="AX60" s="504">
        <v>0</v>
      </c>
      <c r="AY60" s="504">
        <v>0</v>
      </c>
      <c r="AZ60" s="504">
        <v>0</v>
      </c>
      <c r="BA60" s="504">
        <v>0</v>
      </c>
      <c r="BB60" s="504">
        <v>0</v>
      </c>
      <c r="BC60" s="504">
        <v>0</v>
      </c>
      <c r="BD60" s="504">
        <v>0</v>
      </c>
      <c r="BE60" s="503">
        <f t="array" ref="BE60">-生産者価格評価表!$DX60/(MMULT(投入係数表!$D60:$DG60,生産者価格評価表!$DZ$7:$DZ$114)+生産者価格評価表!$DO60)</f>
        <v>0.72024165126498951</v>
      </c>
      <c r="BF60" s="504">
        <v>0</v>
      </c>
      <c r="BG60" s="504">
        <v>0</v>
      </c>
      <c r="BH60" s="504">
        <v>0</v>
      </c>
      <c r="BI60" s="504">
        <v>0</v>
      </c>
      <c r="BJ60" s="504">
        <v>0</v>
      </c>
      <c r="BK60" s="504">
        <v>0</v>
      </c>
      <c r="BL60" s="504">
        <v>0</v>
      </c>
      <c r="BM60" s="504">
        <v>0</v>
      </c>
      <c r="BN60" s="504">
        <v>0</v>
      </c>
      <c r="BO60" s="504">
        <v>0</v>
      </c>
      <c r="BP60" s="504">
        <v>0</v>
      </c>
      <c r="BQ60" s="504">
        <v>0</v>
      </c>
      <c r="BR60" s="504">
        <v>0</v>
      </c>
      <c r="BS60" s="504">
        <v>0</v>
      </c>
      <c r="BT60" s="504">
        <v>0</v>
      </c>
      <c r="BU60" s="504">
        <v>0</v>
      </c>
      <c r="BV60" s="504">
        <v>0</v>
      </c>
      <c r="BW60" s="504">
        <v>0</v>
      </c>
      <c r="BX60" s="504">
        <v>0</v>
      </c>
      <c r="BY60" s="504">
        <v>0</v>
      </c>
      <c r="BZ60" s="504">
        <v>0</v>
      </c>
      <c r="CA60" s="504">
        <v>0</v>
      </c>
      <c r="CB60" s="504">
        <v>0</v>
      </c>
      <c r="CC60" s="504">
        <v>0</v>
      </c>
      <c r="CD60" s="504">
        <v>0</v>
      </c>
      <c r="CE60" s="504">
        <v>0</v>
      </c>
      <c r="CF60" s="504">
        <v>0</v>
      </c>
      <c r="CG60" s="504">
        <v>0</v>
      </c>
      <c r="CH60" s="504">
        <v>0</v>
      </c>
      <c r="CI60" s="504">
        <v>0</v>
      </c>
      <c r="CJ60" s="504">
        <v>0</v>
      </c>
      <c r="CK60" s="504">
        <v>0</v>
      </c>
      <c r="CL60" s="504">
        <v>0</v>
      </c>
      <c r="CM60" s="504">
        <v>0</v>
      </c>
      <c r="CN60" s="504">
        <v>0</v>
      </c>
      <c r="CO60" s="504">
        <v>0</v>
      </c>
      <c r="CP60" s="504">
        <v>0</v>
      </c>
      <c r="CQ60" s="504">
        <v>0</v>
      </c>
      <c r="CR60" s="504">
        <v>0</v>
      </c>
      <c r="CS60" s="504">
        <v>0</v>
      </c>
      <c r="CT60" s="504">
        <v>0</v>
      </c>
      <c r="CU60" s="504">
        <v>0</v>
      </c>
      <c r="CV60" s="504">
        <v>0</v>
      </c>
      <c r="CW60" s="504">
        <v>0</v>
      </c>
      <c r="CX60" s="504">
        <v>0</v>
      </c>
      <c r="CY60" s="504">
        <v>0</v>
      </c>
      <c r="CZ60" s="504">
        <v>0</v>
      </c>
      <c r="DA60" s="504">
        <v>0</v>
      </c>
      <c r="DB60" s="504">
        <v>0</v>
      </c>
      <c r="DC60" s="504">
        <v>0</v>
      </c>
      <c r="DD60" s="504">
        <v>0</v>
      </c>
      <c r="DE60" s="504">
        <v>0</v>
      </c>
      <c r="DF60" s="504">
        <v>0</v>
      </c>
      <c r="DG60" s="505">
        <v>0</v>
      </c>
    </row>
    <row r="61" spans="1:111" ht="15.5" customHeight="1">
      <c r="B61" s="188" t="s">
        <v>234</v>
      </c>
      <c r="C61" s="185" t="s">
        <v>235</v>
      </c>
      <c r="D61" s="502">
        <v>0</v>
      </c>
      <c r="E61" s="504">
        <v>0</v>
      </c>
      <c r="F61" s="504">
        <v>0</v>
      </c>
      <c r="G61" s="504">
        <v>0</v>
      </c>
      <c r="H61" s="504">
        <v>0</v>
      </c>
      <c r="I61" s="504">
        <v>0</v>
      </c>
      <c r="J61" s="504">
        <v>0</v>
      </c>
      <c r="K61" s="504">
        <v>0</v>
      </c>
      <c r="L61" s="504">
        <v>0</v>
      </c>
      <c r="M61" s="504">
        <v>0</v>
      </c>
      <c r="N61" s="504">
        <v>0</v>
      </c>
      <c r="O61" s="504">
        <v>0</v>
      </c>
      <c r="P61" s="504">
        <v>0</v>
      </c>
      <c r="Q61" s="504">
        <v>0</v>
      </c>
      <c r="R61" s="504">
        <v>0</v>
      </c>
      <c r="S61" s="504">
        <v>0</v>
      </c>
      <c r="T61" s="504">
        <v>0</v>
      </c>
      <c r="U61" s="504">
        <v>0</v>
      </c>
      <c r="V61" s="504">
        <v>0</v>
      </c>
      <c r="W61" s="504">
        <v>0</v>
      </c>
      <c r="X61" s="504">
        <v>0</v>
      </c>
      <c r="Y61" s="504">
        <v>0</v>
      </c>
      <c r="Z61" s="504">
        <v>0</v>
      </c>
      <c r="AA61" s="504">
        <v>0</v>
      </c>
      <c r="AB61" s="504">
        <v>0</v>
      </c>
      <c r="AC61" s="504">
        <v>0</v>
      </c>
      <c r="AD61" s="504">
        <v>0</v>
      </c>
      <c r="AE61" s="504">
        <v>0</v>
      </c>
      <c r="AF61" s="504">
        <v>0</v>
      </c>
      <c r="AG61" s="504">
        <v>0</v>
      </c>
      <c r="AH61" s="504">
        <v>0</v>
      </c>
      <c r="AI61" s="504">
        <v>0</v>
      </c>
      <c r="AJ61" s="504">
        <v>0</v>
      </c>
      <c r="AK61" s="504">
        <v>0</v>
      </c>
      <c r="AL61" s="504">
        <v>0</v>
      </c>
      <c r="AM61" s="504">
        <v>0</v>
      </c>
      <c r="AN61" s="504">
        <v>0</v>
      </c>
      <c r="AO61" s="504">
        <v>0</v>
      </c>
      <c r="AP61" s="504">
        <v>0</v>
      </c>
      <c r="AQ61" s="504">
        <v>0</v>
      </c>
      <c r="AR61" s="504">
        <v>0</v>
      </c>
      <c r="AS61" s="504">
        <v>0</v>
      </c>
      <c r="AT61" s="504">
        <v>0</v>
      </c>
      <c r="AU61" s="504">
        <v>0</v>
      </c>
      <c r="AV61" s="504">
        <v>0</v>
      </c>
      <c r="AW61" s="504">
        <v>0</v>
      </c>
      <c r="AX61" s="504">
        <v>0</v>
      </c>
      <c r="AY61" s="504">
        <v>0</v>
      </c>
      <c r="AZ61" s="504">
        <v>0</v>
      </c>
      <c r="BA61" s="504">
        <v>0</v>
      </c>
      <c r="BB61" s="504">
        <v>0</v>
      </c>
      <c r="BC61" s="504">
        <v>0</v>
      </c>
      <c r="BD61" s="504">
        <v>0</v>
      </c>
      <c r="BE61" s="504">
        <v>0</v>
      </c>
      <c r="BF61" s="503">
        <f t="array" ref="BF61">-生産者価格評価表!$DX61/(MMULT(投入係数表!$D61:$DG61,生産者価格評価表!$DZ$7:$DZ$114)+生産者価格評価表!$DO61)</f>
        <v>0.15138560104328563</v>
      </c>
      <c r="BG61" s="504">
        <v>0</v>
      </c>
      <c r="BH61" s="504">
        <v>0</v>
      </c>
      <c r="BI61" s="504">
        <v>0</v>
      </c>
      <c r="BJ61" s="504">
        <v>0</v>
      </c>
      <c r="BK61" s="504">
        <v>0</v>
      </c>
      <c r="BL61" s="504">
        <v>0</v>
      </c>
      <c r="BM61" s="504">
        <v>0</v>
      </c>
      <c r="BN61" s="504">
        <v>0</v>
      </c>
      <c r="BO61" s="504">
        <v>0</v>
      </c>
      <c r="BP61" s="504">
        <v>0</v>
      </c>
      <c r="BQ61" s="504">
        <v>0</v>
      </c>
      <c r="BR61" s="504">
        <v>0</v>
      </c>
      <c r="BS61" s="504">
        <v>0</v>
      </c>
      <c r="BT61" s="504">
        <v>0</v>
      </c>
      <c r="BU61" s="504">
        <v>0</v>
      </c>
      <c r="BV61" s="504">
        <v>0</v>
      </c>
      <c r="BW61" s="504">
        <v>0</v>
      </c>
      <c r="BX61" s="504">
        <v>0</v>
      </c>
      <c r="BY61" s="504">
        <v>0</v>
      </c>
      <c r="BZ61" s="504">
        <v>0</v>
      </c>
      <c r="CA61" s="504">
        <v>0</v>
      </c>
      <c r="CB61" s="504">
        <v>0</v>
      </c>
      <c r="CC61" s="504">
        <v>0</v>
      </c>
      <c r="CD61" s="504">
        <v>0</v>
      </c>
      <c r="CE61" s="504">
        <v>0</v>
      </c>
      <c r="CF61" s="504">
        <v>0</v>
      </c>
      <c r="CG61" s="504">
        <v>0</v>
      </c>
      <c r="CH61" s="504">
        <v>0</v>
      </c>
      <c r="CI61" s="504">
        <v>0</v>
      </c>
      <c r="CJ61" s="504">
        <v>0</v>
      </c>
      <c r="CK61" s="504">
        <v>0</v>
      </c>
      <c r="CL61" s="504">
        <v>0</v>
      </c>
      <c r="CM61" s="504">
        <v>0</v>
      </c>
      <c r="CN61" s="504">
        <v>0</v>
      </c>
      <c r="CO61" s="504">
        <v>0</v>
      </c>
      <c r="CP61" s="504">
        <v>0</v>
      </c>
      <c r="CQ61" s="504">
        <v>0</v>
      </c>
      <c r="CR61" s="504">
        <v>0</v>
      </c>
      <c r="CS61" s="504">
        <v>0</v>
      </c>
      <c r="CT61" s="504">
        <v>0</v>
      </c>
      <c r="CU61" s="504">
        <v>0</v>
      </c>
      <c r="CV61" s="504">
        <v>0</v>
      </c>
      <c r="CW61" s="504">
        <v>0</v>
      </c>
      <c r="CX61" s="504">
        <v>0</v>
      </c>
      <c r="CY61" s="504">
        <v>0</v>
      </c>
      <c r="CZ61" s="504">
        <v>0</v>
      </c>
      <c r="DA61" s="504">
        <v>0</v>
      </c>
      <c r="DB61" s="504">
        <v>0</v>
      </c>
      <c r="DC61" s="504">
        <v>0</v>
      </c>
      <c r="DD61" s="504">
        <v>0</v>
      </c>
      <c r="DE61" s="504">
        <v>0</v>
      </c>
      <c r="DF61" s="504">
        <v>0</v>
      </c>
      <c r="DG61" s="505">
        <v>0</v>
      </c>
    </row>
    <row r="62" spans="1:111" ht="15.5" customHeight="1">
      <c r="B62" s="188" t="s">
        <v>236</v>
      </c>
      <c r="C62" s="185" t="s">
        <v>237</v>
      </c>
      <c r="D62" s="502">
        <v>0</v>
      </c>
      <c r="E62" s="504">
        <v>0</v>
      </c>
      <c r="F62" s="504">
        <v>0</v>
      </c>
      <c r="G62" s="504">
        <v>0</v>
      </c>
      <c r="H62" s="504">
        <v>0</v>
      </c>
      <c r="I62" s="504">
        <v>0</v>
      </c>
      <c r="J62" s="504">
        <v>0</v>
      </c>
      <c r="K62" s="504">
        <v>0</v>
      </c>
      <c r="L62" s="504">
        <v>0</v>
      </c>
      <c r="M62" s="504">
        <v>0</v>
      </c>
      <c r="N62" s="504">
        <v>0</v>
      </c>
      <c r="O62" s="504">
        <v>0</v>
      </c>
      <c r="P62" s="504">
        <v>0</v>
      </c>
      <c r="Q62" s="504">
        <v>0</v>
      </c>
      <c r="R62" s="504">
        <v>0</v>
      </c>
      <c r="S62" s="504">
        <v>0</v>
      </c>
      <c r="T62" s="504">
        <v>0</v>
      </c>
      <c r="U62" s="504">
        <v>0</v>
      </c>
      <c r="V62" s="504">
        <v>0</v>
      </c>
      <c r="W62" s="504">
        <v>0</v>
      </c>
      <c r="X62" s="504">
        <v>0</v>
      </c>
      <c r="Y62" s="504">
        <v>0</v>
      </c>
      <c r="Z62" s="504">
        <v>0</v>
      </c>
      <c r="AA62" s="504">
        <v>0</v>
      </c>
      <c r="AB62" s="504">
        <v>0</v>
      </c>
      <c r="AC62" s="504">
        <v>0</v>
      </c>
      <c r="AD62" s="504">
        <v>0</v>
      </c>
      <c r="AE62" s="504">
        <v>0</v>
      </c>
      <c r="AF62" s="504">
        <v>0</v>
      </c>
      <c r="AG62" s="504">
        <v>0</v>
      </c>
      <c r="AH62" s="504">
        <v>0</v>
      </c>
      <c r="AI62" s="504">
        <v>0</v>
      </c>
      <c r="AJ62" s="504">
        <v>0</v>
      </c>
      <c r="AK62" s="504">
        <v>0</v>
      </c>
      <c r="AL62" s="504">
        <v>0</v>
      </c>
      <c r="AM62" s="504">
        <v>0</v>
      </c>
      <c r="AN62" s="504">
        <v>0</v>
      </c>
      <c r="AO62" s="504">
        <v>0</v>
      </c>
      <c r="AP62" s="504">
        <v>0</v>
      </c>
      <c r="AQ62" s="504">
        <v>0</v>
      </c>
      <c r="AR62" s="504">
        <v>0</v>
      </c>
      <c r="AS62" s="504">
        <v>0</v>
      </c>
      <c r="AT62" s="504">
        <v>0</v>
      </c>
      <c r="AU62" s="504">
        <v>0</v>
      </c>
      <c r="AV62" s="504">
        <v>0</v>
      </c>
      <c r="AW62" s="504">
        <v>0</v>
      </c>
      <c r="AX62" s="504">
        <v>0</v>
      </c>
      <c r="AY62" s="504">
        <v>0</v>
      </c>
      <c r="AZ62" s="504">
        <v>0</v>
      </c>
      <c r="BA62" s="504">
        <v>0</v>
      </c>
      <c r="BB62" s="504">
        <v>0</v>
      </c>
      <c r="BC62" s="504">
        <v>0</v>
      </c>
      <c r="BD62" s="504">
        <v>0</v>
      </c>
      <c r="BE62" s="504">
        <v>0</v>
      </c>
      <c r="BF62" s="504">
        <v>0</v>
      </c>
      <c r="BG62" s="503">
        <f t="array" ref="BG62">-生産者価格評価表!$DX62/(MMULT(投入係数表!$D62:$DG62,生産者価格評価表!$DZ$7:$DZ$114)+生産者価格評価表!$DO62)</f>
        <v>7.225835110351693E-2</v>
      </c>
      <c r="BH62" s="504">
        <v>0</v>
      </c>
      <c r="BI62" s="504">
        <v>0</v>
      </c>
      <c r="BJ62" s="504">
        <v>0</v>
      </c>
      <c r="BK62" s="504">
        <v>0</v>
      </c>
      <c r="BL62" s="504">
        <v>0</v>
      </c>
      <c r="BM62" s="504">
        <v>0</v>
      </c>
      <c r="BN62" s="504">
        <v>0</v>
      </c>
      <c r="BO62" s="504">
        <v>0</v>
      </c>
      <c r="BP62" s="504">
        <v>0</v>
      </c>
      <c r="BQ62" s="504">
        <v>0</v>
      </c>
      <c r="BR62" s="504">
        <v>0</v>
      </c>
      <c r="BS62" s="504">
        <v>0</v>
      </c>
      <c r="BT62" s="504">
        <v>0</v>
      </c>
      <c r="BU62" s="504">
        <v>0</v>
      </c>
      <c r="BV62" s="504">
        <v>0</v>
      </c>
      <c r="BW62" s="504">
        <v>0</v>
      </c>
      <c r="BX62" s="504">
        <v>0</v>
      </c>
      <c r="BY62" s="504">
        <v>0</v>
      </c>
      <c r="BZ62" s="504">
        <v>0</v>
      </c>
      <c r="CA62" s="504">
        <v>0</v>
      </c>
      <c r="CB62" s="504">
        <v>0</v>
      </c>
      <c r="CC62" s="504">
        <v>0</v>
      </c>
      <c r="CD62" s="504">
        <v>0</v>
      </c>
      <c r="CE62" s="504">
        <v>0</v>
      </c>
      <c r="CF62" s="504">
        <v>0</v>
      </c>
      <c r="CG62" s="504">
        <v>0</v>
      </c>
      <c r="CH62" s="504">
        <v>0</v>
      </c>
      <c r="CI62" s="504">
        <v>0</v>
      </c>
      <c r="CJ62" s="504">
        <v>0</v>
      </c>
      <c r="CK62" s="504">
        <v>0</v>
      </c>
      <c r="CL62" s="504">
        <v>0</v>
      </c>
      <c r="CM62" s="504">
        <v>0</v>
      </c>
      <c r="CN62" s="504">
        <v>0</v>
      </c>
      <c r="CO62" s="504">
        <v>0</v>
      </c>
      <c r="CP62" s="504">
        <v>0</v>
      </c>
      <c r="CQ62" s="504">
        <v>0</v>
      </c>
      <c r="CR62" s="504">
        <v>0</v>
      </c>
      <c r="CS62" s="504">
        <v>0</v>
      </c>
      <c r="CT62" s="504">
        <v>0</v>
      </c>
      <c r="CU62" s="504">
        <v>0</v>
      </c>
      <c r="CV62" s="504">
        <v>0</v>
      </c>
      <c r="CW62" s="504">
        <v>0</v>
      </c>
      <c r="CX62" s="504">
        <v>0</v>
      </c>
      <c r="CY62" s="504">
        <v>0</v>
      </c>
      <c r="CZ62" s="504">
        <v>0</v>
      </c>
      <c r="DA62" s="504">
        <v>0</v>
      </c>
      <c r="DB62" s="504">
        <v>0</v>
      </c>
      <c r="DC62" s="504">
        <v>0</v>
      </c>
      <c r="DD62" s="504">
        <v>0</v>
      </c>
      <c r="DE62" s="504">
        <v>0</v>
      </c>
      <c r="DF62" s="504">
        <v>0</v>
      </c>
      <c r="DG62" s="505">
        <v>0</v>
      </c>
    </row>
    <row r="63" spans="1:111" ht="15.5" customHeight="1">
      <c r="B63" s="188" t="s">
        <v>238</v>
      </c>
      <c r="C63" s="185" t="s">
        <v>239</v>
      </c>
      <c r="D63" s="502">
        <v>0</v>
      </c>
      <c r="E63" s="504">
        <v>0</v>
      </c>
      <c r="F63" s="504">
        <v>0</v>
      </c>
      <c r="G63" s="504">
        <v>0</v>
      </c>
      <c r="H63" s="504">
        <v>0</v>
      </c>
      <c r="I63" s="504">
        <v>0</v>
      </c>
      <c r="J63" s="504">
        <v>0</v>
      </c>
      <c r="K63" s="504">
        <v>0</v>
      </c>
      <c r="L63" s="504">
        <v>0</v>
      </c>
      <c r="M63" s="504">
        <v>0</v>
      </c>
      <c r="N63" s="504">
        <v>0</v>
      </c>
      <c r="O63" s="504">
        <v>0</v>
      </c>
      <c r="P63" s="504">
        <v>0</v>
      </c>
      <c r="Q63" s="504">
        <v>0</v>
      </c>
      <c r="R63" s="504">
        <v>0</v>
      </c>
      <c r="S63" s="504">
        <v>0</v>
      </c>
      <c r="T63" s="504">
        <v>0</v>
      </c>
      <c r="U63" s="504">
        <v>0</v>
      </c>
      <c r="V63" s="504">
        <v>0</v>
      </c>
      <c r="W63" s="504">
        <v>0</v>
      </c>
      <c r="X63" s="504">
        <v>0</v>
      </c>
      <c r="Y63" s="504">
        <v>0</v>
      </c>
      <c r="Z63" s="504">
        <v>0</v>
      </c>
      <c r="AA63" s="504">
        <v>0</v>
      </c>
      <c r="AB63" s="504">
        <v>0</v>
      </c>
      <c r="AC63" s="504">
        <v>0</v>
      </c>
      <c r="AD63" s="504">
        <v>0</v>
      </c>
      <c r="AE63" s="504">
        <v>0</v>
      </c>
      <c r="AF63" s="504">
        <v>0</v>
      </c>
      <c r="AG63" s="504">
        <v>0</v>
      </c>
      <c r="AH63" s="504">
        <v>0</v>
      </c>
      <c r="AI63" s="504">
        <v>0</v>
      </c>
      <c r="AJ63" s="504">
        <v>0</v>
      </c>
      <c r="AK63" s="504">
        <v>0</v>
      </c>
      <c r="AL63" s="504">
        <v>0</v>
      </c>
      <c r="AM63" s="504">
        <v>0</v>
      </c>
      <c r="AN63" s="504">
        <v>0</v>
      </c>
      <c r="AO63" s="504">
        <v>0</v>
      </c>
      <c r="AP63" s="504">
        <v>0</v>
      </c>
      <c r="AQ63" s="504">
        <v>0</v>
      </c>
      <c r="AR63" s="504">
        <v>0</v>
      </c>
      <c r="AS63" s="504">
        <v>0</v>
      </c>
      <c r="AT63" s="504">
        <v>0</v>
      </c>
      <c r="AU63" s="504">
        <v>0</v>
      </c>
      <c r="AV63" s="504">
        <v>0</v>
      </c>
      <c r="AW63" s="504">
        <v>0</v>
      </c>
      <c r="AX63" s="504">
        <v>0</v>
      </c>
      <c r="AY63" s="504">
        <v>0</v>
      </c>
      <c r="AZ63" s="504">
        <v>0</v>
      </c>
      <c r="BA63" s="504">
        <v>0</v>
      </c>
      <c r="BB63" s="504">
        <v>0</v>
      </c>
      <c r="BC63" s="504">
        <v>0</v>
      </c>
      <c r="BD63" s="504">
        <v>0</v>
      </c>
      <c r="BE63" s="504">
        <v>0</v>
      </c>
      <c r="BF63" s="504">
        <v>0</v>
      </c>
      <c r="BG63" s="504">
        <v>0</v>
      </c>
      <c r="BH63" s="503">
        <f t="array" ref="BH63">-生産者価格評価表!$DX63/(MMULT(投入係数表!$D63:$DG63,生産者価格評価表!$DZ$7:$DZ$114)+生産者価格評価表!$DO63)</f>
        <v>5.4247731632098568E-2</v>
      </c>
      <c r="BI63" s="504">
        <v>0</v>
      </c>
      <c r="BJ63" s="504">
        <v>0</v>
      </c>
      <c r="BK63" s="504">
        <v>0</v>
      </c>
      <c r="BL63" s="504">
        <v>0</v>
      </c>
      <c r="BM63" s="504">
        <v>0</v>
      </c>
      <c r="BN63" s="504">
        <v>0</v>
      </c>
      <c r="BO63" s="504">
        <v>0</v>
      </c>
      <c r="BP63" s="504">
        <v>0</v>
      </c>
      <c r="BQ63" s="504">
        <v>0</v>
      </c>
      <c r="BR63" s="504">
        <v>0</v>
      </c>
      <c r="BS63" s="504">
        <v>0</v>
      </c>
      <c r="BT63" s="504">
        <v>0</v>
      </c>
      <c r="BU63" s="504">
        <v>0</v>
      </c>
      <c r="BV63" s="504">
        <v>0</v>
      </c>
      <c r="BW63" s="504">
        <v>0</v>
      </c>
      <c r="BX63" s="504">
        <v>0</v>
      </c>
      <c r="BY63" s="504">
        <v>0</v>
      </c>
      <c r="BZ63" s="504">
        <v>0</v>
      </c>
      <c r="CA63" s="504">
        <v>0</v>
      </c>
      <c r="CB63" s="504">
        <v>0</v>
      </c>
      <c r="CC63" s="504">
        <v>0</v>
      </c>
      <c r="CD63" s="504">
        <v>0</v>
      </c>
      <c r="CE63" s="504">
        <v>0</v>
      </c>
      <c r="CF63" s="504">
        <v>0</v>
      </c>
      <c r="CG63" s="504">
        <v>0</v>
      </c>
      <c r="CH63" s="504">
        <v>0</v>
      </c>
      <c r="CI63" s="504">
        <v>0</v>
      </c>
      <c r="CJ63" s="504">
        <v>0</v>
      </c>
      <c r="CK63" s="504">
        <v>0</v>
      </c>
      <c r="CL63" s="504">
        <v>0</v>
      </c>
      <c r="CM63" s="504">
        <v>0</v>
      </c>
      <c r="CN63" s="504">
        <v>0</v>
      </c>
      <c r="CO63" s="504">
        <v>0</v>
      </c>
      <c r="CP63" s="504">
        <v>0</v>
      </c>
      <c r="CQ63" s="504">
        <v>0</v>
      </c>
      <c r="CR63" s="504">
        <v>0</v>
      </c>
      <c r="CS63" s="504">
        <v>0</v>
      </c>
      <c r="CT63" s="504">
        <v>0</v>
      </c>
      <c r="CU63" s="504">
        <v>0</v>
      </c>
      <c r="CV63" s="504">
        <v>0</v>
      </c>
      <c r="CW63" s="504">
        <v>0</v>
      </c>
      <c r="CX63" s="504">
        <v>0</v>
      </c>
      <c r="CY63" s="504">
        <v>0</v>
      </c>
      <c r="CZ63" s="504">
        <v>0</v>
      </c>
      <c r="DA63" s="504">
        <v>0</v>
      </c>
      <c r="DB63" s="504">
        <v>0</v>
      </c>
      <c r="DC63" s="504">
        <v>0</v>
      </c>
      <c r="DD63" s="504">
        <v>0</v>
      </c>
      <c r="DE63" s="504">
        <v>0</v>
      </c>
      <c r="DF63" s="504">
        <v>0</v>
      </c>
      <c r="DG63" s="505">
        <v>0</v>
      </c>
    </row>
    <row r="64" spans="1:111" ht="15.5" customHeight="1">
      <c r="B64" s="188" t="s">
        <v>240</v>
      </c>
      <c r="C64" s="185" t="s">
        <v>241</v>
      </c>
      <c r="D64" s="502">
        <v>0</v>
      </c>
      <c r="E64" s="504">
        <v>0</v>
      </c>
      <c r="F64" s="504">
        <v>0</v>
      </c>
      <c r="G64" s="504">
        <v>0</v>
      </c>
      <c r="H64" s="504">
        <v>0</v>
      </c>
      <c r="I64" s="504">
        <v>0</v>
      </c>
      <c r="J64" s="504">
        <v>0</v>
      </c>
      <c r="K64" s="504">
        <v>0</v>
      </c>
      <c r="L64" s="504">
        <v>0</v>
      </c>
      <c r="M64" s="504">
        <v>0</v>
      </c>
      <c r="N64" s="504">
        <v>0</v>
      </c>
      <c r="O64" s="504">
        <v>0</v>
      </c>
      <c r="P64" s="504">
        <v>0</v>
      </c>
      <c r="Q64" s="504">
        <v>0</v>
      </c>
      <c r="R64" s="504">
        <v>0</v>
      </c>
      <c r="S64" s="504">
        <v>0</v>
      </c>
      <c r="T64" s="504">
        <v>0</v>
      </c>
      <c r="U64" s="504">
        <v>0</v>
      </c>
      <c r="V64" s="504">
        <v>0</v>
      </c>
      <c r="W64" s="504">
        <v>0</v>
      </c>
      <c r="X64" s="504">
        <v>0</v>
      </c>
      <c r="Y64" s="504">
        <v>0</v>
      </c>
      <c r="Z64" s="504">
        <v>0</v>
      </c>
      <c r="AA64" s="504">
        <v>0</v>
      </c>
      <c r="AB64" s="504">
        <v>0</v>
      </c>
      <c r="AC64" s="504">
        <v>0</v>
      </c>
      <c r="AD64" s="504">
        <v>0</v>
      </c>
      <c r="AE64" s="504">
        <v>0</v>
      </c>
      <c r="AF64" s="504">
        <v>0</v>
      </c>
      <c r="AG64" s="504">
        <v>0</v>
      </c>
      <c r="AH64" s="504">
        <v>0</v>
      </c>
      <c r="AI64" s="504">
        <v>0</v>
      </c>
      <c r="AJ64" s="504">
        <v>0</v>
      </c>
      <c r="AK64" s="504">
        <v>0</v>
      </c>
      <c r="AL64" s="504">
        <v>0</v>
      </c>
      <c r="AM64" s="504">
        <v>0</v>
      </c>
      <c r="AN64" s="504">
        <v>0</v>
      </c>
      <c r="AO64" s="504">
        <v>0</v>
      </c>
      <c r="AP64" s="504">
        <v>0</v>
      </c>
      <c r="AQ64" s="504">
        <v>0</v>
      </c>
      <c r="AR64" s="504">
        <v>0</v>
      </c>
      <c r="AS64" s="504">
        <v>0</v>
      </c>
      <c r="AT64" s="504">
        <v>0</v>
      </c>
      <c r="AU64" s="504">
        <v>0</v>
      </c>
      <c r="AV64" s="504">
        <v>0</v>
      </c>
      <c r="AW64" s="504">
        <v>0</v>
      </c>
      <c r="AX64" s="504">
        <v>0</v>
      </c>
      <c r="AY64" s="504">
        <v>0</v>
      </c>
      <c r="AZ64" s="504">
        <v>0</v>
      </c>
      <c r="BA64" s="504">
        <v>0</v>
      </c>
      <c r="BB64" s="504">
        <v>0</v>
      </c>
      <c r="BC64" s="504">
        <v>0</v>
      </c>
      <c r="BD64" s="504">
        <v>0</v>
      </c>
      <c r="BE64" s="504">
        <v>0</v>
      </c>
      <c r="BF64" s="504">
        <v>0</v>
      </c>
      <c r="BG64" s="504">
        <v>0</v>
      </c>
      <c r="BH64" s="504">
        <v>0</v>
      </c>
      <c r="BI64" s="503">
        <f t="array" ref="BI64">-生産者価格評価表!$DX64/(MMULT(投入係数表!$D64:$DG64,生産者価格評価表!$DZ$7:$DZ$114)+生産者価格評価表!$DO64)</f>
        <v>8.0077446303480446E-2</v>
      </c>
      <c r="BJ64" s="504">
        <v>0</v>
      </c>
      <c r="BK64" s="504">
        <v>0</v>
      </c>
      <c r="BL64" s="504">
        <v>0</v>
      </c>
      <c r="BM64" s="504">
        <v>0</v>
      </c>
      <c r="BN64" s="504">
        <v>0</v>
      </c>
      <c r="BO64" s="504">
        <v>0</v>
      </c>
      <c r="BP64" s="504">
        <v>0</v>
      </c>
      <c r="BQ64" s="504">
        <v>0</v>
      </c>
      <c r="BR64" s="504">
        <v>0</v>
      </c>
      <c r="BS64" s="504">
        <v>0</v>
      </c>
      <c r="BT64" s="504">
        <v>0</v>
      </c>
      <c r="BU64" s="504">
        <v>0</v>
      </c>
      <c r="BV64" s="504">
        <v>0</v>
      </c>
      <c r="BW64" s="504">
        <v>0</v>
      </c>
      <c r="BX64" s="504">
        <v>0</v>
      </c>
      <c r="BY64" s="504">
        <v>0</v>
      </c>
      <c r="BZ64" s="504">
        <v>0</v>
      </c>
      <c r="CA64" s="504">
        <v>0</v>
      </c>
      <c r="CB64" s="504">
        <v>0</v>
      </c>
      <c r="CC64" s="504">
        <v>0</v>
      </c>
      <c r="CD64" s="504">
        <v>0</v>
      </c>
      <c r="CE64" s="504">
        <v>0</v>
      </c>
      <c r="CF64" s="504">
        <v>0</v>
      </c>
      <c r="CG64" s="504">
        <v>0</v>
      </c>
      <c r="CH64" s="504">
        <v>0</v>
      </c>
      <c r="CI64" s="504">
        <v>0</v>
      </c>
      <c r="CJ64" s="504">
        <v>0</v>
      </c>
      <c r="CK64" s="504">
        <v>0</v>
      </c>
      <c r="CL64" s="504">
        <v>0</v>
      </c>
      <c r="CM64" s="504">
        <v>0</v>
      </c>
      <c r="CN64" s="504">
        <v>0</v>
      </c>
      <c r="CO64" s="504">
        <v>0</v>
      </c>
      <c r="CP64" s="504">
        <v>0</v>
      </c>
      <c r="CQ64" s="504">
        <v>0</v>
      </c>
      <c r="CR64" s="504">
        <v>0</v>
      </c>
      <c r="CS64" s="504">
        <v>0</v>
      </c>
      <c r="CT64" s="504">
        <v>0</v>
      </c>
      <c r="CU64" s="504">
        <v>0</v>
      </c>
      <c r="CV64" s="504">
        <v>0</v>
      </c>
      <c r="CW64" s="504">
        <v>0</v>
      </c>
      <c r="CX64" s="504">
        <v>0</v>
      </c>
      <c r="CY64" s="504">
        <v>0</v>
      </c>
      <c r="CZ64" s="504">
        <v>0</v>
      </c>
      <c r="DA64" s="504">
        <v>0</v>
      </c>
      <c r="DB64" s="504">
        <v>0</v>
      </c>
      <c r="DC64" s="504">
        <v>0</v>
      </c>
      <c r="DD64" s="504">
        <v>0</v>
      </c>
      <c r="DE64" s="504">
        <v>0</v>
      </c>
      <c r="DF64" s="504">
        <v>0</v>
      </c>
      <c r="DG64" s="505">
        <v>0</v>
      </c>
    </row>
    <row r="65" spans="2:111" ht="15.5" customHeight="1">
      <c r="B65" s="188" t="s">
        <v>242</v>
      </c>
      <c r="C65" s="185" t="s">
        <v>243</v>
      </c>
      <c r="D65" s="502">
        <v>0</v>
      </c>
      <c r="E65" s="504">
        <v>0</v>
      </c>
      <c r="F65" s="504">
        <v>0</v>
      </c>
      <c r="G65" s="504">
        <v>0</v>
      </c>
      <c r="H65" s="504">
        <v>0</v>
      </c>
      <c r="I65" s="504">
        <v>0</v>
      </c>
      <c r="J65" s="504">
        <v>0</v>
      </c>
      <c r="K65" s="504">
        <v>0</v>
      </c>
      <c r="L65" s="504">
        <v>0</v>
      </c>
      <c r="M65" s="504">
        <v>0</v>
      </c>
      <c r="N65" s="504">
        <v>0</v>
      </c>
      <c r="O65" s="504">
        <v>0</v>
      </c>
      <c r="P65" s="504">
        <v>0</v>
      </c>
      <c r="Q65" s="504">
        <v>0</v>
      </c>
      <c r="R65" s="504">
        <v>0</v>
      </c>
      <c r="S65" s="504">
        <v>0</v>
      </c>
      <c r="T65" s="504">
        <v>0</v>
      </c>
      <c r="U65" s="504">
        <v>0</v>
      </c>
      <c r="V65" s="504">
        <v>0</v>
      </c>
      <c r="W65" s="504">
        <v>0</v>
      </c>
      <c r="X65" s="504">
        <v>0</v>
      </c>
      <c r="Y65" s="504">
        <v>0</v>
      </c>
      <c r="Z65" s="504">
        <v>0</v>
      </c>
      <c r="AA65" s="504">
        <v>0</v>
      </c>
      <c r="AB65" s="504">
        <v>0</v>
      </c>
      <c r="AC65" s="504">
        <v>0</v>
      </c>
      <c r="AD65" s="504">
        <v>0</v>
      </c>
      <c r="AE65" s="504">
        <v>0</v>
      </c>
      <c r="AF65" s="504">
        <v>0</v>
      </c>
      <c r="AG65" s="504">
        <v>0</v>
      </c>
      <c r="AH65" s="504">
        <v>0</v>
      </c>
      <c r="AI65" s="504">
        <v>0</v>
      </c>
      <c r="AJ65" s="504">
        <v>0</v>
      </c>
      <c r="AK65" s="504">
        <v>0</v>
      </c>
      <c r="AL65" s="504">
        <v>0</v>
      </c>
      <c r="AM65" s="504">
        <v>0</v>
      </c>
      <c r="AN65" s="504">
        <v>0</v>
      </c>
      <c r="AO65" s="504">
        <v>0</v>
      </c>
      <c r="AP65" s="504">
        <v>0</v>
      </c>
      <c r="AQ65" s="504">
        <v>0</v>
      </c>
      <c r="AR65" s="504">
        <v>0</v>
      </c>
      <c r="AS65" s="504">
        <v>0</v>
      </c>
      <c r="AT65" s="504">
        <v>0</v>
      </c>
      <c r="AU65" s="504">
        <v>0</v>
      </c>
      <c r="AV65" s="504">
        <v>0</v>
      </c>
      <c r="AW65" s="504">
        <v>0</v>
      </c>
      <c r="AX65" s="504">
        <v>0</v>
      </c>
      <c r="AY65" s="504">
        <v>0</v>
      </c>
      <c r="AZ65" s="504">
        <v>0</v>
      </c>
      <c r="BA65" s="504">
        <v>0</v>
      </c>
      <c r="BB65" s="504">
        <v>0</v>
      </c>
      <c r="BC65" s="504">
        <v>0</v>
      </c>
      <c r="BD65" s="504">
        <v>0</v>
      </c>
      <c r="BE65" s="504">
        <v>0</v>
      </c>
      <c r="BF65" s="504">
        <v>0</v>
      </c>
      <c r="BG65" s="504">
        <v>0</v>
      </c>
      <c r="BH65" s="504">
        <v>0</v>
      </c>
      <c r="BI65" s="504">
        <v>0</v>
      </c>
      <c r="BJ65" s="503">
        <f t="array" ref="BJ65">-生産者価格評価表!$DX65/(MMULT(投入係数表!$D65:$DG65,生産者価格評価表!$DZ$7:$DZ$114)+生産者価格評価表!$DO65)</f>
        <v>0.29827682369334185</v>
      </c>
      <c r="BK65" s="504">
        <v>0</v>
      </c>
      <c r="BL65" s="504">
        <v>0</v>
      </c>
      <c r="BM65" s="504">
        <v>0</v>
      </c>
      <c r="BN65" s="504">
        <v>0</v>
      </c>
      <c r="BO65" s="504">
        <v>0</v>
      </c>
      <c r="BP65" s="504">
        <v>0</v>
      </c>
      <c r="BQ65" s="504">
        <v>0</v>
      </c>
      <c r="BR65" s="504">
        <v>0</v>
      </c>
      <c r="BS65" s="504">
        <v>0</v>
      </c>
      <c r="BT65" s="504">
        <v>0</v>
      </c>
      <c r="BU65" s="504">
        <v>0</v>
      </c>
      <c r="BV65" s="504">
        <v>0</v>
      </c>
      <c r="BW65" s="504">
        <v>0</v>
      </c>
      <c r="BX65" s="504">
        <v>0</v>
      </c>
      <c r="BY65" s="504">
        <v>0</v>
      </c>
      <c r="BZ65" s="504">
        <v>0</v>
      </c>
      <c r="CA65" s="504">
        <v>0</v>
      </c>
      <c r="CB65" s="504">
        <v>0</v>
      </c>
      <c r="CC65" s="504">
        <v>0</v>
      </c>
      <c r="CD65" s="504">
        <v>0</v>
      </c>
      <c r="CE65" s="504">
        <v>0</v>
      </c>
      <c r="CF65" s="504">
        <v>0</v>
      </c>
      <c r="CG65" s="504">
        <v>0</v>
      </c>
      <c r="CH65" s="504">
        <v>0</v>
      </c>
      <c r="CI65" s="504">
        <v>0</v>
      </c>
      <c r="CJ65" s="504">
        <v>0</v>
      </c>
      <c r="CK65" s="504">
        <v>0</v>
      </c>
      <c r="CL65" s="504">
        <v>0</v>
      </c>
      <c r="CM65" s="504">
        <v>0</v>
      </c>
      <c r="CN65" s="504">
        <v>0</v>
      </c>
      <c r="CO65" s="504">
        <v>0</v>
      </c>
      <c r="CP65" s="504">
        <v>0</v>
      </c>
      <c r="CQ65" s="504">
        <v>0</v>
      </c>
      <c r="CR65" s="504">
        <v>0</v>
      </c>
      <c r="CS65" s="504">
        <v>0</v>
      </c>
      <c r="CT65" s="504">
        <v>0</v>
      </c>
      <c r="CU65" s="504">
        <v>0</v>
      </c>
      <c r="CV65" s="504">
        <v>0</v>
      </c>
      <c r="CW65" s="504">
        <v>0</v>
      </c>
      <c r="CX65" s="504">
        <v>0</v>
      </c>
      <c r="CY65" s="504">
        <v>0</v>
      </c>
      <c r="CZ65" s="504">
        <v>0</v>
      </c>
      <c r="DA65" s="504">
        <v>0</v>
      </c>
      <c r="DB65" s="504">
        <v>0</v>
      </c>
      <c r="DC65" s="504">
        <v>0</v>
      </c>
      <c r="DD65" s="504">
        <v>0</v>
      </c>
      <c r="DE65" s="504">
        <v>0</v>
      </c>
      <c r="DF65" s="504">
        <v>0</v>
      </c>
      <c r="DG65" s="505">
        <v>0</v>
      </c>
    </row>
    <row r="66" spans="2:111" ht="15.5" customHeight="1">
      <c r="B66" s="188" t="s">
        <v>244</v>
      </c>
      <c r="C66" s="185" t="s">
        <v>3</v>
      </c>
      <c r="D66" s="502">
        <v>0</v>
      </c>
      <c r="E66" s="504">
        <v>0</v>
      </c>
      <c r="F66" s="504">
        <v>0</v>
      </c>
      <c r="G66" s="504">
        <v>0</v>
      </c>
      <c r="H66" s="504">
        <v>0</v>
      </c>
      <c r="I66" s="504">
        <v>0</v>
      </c>
      <c r="J66" s="504">
        <v>0</v>
      </c>
      <c r="K66" s="504">
        <v>0</v>
      </c>
      <c r="L66" s="504">
        <v>0</v>
      </c>
      <c r="M66" s="504">
        <v>0</v>
      </c>
      <c r="N66" s="504">
        <v>0</v>
      </c>
      <c r="O66" s="504">
        <v>0</v>
      </c>
      <c r="P66" s="504">
        <v>0</v>
      </c>
      <c r="Q66" s="504">
        <v>0</v>
      </c>
      <c r="R66" s="504">
        <v>0</v>
      </c>
      <c r="S66" s="504">
        <v>0</v>
      </c>
      <c r="T66" s="504">
        <v>0</v>
      </c>
      <c r="U66" s="504">
        <v>0</v>
      </c>
      <c r="V66" s="504">
        <v>0</v>
      </c>
      <c r="W66" s="504">
        <v>0</v>
      </c>
      <c r="X66" s="504">
        <v>0</v>
      </c>
      <c r="Y66" s="504">
        <v>0</v>
      </c>
      <c r="Z66" s="504">
        <v>0</v>
      </c>
      <c r="AA66" s="504">
        <v>0</v>
      </c>
      <c r="AB66" s="504">
        <v>0</v>
      </c>
      <c r="AC66" s="504">
        <v>0</v>
      </c>
      <c r="AD66" s="504">
        <v>0</v>
      </c>
      <c r="AE66" s="504">
        <v>0</v>
      </c>
      <c r="AF66" s="504">
        <v>0</v>
      </c>
      <c r="AG66" s="504">
        <v>0</v>
      </c>
      <c r="AH66" s="504">
        <v>0</v>
      </c>
      <c r="AI66" s="504">
        <v>0</v>
      </c>
      <c r="AJ66" s="504">
        <v>0</v>
      </c>
      <c r="AK66" s="504">
        <v>0</v>
      </c>
      <c r="AL66" s="504">
        <v>0</v>
      </c>
      <c r="AM66" s="504">
        <v>0</v>
      </c>
      <c r="AN66" s="504">
        <v>0</v>
      </c>
      <c r="AO66" s="504">
        <v>0</v>
      </c>
      <c r="AP66" s="504">
        <v>0</v>
      </c>
      <c r="AQ66" s="504">
        <v>0</v>
      </c>
      <c r="AR66" s="504">
        <v>0</v>
      </c>
      <c r="AS66" s="504">
        <v>0</v>
      </c>
      <c r="AT66" s="504">
        <v>0</v>
      </c>
      <c r="AU66" s="504">
        <v>0</v>
      </c>
      <c r="AV66" s="504">
        <v>0</v>
      </c>
      <c r="AW66" s="504">
        <v>0</v>
      </c>
      <c r="AX66" s="504">
        <v>0</v>
      </c>
      <c r="AY66" s="504">
        <v>0</v>
      </c>
      <c r="AZ66" s="504">
        <v>0</v>
      </c>
      <c r="BA66" s="504">
        <v>0</v>
      </c>
      <c r="BB66" s="504">
        <v>0</v>
      </c>
      <c r="BC66" s="504">
        <v>0</v>
      </c>
      <c r="BD66" s="504">
        <v>0</v>
      </c>
      <c r="BE66" s="504">
        <v>0</v>
      </c>
      <c r="BF66" s="504">
        <v>0</v>
      </c>
      <c r="BG66" s="504">
        <v>0</v>
      </c>
      <c r="BH66" s="504">
        <v>0</v>
      </c>
      <c r="BI66" s="504">
        <v>0</v>
      </c>
      <c r="BJ66" s="504">
        <v>0</v>
      </c>
      <c r="BK66" s="503">
        <f t="array" ref="BK66">-生産者価格評価表!$DX66/(MMULT(投入係数表!$D66:$DG66,生産者価格評価表!$DZ$7:$DZ$114)+生産者価格評価表!$DO66)</f>
        <v>0.36248656462933587</v>
      </c>
      <c r="BL66" s="504">
        <v>0</v>
      </c>
      <c r="BM66" s="504">
        <v>0</v>
      </c>
      <c r="BN66" s="504">
        <v>0</v>
      </c>
      <c r="BO66" s="504">
        <v>0</v>
      </c>
      <c r="BP66" s="504">
        <v>0</v>
      </c>
      <c r="BQ66" s="504">
        <v>0</v>
      </c>
      <c r="BR66" s="504">
        <v>0</v>
      </c>
      <c r="BS66" s="504">
        <v>0</v>
      </c>
      <c r="BT66" s="504">
        <v>0</v>
      </c>
      <c r="BU66" s="504">
        <v>0</v>
      </c>
      <c r="BV66" s="504">
        <v>0</v>
      </c>
      <c r="BW66" s="504">
        <v>0</v>
      </c>
      <c r="BX66" s="504">
        <v>0</v>
      </c>
      <c r="BY66" s="504">
        <v>0</v>
      </c>
      <c r="BZ66" s="504">
        <v>0</v>
      </c>
      <c r="CA66" s="504">
        <v>0</v>
      </c>
      <c r="CB66" s="504">
        <v>0</v>
      </c>
      <c r="CC66" s="504">
        <v>0</v>
      </c>
      <c r="CD66" s="504">
        <v>0</v>
      </c>
      <c r="CE66" s="504">
        <v>0</v>
      </c>
      <c r="CF66" s="504">
        <v>0</v>
      </c>
      <c r="CG66" s="504">
        <v>0</v>
      </c>
      <c r="CH66" s="504">
        <v>0</v>
      </c>
      <c r="CI66" s="504">
        <v>0</v>
      </c>
      <c r="CJ66" s="504">
        <v>0</v>
      </c>
      <c r="CK66" s="504">
        <v>0</v>
      </c>
      <c r="CL66" s="504">
        <v>0</v>
      </c>
      <c r="CM66" s="504">
        <v>0</v>
      </c>
      <c r="CN66" s="504">
        <v>0</v>
      </c>
      <c r="CO66" s="504">
        <v>0</v>
      </c>
      <c r="CP66" s="504">
        <v>0</v>
      </c>
      <c r="CQ66" s="504">
        <v>0</v>
      </c>
      <c r="CR66" s="504">
        <v>0</v>
      </c>
      <c r="CS66" s="504">
        <v>0</v>
      </c>
      <c r="CT66" s="504">
        <v>0</v>
      </c>
      <c r="CU66" s="504">
        <v>0</v>
      </c>
      <c r="CV66" s="504">
        <v>0</v>
      </c>
      <c r="CW66" s="504">
        <v>0</v>
      </c>
      <c r="CX66" s="504">
        <v>0</v>
      </c>
      <c r="CY66" s="504">
        <v>0</v>
      </c>
      <c r="CZ66" s="504">
        <v>0</v>
      </c>
      <c r="DA66" s="504">
        <v>0</v>
      </c>
      <c r="DB66" s="504">
        <v>0</v>
      </c>
      <c r="DC66" s="504">
        <v>0</v>
      </c>
      <c r="DD66" s="504">
        <v>0</v>
      </c>
      <c r="DE66" s="504">
        <v>0</v>
      </c>
      <c r="DF66" s="504">
        <v>0</v>
      </c>
      <c r="DG66" s="505">
        <v>0</v>
      </c>
    </row>
    <row r="67" spans="2:111" ht="15.5" customHeight="1">
      <c r="B67" s="188" t="s">
        <v>245</v>
      </c>
      <c r="C67" s="185" t="s">
        <v>246</v>
      </c>
      <c r="D67" s="502">
        <v>0</v>
      </c>
      <c r="E67" s="504">
        <v>0</v>
      </c>
      <c r="F67" s="504">
        <v>0</v>
      </c>
      <c r="G67" s="504">
        <v>0</v>
      </c>
      <c r="H67" s="504">
        <v>0</v>
      </c>
      <c r="I67" s="504">
        <v>0</v>
      </c>
      <c r="J67" s="504">
        <v>0</v>
      </c>
      <c r="K67" s="504">
        <v>0</v>
      </c>
      <c r="L67" s="504">
        <v>0</v>
      </c>
      <c r="M67" s="504">
        <v>0</v>
      </c>
      <c r="N67" s="504">
        <v>0</v>
      </c>
      <c r="O67" s="504">
        <v>0</v>
      </c>
      <c r="P67" s="504">
        <v>0</v>
      </c>
      <c r="Q67" s="504">
        <v>0</v>
      </c>
      <c r="R67" s="504">
        <v>0</v>
      </c>
      <c r="S67" s="504">
        <v>0</v>
      </c>
      <c r="T67" s="504">
        <v>0</v>
      </c>
      <c r="U67" s="504">
        <v>0</v>
      </c>
      <c r="V67" s="504">
        <v>0</v>
      </c>
      <c r="W67" s="504">
        <v>0</v>
      </c>
      <c r="X67" s="504">
        <v>0</v>
      </c>
      <c r="Y67" s="504">
        <v>0</v>
      </c>
      <c r="Z67" s="504">
        <v>0</v>
      </c>
      <c r="AA67" s="504">
        <v>0</v>
      </c>
      <c r="AB67" s="504">
        <v>0</v>
      </c>
      <c r="AC67" s="504">
        <v>0</v>
      </c>
      <c r="AD67" s="504">
        <v>0</v>
      </c>
      <c r="AE67" s="504">
        <v>0</v>
      </c>
      <c r="AF67" s="504">
        <v>0</v>
      </c>
      <c r="AG67" s="504">
        <v>0</v>
      </c>
      <c r="AH67" s="504">
        <v>0</v>
      </c>
      <c r="AI67" s="504">
        <v>0</v>
      </c>
      <c r="AJ67" s="504">
        <v>0</v>
      </c>
      <c r="AK67" s="504">
        <v>0</v>
      </c>
      <c r="AL67" s="504">
        <v>0</v>
      </c>
      <c r="AM67" s="504">
        <v>0</v>
      </c>
      <c r="AN67" s="504">
        <v>0</v>
      </c>
      <c r="AO67" s="504">
        <v>0</v>
      </c>
      <c r="AP67" s="504">
        <v>0</v>
      </c>
      <c r="AQ67" s="504">
        <v>0</v>
      </c>
      <c r="AR67" s="504">
        <v>0</v>
      </c>
      <c r="AS67" s="504">
        <v>0</v>
      </c>
      <c r="AT67" s="504">
        <v>0</v>
      </c>
      <c r="AU67" s="504">
        <v>0</v>
      </c>
      <c r="AV67" s="504">
        <v>0</v>
      </c>
      <c r="AW67" s="504">
        <v>0</v>
      </c>
      <c r="AX67" s="504">
        <v>0</v>
      </c>
      <c r="AY67" s="504">
        <v>0</v>
      </c>
      <c r="AZ67" s="504">
        <v>0</v>
      </c>
      <c r="BA67" s="504">
        <v>0</v>
      </c>
      <c r="BB67" s="504">
        <v>0</v>
      </c>
      <c r="BC67" s="504">
        <v>0</v>
      </c>
      <c r="BD67" s="504">
        <v>0</v>
      </c>
      <c r="BE67" s="504">
        <v>0</v>
      </c>
      <c r="BF67" s="504">
        <v>0</v>
      </c>
      <c r="BG67" s="504">
        <v>0</v>
      </c>
      <c r="BH67" s="504">
        <v>0</v>
      </c>
      <c r="BI67" s="504">
        <v>0</v>
      </c>
      <c r="BJ67" s="504">
        <v>0</v>
      </c>
      <c r="BK67" s="504">
        <v>0</v>
      </c>
      <c r="BL67" s="503">
        <f t="array" ref="BL67">-生産者価格評価表!$DX67/(MMULT(投入係数表!$D67:$DG67,生産者価格評価表!$DZ$7:$DZ$114)+生産者価格評価表!$DO67)</f>
        <v>0</v>
      </c>
      <c r="BM67" s="504">
        <v>0</v>
      </c>
      <c r="BN67" s="504">
        <v>0</v>
      </c>
      <c r="BO67" s="504">
        <v>0</v>
      </c>
      <c r="BP67" s="504">
        <v>0</v>
      </c>
      <c r="BQ67" s="504">
        <v>0</v>
      </c>
      <c r="BR67" s="504">
        <v>0</v>
      </c>
      <c r="BS67" s="504">
        <v>0</v>
      </c>
      <c r="BT67" s="504">
        <v>0</v>
      </c>
      <c r="BU67" s="504">
        <v>0</v>
      </c>
      <c r="BV67" s="504">
        <v>0</v>
      </c>
      <c r="BW67" s="504">
        <v>0</v>
      </c>
      <c r="BX67" s="504">
        <v>0</v>
      </c>
      <c r="BY67" s="504">
        <v>0</v>
      </c>
      <c r="BZ67" s="504">
        <v>0</v>
      </c>
      <c r="CA67" s="504">
        <v>0</v>
      </c>
      <c r="CB67" s="504">
        <v>0</v>
      </c>
      <c r="CC67" s="504">
        <v>0</v>
      </c>
      <c r="CD67" s="504">
        <v>0</v>
      </c>
      <c r="CE67" s="504">
        <v>0</v>
      </c>
      <c r="CF67" s="504">
        <v>0</v>
      </c>
      <c r="CG67" s="504">
        <v>0</v>
      </c>
      <c r="CH67" s="504">
        <v>0</v>
      </c>
      <c r="CI67" s="504">
        <v>0</v>
      </c>
      <c r="CJ67" s="504">
        <v>0</v>
      </c>
      <c r="CK67" s="504">
        <v>0</v>
      </c>
      <c r="CL67" s="504">
        <v>0</v>
      </c>
      <c r="CM67" s="504">
        <v>0</v>
      </c>
      <c r="CN67" s="504">
        <v>0</v>
      </c>
      <c r="CO67" s="504">
        <v>0</v>
      </c>
      <c r="CP67" s="504">
        <v>0</v>
      </c>
      <c r="CQ67" s="504">
        <v>0</v>
      </c>
      <c r="CR67" s="504">
        <v>0</v>
      </c>
      <c r="CS67" s="504">
        <v>0</v>
      </c>
      <c r="CT67" s="504">
        <v>0</v>
      </c>
      <c r="CU67" s="504">
        <v>0</v>
      </c>
      <c r="CV67" s="504">
        <v>0</v>
      </c>
      <c r="CW67" s="504">
        <v>0</v>
      </c>
      <c r="CX67" s="504">
        <v>0</v>
      </c>
      <c r="CY67" s="504">
        <v>0</v>
      </c>
      <c r="CZ67" s="504">
        <v>0</v>
      </c>
      <c r="DA67" s="504">
        <v>0</v>
      </c>
      <c r="DB67" s="504">
        <v>0</v>
      </c>
      <c r="DC67" s="504">
        <v>0</v>
      </c>
      <c r="DD67" s="504">
        <v>0</v>
      </c>
      <c r="DE67" s="504">
        <v>0</v>
      </c>
      <c r="DF67" s="504">
        <v>0</v>
      </c>
      <c r="DG67" s="505">
        <v>0</v>
      </c>
    </row>
    <row r="68" spans="2:111" ht="15.5" customHeight="1">
      <c r="B68" s="188" t="s">
        <v>247</v>
      </c>
      <c r="C68" s="185" t="s">
        <v>248</v>
      </c>
      <c r="D68" s="502">
        <v>0</v>
      </c>
      <c r="E68" s="504">
        <v>0</v>
      </c>
      <c r="F68" s="504">
        <v>0</v>
      </c>
      <c r="G68" s="504">
        <v>0</v>
      </c>
      <c r="H68" s="504">
        <v>0</v>
      </c>
      <c r="I68" s="504">
        <v>0</v>
      </c>
      <c r="J68" s="504">
        <v>0</v>
      </c>
      <c r="K68" s="504">
        <v>0</v>
      </c>
      <c r="L68" s="504">
        <v>0</v>
      </c>
      <c r="M68" s="504">
        <v>0</v>
      </c>
      <c r="N68" s="504">
        <v>0</v>
      </c>
      <c r="O68" s="504">
        <v>0</v>
      </c>
      <c r="P68" s="504">
        <v>0</v>
      </c>
      <c r="Q68" s="504">
        <v>0</v>
      </c>
      <c r="R68" s="504">
        <v>0</v>
      </c>
      <c r="S68" s="504">
        <v>0</v>
      </c>
      <c r="T68" s="504">
        <v>0</v>
      </c>
      <c r="U68" s="504">
        <v>0</v>
      </c>
      <c r="V68" s="504">
        <v>0</v>
      </c>
      <c r="W68" s="504">
        <v>0</v>
      </c>
      <c r="X68" s="504">
        <v>0</v>
      </c>
      <c r="Y68" s="504">
        <v>0</v>
      </c>
      <c r="Z68" s="504">
        <v>0</v>
      </c>
      <c r="AA68" s="504">
        <v>0</v>
      </c>
      <c r="AB68" s="504">
        <v>0</v>
      </c>
      <c r="AC68" s="504">
        <v>0</v>
      </c>
      <c r="AD68" s="504">
        <v>0</v>
      </c>
      <c r="AE68" s="504">
        <v>0</v>
      </c>
      <c r="AF68" s="504">
        <v>0</v>
      </c>
      <c r="AG68" s="504">
        <v>0</v>
      </c>
      <c r="AH68" s="504">
        <v>0</v>
      </c>
      <c r="AI68" s="504">
        <v>0</v>
      </c>
      <c r="AJ68" s="504">
        <v>0</v>
      </c>
      <c r="AK68" s="504">
        <v>0</v>
      </c>
      <c r="AL68" s="504">
        <v>0</v>
      </c>
      <c r="AM68" s="504">
        <v>0</v>
      </c>
      <c r="AN68" s="504">
        <v>0</v>
      </c>
      <c r="AO68" s="504">
        <v>0</v>
      </c>
      <c r="AP68" s="504">
        <v>0</v>
      </c>
      <c r="AQ68" s="504">
        <v>0</v>
      </c>
      <c r="AR68" s="504">
        <v>0</v>
      </c>
      <c r="AS68" s="504">
        <v>0</v>
      </c>
      <c r="AT68" s="504">
        <v>0</v>
      </c>
      <c r="AU68" s="504">
        <v>0</v>
      </c>
      <c r="AV68" s="504">
        <v>0</v>
      </c>
      <c r="AW68" s="504">
        <v>0</v>
      </c>
      <c r="AX68" s="504">
        <v>0</v>
      </c>
      <c r="AY68" s="504">
        <v>0</v>
      </c>
      <c r="AZ68" s="504">
        <v>0</v>
      </c>
      <c r="BA68" s="504">
        <v>0</v>
      </c>
      <c r="BB68" s="504">
        <v>0</v>
      </c>
      <c r="BC68" s="504">
        <v>0</v>
      </c>
      <c r="BD68" s="504">
        <v>0</v>
      </c>
      <c r="BE68" s="504">
        <v>0</v>
      </c>
      <c r="BF68" s="504">
        <v>0</v>
      </c>
      <c r="BG68" s="504">
        <v>0</v>
      </c>
      <c r="BH68" s="504">
        <v>0</v>
      </c>
      <c r="BI68" s="504">
        <v>0</v>
      </c>
      <c r="BJ68" s="504">
        <v>0</v>
      </c>
      <c r="BK68" s="504">
        <v>0</v>
      </c>
      <c r="BL68" s="504">
        <v>0</v>
      </c>
      <c r="BM68" s="503">
        <f t="array" ref="BM68">-生産者価格評価表!$DX68/(MMULT(投入係数表!$D68:$DG68,生産者価格評価表!$DZ$7:$DZ$114)+生産者価格評価表!$DO68)</f>
        <v>0</v>
      </c>
      <c r="BN68" s="504">
        <v>0</v>
      </c>
      <c r="BO68" s="504">
        <v>0</v>
      </c>
      <c r="BP68" s="504">
        <v>0</v>
      </c>
      <c r="BQ68" s="504">
        <v>0</v>
      </c>
      <c r="BR68" s="504">
        <v>0</v>
      </c>
      <c r="BS68" s="504">
        <v>0</v>
      </c>
      <c r="BT68" s="504">
        <v>0</v>
      </c>
      <c r="BU68" s="504">
        <v>0</v>
      </c>
      <c r="BV68" s="504">
        <v>0</v>
      </c>
      <c r="BW68" s="504">
        <v>0</v>
      </c>
      <c r="BX68" s="504">
        <v>0</v>
      </c>
      <c r="BY68" s="504">
        <v>0</v>
      </c>
      <c r="BZ68" s="504">
        <v>0</v>
      </c>
      <c r="CA68" s="504">
        <v>0</v>
      </c>
      <c r="CB68" s="504">
        <v>0</v>
      </c>
      <c r="CC68" s="504">
        <v>0</v>
      </c>
      <c r="CD68" s="504">
        <v>0</v>
      </c>
      <c r="CE68" s="504">
        <v>0</v>
      </c>
      <c r="CF68" s="504">
        <v>0</v>
      </c>
      <c r="CG68" s="504">
        <v>0</v>
      </c>
      <c r="CH68" s="504">
        <v>0</v>
      </c>
      <c r="CI68" s="504">
        <v>0</v>
      </c>
      <c r="CJ68" s="504">
        <v>0</v>
      </c>
      <c r="CK68" s="504">
        <v>0</v>
      </c>
      <c r="CL68" s="504">
        <v>0</v>
      </c>
      <c r="CM68" s="504">
        <v>0</v>
      </c>
      <c r="CN68" s="504">
        <v>0</v>
      </c>
      <c r="CO68" s="504">
        <v>0</v>
      </c>
      <c r="CP68" s="504">
        <v>0</v>
      </c>
      <c r="CQ68" s="504">
        <v>0</v>
      </c>
      <c r="CR68" s="504">
        <v>0</v>
      </c>
      <c r="CS68" s="504">
        <v>0</v>
      </c>
      <c r="CT68" s="504">
        <v>0</v>
      </c>
      <c r="CU68" s="504">
        <v>0</v>
      </c>
      <c r="CV68" s="504">
        <v>0</v>
      </c>
      <c r="CW68" s="504">
        <v>0</v>
      </c>
      <c r="CX68" s="504">
        <v>0</v>
      </c>
      <c r="CY68" s="504">
        <v>0</v>
      </c>
      <c r="CZ68" s="504">
        <v>0</v>
      </c>
      <c r="DA68" s="504">
        <v>0</v>
      </c>
      <c r="DB68" s="504">
        <v>0</v>
      </c>
      <c r="DC68" s="504">
        <v>0</v>
      </c>
      <c r="DD68" s="504">
        <v>0</v>
      </c>
      <c r="DE68" s="504">
        <v>0</v>
      </c>
      <c r="DF68" s="504">
        <v>0</v>
      </c>
      <c r="DG68" s="505">
        <v>0</v>
      </c>
    </row>
    <row r="69" spans="2:111" ht="15.5" customHeight="1">
      <c r="B69" s="188" t="s">
        <v>249</v>
      </c>
      <c r="C69" s="185" t="s">
        <v>250</v>
      </c>
      <c r="D69" s="502">
        <v>0</v>
      </c>
      <c r="E69" s="504">
        <v>0</v>
      </c>
      <c r="F69" s="504">
        <v>0</v>
      </c>
      <c r="G69" s="504">
        <v>0</v>
      </c>
      <c r="H69" s="504">
        <v>0</v>
      </c>
      <c r="I69" s="504">
        <v>0</v>
      </c>
      <c r="J69" s="504">
        <v>0</v>
      </c>
      <c r="K69" s="504">
        <v>0</v>
      </c>
      <c r="L69" s="504">
        <v>0</v>
      </c>
      <c r="M69" s="504">
        <v>0</v>
      </c>
      <c r="N69" s="504">
        <v>0</v>
      </c>
      <c r="O69" s="504">
        <v>0</v>
      </c>
      <c r="P69" s="504">
        <v>0</v>
      </c>
      <c r="Q69" s="504">
        <v>0</v>
      </c>
      <c r="R69" s="504">
        <v>0</v>
      </c>
      <c r="S69" s="504">
        <v>0</v>
      </c>
      <c r="T69" s="504">
        <v>0</v>
      </c>
      <c r="U69" s="504">
        <v>0</v>
      </c>
      <c r="V69" s="504">
        <v>0</v>
      </c>
      <c r="W69" s="504">
        <v>0</v>
      </c>
      <c r="X69" s="504">
        <v>0</v>
      </c>
      <c r="Y69" s="504">
        <v>0</v>
      </c>
      <c r="Z69" s="504">
        <v>0</v>
      </c>
      <c r="AA69" s="504">
        <v>0</v>
      </c>
      <c r="AB69" s="504">
        <v>0</v>
      </c>
      <c r="AC69" s="504">
        <v>0</v>
      </c>
      <c r="AD69" s="504">
        <v>0</v>
      </c>
      <c r="AE69" s="504">
        <v>0</v>
      </c>
      <c r="AF69" s="504">
        <v>0</v>
      </c>
      <c r="AG69" s="504">
        <v>0</v>
      </c>
      <c r="AH69" s="504">
        <v>0</v>
      </c>
      <c r="AI69" s="504">
        <v>0</v>
      </c>
      <c r="AJ69" s="504">
        <v>0</v>
      </c>
      <c r="AK69" s="504">
        <v>0</v>
      </c>
      <c r="AL69" s="504">
        <v>0</v>
      </c>
      <c r="AM69" s="504">
        <v>0</v>
      </c>
      <c r="AN69" s="504">
        <v>0</v>
      </c>
      <c r="AO69" s="504">
        <v>0</v>
      </c>
      <c r="AP69" s="504">
        <v>0</v>
      </c>
      <c r="AQ69" s="504">
        <v>0</v>
      </c>
      <c r="AR69" s="504">
        <v>0</v>
      </c>
      <c r="AS69" s="504">
        <v>0</v>
      </c>
      <c r="AT69" s="504">
        <v>0</v>
      </c>
      <c r="AU69" s="504">
        <v>0</v>
      </c>
      <c r="AV69" s="504">
        <v>0</v>
      </c>
      <c r="AW69" s="504">
        <v>0</v>
      </c>
      <c r="AX69" s="504">
        <v>0</v>
      </c>
      <c r="AY69" s="504">
        <v>0</v>
      </c>
      <c r="AZ69" s="504">
        <v>0</v>
      </c>
      <c r="BA69" s="504">
        <v>0</v>
      </c>
      <c r="BB69" s="504">
        <v>0</v>
      </c>
      <c r="BC69" s="504">
        <v>0</v>
      </c>
      <c r="BD69" s="504">
        <v>0</v>
      </c>
      <c r="BE69" s="504">
        <v>0</v>
      </c>
      <c r="BF69" s="504">
        <v>0</v>
      </c>
      <c r="BG69" s="504">
        <v>0</v>
      </c>
      <c r="BH69" s="504">
        <v>0</v>
      </c>
      <c r="BI69" s="504">
        <v>0</v>
      </c>
      <c r="BJ69" s="504">
        <v>0</v>
      </c>
      <c r="BK69" s="504">
        <v>0</v>
      </c>
      <c r="BL69" s="504">
        <v>0</v>
      </c>
      <c r="BM69" s="504">
        <v>0</v>
      </c>
      <c r="BN69" s="503">
        <f t="array" ref="BN69">-生産者価格評価表!$DX69/(MMULT(投入係数表!$D69:$DG69,生産者価格評価表!$DZ$7:$DZ$114)+生産者価格評価表!$DO69)</f>
        <v>0</v>
      </c>
      <c r="BO69" s="504">
        <v>0</v>
      </c>
      <c r="BP69" s="504">
        <v>0</v>
      </c>
      <c r="BQ69" s="504">
        <v>0</v>
      </c>
      <c r="BR69" s="504">
        <v>0</v>
      </c>
      <c r="BS69" s="504">
        <v>0</v>
      </c>
      <c r="BT69" s="504">
        <v>0</v>
      </c>
      <c r="BU69" s="504">
        <v>0</v>
      </c>
      <c r="BV69" s="504">
        <v>0</v>
      </c>
      <c r="BW69" s="504">
        <v>0</v>
      </c>
      <c r="BX69" s="504">
        <v>0</v>
      </c>
      <c r="BY69" s="504">
        <v>0</v>
      </c>
      <c r="BZ69" s="504">
        <v>0</v>
      </c>
      <c r="CA69" s="504">
        <v>0</v>
      </c>
      <c r="CB69" s="504">
        <v>0</v>
      </c>
      <c r="CC69" s="504">
        <v>0</v>
      </c>
      <c r="CD69" s="504">
        <v>0</v>
      </c>
      <c r="CE69" s="504">
        <v>0</v>
      </c>
      <c r="CF69" s="504">
        <v>0</v>
      </c>
      <c r="CG69" s="504">
        <v>0</v>
      </c>
      <c r="CH69" s="504">
        <v>0</v>
      </c>
      <c r="CI69" s="504">
        <v>0</v>
      </c>
      <c r="CJ69" s="504">
        <v>0</v>
      </c>
      <c r="CK69" s="504">
        <v>0</v>
      </c>
      <c r="CL69" s="504">
        <v>0</v>
      </c>
      <c r="CM69" s="504">
        <v>0</v>
      </c>
      <c r="CN69" s="504">
        <v>0</v>
      </c>
      <c r="CO69" s="504">
        <v>0</v>
      </c>
      <c r="CP69" s="504">
        <v>0</v>
      </c>
      <c r="CQ69" s="504">
        <v>0</v>
      </c>
      <c r="CR69" s="504">
        <v>0</v>
      </c>
      <c r="CS69" s="504">
        <v>0</v>
      </c>
      <c r="CT69" s="504">
        <v>0</v>
      </c>
      <c r="CU69" s="504">
        <v>0</v>
      </c>
      <c r="CV69" s="504">
        <v>0</v>
      </c>
      <c r="CW69" s="504">
        <v>0</v>
      </c>
      <c r="CX69" s="504">
        <v>0</v>
      </c>
      <c r="CY69" s="504">
        <v>0</v>
      </c>
      <c r="CZ69" s="504">
        <v>0</v>
      </c>
      <c r="DA69" s="504">
        <v>0</v>
      </c>
      <c r="DB69" s="504">
        <v>0</v>
      </c>
      <c r="DC69" s="504">
        <v>0</v>
      </c>
      <c r="DD69" s="504">
        <v>0</v>
      </c>
      <c r="DE69" s="504">
        <v>0</v>
      </c>
      <c r="DF69" s="504">
        <v>0</v>
      </c>
      <c r="DG69" s="505">
        <v>0</v>
      </c>
    </row>
    <row r="70" spans="2:111" ht="15.5" customHeight="1">
      <c r="B70" s="188" t="s">
        <v>251</v>
      </c>
      <c r="C70" s="185" t="s">
        <v>252</v>
      </c>
      <c r="D70" s="502">
        <v>0</v>
      </c>
      <c r="E70" s="504">
        <v>0</v>
      </c>
      <c r="F70" s="504">
        <v>0</v>
      </c>
      <c r="G70" s="504">
        <v>0</v>
      </c>
      <c r="H70" s="504">
        <v>0</v>
      </c>
      <c r="I70" s="504">
        <v>0</v>
      </c>
      <c r="J70" s="504">
        <v>0</v>
      </c>
      <c r="K70" s="504">
        <v>0</v>
      </c>
      <c r="L70" s="504">
        <v>0</v>
      </c>
      <c r="M70" s="504">
        <v>0</v>
      </c>
      <c r="N70" s="504">
        <v>0</v>
      </c>
      <c r="O70" s="504">
        <v>0</v>
      </c>
      <c r="P70" s="504">
        <v>0</v>
      </c>
      <c r="Q70" s="504">
        <v>0</v>
      </c>
      <c r="R70" s="504">
        <v>0</v>
      </c>
      <c r="S70" s="504">
        <v>0</v>
      </c>
      <c r="T70" s="504">
        <v>0</v>
      </c>
      <c r="U70" s="504">
        <v>0</v>
      </c>
      <c r="V70" s="504">
        <v>0</v>
      </c>
      <c r="W70" s="504">
        <v>0</v>
      </c>
      <c r="X70" s="504">
        <v>0</v>
      </c>
      <c r="Y70" s="504">
        <v>0</v>
      </c>
      <c r="Z70" s="504">
        <v>0</v>
      </c>
      <c r="AA70" s="504">
        <v>0</v>
      </c>
      <c r="AB70" s="504">
        <v>0</v>
      </c>
      <c r="AC70" s="504">
        <v>0</v>
      </c>
      <c r="AD70" s="504">
        <v>0</v>
      </c>
      <c r="AE70" s="504">
        <v>0</v>
      </c>
      <c r="AF70" s="504">
        <v>0</v>
      </c>
      <c r="AG70" s="504">
        <v>0</v>
      </c>
      <c r="AH70" s="504">
        <v>0</v>
      </c>
      <c r="AI70" s="504">
        <v>0</v>
      </c>
      <c r="AJ70" s="504">
        <v>0</v>
      </c>
      <c r="AK70" s="504">
        <v>0</v>
      </c>
      <c r="AL70" s="504">
        <v>0</v>
      </c>
      <c r="AM70" s="504">
        <v>0</v>
      </c>
      <c r="AN70" s="504">
        <v>0</v>
      </c>
      <c r="AO70" s="504">
        <v>0</v>
      </c>
      <c r="AP70" s="504">
        <v>0</v>
      </c>
      <c r="AQ70" s="504">
        <v>0</v>
      </c>
      <c r="AR70" s="504">
        <v>0</v>
      </c>
      <c r="AS70" s="504">
        <v>0</v>
      </c>
      <c r="AT70" s="504">
        <v>0</v>
      </c>
      <c r="AU70" s="504">
        <v>0</v>
      </c>
      <c r="AV70" s="504">
        <v>0</v>
      </c>
      <c r="AW70" s="504">
        <v>0</v>
      </c>
      <c r="AX70" s="504">
        <v>0</v>
      </c>
      <c r="AY70" s="504">
        <v>0</v>
      </c>
      <c r="AZ70" s="504">
        <v>0</v>
      </c>
      <c r="BA70" s="504">
        <v>0</v>
      </c>
      <c r="BB70" s="504">
        <v>0</v>
      </c>
      <c r="BC70" s="504">
        <v>0</v>
      </c>
      <c r="BD70" s="504">
        <v>0</v>
      </c>
      <c r="BE70" s="504">
        <v>0</v>
      </c>
      <c r="BF70" s="504">
        <v>0</v>
      </c>
      <c r="BG70" s="504">
        <v>0</v>
      </c>
      <c r="BH70" s="504">
        <v>0</v>
      </c>
      <c r="BI70" s="504">
        <v>0</v>
      </c>
      <c r="BJ70" s="504">
        <v>0</v>
      </c>
      <c r="BK70" s="504">
        <v>0</v>
      </c>
      <c r="BL70" s="504">
        <v>0</v>
      </c>
      <c r="BM70" s="504">
        <v>0</v>
      </c>
      <c r="BN70" s="504">
        <v>0</v>
      </c>
      <c r="BO70" s="503">
        <f t="array" ref="BO70">-生産者価格評価表!$DX70/(MMULT(投入係数表!$D70:$DG70,生産者価格評価表!$DZ$7:$DZ$114)+生産者価格評価表!$DO70)</f>
        <v>0</v>
      </c>
      <c r="BP70" s="504">
        <v>0</v>
      </c>
      <c r="BQ70" s="504">
        <v>0</v>
      </c>
      <c r="BR70" s="504">
        <v>0</v>
      </c>
      <c r="BS70" s="504">
        <v>0</v>
      </c>
      <c r="BT70" s="504">
        <v>0</v>
      </c>
      <c r="BU70" s="504">
        <v>0</v>
      </c>
      <c r="BV70" s="504">
        <v>0</v>
      </c>
      <c r="BW70" s="504">
        <v>0</v>
      </c>
      <c r="BX70" s="504">
        <v>0</v>
      </c>
      <c r="BY70" s="504">
        <v>0</v>
      </c>
      <c r="BZ70" s="504">
        <v>0</v>
      </c>
      <c r="CA70" s="504">
        <v>0</v>
      </c>
      <c r="CB70" s="504">
        <v>0</v>
      </c>
      <c r="CC70" s="504">
        <v>0</v>
      </c>
      <c r="CD70" s="504">
        <v>0</v>
      </c>
      <c r="CE70" s="504">
        <v>0</v>
      </c>
      <c r="CF70" s="504">
        <v>0</v>
      </c>
      <c r="CG70" s="504">
        <v>0</v>
      </c>
      <c r="CH70" s="504">
        <v>0</v>
      </c>
      <c r="CI70" s="504">
        <v>0</v>
      </c>
      <c r="CJ70" s="504">
        <v>0</v>
      </c>
      <c r="CK70" s="504">
        <v>0</v>
      </c>
      <c r="CL70" s="504">
        <v>0</v>
      </c>
      <c r="CM70" s="504">
        <v>0</v>
      </c>
      <c r="CN70" s="504">
        <v>0</v>
      </c>
      <c r="CO70" s="504">
        <v>0</v>
      </c>
      <c r="CP70" s="504">
        <v>0</v>
      </c>
      <c r="CQ70" s="504">
        <v>0</v>
      </c>
      <c r="CR70" s="504">
        <v>0</v>
      </c>
      <c r="CS70" s="504">
        <v>0</v>
      </c>
      <c r="CT70" s="504">
        <v>0</v>
      </c>
      <c r="CU70" s="504">
        <v>0</v>
      </c>
      <c r="CV70" s="504">
        <v>0</v>
      </c>
      <c r="CW70" s="504">
        <v>0</v>
      </c>
      <c r="CX70" s="504">
        <v>0</v>
      </c>
      <c r="CY70" s="504">
        <v>0</v>
      </c>
      <c r="CZ70" s="504">
        <v>0</v>
      </c>
      <c r="DA70" s="504">
        <v>0</v>
      </c>
      <c r="DB70" s="504">
        <v>0</v>
      </c>
      <c r="DC70" s="504">
        <v>0</v>
      </c>
      <c r="DD70" s="504">
        <v>0</v>
      </c>
      <c r="DE70" s="504">
        <v>0</v>
      </c>
      <c r="DF70" s="504">
        <v>0</v>
      </c>
      <c r="DG70" s="505">
        <v>0</v>
      </c>
    </row>
    <row r="71" spans="2:111" ht="15.5" customHeight="1">
      <c r="B71" s="188" t="s">
        <v>253</v>
      </c>
      <c r="C71" s="185" t="s">
        <v>254</v>
      </c>
      <c r="D71" s="502">
        <v>0</v>
      </c>
      <c r="E71" s="504">
        <v>0</v>
      </c>
      <c r="F71" s="504">
        <v>0</v>
      </c>
      <c r="G71" s="504">
        <v>0</v>
      </c>
      <c r="H71" s="504">
        <v>0</v>
      </c>
      <c r="I71" s="504">
        <v>0</v>
      </c>
      <c r="J71" s="504">
        <v>0</v>
      </c>
      <c r="K71" s="504">
        <v>0</v>
      </c>
      <c r="L71" s="504">
        <v>0</v>
      </c>
      <c r="M71" s="504">
        <v>0</v>
      </c>
      <c r="N71" s="504">
        <v>0</v>
      </c>
      <c r="O71" s="504">
        <v>0</v>
      </c>
      <c r="P71" s="504">
        <v>0</v>
      </c>
      <c r="Q71" s="504">
        <v>0</v>
      </c>
      <c r="R71" s="504">
        <v>0</v>
      </c>
      <c r="S71" s="504">
        <v>0</v>
      </c>
      <c r="T71" s="504">
        <v>0</v>
      </c>
      <c r="U71" s="504">
        <v>0</v>
      </c>
      <c r="V71" s="504">
        <v>0</v>
      </c>
      <c r="W71" s="504">
        <v>0</v>
      </c>
      <c r="X71" s="504">
        <v>0</v>
      </c>
      <c r="Y71" s="504">
        <v>0</v>
      </c>
      <c r="Z71" s="504">
        <v>0</v>
      </c>
      <c r="AA71" s="504">
        <v>0</v>
      </c>
      <c r="AB71" s="504">
        <v>0</v>
      </c>
      <c r="AC71" s="504">
        <v>0</v>
      </c>
      <c r="AD71" s="504">
        <v>0</v>
      </c>
      <c r="AE71" s="504">
        <v>0</v>
      </c>
      <c r="AF71" s="504">
        <v>0</v>
      </c>
      <c r="AG71" s="504">
        <v>0</v>
      </c>
      <c r="AH71" s="504">
        <v>0</v>
      </c>
      <c r="AI71" s="504">
        <v>0</v>
      </c>
      <c r="AJ71" s="504">
        <v>0</v>
      </c>
      <c r="AK71" s="504">
        <v>0</v>
      </c>
      <c r="AL71" s="504">
        <v>0</v>
      </c>
      <c r="AM71" s="504">
        <v>0</v>
      </c>
      <c r="AN71" s="504">
        <v>0</v>
      </c>
      <c r="AO71" s="504">
        <v>0</v>
      </c>
      <c r="AP71" s="504">
        <v>0</v>
      </c>
      <c r="AQ71" s="504">
        <v>0</v>
      </c>
      <c r="AR71" s="504">
        <v>0</v>
      </c>
      <c r="AS71" s="504">
        <v>0</v>
      </c>
      <c r="AT71" s="504">
        <v>0</v>
      </c>
      <c r="AU71" s="504">
        <v>0</v>
      </c>
      <c r="AV71" s="504">
        <v>0</v>
      </c>
      <c r="AW71" s="504">
        <v>0</v>
      </c>
      <c r="AX71" s="504">
        <v>0</v>
      </c>
      <c r="AY71" s="504">
        <v>0</v>
      </c>
      <c r="AZ71" s="504">
        <v>0</v>
      </c>
      <c r="BA71" s="504">
        <v>0</v>
      </c>
      <c r="BB71" s="504">
        <v>0</v>
      </c>
      <c r="BC71" s="504">
        <v>0</v>
      </c>
      <c r="BD71" s="504">
        <v>0</v>
      </c>
      <c r="BE71" s="504">
        <v>0</v>
      </c>
      <c r="BF71" s="504">
        <v>0</v>
      </c>
      <c r="BG71" s="504">
        <v>0</v>
      </c>
      <c r="BH71" s="504">
        <v>0</v>
      </c>
      <c r="BI71" s="504">
        <v>0</v>
      </c>
      <c r="BJ71" s="504">
        <v>0</v>
      </c>
      <c r="BK71" s="504">
        <v>0</v>
      </c>
      <c r="BL71" s="504">
        <v>0</v>
      </c>
      <c r="BM71" s="504">
        <v>0</v>
      </c>
      <c r="BN71" s="504">
        <v>0</v>
      </c>
      <c r="BO71" s="504">
        <v>0</v>
      </c>
      <c r="BP71" s="503">
        <f t="array" ref="BP71">-生産者価格評価表!$DX71/(MMULT(投入係数表!$D71:$DG71,生産者価格評価表!$DZ$7:$DZ$114)+生産者価格評価表!$DO71)</f>
        <v>0</v>
      </c>
      <c r="BQ71" s="504">
        <v>0</v>
      </c>
      <c r="BR71" s="504">
        <v>0</v>
      </c>
      <c r="BS71" s="504">
        <v>0</v>
      </c>
      <c r="BT71" s="504">
        <v>0</v>
      </c>
      <c r="BU71" s="504">
        <v>0</v>
      </c>
      <c r="BV71" s="504">
        <v>0</v>
      </c>
      <c r="BW71" s="504">
        <v>0</v>
      </c>
      <c r="BX71" s="504">
        <v>0</v>
      </c>
      <c r="BY71" s="504">
        <v>0</v>
      </c>
      <c r="BZ71" s="504">
        <v>0</v>
      </c>
      <c r="CA71" s="504">
        <v>0</v>
      </c>
      <c r="CB71" s="504">
        <v>0</v>
      </c>
      <c r="CC71" s="504">
        <v>0</v>
      </c>
      <c r="CD71" s="504">
        <v>0</v>
      </c>
      <c r="CE71" s="504">
        <v>0</v>
      </c>
      <c r="CF71" s="504">
        <v>0</v>
      </c>
      <c r="CG71" s="504">
        <v>0</v>
      </c>
      <c r="CH71" s="504">
        <v>0</v>
      </c>
      <c r="CI71" s="504">
        <v>0</v>
      </c>
      <c r="CJ71" s="504">
        <v>0</v>
      </c>
      <c r="CK71" s="504">
        <v>0</v>
      </c>
      <c r="CL71" s="504">
        <v>0</v>
      </c>
      <c r="CM71" s="504">
        <v>0</v>
      </c>
      <c r="CN71" s="504">
        <v>0</v>
      </c>
      <c r="CO71" s="504">
        <v>0</v>
      </c>
      <c r="CP71" s="504">
        <v>0</v>
      </c>
      <c r="CQ71" s="504">
        <v>0</v>
      </c>
      <c r="CR71" s="504">
        <v>0</v>
      </c>
      <c r="CS71" s="504">
        <v>0</v>
      </c>
      <c r="CT71" s="504">
        <v>0</v>
      </c>
      <c r="CU71" s="504">
        <v>0</v>
      </c>
      <c r="CV71" s="504">
        <v>0</v>
      </c>
      <c r="CW71" s="504">
        <v>0</v>
      </c>
      <c r="CX71" s="504">
        <v>0</v>
      </c>
      <c r="CY71" s="504">
        <v>0</v>
      </c>
      <c r="CZ71" s="504">
        <v>0</v>
      </c>
      <c r="DA71" s="504">
        <v>0</v>
      </c>
      <c r="DB71" s="504">
        <v>0</v>
      </c>
      <c r="DC71" s="504">
        <v>0</v>
      </c>
      <c r="DD71" s="504">
        <v>0</v>
      </c>
      <c r="DE71" s="504">
        <v>0</v>
      </c>
      <c r="DF71" s="504">
        <v>0</v>
      </c>
      <c r="DG71" s="505">
        <v>0</v>
      </c>
    </row>
    <row r="72" spans="2:111" ht="15.5" customHeight="1">
      <c r="B72" s="188" t="s">
        <v>255</v>
      </c>
      <c r="C72" s="185" t="s">
        <v>256</v>
      </c>
      <c r="D72" s="502">
        <v>0</v>
      </c>
      <c r="E72" s="504">
        <v>0</v>
      </c>
      <c r="F72" s="504">
        <v>0</v>
      </c>
      <c r="G72" s="504">
        <v>0</v>
      </c>
      <c r="H72" s="504">
        <v>0</v>
      </c>
      <c r="I72" s="504">
        <v>0</v>
      </c>
      <c r="J72" s="504">
        <v>0</v>
      </c>
      <c r="K72" s="504">
        <v>0</v>
      </c>
      <c r="L72" s="504">
        <v>0</v>
      </c>
      <c r="M72" s="504">
        <v>0</v>
      </c>
      <c r="N72" s="504">
        <v>0</v>
      </c>
      <c r="O72" s="504">
        <v>0</v>
      </c>
      <c r="P72" s="504">
        <v>0</v>
      </c>
      <c r="Q72" s="504">
        <v>0</v>
      </c>
      <c r="R72" s="504">
        <v>0</v>
      </c>
      <c r="S72" s="504">
        <v>0</v>
      </c>
      <c r="T72" s="504">
        <v>0</v>
      </c>
      <c r="U72" s="504">
        <v>0</v>
      </c>
      <c r="V72" s="504">
        <v>0</v>
      </c>
      <c r="W72" s="504">
        <v>0</v>
      </c>
      <c r="X72" s="504">
        <v>0</v>
      </c>
      <c r="Y72" s="504">
        <v>0</v>
      </c>
      <c r="Z72" s="504">
        <v>0</v>
      </c>
      <c r="AA72" s="504">
        <v>0</v>
      </c>
      <c r="AB72" s="504">
        <v>0</v>
      </c>
      <c r="AC72" s="504">
        <v>0</v>
      </c>
      <c r="AD72" s="504">
        <v>0</v>
      </c>
      <c r="AE72" s="504">
        <v>0</v>
      </c>
      <c r="AF72" s="504">
        <v>0</v>
      </c>
      <c r="AG72" s="504">
        <v>0</v>
      </c>
      <c r="AH72" s="504">
        <v>0</v>
      </c>
      <c r="AI72" s="504">
        <v>0</v>
      </c>
      <c r="AJ72" s="504">
        <v>0</v>
      </c>
      <c r="AK72" s="504">
        <v>0</v>
      </c>
      <c r="AL72" s="504">
        <v>0</v>
      </c>
      <c r="AM72" s="504">
        <v>0</v>
      </c>
      <c r="AN72" s="504">
        <v>0</v>
      </c>
      <c r="AO72" s="504">
        <v>0</v>
      </c>
      <c r="AP72" s="504">
        <v>0</v>
      </c>
      <c r="AQ72" s="504">
        <v>0</v>
      </c>
      <c r="AR72" s="504">
        <v>0</v>
      </c>
      <c r="AS72" s="504">
        <v>0</v>
      </c>
      <c r="AT72" s="504">
        <v>0</v>
      </c>
      <c r="AU72" s="504">
        <v>0</v>
      </c>
      <c r="AV72" s="504">
        <v>0</v>
      </c>
      <c r="AW72" s="504">
        <v>0</v>
      </c>
      <c r="AX72" s="504">
        <v>0</v>
      </c>
      <c r="AY72" s="504">
        <v>0</v>
      </c>
      <c r="AZ72" s="504">
        <v>0</v>
      </c>
      <c r="BA72" s="504">
        <v>0</v>
      </c>
      <c r="BB72" s="504">
        <v>0</v>
      </c>
      <c r="BC72" s="504">
        <v>0</v>
      </c>
      <c r="BD72" s="504">
        <v>0</v>
      </c>
      <c r="BE72" s="504">
        <v>0</v>
      </c>
      <c r="BF72" s="504">
        <v>0</v>
      </c>
      <c r="BG72" s="504">
        <v>0</v>
      </c>
      <c r="BH72" s="504">
        <v>0</v>
      </c>
      <c r="BI72" s="504">
        <v>0</v>
      </c>
      <c r="BJ72" s="504">
        <v>0</v>
      </c>
      <c r="BK72" s="504">
        <v>0</v>
      </c>
      <c r="BL72" s="504">
        <v>0</v>
      </c>
      <c r="BM72" s="504">
        <v>0</v>
      </c>
      <c r="BN72" s="504">
        <v>0</v>
      </c>
      <c r="BO72" s="504">
        <v>0</v>
      </c>
      <c r="BP72" s="504">
        <v>0</v>
      </c>
      <c r="BQ72" s="503">
        <f t="array" ref="BQ72">-生産者価格評価表!$DX72/(MMULT(投入係数表!$D72:$DG72,生産者価格評価表!$DZ$7:$DZ$114)+生産者価格評価表!$DO72)</f>
        <v>1.6278071724959371E-4</v>
      </c>
      <c r="BR72" s="504">
        <v>0</v>
      </c>
      <c r="BS72" s="504">
        <v>0</v>
      </c>
      <c r="BT72" s="504">
        <v>0</v>
      </c>
      <c r="BU72" s="504">
        <v>0</v>
      </c>
      <c r="BV72" s="504">
        <v>0</v>
      </c>
      <c r="BW72" s="504">
        <v>0</v>
      </c>
      <c r="BX72" s="504">
        <v>0</v>
      </c>
      <c r="BY72" s="504">
        <v>0</v>
      </c>
      <c r="BZ72" s="504">
        <v>0</v>
      </c>
      <c r="CA72" s="504">
        <v>0</v>
      </c>
      <c r="CB72" s="504">
        <v>0</v>
      </c>
      <c r="CC72" s="504">
        <v>0</v>
      </c>
      <c r="CD72" s="504">
        <v>0</v>
      </c>
      <c r="CE72" s="504">
        <v>0</v>
      </c>
      <c r="CF72" s="504">
        <v>0</v>
      </c>
      <c r="CG72" s="504">
        <v>0</v>
      </c>
      <c r="CH72" s="504">
        <v>0</v>
      </c>
      <c r="CI72" s="504">
        <v>0</v>
      </c>
      <c r="CJ72" s="504">
        <v>0</v>
      </c>
      <c r="CK72" s="504">
        <v>0</v>
      </c>
      <c r="CL72" s="504">
        <v>0</v>
      </c>
      <c r="CM72" s="504">
        <v>0</v>
      </c>
      <c r="CN72" s="504">
        <v>0</v>
      </c>
      <c r="CO72" s="504">
        <v>0</v>
      </c>
      <c r="CP72" s="504">
        <v>0</v>
      </c>
      <c r="CQ72" s="504">
        <v>0</v>
      </c>
      <c r="CR72" s="504">
        <v>0</v>
      </c>
      <c r="CS72" s="504">
        <v>0</v>
      </c>
      <c r="CT72" s="504">
        <v>0</v>
      </c>
      <c r="CU72" s="504">
        <v>0</v>
      </c>
      <c r="CV72" s="504">
        <v>0</v>
      </c>
      <c r="CW72" s="504">
        <v>0</v>
      </c>
      <c r="CX72" s="504">
        <v>0</v>
      </c>
      <c r="CY72" s="504">
        <v>0</v>
      </c>
      <c r="CZ72" s="504">
        <v>0</v>
      </c>
      <c r="DA72" s="504">
        <v>0</v>
      </c>
      <c r="DB72" s="504">
        <v>0</v>
      </c>
      <c r="DC72" s="504">
        <v>0</v>
      </c>
      <c r="DD72" s="504">
        <v>0</v>
      </c>
      <c r="DE72" s="504">
        <v>0</v>
      </c>
      <c r="DF72" s="504">
        <v>0</v>
      </c>
      <c r="DG72" s="505">
        <v>0</v>
      </c>
    </row>
    <row r="73" spans="2:111" ht="15.5" customHeight="1">
      <c r="B73" s="188" t="s">
        <v>257</v>
      </c>
      <c r="C73" s="185" t="s">
        <v>258</v>
      </c>
      <c r="D73" s="502">
        <v>0</v>
      </c>
      <c r="E73" s="504">
        <v>0</v>
      </c>
      <c r="F73" s="504">
        <v>0</v>
      </c>
      <c r="G73" s="504">
        <v>0</v>
      </c>
      <c r="H73" s="504">
        <v>0</v>
      </c>
      <c r="I73" s="504">
        <v>0</v>
      </c>
      <c r="J73" s="504">
        <v>0</v>
      </c>
      <c r="K73" s="504">
        <v>0</v>
      </c>
      <c r="L73" s="504">
        <v>0</v>
      </c>
      <c r="M73" s="504">
        <v>0</v>
      </c>
      <c r="N73" s="504">
        <v>0</v>
      </c>
      <c r="O73" s="504">
        <v>0</v>
      </c>
      <c r="P73" s="504">
        <v>0</v>
      </c>
      <c r="Q73" s="504">
        <v>0</v>
      </c>
      <c r="R73" s="504">
        <v>0</v>
      </c>
      <c r="S73" s="504">
        <v>0</v>
      </c>
      <c r="T73" s="504">
        <v>0</v>
      </c>
      <c r="U73" s="504">
        <v>0</v>
      </c>
      <c r="V73" s="504">
        <v>0</v>
      </c>
      <c r="W73" s="504">
        <v>0</v>
      </c>
      <c r="X73" s="504">
        <v>0</v>
      </c>
      <c r="Y73" s="504">
        <v>0</v>
      </c>
      <c r="Z73" s="504">
        <v>0</v>
      </c>
      <c r="AA73" s="504">
        <v>0</v>
      </c>
      <c r="AB73" s="504">
        <v>0</v>
      </c>
      <c r="AC73" s="504">
        <v>0</v>
      </c>
      <c r="AD73" s="504">
        <v>0</v>
      </c>
      <c r="AE73" s="504">
        <v>0</v>
      </c>
      <c r="AF73" s="504">
        <v>0</v>
      </c>
      <c r="AG73" s="504">
        <v>0</v>
      </c>
      <c r="AH73" s="504">
        <v>0</v>
      </c>
      <c r="AI73" s="504">
        <v>0</v>
      </c>
      <c r="AJ73" s="504">
        <v>0</v>
      </c>
      <c r="AK73" s="504">
        <v>0</v>
      </c>
      <c r="AL73" s="504">
        <v>0</v>
      </c>
      <c r="AM73" s="504">
        <v>0</v>
      </c>
      <c r="AN73" s="504">
        <v>0</v>
      </c>
      <c r="AO73" s="504">
        <v>0</v>
      </c>
      <c r="AP73" s="504">
        <v>0</v>
      </c>
      <c r="AQ73" s="504">
        <v>0</v>
      </c>
      <c r="AR73" s="504">
        <v>0</v>
      </c>
      <c r="AS73" s="504">
        <v>0</v>
      </c>
      <c r="AT73" s="504">
        <v>0</v>
      </c>
      <c r="AU73" s="504">
        <v>0</v>
      </c>
      <c r="AV73" s="504">
        <v>0</v>
      </c>
      <c r="AW73" s="504">
        <v>0</v>
      </c>
      <c r="AX73" s="504">
        <v>0</v>
      </c>
      <c r="AY73" s="504">
        <v>0</v>
      </c>
      <c r="AZ73" s="504">
        <v>0</v>
      </c>
      <c r="BA73" s="504">
        <v>0</v>
      </c>
      <c r="BB73" s="504">
        <v>0</v>
      </c>
      <c r="BC73" s="504">
        <v>0</v>
      </c>
      <c r="BD73" s="504">
        <v>0</v>
      </c>
      <c r="BE73" s="504">
        <v>0</v>
      </c>
      <c r="BF73" s="504">
        <v>0</v>
      </c>
      <c r="BG73" s="504">
        <v>0</v>
      </c>
      <c r="BH73" s="504">
        <v>0</v>
      </c>
      <c r="BI73" s="504">
        <v>0</v>
      </c>
      <c r="BJ73" s="504">
        <v>0</v>
      </c>
      <c r="BK73" s="504">
        <v>0</v>
      </c>
      <c r="BL73" s="504">
        <v>0</v>
      </c>
      <c r="BM73" s="504">
        <v>0</v>
      </c>
      <c r="BN73" s="504">
        <v>0</v>
      </c>
      <c r="BO73" s="504">
        <v>0</v>
      </c>
      <c r="BP73" s="504">
        <v>0</v>
      </c>
      <c r="BQ73" s="504">
        <v>0</v>
      </c>
      <c r="BR73" s="503">
        <f t="array" ref="BR73">-生産者価格評価表!$DX73/(MMULT(投入係数表!$D73:$DG73,生産者価格評価表!$DZ$7:$DZ$114)+生産者価格評価表!$DO73)</f>
        <v>9.8095194908674299E-5</v>
      </c>
      <c r="BS73" s="504">
        <v>0</v>
      </c>
      <c r="BT73" s="504">
        <v>0</v>
      </c>
      <c r="BU73" s="504">
        <v>0</v>
      </c>
      <c r="BV73" s="504">
        <v>0</v>
      </c>
      <c r="BW73" s="504">
        <v>0</v>
      </c>
      <c r="BX73" s="504">
        <v>0</v>
      </c>
      <c r="BY73" s="504">
        <v>0</v>
      </c>
      <c r="BZ73" s="504">
        <v>0</v>
      </c>
      <c r="CA73" s="504">
        <v>0</v>
      </c>
      <c r="CB73" s="504">
        <v>0</v>
      </c>
      <c r="CC73" s="504">
        <v>0</v>
      </c>
      <c r="CD73" s="504">
        <v>0</v>
      </c>
      <c r="CE73" s="504">
        <v>0</v>
      </c>
      <c r="CF73" s="504">
        <v>0</v>
      </c>
      <c r="CG73" s="504">
        <v>0</v>
      </c>
      <c r="CH73" s="504">
        <v>0</v>
      </c>
      <c r="CI73" s="504">
        <v>0</v>
      </c>
      <c r="CJ73" s="504">
        <v>0</v>
      </c>
      <c r="CK73" s="504">
        <v>0</v>
      </c>
      <c r="CL73" s="504">
        <v>0</v>
      </c>
      <c r="CM73" s="504">
        <v>0</v>
      </c>
      <c r="CN73" s="504">
        <v>0</v>
      </c>
      <c r="CO73" s="504">
        <v>0</v>
      </c>
      <c r="CP73" s="504">
        <v>0</v>
      </c>
      <c r="CQ73" s="504">
        <v>0</v>
      </c>
      <c r="CR73" s="504">
        <v>0</v>
      </c>
      <c r="CS73" s="504">
        <v>0</v>
      </c>
      <c r="CT73" s="504">
        <v>0</v>
      </c>
      <c r="CU73" s="504">
        <v>0</v>
      </c>
      <c r="CV73" s="504">
        <v>0</v>
      </c>
      <c r="CW73" s="504">
        <v>0</v>
      </c>
      <c r="CX73" s="504">
        <v>0</v>
      </c>
      <c r="CY73" s="504">
        <v>0</v>
      </c>
      <c r="CZ73" s="504">
        <v>0</v>
      </c>
      <c r="DA73" s="504">
        <v>0</v>
      </c>
      <c r="DB73" s="504">
        <v>0</v>
      </c>
      <c r="DC73" s="504">
        <v>0</v>
      </c>
      <c r="DD73" s="504">
        <v>0</v>
      </c>
      <c r="DE73" s="504">
        <v>0</v>
      </c>
      <c r="DF73" s="504">
        <v>0</v>
      </c>
      <c r="DG73" s="505">
        <v>0</v>
      </c>
    </row>
    <row r="74" spans="2:111" ht="15.5" customHeight="1">
      <c r="B74" s="188" t="s">
        <v>259</v>
      </c>
      <c r="C74" s="185" t="s">
        <v>4</v>
      </c>
      <c r="D74" s="502">
        <v>0</v>
      </c>
      <c r="E74" s="504">
        <v>0</v>
      </c>
      <c r="F74" s="504">
        <v>0</v>
      </c>
      <c r="G74" s="504">
        <v>0</v>
      </c>
      <c r="H74" s="504">
        <v>0</v>
      </c>
      <c r="I74" s="504">
        <v>0</v>
      </c>
      <c r="J74" s="504">
        <v>0</v>
      </c>
      <c r="K74" s="504">
        <v>0</v>
      </c>
      <c r="L74" s="504">
        <v>0</v>
      </c>
      <c r="M74" s="504">
        <v>0</v>
      </c>
      <c r="N74" s="504">
        <v>0</v>
      </c>
      <c r="O74" s="504">
        <v>0</v>
      </c>
      <c r="P74" s="504">
        <v>0</v>
      </c>
      <c r="Q74" s="504">
        <v>0</v>
      </c>
      <c r="R74" s="504">
        <v>0</v>
      </c>
      <c r="S74" s="504">
        <v>0</v>
      </c>
      <c r="T74" s="504">
        <v>0</v>
      </c>
      <c r="U74" s="504">
        <v>0</v>
      </c>
      <c r="V74" s="504">
        <v>0</v>
      </c>
      <c r="W74" s="504">
        <v>0</v>
      </c>
      <c r="X74" s="504">
        <v>0</v>
      </c>
      <c r="Y74" s="504">
        <v>0</v>
      </c>
      <c r="Z74" s="504">
        <v>0</v>
      </c>
      <c r="AA74" s="504">
        <v>0</v>
      </c>
      <c r="AB74" s="504">
        <v>0</v>
      </c>
      <c r="AC74" s="504">
        <v>0</v>
      </c>
      <c r="AD74" s="504">
        <v>0</v>
      </c>
      <c r="AE74" s="504">
        <v>0</v>
      </c>
      <c r="AF74" s="504">
        <v>0</v>
      </c>
      <c r="AG74" s="504">
        <v>0</v>
      </c>
      <c r="AH74" s="504">
        <v>0</v>
      </c>
      <c r="AI74" s="504">
        <v>0</v>
      </c>
      <c r="AJ74" s="504">
        <v>0</v>
      </c>
      <c r="AK74" s="504">
        <v>0</v>
      </c>
      <c r="AL74" s="504">
        <v>0</v>
      </c>
      <c r="AM74" s="504">
        <v>0</v>
      </c>
      <c r="AN74" s="504">
        <v>0</v>
      </c>
      <c r="AO74" s="504">
        <v>0</v>
      </c>
      <c r="AP74" s="504">
        <v>0</v>
      </c>
      <c r="AQ74" s="504">
        <v>0</v>
      </c>
      <c r="AR74" s="504">
        <v>0</v>
      </c>
      <c r="AS74" s="504">
        <v>0</v>
      </c>
      <c r="AT74" s="504">
        <v>0</v>
      </c>
      <c r="AU74" s="504">
        <v>0</v>
      </c>
      <c r="AV74" s="504">
        <v>0</v>
      </c>
      <c r="AW74" s="504">
        <v>0</v>
      </c>
      <c r="AX74" s="504">
        <v>0</v>
      </c>
      <c r="AY74" s="504">
        <v>0</v>
      </c>
      <c r="AZ74" s="504">
        <v>0</v>
      </c>
      <c r="BA74" s="504">
        <v>0</v>
      </c>
      <c r="BB74" s="504">
        <v>0</v>
      </c>
      <c r="BC74" s="504">
        <v>0</v>
      </c>
      <c r="BD74" s="504">
        <v>0</v>
      </c>
      <c r="BE74" s="504">
        <v>0</v>
      </c>
      <c r="BF74" s="504">
        <v>0</v>
      </c>
      <c r="BG74" s="504">
        <v>0</v>
      </c>
      <c r="BH74" s="504">
        <v>0</v>
      </c>
      <c r="BI74" s="504">
        <v>0</v>
      </c>
      <c r="BJ74" s="504">
        <v>0</v>
      </c>
      <c r="BK74" s="504">
        <v>0</v>
      </c>
      <c r="BL74" s="504">
        <v>0</v>
      </c>
      <c r="BM74" s="504">
        <v>0</v>
      </c>
      <c r="BN74" s="504">
        <v>0</v>
      </c>
      <c r="BO74" s="504">
        <v>0</v>
      </c>
      <c r="BP74" s="504">
        <v>0</v>
      </c>
      <c r="BQ74" s="504">
        <v>0</v>
      </c>
      <c r="BR74" s="504">
        <v>0</v>
      </c>
      <c r="BS74" s="503">
        <f t="array" ref="BS74">-生産者価格評価表!$DX74/(MMULT(投入係数表!$D74:$DG74,生産者価格評価表!$DZ$7:$DZ$114)+生産者価格評価表!$DO74)</f>
        <v>1.9396116525491279E-4</v>
      </c>
      <c r="BT74" s="504">
        <v>0</v>
      </c>
      <c r="BU74" s="504">
        <v>0</v>
      </c>
      <c r="BV74" s="504">
        <v>0</v>
      </c>
      <c r="BW74" s="504">
        <v>0</v>
      </c>
      <c r="BX74" s="504">
        <v>0</v>
      </c>
      <c r="BY74" s="504">
        <v>0</v>
      </c>
      <c r="BZ74" s="504">
        <v>0</v>
      </c>
      <c r="CA74" s="504">
        <v>0</v>
      </c>
      <c r="CB74" s="504">
        <v>0</v>
      </c>
      <c r="CC74" s="504">
        <v>0</v>
      </c>
      <c r="CD74" s="504">
        <v>0</v>
      </c>
      <c r="CE74" s="504">
        <v>0</v>
      </c>
      <c r="CF74" s="504">
        <v>0</v>
      </c>
      <c r="CG74" s="504">
        <v>0</v>
      </c>
      <c r="CH74" s="504">
        <v>0</v>
      </c>
      <c r="CI74" s="504">
        <v>0</v>
      </c>
      <c r="CJ74" s="504">
        <v>0</v>
      </c>
      <c r="CK74" s="504">
        <v>0</v>
      </c>
      <c r="CL74" s="504">
        <v>0</v>
      </c>
      <c r="CM74" s="504">
        <v>0</v>
      </c>
      <c r="CN74" s="504">
        <v>0</v>
      </c>
      <c r="CO74" s="504">
        <v>0</v>
      </c>
      <c r="CP74" s="504">
        <v>0</v>
      </c>
      <c r="CQ74" s="504">
        <v>0</v>
      </c>
      <c r="CR74" s="504">
        <v>0</v>
      </c>
      <c r="CS74" s="504">
        <v>0</v>
      </c>
      <c r="CT74" s="504">
        <v>0</v>
      </c>
      <c r="CU74" s="504">
        <v>0</v>
      </c>
      <c r="CV74" s="504">
        <v>0</v>
      </c>
      <c r="CW74" s="504">
        <v>0</v>
      </c>
      <c r="CX74" s="504">
        <v>0</v>
      </c>
      <c r="CY74" s="504">
        <v>0</v>
      </c>
      <c r="CZ74" s="504">
        <v>0</v>
      </c>
      <c r="DA74" s="504">
        <v>0</v>
      </c>
      <c r="DB74" s="504">
        <v>0</v>
      </c>
      <c r="DC74" s="504">
        <v>0</v>
      </c>
      <c r="DD74" s="504">
        <v>0</v>
      </c>
      <c r="DE74" s="504">
        <v>0</v>
      </c>
      <c r="DF74" s="504">
        <v>0</v>
      </c>
      <c r="DG74" s="505">
        <v>0</v>
      </c>
    </row>
    <row r="75" spans="2:111" ht="15.5" customHeight="1">
      <c r="B75" s="188" t="s">
        <v>260</v>
      </c>
      <c r="C75" s="185" t="s">
        <v>5</v>
      </c>
      <c r="D75" s="502">
        <v>0</v>
      </c>
      <c r="E75" s="504">
        <v>0</v>
      </c>
      <c r="F75" s="504">
        <v>0</v>
      </c>
      <c r="G75" s="504">
        <v>0</v>
      </c>
      <c r="H75" s="504">
        <v>0</v>
      </c>
      <c r="I75" s="504">
        <v>0</v>
      </c>
      <c r="J75" s="504">
        <v>0</v>
      </c>
      <c r="K75" s="504">
        <v>0</v>
      </c>
      <c r="L75" s="504">
        <v>0</v>
      </c>
      <c r="M75" s="504">
        <v>0</v>
      </c>
      <c r="N75" s="504">
        <v>0</v>
      </c>
      <c r="O75" s="504">
        <v>0</v>
      </c>
      <c r="P75" s="504">
        <v>0</v>
      </c>
      <c r="Q75" s="504">
        <v>0</v>
      </c>
      <c r="R75" s="504">
        <v>0</v>
      </c>
      <c r="S75" s="504">
        <v>0</v>
      </c>
      <c r="T75" s="504">
        <v>0</v>
      </c>
      <c r="U75" s="504">
        <v>0</v>
      </c>
      <c r="V75" s="504">
        <v>0</v>
      </c>
      <c r="W75" s="504">
        <v>0</v>
      </c>
      <c r="X75" s="504">
        <v>0</v>
      </c>
      <c r="Y75" s="504">
        <v>0</v>
      </c>
      <c r="Z75" s="504">
        <v>0</v>
      </c>
      <c r="AA75" s="504">
        <v>0</v>
      </c>
      <c r="AB75" s="504">
        <v>0</v>
      </c>
      <c r="AC75" s="504">
        <v>0</v>
      </c>
      <c r="AD75" s="504">
        <v>0</v>
      </c>
      <c r="AE75" s="504">
        <v>0</v>
      </c>
      <c r="AF75" s="504">
        <v>0</v>
      </c>
      <c r="AG75" s="504">
        <v>0</v>
      </c>
      <c r="AH75" s="504">
        <v>0</v>
      </c>
      <c r="AI75" s="504">
        <v>0</v>
      </c>
      <c r="AJ75" s="504">
        <v>0</v>
      </c>
      <c r="AK75" s="504">
        <v>0</v>
      </c>
      <c r="AL75" s="504">
        <v>0</v>
      </c>
      <c r="AM75" s="504">
        <v>0</v>
      </c>
      <c r="AN75" s="504">
        <v>0</v>
      </c>
      <c r="AO75" s="504">
        <v>0</v>
      </c>
      <c r="AP75" s="504">
        <v>0</v>
      </c>
      <c r="AQ75" s="504">
        <v>0</v>
      </c>
      <c r="AR75" s="504">
        <v>0</v>
      </c>
      <c r="AS75" s="504">
        <v>0</v>
      </c>
      <c r="AT75" s="504">
        <v>0</v>
      </c>
      <c r="AU75" s="504">
        <v>0</v>
      </c>
      <c r="AV75" s="504">
        <v>0</v>
      </c>
      <c r="AW75" s="504">
        <v>0</v>
      </c>
      <c r="AX75" s="504">
        <v>0</v>
      </c>
      <c r="AY75" s="504">
        <v>0</v>
      </c>
      <c r="AZ75" s="504">
        <v>0</v>
      </c>
      <c r="BA75" s="504">
        <v>0</v>
      </c>
      <c r="BB75" s="504">
        <v>0</v>
      </c>
      <c r="BC75" s="504">
        <v>0</v>
      </c>
      <c r="BD75" s="504">
        <v>0</v>
      </c>
      <c r="BE75" s="504">
        <v>0</v>
      </c>
      <c r="BF75" s="504">
        <v>0</v>
      </c>
      <c r="BG75" s="504">
        <v>0</v>
      </c>
      <c r="BH75" s="504">
        <v>0</v>
      </c>
      <c r="BI75" s="504">
        <v>0</v>
      </c>
      <c r="BJ75" s="504">
        <v>0</v>
      </c>
      <c r="BK75" s="504">
        <v>0</v>
      </c>
      <c r="BL75" s="504">
        <v>0</v>
      </c>
      <c r="BM75" s="504">
        <v>0</v>
      </c>
      <c r="BN75" s="504">
        <v>0</v>
      </c>
      <c r="BO75" s="504">
        <v>0</v>
      </c>
      <c r="BP75" s="504">
        <v>0</v>
      </c>
      <c r="BQ75" s="504">
        <v>0</v>
      </c>
      <c r="BR75" s="504">
        <v>0</v>
      </c>
      <c r="BS75" s="504">
        <v>0</v>
      </c>
      <c r="BT75" s="503">
        <f t="array" ref="BT75">-生産者価格評価表!$DX75/(MMULT(投入係数表!$D75:$DG75,生産者価格評価表!$DZ$7:$DZ$114)+生産者価格評価表!$DO75)</f>
        <v>5.3970210782913937E-5</v>
      </c>
      <c r="BU75" s="504">
        <v>0</v>
      </c>
      <c r="BV75" s="504">
        <v>0</v>
      </c>
      <c r="BW75" s="504">
        <v>0</v>
      </c>
      <c r="BX75" s="504">
        <v>0</v>
      </c>
      <c r="BY75" s="504">
        <v>0</v>
      </c>
      <c r="BZ75" s="504">
        <v>0</v>
      </c>
      <c r="CA75" s="504">
        <v>0</v>
      </c>
      <c r="CB75" s="504">
        <v>0</v>
      </c>
      <c r="CC75" s="504">
        <v>0</v>
      </c>
      <c r="CD75" s="504">
        <v>0</v>
      </c>
      <c r="CE75" s="504">
        <v>0</v>
      </c>
      <c r="CF75" s="504">
        <v>0</v>
      </c>
      <c r="CG75" s="504">
        <v>0</v>
      </c>
      <c r="CH75" s="504">
        <v>0</v>
      </c>
      <c r="CI75" s="504">
        <v>0</v>
      </c>
      <c r="CJ75" s="504">
        <v>0</v>
      </c>
      <c r="CK75" s="504">
        <v>0</v>
      </c>
      <c r="CL75" s="504">
        <v>0</v>
      </c>
      <c r="CM75" s="504">
        <v>0</v>
      </c>
      <c r="CN75" s="504">
        <v>0</v>
      </c>
      <c r="CO75" s="504">
        <v>0</v>
      </c>
      <c r="CP75" s="504">
        <v>0</v>
      </c>
      <c r="CQ75" s="504">
        <v>0</v>
      </c>
      <c r="CR75" s="504">
        <v>0</v>
      </c>
      <c r="CS75" s="504">
        <v>0</v>
      </c>
      <c r="CT75" s="504">
        <v>0</v>
      </c>
      <c r="CU75" s="504">
        <v>0</v>
      </c>
      <c r="CV75" s="504">
        <v>0</v>
      </c>
      <c r="CW75" s="504">
        <v>0</v>
      </c>
      <c r="CX75" s="504">
        <v>0</v>
      </c>
      <c r="CY75" s="504">
        <v>0</v>
      </c>
      <c r="CZ75" s="504">
        <v>0</v>
      </c>
      <c r="DA75" s="504">
        <v>0</v>
      </c>
      <c r="DB75" s="504">
        <v>0</v>
      </c>
      <c r="DC75" s="504">
        <v>0</v>
      </c>
      <c r="DD75" s="504">
        <v>0</v>
      </c>
      <c r="DE75" s="504">
        <v>0</v>
      </c>
      <c r="DF75" s="504">
        <v>0</v>
      </c>
      <c r="DG75" s="505">
        <v>0</v>
      </c>
    </row>
    <row r="76" spans="2:111" ht="15.5" customHeight="1">
      <c r="B76" s="188" t="s">
        <v>261</v>
      </c>
      <c r="C76" s="185" t="s">
        <v>36</v>
      </c>
      <c r="D76" s="502">
        <v>0</v>
      </c>
      <c r="E76" s="504">
        <v>0</v>
      </c>
      <c r="F76" s="504">
        <v>0</v>
      </c>
      <c r="G76" s="504">
        <v>0</v>
      </c>
      <c r="H76" s="504">
        <v>0</v>
      </c>
      <c r="I76" s="504">
        <v>0</v>
      </c>
      <c r="J76" s="504">
        <v>0</v>
      </c>
      <c r="K76" s="504">
        <v>0</v>
      </c>
      <c r="L76" s="504">
        <v>0</v>
      </c>
      <c r="M76" s="504">
        <v>0</v>
      </c>
      <c r="N76" s="504">
        <v>0</v>
      </c>
      <c r="O76" s="504">
        <v>0</v>
      </c>
      <c r="P76" s="504">
        <v>0</v>
      </c>
      <c r="Q76" s="504">
        <v>0</v>
      </c>
      <c r="R76" s="504">
        <v>0</v>
      </c>
      <c r="S76" s="504">
        <v>0</v>
      </c>
      <c r="T76" s="504">
        <v>0</v>
      </c>
      <c r="U76" s="504">
        <v>0</v>
      </c>
      <c r="V76" s="504">
        <v>0</v>
      </c>
      <c r="W76" s="504">
        <v>0</v>
      </c>
      <c r="X76" s="504">
        <v>0</v>
      </c>
      <c r="Y76" s="504">
        <v>0</v>
      </c>
      <c r="Z76" s="504">
        <v>0</v>
      </c>
      <c r="AA76" s="504">
        <v>0</v>
      </c>
      <c r="AB76" s="504">
        <v>0</v>
      </c>
      <c r="AC76" s="504">
        <v>0</v>
      </c>
      <c r="AD76" s="504">
        <v>0</v>
      </c>
      <c r="AE76" s="504">
        <v>0</v>
      </c>
      <c r="AF76" s="504">
        <v>0</v>
      </c>
      <c r="AG76" s="504">
        <v>0</v>
      </c>
      <c r="AH76" s="504">
        <v>0</v>
      </c>
      <c r="AI76" s="504">
        <v>0</v>
      </c>
      <c r="AJ76" s="504">
        <v>0</v>
      </c>
      <c r="AK76" s="504">
        <v>0</v>
      </c>
      <c r="AL76" s="504">
        <v>0</v>
      </c>
      <c r="AM76" s="504">
        <v>0</v>
      </c>
      <c r="AN76" s="504">
        <v>0</v>
      </c>
      <c r="AO76" s="504">
        <v>0</v>
      </c>
      <c r="AP76" s="504">
        <v>0</v>
      </c>
      <c r="AQ76" s="504">
        <v>0</v>
      </c>
      <c r="AR76" s="504">
        <v>0</v>
      </c>
      <c r="AS76" s="504">
        <v>0</v>
      </c>
      <c r="AT76" s="504">
        <v>0</v>
      </c>
      <c r="AU76" s="504">
        <v>0</v>
      </c>
      <c r="AV76" s="504">
        <v>0</v>
      </c>
      <c r="AW76" s="504">
        <v>0</v>
      </c>
      <c r="AX76" s="504">
        <v>0</v>
      </c>
      <c r="AY76" s="504">
        <v>0</v>
      </c>
      <c r="AZ76" s="504">
        <v>0</v>
      </c>
      <c r="BA76" s="504">
        <v>0</v>
      </c>
      <c r="BB76" s="504">
        <v>0</v>
      </c>
      <c r="BC76" s="504">
        <v>0</v>
      </c>
      <c r="BD76" s="504">
        <v>0</v>
      </c>
      <c r="BE76" s="504">
        <v>0</v>
      </c>
      <c r="BF76" s="504">
        <v>0</v>
      </c>
      <c r="BG76" s="504">
        <v>0</v>
      </c>
      <c r="BH76" s="504">
        <v>0</v>
      </c>
      <c r="BI76" s="504">
        <v>0</v>
      </c>
      <c r="BJ76" s="504">
        <v>0</v>
      </c>
      <c r="BK76" s="504">
        <v>0</v>
      </c>
      <c r="BL76" s="504">
        <v>0</v>
      </c>
      <c r="BM76" s="504">
        <v>0</v>
      </c>
      <c r="BN76" s="504">
        <v>0</v>
      </c>
      <c r="BO76" s="504">
        <v>0</v>
      </c>
      <c r="BP76" s="504">
        <v>0</v>
      </c>
      <c r="BQ76" s="504">
        <v>0</v>
      </c>
      <c r="BR76" s="504">
        <v>0</v>
      </c>
      <c r="BS76" s="504">
        <v>0</v>
      </c>
      <c r="BT76" s="504">
        <v>0</v>
      </c>
      <c r="BU76" s="503">
        <f t="array" ref="BU76">-生産者価格評価表!$DX76/(MMULT(投入係数表!$D76:$DG76,生産者価格評価表!$DZ$7:$DZ$114)+生産者価格評価表!$DO76)</f>
        <v>1.3558625908726776E-3</v>
      </c>
      <c r="BV76" s="504">
        <v>0</v>
      </c>
      <c r="BW76" s="504">
        <v>0</v>
      </c>
      <c r="BX76" s="504">
        <v>0</v>
      </c>
      <c r="BY76" s="504">
        <v>0</v>
      </c>
      <c r="BZ76" s="504">
        <v>0</v>
      </c>
      <c r="CA76" s="504">
        <v>0</v>
      </c>
      <c r="CB76" s="504">
        <v>0</v>
      </c>
      <c r="CC76" s="504">
        <v>0</v>
      </c>
      <c r="CD76" s="504">
        <v>0</v>
      </c>
      <c r="CE76" s="504">
        <v>0</v>
      </c>
      <c r="CF76" s="504">
        <v>0</v>
      </c>
      <c r="CG76" s="504">
        <v>0</v>
      </c>
      <c r="CH76" s="504">
        <v>0</v>
      </c>
      <c r="CI76" s="504">
        <v>0</v>
      </c>
      <c r="CJ76" s="504">
        <v>0</v>
      </c>
      <c r="CK76" s="504">
        <v>0</v>
      </c>
      <c r="CL76" s="504">
        <v>0</v>
      </c>
      <c r="CM76" s="504">
        <v>0</v>
      </c>
      <c r="CN76" s="504">
        <v>0</v>
      </c>
      <c r="CO76" s="504">
        <v>0</v>
      </c>
      <c r="CP76" s="504">
        <v>0</v>
      </c>
      <c r="CQ76" s="504">
        <v>0</v>
      </c>
      <c r="CR76" s="504">
        <v>0</v>
      </c>
      <c r="CS76" s="504">
        <v>0</v>
      </c>
      <c r="CT76" s="504">
        <v>0</v>
      </c>
      <c r="CU76" s="504">
        <v>0</v>
      </c>
      <c r="CV76" s="504">
        <v>0</v>
      </c>
      <c r="CW76" s="504">
        <v>0</v>
      </c>
      <c r="CX76" s="504">
        <v>0</v>
      </c>
      <c r="CY76" s="504">
        <v>0</v>
      </c>
      <c r="CZ76" s="504">
        <v>0</v>
      </c>
      <c r="DA76" s="504">
        <v>0</v>
      </c>
      <c r="DB76" s="504">
        <v>0</v>
      </c>
      <c r="DC76" s="504">
        <v>0</v>
      </c>
      <c r="DD76" s="504">
        <v>0</v>
      </c>
      <c r="DE76" s="504">
        <v>0</v>
      </c>
      <c r="DF76" s="504">
        <v>0</v>
      </c>
      <c r="DG76" s="505">
        <v>0</v>
      </c>
    </row>
    <row r="77" spans="2:111" ht="15.5" customHeight="1">
      <c r="B77" s="188" t="s">
        <v>262</v>
      </c>
      <c r="C77" s="185" t="s">
        <v>6</v>
      </c>
      <c r="D77" s="502">
        <v>0</v>
      </c>
      <c r="E77" s="504">
        <v>0</v>
      </c>
      <c r="F77" s="504">
        <v>0</v>
      </c>
      <c r="G77" s="504">
        <v>0</v>
      </c>
      <c r="H77" s="504">
        <v>0</v>
      </c>
      <c r="I77" s="504">
        <v>0</v>
      </c>
      <c r="J77" s="504">
        <v>0</v>
      </c>
      <c r="K77" s="504">
        <v>0</v>
      </c>
      <c r="L77" s="504">
        <v>0</v>
      </c>
      <c r="M77" s="504">
        <v>0</v>
      </c>
      <c r="N77" s="504">
        <v>0</v>
      </c>
      <c r="O77" s="504">
        <v>0</v>
      </c>
      <c r="P77" s="504">
        <v>0</v>
      </c>
      <c r="Q77" s="504">
        <v>0</v>
      </c>
      <c r="R77" s="504">
        <v>0</v>
      </c>
      <c r="S77" s="504">
        <v>0</v>
      </c>
      <c r="T77" s="504">
        <v>0</v>
      </c>
      <c r="U77" s="504">
        <v>0</v>
      </c>
      <c r="V77" s="504">
        <v>0</v>
      </c>
      <c r="W77" s="504">
        <v>0</v>
      </c>
      <c r="X77" s="504">
        <v>0</v>
      </c>
      <c r="Y77" s="504">
        <v>0</v>
      </c>
      <c r="Z77" s="504">
        <v>0</v>
      </c>
      <c r="AA77" s="504">
        <v>0</v>
      </c>
      <c r="AB77" s="504">
        <v>0</v>
      </c>
      <c r="AC77" s="504">
        <v>0</v>
      </c>
      <c r="AD77" s="504">
        <v>0</v>
      </c>
      <c r="AE77" s="504">
        <v>0</v>
      </c>
      <c r="AF77" s="504">
        <v>0</v>
      </c>
      <c r="AG77" s="504">
        <v>0</v>
      </c>
      <c r="AH77" s="504">
        <v>0</v>
      </c>
      <c r="AI77" s="504">
        <v>0</v>
      </c>
      <c r="AJ77" s="504">
        <v>0</v>
      </c>
      <c r="AK77" s="504">
        <v>0</v>
      </c>
      <c r="AL77" s="504">
        <v>0</v>
      </c>
      <c r="AM77" s="504">
        <v>0</v>
      </c>
      <c r="AN77" s="504">
        <v>0</v>
      </c>
      <c r="AO77" s="504">
        <v>0</v>
      </c>
      <c r="AP77" s="504">
        <v>0</v>
      </c>
      <c r="AQ77" s="504">
        <v>0</v>
      </c>
      <c r="AR77" s="504">
        <v>0</v>
      </c>
      <c r="AS77" s="504">
        <v>0</v>
      </c>
      <c r="AT77" s="504">
        <v>0</v>
      </c>
      <c r="AU77" s="504">
        <v>0</v>
      </c>
      <c r="AV77" s="504">
        <v>0</v>
      </c>
      <c r="AW77" s="504">
        <v>0</v>
      </c>
      <c r="AX77" s="504">
        <v>0</v>
      </c>
      <c r="AY77" s="504">
        <v>0</v>
      </c>
      <c r="AZ77" s="504">
        <v>0</v>
      </c>
      <c r="BA77" s="504">
        <v>0</v>
      </c>
      <c r="BB77" s="504">
        <v>0</v>
      </c>
      <c r="BC77" s="504">
        <v>0</v>
      </c>
      <c r="BD77" s="504">
        <v>0</v>
      </c>
      <c r="BE77" s="504">
        <v>0</v>
      </c>
      <c r="BF77" s="504">
        <v>0</v>
      </c>
      <c r="BG77" s="504">
        <v>0</v>
      </c>
      <c r="BH77" s="504">
        <v>0</v>
      </c>
      <c r="BI77" s="504">
        <v>0</v>
      </c>
      <c r="BJ77" s="504">
        <v>0</v>
      </c>
      <c r="BK77" s="504">
        <v>0</v>
      </c>
      <c r="BL77" s="504">
        <v>0</v>
      </c>
      <c r="BM77" s="504">
        <v>0</v>
      </c>
      <c r="BN77" s="504">
        <v>0</v>
      </c>
      <c r="BO77" s="504">
        <v>0</v>
      </c>
      <c r="BP77" s="504">
        <v>0</v>
      </c>
      <c r="BQ77" s="504">
        <v>0</v>
      </c>
      <c r="BR77" s="504">
        <v>0</v>
      </c>
      <c r="BS77" s="504">
        <v>0</v>
      </c>
      <c r="BT77" s="504">
        <v>0</v>
      </c>
      <c r="BU77" s="504">
        <v>0</v>
      </c>
      <c r="BV77" s="503">
        <f t="array" ref="BV77">-生産者価格評価表!$DX77/(MMULT(投入係数表!$D77:$DG77,生産者価格評価表!$DZ$7:$DZ$114)+生産者価格評価表!$DO77)</f>
        <v>6.5917668517382677E-2</v>
      </c>
      <c r="BW77" s="504">
        <v>0</v>
      </c>
      <c r="BX77" s="504">
        <v>0</v>
      </c>
      <c r="BY77" s="504">
        <v>0</v>
      </c>
      <c r="BZ77" s="504">
        <v>0</v>
      </c>
      <c r="CA77" s="504">
        <v>0</v>
      </c>
      <c r="CB77" s="504">
        <v>0</v>
      </c>
      <c r="CC77" s="504">
        <v>0</v>
      </c>
      <c r="CD77" s="504">
        <v>0</v>
      </c>
      <c r="CE77" s="504">
        <v>0</v>
      </c>
      <c r="CF77" s="504">
        <v>0</v>
      </c>
      <c r="CG77" s="504">
        <v>0</v>
      </c>
      <c r="CH77" s="504">
        <v>0</v>
      </c>
      <c r="CI77" s="504">
        <v>0</v>
      </c>
      <c r="CJ77" s="504">
        <v>0</v>
      </c>
      <c r="CK77" s="504">
        <v>0</v>
      </c>
      <c r="CL77" s="504">
        <v>0</v>
      </c>
      <c r="CM77" s="504">
        <v>0</v>
      </c>
      <c r="CN77" s="504">
        <v>0</v>
      </c>
      <c r="CO77" s="504">
        <v>0</v>
      </c>
      <c r="CP77" s="504">
        <v>0</v>
      </c>
      <c r="CQ77" s="504">
        <v>0</v>
      </c>
      <c r="CR77" s="504">
        <v>0</v>
      </c>
      <c r="CS77" s="504">
        <v>0</v>
      </c>
      <c r="CT77" s="504">
        <v>0</v>
      </c>
      <c r="CU77" s="504">
        <v>0</v>
      </c>
      <c r="CV77" s="504">
        <v>0</v>
      </c>
      <c r="CW77" s="504">
        <v>0</v>
      </c>
      <c r="CX77" s="504">
        <v>0</v>
      </c>
      <c r="CY77" s="504">
        <v>0</v>
      </c>
      <c r="CZ77" s="504">
        <v>0</v>
      </c>
      <c r="DA77" s="504">
        <v>0</v>
      </c>
      <c r="DB77" s="504">
        <v>0</v>
      </c>
      <c r="DC77" s="504">
        <v>0</v>
      </c>
      <c r="DD77" s="504">
        <v>0</v>
      </c>
      <c r="DE77" s="504">
        <v>0</v>
      </c>
      <c r="DF77" s="504">
        <v>0</v>
      </c>
      <c r="DG77" s="505">
        <v>0</v>
      </c>
    </row>
    <row r="78" spans="2:111" ht="15.5" customHeight="1">
      <c r="B78" s="188" t="s">
        <v>263</v>
      </c>
      <c r="C78" s="185" t="s">
        <v>264</v>
      </c>
      <c r="D78" s="502">
        <v>0</v>
      </c>
      <c r="E78" s="504">
        <v>0</v>
      </c>
      <c r="F78" s="504">
        <v>0</v>
      </c>
      <c r="G78" s="504">
        <v>0</v>
      </c>
      <c r="H78" s="504">
        <v>0</v>
      </c>
      <c r="I78" s="504">
        <v>0</v>
      </c>
      <c r="J78" s="504">
        <v>0</v>
      </c>
      <c r="K78" s="504">
        <v>0</v>
      </c>
      <c r="L78" s="504">
        <v>0</v>
      </c>
      <c r="M78" s="504">
        <v>0</v>
      </c>
      <c r="N78" s="504">
        <v>0</v>
      </c>
      <c r="O78" s="504">
        <v>0</v>
      </c>
      <c r="P78" s="504">
        <v>0</v>
      </c>
      <c r="Q78" s="504">
        <v>0</v>
      </c>
      <c r="R78" s="504">
        <v>0</v>
      </c>
      <c r="S78" s="504">
        <v>0</v>
      </c>
      <c r="T78" s="504">
        <v>0</v>
      </c>
      <c r="U78" s="504">
        <v>0</v>
      </c>
      <c r="V78" s="504">
        <v>0</v>
      </c>
      <c r="W78" s="504">
        <v>0</v>
      </c>
      <c r="X78" s="504">
        <v>0</v>
      </c>
      <c r="Y78" s="504">
        <v>0</v>
      </c>
      <c r="Z78" s="504">
        <v>0</v>
      </c>
      <c r="AA78" s="504">
        <v>0</v>
      </c>
      <c r="AB78" s="504">
        <v>0</v>
      </c>
      <c r="AC78" s="504">
        <v>0</v>
      </c>
      <c r="AD78" s="504">
        <v>0</v>
      </c>
      <c r="AE78" s="504">
        <v>0</v>
      </c>
      <c r="AF78" s="504">
        <v>0</v>
      </c>
      <c r="AG78" s="504">
        <v>0</v>
      </c>
      <c r="AH78" s="504">
        <v>0</v>
      </c>
      <c r="AI78" s="504">
        <v>0</v>
      </c>
      <c r="AJ78" s="504">
        <v>0</v>
      </c>
      <c r="AK78" s="504">
        <v>0</v>
      </c>
      <c r="AL78" s="504">
        <v>0</v>
      </c>
      <c r="AM78" s="504">
        <v>0</v>
      </c>
      <c r="AN78" s="504">
        <v>0</v>
      </c>
      <c r="AO78" s="504">
        <v>0</v>
      </c>
      <c r="AP78" s="504">
        <v>0</v>
      </c>
      <c r="AQ78" s="504">
        <v>0</v>
      </c>
      <c r="AR78" s="504">
        <v>0</v>
      </c>
      <c r="AS78" s="504">
        <v>0</v>
      </c>
      <c r="AT78" s="504">
        <v>0</v>
      </c>
      <c r="AU78" s="504">
        <v>0</v>
      </c>
      <c r="AV78" s="504">
        <v>0</v>
      </c>
      <c r="AW78" s="504">
        <v>0</v>
      </c>
      <c r="AX78" s="504">
        <v>0</v>
      </c>
      <c r="AY78" s="504">
        <v>0</v>
      </c>
      <c r="AZ78" s="504">
        <v>0</v>
      </c>
      <c r="BA78" s="504">
        <v>0</v>
      </c>
      <c r="BB78" s="504">
        <v>0</v>
      </c>
      <c r="BC78" s="504">
        <v>0</v>
      </c>
      <c r="BD78" s="504">
        <v>0</v>
      </c>
      <c r="BE78" s="504">
        <v>0</v>
      </c>
      <c r="BF78" s="504">
        <v>0</v>
      </c>
      <c r="BG78" s="504">
        <v>0</v>
      </c>
      <c r="BH78" s="504">
        <v>0</v>
      </c>
      <c r="BI78" s="504">
        <v>0</v>
      </c>
      <c r="BJ78" s="504">
        <v>0</v>
      </c>
      <c r="BK78" s="504">
        <v>0</v>
      </c>
      <c r="BL78" s="504">
        <v>0</v>
      </c>
      <c r="BM78" s="504">
        <v>0</v>
      </c>
      <c r="BN78" s="504">
        <v>0</v>
      </c>
      <c r="BO78" s="504">
        <v>0</v>
      </c>
      <c r="BP78" s="504">
        <v>0</v>
      </c>
      <c r="BQ78" s="504">
        <v>0</v>
      </c>
      <c r="BR78" s="504">
        <v>0</v>
      </c>
      <c r="BS78" s="504">
        <v>0</v>
      </c>
      <c r="BT78" s="504">
        <v>0</v>
      </c>
      <c r="BU78" s="504">
        <v>0</v>
      </c>
      <c r="BV78" s="504">
        <v>0</v>
      </c>
      <c r="BW78" s="503">
        <f t="array" ref="BW78">-生産者価格評価表!$DX78/(MMULT(投入係数表!$D78:$DG78,生産者価格評価表!$DZ$7:$DZ$114)+生産者価格評価表!$DO78)</f>
        <v>0</v>
      </c>
      <c r="BX78" s="504">
        <v>0</v>
      </c>
      <c r="BY78" s="504">
        <v>0</v>
      </c>
      <c r="BZ78" s="504">
        <v>0</v>
      </c>
      <c r="CA78" s="504">
        <v>0</v>
      </c>
      <c r="CB78" s="504">
        <v>0</v>
      </c>
      <c r="CC78" s="504">
        <v>0</v>
      </c>
      <c r="CD78" s="504">
        <v>0</v>
      </c>
      <c r="CE78" s="504">
        <v>0</v>
      </c>
      <c r="CF78" s="504">
        <v>0</v>
      </c>
      <c r="CG78" s="504">
        <v>0</v>
      </c>
      <c r="CH78" s="504">
        <v>0</v>
      </c>
      <c r="CI78" s="504">
        <v>0</v>
      </c>
      <c r="CJ78" s="504">
        <v>0</v>
      </c>
      <c r="CK78" s="504">
        <v>0</v>
      </c>
      <c r="CL78" s="504">
        <v>0</v>
      </c>
      <c r="CM78" s="504">
        <v>0</v>
      </c>
      <c r="CN78" s="504">
        <v>0</v>
      </c>
      <c r="CO78" s="504">
        <v>0</v>
      </c>
      <c r="CP78" s="504">
        <v>0</v>
      </c>
      <c r="CQ78" s="504">
        <v>0</v>
      </c>
      <c r="CR78" s="504">
        <v>0</v>
      </c>
      <c r="CS78" s="504">
        <v>0</v>
      </c>
      <c r="CT78" s="504">
        <v>0</v>
      </c>
      <c r="CU78" s="504">
        <v>0</v>
      </c>
      <c r="CV78" s="504">
        <v>0</v>
      </c>
      <c r="CW78" s="504">
        <v>0</v>
      </c>
      <c r="CX78" s="504">
        <v>0</v>
      </c>
      <c r="CY78" s="504">
        <v>0</v>
      </c>
      <c r="CZ78" s="504">
        <v>0</v>
      </c>
      <c r="DA78" s="504">
        <v>0</v>
      </c>
      <c r="DB78" s="504">
        <v>0</v>
      </c>
      <c r="DC78" s="504">
        <v>0</v>
      </c>
      <c r="DD78" s="504">
        <v>0</v>
      </c>
      <c r="DE78" s="504">
        <v>0</v>
      </c>
      <c r="DF78" s="504">
        <v>0</v>
      </c>
      <c r="DG78" s="505">
        <v>0</v>
      </c>
    </row>
    <row r="79" spans="2:111" ht="15.5" customHeight="1">
      <c r="B79" s="188" t="s">
        <v>265</v>
      </c>
      <c r="C79" s="185" t="s">
        <v>266</v>
      </c>
      <c r="D79" s="502">
        <v>0</v>
      </c>
      <c r="E79" s="504">
        <v>0</v>
      </c>
      <c r="F79" s="504">
        <v>0</v>
      </c>
      <c r="G79" s="504">
        <v>0</v>
      </c>
      <c r="H79" s="504">
        <v>0</v>
      </c>
      <c r="I79" s="504">
        <v>0</v>
      </c>
      <c r="J79" s="504">
        <v>0</v>
      </c>
      <c r="K79" s="504">
        <v>0</v>
      </c>
      <c r="L79" s="504">
        <v>0</v>
      </c>
      <c r="M79" s="504">
        <v>0</v>
      </c>
      <c r="N79" s="504">
        <v>0</v>
      </c>
      <c r="O79" s="504">
        <v>0</v>
      </c>
      <c r="P79" s="504">
        <v>0</v>
      </c>
      <c r="Q79" s="504">
        <v>0</v>
      </c>
      <c r="R79" s="504">
        <v>0</v>
      </c>
      <c r="S79" s="504">
        <v>0</v>
      </c>
      <c r="T79" s="504">
        <v>0</v>
      </c>
      <c r="U79" s="504">
        <v>0</v>
      </c>
      <c r="V79" s="504">
        <v>0</v>
      </c>
      <c r="W79" s="504">
        <v>0</v>
      </c>
      <c r="X79" s="504">
        <v>0</v>
      </c>
      <c r="Y79" s="504">
        <v>0</v>
      </c>
      <c r="Z79" s="504">
        <v>0</v>
      </c>
      <c r="AA79" s="504">
        <v>0</v>
      </c>
      <c r="AB79" s="504">
        <v>0</v>
      </c>
      <c r="AC79" s="504">
        <v>0</v>
      </c>
      <c r="AD79" s="504">
        <v>0</v>
      </c>
      <c r="AE79" s="504">
        <v>0</v>
      </c>
      <c r="AF79" s="504">
        <v>0</v>
      </c>
      <c r="AG79" s="504">
        <v>0</v>
      </c>
      <c r="AH79" s="504">
        <v>0</v>
      </c>
      <c r="AI79" s="504">
        <v>0</v>
      </c>
      <c r="AJ79" s="504">
        <v>0</v>
      </c>
      <c r="AK79" s="504">
        <v>0</v>
      </c>
      <c r="AL79" s="504">
        <v>0</v>
      </c>
      <c r="AM79" s="504">
        <v>0</v>
      </c>
      <c r="AN79" s="504">
        <v>0</v>
      </c>
      <c r="AO79" s="504">
        <v>0</v>
      </c>
      <c r="AP79" s="504">
        <v>0</v>
      </c>
      <c r="AQ79" s="504">
        <v>0</v>
      </c>
      <c r="AR79" s="504">
        <v>0</v>
      </c>
      <c r="AS79" s="504">
        <v>0</v>
      </c>
      <c r="AT79" s="504">
        <v>0</v>
      </c>
      <c r="AU79" s="504">
        <v>0</v>
      </c>
      <c r="AV79" s="504">
        <v>0</v>
      </c>
      <c r="AW79" s="504">
        <v>0</v>
      </c>
      <c r="AX79" s="504">
        <v>0</v>
      </c>
      <c r="AY79" s="504">
        <v>0</v>
      </c>
      <c r="AZ79" s="504">
        <v>0</v>
      </c>
      <c r="BA79" s="504">
        <v>0</v>
      </c>
      <c r="BB79" s="504">
        <v>0</v>
      </c>
      <c r="BC79" s="504">
        <v>0</v>
      </c>
      <c r="BD79" s="504">
        <v>0</v>
      </c>
      <c r="BE79" s="504">
        <v>0</v>
      </c>
      <c r="BF79" s="504">
        <v>0</v>
      </c>
      <c r="BG79" s="504">
        <v>0</v>
      </c>
      <c r="BH79" s="504">
        <v>0</v>
      </c>
      <c r="BI79" s="504">
        <v>0</v>
      </c>
      <c r="BJ79" s="504">
        <v>0</v>
      </c>
      <c r="BK79" s="504">
        <v>0</v>
      </c>
      <c r="BL79" s="504">
        <v>0</v>
      </c>
      <c r="BM79" s="504">
        <v>0</v>
      </c>
      <c r="BN79" s="504">
        <v>0</v>
      </c>
      <c r="BO79" s="504">
        <v>0</v>
      </c>
      <c r="BP79" s="504">
        <v>0</v>
      </c>
      <c r="BQ79" s="504">
        <v>0</v>
      </c>
      <c r="BR79" s="504">
        <v>0</v>
      </c>
      <c r="BS79" s="504">
        <v>0</v>
      </c>
      <c r="BT79" s="504">
        <v>0</v>
      </c>
      <c r="BU79" s="504">
        <v>0</v>
      </c>
      <c r="BV79" s="504">
        <v>0</v>
      </c>
      <c r="BW79" s="504">
        <v>0</v>
      </c>
      <c r="BX79" s="503">
        <f t="array" ref="BX79">-生産者価格評価表!$DX79/(MMULT(投入係数表!$D79:$DG79,生産者価格評価表!$DZ$7:$DZ$114)+生産者価格評価表!$DO79)</f>
        <v>9.9311756109652521E-5</v>
      </c>
      <c r="BY79" s="504">
        <v>0</v>
      </c>
      <c r="BZ79" s="504">
        <v>0</v>
      </c>
      <c r="CA79" s="504">
        <v>0</v>
      </c>
      <c r="CB79" s="504">
        <v>0</v>
      </c>
      <c r="CC79" s="504">
        <v>0</v>
      </c>
      <c r="CD79" s="504">
        <v>0</v>
      </c>
      <c r="CE79" s="504">
        <v>0</v>
      </c>
      <c r="CF79" s="504">
        <v>0</v>
      </c>
      <c r="CG79" s="504">
        <v>0</v>
      </c>
      <c r="CH79" s="504">
        <v>0</v>
      </c>
      <c r="CI79" s="504">
        <v>0</v>
      </c>
      <c r="CJ79" s="504">
        <v>0</v>
      </c>
      <c r="CK79" s="504">
        <v>0</v>
      </c>
      <c r="CL79" s="504">
        <v>0</v>
      </c>
      <c r="CM79" s="504">
        <v>0</v>
      </c>
      <c r="CN79" s="504">
        <v>0</v>
      </c>
      <c r="CO79" s="504">
        <v>0</v>
      </c>
      <c r="CP79" s="504">
        <v>0</v>
      </c>
      <c r="CQ79" s="504">
        <v>0</v>
      </c>
      <c r="CR79" s="504">
        <v>0</v>
      </c>
      <c r="CS79" s="504">
        <v>0</v>
      </c>
      <c r="CT79" s="504">
        <v>0</v>
      </c>
      <c r="CU79" s="504">
        <v>0</v>
      </c>
      <c r="CV79" s="504">
        <v>0</v>
      </c>
      <c r="CW79" s="504">
        <v>0</v>
      </c>
      <c r="CX79" s="504">
        <v>0</v>
      </c>
      <c r="CY79" s="504">
        <v>0</v>
      </c>
      <c r="CZ79" s="504">
        <v>0</v>
      </c>
      <c r="DA79" s="504">
        <v>0</v>
      </c>
      <c r="DB79" s="504">
        <v>0</v>
      </c>
      <c r="DC79" s="504">
        <v>0</v>
      </c>
      <c r="DD79" s="504">
        <v>0</v>
      </c>
      <c r="DE79" s="504">
        <v>0</v>
      </c>
      <c r="DF79" s="504">
        <v>0</v>
      </c>
      <c r="DG79" s="505">
        <v>0</v>
      </c>
    </row>
    <row r="80" spans="2:111" ht="15.5" customHeight="1">
      <c r="B80" s="188" t="s">
        <v>267</v>
      </c>
      <c r="C80" s="185" t="s">
        <v>268</v>
      </c>
      <c r="D80" s="502">
        <v>0</v>
      </c>
      <c r="E80" s="504">
        <v>0</v>
      </c>
      <c r="F80" s="504">
        <v>0</v>
      </c>
      <c r="G80" s="504">
        <v>0</v>
      </c>
      <c r="H80" s="504">
        <v>0</v>
      </c>
      <c r="I80" s="504">
        <v>0</v>
      </c>
      <c r="J80" s="504">
        <v>0</v>
      </c>
      <c r="K80" s="504">
        <v>0</v>
      </c>
      <c r="L80" s="504">
        <v>0</v>
      </c>
      <c r="M80" s="504">
        <v>0</v>
      </c>
      <c r="N80" s="504">
        <v>0</v>
      </c>
      <c r="O80" s="504">
        <v>0</v>
      </c>
      <c r="P80" s="504">
        <v>0</v>
      </c>
      <c r="Q80" s="504">
        <v>0</v>
      </c>
      <c r="R80" s="504">
        <v>0</v>
      </c>
      <c r="S80" s="504">
        <v>0</v>
      </c>
      <c r="T80" s="504">
        <v>0</v>
      </c>
      <c r="U80" s="504">
        <v>0</v>
      </c>
      <c r="V80" s="504">
        <v>0</v>
      </c>
      <c r="W80" s="504">
        <v>0</v>
      </c>
      <c r="X80" s="504">
        <v>0</v>
      </c>
      <c r="Y80" s="504">
        <v>0</v>
      </c>
      <c r="Z80" s="504">
        <v>0</v>
      </c>
      <c r="AA80" s="504">
        <v>0</v>
      </c>
      <c r="AB80" s="504">
        <v>0</v>
      </c>
      <c r="AC80" s="504">
        <v>0</v>
      </c>
      <c r="AD80" s="504">
        <v>0</v>
      </c>
      <c r="AE80" s="504">
        <v>0</v>
      </c>
      <c r="AF80" s="504">
        <v>0</v>
      </c>
      <c r="AG80" s="504">
        <v>0</v>
      </c>
      <c r="AH80" s="504">
        <v>0</v>
      </c>
      <c r="AI80" s="504">
        <v>0</v>
      </c>
      <c r="AJ80" s="504">
        <v>0</v>
      </c>
      <c r="AK80" s="504">
        <v>0</v>
      </c>
      <c r="AL80" s="504">
        <v>0</v>
      </c>
      <c r="AM80" s="504">
        <v>0</v>
      </c>
      <c r="AN80" s="504">
        <v>0</v>
      </c>
      <c r="AO80" s="504">
        <v>0</v>
      </c>
      <c r="AP80" s="504">
        <v>0</v>
      </c>
      <c r="AQ80" s="504">
        <v>0</v>
      </c>
      <c r="AR80" s="504">
        <v>0</v>
      </c>
      <c r="AS80" s="504">
        <v>0</v>
      </c>
      <c r="AT80" s="504">
        <v>0</v>
      </c>
      <c r="AU80" s="504">
        <v>0</v>
      </c>
      <c r="AV80" s="504">
        <v>0</v>
      </c>
      <c r="AW80" s="504">
        <v>0</v>
      </c>
      <c r="AX80" s="504">
        <v>0</v>
      </c>
      <c r="AY80" s="504">
        <v>0</v>
      </c>
      <c r="AZ80" s="504">
        <v>0</v>
      </c>
      <c r="BA80" s="504">
        <v>0</v>
      </c>
      <c r="BB80" s="504">
        <v>0</v>
      </c>
      <c r="BC80" s="504">
        <v>0</v>
      </c>
      <c r="BD80" s="504">
        <v>0</v>
      </c>
      <c r="BE80" s="504">
        <v>0</v>
      </c>
      <c r="BF80" s="504">
        <v>0</v>
      </c>
      <c r="BG80" s="504">
        <v>0</v>
      </c>
      <c r="BH80" s="504">
        <v>0</v>
      </c>
      <c r="BI80" s="504">
        <v>0</v>
      </c>
      <c r="BJ80" s="504">
        <v>0</v>
      </c>
      <c r="BK80" s="504">
        <v>0</v>
      </c>
      <c r="BL80" s="504">
        <v>0</v>
      </c>
      <c r="BM80" s="504">
        <v>0</v>
      </c>
      <c r="BN80" s="504">
        <v>0</v>
      </c>
      <c r="BO80" s="504">
        <v>0</v>
      </c>
      <c r="BP80" s="504">
        <v>0</v>
      </c>
      <c r="BQ80" s="504">
        <v>0</v>
      </c>
      <c r="BR80" s="504">
        <v>0</v>
      </c>
      <c r="BS80" s="504">
        <v>0</v>
      </c>
      <c r="BT80" s="504">
        <v>0</v>
      </c>
      <c r="BU80" s="504">
        <v>0</v>
      </c>
      <c r="BV80" s="504">
        <v>0</v>
      </c>
      <c r="BW80" s="504">
        <v>0</v>
      </c>
      <c r="BX80" s="504">
        <v>0</v>
      </c>
      <c r="BY80" s="503">
        <f t="array" ref="BY80">-生産者価格評価表!$DX80/(MMULT(投入係数表!$D80:$DG80,生産者価格評価表!$DZ$7:$DZ$114)+生産者価格評価表!$DO80)</f>
        <v>0</v>
      </c>
      <c r="BZ80" s="504">
        <v>0</v>
      </c>
      <c r="CA80" s="504">
        <v>0</v>
      </c>
      <c r="CB80" s="504">
        <v>0</v>
      </c>
      <c r="CC80" s="504">
        <v>0</v>
      </c>
      <c r="CD80" s="504">
        <v>0</v>
      </c>
      <c r="CE80" s="504">
        <v>0</v>
      </c>
      <c r="CF80" s="504">
        <v>0</v>
      </c>
      <c r="CG80" s="504">
        <v>0</v>
      </c>
      <c r="CH80" s="504">
        <v>0</v>
      </c>
      <c r="CI80" s="504">
        <v>0</v>
      </c>
      <c r="CJ80" s="504">
        <v>0</v>
      </c>
      <c r="CK80" s="504">
        <v>0</v>
      </c>
      <c r="CL80" s="504">
        <v>0</v>
      </c>
      <c r="CM80" s="504">
        <v>0</v>
      </c>
      <c r="CN80" s="504">
        <v>0</v>
      </c>
      <c r="CO80" s="504">
        <v>0</v>
      </c>
      <c r="CP80" s="504">
        <v>0</v>
      </c>
      <c r="CQ80" s="504">
        <v>0</v>
      </c>
      <c r="CR80" s="504">
        <v>0</v>
      </c>
      <c r="CS80" s="504">
        <v>0</v>
      </c>
      <c r="CT80" s="504">
        <v>0</v>
      </c>
      <c r="CU80" s="504">
        <v>0</v>
      </c>
      <c r="CV80" s="504">
        <v>0</v>
      </c>
      <c r="CW80" s="504">
        <v>0</v>
      </c>
      <c r="CX80" s="504">
        <v>0</v>
      </c>
      <c r="CY80" s="504">
        <v>0</v>
      </c>
      <c r="CZ80" s="504">
        <v>0</v>
      </c>
      <c r="DA80" s="504">
        <v>0</v>
      </c>
      <c r="DB80" s="504">
        <v>0</v>
      </c>
      <c r="DC80" s="504">
        <v>0</v>
      </c>
      <c r="DD80" s="504">
        <v>0</v>
      </c>
      <c r="DE80" s="504">
        <v>0</v>
      </c>
      <c r="DF80" s="504">
        <v>0</v>
      </c>
      <c r="DG80" s="505">
        <v>0</v>
      </c>
    </row>
    <row r="81" spans="2:111" ht="15.5" customHeight="1">
      <c r="B81" s="188" t="s">
        <v>269</v>
      </c>
      <c r="C81" s="185" t="s">
        <v>270</v>
      </c>
      <c r="D81" s="502">
        <v>0</v>
      </c>
      <c r="E81" s="504">
        <v>0</v>
      </c>
      <c r="F81" s="504">
        <v>0</v>
      </c>
      <c r="G81" s="504">
        <v>0</v>
      </c>
      <c r="H81" s="504">
        <v>0</v>
      </c>
      <c r="I81" s="504">
        <v>0</v>
      </c>
      <c r="J81" s="504">
        <v>0</v>
      </c>
      <c r="K81" s="504">
        <v>0</v>
      </c>
      <c r="L81" s="504">
        <v>0</v>
      </c>
      <c r="M81" s="504">
        <v>0</v>
      </c>
      <c r="N81" s="504">
        <v>0</v>
      </c>
      <c r="O81" s="504">
        <v>0</v>
      </c>
      <c r="P81" s="504">
        <v>0</v>
      </c>
      <c r="Q81" s="504">
        <v>0</v>
      </c>
      <c r="R81" s="504">
        <v>0</v>
      </c>
      <c r="S81" s="504">
        <v>0</v>
      </c>
      <c r="T81" s="504">
        <v>0</v>
      </c>
      <c r="U81" s="504">
        <v>0</v>
      </c>
      <c r="V81" s="504">
        <v>0</v>
      </c>
      <c r="W81" s="504">
        <v>0</v>
      </c>
      <c r="X81" s="504">
        <v>0</v>
      </c>
      <c r="Y81" s="504">
        <v>0</v>
      </c>
      <c r="Z81" s="504">
        <v>0</v>
      </c>
      <c r="AA81" s="504">
        <v>0</v>
      </c>
      <c r="AB81" s="504">
        <v>0</v>
      </c>
      <c r="AC81" s="504">
        <v>0</v>
      </c>
      <c r="AD81" s="504">
        <v>0</v>
      </c>
      <c r="AE81" s="504">
        <v>0</v>
      </c>
      <c r="AF81" s="504">
        <v>0</v>
      </c>
      <c r="AG81" s="504">
        <v>0</v>
      </c>
      <c r="AH81" s="504">
        <v>0</v>
      </c>
      <c r="AI81" s="504">
        <v>0</v>
      </c>
      <c r="AJ81" s="504">
        <v>0</v>
      </c>
      <c r="AK81" s="504">
        <v>0</v>
      </c>
      <c r="AL81" s="504">
        <v>0</v>
      </c>
      <c r="AM81" s="504">
        <v>0</v>
      </c>
      <c r="AN81" s="504">
        <v>0</v>
      </c>
      <c r="AO81" s="504">
        <v>0</v>
      </c>
      <c r="AP81" s="504">
        <v>0</v>
      </c>
      <c r="AQ81" s="504">
        <v>0</v>
      </c>
      <c r="AR81" s="504">
        <v>0</v>
      </c>
      <c r="AS81" s="504">
        <v>0</v>
      </c>
      <c r="AT81" s="504">
        <v>0</v>
      </c>
      <c r="AU81" s="504">
        <v>0</v>
      </c>
      <c r="AV81" s="504">
        <v>0</v>
      </c>
      <c r="AW81" s="504">
        <v>0</v>
      </c>
      <c r="AX81" s="504">
        <v>0</v>
      </c>
      <c r="AY81" s="504">
        <v>0</v>
      </c>
      <c r="AZ81" s="504">
        <v>0</v>
      </c>
      <c r="BA81" s="504">
        <v>0</v>
      </c>
      <c r="BB81" s="504">
        <v>0</v>
      </c>
      <c r="BC81" s="504">
        <v>0</v>
      </c>
      <c r="BD81" s="504">
        <v>0</v>
      </c>
      <c r="BE81" s="504">
        <v>0</v>
      </c>
      <c r="BF81" s="504">
        <v>0</v>
      </c>
      <c r="BG81" s="504">
        <v>0</v>
      </c>
      <c r="BH81" s="504">
        <v>0</v>
      </c>
      <c r="BI81" s="504">
        <v>0</v>
      </c>
      <c r="BJ81" s="504">
        <v>0</v>
      </c>
      <c r="BK81" s="504">
        <v>0</v>
      </c>
      <c r="BL81" s="504">
        <v>0</v>
      </c>
      <c r="BM81" s="504">
        <v>0</v>
      </c>
      <c r="BN81" s="504">
        <v>0</v>
      </c>
      <c r="BO81" s="504">
        <v>0</v>
      </c>
      <c r="BP81" s="504">
        <v>0</v>
      </c>
      <c r="BQ81" s="504">
        <v>0</v>
      </c>
      <c r="BR81" s="504">
        <v>0</v>
      </c>
      <c r="BS81" s="504">
        <v>0</v>
      </c>
      <c r="BT81" s="504">
        <v>0</v>
      </c>
      <c r="BU81" s="504">
        <v>0</v>
      </c>
      <c r="BV81" s="504">
        <v>0</v>
      </c>
      <c r="BW81" s="504">
        <v>0</v>
      </c>
      <c r="BX81" s="504">
        <v>0</v>
      </c>
      <c r="BY81" s="504">
        <v>0</v>
      </c>
      <c r="BZ81" s="503">
        <f t="array" ref="BZ81">-生産者価格評価表!$DX81/(MMULT(投入係数表!$D81:$DG81,生産者価格評価表!$DZ$7:$DZ$114)+生産者価格評価表!$DO81)</f>
        <v>1.7441702650217163E-3</v>
      </c>
      <c r="CA81" s="504">
        <v>0</v>
      </c>
      <c r="CB81" s="504">
        <v>0</v>
      </c>
      <c r="CC81" s="504">
        <v>0</v>
      </c>
      <c r="CD81" s="504">
        <v>0</v>
      </c>
      <c r="CE81" s="504">
        <v>0</v>
      </c>
      <c r="CF81" s="504">
        <v>0</v>
      </c>
      <c r="CG81" s="504">
        <v>0</v>
      </c>
      <c r="CH81" s="504">
        <v>0</v>
      </c>
      <c r="CI81" s="504">
        <v>0</v>
      </c>
      <c r="CJ81" s="504">
        <v>0</v>
      </c>
      <c r="CK81" s="504">
        <v>0</v>
      </c>
      <c r="CL81" s="504">
        <v>0</v>
      </c>
      <c r="CM81" s="504">
        <v>0</v>
      </c>
      <c r="CN81" s="504">
        <v>0</v>
      </c>
      <c r="CO81" s="504">
        <v>0</v>
      </c>
      <c r="CP81" s="504">
        <v>0</v>
      </c>
      <c r="CQ81" s="504">
        <v>0</v>
      </c>
      <c r="CR81" s="504">
        <v>0</v>
      </c>
      <c r="CS81" s="504">
        <v>0</v>
      </c>
      <c r="CT81" s="504">
        <v>0</v>
      </c>
      <c r="CU81" s="504">
        <v>0</v>
      </c>
      <c r="CV81" s="504">
        <v>0</v>
      </c>
      <c r="CW81" s="504">
        <v>0</v>
      </c>
      <c r="CX81" s="504">
        <v>0</v>
      </c>
      <c r="CY81" s="504">
        <v>0</v>
      </c>
      <c r="CZ81" s="504">
        <v>0</v>
      </c>
      <c r="DA81" s="504">
        <v>0</v>
      </c>
      <c r="DB81" s="504">
        <v>0</v>
      </c>
      <c r="DC81" s="504">
        <v>0</v>
      </c>
      <c r="DD81" s="504">
        <v>0</v>
      </c>
      <c r="DE81" s="504">
        <v>0</v>
      </c>
      <c r="DF81" s="504">
        <v>0</v>
      </c>
      <c r="DG81" s="505">
        <v>0</v>
      </c>
    </row>
    <row r="82" spans="2:111" ht="15.5" customHeight="1">
      <c r="B82" s="188" t="s">
        <v>271</v>
      </c>
      <c r="C82" s="185" t="s">
        <v>272</v>
      </c>
      <c r="D82" s="502">
        <v>0</v>
      </c>
      <c r="E82" s="504">
        <v>0</v>
      </c>
      <c r="F82" s="504">
        <v>0</v>
      </c>
      <c r="G82" s="504">
        <v>0</v>
      </c>
      <c r="H82" s="504">
        <v>0</v>
      </c>
      <c r="I82" s="504">
        <v>0</v>
      </c>
      <c r="J82" s="504">
        <v>0</v>
      </c>
      <c r="K82" s="504">
        <v>0</v>
      </c>
      <c r="L82" s="504">
        <v>0</v>
      </c>
      <c r="M82" s="504">
        <v>0</v>
      </c>
      <c r="N82" s="504">
        <v>0</v>
      </c>
      <c r="O82" s="504">
        <v>0</v>
      </c>
      <c r="P82" s="504">
        <v>0</v>
      </c>
      <c r="Q82" s="504">
        <v>0</v>
      </c>
      <c r="R82" s="504">
        <v>0</v>
      </c>
      <c r="S82" s="504">
        <v>0</v>
      </c>
      <c r="T82" s="504">
        <v>0</v>
      </c>
      <c r="U82" s="504">
        <v>0</v>
      </c>
      <c r="V82" s="504">
        <v>0</v>
      </c>
      <c r="W82" s="504">
        <v>0</v>
      </c>
      <c r="X82" s="504">
        <v>0</v>
      </c>
      <c r="Y82" s="504">
        <v>0</v>
      </c>
      <c r="Z82" s="504">
        <v>0</v>
      </c>
      <c r="AA82" s="504">
        <v>0</v>
      </c>
      <c r="AB82" s="504">
        <v>0</v>
      </c>
      <c r="AC82" s="504">
        <v>0</v>
      </c>
      <c r="AD82" s="504">
        <v>0</v>
      </c>
      <c r="AE82" s="504">
        <v>0</v>
      </c>
      <c r="AF82" s="504">
        <v>0</v>
      </c>
      <c r="AG82" s="504">
        <v>0</v>
      </c>
      <c r="AH82" s="504">
        <v>0</v>
      </c>
      <c r="AI82" s="504">
        <v>0</v>
      </c>
      <c r="AJ82" s="504">
        <v>0</v>
      </c>
      <c r="AK82" s="504">
        <v>0</v>
      </c>
      <c r="AL82" s="504">
        <v>0</v>
      </c>
      <c r="AM82" s="504">
        <v>0</v>
      </c>
      <c r="AN82" s="504">
        <v>0</v>
      </c>
      <c r="AO82" s="504">
        <v>0</v>
      </c>
      <c r="AP82" s="504">
        <v>0</v>
      </c>
      <c r="AQ82" s="504">
        <v>0</v>
      </c>
      <c r="AR82" s="504">
        <v>0</v>
      </c>
      <c r="AS82" s="504">
        <v>0</v>
      </c>
      <c r="AT82" s="504">
        <v>0</v>
      </c>
      <c r="AU82" s="504">
        <v>0</v>
      </c>
      <c r="AV82" s="504">
        <v>0</v>
      </c>
      <c r="AW82" s="504">
        <v>0</v>
      </c>
      <c r="AX82" s="504">
        <v>0</v>
      </c>
      <c r="AY82" s="504">
        <v>0</v>
      </c>
      <c r="AZ82" s="504">
        <v>0</v>
      </c>
      <c r="BA82" s="504">
        <v>0</v>
      </c>
      <c r="BB82" s="504">
        <v>0</v>
      </c>
      <c r="BC82" s="504">
        <v>0</v>
      </c>
      <c r="BD82" s="504">
        <v>0</v>
      </c>
      <c r="BE82" s="504">
        <v>0</v>
      </c>
      <c r="BF82" s="504">
        <v>0</v>
      </c>
      <c r="BG82" s="504">
        <v>0</v>
      </c>
      <c r="BH82" s="504">
        <v>0</v>
      </c>
      <c r="BI82" s="504">
        <v>0</v>
      </c>
      <c r="BJ82" s="504">
        <v>0</v>
      </c>
      <c r="BK82" s="504">
        <v>0</v>
      </c>
      <c r="BL82" s="504">
        <v>0</v>
      </c>
      <c r="BM82" s="504">
        <v>0</v>
      </c>
      <c r="BN82" s="504">
        <v>0</v>
      </c>
      <c r="BO82" s="504">
        <v>0</v>
      </c>
      <c r="BP82" s="504">
        <v>0</v>
      </c>
      <c r="BQ82" s="504">
        <v>0</v>
      </c>
      <c r="BR82" s="504">
        <v>0</v>
      </c>
      <c r="BS82" s="504">
        <v>0</v>
      </c>
      <c r="BT82" s="504">
        <v>0</v>
      </c>
      <c r="BU82" s="504">
        <v>0</v>
      </c>
      <c r="BV82" s="504">
        <v>0</v>
      </c>
      <c r="BW82" s="504">
        <v>0</v>
      </c>
      <c r="BX82" s="504">
        <v>0</v>
      </c>
      <c r="BY82" s="504">
        <v>0</v>
      </c>
      <c r="BZ82" s="504">
        <v>0</v>
      </c>
      <c r="CA82" s="503">
        <f t="array" ref="CA82">-生産者価格評価表!$DX82/(MMULT(投入係数表!$D82:$DG82,生産者価格評価表!$DZ$7:$DZ$114)+生産者価格評価表!$DO82)</f>
        <v>1.4844364355862632E-3</v>
      </c>
      <c r="CB82" s="504">
        <v>0</v>
      </c>
      <c r="CC82" s="504">
        <v>0</v>
      </c>
      <c r="CD82" s="504">
        <v>0</v>
      </c>
      <c r="CE82" s="504">
        <v>0</v>
      </c>
      <c r="CF82" s="504">
        <v>0</v>
      </c>
      <c r="CG82" s="504">
        <v>0</v>
      </c>
      <c r="CH82" s="504">
        <v>0</v>
      </c>
      <c r="CI82" s="504">
        <v>0</v>
      </c>
      <c r="CJ82" s="504">
        <v>0</v>
      </c>
      <c r="CK82" s="504">
        <v>0</v>
      </c>
      <c r="CL82" s="504">
        <v>0</v>
      </c>
      <c r="CM82" s="504">
        <v>0</v>
      </c>
      <c r="CN82" s="504">
        <v>0</v>
      </c>
      <c r="CO82" s="504">
        <v>0</v>
      </c>
      <c r="CP82" s="504">
        <v>0</v>
      </c>
      <c r="CQ82" s="504">
        <v>0</v>
      </c>
      <c r="CR82" s="504">
        <v>0</v>
      </c>
      <c r="CS82" s="504">
        <v>0</v>
      </c>
      <c r="CT82" s="504">
        <v>0</v>
      </c>
      <c r="CU82" s="504">
        <v>0</v>
      </c>
      <c r="CV82" s="504">
        <v>0</v>
      </c>
      <c r="CW82" s="504">
        <v>0</v>
      </c>
      <c r="CX82" s="504">
        <v>0</v>
      </c>
      <c r="CY82" s="504">
        <v>0</v>
      </c>
      <c r="CZ82" s="504">
        <v>0</v>
      </c>
      <c r="DA82" s="504">
        <v>0</v>
      </c>
      <c r="DB82" s="504">
        <v>0</v>
      </c>
      <c r="DC82" s="504">
        <v>0</v>
      </c>
      <c r="DD82" s="504">
        <v>0</v>
      </c>
      <c r="DE82" s="504">
        <v>0</v>
      </c>
      <c r="DF82" s="504">
        <v>0</v>
      </c>
      <c r="DG82" s="505">
        <v>0</v>
      </c>
    </row>
    <row r="83" spans="2:111" ht="15.5" customHeight="1">
      <c r="B83" s="188" t="s">
        <v>273</v>
      </c>
      <c r="C83" s="185" t="s">
        <v>274</v>
      </c>
      <c r="D83" s="502">
        <v>0</v>
      </c>
      <c r="E83" s="504">
        <v>0</v>
      </c>
      <c r="F83" s="504">
        <v>0</v>
      </c>
      <c r="G83" s="504">
        <v>0</v>
      </c>
      <c r="H83" s="504">
        <v>0</v>
      </c>
      <c r="I83" s="504">
        <v>0</v>
      </c>
      <c r="J83" s="504">
        <v>0</v>
      </c>
      <c r="K83" s="504">
        <v>0</v>
      </c>
      <c r="L83" s="504">
        <v>0</v>
      </c>
      <c r="M83" s="504">
        <v>0</v>
      </c>
      <c r="N83" s="504">
        <v>0</v>
      </c>
      <c r="O83" s="504">
        <v>0</v>
      </c>
      <c r="P83" s="504">
        <v>0</v>
      </c>
      <c r="Q83" s="504">
        <v>0</v>
      </c>
      <c r="R83" s="504">
        <v>0</v>
      </c>
      <c r="S83" s="504">
        <v>0</v>
      </c>
      <c r="T83" s="504">
        <v>0</v>
      </c>
      <c r="U83" s="504">
        <v>0</v>
      </c>
      <c r="V83" s="504">
        <v>0</v>
      </c>
      <c r="W83" s="504">
        <v>0</v>
      </c>
      <c r="X83" s="504">
        <v>0</v>
      </c>
      <c r="Y83" s="504">
        <v>0</v>
      </c>
      <c r="Z83" s="504">
        <v>0</v>
      </c>
      <c r="AA83" s="504">
        <v>0</v>
      </c>
      <c r="AB83" s="504">
        <v>0</v>
      </c>
      <c r="AC83" s="504">
        <v>0</v>
      </c>
      <c r="AD83" s="504">
        <v>0</v>
      </c>
      <c r="AE83" s="504">
        <v>0</v>
      </c>
      <c r="AF83" s="504">
        <v>0</v>
      </c>
      <c r="AG83" s="504">
        <v>0</v>
      </c>
      <c r="AH83" s="504">
        <v>0</v>
      </c>
      <c r="AI83" s="504">
        <v>0</v>
      </c>
      <c r="AJ83" s="504">
        <v>0</v>
      </c>
      <c r="AK83" s="504">
        <v>0</v>
      </c>
      <c r="AL83" s="504">
        <v>0</v>
      </c>
      <c r="AM83" s="504">
        <v>0</v>
      </c>
      <c r="AN83" s="504">
        <v>0</v>
      </c>
      <c r="AO83" s="504">
        <v>0</v>
      </c>
      <c r="AP83" s="504">
        <v>0</v>
      </c>
      <c r="AQ83" s="504">
        <v>0</v>
      </c>
      <c r="AR83" s="504">
        <v>0</v>
      </c>
      <c r="AS83" s="504">
        <v>0</v>
      </c>
      <c r="AT83" s="504">
        <v>0</v>
      </c>
      <c r="AU83" s="504">
        <v>0</v>
      </c>
      <c r="AV83" s="504">
        <v>0</v>
      </c>
      <c r="AW83" s="504">
        <v>0</v>
      </c>
      <c r="AX83" s="504">
        <v>0</v>
      </c>
      <c r="AY83" s="504">
        <v>0</v>
      </c>
      <c r="AZ83" s="504">
        <v>0</v>
      </c>
      <c r="BA83" s="504">
        <v>0</v>
      </c>
      <c r="BB83" s="504">
        <v>0</v>
      </c>
      <c r="BC83" s="504">
        <v>0</v>
      </c>
      <c r="BD83" s="504">
        <v>0</v>
      </c>
      <c r="BE83" s="504">
        <v>0</v>
      </c>
      <c r="BF83" s="504">
        <v>0</v>
      </c>
      <c r="BG83" s="504">
        <v>0</v>
      </c>
      <c r="BH83" s="504">
        <v>0</v>
      </c>
      <c r="BI83" s="504">
        <v>0</v>
      </c>
      <c r="BJ83" s="504">
        <v>0</v>
      </c>
      <c r="BK83" s="504">
        <v>0</v>
      </c>
      <c r="BL83" s="504">
        <v>0</v>
      </c>
      <c r="BM83" s="504">
        <v>0</v>
      </c>
      <c r="BN83" s="504">
        <v>0</v>
      </c>
      <c r="BO83" s="504">
        <v>0</v>
      </c>
      <c r="BP83" s="504">
        <v>0</v>
      </c>
      <c r="BQ83" s="504">
        <v>0</v>
      </c>
      <c r="BR83" s="504">
        <v>0</v>
      </c>
      <c r="BS83" s="504">
        <v>0</v>
      </c>
      <c r="BT83" s="504">
        <v>0</v>
      </c>
      <c r="BU83" s="504">
        <v>0</v>
      </c>
      <c r="BV83" s="504">
        <v>0</v>
      </c>
      <c r="BW83" s="504">
        <v>0</v>
      </c>
      <c r="BX83" s="504">
        <v>0</v>
      </c>
      <c r="BY83" s="504">
        <v>0</v>
      </c>
      <c r="BZ83" s="504">
        <v>0</v>
      </c>
      <c r="CA83" s="504">
        <v>0</v>
      </c>
      <c r="CB83" s="503">
        <f t="array" ref="CB83">-生産者価格評価表!$DX83/(MMULT(投入係数表!$D83:$DG83,生産者価格評価表!$DZ$7:$DZ$114)+生産者価格評価表!$DO83)</f>
        <v>0</v>
      </c>
      <c r="CC83" s="504">
        <v>0</v>
      </c>
      <c r="CD83" s="504">
        <v>0</v>
      </c>
      <c r="CE83" s="504">
        <v>0</v>
      </c>
      <c r="CF83" s="504">
        <v>0</v>
      </c>
      <c r="CG83" s="504">
        <v>0</v>
      </c>
      <c r="CH83" s="504">
        <v>0</v>
      </c>
      <c r="CI83" s="504">
        <v>0</v>
      </c>
      <c r="CJ83" s="504">
        <v>0</v>
      </c>
      <c r="CK83" s="504">
        <v>0</v>
      </c>
      <c r="CL83" s="504">
        <v>0</v>
      </c>
      <c r="CM83" s="504">
        <v>0</v>
      </c>
      <c r="CN83" s="504">
        <v>0</v>
      </c>
      <c r="CO83" s="504">
        <v>0</v>
      </c>
      <c r="CP83" s="504">
        <v>0</v>
      </c>
      <c r="CQ83" s="504">
        <v>0</v>
      </c>
      <c r="CR83" s="504">
        <v>0</v>
      </c>
      <c r="CS83" s="504">
        <v>0</v>
      </c>
      <c r="CT83" s="504">
        <v>0</v>
      </c>
      <c r="CU83" s="504">
        <v>0</v>
      </c>
      <c r="CV83" s="504">
        <v>0</v>
      </c>
      <c r="CW83" s="504">
        <v>0</v>
      </c>
      <c r="CX83" s="504">
        <v>0</v>
      </c>
      <c r="CY83" s="504">
        <v>0</v>
      </c>
      <c r="CZ83" s="504">
        <v>0</v>
      </c>
      <c r="DA83" s="504">
        <v>0</v>
      </c>
      <c r="DB83" s="504">
        <v>0</v>
      </c>
      <c r="DC83" s="504">
        <v>0</v>
      </c>
      <c r="DD83" s="504">
        <v>0</v>
      </c>
      <c r="DE83" s="504">
        <v>0</v>
      </c>
      <c r="DF83" s="504">
        <v>0</v>
      </c>
      <c r="DG83" s="505">
        <v>0</v>
      </c>
    </row>
    <row r="84" spans="2:111" ht="15.5" customHeight="1">
      <c r="B84" s="188" t="s">
        <v>275</v>
      </c>
      <c r="C84" s="185" t="s">
        <v>276</v>
      </c>
      <c r="D84" s="502">
        <v>0</v>
      </c>
      <c r="E84" s="504">
        <v>0</v>
      </c>
      <c r="F84" s="504">
        <v>0</v>
      </c>
      <c r="G84" s="504">
        <v>0</v>
      </c>
      <c r="H84" s="504">
        <v>0</v>
      </c>
      <c r="I84" s="504">
        <v>0</v>
      </c>
      <c r="J84" s="504">
        <v>0</v>
      </c>
      <c r="K84" s="504">
        <v>0</v>
      </c>
      <c r="L84" s="504">
        <v>0</v>
      </c>
      <c r="M84" s="504">
        <v>0</v>
      </c>
      <c r="N84" s="504">
        <v>0</v>
      </c>
      <c r="O84" s="504">
        <v>0</v>
      </c>
      <c r="P84" s="504">
        <v>0</v>
      </c>
      <c r="Q84" s="504">
        <v>0</v>
      </c>
      <c r="R84" s="504">
        <v>0</v>
      </c>
      <c r="S84" s="504">
        <v>0</v>
      </c>
      <c r="T84" s="504">
        <v>0</v>
      </c>
      <c r="U84" s="504">
        <v>0</v>
      </c>
      <c r="V84" s="504">
        <v>0</v>
      </c>
      <c r="W84" s="504">
        <v>0</v>
      </c>
      <c r="X84" s="504">
        <v>0</v>
      </c>
      <c r="Y84" s="504">
        <v>0</v>
      </c>
      <c r="Z84" s="504">
        <v>0</v>
      </c>
      <c r="AA84" s="504">
        <v>0</v>
      </c>
      <c r="AB84" s="504">
        <v>0</v>
      </c>
      <c r="AC84" s="504">
        <v>0</v>
      </c>
      <c r="AD84" s="504">
        <v>0</v>
      </c>
      <c r="AE84" s="504">
        <v>0</v>
      </c>
      <c r="AF84" s="504">
        <v>0</v>
      </c>
      <c r="AG84" s="504">
        <v>0</v>
      </c>
      <c r="AH84" s="504">
        <v>0</v>
      </c>
      <c r="AI84" s="504">
        <v>0</v>
      </c>
      <c r="AJ84" s="504">
        <v>0</v>
      </c>
      <c r="AK84" s="504">
        <v>0</v>
      </c>
      <c r="AL84" s="504">
        <v>0</v>
      </c>
      <c r="AM84" s="504">
        <v>0</v>
      </c>
      <c r="AN84" s="504">
        <v>0</v>
      </c>
      <c r="AO84" s="504">
        <v>0</v>
      </c>
      <c r="AP84" s="504">
        <v>0</v>
      </c>
      <c r="AQ84" s="504">
        <v>0</v>
      </c>
      <c r="AR84" s="504">
        <v>0</v>
      </c>
      <c r="AS84" s="504">
        <v>0</v>
      </c>
      <c r="AT84" s="504">
        <v>0</v>
      </c>
      <c r="AU84" s="504">
        <v>0</v>
      </c>
      <c r="AV84" s="504">
        <v>0</v>
      </c>
      <c r="AW84" s="504">
        <v>0</v>
      </c>
      <c r="AX84" s="504">
        <v>0</v>
      </c>
      <c r="AY84" s="504">
        <v>0</v>
      </c>
      <c r="AZ84" s="504">
        <v>0</v>
      </c>
      <c r="BA84" s="504">
        <v>0</v>
      </c>
      <c r="BB84" s="504">
        <v>0</v>
      </c>
      <c r="BC84" s="504">
        <v>0</v>
      </c>
      <c r="BD84" s="504">
        <v>0</v>
      </c>
      <c r="BE84" s="504">
        <v>0</v>
      </c>
      <c r="BF84" s="504">
        <v>0</v>
      </c>
      <c r="BG84" s="504">
        <v>0</v>
      </c>
      <c r="BH84" s="504">
        <v>0</v>
      </c>
      <c r="BI84" s="504">
        <v>0</v>
      </c>
      <c r="BJ84" s="504">
        <v>0</v>
      </c>
      <c r="BK84" s="504">
        <v>0</v>
      </c>
      <c r="BL84" s="504">
        <v>0</v>
      </c>
      <c r="BM84" s="504">
        <v>0</v>
      </c>
      <c r="BN84" s="504">
        <v>0</v>
      </c>
      <c r="BO84" s="504">
        <v>0</v>
      </c>
      <c r="BP84" s="504">
        <v>0</v>
      </c>
      <c r="BQ84" s="504">
        <v>0</v>
      </c>
      <c r="BR84" s="504">
        <v>0</v>
      </c>
      <c r="BS84" s="504">
        <v>0</v>
      </c>
      <c r="BT84" s="504">
        <v>0</v>
      </c>
      <c r="BU84" s="504">
        <v>0</v>
      </c>
      <c r="BV84" s="504">
        <v>0</v>
      </c>
      <c r="BW84" s="504">
        <v>0</v>
      </c>
      <c r="BX84" s="504">
        <v>0</v>
      </c>
      <c r="BY84" s="504">
        <v>0</v>
      </c>
      <c r="BZ84" s="504">
        <v>0</v>
      </c>
      <c r="CA84" s="504">
        <v>0</v>
      </c>
      <c r="CB84" s="504">
        <v>0</v>
      </c>
      <c r="CC84" s="503">
        <f t="array" ref="CC84">-生産者価格評価表!$DX84/(MMULT(投入係数表!$D84:$DG84,生産者価格評価表!$DZ$7:$DZ$114)+生産者価格評価表!$DO84)</f>
        <v>0.45410362208826083</v>
      </c>
      <c r="CD84" s="504">
        <v>0</v>
      </c>
      <c r="CE84" s="504">
        <v>0</v>
      </c>
      <c r="CF84" s="504">
        <v>0</v>
      </c>
      <c r="CG84" s="504">
        <v>0</v>
      </c>
      <c r="CH84" s="504">
        <v>0</v>
      </c>
      <c r="CI84" s="504">
        <v>0</v>
      </c>
      <c r="CJ84" s="504">
        <v>0</v>
      </c>
      <c r="CK84" s="504">
        <v>0</v>
      </c>
      <c r="CL84" s="504">
        <v>0</v>
      </c>
      <c r="CM84" s="504">
        <v>0</v>
      </c>
      <c r="CN84" s="504">
        <v>0</v>
      </c>
      <c r="CO84" s="504">
        <v>0</v>
      </c>
      <c r="CP84" s="504">
        <v>0</v>
      </c>
      <c r="CQ84" s="504">
        <v>0</v>
      </c>
      <c r="CR84" s="504">
        <v>0</v>
      </c>
      <c r="CS84" s="504">
        <v>0</v>
      </c>
      <c r="CT84" s="504">
        <v>0</v>
      </c>
      <c r="CU84" s="504">
        <v>0</v>
      </c>
      <c r="CV84" s="504">
        <v>0</v>
      </c>
      <c r="CW84" s="504">
        <v>0</v>
      </c>
      <c r="CX84" s="504">
        <v>0</v>
      </c>
      <c r="CY84" s="504">
        <v>0</v>
      </c>
      <c r="CZ84" s="504">
        <v>0</v>
      </c>
      <c r="DA84" s="504">
        <v>0</v>
      </c>
      <c r="DB84" s="504">
        <v>0</v>
      </c>
      <c r="DC84" s="504">
        <v>0</v>
      </c>
      <c r="DD84" s="504">
        <v>0</v>
      </c>
      <c r="DE84" s="504">
        <v>0</v>
      </c>
      <c r="DF84" s="504">
        <v>0</v>
      </c>
      <c r="DG84" s="505">
        <v>0</v>
      </c>
    </row>
    <row r="85" spans="2:111" ht="15.5" customHeight="1">
      <c r="B85" s="188" t="s">
        <v>277</v>
      </c>
      <c r="C85" s="185" t="s">
        <v>278</v>
      </c>
      <c r="D85" s="502">
        <v>0</v>
      </c>
      <c r="E85" s="504">
        <v>0</v>
      </c>
      <c r="F85" s="504">
        <v>0</v>
      </c>
      <c r="G85" s="504">
        <v>0</v>
      </c>
      <c r="H85" s="504">
        <v>0</v>
      </c>
      <c r="I85" s="504">
        <v>0</v>
      </c>
      <c r="J85" s="504">
        <v>0</v>
      </c>
      <c r="K85" s="504">
        <v>0</v>
      </c>
      <c r="L85" s="504">
        <v>0</v>
      </c>
      <c r="M85" s="504">
        <v>0</v>
      </c>
      <c r="N85" s="504">
        <v>0</v>
      </c>
      <c r="O85" s="504">
        <v>0</v>
      </c>
      <c r="P85" s="504">
        <v>0</v>
      </c>
      <c r="Q85" s="504">
        <v>0</v>
      </c>
      <c r="R85" s="504">
        <v>0</v>
      </c>
      <c r="S85" s="504">
        <v>0</v>
      </c>
      <c r="T85" s="504">
        <v>0</v>
      </c>
      <c r="U85" s="504">
        <v>0</v>
      </c>
      <c r="V85" s="504">
        <v>0</v>
      </c>
      <c r="W85" s="504">
        <v>0</v>
      </c>
      <c r="X85" s="504">
        <v>0</v>
      </c>
      <c r="Y85" s="504">
        <v>0</v>
      </c>
      <c r="Z85" s="504">
        <v>0</v>
      </c>
      <c r="AA85" s="504">
        <v>0</v>
      </c>
      <c r="AB85" s="504">
        <v>0</v>
      </c>
      <c r="AC85" s="504">
        <v>0</v>
      </c>
      <c r="AD85" s="504">
        <v>0</v>
      </c>
      <c r="AE85" s="504">
        <v>0</v>
      </c>
      <c r="AF85" s="504">
        <v>0</v>
      </c>
      <c r="AG85" s="504">
        <v>0</v>
      </c>
      <c r="AH85" s="504">
        <v>0</v>
      </c>
      <c r="AI85" s="504">
        <v>0</v>
      </c>
      <c r="AJ85" s="504">
        <v>0</v>
      </c>
      <c r="AK85" s="504">
        <v>0</v>
      </c>
      <c r="AL85" s="504">
        <v>0</v>
      </c>
      <c r="AM85" s="504">
        <v>0</v>
      </c>
      <c r="AN85" s="504">
        <v>0</v>
      </c>
      <c r="AO85" s="504">
        <v>0</v>
      </c>
      <c r="AP85" s="504">
        <v>0</v>
      </c>
      <c r="AQ85" s="504">
        <v>0</v>
      </c>
      <c r="AR85" s="504">
        <v>0</v>
      </c>
      <c r="AS85" s="504">
        <v>0</v>
      </c>
      <c r="AT85" s="504">
        <v>0</v>
      </c>
      <c r="AU85" s="504">
        <v>0</v>
      </c>
      <c r="AV85" s="504">
        <v>0</v>
      </c>
      <c r="AW85" s="504">
        <v>0</v>
      </c>
      <c r="AX85" s="504">
        <v>0</v>
      </c>
      <c r="AY85" s="504">
        <v>0</v>
      </c>
      <c r="AZ85" s="504">
        <v>0</v>
      </c>
      <c r="BA85" s="504">
        <v>0</v>
      </c>
      <c r="BB85" s="504">
        <v>0</v>
      </c>
      <c r="BC85" s="504">
        <v>0</v>
      </c>
      <c r="BD85" s="504">
        <v>0</v>
      </c>
      <c r="BE85" s="504">
        <v>0</v>
      </c>
      <c r="BF85" s="504">
        <v>0</v>
      </c>
      <c r="BG85" s="504">
        <v>0</v>
      </c>
      <c r="BH85" s="504">
        <v>0</v>
      </c>
      <c r="BI85" s="504">
        <v>0</v>
      </c>
      <c r="BJ85" s="504">
        <v>0</v>
      </c>
      <c r="BK85" s="504">
        <v>0</v>
      </c>
      <c r="BL85" s="504">
        <v>0</v>
      </c>
      <c r="BM85" s="504">
        <v>0</v>
      </c>
      <c r="BN85" s="504">
        <v>0</v>
      </c>
      <c r="BO85" s="504">
        <v>0</v>
      </c>
      <c r="BP85" s="504">
        <v>0</v>
      </c>
      <c r="BQ85" s="504">
        <v>0</v>
      </c>
      <c r="BR85" s="504">
        <v>0</v>
      </c>
      <c r="BS85" s="504">
        <v>0</v>
      </c>
      <c r="BT85" s="504">
        <v>0</v>
      </c>
      <c r="BU85" s="504">
        <v>0</v>
      </c>
      <c r="BV85" s="504">
        <v>0</v>
      </c>
      <c r="BW85" s="504">
        <v>0</v>
      </c>
      <c r="BX85" s="504">
        <v>0</v>
      </c>
      <c r="BY85" s="504">
        <v>0</v>
      </c>
      <c r="BZ85" s="504">
        <v>0</v>
      </c>
      <c r="CA85" s="504">
        <v>0</v>
      </c>
      <c r="CB85" s="504">
        <v>0</v>
      </c>
      <c r="CC85" s="504">
        <v>0</v>
      </c>
      <c r="CD85" s="503">
        <f t="array" ref="CD85">-生産者価格評価表!$DX85/(MMULT(投入係数表!$D85:$DG85,生産者価格評価表!$DZ$7:$DZ$114)+生産者価格評価表!$DO85)</f>
        <v>0.14969802988737252</v>
      </c>
      <c r="CE85" s="504">
        <v>0</v>
      </c>
      <c r="CF85" s="504">
        <v>0</v>
      </c>
      <c r="CG85" s="504">
        <v>0</v>
      </c>
      <c r="CH85" s="504">
        <v>0</v>
      </c>
      <c r="CI85" s="504">
        <v>0</v>
      </c>
      <c r="CJ85" s="504">
        <v>0</v>
      </c>
      <c r="CK85" s="504">
        <v>0</v>
      </c>
      <c r="CL85" s="504">
        <v>0</v>
      </c>
      <c r="CM85" s="504">
        <v>0</v>
      </c>
      <c r="CN85" s="504">
        <v>0</v>
      </c>
      <c r="CO85" s="504">
        <v>0</v>
      </c>
      <c r="CP85" s="504">
        <v>0</v>
      </c>
      <c r="CQ85" s="504">
        <v>0</v>
      </c>
      <c r="CR85" s="504">
        <v>0</v>
      </c>
      <c r="CS85" s="504">
        <v>0</v>
      </c>
      <c r="CT85" s="504">
        <v>0</v>
      </c>
      <c r="CU85" s="504">
        <v>0</v>
      </c>
      <c r="CV85" s="504">
        <v>0</v>
      </c>
      <c r="CW85" s="504">
        <v>0</v>
      </c>
      <c r="CX85" s="504">
        <v>0</v>
      </c>
      <c r="CY85" s="504">
        <v>0</v>
      </c>
      <c r="CZ85" s="504">
        <v>0</v>
      </c>
      <c r="DA85" s="504">
        <v>0</v>
      </c>
      <c r="DB85" s="504">
        <v>0</v>
      </c>
      <c r="DC85" s="504">
        <v>0</v>
      </c>
      <c r="DD85" s="504">
        <v>0</v>
      </c>
      <c r="DE85" s="504">
        <v>0</v>
      </c>
      <c r="DF85" s="504">
        <v>0</v>
      </c>
      <c r="DG85" s="505">
        <v>0</v>
      </c>
    </row>
    <row r="86" spans="2:111" ht="15.5" customHeight="1">
      <c r="B86" s="188" t="s">
        <v>279</v>
      </c>
      <c r="C86" s="185" t="s">
        <v>280</v>
      </c>
      <c r="D86" s="502">
        <v>0</v>
      </c>
      <c r="E86" s="504">
        <v>0</v>
      </c>
      <c r="F86" s="504">
        <v>0</v>
      </c>
      <c r="G86" s="504">
        <v>0</v>
      </c>
      <c r="H86" s="504">
        <v>0</v>
      </c>
      <c r="I86" s="504">
        <v>0</v>
      </c>
      <c r="J86" s="504">
        <v>0</v>
      </c>
      <c r="K86" s="504">
        <v>0</v>
      </c>
      <c r="L86" s="504">
        <v>0</v>
      </c>
      <c r="M86" s="504">
        <v>0</v>
      </c>
      <c r="N86" s="504">
        <v>0</v>
      </c>
      <c r="O86" s="504">
        <v>0</v>
      </c>
      <c r="P86" s="504">
        <v>0</v>
      </c>
      <c r="Q86" s="504">
        <v>0</v>
      </c>
      <c r="R86" s="504">
        <v>0</v>
      </c>
      <c r="S86" s="504">
        <v>0</v>
      </c>
      <c r="T86" s="504">
        <v>0</v>
      </c>
      <c r="U86" s="504">
        <v>0</v>
      </c>
      <c r="V86" s="504">
        <v>0</v>
      </c>
      <c r="W86" s="504">
        <v>0</v>
      </c>
      <c r="X86" s="504">
        <v>0</v>
      </c>
      <c r="Y86" s="504">
        <v>0</v>
      </c>
      <c r="Z86" s="504">
        <v>0</v>
      </c>
      <c r="AA86" s="504">
        <v>0</v>
      </c>
      <c r="AB86" s="504">
        <v>0</v>
      </c>
      <c r="AC86" s="504">
        <v>0</v>
      </c>
      <c r="AD86" s="504">
        <v>0</v>
      </c>
      <c r="AE86" s="504">
        <v>0</v>
      </c>
      <c r="AF86" s="504">
        <v>0</v>
      </c>
      <c r="AG86" s="504">
        <v>0</v>
      </c>
      <c r="AH86" s="504">
        <v>0</v>
      </c>
      <c r="AI86" s="504">
        <v>0</v>
      </c>
      <c r="AJ86" s="504">
        <v>0</v>
      </c>
      <c r="AK86" s="504">
        <v>0</v>
      </c>
      <c r="AL86" s="504">
        <v>0</v>
      </c>
      <c r="AM86" s="504">
        <v>0</v>
      </c>
      <c r="AN86" s="504">
        <v>0</v>
      </c>
      <c r="AO86" s="504">
        <v>0</v>
      </c>
      <c r="AP86" s="504">
        <v>0</v>
      </c>
      <c r="AQ86" s="504">
        <v>0</v>
      </c>
      <c r="AR86" s="504">
        <v>0</v>
      </c>
      <c r="AS86" s="504">
        <v>0</v>
      </c>
      <c r="AT86" s="504">
        <v>0</v>
      </c>
      <c r="AU86" s="504">
        <v>0</v>
      </c>
      <c r="AV86" s="504">
        <v>0</v>
      </c>
      <c r="AW86" s="504">
        <v>0</v>
      </c>
      <c r="AX86" s="504">
        <v>0</v>
      </c>
      <c r="AY86" s="504">
        <v>0</v>
      </c>
      <c r="AZ86" s="504">
        <v>0</v>
      </c>
      <c r="BA86" s="504">
        <v>0</v>
      </c>
      <c r="BB86" s="504">
        <v>0</v>
      </c>
      <c r="BC86" s="504">
        <v>0</v>
      </c>
      <c r="BD86" s="504">
        <v>0</v>
      </c>
      <c r="BE86" s="504">
        <v>0</v>
      </c>
      <c r="BF86" s="504">
        <v>0</v>
      </c>
      <c r="BG86" s="504">
        <v>0</v>
      </c>
      <c r="BH86" s="504">
        <v>0</v>
      </c>
      <c r="BI86" s="504">
        <v>0</v>
      </c>
      <c r="BJ86" s="504">
        <v>0</v>
      </c>
      <c r="BK86" s="504">
        <v>0</v>
      </c>
      <c r="BL86" s="504">
        <v>0</v>
      </c>
      <c r="BM86" s="504">
        <v>0</v>
      </c>
      <c r="BN86" s="504">
        <v>0</v>
      </c>
      <c r="BO86" s="504">
        <v>0</v>
      </c>
      <c r="BP86" s="504">
        <v>0</v>
      </c>
      <c r="BQ86" s="504">
        <v>0</v>
      </c>
      <c r="BR86" s="504">
        <v>0</v>
      </c>
      <c r="BS86" s="504">
        <v>0</v>
      </c>
      <c r="BT86" s="504">
        <v>0</v>
      </c>
      <c r="BU86" s="504">
        <v>0</v>
      </c>
      <c r="BV86" s="504">
        <v>0</v>
      </c>
      <c r="BW86" s="504">
        <v>0</v>
      </c>
      <c r="BX86" s="504">
        <v>0</v>
      </c>
      <c r="BY86" s="504">
        <v>0</v>
      </c>
      <c r="BZ86" s="504">
        <v>0</v>
      </c>
      <c r="CA86" s="504">
        <v>0</v>
      </c>
      <c r="CB86" s="504">
        <v>0</v>
      </c>
      <c r="CC86" s="504">
        <v>0</v>
      </c>
      <c r="CD86" s="504">
        <v>0</v>
      </c>
      <c r="CE86" s="503">
        <f t="array" ref="CE86">-生産者価格評価表!$DX86/(MMULT(投入係数表!$D86:$DG86,生産者価格評価表!$DZ$7:$DZ$114)+生産者価格評価表!$DO86)</f>
        <v>0</v>
      </c>
      <c r="CF86" s="504">
        <v>0</v>
      </c>
      <c r="CG86" s="504">
        <v>0</v>
      </c>
      <c r="CH86" s="504">
        <v>0</v>
      </c>
      <c r="CI86" s="504">
        <v>0</v>
      </c>
      <c r="CJ86" s="504">
        <v>0</v>
      </c>
      <c r="CK86" s="504">
        <v>0</v>
      </c>
      <c r="CL86" s="504">
        <v>0</v>
      </c>
      <c r="CM86" s="504">
        <v>0</v>
      </c>
      <c r="CN86" s="504">
        <v>0</v>
      </c>
      <c r="CO86" s="504">
        <v>0</v>
      </c>
      <c r="CP86" s="504">
        <v>0</v>
      </c>
      <c r="CQ86" s="504">
        <v>0</v>
      </c>
      <c r="CR86" s="504">
        <v>0</v>
      </c>
      <c r="CS86" s="504">
        <v>0</v>
      </c>
      <c r="CT86" s="504">
        <v>0</v>
      </c>
      <c r="CU86" s="504">
        <v>0</v>
      </c>
      <c r="CV86" s="504">
        <v>0</v>
      </c>
      <c r="CW86" s="504">
        <v>0</v>
      </c>
      <c r="CX86" s="504">
        <v>0</v>
      </c>
      <c r="CY86" s="504">
        <v>0</v>
      </c>
      <c r="CZ86" s="504">
        <v>0</v>
      </c>
      <c r="DA86" s="504">
        <v>0</v>
      </c>
      <c r="DB86" s="504">
        <v>0</v>
      </c>
      <c r="DC86" s="504">
        <v>0</v>
      </c>
      <c r="DD86" s="504">
        <v>0</v>
      </c>
      <c r="DE86" s="504">
        <v>0</v>
      </c>
      <c r="DF86" s="504">
        <v>0</v>
      </c>
      <c r="DG86" s="505">
        <v>0</v>
      </c>
    </row>
    <row r="87" spans="2:111" ht="15.5" customHeight="1">
      <c r="B87" s="188" t="s">
        <v>281</v>
      </c>
      <c r="C87" s="185" t="s">
        <v>282</v>
      </c>
      <c r="D87" s="502">
        <v>0</v>
      </c>
      <c r="E87" s="504">
        <v>0</v>
      </c>
      <c r="F87" s="504">
        <v>0</v>
      </c>
      <c r="G87" s="504">
        <v>0</v>
      </c>
      <c r="H87" s="504">
        <v>0</v>
      </c>
      <c r="I87" s="504">
        <v>0</v>
      </c>
      <c r="J87" s="504">
        <v>0</v>
      </c>
      <c r="K87" s="504">
        <v>0</v>
      </c>
      <c r="L87" s="504">
        <v>0</v>
      </c>
      <c r="M87" s="504">
        <v>0</v>
      </c>
      <c r="N87" s="504">
        <v>0</v>
      </c>
      <c r="O87" s="504">
        <v>0</v>
      </c>
      <c r="P87" s="504">
        <v>0</v>
      </c>
      <c r="Q87" s="504">
        <v>0</v>
      </c>
      <c r="R87" s="504">
        <v>0</v>
      </c>
      <c r="S87" s="504">
        <v>0</v>
      </c>
      <c r="T87" s="504">
        <v>0</v>
      </c>
      <c r="U87" s="504">
        <v>0</v>
      </c>
      <c r="V87" s="504">
        <v>0</v>
      </c>
      <c r="W87" s="504">
        <v>0</v>
      </c>
      <c r="X87" s="504">
        <v>0</v>
      </c>
      <c r="Y87" s="504">
        <v>0</v>
      </c>
      <c r="Z87" s="504">
        <v>0</v>
      </c>
      <c r="AA87" s="504">
        <v>0</v>
      </c>
      <c r="AB87" s="504">
        <v>0</v>
      </c>
      <c r="AC87" s="504">
        <v>0</v>
      </c>
      <c r="AD87" s="504">
        <v>0</v>
      </c>
      <c r="AE87" s="504">
        <v>0</v>
      </c>
      <c r="AF87" s="504">
        <v>0</v>
      </c>
      <c r="AG87" s="504">
        <v>0</v>
      </c>
      <c r="AH87" s="504">
        <v>0</v>
      </c>
      <c r="AI87" s="504">
        <v>0</v>
      </c>
      <c r="AJ87" s="504">
        <v>0</v>
      </c>
      <c r="AK87" s="504">
        <v>0</v>
      </c>
      <c r="AL87" s="504">
        <v>0</v>
      </c>
      <c r="AM87" s="504">
        <v>0</v>
      </c>
      <c r="AN87" s="504">
        <v>0</v>
      </c>
      <c r="AO87" s="504">
        <v>0</v>
      </c>
      <c r="AP87" s="504">
        <v>0</v>
      </c>
      <c r="AQ87" s="504">
        <v>0</v>
      </c>
      <c r="AR87" s="504">
        <v>0</v>
      </c>
      <c r="AS87" s="504">
        <v>0</v>
      </c>
      <c r="AT87" s="504">
        <v>0</v>
      </c>
      <c r="AU87" s="504">
        <v>0</v>
      </c>
      <c r="AV87" s="504">
        <v>0</v>
      </c>
      <c r="AW87" s="504">
        <v>0</v>
      </c>
      <c r="AX87" s="504">
        <v>0</v>
      </c>
      <c r="AY87" s="504">
        <v>0</v>
      </c>
      <c r="AZ87" s="504">
        <v>0</v>
      </c>
      <c r="BA87" s="504">
        <v>0</v>
      </c>
      <c r="BB87" s="504">
        <v>0</v>
      </c>
      <c r="BC87" s="504">
        <v>0</v>
      </c>
      <c r="BD87" s="504">
        <v>0</v>
      </c>
      <c r="BE87" s="504">
        <v>0</v>
      </c>
      <c r="BF87" s="504">
        <v>0</v>
      </c>
      <c r="BG87" s="504">
        <v>0</v>
      </c>
      <c r="BH87" s="504">
        <v>0</v>
      </c>
      <c r="BI87" s="504">
        <v>0</v>
      </c>
      <c r="BJ87" s="504">
        <v>0</v>
      </c>
      <c r="BK87" s="504">
        <v>0</v>
      </c>
      <c r="BL87" s="504">
        <v>0</v>
      </c>
      <c r="BM87" s="504">
        <v>0</v>
      </c>
      <c r="BN87" s="504">
        <v>0</v>
      </c>
      <c r="BO87" s="504">
        <v>0</v>
      </c>
      <c r="BP87" s="504">
        <v>0</v>
      </c>
      <c r="BQ87" s="504">
        <v>0</v>
      </c>
      <c r="BR87" s="504">
        <v>0</v>
      </c>
      <c r="BS87" s="504">
        <v>0</v>
      </c>
      <c r="BT87" s="504">
        <v>0</v>
      </c>
      <c r="BU87" s="504">
        <v>0</v>
      </c>
      <c r="BV87" s="504">
        <v>0</v>
      </c>
      <c r="BW87" s="504">
        <v>0</v>
      </c>
      <c r="BX87" s="504">
        <v>0</v>
      </c>
      <c r="BY87" s="504">
        <v>0</v>
      </c>
      <c r="BZ87" s="504">
        <v>0</v>
      </c>
      <c r="CA87" s="504">
        <v>0</v>
      </c>
      <c r="CB87" s="504">
        <v>0</v>
      </c>
      <c r="CC87" s="504">
        <v>0</v>
      </c>
      <c r="CD87" s="504">
        <v>0</v>
      </c>
      <c r="CE87" s="504">
        <v>0</v>
      </c>
      <c r="CF87" s="503">
        <f t="array" ref="CF87">-生産者価格評価表!$DX87/(MMULT(投入係数表!$D87:$DG87,生産者価格評価表!$DZ$7:$DZ$114)+生産者価格評価表!$DO87)</f>
        <v>0</v>
      </c>
      <c r="CG87" s="504">
        <v>0</v>
      </c>
      <c r="CH87" s="504">
        <v>0</v>
      </c>
      <c r="CI87" s="504">
        <v>0</v>
      </c>
      <c r="CJ87" s="504">
        <v>0</v>
      </c>
      <c r="CK87" s="504">
        <v>0</v>
      </c>
      <c r="CL87" s="504">
        <v>0</v>
      </c>
      <c r="CM87" s="504">
        <v>0</v>
      </c>
      <c r="CN87" s="504">
        <v>0</v>
      </c>
      <c r="CO87" s="504">
        <v>0</v>
      </c>
      <c r="CP87" s="504">
        <v>0</v>
      </c>
      <c r="CQ87" s="504">
        <v>0</v>
      </c>
      <c r="CR87" s="504">
        <v>0</v>
      </c>
      <c r="CS87" s="504">
        <v>0</v>
      </c>
      <c r="CT87" s="504">
        <v>0</v>
      </c>
      <c r="CU87" s="504">
        <v>0</v>
      </c>
      <c r="CV87" s="504">
        <v>0</v>
      </c>
      <c r="CW87" s="504">
        <v>0</v>
      </c>
      <c r="CX87" s="504">
        <v>0</v>
      </c>
      <c r="CY87" s="504">
        <v>0</v>
      </c>
      <c r="CZ87" s="504">
        <v>0</v>
      </c>
      <c r="DA87" s="504">
        <v>0</v>
      </c>
      <c r="DB87" s="504">
        <v>0</v>
      </c>
      <c r="DC87" s="504">
        <v>0</v>
      </c>
      <c r="DD87" s="504">
        <v>0</v>
      </c>
      <c r="DE87" s="504">
        <v>0</v>
      </c>
      <c r="DF87" s="504">
        <v>0</v>
      </c>
      <c r="DG87" s="505">
        <v>0</v>
      </c>
    </row>
    <row r="88" spans="2:111" ht="15.5" customHeight="1">
      <c r="B88" s="188" t="s">
        <v>283</v>
      </c>
      <c r="C88" s="185" t="s">
        <v>284</v>
      </c>
      <c r="D88" s="502">
        <v>0</v>
      </c>
      <c r="E88" s="504">
        <v>0</v>
      </c>
      <c r="F88" s="504">
        <v>0</v>
      </c>
      <c r="G88" s="504">
        <v>0</v>
      </c>
      <c r="H88" s="504">
        <v>0</v>
      </c>
      <c r="I88" s="504">
        <v>0</v>
      </c>
      <c r="J88" s="504">
        <v>0</v>
      </c>
      <c r="K88" s="504">
        <v>0</v>
      </c>
      <c r="L88" s="504">
        <v>0</v>
      </c>
      <c r="M88" s="504">
        <v>0</v>
      </c>
      <c r="N88" s="504">
        <v>0</v>
      </c>
      <c r="O88" s="504">
        <v>0</v>
      </c>
      <c r="P88" s="504">
        <v>0</v>
      </c>
      <c r="Q88" s="504">
        <v>0</v>
      </c>
      <c r="R88" s="504">
        <v>0</v>
      </c>
      <c r="S88" s="504">
        <v>0</v>
      </c>
      <c r="T88" s="504">
        <v>0</v>
      </c>
      <c r="U88" s="504">
        <v>0</v>
      </c>
      <c r="V88" s="504">
        <v>0</v>
      </c>
      <c r="W88" s="504">
        <v>0</v>
      </c>
      <c r="X88" s="504">
        <v>0</v>
      </c>
      <c r="Y88" s="504">
        <v>0</v>
      </c>
      <c r="Z88" s="504">
        <v>0</v>
      </c>
      <c r="AA88" s="504">
        <v>0</v>
      </c>
      <c r="AB88" s="504">
        <v>0</v>
      </c>
      <c r="AC88" s="504">
        <v>0</v>
      </c>
      <c r="AD88" s="504">
        <v>0</v>
      </c>
      <c r="AE88" s="504">
        <v>0</v>
      </c>
      <c r="AF88" s="504">
        <v>0</v>
      </c>
      <c r="AG88" s="504">
        <v>0</v>
      </c>
      <c r="AH88" s="504">
        <v>0</v>
      </c>
      <c r="AI88" s="504">
        <v>0</v>
      </c>
      <c r="AJ88" s="504">
        <v>0</v>
      </c>
      <c r="AK88" s="504">
        <v>0</v>
      </c>
      <c r="AL88" s="504">
        <v>0</v>
      </c>
      <c r="AM88" s="504">
        <v>0</v>
      </c>
      <c r="AN88" s="504">
        <v>0</v>
      </c>
      <c r="AO88" s="504">
        <v>0</v>
      </c>
      <c r="AP88" s="504">
        <v>0</v>
      </c>
      <c r="AQ88" s="504">
        <v>0</v>
      </c>
      <c r="AR88" s="504">
        <v>0</v>
      </c>
      <c r="AS88" s="504">
        <v>0</v>
      </c>
      <c r="AT88" s="504">
        <v>0</v>
      </c>
      <c r="AU88" s="504">
        <v>0</v>
      </c>
      <c r="AV88" s="504">
        <v>0</v>
      </c>
      <c r="AW88" s="504">
        <v>0</v>
      </c>
      <c r="AX88" s="504">
        <v>0</v>
      </c>
      <c r="AY88" s="504">
        <v>0</v>
      </c>
      <c r="AZ88" s="504">
        <v>0</v>
      </c>
      <c r="BA88" s="504">
        <v>0</v>
      </c>
      <c r="BB88" s="504">
        <v>0</v>
      </c>
      <c r="BC88" s="504">
        <v>0</v>
      </c>
      <c r="BD88" s="504">
        <v>0</v>
      </c>
      <c r="BE88" s="504">
        <v>0</v>
      </c>
      <c r="BF88" s="504">
        <v>0</v>
      </c>
      <c r="BG88" s="504">
        <v>0</v>
      </c>
      <c r="BH88" s="504">
        <v>0</v>
      </c>
      <c r="BI88" s="504">
        <v>0</v>
      </c>
      <c r="BJ88" s="504">
        <v>0</v>
      </c>
      <c r="BK88" s="504">
        <v>0</v>
      </c>
      <c r="BL88" s="504">
        <v>0</v>
      </c>
      <c r="BM88" s="504">
        <v>0</v>
      </c>
      <c r="BN88" s="504">
        <v>0</v>
      </c>
      <c r="BO88" s="504">
        <v>0</v>
      </c>
      <c r="BP88" s="504">
        <v>0</v>
      </c>
      <c r="BQ88" s="504">
        <v>0</v>
      </c>
      <c r="BR88" s="504">
        <v>0</v>
      </c>
      <c r="BS88" s="504">
        <v>0</v>
      </c>
      <c r="BT88" s="504">
        <v>0</v>
      </c>
      <c r="BU88" s="504">
        <v>0</v>
      </c>
      <c r="BV88" s="504">
        <v>0</v>
      </c>
      <c r="BW88" s="504">
        <v>0</v>
      </c>
      <c r="BX88" s="504">
        <v>0</v>
      </c>
      <c r="BY88" s="504">
        <v>0</v>
      </c>
      <c r="BZ88" s="504">
        <v>0</v>
      </c>
      <c r="CA88" s="504">
        <v>0</v>
      </c>
      <c r="CB88" s="504">
        <v>0</v>
      </c>
      <c r="CC88" s="504">
        <v>0</v>
      </c>
      <c r="CD88" s="504">
        <v>0</v>
      </c>
      <c r="CE88" s="504">
        <v>0</v>
      </c>
      <c r="CF88" s="504">
        <v>0</v>
      </c>
      <c r="CG88" s="503">
        <f t="array" ref="CG88">-生産者価格評価表!$DX88/(MMULT(投入係数表!$D88:$DG88,生産者価格評価表!$DZ$7:$DZ$114)+生産者価格評価表!$DO88)</f>
        <v>2.0665743777821138E-2</v>
      </c>
      <c r="CH88" s="504">
        <v>0</v>
      </c>
      <c r="CI88" s="504">
        <v>0</v>
      </c>
      <c r="CJ88" s="504">
        <v>0</v>
      </c>
      <c r="CK88" s="504">
        <v>0</v>
      </c>
      <c r="CL88" s="504">
        <v>0</v>
      </c>
      <c r="CM88" s="504">
        <v>0</v>
      </c>
      <c r="CN88" s="504">
        <v>0</v>
      </c>
      <c r="CO88" s="504">
        <v>0</v>
      </c>
      <c r="CP88" s="504">
        <v>0</v>
      </c>
      <c r="CQ88" s="504">
        <v>0</v>
      </c>
      <c r="CR88" s="504">
        <v>0</v>
      </c>
      <c r="CS88" s="504">
        <v>0</v>
      </c>
      <c r="CT88" s="504">
        <v>0</v>
      </c>
      <c r="CU88" s="504">
        <v>0</v>
      </c>
      <c r="CV88" s="504">
        <v>0</v>
      </c>
      <c r="CW88" s="504">
        <v>0</v>
      </c>
      <c r="CX88" s="504">
        <v>0</v>
      </c>
      <c r="CY88" s="504">
        <v>0</v>
      </c>
      <c r="CZ88" s="504">
        <v>0</v>
      </c>
      <c r="DA88" s="504">
        <v>0</v>
      </c>
      <c r="DB88" s="504">
        <v>0</v>
      </c>
      <c r="DC88" s="504">
        <v>0</v>
      </c>
      <c r="DD88" s="504">
        <v>0</v>
      </c>
      <c r="DE88" s="504">
        <v>0</v>
      </c>
      <c r="DF88" s="504">
        <v>0</v>
      </c>
      <c r="DG88" s="505">
        <v>0</v>
      </c>
    </row>
    <row r="89" spans="2:111" ht="15.5" customHeight="1">
      <c r="B89" s="188" t="s">
        <v>285</v>
      </c>
      <c r="C89" s="185" t="s">
        <v>286</v>
      </c>
      <c r="D89" s="502">
        <v>0</v>
      </c>
      <c r="E89" s="504">
        <v>0</v>
      </c>
      <c r="F89" s="504">
        <v>0</v>
      </c>
      <c r="G89" s="504">
        <v>0</v>
      </c>
      <c r="H89" s="504">
        <v>0</v>
      </c>
      <c r="I89" s="504">
        <v>0</v>
      </c>
      <c r="J89" s="504">
        <v>0</v>
      </c>
      <c r="K89" s="504">
        <v>0</v>
      </c>
      <c r="L89" s="504">
        <v>0</v>
      </c>
      <c r="M89" s="504">
        <v>0</v>
      </c>
      <c r="N89" s="504">
        <v>0</v>
      </c>
      <c r="O89" s="504">
        <v>0</v>
      </c>
      <c r="P89" s="504">
        <v>0</v>
      </c>
      <c r="Q89" s="504">
        <v>0</v>
      </c>
      <c r="R89" s="504">
        <v>0</v>
      </c>
      <c r="S89" s="504">
        <v>0</v>
      </c>
      <c r="T89" s="504">
        <v>0</v>
      </c>
      <c r="U89" s="504">
        <v>0</v>
      </c>
      <c r="V89" s="504">
        <v>0</v>
      </c>
      <c r="W89" s="504">
        <v>0</v>
      </c>
      <c r="X89" s="504">
        <v>0</v>
      </c>
      <c r="Y89" s="504">
        <v>0</v>
      </c>
      <c r="Z89" s="504">
        <v>0</v>
      </c>
      <c r="AA89" s="504">
        <v>0</v>
      </c>
      <c r="AB89" s="504">
        <v>0</v>
      </c>
      <c r="AC89" s="504">
        <v>0</v>
      </c>
      <c r="AD89" s="504">
        <v>0</v>
      </c>
      <c r="AE89" s="504">
        <v>0</v>
      </c>
      <c r="AF89" s="504">
        <v>0</v>
      </c>
      <c r="AG89" s="504">
        <v>0</v>
      </c>
      <c r="AH89" s="504">
        <v>0</v>
      </c>
      <c r="AI89" s="504">
        <v>0</v>
      </c>
      <c r="AJ89" s="504">
        <v>0</v>
      </c>
      <c r="AK89" s="504">
        <v>0</v>
      </c>
      <c r="AL89" s="504">
        <v>0</v>
      </c>
      <c r="AM89" s="504">
        <v>0</v>
      </c>
      <c r="AN89" s="504">
        <v>0</v>
      </c>
      <c r="AO89" s="504">
        <v>0</v>
      </c>
      <c r="AP89" s="504">
        <v>0</v>
      </c>
      <c r="AQ89" s="504">
        <v>0</v>
      </c>
      <c r="AR89" s="504">
        <v>0</v>
      </c>
      <c r="AS89" s="504">
        <v>0</v>
      </c>
      <c r="AT89" s="504">
        <v>0</v>
      </c>
      <c r="AU89" s="504">
        <v>0</v>
      </c>
      <c r="AV89" s="504">
        <v>0</v>
      </c>
      <c r="AW89" s="504">
        <v>0</v>
      </c>
      <c r="AX89" s="504">
        <v>0</v>
      </c>
      <c r="AY89" s="504">
        <v>0</v>
      </c>
      <c r="AZ89" s="504">
        <v>0</v>
      </c>
      <c r="BA89" s="504">
        <v>0</v>
      </c>
      <c r="BB89" s="504">
        <v>0</v>
      </c>
      <c r="BC89" s="504">
        <v>0</v>
      </c>
      <c r="BD89" s="504">
        <v>0</v>
      </c>
      <c r="BE89" s="504">
        <v>0</v>
      </c>
      <c r="BF89" s="504">
        <v>0</v>
      </c>
      <c r="BG89" s="504">
        <v>0</v>
      </c>
      <c r="BH89" s="504">
        <v>0</v>
      </c>
      <c r="BI89" s="504">
        <v>0</v>
      </c>
      <c r="BJ89" s="504">
        <v>0</v>
      </c>
      <c r="BK89" s="504">
        <v>0</v>
      </c>
      <c r="BL89" s="504">
        <v>0</v>
      </c>
      <c r="BM89" s="504">
        <v>0</v>
      </c>
      <c r="BN89" s="504">
        <v>0</v>
      </c>
      <c r="BO89" s="504">
        <v>0</v>
      </c>
      <c r="BP89" s="504">
        <v>0</v>
      </c>
      <c r="BQ89" s="504">
        <v>0</v>
      </c>
      <c r="BR89" s="504">
        <v>0</v>
      </c>
      <c r="BS89" s="504">
        <v>0</v>
      </c>
      <c r="BT89" s="504">
        <v>0</v>
      </c>
      <c r="BU89" s="504">
        <v>0</v>
      </c>
      <c r="BV89" s="504">
        <v>0</v>
      </c>
      <c r="BW89" s="504">
        <v>0</v>
      </c>
      <c r="BX89" s="504">
        <v>0</v>
      </c>
      <c r="BY89" s="504">
        <v>0</v>
      </c>
      <c r="BZ89" s="504">
        <v>0</v>
      </c>
      <c r="CA89" s="504">
        <v>0</v>
      </c>
      <c r="CB89" s="504">
        <v>0</v>
      </c>
      <c r="CC89" s="504">
        <v>0</v>
      </c>
      <c r="CD89" s="504">
        <v>0</v>
      </c>
      <c r="CE89" s="504">
        <v>0</v>
      </c>
      <c r="CF89" s="504">
        <v>0</v>
      </c>
      <c r="CG89" s="504">
        <v>0</v>
      </c>
      <c r="CH89" s="503">
        <f t="array" ref="CH89">-生産者価格評価表!$DX89/(MMULT(投入係数表!$D89:$DG89,生産者価格評価表!$DZ$7:$DZ$114)+生産者価格評価表!$DO89)</f>
        <v>9.0852860820079336E-4</v>
      </c>
      <c r="CI89" s="504">
        <v>0</v>
      </c>
      <c r="CJ89" s="504">
        <v>0</v>
      </c>
      <c r="CK89" s="504">
        <v>0</v>
      </c>
      <c r="CL89" s="504">
        <v>0</v>
      </c>
      <c r="CM89" s="504">
        <v>0</v>
      </c>
      <c r="CN89" s="504">
        <v>0</v>
      </c>
      <c r="CO89" s="504">
        <v>0</v>
      </c>
      <c r="CP89" s="504">
        <v>0</v>
      </c>
      <c r="CQ89" s="504">
        <v>0</v>
      </c>
      <c r="CR89" s="504">
        <v>0</v>
      </c>
      <c r="CS89" s="504">
        <v>0</v>
      </c>
      <c r="CT89" s="504">
        <v>0</v>
      </c>
      <c r="CU89" s="504">
        <v>0</v>
      </c>
      <c r="CV89" s="504">
        <v>0</v>
      </c>
      <c r="CW89" s="504">
        <v>0</v>
      </c>
      <c r="CX89" s="504">
        <v>0</v>
      </c>
      <c r="CY89" s="504">
        <v>0</v>
      </c>
      <c r="CZ89" s="504">
        <v>0</v>
      </c>
      <c r="DA89" s="504">
        <v>0</v>
      </c>
      <c r="DB89" s="504">
        <v>0</v>
      </c>
      <c r="DC89" s="504">
        <v>0</v>
      </c>
      <c r="DD89" s="504">
        <v>0</v>
      </c>
      <c r="DE89" s="504">
        <v>0</v>
      </c>
      <c r="DF89" s="504">
        <v>0</v>
      </c>
      <c r="DG89" s="505">
        <v>0</v>
      </c>
    </row>
    <row r="90" spans="2:111" ht="15.5" customHeight="1">
      <c r="B90" s="188" t="s">
        <v>287</v>
      </c>
      <c r="C90" s="185" t="s">
        <v>288</v>
      </c>
      <c r="D90" s="502">
        <v>0</v>
      </c>
      <c r="E90" s="504">
        <v>0</v>
      </c>
      <c r="F90" s="504">
        <v>0</v>
      </c>
      <c r="G90" s="504">
        <v>0</v>
      </c>
      <c r="H90" s="504">
        <v>0</v>
      </c>
      <c r="I90" s="504">
        <v>0</v>
      </c>
      <c r="J90" s="504">
        <v>0</v>
      </c>
      <c r="K90" s="504">
        <v>0</v>
      </c>
      <c r="L90" s="504">
        <v>0</v>
      </c>
      <c r="M90" s="504">
        <v>0</v>
      </c>
      <c r="N90" s="504">
        <v>0</v>
      </c>
      <c r="O90" s="504">
        <v>0</v>
      </c>
      <c r="P90" s="504">
        <v>0</v>
      </c>
      <c r="Q90" s="504">
        <v>0</v>
      </c>
      <c r="R90" s="504">
        <v>0</v>
      </c>
      <c r="S90" s="504">
        <v>0</v>
      </c>
      <c r="T90" s="504">
        <v>0</v>
      </c>
      <c r="U90" s="504">
        <v>0</v>
      </c>
      <c r="V90" s="504">
        <v>0</v>
      </c>
      <c r="W90" s="504">
        <v>0</v>
      </c>
      <c r="X90" s="504">
        <v>0</v>
      </c>
      <c r="Y90" s="504">
        <v>0</v>
      </c>
      <c r="Z90" s="504">
        <v>0</v>
      </c>
      <c r="AA90" s="504">
        <v>0</v>
      </c>
      <c r="AB90" s="504">
        <v>0</v>
      </c>
      <c r="AC90" s="504">
        <v>0</v>
      </c>
      <c r="AD90" s="504">
        <v>0</v>
      </c>
      <c r="AE90" s="504">
        <v>0</v>
      </c>
      <c r="AF90" s="504">
        <v>0</v>
      </c>
      <c r="AG90" s="504">
        <v>0</v>
      </c>
      <c r="AH90" s="504">
        <v>0</v>
      </c>
      <c r="AI90" s="504">
        <v>0</v>
      </c>
      <c r="AJ90" s="504">
        <v>0</v>
      </c>
      <c r="AK90" s="504">
        <v>0</v>
      </c>
      <c r="AL90" s="504">
        <v>0</v>
      </c>
      <c r="AM90" s="504">
        <v>0</v>
      </c>
      <c r="AN90" s="504">
        <v>0</v>
      </c>
      <c r="AO90" s="504">
        <v>0</v>
      </c>
      <c r="AP90" s="504">
        <v>0</v>
      </c>
      <c r="AQ90" s="504">
        <v>0</v>
      </c>
      <c r="AR90" s="504">
        <v>0</v>
      </c>
      <c r="AS90" s="504">
        <v>0</v>
      </c>
      <c r="AT90" s="504">
        <v>0</v>
      </c>
      <c r="AU90" s="504">
        <v>0</v>
      </c>
      <c r="AV90" s="504">
        <v>0</v>
      </c>
      <c r="AW90" s="504">
        <v>0</v>
      </c>
      <c r="AX90" s="504">
        <v>0</v>
      </c>
      <c r="AY90" s="504">
        <v>0</v>
      </c>
      <c r="AZ90" s="504">
        <v>0</v>
      </c>
      <c r="BA90" s="504">
        <v>0</v>
      </c>
      <c r="BB90" s="504">
        <v>0</v>
      </c>
      <c r="BC90" s="504">
        <v>0</v>
      </c>
      <c r="BD90" s="504">
        <v>0</v>
      </c>
      <c r="BE90" s="504">
        <v>0</v>
      </c>
      <c r="BF90" s="504">
        <v>0</v>
      </c>
      <c r="BG90" s="504">
        <v>0</v>
      </c>
      <c r="BH90" s="504">
        <v>0</v>
      </c>
      <c r="BI90" s="504">
        <v>0</v>
      </c>
      <c r="BJ90" s="504">
        <v>0</v>
      </c>
      <c r="BK90" s="504">
        <v>0</v>
      </c>
      <c r="BL90" s="504">
        <v>0</v>
      </c>
      <c r="BM90" s="504">
        <v>0</v>
      </c>
      <c r="BN90" s="504">
        <v>0</v>
      </c>
      <c r="BO90" s="504">
        <v>0</v>
      </c>
      <c r="BP90" s="504">
        <v>0</v>
      </c>
      <c r="BQ90" s="504">
        <v>0</v>
      </c>
      <c r="BR90" s="504">
        <v>0</v>
      </c>
      <c r="BS90" s="504">
        <v>0</v>
      </c>
      <c r="BT90" s="504">
        <v>0</v>
      </c>
      <c r="BU90" s="504">
        <v>0</v>
      </c>
      <c r="BV90" s="504">
        <v>0</v>
      </c>
      <c r="BW90" s="504">
        <v>0</v>
      </c>
      <c r="BX90" s="504">
        <v>0</v>
      </c>
      <c r="BY90" s="504">
        <v>0</v>
      </c>
      <c r="BZ90" s="504">
        <v>0</v>
      </c>
      <c r="CA90" s="504">
        <v>0</v>
      </c>
      <c r="CB90" s="504">
        <v>0</v>
      </c>
      <c r="CC90" s="504">
        <v>0</v>
      </c>
      <c r="CD90" s="504">
        <v>0</v>
      </c>
      <c r="CE90" s="504">
        <v>0</v>
      </c>
      <c r="CF90" s="504">
        <v>0</v>
      </c>
      <c r="CG90" s="504">
        <v>0</v>
      </c>
      <c r="CH90" s="504">
        <v>0</v>
      </c>
      <c r="CI90" s="503">
        <f t="array" ref="CI90">-生産者価格評価表!$DX90/(MMULT(投入係数表!$D90:$DG90,生産者価格評価表!$DZ$7:$DZ$114)+生産者価格評価表!$DO90)</f>
        <v>6.7918718451530861E-3</v>
      </c>
      <c r="CJ90" s="504">
        <v>0</v>
      </c>
      <c r="CK90" s="504">
        <v>0</v>
      </c>
      <c r="CL90" s="504">
        <v>0</v>
      </c>
      <c r="CM90" s="504">
        <v>0</v>
      </c>
      <c r="CN90" s="504">
        <v>0</v>
      </c>
      <c r="CO90" s="504">
        <v>0</v>
      </c>
      <c r="CP90" s="504">
        <v>0</v>
      </c>
      <c r="CQ90" s="504">
        <v>0</v>
      </c>
      <c r="CR90" s="504">
        <v>0</v>
      </c>
      <c r="CS90" s="504">
        <v>0</v>
      </c>
      <c r="CT90" s="504">
        <v>0</v>
      </c>
      <c r="CU90" s="504">
        <v>0</v>
      </c>
      <c r="CV90" s="504">
        <v>0</v>
      </c>
      <c r="CW90" s="504">
        <v>0</v>
      </c>
      <c r="CX90" s="504">
        <v>0</v>
      </c>
      <c r="CY90" s="504">
        <v>0</v>
      </c>
      <c r="CZ90" s="504">
        <v>0</v>
      </c>
      <c r="DA90" s="504">
        <v>0</v>
      </c>
      <c r="DB90" s="504">
        <v>0</v>
      </c>
      <c r="DC90" s="504">
        <v>0</v>
      </c>
      <c r="DD90" s="504">
        <v>0</v>
      </c>
      <c r="DE90" s="504">
        <v>0</v>
      </c>
      <c r="DF90" s="504">
        <v>0</v>
      </c>
      <c r="DG90" s="505">
        <v>0</v>
      </c>
    </row>
    <row r="91" spans="2:111" ht="15.5" customHeight="1">
      <c r="B91" s="188" t="s">
        <v>289</v>
      </c>
      <c r="C91" s="185" t="s">
        <v>290</v>
      </c>
      <c r="D91" s="502">
        <v>0</v>
      </c>
      <c r="E91" s="504">
        <v>0</v>
      </c>
      <c r="F91" s="504">
        <v>0</v>
      </c>
      <c r="G91" s="504">
        <v>0</v>
      </c>
      <c r="H91" s="504">
        <v>0</v>
      </c>
      <c r="I91" s="504">
        <v>0</v>
      </c>
      <c r="J91" s="504">
        <v>0</v>
      </c>
      <c r="K91" s="504">
        <v>0</v>
      </c>
      <c r="L91" s="504">
        <v>0</v>
      </c>
      <c r="M91" s="504">
        <v>0</v>
      </c>
      <c r="N91" s="504">
        <v>0</v>
      </c>
      <c r="O91" s="504">
        <v>0</v>
      </c>
      <c r="P91" s="504">
        <v>0</v>
      </c>
      <c r="Q91" s="504">
        <v>0</v>
      </c>
      <c r="R91" s="504">
        <v>0</v>
      </c>
      <c r="S91" s="504">
        <v>0</v>
      </c>
      <c r="T91" s="504">
        <v>0</v>
      </c>
      <c r="U91" s="504">
        <v>0</v>
      </c>
      <c r="V91" s="504">
        <v>0</v>
      </c>
      <c r="W91" s="504">
        <v>0</v>
      </c>
      <c r="X91" s="504">
        <v>0</v>
      </c>
      <c r="Y91" s="504">
        <v>0</v>
      </c>
      <c r="Z91" s="504">
        <v>0</v>
      </c>
      <c r="AA91" s="504">
        <v>0</v>
      </c>
      <c r="AB91" s="504">
        <v>0</v>
      </c>
      <c r="AC91" s="504">
        <v>0</v>
      </c>
      <c r="AD91" s="504">
        <v>0</v>
      </c>
      <c r="AE91" s="504">
        <v>0</v>
      </c>
      <c r="AF91" s="504">
        <v>0</v>
      </c>
      <c r="AG91" s="504">
        <v>0</v>
      </c>
      <c r="AH91" s="504">
        <v>0</v>
      </c>
      <c r="AI91" s="504">
        <v>0</v>
      </c>
      <c r="AJ91" s="504">
        <v>0</v>
      </c>
      <c r="AK91" s="504">
        <v>0</v>
      </c>
      <c r="AL91" s="504">
        <v>0</v>
      </c>
      <c r="AM91" s="504">
        <v>0</v>
      </c>
      <c r="AN91" s="504">
        <v>0</v>
      </c>
      <c r="AO91" s="504">
        <v>0</v>
      </c>
      <c r="AP91" s="504">
        <v>0</v>
      </c>
      <c r="AQ91" s="504">
        <v>0</v>
      </c>
      <c r="AR91" s="504">
        <v>0</v>
      </c>
      <c r="AS91" s="504">
        <v>0</v>
      </c>
      <c r="AT91" s="504">
        <v>0</v>
      </c>
      <c r="AU91" s="504">
        <v>0</v>
      </c>
      <c r="AV91" s="504">
        <v>0</v>
      </c>
      <c r="AW91" s="504">
        <v>0</v>
      </c>
      <c r="AX91" s="504">
        <v>0</v>
      </c>
      <c r="AY91" s="504">
        <v>0</v>
      </c>
      <c r="AZ91" s="504">
        <v>0</v>
      </c>
      <c r="BA91" s="504">
        <v>0</v>
      </c>
      <c r="BB91" s="504">
        <v>0</v>
      </c>
      <c r="BC91" s="504">
        <v>0</v>
      </c>
      <c r="BD91" s="504">
        <v>0</v>
      </c>
      <c r="BE91" s="504">
        <v>0</v>
      </c>
      <c r="BF91" s="504">
        <v>0</v>
      </c>
      <c r="BG91" s="504">
        <v>0</v>
      </c>
      <c r="BH91" s="504">
        <v>0</v>
      </c>
      <c r="BI91" s="504">
        <v>0</v>
      </c>
      <c r="BJ91" s="504">
        <v>0</v>
      </c>
      <c r="BK91" s="504">
        <v>0</v>
      </c>
      <c r="BL91" s="504">
        <v>0</v>
      </c>
      <c r="BM91" s="504">
        <v>0</v>
      </c>
      <c r="BN91" s="504">
        <v>0</v>
      </c>
      <c r="BO91" s="504">
        <v>0</v>
      </c>
      <c r="BP91" s="504">
        <v>0</v>
      </c>
      <c r="BQ91" s="504">
        <v>0</v>
      </c>
      <c r="BR91" s="504">
        <v>0</v>
      </c>
      <c r="BS91" s="504">
        <v>0</v>
      </c>
      <c r="BT91" s="504">
        <v>0</v>
      </c>
      <c r="BU91" s="504">
        <v>0</v>
      </c>
      <c r="BV91" s="504">
        <v>0</v>
      </c>
      <c r="BW91" s="504">
        <v>0</v>
      </c>
      <c r="BX91" s="504">
        <v>0</v>
      </c>
      <c r="BY91" s="504">
        <v>0</v>
      </c>
      <c r="BZ91" s="504">
        <v>0</v>
      </c>
      <c r="CA91" s="504">
        <v>0</v>
      </c>
      <c r="CB91" s="504">
        <v>0</v>
      </c>
      <c r="CC91" s="504">
        <v>0</v>
      </c>
      <c r="CD91" s="504">
        <v>0</v>
      </c>
      <c r="CE91" s="504">
        <v>0</v>
      </c>
      <c r="CF91" s="504">
        <v>0</v>
      </c>
      <c r="CG91" s="504">
        <v>0</v>
      </c>
      <c r="CH91" s="504">
        <v>0</v>
      </c>
      <c r="CI91" s="504">
        <v>0</v>
      </c>
      <c r="CJ91" s="503">
        <f t="array" ref="CJ91">-生産者価格評価表!$DX91/(MMULT(投入係数表!$D91:$DG91,生産者価格評価表!$DZ$7:$DZ$114)+生産者価格評価表!$DO91)</f>
        <v>0</v>
      </c>
      <c r="CK91" s="504">
        <v>0</v>
      </c>
      <c r="CL91" s="504">
        <v>0</v>
      </c>
      <c r="CM91" s="504">
        <v>0</v>
      </c>
      <c r="CN91" s="504">
        <v>0</v>
      </c>
      <c r="CO91" s="504">
        <v>0</v>
      </c>
      <c r="CP91" s="504">
        <v>0</v>
      </c>
      <c r="CQ91" s="504">
        <v>0</v>
      </c>
      <c r="CR91" s="504">
        <v>0</v>
      </c>
      <c r="CS91" s="504">
        <v>0</v>
      </c>
      <c r="CT91" s="504">
        <v>0</v>
      </c>
      <c r="CU91" s="504">
        <v>0</v>
      </c>
      <c r="CV91" s="504">
        <v>0</v>
      </c>
      <c r="CW91" s="504">
        <v>0</v>
      </c>
      <c r="CX91" s="504">
        <v>0</v>
      </c>
      <c r="CY91" s="504">
        <v>0</v>
      </c>
      <c r="CZ91" s="504">
        <v>0</v>
      </c>
      <c r="DA91" s="504">
        <v>0</v>
      </c>
      <c r="DB91" s="504">
        <v>0</v>
      </c>
      <c r="DC91" s="504">
        <v>0</v>
      </c>
      <c r="DD91" s="504">
        <v>0</v>
      </c>
      <c r="DE91" s="504">
        <v>0</v>
      </c>
      <c r="DF91" s="504">
        <v>0</v>
      </c>
      <c r="DG91" s="505">
        <v>0</v>
      </c>
    </row>
    <row r="92" spans="2:111" ht="15.5" customHeight="1">
      <c r="B92" s="188" t="s">
        <v>291</v>
      </c>
      <c r="C92" s="185" t="s">
        <v>292</v>
      </c>
      <c r="D92" s="502">
        <v>0</v>
      </c>
      <c r="E92" s="504">
        <v>0</v>
      </c>
      <c r="F92" s="504">
        <v>0</v>
      </c>
      <c r="G92" s="504">
        <v>0</v>
      </c>
      <c r="H92" s="504">
        <v>0</v>
      </c>
      <c r="I92" s="504">
        <v>0</v>
      </c>
      <c r="J92" s="504">
        <v>0</v>
      </c>
      <c r="K92" s="504">
        <v>0</v>
      </c>
      <c r="L92" s="504">
        <v>0</v>
      </c>
      <c r="M92" s="504">
        <v>0</v>
      </c>
      <c r="N92" s="504">
        <v>0</v>
      </c>
      <c r="O92" s="504">
        <v>0</v>
      </c>
      <c r="P92" s="504">
        <v>0</v>
      </c>
      <c r="Q92" s="504">
        <v>0</v>
      </c>
      <c r="R92" s="504">
        <v>0</v>
      </c>
      <c r="S92" s="504">
        <v>0</v>
      </c>
      <c r="T92" s="504">
        <v>0</v>
      </c>
      <c r="U92" s="504">
        <v>0</v>
      </c>
      <c r="V92" s="504">
        <v>0</v>
      </c>
      <c r="W92" s="504">
        <v>0</v>
      </c>
      <c r="X92" s="504">
        <v>0</v>
      </c>
      <c r="Y92" s="504">
        <v>0</v>
      </c>
      <c r="Z92" s="504">
        <v>0</v>
      </c>
      <c r="AA92" s="504">
        <v>0</v>
      </c>
      <c r="AB92" s="504">
        <v>0</v>
      </c>
      <c r="AC92" s="504">
        <v>0</v>
      </c>
      <c r="AD92" s="504">
        <v>0</v>
      </c>
      <c r="AE92" s="504">
        <v>0</v>
      </c>
      <c r="AF92" s="504">
        <v>0</v>
      </c>
      <c r="AG92" s="504">
        <v>0</v>
      </c>
      <c r="AH92" s="504">
        <v>0</v>
      </c>
      <c r="AI92" s="504">
        <v>0</v>
      </c>
      <c r="AJ92" s="504">
        <v>0</v>
      </c>
      <c r="AK92" s="504">
        <v>0</v>
      </c>
      <c r="AL92" s="504">
        <v>0</v>
      </c>
      <c r="AM92" s="504">
        <v>0</v>
      </c>
      <c r="AN92" s="504">
        <v>0</v>
      </c>
      <c r="AO92" s="504">
        <v>0</v>
      </c>
      <c r="AP92" s="504">
        <v>0</v>
      </c>
      <c r="AQ92" s="504">
        <v>0</v>
      </c>
      <c r="AR92" s="504">
        <v>0</v>
      </c>
      <c r="AS92" s="504">
        <v>0</v>
      </c>
      <c r="AT92" s="504">
        <v>0</v>
      </c>
      <c r="AU92" s="504">
        <v>0</v>
      </c>
      <c r="AV92" s="504">
        <v>0</v>
      </c>
      <c r="AW92" s="504">
        <v>0</v>
      </c>
      <c r="AX92" s="504">
        <v>0</v>
      </c>
      <c r="AY92" s="504">
        <v>0</v>
      </c>
      <c r="AZ92" s="504">
        <v>0</v>
      </c>
      <c r="BA92" s="504">
        <v>0</v>
      </c>
      <c r="BB92" s="504">
        <v>0</v>
      </c>
      <c r="BC92" s="504">
        <v>0</v>
      </c>
      <c r="BD92" s="504">
        <v>0</v>
      </c>
      <c r="BE92" s="504">
        <v>0</v>
      </c>
      <c r="BF92" s="504">
        <v>0</v>
      </c>
      <c r="BG92" s="504">
        <v>0</v>
      </c>
      <c r="BH92" s="504">
        <v>0</v>
      </c>
      <c r="BI92" s="504">
        <v>0</v>
      </c>
      <c r="BJ92" s="504">
        <v>0</v>
      </c>
      <c r="BK92" s="504">
        <v>0</v>
      </c>
      <c r="BL92" s="504">
        <v>0</v>
      </c>
      <c r="BM92" s="504">
        <v>0</v>
      </c>
      <c r="BN92" s="504">
        <v>0</v>
      </c>
      <c r="BO92" s="504">
        <v>0</v>
      </c>
      <c r="BP92" s="504">
        <v>0</v>
      </c>
      <c r="BQ92" s="504">
        <v>0</v>
      </c>
      <c r="BR92" s="504">
        <v>0</v>
      </c>
      <c r="BS92" s="504">
        <v>0</v>
      </c>
      <c r="BT92" s="504">
        <v>0</v>
      </c>
      <c r="BU92" s="504">
        <v>0</v>
      </c>
      <c r="BV92" s="504">
        <v>0</v>
      </c>
      <c r="BW92" s="504">
        <v>0</v>
      </c>
      <c r="BX92" s="504">
        <v>0</v>
      </c>
      <c r="BY92" s="504">
        <v>0</v>
      </c>
      <c r="BZ92" s="504">
        <v>0</v>
      </c>
      <c r="CA92" s="504">
        <v>0</v>
      </c>
      <c r="CB92" s="504">
        <v>0</v>
      </c>
      <c r="CC92" s="504">
        <v>0</v>
      </c>
      <c r="CD92" s="504">
        <v>0</v>
      </c>
      <c r="CE92" s="504">
        <v>0</v>
      </c>
      <c r="CF92" s="504">
        <v>0</v>
      </c>
      <c r="CG92" s="504">
        <v>0</v>
      </c>
      <c r="CH92" s="504">
        <v>0</v>
      </c>
      <c r="CI92" s="504">
        <v>0</v>
      </c>
      <c r="CJ92" s="504">
        <v>0</v>
      </c>
      <c r="CK92" s="503">
        <f t="array" ref="CK92">-生産者価格評価表!$DX92/(MMULT(投入係数表!$D92:$DG92,生産者価格評価表!$DZ$7:$DZ$114)+生産者価格評価表!$DO92)</f>
        <v>0.11101026772173145</v>
      </c>
      <c r="CL92" s="504">
        <v>0</v>
      </c>
      <c r="CM92" s="504">
        <v>0</v>
      </c>
      <c r="CN92" s="504">
        <v>0</v>
      </c>
      <c r="CO92" s="504">
        <v>0</v>
      </c>
      <c r="CP92" s="504">
        <v>0</v>
      </c>
      <c r="CQ92" s="504">
        <v>0</v>
      </c>
      <c r="CR92" s="504">
        <v>0</v>
      </c>
      <c r="CS92" s="504">
        <v>0</v>
      </c>
      <c r="CT92" s="504">
        <v>0</v>
      </c>
      <c r="CU92" s="504">
        <v>0</v>
      </c>
      <c r="CV92" s="504">
        <v>0</v>
      </c>
      <c r="CW92" s="504">
        <v>0</v>
      </c>
      <c r="CX92" s="504">
        <v>0</v>
      </c>
      <c r="CY92" s="504">
        <v>0</v>
      </c>
      <c r="CZ92" s="504">
        <v>0</v>
      </c>
      <c r="DA92" s="504">
        <v>0</v>
      </c>
      <c r="DB92" s="504">
        <v>0</v>
      </c>
      <c r="DC92" s="504">
        <v>0</v>
      </c>
      <c r="DD92" s="504">
        <v>0</v>
      </c>
      <c r="DE92" s="504">
        <v>0</v>
      </c>
      <c r="DF92" s="504">
        <v>0</v>
      </c>
      <c r="DG92" s="505">
        <v>0</v>
      </c>
    </row>
    <row r="93" spans="2:111" ht="15.5" customHeight="1">
      <c r="B93" s="188" t="s">
        <v>293</v>
      </c>
      <c r="C93" s="185" t="s">
        <v>294</v>
      </c>
      <c r="D93" s="502">
        <v>0</v>
      </c>
      <c r="E93" s="504">
        <v>0</v>
      </c>
      <c r="F93" s="504">
        <v>0</v>
      </c>
      <c r="G93" s="504">
        <v>0</v>
      </c>
      <c r="H93" s="504">
        <v>0</v>
      </c>
      <c r="I93" s="504">
        <v>0</v>
      </c>
      <c r="J93" s="504">
        <v>0</v>
      </c>
      <c r="K93" s="504">
        <v>0</v>
      </c>
      <c r="L93" s="504">
        <v>0</v>
      </c>
      <c r="M93" s="504">
        <v>0</v>
      </c>
      <c r="N93" s="504">
        <v>0</v>
      </c>
      <c r="O93" s="504">
        <v>0</v>
      </c>
      <c r="P93" s="504">
        <v>0</v>
      </c>
      <c r="Q93" s="504">
        <v>0</v>
      </c>
      <c r="R93" s="504">
        <v>0</v>
      </c>
      <c r="S93" s="504">
        <v>0</v>
      </c>
      <c r="T93" s="504">
        <v>0</v>
      </c>
      <c r="U93" s="504">
        <v>0</v>
      </c>
      <c r="V93" s="504">
        <v>0</v>
      </c>
      <c r="W93" s="504">
        <v>0</v>
      </c>
      <c r="X93" s="504">
        <v>0</v>
      </c>
      <c r="Y93" s="504">
        <v>0</v>
      </c>
      <c r="Z93" s="504">
        <v>0</v>
      </c>
      <c r="AA93" s="504">
        <v>0</v>
      </c>
      <c r="AB93" s="504">
        <v>0</v>
      </c>
      <c r="AC93" s="504">
        <v>0</v>
      </c>
      <c r="AD93" s="504">
        <v>0</v>
      </c>
      <c r="AE93" s="504">
        <v>0</v>
      </c>
      <c r="AF93" s="504">
        <v>0</v>
      </c>
      <c r="AG93" s="504">
        <v>0</v>
      </c>
      <c r="AH93" s="504">
        <v>0</v>
      </c>
      <c r="AI93" s="504">
        <v>0</v>
      </c>
      <c r="AJ93" s="504">
        <v>0</v>
      </c>
      <c r="AK93" s="504">
        <v>0</v>
      </c>
      <c r="AL93" s="504">
        <v>0</v>
      </c>
      <c r="AM93" s="504">
        <v>0</v>
      </c>
      <c r="AN93" s="504">
        <v>0</v>
      </c>
      <c r="AO93" s="504">
        <v>0</v>
      </c>
      <c r="AP93" s="504">
        <v>0</v>
      </c>
      <c r="AQ93" s="504">
        <v>0</v>
      </c>
      <c r="AR93" s="504">
        <v>0</v>
      </c>
      <c r="AS93" s="504">
        <v>0</v>
      </c>
      <c r="AT93" s="504">
        <v>0</v>
      </c>
      <c r="AU93" s="504">
        <v>0</v>
      </c>
      <c r="AV93" s="504">
        <v>0</v>
      </c>
      <c r="AW93" s="504">
        <v>0</v>
      </c>
      <c r="AX93" s="504">
        <v>0</v>
      </c>
      <c r="AY93" s="504">
        <v>0</v>
      </c>
      <c r="AZ93" s="504">
        <v>0</v>
      </c>
      <c r="BA93" s="504">
        <v>0</v>
      </c>
      <c r="BB93" s="504">
        <v>0</v>
      </c>
      <c r="BC93" s="504">
        <v>0</v>
      </c>
      <c r="BD93" s="504">
        <v>0</v>
      </c>
      <c r="BE93" s="504">
        <v>0</v>
      </c>
      <c r="BF93" s="504">
        <v>0</v>
      </c>
      <c r="BG93" s="504">
        <v>0</v>
      </c>
      <c r="BH93" s="504">
        <v>0</v>
      </c>
      <c r="BI93" s="504">
        <v>0</v>
      </c>
      <c r="BJ93" s="504">
        <v>0</v>
      </c>
      <c r="BK93" s="504">
        <v>0</v>
      </c>
      <c r="BL93" s="504">
        <v>0</v>
      </c>
      <c r="BM93" s="504">
        <v>0</v>
      </c>
      <c r="BN93" s="504">
        <v>0</v>
      </c>
      <c r="BO93" s="504">
        <v>0</v>
      </c>
      <c r="BP93" s="504">
        <v>0</v>
      </c>
      <c r="BQ93" s="504">
        <v>0</v>
      </c>
      <c r="BR93" s="504">
        <v>0</v>
      </c>
      <c r="BS93" s="504">
        <v>0</v>
      </c>
      <c r="BT93" s="504">
        <v>0</v>
      </c>
      <c r="BU93" s="504">
        <v>0</v>
      </c>
      <c r="BV93" s="504">
        <v>0</v>
      </c>
      <c r="BW93" s="504">
        <v>0</v>
      </c>
      <c r="BX93" s="504">
        <v>0</v>
      </c>
      <c r="BY93" s="504">
        <v>0</v>
      </c>
      <c r="BZ93" s="504">
        <v>0</v>
      </c>
      <c r="CA93" s="504">
        <v>0</v>
      </c>
      <c r="CB93" s="504">
        <v>0</v>
      </c>
      <c r="CC93" s="504">
        <v>0</v>
      </c>
      <c r="CD93" s="504">
        <v>0</v>
      </c>
      <c r="CE93" s="504">
        <v>0</v>
      </c>
      <c r="CF93" s="504">
        <v>0</v>
      </c>
      <c r="CG93" s="504">
        <v>0</v>
      </c>
      <c r="CH93" s="504">
        <v>0</v>
      </c>
      <c r="CI93" s="504">
        <v>0</v>
      </c>
      <c r="CJ93" s="504">
        <v>0</v>
      </c>
      <c r="CK93" s="504">
        <v>0</v>
      </c>
      <c r="CL93" s="503">
        <f t="array" ref="CL93">-生産者価格評価表!$DX93/(MMULT(投入係数表!$D93:$DG93,生産者価格評価表!$DZ$7:$DZ$114)+生産者価格評価表!$DO93)</f>
        <v>7.5070799719999101E-3</v>
      </c>
      <c r="CM93" s="504">
        <v>0</v>
      </c>
      <c r="CN93" s="504">
        <v>0</v>
      </c>
      <c r="CO93" s="504">
        <v>0</v>
      </c>
      <c r="CP93" s="504">
        <v>0</v>
      </c>
      <c r="CQ93" s="504">
        <v>0</v>
      </c>
      <c r="CR93" s="504">
        <v>0</v>
      </c>
      <c r="CS93" s="504">
        <v>0</v>
      </c>
      <c r="CT93" s="504">
        <v>0</v>
      </c>
      <c r="CU93" s="504">
        <v>0</v>
      </c>
      <c r="CV93" s="504">
        <v>0</v>
      </c>
      <c r="CW93" s="504">
        <v>0</v>
      </c>
      <c r="CX93" s="504">
        <v>0</v>
      </c>
      <c r="CY93" s="504">
        <v>0</v>
      </c>
      <c r="CZ93" s="504">
        <v>0</v>
      </c>
      <c r="DA93" s="504">
        <v>0</v>
      </c>
      <c r="DB93" s="504">
        <v>0</v>
      </c>
      <c r="DC93" s="504">
        <v>0</v>
      </c>
      <c r="DD93" s="504">
        <v>0</v>
      </c>
      <c r="DE93" s="504">
        <v>0</v>
      </c>
      <c r="DF93" s="504">
        <v>0</v>
      </c>
      <c r="DG93" s="505">
        <v>0</v>
      </c>
    </row>
    <row r="94" spans="2:111" ht="15.5" customHeight="1">
      <c r="B94" s="188" t="s">
        <v>295</v>
      </c>
      <c r="C94" s="185" t="s">
        <v>296</v>
      </c>
      <c r="D94" s="502">
        <v>0</v>
      </c>
      <c r="E94" s="504">
        <v>0</v>
      </c>
      <c r="F94" s="504">
        <v>0</v>
      </c>
      <c r="G94" s="504">
        <v>0</v>
      </c>
      <c r="H94" s="504">
        <v>0</v>
      </c>
      <c r="I94" s="504">
        <v>0</v>
      </c>
      <c r="J94" s="504">
        <v>0</v>
      </c>
      <c r="K94" s="504">
        <v>0</v>
      </c>
      <c r="L94" s="504">
        <v>0</v>
      </c>
      <c r="M94" s="504">
        <v>0</v>
      </c>
      <c r="N94" s="504">
        <v>0</v>
      </c>
      <c r="O94" s="504">
        <v>0</v>
      </c>
      <c r="P94" s="504">
        <v>0</v>
      </c>
      <c r="Q94" s="504">
        <v>0</v>
      </c>
      <c r="R94" s="504">
        <v>0</v>
      </c>
      <c r="S94" s="504">
        <v>0</v>
      </c>
      <c r="T94" s="504">
        <v>0</v>
      </c>
      <c r="U94" s="504">
        <v>0</v>
      </c>
      <c r="V94" s="504">
        <v>0</v>
      </c>
      <c r="W94" s="504">
        <v>0</v>
      </c>
      <c r="X94" s="504">
        <v>0</v>
      </c>
      <c r="Y94" s="504">
        <v>0</v>
      </c>
      <c r="Z94" s="504">
        <v>0</v>
      </c>
      <c r="AA94" s="504">
        <v>0</v>
      </c>
      <c r="AB94" s="504">
        <v>0</v>
      </c>
      <c r="AC94" s="504">
        <v>0</v>
      </c>
      <c r="AD94" s="504">
        <v>0</v>
      </c>
      <c r="AE94" s="504">
        <v>0</v>
      </c>
      <c r="AF94" s="504">
        <v>0</v>
      </c>
      <c r="AG94" s="504">
        <v>0</v>
      </c>
      <c r="AH94" s="504">
        <v>0</v>
      </c>
      <c r="AI94" s="504">
        <v>0</v>
      </c>
      <c r="AJ94" s="504">
        <v>0</v>
      </c>
      <c r="AK94" s="504">
        <v>0</v>
      </c>
      <c r="AL94" s="504">
        <v>0</v>
      </c>
      <c r="AM94" s="504">
        <v>0</v>
      </c>
      <c r="AN94" s="504">
        <v>0</v>
      </c>
      <c r="AO94" s="504">
        <v>0</v>
      </c>
      <c r="AP94" s="504">
        <v>0</v>
      </c>
      <c r="AQ94" s="504">
        <v>0</v>
      </c>
      <c r="AR94" s="504">
        <v>0</v>
      </c>
      <c r="AS94" s="504">
        <v>0</v>
      </c>
      <c r="AT94" s="504">
        <v>0</v>
      </c>
      <c r="AU94" s="504">
        <v>0</v>
      </c>
      <c r="AV94" s="504">
        <v>0</v>
      </c>
      <c r="AW94" s="504">
        <v>0</v>
      </c>
      <c r="AX94" s="504">
        <v>0</v>
      </c>
      <c r="AY94" s="504">
        <v>0</v>
      </c>
      <c r="AZ94" s="504">
        <v>0</v>
      </c>
      <c r="BA94" s="504">
        <v>0</v>
      </c>
      <c r="BB94" s="504">
        <v>0</v>
      </c>
      <c r="BC94" s="504">
        <v>0</v>
      </c>
      <c r="BD94" s="504">
        <v>0</v>
      </c>
      <c r="BE94" s="504">
        <v>0</v>
      </c>
      <c r="BF94" s="504">
        <v>0</v>
      </c>
      <c r="BG94" s="504">
        <v>0</v>
      </c>
      <c r="BH94" s="504">
        <v>0</v>
      </c>
      <c r="BI94" s="504">
        <v>0</v>
      </c>
      <c r="BJ94" s="504">
        <v>0</v>
      </c>
      <c r="BK94" s="504">
        <v>0</v>
      </c>
      <c r="BL94" s="504">
        <v>0</v>
      </c>
      <c r="BM94" s="504">
        <v>0</v>
      </c>
      <c r="BN94" s="504">
        <v>0</v>
      </c>
      <c r="BO94" s="504">
        <v>0</v>
      </c>
      <c r="BP94" s="504">
        <v>0</v>
      </c>
      <c r="BQ94" s="504">
        <v>0</v>
      </c>
      <c r="BR94" s="504">
        <v>0</v>
      </c>
      <c r="BS94" s="504">
        <v>0</v>
      </c>
      <c r="BT94" s="504">
        <v>0</v>
      </c>
      <c r="BU94" s="504">
        <v>0</v>
      </c>
      <c r="BV94" s="504">
        <v>0</v>
      </c>
      <c r="BW94" s="504">
        <v>0</v>
      </c>
      <c r="BX94" s="504">
        <v>0</v>
      </c>
      <c r="BY94" s="504">
        <v>0</v>
      </c>
      <c r="BZ94" s="504">
        <v>0</v>
      </c>
      <c r="CA94" s="504">
        <v>0</v>
      </c>
      <c r="CB94" s="504">
        <v>0</v>
      </c>
      <c r="CC94" s="504">
        <v>0</v>
      </c>
      <c r="CD94" s="504">
        <v>0</v>
      </c>
      <c r="CE94" s="504">
        <v>0</v>
      </c>
      <c r="CF94" s="504">
        <v>0</v>
      </c>
      <c r="CG94" s="504">
        <v>0</v>
      </c>
      <c r="CH94" s="504">
        <v>0</v>
      </c>
      <c r="CI94" s="504">
        <v>0</v>
      </c>
      <c r="CJ94" s="504">
        <v>0</v>
      </c>
      <c r="CK94" s="504">
        <v>0</v>
      </c>
      <c r="CL94" s="504">
        <v>0</v>
      </c>
      <c r="CM94" s="503">
        <f t="array" ref="CM94">-生産者価格評価表!$DX94/(MMULT(投入係数表!$D94:$DG94,生産者価格評価表!$DZ$7:$DZ$114)+生産者価格評価表!$DO94)</f>
        <v>3.7699662808837228E-2</v>
      </c>
      <c r="CN94" s="504">
        <v>0</v>
      </c>
      <c r="CO94" s="504">
        <v>0</v>
      </c>
      <c r="CP94" s="504">
        <v>0</v>
      </c>
      <c r="CQ94" s="504">
        <v>0</v>
      </c>
      <c r="CR94" s="504">
        <v>0</v>
      </c>
      <c r="CS94" s="504">
        <v>0</v>
      </c>
      <c r="CT94" s="504">
        <v>0</v>
      </c>
      <c r="CU94" s="504">
        <v>0</v>
      </c>
      <c r="CV94" s="504">
        <v>0</v>
      </c>
      <c r="CW94" s="504">
        <v>0</v>
      </c>
      <c r="CX94" s="504">
        <v>0</v>
      </c>
      <c r="CY94" s="504">
        <v>0</v>
      </c>
      <c r="CZ94" s="504">
        <v>0</v>
      </c>
      <c r="DA94" s="504">
        <v>0</v>
      </c>
      <c r="DB94" s="504">
        <v>0</v>
      </c>
      <c r="DC94" s="504">
        <v>0</v>
      </c>
      <c r="DD94" s="504">
        <v>0</v>
      </c>
      <c r="DE94" s="504">
        <v>0</v>
      </c>
      <c r="DF94" s="504">
        <v>0</v>
      </c>
      <c r="DG94" s="505">
        <v>0</v>
      </c>
    </row>
    <row r="95" spans="2:111" ht="15.5" customHeight="1">
      <c r="B95" s="188" t="s">
        <v>297</v>
      </c>
      <c r="C95" s="185" t="s">
        <v>7</v>
      </c>
      <c r="D95" s="502">
        <v>0</v>
      </c>
      <c r="E95" s="504">
        <v>0</v>
      </c>
      <c r="F95" s="504">
        <v>0</v>
      </c>
      <c r="G95" s="504">
        <v>0</v>
      </c>
      <c r="H95" s="504">
        <v>0</v>
      </c>
      <c r="I95" s="504">
        <v>0</v>
      </c>
      <c r="J95" s="504">
        <v>0</v>
      </c>
      <c r="K95" s="504">
        <v>0</v>
      </c>
      <c r="L95" s="504">
        <v>0</v>
      </c>
      <c r="M95" s="504">
        <v>0</v>
      </c>
      <c r="N95" s="504">
        <v>0</v>
      </c>
      <c r="O95" s="504">
        <v>0</v>
      </c>
      <c r="P95" s="504">
        <v>0</v>
      </c>
      <c r="Q95" s="504">
        <v>0</v>
      </c>
      <c r="R95" s="504">
        <v>0</v>
      </c>
      <c r="S95" s="504">
        <v>0</v>
      </c>
      <c r="T95" s="504">
        <v>0</v>
      </c>
      <c r="U95" s="504">
        <v>0</v>
      </c>
      <c r="V95" s="504">
        <v>0</v>
      </c>
      <c r="W95" s="504">
        <v>0</v>
      </c>
      <c r="X95" s="504">
        <v>0</v>
      </c>
      <c r="Y95" s="504">
        <v>0</v>
      </c>
      <c r="Z95" s="504">
        <v>0</v>
      </c>
      <c r="AA95" s="504">
        <v>0</v>
      </c>
      <c r="AB95" s="504">
        <v>0</v>
      </c>
      <c r="AC95" s="504">
        <v>0</v>
      </c>
      <c r="AD95" s="504">
        <v>0</v>
      </c>
      <c r="AE95" s="504">
        <v>0</v>
      </c>
      <c r="AF95" s="504">
        <v>0</v>
      </c>
      <c r="AG95" s="504">
        <v>0</v>
      </c>
      <c r="AH95" s="504">
        <v>0</v>
      </c>
      <c r="AI95" s="504">
        <v>0</v>
      </c>
      <c r="AJ95" s="504">
        <v>0</v>
      </c>
      <c r="AK95" s="504">
        <v>0</v>
      </c>
      <c r="AL95" s="504">
        <v>0</v>
      </c>
      <c r="AM95" s="504">
        <v>0</v>
      </c>
      <c r="AN95" s="504">
        <v>0</v>
      </c>
      <c r="AO95" s="504">
        <v>0</v>
      </c>
      <c r="AP95" s="504">
        <v>0</v>
      </c>
      <c r="AQ95" s="504">
        <v>0</v>
      </c>
      <c r="AR95" s="504">
        <v>0</v>
      </c>
      <c r="AS95" s="504">
        <v>0</v>
      </c>
      <c r="AT95" s="504">
        <v>0</v>
      </c>
      <c r="AU95" s="504">
        <v>0</v>
      </c>
      <c r="AV95" s="504">
        <v>0</v>
      </c>
      <c r="AW95" s="504">
        <v>0</v>
      </c>
      <c r="AX95" s="504">
        <v>0</v>
      </c>
      <c r="AY95" s="504">
        <v>0</v>
      </c>
      <c r="AZ95" s="504">
        <v>0</v>
      </c>
      <c r="BA95" s="504">
        <v>0</v>
      </c>
      <c r="BB95" s="504">
        <v>0</v>
      </c>
      <c r="BC95" s="504">
        <v>0</v>
      </c>
      <c r="BD95" s="504">
        <v>0</v>
      </c>
      <c r="BE95" s="504">
        <v>0</v>
      </c>
      <c r="BF95" s="504">
        <v>0</v>
      </c>
      <c r="BG95" s="504">
        <v>0</v>
      </c>
      <c r="BH95" s="504">
        <v>0</v>
      </c>
      <c r="BI95" s="504">
        <v>0</v>
      </c>
      <c r="BJ95" s="504">
        <v>0</v>
      </c>
      <c r="BK95" s="504">
        <v>0</v>
      </c>
      <c r="BL95" s="504">
        <v>0</v>
      </c>
      <c r="BM95" s="504">
        <v>0</v>
      </c>
      <c r="BN95" s="504">
        <v>0</v>
      </c>
      <c r="BO95" s="504">
        <v>0</v>
      </c>
      <c r="BP95" s="504">
        <v>0</v>
      </c>
      <c r="BQ95" s="504">
        <v>0</v>
      </c>
      <c r="BR95" s="504">
        <v>0</v>
      </c>
      <c r="BS95" s="504">
        <v>0</v>
      </c>
      <c r="BT95" s="504">
        <v>0</v>
      </c>
      <c r="BU95" s="504">
        <v>0</v>
      </c>
      <c r="BV95" s="504">
        <v>0</v>
      </c>
      <c r="BW95" s="504">
        <v>0</v>
      </c>
      <c r="BX95" s="504">
        <v>0</v>
      </c>
      <c r="BY95" s="504">
        <v>0</v>
      </c>
      <c r="BZ95" s="504">
        <v>0</v>
      </c>
      <c r="CA95" s="504">
        <v>0</v>
      </c>
      <c r="CB95" s="504">
        <v>0</v>
      </c>
      <c r="CC95" s="504">
        <v>0</v>
      </c>
      <c r="CD95" s="504">
        <v>0</v>
      </c>
      <c r="CE95" s="504">
        <v>0</v>
      </c>
      <c r="CF95" s="504">
        <v>0</v>
      </c>
      <c r="CG95" s="504">
        <v>0</v>
      </c>
      <c r="CH95" s="504">
        <v>0</v>
      </c>
      <c r="CI95" s="504">
        <v>0</v>
      </c>
      <c r="CJ95" s="504">
        <v>0</v>
      </c>
      <c r="CK95" s="504">
        <v>0</v>
      </c>
      <c r="CL95" s="504">
        <v>0</v>
      </c>
      <c r="CM95" s="504">
        <v>0</v>
      </c>
      <c r="CN95" s="503">
        <f t="array" ref="CN95">-生産者価格評価表!$DX95/(MMULT(投入係数表!$D95:$DG95,生産者価格評価表!$DZ$7:$DZ$114)+生産者価格評価表!$DO95)</f>
        <v>0</v>
      </c>
      <c r="CO95" s="504">
        <v>0</v>
      </c>
      <c r="CP95" s="504">
        <v>0</v>
      </c>
      <c r="CQ95" s="504">
        <v>0</v>
      </c>
      <c r="CR95" s="504">
        <v>0</v>
      </c>
      <c r="CS95" s="504">
        <v>0</v>
      </c>
      <c r="CT95" s="504">
        <v>0</v>
      </c>
      <c r="CU95" s="504">
        <v>0</v>
      </c>
      <c r="CV95" s="504">
        <v>0</v>
      </c>
      <c r="CW95" s="504">
        <v>0</v>
      </c>
      <c r="CX95" s="504">
        <v>0</v>
      </c>
      <c r="CY95" s="504">
        <v>0</v>
      </c>
      <c r="CZ95" s="504">
        <v>0</v>
      </c>
      <c r="DA95" s="504">
        <v>0</v>
      </c>
      <c r="DB95" s="504">
        <v>0</v>
      </c>
      <c r="DC95" s="504">
        <v>0</v>
      </c>
      <c r="DD95" s="504">
        <v>0</v>
      </c>
      <c r="DE95" s="504">
        <v>0</v>
      </c>
      <c r="DF95" s="504">
        <v>0</v>
      </c>
      <c r="DG95" s="505">
        <v>0</v>
      </c>
    </row>
    <row r="96" spans="2:111" ht="15.5" customHeight="1">
      <c r="B96" s="188" t="s">
        <v>298</v>
      </c>
      <c r="C96" s="185" t="s">
        <v>299</v>
      </c>
      <c r="D96" s="502">
        <v>0</v>
      </c>
      <c r="E96" s="504">
        <v>0</v>
      </c>
      <c r="F96" s="504">
        <v>0</v>
      </c>
      <c r="G96" s="504">
        <v>0</v>
      </c>
      <c r="H96" s="504">
        <v>0</v>
      </c>
      <c r="I96" s="504">
        <v>0</v>
      </c>
      <c r="J96" s="504">
        <v>0</v>
      </c>
      <c r="K96" s="504">
        <v>0</v>
      </c>
      <c r="L96" s="504">
        <v>0</v>
      </c>
      <c r="M96" s="504">
        <v>0</v>
      </c>
      <c r="N96" s="504">
        <v>0</v>
      </c>
      <c r="O96" s="504">
        <v>0</v>
      </c>
      <c r="P96" s="504">
        <v>0</v>
      </c>
      <c r="Q96" s="504">
        <v>0</v>
      </c>
      <c r="R96" s="504">
        <v>0</v>
      </c>
      <c r="S96" s="504">
        <v>0</v>
      </c>
      <c r="T96" s="504">
        <v>0</v>
      </c>
      <c r="U96" s="504">
        <v>0</v>
      </c>
      <c r="V96" s="504">
        <v>0</v>
      </c>
      <c r="W96" s="504">
        <v>0</v>
      </c>
      <c r="X96" s="504">
        <v>0</v>
      </c>
      <c r="Y96" s="504">
        <v>0</v>
      </c>
      <c r="Z96" s="504">
        <v>0</v>
      </c>
      <c r="AA96" s="504">
        <v>0</v>
      </c>
      <c r="AB96" s="504">
        <v>0</v>
      </c>
      <c r="AC96" s="504">
        <v>0</v>
      </c>
      <c r="AD96" s="504">
        <v>0</v>
      </c>
      <c r="AE96" s="504">
        <v>0</v>
      </c>
      <c r="AF96" s="504">
        <v>0</v>
      </c>
      <c r="AG96" s="504">
        <v>0</v>
      </c>
      <c r="AH96" s="504">
        <v>0</v>
      </c>
      <c r="AI96" s="504">
        <v>0</v>
      </c>
      <c r="AJ96" s="504">
        <v>0</v>
      </c>
      <c r="AK96" s="504">
        <v>0</v>
      </c>
      <c r="AL96" s="504">
        <v>0</v>
      </c>
      <c r="AM96" s="504">
        <v>0</v>
      </c>
      <c r="AN96" s="504">
        <v>0</v>
      </c>
      <c r="AO96" s="504">
        <v>0</v>
      </c>
      <c r="AP96" s="504">
        <v>0</v>
      </c>
      <c r="AQ96" s="504">
        <v>0</v>
      </c>
      <c r="AR96" s="504">
        <v>0</v>
      </c>
      <c r="AS96" s="504">
        <v>0</v>
      </c>
      <c r="AT96" s="504">
        <v>0</v>
      </c>
      <c r="AU96" s="504">
        <v>0</v>
      </c>
      <c r="AV96" s="504">
        <v>0</v>
      </c>
      <c r="AW96" s="504">
        <v>0</v>
      </c>
      <c r="AX96" s="504">
        <v>0</v>
      </c>
      <c r="AY96" s="504">
        <v>0</v>
      </c>
      <c r="AZ96" s="504">
        <v>0</v>
      </c>
      <c r="BA96" s="504">
        <v>0</v>
      </c>
      <c r="BB96" s="504">
        <v>0</v>
      </c>
      <c r="BC96" s="504">
        <v>0</v>
      </c>
      <c r="BD96" s="504">
        <v>0</v>
      </c>
      <c r="BE96" s="504">
        <v>0</v>
      </c>
      <c r="BF96" s="504">
        <v>0</v>
      </c>
      <c r="BG96" s="504">
        <v>0</v>
      </c>
      <c r="BH96" s="504">
        <v>0</v>
      </c>
      <c r="BI96" s="504">
        <v>0</v>
      </c>
      <c r="BJ96" s="504">
        <v>0</v>
      </c>
      <c r="BK96" s="504">
        <v>0</v>
      </c>
      <c r="BL96" s="504">
        <v>0</v>
      </c>
      <c r="BM96" s="504">
        <v>0</v>
      </c>
      <c r="BN96" s="504">
        <v>0</v>
      </c>
      <c r="BO96" s="504">
        <v>0</v>
      </c>
      <c r="BP96" s="504">
        <v>0</v>
      </c>
      <c r="BQ96" s="504">
        <v>0</v>
      </c>
      <c r="BR96" s="504">
        <v>0</v>
      </c>
      <c r="BS96" s="504">
        <v>0</v>
      </c>
      <c r="BT96" s="504">
        <v>0</v>
      </c>
      <c r="BU96" s="504">
        <v>0</v>
      </c>
      <c r="BV96" s="504">
        <v>0</v>
      </c>
      <c r="BW96" s="504">
        <v>0</v>
      </c>
      <c r="BX96" s="504">
        <v>0</v>
      </c>
      <c r="BY96" s="504">
        <v>0</v>
      </c>
      <c r="BZ96" s="504">
        <v>0</v>
      </c>
      <c r="CA96" s="504">
        <v>0</v>
      </c>
      <c r="CB96" s="504">
        <v>0</v>
      </c>
      <c r="CC96" s="504">
        <v>0</v>
      </c>
      <c r="CD96" s="504">
        <v>0</v>
      </c>
      <c r="CE96" s="504">
        <v>0</v>
      </c>
      <c r="CF96" s="504">
        <v>0</v>
      </c>
      <c r="CG96" s="504">
        <v>0</v>
      </c>
      <c r="CH96" s="504">
        <v>0</v>
      </c>
      <c r="CI96" s="504">
        <v>0</v>
      </c>
      <c r="CJ96" s="504">
        <v>0</v>
      </c>
      <c r="CK96" s="504">
        <v>0</v>
      </c>
      <c r="CL96" s="504">
        <v>0</v>
      </c>
      <c r="CM96" s="504">
        <v>0</v>
      </c>
      <c r="CN96" s="504">
        <v>0</v>
      </c>
      <c r="CO96" s="503">
        <f t="array" ref="CO96">-生産者価格評価表!$DX96/(MMULT(投入係数表!$D96:$DG96,生産者価格評価表!$DZ$7:$DZ$114)+生産者価格評価表!$DO96)</f>
        <v>8.9121532219676623E-4</v>
      </c>
      <c r="CP96" s="504">
        <v>0</v>
      </c>
      <c r="CQ96" s="504">
        <v>0</v>
      </c>
      <c r="CR96" s="504">
        <v>0</v>
      </c>
      <c r="CS96" s="504">
        <v>0</v>
      </c>
      <c r="CT96" s="504">
        <v>0</v>
      </c>
      <c r="CU96" s="504">
        <v>0</v>
      </c>
      <c r="CV96" s="504">
        <v>0</v>
      </c>
      <c r="CW96" s="504">
        <v>0</v>
      </c>
      <c r="CX96" s="504">
        <v>0</v>
      </c>
      <c r="CY96" s="504">
        <v>0</v>
      </c>
      <c r="CZ96" s="504">
        <v>0</v>
      </c>
      <c r="DA96" s="504">
        <v>0</v>
      </c>
      <c r="DB96" s="504">
        <v>0</v>
      </c>
      <c r="DC96" s="504">
        <v>0</v>
      </c>
      <c r="DD96" s="504">
        <v>0</v>
      </c>
      <c r="DE96" s="504">
        <v>0</v>
      </c>
      <c r="DF96" s="504">
        <v>0</v>
      </c>
      <c r="DG96" s="505">
        <v>0</v>
      </c>
    </row>
    <row r="97" spans="2:111" ht="15.5" customHeight="1">
      <c r="B97" s="188" t="s">
        <v>300</v>
      </c>
      <c r="C97" s="185" t="s">
        <v>301</v>
      </c>
      <c r="D97" s="502">
        <v>0</v>
      </c>
      <c r="E97" s="504">
        <v>0</v>
      </c>
      <c r="F97" s="504">
        <v>0</v>
      </c>
      <c r="G97" s="504">
        <v>0</v>
      </c>
      <c r="H97" s="504">
        <v>0</v>
      </c>
      <c r="I97" s="504">
        <v>0</v>
      </c>
      <c r="J97" s="504">
        <v>0</v>
      </c>
      <c r="K97" s="504">
        <v>0</v>
      </c>
      <c r="L97" s="504">
        <v>0</v>
      </c>
      <c r="M97" s="504">
        <v>0</v>
      </c>
      <c r="N97" s="504">
        <v>0</v>
      </c>
      <c r="O97" s="504">
        <v>0</v>
      </c>
      <c r="P97" s="504">
        <v>0</v>
      </c>
      <c r="Q97" s="504">
        <v>0</v>
      </c>
      <c r="R97" s="504">
        <v>0</v>
      </c>
      <c r="S97" s="504">
        <v>0</v>
      </c>
      <c r="T97" s="504">
        <v>0</v>
      </c>
      <c r="U97" s="504">
        <v>0</v>
      </c>
      <c r="V97" s="504">
        <v>0</v>
      </c>
      <c r="W97" s="504">
        <v>0</v>
      </c>
      <c r="X97" s="504">
        <v>0</v>
      </c>
      <c r="Y97" s="504">
        <v>0</v>
      </c>
      <c r="Z97" s="504">
        <v>0</v>
      </c>
      <c r="AA97" s="504">
        <v>0</v>
      </c>
      <c r="AB97" s="504">
        <v>0</v>
      </c>
      <c r="AC97" s="504">
        <v>0</v>
      </c>
      <c r="AD97" s="504">
        <v>0</v>
      </c>
      <c r="AE97" s="504">
        <v>0</v>
      </c>
      <c r="AF97" s="504">
        <v>0</v>
      </c>
      <c r="AG97" s="504">
        <v>0</v>
      </c>
      <c r="AH97" s="504">
        <v>0</v>
      </c>
      <c r="AI97" s="504">
        <v>0</v>
      </c>
      <c r="AJ97" s="504">
        <v>0</v>
      </c>
      <c r="AK97" s="504">
        <v>0</v>
      </c>
      <c r="AL97" s="504">
        <v>0</v>
      </c>
      <c r="AM97" s="504">
        <v>0</v>
      </c>
      <c r="AN97" s="504">
        <v>0</v>
      </c>
      <c r="AO97" s="504">
        <v>0</v>
      </c>
      <c r="AP97" s="504">
        <v>0</v>
      </c>
      <c r="AQ97" s="504">
        <v>0</v>
      </c>
      <c r="AR97" s="504">
        <v>0</v>
      </c>
      <c r="AS97" s="504">
        <v>0</v>
      </c>
      <c r="AT97" s="504">
        <v>0</v>
      </c>
      <c r="AU97" s="504">
        <v>0</v>
      </c>
      <c r="AV97" s="504">
        <v>0</v>
      </c>
      <c r="AW97" s="504">
        <v>0</v>
      </c>
      <c r="AX97" s="504">
        <v>0</v>
      </c>
      <c r="AY97" s="504">
        <v>0</v>
      </c>
      <c r="AZ97" s="504">
        <v>0</v>
      </c>
      <c r="BA97" s="504">
        <v>0</v>
      </c>
      <c r="BB97" s="504">
        <v>0</v>
      </c>
      <c r="BC97" s="504">
        <v>0</v>
      </c>
      <c r="BD97" s="504">
        <v>0</v>
      </c>
      <c r="BE97" s="504">
        <v>0</v>
      </c>
      <c r="BF97" s="504">
        <v>0</v>
      </c>
      <c r="BG97" s="504">
        <v>0</v>
      </c>
      <c r="BH97" s="504">
        <v>0</v>
      </c>
      <c r="BI97" s="504">
        <v>0</v>
      </c>
      <c r="BJ97" s="504">
        <v>0</v>
      </c>
      <c r="BK97" s="504">
        <v>0</v>
      </c>
      <c r="BL97" s="504">
        <v>0</v>
      </c>
      <c r="BM97" s="504">
        <v>0</v>
      </c>
      <c r="BN97" s="504">
        <v>0</v>
      </c>
      <c r="BO97" s="504">
        <v>0</v>
      </c>
      <c r="BP97" s="504">
        <v>0</v>
      </c>
      <c r="BQ97" s="504">
        <v>0</v>
      </c>
      <c r="BR97" s="504">
        <v>0</v>
      </c>
      <c r="BS97" s="504">
        <v>0</v>
      </c>
      <c r="BT97" s="504">
        <v>0</v>
      </c>
      <c r="BU97" s="504">
        <v>0</v>
      </c>
      <c r="BV97" s="504">
        <v>0</v>
      </c>
      <c r="BW97" s="504">
        <v>0</v>
      </c>
      <c r="BX97" s="504">
        <v>0</v>
      </c>
      <c r="BY97" s="504">
        <v>0</v>
      </c>
      <c r="BZ97" s="504">
        <v>0</v>
      </c>
      <c r="CA97" s="504">
        <v>0</v>
      </c>
      <c r="CB97" s="504">
        <v>0</v>
      </c>
      <c r="CC97" s="504">
        <v>0</v>
      </c>
      <c r="CD97" s="504">
        <v>0</v>
      </c>
      <c r="CE97" s="504">
        <v>0</v>
      </c>
      <c r="CF97" s="504">
        <v>0</v>
      </c>
      <c r="CG97" s="504">
        <v>0</v>
      </c>
      <c r="CH97" s="504">
        <v>0</v>
      </c>
      <c r="CI97" s="504">
        <v>0</v>
      </c>
      <c r="CJ97" s="504">
        <v>0</v>
      </c>
      <c r="CK97" s="504">
        <v>0</v>
      </c>
      <c r="CL97" s="504">
        <v>0</v>
      </c>
      <c r="CM97" s="504">
        <v>0</v>
      </c>
      <c r="CN97" s="504">
        <v>0</v>
      </c>
      <c r="CO97" s="504">
        <v>0</v>
      </c>
      <c r="CP97" s="503">
        <f t="array" ref="CP97">-生産者価格評価表!$DX97/(MMULT(投入係数表!$D97:$DG97,生産者価格評価表!$DZ$7:$DZ$114)+生産者価格評価表!$DO97)</f>
        <v>9.3908702476904304E-2</v>
      </c>
      <c r="CQ97" s="504">
        <v>0</v>
      </c>
      <c r="CR97" s="504">
        <v>0</v>
      </c>
      <c r="CS97" s="504">
        <v>0</v>
      </c>
      <c r="CT97" s="504">
        <v>0</v>
      </c>
      <c r="CU97" s="504">
        <v>0</v>
      </c>
      <c r="CV97" s="504">
        <v>0</v>
      </c>
      <c r="CW97" s="504">
        <v>0</v>
      </c>
      <c r="CX97" s="504">
        <v>0</v>
      </c>
      <c r="CY97" s="504">
        <v>0</v>
      </c>
      <c r="CZ97" s="504">
        <v>0</v>
      </c>
      <c r="DA97" s="504">
        <v>0</v>
      </c>
      <c r="DB97" s="504">
        <v>0</v>
      </c>
      <c r="DC97" s="504">
        <v>0</v>
      </c>
      <c r="DD97" s="504">
        <v>0</v>
      </c>
      <c r="DE97" s="504">
        <v>0</v>
      </c>
      <c r="DF97" s="504">
        <v>0</v>
      </c>
      <c r="DG97" s="505">
        <v>0</v>
      </c>
    </row>
    <row r="98" spans="2:111" ht="15.5" customHeight="1">
      <c r="B98" s="188" t="s">
        <v>302</v>
      </c>
      <c r="C98" s="185" t="s">
        <v>303</v>
      </c>
      <c r="D98" s="502">
        <v>0</v>
      </c>
      <c r="E98" s="504">
        <v>0</v>
      </c>
      <c r="F98" s="504">
        <v>0</v>
      </c>
      <c r="G98" s="504">
        <v>0</v>
      </c>
      <c r="H98" s="504">
        <v>0</v>
      </c>
      <c r="I98" s="504">
        <v>0</v>
      </c>
      <c r="J98" s="504">
        <v>0</v>
      </c>
      <c r="K98" s="504">
        <v>0</v>
      </c>
      <c r="L98" s="504">
        <v>0</v>
      </c>
      <c r="M98" s="504">
        <v>0</v>
      </c>
      <c r="N98" s="504">
        <v>0</v>
      </c>
      <c r="O98" s="504">
        <v>0</v>
      </c>
      <c r="P98" s="504">
        <v>0</v>
      </c>
      <c r="Q98" s="504">
        <v>0</v>
      </c>
      <c r="R98" s="504">
        <v>0</v>
      </c>
      <c r="S98" s="504">
        <v>0</v>
      </c>
      <c r="T98" s="504">
        <v>0</v>
      </c>
      <c r="U98" s="504">
        <v>0</v>
      </c>
      <c r="V98" s="504">
        <v>0</v>
      </c>
      <c r="W98" s="504">
        <v>0</v>
      </c>
      <c r="X98" s="504">
        <v>0</v>
      </c>
      <c r="Y98" s="504">
        <v>0</v>
      </c>
      <c r="Z98" s="504">
        <v>0</v>
      </c>
      <c r="AA98" s="504">
        <v>0</v>
      </c>
      <c r="AB98" s="504">
        <v>0</v>
      </c>
      <c r="AC98" s="504">
        <v>0</v>
      </c>
      <c r="AD98" s="504">
        <v>0</v>
      </c>
      <c r="AE98" s="504">
        <v>0</v>
      </c>
      <c r="AF98" s="504">
        <v>0</v>
      </c>
      <c r="AG98" s="504">
        <v>0</v>
      </c>
      <c r="AH98" s="504">
        <v>0</v>
      </c>
      <c r="AI98" s="504">
        <v>0</v>
      </c>
      <c r="AJ98" s="504">
        <v>0</v>
      </c>
      <c r="AK98" s="504">
        <v>0</v>
      </c>
      <c r="AL98" s="504">
        <v>0</v>
      </c>
      <c r="AM98" s="504">
        <v>0</v>
      </c>
      <c r="AN98" s="504">
        <v>0</v>
      </c>
      <c r="AO98" s="504">
        <v>0</v>
      </c>
      <c r="AP98" s="504">
        <v>0</v>
      </c>
      <c r="AQ98" s="504">
        <v>0</v>
      </c>
      <c r="AR98" s="504">
        <v>0</v>
      </c>
      <c r="AS98" s="504">
        <v>0</v>
      </c>
      <c r="AT98" s="504">
        <v>0</v>
      </c>
      <c r="AU98" s="504">
        <v>0</v>
      </c>
      <c r="AV98" s="504">
        <v>0</v>
      </c>
      <c r="AW98" s="504">
        <v>0</v>
      </c>
      <c r="AX98" s="504">
        <v>0</v>
      </c>
      <c r="AY98" s="504">
        <v>0</v>
      </c>
      <c r="AZ98" s="504">
        <v>0</v>
      </c>
      <c r="BA98" s="504">
        <v>0</v>
      </c>
      <c r="BB98" s="504">
        <v>0</v>
      </c>
      <c r="BC98" s="504">
        <v>0</v>
      </c>
      <c r="BD98" s="504">
        <v>0</v>
      </c>
      <c r="BE98" s="504">
        <v>0</v>
      </c>
      <c r="BF98" s="504">
        <v>0</v>
      </c>
      <c r="BG98" s="504">
        <v>0</v>
      </c>
      <c r="BH98" s="504">
        <v>0</v>
      </c>
      <c r="BI98" s="504">
        <v>0</v>
      </c>
      <c r="BJ98" s="504">
        <v>0</v>
      </c>
      <c r="BK98" s="504">
        <v>0</v>
      </c>
      <c r="BL98" s="504">
        <v>0</v>
      </c>
      <c r="BM98" s="504">
        <v>0</v>
      </c>
      <c r="BN98" s="504">
        <v>0</v>
      </c>
      <c r="BO98" s="504">
        <v>0</v>
      </c>
      <c r="BP98" s="504">
        <v>0</v>
      </c>
      <c r="BQ98" s="504">
        <v>0</v>
      </c>
      <c r="BR98" s="504">
        <v>0</v>
      </c>
      <c r="BS98" s="504">
        <v>0</v>
      </c>
      <c r="BT98" s="504">
        <v>0</v>
      </c>
      <c r="BU98" s="504">
        <v>0</v>
      </c>
      <c r="BV98" s="504">
        <v>0</v>
      </c>
      <c r="BW98" s="504">
        <v>0</v>
      </c>
      <c r="BX98" s="504">
        <v>0</v>
      </c>
      <c r="BY98" s="504">
        <v>0</v>
      </c>
      <c r="BZ98" s="504">
        <v>0</v>
      </c>
      <c r="CA98" s="504">
        <v>0</v>
      </c>
      <c r="CB98" s="504">
        <v>0</v>
      </c>
      <c r="CC98" s="504">
        <v>0</v>
      </c>
      <c r="CD98" s="504">
        <v>0</v>
      </c>
      <c r="CE98" s="504">
        <v>0</v>
      </c>
      <c r="CF98" s="504">
        <v>0</v>
      </c>
      <c r="CG98" s="504">
        <v>0</v>
      </c>
      <c r="CH98" s="504">
        <v>0</v>
      </c>
      <c r="CI98" s="504">
        <v>0</v>
      </c>
      <c r="CJ98" s="504">
        <v>0</v>
      </c>
      <c r="CK98" s="504">
        <v>0</v>
      </c>
      <c r="CL98" s="504">
        <v>0</v>
      </c>
      <c r="CM98" s="504">
        <v>0</v>
      </c>
      <c r="CN98" s="504">
        <v>0</v>
      </c>
      <c r="CO98" s="504">
        <v>0</v>
      </c>
      <c r="CP98" s="504">
        <v>0</v>
      </c>
      <c r="CQ98" s="503">
        <f t="array" ref="CQ98">-生産者価格評価表!$DX98/(MMULT(投入係数表!$D98:$DG98,生産者価格評価表!$DZ$7:$DZ$114)+生産者価格評価表!$DO98)</f>
        <v>1.0712166830051763E-4</v>
      </c>
      <c r="CR98" s="504">
        <v>0</v>
      </c>
      <c r="CS98" s="504">
        <v>0</v>
      </c>
      <c r="CT98" s="504">
        <v>0</v>
      </c>
      <c r="CU98" s="504">
        <v>0</v>
      </c>
      <c r="CV98" s="504">
        <v>0</v>
      </c>
      <c r="CW98" s="504">
        <v>0</v>
      </c>
      <c r="CX98" s="504">
        <v>0</v>
      </c>
      <c r="CY98" s="504">
        <v>0</v>
      </c>
      <c r="CZ98" s="504">
        <v>0</v>
      </c>
      <c r="DA98" s="504">
        <v>0</v>
      </c>
      <c r="DB98" s="504">
        <v>0</v>
      </c>
      <c r="DC98" s="504">
        <v>0</v>
      </c>
      <c r="DD98" s="504">
        <v>0</v>
      </c>
      <c r="DE98" s="504">
        <v>0</v>
      </c>
      <c r="DF98" s="504">
        <v>0</v>
      </c>
      <c r="DG98" s="505">
        <v>0</v>
      </c>
    </row>
    <row r="99" spans="2:111" ht="15.5" customHeight="1">
      <c r="B99" s="188" t="s">
        <v>304</v>
      </c>
      <c r="C99" s="185" t="s">
        <v>305</v>
      </c>
      <c r="D99" s="502">
        <v>0</v>
      </c>
      <c r="E99" s="504">
        <v>0</v>
      </c>
      <c r="F99" s="504">
        <v>0</v>
      </c>
      <c r="G99" s="504">
        <v>0</v>
      </c>
      <c r="H99" s="504">
        <v>0</v>
      </c>
      <c r="I99" s="504">
        <v>0</v>
      </c>
      <c r="J99" s="504">
        <v>0</v>
      </c>
      <c r="K99" s="504">
        <v>0</v>
      </c>
      <c r="L99" s="504">
        <v>0</v>
      </c>
      <c r="M99" s="504">
        <v>0</v>
      </c>
      <c r="N99" s="504">
        <v>0</v>
      </c>
      <c r="O99" s="504">
        <v>0</v>
      </c>
      <c r="P99" s="504">
        <v>0</v>
      </c>
      <c r="Q99" s="504">
        <v>0</v>
      </c>
      <c r="R99" s="504">
        <v>0</v>
      </c>
      <c r="S99" s="504">
        <v>0</v>
      </c>
      <c r="T99" s="504">
        <v>0</v>
      </c>
      <c r="U99" s="504">
        <v>0</v>
      </c>
      <c r="V99" s="504">
        <v>0</v>
      </c>
      <c r="W99" s="504">
        <v>0</v>
      </c>
      <c r="X99" s="504">
        <v>0</v>
      </c>
      <c r="Y99" s="504">
        <v>0</v>
      </c>
      <c r="Z99" s="504">
        <v>0</v>
      </c>
      <c r="AA99" s="504">
        <v>0</v>
      </c>
      <c r="AB99" s="504">
        <v>0</v>
      </c>
      <c r="AC99" s="504">
        <v>0</v>
      </c>
      <c r="AD99" s="504">
        <v>0</v>
      </c>
      <c r="AE99" s="504">
        <v>0</v>
      </c>
      <c r="AF99" s="504">
        <v>0</v>
      </c>
      <c r="AG99" s="504">
        <v>0</v>
      </c>
      <c r="AH99" s="504">
        <v>0</v>
      </c>
      <c r="AI99" s="504">
        <v>0</v>
      </c>
      <c r="AJ99" s="504">
        <v>0</v>
      </c>
      <c r="AK99" s="504">
        <v>0</v>
      </c>
      <c r="AL99" s="504">
        <v>0</v>
      </c>
      <c r="AM99" s="504">
        <v>0</v>
      </c>
      <c r="AN99" s="504">
        <v>0</v>
      </c>
      <c r="AO99" s="504">
        <v>0</v>
      </c>
      <c r="AP99" s="504">
        <v>0</v>
      </c>
      <c r="AQ99" s="504">
        <v>0</v>
      </c>
      <c r="AR99" s="504">
        <v>0</v>
      </c>
      <c r="AS99" s="504">
        <v>0</v>
      </c>
      <c r="AT99" s="504">
        <v>0</v>
      </c>
      <c r="AU99" s="504">
        <v>0</v>
      </c>
      <c r="AV99" s="504">
        <v>0</v>
      </c>
      <c r="AW99" s="504">
        <v>0</v>
      </c>
      <c r="AX99" s="504">
        <v>0</v>
      </c>
      <c r="AY99" s="504">
        <v>0</v>
      </c>
      <c r="AZ99" s="504">
        <v>0</v>
      </c>
      <c r="BA99" s="504">
        <v>0</v>
      </c>
      <c r="BB99" s="504">
        <v>0</v>
      </c>
      <c r="BC99" s="504">
        <v>0</v>
      </c>
      <c r="BD99" s="504">
        <v>0</v>
      </c>
      <c r="BE99" s="504">
        <v>0</v>
      </c>
      <c r="BF99" s="504">
        <v>0</v>
      </c>
      <c r="BG99" s="504">
        <v>0</v>
      </c>
      <c r="BH99" s="504">
        <v>0</v>
      </c>
      <c r="BI99" s="504">
        <v>0</v>
      </c>
      <c r="BJ99" s="504">
        <v>0</v>
      </c>
      <c r="BK99" s="504">
        <v>0</v>
      </c>
      <c r="BL99" s="504">
        <v>0</v>
      </c>
      <c r="BM99" s="504">
        <v>0</v>
      </c>
      <c r="BN99" s="504">
        <v>0</v>
      </c>
      <c r="BO99" s="504">
        <v>0</v>
      </c>
      <c r="BP99" s="504">
        <v>0</v>
      </c>
      <c r="BQ99" s="504">
        <v>0</v>
      </c>
      <c r="BR99" s="504">
        <v>0</v>
      </c>
      <c r="BS99" s="504">
        <v>0</v>
      </c>
      <c r="BT99" s="504">
        <v>0</v>
      </c>
      <c r="BU99" s="504">
        <v>0</v>
      </c>
      <c r="BV99" s="504">
        <v>0</v>
      </c>
      <c r="BW99" s="504">
        <v>0</v>
      </c>
      <c r="BX99" s="504">
        <v>0</v>
      </c>
      <c r="BY99" s="504">
        <v>0</v>
      </c>
      <c r="BZ99" s="504">
        <v>0</v>
      </c>
      <c r="CA99" s="504">
        <v>0</v>
      </c>
      <c r="CB99" s="504">
        <v>0</v>
      </c>
      <c r="CC99" s="504">
        <v>0</v>
      </c>
      <c r="CD99" s="504">
        <v>0</v>
      </c>
      <c r="CE99" s="504">
        <v>0</v>
      </c>
      <c r="CF99" s="504">
        <v>0</v>
      </c>
      <c r="CG99" s="504">
        <v>0</v>
      </c>
      <c r="CH99" s="504">
        <v>0</v>
      </c>
      <c r="CI99" s="504">
        <v>0</v>
      </c>
      <c r="CJ99" s="504">
        <v>0</v>
      </c>
      <c r="CK99" s="504">
        <v>0</v>
      </c>
      <c r="CL99" s="504">
        <v>0</v>
      </c>
      <c r="CM99" s="504">
        <v>0</v>
      </c>
      <c r="CN99" s="504">
        <v>0</v>
      </c>
      <c r="CO99" s="504">
        <v>0</v>
      </c>
      <c r="CP99" s="504">
        <v>0</v>
      </c>
      <c r="CQ99" s="504">
        <v>0</v>
      </c>
      <c r="CR99" s="503">
        <f t="array" ref="CR99">-生産者価格評価表!$DX99/(MMULT(投入係数表!$D99:$DG99,生産者価格評価表!$DZ$7:$DZ$114)+生産者価格評価表!$DO99)</f>
        <v>0</v>
      </c>
      <c r="CS99" s="504">
        <v>0</v>
      </c>
      <c r="CT99" s="504">
        <v>0</v>
      </c>
      <c r="CU99" s="504">
        <v>0</v>
      </c>
      <c r="CV99" s="504">
        <v>0</v>
      </c>
      <c r="CW99" s="504">
        <v>0</v>
      </c>
      <c r="CX99" s="504">
        <v>0</v>
      </c>
      <c r="CY99" s="504">
        <v>0</v>
      </c>
      <c r="CZ99" s="504">
        <v>0</v>
      </c>
      <c r="DA99" s="504">
        <v>0</v>
      </c>
      <c r="DB99" s="504">
        <v>0</v>
      </c>
      <c r="DC99" s="504">
        <v>0</v>
      </c>
      <c r="DD99" s="504">
        <v>0</v>
      </c>
      <c r="DE99" s="504">
        <v>0</v>
      </c>
      <c r="DF99" s="504">
        <v>0</v>
      </c>
      <c r="DG99" s="505">
        <v>0</v>
      </c>
    </row>
    <row r="100" spans="2:111" ht="15.5" customHeight="1">
      <c r="B100" s="188" t="s">
        <v>306</v>
      </c>
      <c r="C100" s="185" t="s">
        <v>307</v>
      </c>
      <c r="D100" s="502">
        <v>0</v>
      </c>
      <c r="E100" s="504">
        <v>0</v>
      </c>
      <c r="F100" s="504">
        <v>0</v>
      </c>
      <c r="G100" s="504">
        <v>0</v>
      </c>
      <c r="H100" s="504">
        <v>0</v>
      </c>
      <c r="I100" s="504">
        <v>0</v>
      </c>
      <c r="J100" s="504">
        <v>0</v>
      </c>
      <c r="K100" s="504">
        <v>0</v>
      </c>
      <c r="L100" s="504">
        <v>0</v>
      </c>
      <c r="M100" s="504">
        <v>0</v>
      </c>
      <c r="N100" s="504">
        <v>0</v>
      </c>
      <c r="O100" s="504">
        <v>0</v>
      </c>
      <c r="P100" s="504">
        <v>0</v>
      </c>
      <c r="Q100" s="504">
        <v>0</v>
      </c>
      <c r="R100" s="504">
        <v>0</v>
      </c>
      <c r="S100" s="504">
        <v>0</v>
      </c>
      <c r="T100" s="504">
        <v>0</v>
      </c>
      <c r="U100" s="504">
        <v>0</v>
      </c>
      <c r="V100" s="504">
        <v>0</v>
      </c>
      <c r="W100" s="504">
        <v>0</v>
      </c>
      <c r="X100" s="504">
        <v>0</v>
      </c>
      <c r="Y100" s="504">
        <v>0</v>
      </c>
      <c r="Z100" s="504">
        <v>0</v>
      </c>
      <c r="AA100" s="504">
        <v>0</v>
      </c>
      <c r="AB100" s="504">
        <v>0</v>
      </c>
      <c r="AC100" s="504">
        <v>0</v>
      </c>
      <c r="AD100" s="504">
        <v>0</v>
      </c>
      <c r="AE100" s="504">
        <v>0</v>
      </c>
      <c r="AF100" s="504">
        <v>0</v>
      </c>
      <c r="AG100" s="504">
        <v>0</v>
      </c>
      <c r="AH100" s="504">
        <v>0</v>
      </c>
      <c r="AI100" s="504">
        <v>0</v>
      </c>
      <c r="AJ100" s="504">
        <v>0</v>
      </c>
      <c r="AK100" s="504">
        <v>0</v>
      </c>
      <c r="AL100" s="504">
        <v>0</v>
      </c>
      <c r="AM100" s="504">
        <v>0</v>
      </c>
      <c r="AN100" s="504">
        <v>0</v>
      </c>
      <c r="AO100" s="504">
        <v>0</v>
      </c>
      <c r="AP100" s="504">
        <v>0</v>
      </c>
      <c r="AQ100" s="504">
        <v>0</v>
      </c>
      <c r="AR100" s="504">
        <v>0</v>
      </c>
      <c r="AS100" s="504">
        <v>0</v>
      </c>
      <c r="AT100" s="504">
        <v>0</v>
      </c>
      <c r="AU100" s="504">
        <v>0</v>
      </c>
      <c r="AV100" s="504">
        <v>0</v>
      </c>
      <c r="AW100" s="504">
        <v>0</v>
      </c>
      <c r="AX100" s="504">
        <v>0</v>
      </c>
      <c r="AY100" s="504">
        <v>0</v>
      </c>
      <c r="AZ100" s="504">
        <v>0</v>
      </c>
      <c r="BA100" s="504">
        <v>0</v>
      </c>
      <c r="BB100" s="504">
        <v>0</v>
      </c>
      <c r="BC100" s="504">
        <v>0</v>
      </c>
      <c r="BD100" s="504">
        <v>0</v>
      </c>
      <c r="BE100" s="504">
        <v>0</v>
      </c>
      <c r="BF100" s="504">
        <v>0</v>
      </c>
      <c r="BG100" s="504">
        <v>0</v>
      </c>
      <c r="BH100" s="504">
        <v>0</v>
      </c>
      <c r="BI100" s="504">
        <v>0</v>
      </c>
      <c r="BJ100" s="504">
        <v>0</v>
      </c>
      <c r="BK100" s="504">
        <v>0</v>
      </c>
      <c r="BL100" s="504">
        <v>0</v>
      </c>
      <c r="BM100" s="504">
        <v>0</v>
      </c>
      <c r="BN100" s="504">
        <v>0</v>
      </c>
      <c r="BO100" s="504">
        <v>0</v>
      </c>
      <c r="BP100" s="504">
        <v>0</v>
      </c>
      <c r="BQ100" s="504">
        <v>0</v>
      </c>
      <c r="BR100" s="504">
        <v>0</v>
      </c>
      <c r="BS100" s="504">
        <v>0</v>
      </c>
      <c r="BT100" s="504">
        <v>0</v>
      </c>
      <c r="BU100" s="504">
        <v>0</v>
      </c>
      <c r="BV100" s="504">
        <v>0</v>
      </c>
      <c r="BW100" s="504">
        <v>0</v>
      </c>
      <c r="BX100" s="504">
        <v>0</v>
      </c>
      <c r="BY100" s="504">
        <v>0</v>
      </c>
      <c r="BZ100" s="504">
        <v>0</v>
      </c>
      <c r="CA100" s="504">
        <v>0</v>
      </c>
      <c r="CB100" s="504">
        <v>0</v>
      </c>
      <c r="CC100" s="504">
        <v>0</v>
      </c>
      <c r="CD100" s="504">
        <v>0</v>
      </c>
      <c r="CE100" s="504">
        <v>0</v>
      </c>
      <c r="CF100" s="504">
        <v>0</v>
      </c>
      <c r="CG100" s="504">
        <v>0</v>
      </c>
      <c r="CH100" s="504">
        <v>0</v>
      </c>
      <c r="CI100" s="504">
        <v>0</v>
      </c>
      <c r="CJ100" s="504">
        <v>0</v>
      </c>
      <c r="CK100" s="504">
        <v>0</v>
      </c>
      <c r="CL100" s="504">
        <v>0</v>
      </c>
      <c r="CM100" s="504">
        <v>0</v>
      </c>
      <c r="CN100" s="504">
        <v>0</v>
      </c>
      <c r="CO100" s="504">
        <v>0</v>
      </c>
      <c r="CP100" s="504">
        <v>0</v>
      </c>
      <c r="CQ100" s="504">
        <v>0</v>
      </c>
      <c r="CR100" s="504">
        <v>0</v>
      </c>
      <c r="CS100" s="503">
        <f t="array" ref="CS100">-生産者価格評価表!$DX100/(MMULT(投入係数表!$D100:$DG100,生産者価格評価表!$DZ$7:$DZ$114)+生産者価格評価表!$DO100)</f>
        <v>0</v>
      </c>
      <c r="CT100" s="504">
        <v>0</v>
      </c>
      <c r="CU100" s="504">
        <v>0</v>
      </c>
      <c r="CV100" s="504">
        <v>0</v>
      </c>
      <c r="CW100" s="504">
        <v>0</v>
      </c>
      <c r="CX100" s="504">
        <v>0</v>
      </c>
      <c r="CY100" s="504">
        <v>0</v>
      </c>
      <c r="CZ100" s="504">
        <v>0</v>
      </c>
      <c r="DA100" s="504">
        <v>0</v>
      </c>
      <c r="DB100" s="504">
        <v>0</v>
      </c>
      <c r="DC100" s="504">
        <v>0</v>
      </c>
      <c r="DD100" s="504">
        <v>0</v>
      </c>
      <c r="DE100" s="504">
        <v>0</v>
      </c>
      <c r="DF100" s="504">
        <v>0</v>
      </c>
      <c r="DG100" s="505">
        <v>0</v>
      </c>
    </row>
    <row r="101" spans="2:111" ht="15.5" customHeight="1">
      <c r="B101" s="188" t="s">
        <v>308</v>
      </c>
      <c r="C101" s="185" t="s">
        <v>309</v>
      </c>
      <c r="D101" s="502">
        <v>0</v>
      </c>
      <c r="E101" s="504">
        <v>0</v>
      </c>
      <c r="F101" s="504">
        <v>0</v>
      </c>
      <c r="G101" s="504">
        <v>0</v>
      </c>
      <c r="H101" s="504">
        <v>0</v>
      </c>
      <c r="I101" s="504">
        <v>0</v>
      </c>
      <c r="J101" s="504">
        <v>0</v>
      </c>
      <c r="K101" s="504">
        <v>0</v>
      </c>
      <c r="L101" s="504">
        <v>0</v>
      </c>
      <c r="M101" s="504">
        <v>0</v>
      </c>
      <c r="N101" s="504">
        <v>0</v>
      </c>
      <c r="O101" s="504">
        <v>0</v>
      </c>
      <c r="P101" s="504">
        <v>0</v>
      </c>
      <c r="Q101" s="504">
        <v>0</v>
      </c>
      <c r="R101" s="504">
        <v>0</v>
      </c>
      <c r="S101" s="504">
        <v>0</v>
      </c>
      <c r="T101" s="504">
        <v>0</v>
      </c>
      <c r="U101" s="504">
        <v>0</v>
      </c>
      <c r="V101" s="504">
        <v>0</v>
      </c>
      <c r="W101" s="504">
        <v>0</v>
      </c>
      <c r="X101" s="504">
        <v>0</v>
      </c>
      <c r="Y101" s="504">
        <v>0</v>
      </c>
      <c r="Z101" s="504">
        <v>0</v>
      </c>
      <c r="AA101" s="504">
        <v>0</v>
      </c>
      <c r="AB101" s="504">
        <v>0</v>
      </c>
      <c r="AC101" s="504">
        <v>0</v>
      </c>
      <c r="AD101" s="504">
        <v>0</v>
      </c>
      <c r="AE101" s="504">
        <v>0</v>
      </c>
      <c r="AF101" s="504">
        <v>0</v>
      </c>
      <c r="AG101" s="504">
        <v>0</v>
      </c>
      <c r="AH101" s="504">
        <v>0</v>
      </c>
      <c r="AI101" s="504">
        <v>0</v>
      </c>
      <c r="AJ101" s="504">
        <v>0</v>
      </c>
      <c r="AK101" s="504">
        <v>0</v>
      </c>
      <c r="AL101" s="504">
        <v>0</v>
      </c>
      <c r="AM101" s="504">
        <v>0</v>
      </c>
      <c r="AN101" s="504">
        <v>0</v>
      </c>
      <c r="AO101" s="504">
        <v>0</v>
      </c>
      <c r="AP101" s="504">
        <v>0</v>
      </c>
      <c r="AQ101" s="504">
        <v>0</v>
      </c>
      <c r="AR101" s="504">
        <v>0</v>
      </c>
      <c r="AS101" s="504">
        <v>0</v>
      </c>
      <c r="AT101" s="504">
        <v>0</v>
      </c>
      <c r="AU101" s="504">
        <v>0</v>
      </c>
      <c r="AV101" s="504">
        <v>0</v>
      </c>
      <c r="AW101" s="504">
        <v>0</v>
      </c>
      <c r="AX101" s="504">
        <v>0</v>
      </c>
      <c r="AY101" s="504">
        <v>0</v>
      </c>
      <c r="AZ101" s="504">
        <v>0</v>
      </c>
      <c r="BA101" s="504">
        <v>0</v>
      </c>
      <c r="BB101" s="504">
        <v>0</v>
      </c>
      <c r="BC101" s="504">
        <v>0</v>
      </c>
      <c r="BD101" s="504">
        <v>0</v>
      </c>
      <c r="BE101" s="504">
        <v>0</v>
      </c>
      <c r="BF101" s="504">
        <v>0</v>
      </c>
      <c r="BG101" s="504">
        <v>0</v>
      </c>
      <c r="BH101" s="504">
        <v>0</v>
      </c>
      <c r="BI101" s="504">
        <v>0</v>
      </c>
      <c r="BJ101" s="504">
        <v>0</v>
      </c>
      <c r="BK101" s="504">
        <v>0</v>
      </c>
      <c r="BL101" s="504">
        <v>0</v>
      </c>
      <c r="BM101" s="504">
        <v>0</v>
      </c>
      <c r="BN101" s="504">
        <v>0</v>
      </c>
      <c r="BO101" s="504">
        <v>0</v>
      </c>
      <c r="BP101" s="504">
        <v>0</v>
      </c>
      <c r="BQ101" s="504">
        <v>0</v>
      </c>
      <c r="BR101" s="504">
        <v>0</v>
      </c>
      <c r="BS101" s="504">
        <v>0</v>
      </c>
      <c r="BT101" s="504">
        <v>0</v>
      </c>
      <c r="BU101" s="504">
        <v>0</v>
      </c>
      <c r="BV101" s="504">
        <v>0</v>
      </c>
      <c r="BW101" s="504">
        <v>0</v>
      </c>
      <c r="BX101" s="504">
        <v>0</v>
      </c>
      <c r="BY101" s="504">
        <v>0</v>
      </c>
      <c r="BZ101" s="504">
        <v>0</v>
      </c>
      <c r="CA101" s="504">
        <v>0</v>
      </c>
      <c r="CB101" s="504">
        <v>0</v>
      </c>
      <c r="CC101" s="504">
        <v>0</v>
      </c>
      <c r="CD101" s="504">
        <v>0</v>
      </c>
      <c r="CE101" s="504">
        <v>0</v>
      </c>
      <c r="CF101" s="504">
        <v>0</v>
      </c>
      <c r="CG101" s="504">
        <v>0</v>
      </c>
      <c r="CH101" s="504">
        <v>0</v>
      </c>
      <c r="CI101" s="504">
        <v>0</v>
      </c>
      <c r="CJ101" s="504">
        <v>0</v>
      </c>
      <c r="CK101" s="504">
        <v>0</v>
      </c>
      <c r="CL101" s="504">
        <v>0</v>
      </c>
      <c r="CM101" s="504">
        <v>0</v>
      </c>
      <c r="CN101" s="504">
        <v>0</v>
      </c>
      <c r="CO101" s="504">
        <v>0</v>
      </c>
      <c r="CP101" s="504">
        <v>0</v>
      </c>
      <c r="CQ101" s="504">
        <v>0</v>
      </c>
      <c r="CR101" s="504">
        <v>0</v>
      </c>
      <c r="CS101" s="504">
        <v>0</v>
      </c>
      <c r="CT101" s="503">
        <f t="array" ref="CT101">-生産者価格評価表!$DX101/(MMULT(投入係数表!$D101:$DG101,生産者価格評価表!$DZ$7:$DZ$114)+生産者価格評価表!$DO101)</f>
        <v>0</v>
      </c>
      <c r="CU101" s="504">
        <v>0</v>
      </c>
      <c r="CV101" s="504">
        <v>0</v>
      </c>
      <c r="CW101" s="504">
        <v>0</v>
      </c>
      <c r="CX101" s="504">
        <v>0</v>
      </c>
      <c r="CY101" s="504">
        <v>0</v>
      </c>
      <c r="CZ101" s="504">
        <v>0</v>
      </c>
      <c r="DA101" s="504">
        <v>0</v>
      </c>
      <c r="DB101" s="504">
        <v>0</v>
      </c>
      <c r="DC101" s="504">
        <v>0</v>
      </c>
      <c r="DD101" s="504">
        <v>0</v>
      </c>
      <c r="DE101" s="504">
        <v>0</v>
      </c>
      <c r="DF101" s="504">
        <v>0</v>
      </c>
      <c r="DG101" s="505">
        <v>0</v>
      </c>
    </row>
    <row r="102" spans="2:111" ht="15.5" customHeight="1">
      <c r="B102" s="188" t="s">
        <v>310</v>
      </c>
      <c r="C102" s="185" t="s">
        <v>43</v>
      </c>
      <c r="D102" s="502">
        <v>0</v>
      </c>
      <c r="E102" s="504">
        <v>0</v>
      </c>
      <c r="F102" s="504">
        <v>0</v>
      </c>
      <c r="G102" s="504">
        <v>0</v>
      </c>
      <c r="H102" s="504">
        <v>0</v>
      </c>
      <c r="I102" s="504">
        <v>0</v>
      </c>
      <c r="J102" s="504">
        <v>0</v>
      </c>
      <c r="K102" s="504">
        <v>0</v>
      </c>
      <c r="L102" s="504">
        <v>0</v>
      </c>
      <c r="M102" s="504">
        <v>0</v>
      </c>
      <c r="N102" s="504">
        <v>0</v>
      </c>
      <c r="O102" s="504">
        <v>0</v>
      </c>
      <c r="P102" s="504">
        <v>0</v>
      </c>
      <c r="Q102" s="504">
        <v>0</v>
      </c>
      <c r="R102" s="504">
        <v>0</v>
      </c>
      <c r="S102" s="504">
        <v>0</v>
      </c>
      <c r="T102" s="504">
        <v>0</v>
      </c>
      <c r="U102" s="504">
        <v>0</v>
      </c>
      <c r="V102" s="504">
        <v>0</v>
      </c>
      <c r="W102" s="504">
        <v>0</v>
      </c>
      <c r="X102" s="504">
        <v>0</v>
      </c>
      <c r="Y102" s="504">
        <v>0</v>
      </c>
      <c r="Z102" s="504">
        <v>0</v>
      </c>
      <c r="AA102" s="504">
        <v>0</v>
      </c>
      <c r="AB102" s="504">
        <v>0</v>
      </c>
      <c r="AC102" s="504">
        <v>0</v>
      </c>
      <c r="AD102" s="504">
        <v>0</v>
      </c>
      <c r="AE102" s="504">
        <v>0</v>
      </c>
      <c r="AF102" s="504">
        <v>0</v>
      </c>
      <c r="AG102" s="504">
        <v>0</v>
      </c>
      <c r="AH102" s="504">
        <v>0</v>
      </c>
      <c r="AI102" s="504">
        <v>0</v>
      </c>
      <c r="AJ102" s="504">
        <v>0</v>
      </c>
      <c r="AK102" s="504">
        <v>0</v>
      </c>
      <c r="AL102" s="504">
        <v>0</v>
      </c>
      <c r="AM102" s="504">
        <v>0</v>
      </c>
      <c r="AN102" s="504">
        <v>0</v>
      </c>
      <c r="AO102" s="504">
        <v>0</v>
      </c>
      <c r="AP102" s="504">
        <v>0</v>
      </c>
      <c r="AQ102" s="504">
        <v>0</v>
      </c>
      <c r="AR102" s="504">
        <v>0</v>
      </c>
      <c r="AS102" s="504">
        <v>0</v>
      </c>
      <c r="AT102" s="504">
        <v>0</v>
      </c>
      <c r="AU102" s="504">
        <v>0</v>
      </c>
      <c r="AV102" s="504">
        <v>0</v>
      </c>
      <c r="AW102" s="504">
        <v>0</v>
      </c>
      <c r="AX102" s="504">
        <v>0</v>
      </c>
      <c r="AY102" s="504">
        <v>0</v>
      </c>
      <c r="AZ102" s="504">
        <v>0</v>
      </c>
      <c r="BA102" s="504">
        <v>0</v>
      </c>
      <c r="BB102" s="504">
        <v>0</v>
      </c>
      <c r="BC102" s="504">
        <v>0</v>
      </c>
      <c r="BD102" s="504">
        <v>0</v>
      </c>
      <c r="BE102" s="504">
        <v>0</v>
      </c>
      <c r="BF102" s="504">
        <v>0</v>
      </c>
      <c r="BG102" s="504">
        <v>0</v>
      </c>
      <c r="BH102" s="504">
        <v>0</v>
      </c>
      <c r="BI102" s="504">
        <v>0</v>
      </c>
      <c r="BJ102" s="504">
        <v>0</v>
      </c>
      <c r="BK102" s="504">
        <v>0</v>
      </c>
      <c r="BL102" s="504">
        <v>0</v>
      </c>
      <c r="BM102" s="504">
        <v>0</v>
      </c>
      <c r="BN102" s="504">
        <v>0</v>
      </c>
      <c r="BO102" s="504">
        <v>0</v>
      </c>
      <c r="BP102" s="504">
        <v>0</v>
      </c>
      <c r="BQ102" s="504">
        <v>0</v>
      </c>
      <c r="BR102" s="504">
        <v>0</v>
      </c>
      <c r="BS102" s="504">
        <v>0</v>
      </c>
      <c r="BT102" s="504">
        <v>0</v>
      </c>
      <c r="BU102" s="504">
        <v>0</v>
      </c>
      <c r="BV102" s="504">
        <v>0</v>
      </c>
      <c r="BW102" s="504">
        <v>0</v>
      </c>
      <c r="BX102" s="504">
        <v>0</v>
      </c>
      <c r="BY102" s="504">
        <v>0</v>
      </c>
      <c r="BZ102" s="504">
        <v>0</v>
      </c>
      <c r="CA102" s="504">
        <v>0</v>
      </c>
      <c r="CB102" s="504">
        <v>0</v>
      </c>
      <c r="CC102" s="504">
        <v>0</v>
      </c>
      <c r="CD102" s="504">
        <v>0</v>
      </c>
      <c r="CE102" s="504">
        <v>0</v>
      </c>
      <c r="CF102" s="504">
        <v>0</v>
      </c>
      <c r="CG102" s="504">
        <v>0</v>
      </c>
      <c r="CH102" s="504">
        <v>0</v>
      </c>
      <c r="CI102" s="504">
        <v>0</v>
      </c>
      <c r="CJ102" s="504">
        <v>0</v>
      </c>
      <c r="CK102" s="504">
        <v>0</v>
      </c>
      <c r="CL102" s="504">
        <v>0</v>
      </c>
      <c r="CM102" s="504">
        <v>0</v>
      </c>
      <c r="CN102" s="504">
        <v>0</v>
      </c>
      <c r="CO102" s="504">
        <v>0</v>
      </c>
      <c r="CP102" s="504">
        <v>0</v>
      </c>
      <c r="CQ102" s="504">
        <v>0</v>
      </c>
      <c r="CR102" s="504">
        <v>0</v>
      </c>
      <c r="CS102" s="504">
        <v>0</v>
      </c>
      <c r="CT102" s="504">
        <v>0</v>
      </c>
      <c r="CU102" s="503">
        <f t="array" ref="CU102">-生産者価格評価表!$DX102/(MMULT(投入係数表!$D102:$DG102,生産者価格評価表!$DZ$7:$DZ$114)+生産者価格評価表!$DO102)</f>
        <v>2.1010897802736184E-2</v>
      </c>
      <c r="CV102" s="504">
        <v>0</v>
      </c>
      <c r="CW102" s="504">
        <v>0</v>
      </c>
      <c r="CX102" s="504">
        <v>0</v>
      </c>
      <c r="CY102" s="504">
        <v>0</v>
      </c>
      <c r="CZ102" s="504">
        <v>0</v>
      </c>
      <c r="DA102" s="504">
        <v>0</v>
      </c>
      <c r="DB102" s="504">
        <v>0</v>
      </c>
      <c r="DC102" s="504">
        <v>0</v>
      </c>
      <c r="DD102" s="504">
        <v>0</v>
      </c>
      <c r="DE102" s="504">
        <v>0</v>
      </c>
      <c r="DF102" s="504">
        <v>0</v>
      </c>
      <c r="DG102" s="505">
        <v>0</v>
      </c>
    </row>
    <row r="103" spans="2:111" ht="15.5" customHeight="1">
      <c r="B103" s="188" t="s">
        <v>311</v>
      </c>
      <c r="C103" s="185" t="s">
        <v>312</v>
      </c>
      <c r="D103" s="502">
        <v>0</v>
      </c>
      <c r="E103" s="504">
        <v>0</v>
      </c>
      <c r="F103" s="504">
        <v>0</v>
      </c>
      <c r="G103" s="504">
        <v>0</v>
      </c>
      <c r="H103" s="504">
        <v>0</v>
      </c>
      <c r="I103" s="504">
        <v>0</v>
      </c>
      <c r="J103" s="504">
        <v>0</v>
      </c>
      <c r="K103" s="504">
        <v>0</v>
      </c>
      <c r="L103" s="504">
        <v>0</v>
      </c>
      <c r="M103" s="504">
        <v>0</v>
      </c>
      <c r="N103" s="504">
        <v>0</v>
      </c>
      <c r="O103" s="504">
        <v>0</v>
      </c>
      <c r="P103" s="504">
        <v>0</v>
      </c>
      <c r="Q103" s="504">
        <v>0</v>
      </c>
      <c r="R103" s="504">
        <v>0</v>
      </c>
      <c r="S103" s="504">
        <v>0</v>
      </c>
      <c r="T103" s="504">
        <v>0</v>
      </c>
      <c r="U103" s="504">
        <v>0</v>
      </c>
      <c r="V103" s="504">
        <v>0</v>
      </c>
      <c r="W103" s="504">
        <v>0</v>
      </c>
      <c r="X103" s="504">
        <v>0</v>
      </c>
      <c r="Y103" s="504">
        <v>0</v>
      </c>
      <c r="Z103" s="504">
        <v>0</v>
      </c>
      <c r="AA103" s="504">
        <v>0</v>
      </c>
      <c r="AB103" s="504">
        <v>0</v>
      </c>
      <c r="AC103" s="504">
        <v>0</v>
      </c>
      <c r="AD103" s="504">
        <v>0</v>
      </c>
      <c r="AE103" s="504">
        <v>0</v>
      </c>
      <c r="AF103" s="504">
        <v>0</v>
      </c>
      <c r="AG103" s="504">
        <v>0</v>
      </c>
      <c r="AH103" s="504">
        <v>0</v>
      </c>
      <c r="AI103" s="504">
        <v>0</v>
      </c>
      <c r="AJ103" s="504">
        <v>0</v>
      </c>
      <c r="AK103" s="504">
        <v>0</v>
      </c>
      <c r="AL103" s="504">
        <v>0</v>
      </c>
      <c r="AM103" s="504">
        <v>0</v>
      </c>
      <c r="AN103" s="504">
        <v>0</v>
      </c>
      <c r="AO103" s="504">
        <v>0</v>
      </c>
      <c r="AP103" s="504">
        <v>0</v>
      </c>
      <c r="AQ103" s="504">
        <v>0</v>
      </c>
      <c r="AR103" s="504">
        <v>0</v>
      </c>
      <c r="AS103" s="504">
        <v>0</v>
      </c>
      <c r="AT103" s="504">
        <v>0</v>
      </c>
      <c r="AU103" s="504">
        <v>0</v>
      </c>
      <c r="AV103" s="504">
        <v>0</v>
      </c>
      <c r="AW103" s="504">
        <v>0</v>
      </c>
      <c r="AX103" s="504">
        <v>0</v>
      </c>
      <c r="AY103" s="504">
        <v>0</v>
      </c>
      <c r="AZ103" s="504">
        <v>0</v>
      </c>
      <c r="BA103" s="504">
        <v>0</v>
      </c>
      <c r="BB103" s="504">
        <v>0</v>
      </c>
      <c r="BC103" s="504">
        <v>0</v>
      </c>
      <c r="BD103" s="504">
        <v>0</v>
      </c>
      <c r="BE103" s="504">
        <v>0</v>
      </c>
      <c r="BF103" s="504">
        <v>0</v>
      </c>
      <c r="BG103" s="504">
        <v>0</v>
      </c>
      <c r="BH103" s="504">
        <v>0</v>
      </c>
      <c r="BI103" s="504">
        <v>0</v>
      </c>
      <c r="BJ103" s="504">
        <v>0</v>
      </c>
      <c r="BK103" s="504">
        <v>0</v>
      </c>
      <c r="BL103" s="504">
        <v>0</v>
      </c>
      <c r="BM103" s="504">
        <v>0</v>
      </c>
      <c r="BN103" s="504">
        <v>0</v>
      </c>
      <c r="BO103" s="504">
        <v>0</v>
      </c>
      <c r="BP103" s="504">
        <v>0</v>
      </c>
      <c r="BQ103" s="504">
        <v>0</v>
      </c>
      <c r="BR103" s="504">
        <v>0</v>
      </c>
      <c r="BS103" s="504">
        <v>0</v>
      </c>
      <c r="BT103" s="504">
        <v>0</v>
      </c>
      <c r="BU103" s="504">
        <v>0</v>
      </c>
      <c r="BV103" s="504">
        <v>0</v>
      </c>
      <c r="BW103" s="504">
        <v>0</v>
      </c>
      <c r="BX103" s="504">
        <v>0</v>
      </c>
      <c r="BY103" s="504">
        <v>0</v>
      </c>
      <c r="BZ103" s="504">
        <v>0</v>
      </c>
      <c r="CA103" s="504">
        <v>0</v>
      </c>
      <c r="CB103" s="504">
        <v>0</v>
      </c>
      <c r="CC103" s="504">
        <v>0</v>
      </c>
      <c r="CD103" s="504">
        <v>0</v>
      </c>
      <c r="CE103" s="504">
        <v>0</v>
      </c>
      <c r="CF103" s="504">
        <v>0</v>
      </c>
      <c r="CG103" s="504">
        <v>0</v>
      </c>
      <c r="CH103" s="504">
        <v>0</v>
      </c>
      <c r="CI103" s="504">
        <v>0</v>
      </c>
      <c r="CJ103" s="504">
        <v>0</v>
      </c>
      <c r="CK103" s="504">
        <v>0</v>
      </c>
      <c r="CL103" s="504">
        <v>0</v>
      </c>
      <c r="CM103" s="504">
        <v>0</v>
      </c>
      <c r="CN103" s="504">
        <v>0</v>
      </c>
      <c r="CO103" s="504">
        <v>0</v>
      </c>
      <c r="CP103" s="504">
        <v>0</v>
      </c>
      <c r="CQ103" s="504">
        <v>0</v>
      </c>
      <c r="CR103" s="504">
        <v>0</v>
      </c>
      <c r="CS103" s="504">
        <v>0</v>
      </c>
      <c r="CT103" s="504">
        <v>0</v>
      </c>
      <c r="CU103" s="504">
        <v>0</v>
      </c>
      <c r="CV103" s="503">
        <f t="array" ref="CV103">-生産者価格評価表!$DX103/(MMULT(投入係数表!$D103:$DG103,生産者価格評価表!$DZ$7:$DZ$114)+生産者価格評価表!$DO103)</f>
        <v>1.0955903848388571E-2</v>
      </c>
      <c r="CW103" s="504">
        <v>0</v>
      </c>
      <c r="CX103" s="504">
        <v>0</v>
      </c>
      <c r="CY103" s="504">
        <v>0</v>
      </c>
      <c r="CZ103" s="504">
        <v>0</v>
      </c>
      <c r="DA103" s="504">
        <v>0</v>
      </c>
      <c r="DB103" s="504">
        <v>0</v>
      </c>
      <c r="DC103" s="504">
        <v>0</v>
      </c>
      <c r="DD103" s="504">
        <v>0</v>
      </c>
      <c r="DE103" s="504">
        <v>0</v>
      </c>
      <c r="DF103" s="504">
        <v>0</v>
      </c>
      <c r="DG103" s="505">
        <v>0</v>
      </c>
    </row>
    <row r="104" spans="2:111" ht="15.5" customHeight="1">
      <c r="B104" s="188" t="s">
        <v>313</v>
      </c>
      <c r="C104" s="185" t="s">
        <v>314</v>
      </c>
      <c r="D104" s="502">
        <v>0</v>
      </c>
      <c r="E104" s="504">
        <v>0</v>
      </c>
      <c r="F104" s="504">
        <v>0</v>
      </c>
      <c r="G104" s="504">
        <v>0</v>
      </c>
      <c r="H104" s="504">
        <v>0</v>
      </c>
      <c r="I104" s="504">
        <v>0</v>
      </c>
      <c r="J104" s="504">
        <v>0</v>
      </c>
      <c r="K104" s="504">
        <v>0</v>
      </c>
      <c r="L104" s="504">
        <v>0</v>
      </c>
      <c r="M104" s="504">
        <v>0</v>
      </c>
      <c r="N104" s="504">
        <v>0</v>
      </c>
      <c r="O104" s="504">
        <v>0</v>
      </c>
      <c r="P104" s="504">
        <v>0</v>
      </c>
      <c r="Q104" s="504">
        <v>0</v>
      </c>
      <c r="R104" s="504">
        <v>0</v>
      </c>
      <c r="S104" s="504">
        <v>0</v>
      </c>
      <c r="T104" s="504">
        <v>0</v>
      </c>
      <c r="U104" s="504">
        <v>0</v>
      </c>
      <c r="V104" s="504">
        <v>0</v>
      </c>
      <c r="W104" s="504">
        <v>0</v>
      </c>
      <c r="X104" s="504">
        <v>0</v>
      </c>
      <c r="Y104" s="504">
        <v>0</v>
      </c>
      <c r="Z104" s="504">
        <v>0</v>
      </c>
      <c r="AA104" s="504">
        <v>0</v>
      </c>
      <c r="AB104" s="504">
        <v>0</v>
      </c>
      <c r="AC104" s="504">
        <v>0</v>
      </c>
      <c r="AD104" s="504">
        <v>0</v>
      </c>
      <c r="AE104" s="504">
        <v>0</v>
      </c>
      <c r="AF104" s="504">
        <v>0</v>
      </c>
      <c r="AG104" s="504">
        <v>0</v>
      </c>
      <c r="AH104" s="504">
        <v>0</v>
      </c>
      <c r="AI104" s="504">
        <v>0</v>
      </c>
      <c r="AJ104" s="504">
        <v>0</v>
      </c>
      <c r="AK104" s="504">
        <v>0</v>
      </c>
      <c r="AL104" s="504">
        <v>0</v>
      </c>
      <c r="AM104" s="504">
        <v>0</v>
      </c>
      <c r="AN104" s="504">
        <v>0</v>
      </c>
      <c r="AO104" s="504">
        <v>0</v>
      </c>
      <c r="AP104" s="504">
        <v>0</v>
      </c>
      <c r="AQ104" s="504">
        <v>0</v>
      </c>
      <c r="AR104" s="504">
        <v>0</v>
      </c>
      <c r="AS104" s="504">
        <v>0</v>
      </c>
      <c r="AT104" s="504">
        <v>0</v>
      </c>
      <c r="AU104" s="504">
        <v>0</v>
      </c>
      <c r="AV104" s="504">
        <v>0</v>
      </c>
      <c r="AW104" s="504">
        <v>0</v>
      </c>
      <c r="AX104" s="504">
        <v>0</v>
      </c>
      <c r="AY104" s="504">
        <v>0</v>
      </c>
      <c r="AZ104" s="504">
        <v>0</v>
      </c>
      <c r="BA104" s="504">
        <v>0</v>
      </c>
      <c r="BB104" s="504">
        <v>0</v>
      </c>
      <c r="BC104" s="504">
        <v>0</v>
      </c>
      <c r="BD104" s="504">
        <v>0</v>
      </c>
      <c r="BE104" s="504">
        <v>0</v>
      </c>
      <c r="BF104" s="504">
        <v>0</v>
      </c>
      <c r="BG104" s="504">
        <v>0</v>
      </c>
      <c r="BH104" s="504">
        <v>0</v>
      </c>
      <c r="BI104" s="504">
        <v>0</v>
      </c>
      <c r="BJ104" s="504">
        <v>0</v>
      </c>
      <c r="BK104" s="504">
        <v>0</v>
      </c>
      <c r="BL104" s="504">
        <v>0</v>
      </c>
      <c r="BM104" s="504">
        <v>0</v>
      </c>
      <c r="BN104" s="504">
        <v>0</v>
      </c>
      <c r="BO104" s="504">
        <v>0</v>
      </c>
      <c r="BP104" s="504">
        <v>0</v>
      </c>
      <c r="BQ104" s="504">
        <v>0</v>
      </c>
      <c r="BR104" s="504">
        <v>0</v>
      </c>
      <c r="BS104" s="504">
        <v>0</v>
      </c>
      <c r="BT104" s="504">
        <v>0</v>
      </c>
      <c r="BU104" s="504">
        <v>0</v>
      </c>
      <c r="BV104" s="504">
        <v>0</v>
      </c>
      <c r="BW104" s="504">
        <v>0</v>
      </c>
      <c r="BX104" s="504">
        <v>0</v>
      </c>
      <c r="BY104" s="504">
        <v>0</v>
      </c>
      <c r="BZ104" s="504">
        <v>0</v>
      </c>
      <c r="CA104" s="504">
        <v>0</v>
      </c>
      <c r="CB104" s="504">
        <v>0</v>
      </c>
      <c r="CC104" s="504">
        <v>0</v>
      </c>
      <c r="CD104" s="504">
        <v>0</v>
      </c>
      <c r="CE104" s="504">
        <v>0</v>
      </c>
      <c r="CF104" s="504">
        <v>0</v>
      </c>
      <c r="CG104" s="504">
        <v>0</v>
      </c>
      <c r="CH104" s="504">
        <v>0</v>
      </c>
      <c r="CI104" s="504">
        <v>0</v>
      </c>
      <c r="CJ104" s="504">
        <v>0</v>
      </c>
      <c r="CK104" s="504">
        <v>0</v>
      </c>
      <c r="CL104" s="504">
        <v>0</v>
      </c>
      <c r="CM104" s="504">
        <v>0</v>
      </c>
      <c r="CN104" s="504">
        <v>0</v>
      </c>
      <c r="CO104" s="504">
        <v>0</v>
      </c>
      <c r="CP104" s="504">
        <v>0</v>
      </c>
      <c r="CQ104" s="504">
        <v>0</v>
      </c>
      <c r="CR104" s="504">
        <v>0</v>
      </c>
      <c r="CS104" s="504">
        <v>0</v>
      </c>
      <c r="CT104" s="504">
        <v>0</v>
      </c>
      <c r="CU104" s="504">
        <v>0</v>
      </c>
      <c r="CV104" s="504">
        <v>0</v>
      </c>
      <c r="CW104" s="503">
        <f t="array" ref="CW104">-生産者価格評価表!$DX104/(MMULT(投入係数表!$D104:$DG104,生産者価格評価表!$DZ$7:$DZ$114)+生産者価格評価表!$DO104)</f>
        <v>0.18492135202853741</v>
      </c>
      <c r="CX104" s="504">
        <v>0</v>
      </c>
      <c r="CY104" s="504">
        <v>0</v>
      </c>
      <c r="CZ104" s="504">
        <v>0</v>
      </c>
      <c r="DA104" s="504">
        <v>0</v>
      </c>
      <c r="DB104" s="504">
        <v>0</v>
      </c>
      <c r="DC104" s="504">
        <v>0</v>
      </c>
      <c r="DD104" s="504">
        <v>0</v>
      </c>
      <c r="DE104" s="504">
        <v>0</v>
      </c>
      <c r="DF104" s="504">
        <v>0</v>
      </c>
      <c r="DG104" s="505">
        <v>0</v>
      </c>
    </row>
    <row r="105" spans="2:111" ht="15.5" customHeight="1">
      <c r="B105" s="188" t="s">
        <v>315</v>
      </c>
      <c r="C105" s="185" t="s">
        <v>316</v>
      </c>
      <c r="D105" s="502">
        <v>0</v>
      </c>
      <c r="E105" s="504">
        <v>0</v>
      </c>
      <c r="F105" s="504">
        <v>0</v>
      </c>
      <c r="G105" s="504">
        <v>0</v>
      </c>
      <c r="H105" s="504">
        <v>0</v>
      </c>
      <c r="I105" s="504">
        <v>0</v>
      </c>
      <c r="J105" s="504">
        <v>0</v>
      </c>
      <c r="K105" s="504">
        <v>0</v>
      </c>
      <c r="L105" s="504">
        <v>0</v>
      </c>
      <c r="M105" s="504">
        <v>0</v>
      </c>
      <c r="N105" s="504">
        <v>0</v>
      </c>
      <c r="O105" s="504">
        <v>0</v>
      </c>
      <c r="P105" s="504">
        <v>0</v>
      </c>
      <c r="Q105" s="504">
        <v>0</v>
      </c>
      <c r="R105" s="504">
        <v>0</v>
      </c>
      <c r="S105" s="504">
        <v>0</v>
      </c>
      <c r="T105" s="504">
        <v>0</v>
      </c>
      <c r="U105" s="504">
        <v>0</v>
      </c>
      <c r="V105" s="504">
        <v>0</v>
      </c>
      <c r="W105" s="504">
        <v>0</v>
      </c>
      <c r="X105" s="504">
        <v>0</v>
      </c>
      <c r="Y105" s="504">
        <v>0</v>
      </c>
      <c r="Z105" s="504">
        <v>0</v>
      </c>
      <c r="AA105" s="504">
        <v>0</v>
      </c>
      <c r="AB105" s="504">
        <v>0</v>
      </c>
      <c r="AC105" s="504">
        <v>0</v>
      </c>
      <c r="AD105" s="504">
        <v>0</v>
      </c>
      <c r="AE105" s="504">
        <v>0</v>
      </c>
      <c r="AF105" s="504">
        <v>0</v>
      </c>
      <c r="AG105" s="504">
        <v>0</v>
      </c>
      <c r="AH105" s="504">
        <v>0</v>
      </c>
      <c r="AI105" s="504">
        <v>0</v>
      </c>
      <c r="AJ105" s="504">
        <v>0</v>
      </c>
      <c r="AK105" s="504">
        <v>0</v>
      </c>
      <c r="AL105" s="504">
        <v>0</v>
      </c>
      <c r="AM105" s="504">
        <v>0</v>
      </c>
      <c r="AN105" s="504">
        <v>0</v>
      </c>
      <c r="AO105" s="504">
        <v>0</v>
      </c>
      <c r="AP105" s="504">
        <v>0</v>
      </c>
      <c r="AQ105" s="504">
        <v>0</v>
      </c>
      <c r="AR105" s="504">
        <v>0</v>
      </c>
      <c r="AS105" s="504">
        <v>0</v>
      </c>
      <c r="AT105" s="504">
        <v>0</v>
      </c>
      <c r="AU105" s="504">
        <v>0</v>
      </c>
      <c r="AV105" s="504">
        <v>0</v>
      </c>
      <c r="AW105" s="504">
        <v>0</v>
      </c>
      <c r="AX105" s="504">
        <v>0</v>
      </c>
      <c r="AY105" s="504">
        <v>0</v>
      </c>
      <c r="AZ105" s="504">
        <v>0</v>
      </c>
      <c r="BA105" s="504">
        <v>0</v>
      </c>
      <c r="BB105" s="504">
        <v>0</v>
      </c>
      <c r="BC105" s="504">
        <v>0</v>
      </c>
      <c r="BD105" s="504">
        <v>0</v>
      </c>
      <c r="BE105" s="504">
        <v>0</v>
      </c>
      <c r="BF105" s="504">
        <v>0</v>
      </c>
      <c r="BG105" s="504">
        <v>0</v>
      </c>
      <c r="BH105" s="504">
        <v>0</v>
      </c>
      <c r="BI105" s="504">
        <v>0</v>
      </c>
      <c r="BJ105" s="504">
        <v>0</v>
      </c>
      <c r="BK105" s="504">
        <v>0</v>
      </c>
      <c r="BL105" s="504">
        <v>0</v>
      </c>
      <c r="BM105" s="504">
        <v>0</v>
      </c>
      <c r="BN105" s="504">
        <v>0</v>
      </c>
      <c r="BO105" s="504">
        <v>0</v>
      </c>
      <c r="BP105" s="504">
        <v>0</v>
      </c>
      <c r="BQ105" s="504">
        <v>0</v>
      </c>
      <c r="BR105" s="504">
        <v>0</v>
      </c>
      <c r="BS105" s="504">
        <v>0</v>
      </c>
      <c r="BT105" s="504">
        <v>0</v>
      </c>
      <c r="BU105" s="504">
        <v>0</v>
      </c>
      <c r="BV105" s="504">
        <v>0</v>
      </c>
      <c r="BW105" s="504">
        <v>0</v>
      </c>
      <c r="BX105" s="504">
        <v>0</v>
      </c>
      <c r="BY105" s="504">
        <v>0</v>
      </c>
      <c r="BZ105" s="504">
        <v>0</v>
      </c>
      <c r="CA105" s="504">
        <v>0</v>
      </c>
      <c r="CB105" s="504">
        <v>0</v>
      </c>
      <c r="CC105" s="504">
        <v>0</v>
      </c>
      <c r="CD105" s="504">
        <v>0</v>
      </c>
      <c r="CE105" s="504">
        <v>0</v>
      </c>
      <c r="CF105" s="504">
        <v>0</v>
      </c>
      <c r="CG105" s="504">
        <v>0</v>
      </c>
      <c r="CH105" s="504">
        <v>0</v>
      </c>
      <c r="CI105" s="504">
        <v>0</v>
      </c>
      <c r="CJ105" s="504">
        <v>0</v>
      </c>
      <c r="CK105" s="504">
        <v>0</v>
      </c>
      <c r="CL105" s="504">
        <v>0</v>
      </c>
      <c r="CM105" s="504">
        <v>0</v>
      </c>
      <c r="CN105" s="504">
        <v>0</v>
      </c>
      <c r="CO105" s="504">
        <v>0</v>
      </c>
      <c r="CP105" s="504">
        <v>0</v>
      </c>
      <c r="CQ105" s="504">
        <v>0</v>
      </c>
      <c r="CR105" s="504">
        <v>0</v>
      </c>
      <c r="CS105" s="504">
        <v>0</v>
      </c>
      <c r="CT105" s="504">
        <v>0</v>
      </c>
      <c r="CU105" s="504">
        <v>0</v>
      </c>
      <c r="CV105" s="504">
        <v>0</v>
      </c>
      <c r="CW105" s="504">
        <v>0</v>
      </c>
      <c r="CX105" s="503">
        <f t="array" ref="CX105">-生産者価格評価表!$DX105/(MMULT(投入係数表!$D105:$DG105,生産者価格評価表!$DZ$7:$DZ$114)+生産者価格評価表!$DO105)</f>
        <v>9.5210760641912336E-5</v>
      </c>
      <c r="CY105" s="504">
        <v>0</v>
      </c>
      <c r="CZ105" s="504">
        <v>0</v>
      </c>
      <c r="DA105" s="504">
        <v>0</v>
      </c>
      <c r="DB105" s="504">
        <v>0</v>
      </c>
      <c r="DC105" s="504">
        <v>0</v>
      </c>
      <c r="DD105" s="504">
        <v>0</v>
      </c>
      <c r="DE105" s="504">
        <v>0</v>
      </c>
      <c r="DF105" s="504">
        <v>0</v>
      </c>
      <c r="DG105" s="505">
        <v>0</v>
      </c>
    </row>
    <row r="106" spans="2:111" ht="15.5" customHeight="1">
      <c r="B106" s="188" t="s">
        <v>317</v>
      </c>
      <c r="C106" s="185" t="s">
        <v>318</v>
      </c>
      <c r="D106" s="502">
        <v>0</v>
      </c>
      <c r="E106" s="504">
        <v>0</v>
      </c>
      <c r="F106" s="504">
        <v>0</v>
      </c>
      <c r="G106" s="504">
        <v>0</v>
      </c>
      <c r="H106" s="504">
        <v>0</v>
      </c>
      <c r="I106" s="504">
        <v>0</v>
      </c>
      <c r="J106" s="504">
        <v>0</v>
      </c>
      <c r="K106" s="504">
        <v>0</v>
      </c>
      <c r="L106" s="504">
        <v>0</v>
      </c>
      <c r="M106" s="504">
        <v>0</v>
      </c>
      <c r="N106" s="504">
        <v>0</v>
      </c>
      <c r="O106" s="504">
        <v>0</v>
      </c>
      <c r="P106" s="504">
        <v>0</v>
      </c>
      <c r="Q106" s="504">
        <v>0</v>
      </c>
      <c r="R106" s="504">
        <v>0</v>
      </c>
      <c r="S106" s="504">
        <v>0</v>
      </c>
      <c r="T106" s="504">
        <v>0</v>
      </c>
      <c r="U106" s="504">
        <v>0</v>
      </c>
      <c r="V106" s="504">
        <v>0</v>
      </c>
      <c r="W106" s="504">
        <v>0</v>
      </c>
      <c r="X106" s="504">
        <v>0</v>
      </c>
      <c r="Y106" s="504">
        <v>0</v>
      </c>
      <c r="Z106" s="504">
        <v>0</v>
      </c>
      <c r="AA106" s="504">
        <v>0</v>
      </c>
      <c r="AB106" s="504">
        <v>0</v>
      </c>
      <c r="AC106" s="504">
        <v>0</v>
      </c>
      <c r="AD106" s="504">
        <v>0</v>
      </c>
      <c r="AE106" s="504">
        <v>0</v>
      </c>
      <c r="AF106" s="504">
        <v>0</v>
      </c>
      <c r="AG106" s="504">
        <v>0</v>
      </c>
      <c r="AH106" s="504">
        <v>0</v>
      </c>
      <c r="AI106" s="504">
        <v>0</v>
      </c>
      <c r="AJ106" s="504">
        <v>0</v>
      </c>
      <c r="AK106" s="504">
        <v>0</v>
      </c>
      <c r="AL106" s="504">
        <v>0</v>
      </c>
      <c r="AM106" s="504">
        <v>0</v>
      </c>
      <c r="AN106" s="504">
        <v>0</v>
      </c>
      <c r="AO106" s="504">
        <v>0</v>
      </c>
      <c r="AP106" s="504">
        <v>0</v>
      </c>
      <c r="AQ106" s="504">
        <v>0</v>
      </c>
      <c r="AR106" s="504">
        <v>0</v>
      </c>
      <c r="AS106" s="504">
        <v>0</v>
      </c>
      <c r="AT106" s="504">
        <v>0</v>
      </c>
      <c r="AU106" s="504">
        <v>0</v>
      </c>
      <c r="AV106" s="504">
        <v>0</v>
      </c>
      <c r="AW106" s="504">
        <v>0</v>
      </c>
      <c r="AX106" s="504">
        <v>0</v>
      </c>
      <c r="AY106" s="504">
        <v>0</v>
      </c>
      <c r="AZ106" s="504">
        <v>0</v>
      </c>
      <c r="BA106" s="504">
        <v>0</v>
      </c>
      <c r="BB106" s="504">
        <v>0</v>
      </c>
      <c r="BC106" s="504">
        <v>0</v>
      </c>
      <c r="BD106" s="504">
        <v>0</v>
      </c>
      <c r="BE106" s="504">
        <v>0</v>
      </c>
      <c r="BF106" s="504">
        <v>0</v>
      </c>
      <c r="BG106" s="504">
        <v>0</v>
      </c>
      <c r="BH106" s="504">
        <v>0</v>
      </c>
      <c r="BI106" s="504">
        <v>0</v>
      </c>
      <c r="BJ106" s="504">
        <v>0</v>
      </c>
      <c r="BK106" s="504">
        <v>0</v>
      </c>
      <c r="BL106" s="504">
        <v>0</v>
      </c>
      <c r="BM106" s="504">
        <v>0</v>
      </c>
      <c r="BN106" s="504">
        <v>0</v>
      </c>
      <c r="BO106" s="504">
        <v>0</v>
      </c>
      <c r="BP106" s="504">
        <v>0</v>
      </c>
      <c r="BQ106" s="504">
        <v>0</v>
      </c>
      <c r="BR106" s="504">
        <v>0</v>
      </c>
      <c r="BS106" s="504">
        <v>0</v>
      </c>
      <c r="BT106" s="504">
        <v>0</v>
      </c>
      <c r="BU106" s="504">
        <v>0</v>
      </c>
      <c r="BV106" s="504">
        <v>0</v>
      </c>
      <c r="BW106" s="504">
        <v>0</v>
      </c>
      <c r="BX106" s="504">
        <v>0</v>
      </c>
      <c r="BY106" s="504">
        <v>0</v>
      </c>
      <c r="BZ106" s="504">
        <v>0</v>
      </c>
      <c r="CA106" s="504">
        <v>0</v>
      </c>
      <c r="CB106" s="504">
        <v>0</v>
      </c>
      <c r="CC106" s="504">
        <v>0</v>
      </c>
      <c r="CD106" s="504">
        <v>0</v>
      </c>
      <c r="CE106" s="504">
        <v>0</v>
      </c>
      <c r="CF106" s="504">
        <v>0</v>
      </c>
      <c r="CG106" s="504">
        <v>0</v>
      </c>
      <c r="CH106" s="504">
        <v>0</v>
      </c>
      <c r="CI106" s="504">
        <v>0</v>
      </c>
      <c r="CJ106" s="504">
        <v>0</v>
      </c>
      <c r="CK106" s="504">
        <v>0</v>
      </c>
      <c r="CL106" s="504">
        <v>0</v>
      </c>
      <c r="CM106" s="504">
        <v>0</v>
      </c>
      <c r="CN106" s="504">
        <v>0</v>
      </c>
      <c r="CO106" s="504">
        <v>0</v>
      </c>
      <c r="CP106" s="504">
        <v>0</v>
      </c>
      <c r="CQ106" s="504">
        <v>0</v>
      </c>
      <c r="CR106" s="504">
        <v>0</v>
      </c>
      <c r="CS106" s="504">
        <v>0</v>
      </c>
      <c r="CT106" s="504">
        <v>0</v>
      </c>
      <c r="CU106" s="504">
        <v>0</v>
      </c>
      <c r="CV106" s="504">
        <v>0</v>
      </c>
      <c r="CW106" s="504">
        <v>0</v>
      </c>
      <c r="CX106" s="504">
        <v>0</v>
      </c>
      <c r="CY106" s="503">
        <f t="array" ref="CY106">-生産者価格評価表!$DX106/(MMULT(投入係数表!$D106:$DG106,生産者価格評価表!$DZ$7:$DZ$114)+生産者価格評価表!$DO106)</f>
        <v>4.2108356933440894E-2</v>
      </c>
      <c r="CZ106" s="504">
        <v>0</v>
      </c>
      <c r="DA106" s="504">
        <v>0</v>
      </c>
      <c r="DB106" s="504">
        <v>0</v>
      </c>
      <c r="DC106" s="504">
        <v>0</v>
      </c>
      <c r="DD106" s="504">
        <v>0</v>
      </c>
      <c r="DE106" s="504">
        <v>0</v>
      </c>
      <c r="DF106" s="504">
        <v>0</v>
      </c>
      <c r="DG106" s="505">
        <v>0</v>
      </c>
    </row>
    <row r="107" spans="2:111" ht="15.5" customHeight="1">
      <c r="B107" s="188" t="s">
        <v>319</v>
      </c>
      <c r="C107" s="185" t="s">
        <v>320</v>
      </c>
      <c r="D107" s="502">
        <v>0</v>
      </c>
      <c r="E107" s="504">
        <v>0</v>
      </c>
      <c r="F107" s="504">
        <v>0</v>
      </c>
      <c r="G107" s="504">
        <v>0</v>
      </c>
      <c r="H107" s="504">
        <v>0</v>
      </c>
      <c r="I107" s="504">
        <v>0</v>
      </c>
      <c r="J107" s="504">
        <v>0</v>
      </c>
      <c r="K107" s="504">
        <v>0</v>
      </c>
      <c r="L107" s="504">
        <v>0</v>
      </c>
      <c r="M107" s="504">
        <v>0</v>
      </c>
      <c r="N107" s="504">
        <v>0</v>
      </c>
      <c r="O107" s="504">
        <v>0</v>
      </c>
      <c r="P107" s="504">
        <v>0</v>
      </c>
      <c r="Q107" s="504">
        <v>0</v>
      </c>
      <c r="R107" s="504">
        <v>0</v>
      </c>
      <c r="S107" s="504">
        <v>0</v>
      </c>
      <c r="T107" s="504">
        <v>0</v>
      </c>
      <c r="U107" s="504">
        <v>0</v>
      </c>
      <c r="V107" s="504">
        <v>0</v>
      </c>
      <c r="W107" s="504">
        <v>0</v>
      </c>
      <c r="X107" s="504">
        <v>0</v>
      </c>
      <c r="Y107" s="504">
        <v>0</v>
      </c>
      <c r="Z107" s="504">
        <v>0</v>
      </c>
      <c r="AA107" s="504">
        <v>0</v>
      </c>
      <c r="AB107" s="504">
        <v>0</v>
      </c>
      <c r="AC107" s="504">
        <v>0</v>
      </c>
      <c r="AD107" s="504">
        <v>0</v>
      </c>
      <c r="AE107" s="504">
        <v>0</v>
      </c>
      <c r="AF107" s="504">
        <v>0</v>
      </c>
      <c r="AG107" s="504">
        <v>0</v>
      </c>
      <c r="AH107" s="504">
        <v>0</v>
      </c>
      <c r="AI107" s="504">
        <v>0</v>
      </c>
      <c r="AJ107" s="504">
        <v>0</v>
      </c>
      <c r="AK107" s="504">
        <v>0</v>
      </c>
      <c r="AL107" s="504">
        <v>0</v>
      </c>
      <c r="AM107" s="504">
        <v>0</v>
      </c>
      <c r="AN107" s="504">
        <v>0</v>
      </c>
      <c r="AO107" s="504">
        <v>0</v>
      </c>
      <c r="AP107" s="504">
        <v>0</v>
      </c>
      <c r="AQ107" s="504">
        <v>0</v>
      </c>
      <c r="AR107" s="504">
        <v>0</v>
      </c>
      <c r="AS107" s="504">
        <v>0</v>
      </c>
      <c r="AT107" s="504">
        <v>0</v>
      </c>
      <c r="AU107" s="504">
        <v>0</v>
      </c>
      <c r="AV107" s="504">
        <v>0</v>
      </c>
      <c r="AW107" s="504">
        <v>0</v>
      </c>
      <c r="AX107" s="504">
        <v>0</v>
      </c>
      <c r="AY107" s="504">
        <v>0</v>
      </c>
      <c r="AZ107" s="504">
        <v>0</v>
      </c>
      <c r="BA107" s="504">
        <v>0</v>
      </c>
      <c r="BB107" s="504">
        <v>0</v>
      </c>
      <c r="BC107" s="504">
        <v>0</v>
      </c>
      <c r="BD107" s="504">
        <v>0</v>
      </c>
      <c r="BE107" s="504">
        <v>0</v>
      </c>
      <c r="BF107" s="504">
        <v>0</v>
      </c>
      <c r="BG107" s="504">
        <v>0</v>
      </c>
      <c r="BH107" s="504">
        <v>0</v>
      </c>
      <c r="BI107" s="504">
        <v>0</v>
      </c>
      <c r="BJ107" s="504">
        <v>0</v>
      </c>
      <c r="BK107" s="504">
        <v>0</v>
      </c>
      <c r="BL107" s="504">
        <v>0</v>
      </c>
      <c r="BM107" s="504">
        <v>0</v>
      </c>
      <c r="BN107" s="504">
        <v>0</v>
      </c>
      <c r="BO107" s="504">
        <v>0</v>
      </c>
      <c r="BP107" s="504">
        <v>0</v>
      </c>
      <c r="BQ107" s="504">
        <v>0</v>
      </c>
      <c r="BR107" s="504">
        <v>0</v>
      </c>
      <c r="BS107" s="504">
        <v>0</v>
      </c>
      <c r="BT107" s="504">
        <v>0</v>
      </c>
      <c r="BU107" s="504">
        <v>0</v>
      </c>
      <c r="BV107" s="504">
        <v>0</v>
      </c>
      <c r="BW107" s="504">
        <v>0</v>
      </c>
      <c r="BX107" s="504">
        <v>0</v>
      </c>
      <c r="BY107" s="504">
        <v>0</v>
      </c>
      <c r="BZ107" s="504">
        <v>0</v>
      </c>
      <c r="CA107" s="504">
        <v>0</v>
      </c>
      <c r="CB107" s="504">
        <v>0</v>
      </c>
      <c r="CC107" s="504">
        <v>0</v>
      </c>
      <c r="CD107" s="504">
        <v>0</v>
      </c>
      <c r="CE107" s="504">
        <v>0</v>
      </c>
      <c r="CF107" s="504">
        <v>0</v>
      </c>
      <c r="CG107" s="504">
        <v>0</v>
      </c>
      <c r="CH107" s="504">
        <v>0</v>
      </c>
      <c r="CI107" s="504">
        <v>0</v>
      </c>
      <c r="CJ107" s="504">
        <v>0</v>
      </c>
      <c r="CK107" s="504">
        <v>0</v>
      </c>
      <c r="CL107" s="504">
        <v>0</v>
      </c>
      <c r="CM107" s="504">
        <v>0</v>
      </c>
      <c r="CN107" s="504">
        <v>0</v>
      </c>
      <c r="CO107" s="504">
        <v>0</v>
      </c>
      <c r="CP107" s="504">
        <v>0</v>
      </c>
      <c r="CQ107" s="504">
        <v>0</v>
      </c>
      <c r="CR107" s="504">
        <v>0</v>
      </c>
      <c r="CS107" s="504">
        <v>0</v>
      </c>
      <c r="CT107" s="504">
        <v>0</v>
      </c>
      <c r="CU107" s="504">
        <v>0</v>
      </c>
      <c r="CV107" s="504">
        <v>0</v>
      </c>
      <c r="CW107" s="504">
        <v>0</v>
      </c>
      <c r="CX107" s="504">
        <v>0</v>
      </c>
      <c r="CY107" s="504">
        <v>0</v>
      </c>
      <c r="CZ107" s="503">
        <f t="array" ref="CZ107">-生産者価格評価表!$DX107/(MMULT(投入係数表!$D107:$DG107,生産者価格評価表!$DZ$7:$DZ$114)+生産者価格評価表!$DO107)</f>
        <v>5.2176424609630609E-2</v>
      </c>
      <c r="DA107" s="504">
        <v>0</v>
      </c>
      <c r="DB107" s="504">
        <v>0</v>
      </c>
      <c r="DC107" s="504">
        <v>0</v>
      </c>
      <c r="DD107" s="504">
        <v>0</v>
      </c>
      <c r="DE107" s="504">
        <v>0</v>
      </c>
      <c r="DF107" s="504">
        <v>0</v>
      </c>
      <c r="DG107" s="505">
        <v>0</v>
      </c>
    </row>
    <row r="108" spans="2:111" ht="15.5" customHeight="1">
      <c r="B108" s="188" t="s">
        <v>321</v>
      </c>
      <c r="C108" s="185" t="s">
        <v>322</v>
      </c>
      <c r="D108" s="502">
        <v>0</v>
      </c>
      <c r="E108" s="504">
        <v>0</v>
      </c>
      <c r="F108" s="504">
        <v>0</v>
      </c>
      <c r="G108" s="504">
        <v>0</v>
      </c>
      <c r="H108" s="504">
        <v>0</v>
      </c>
      <c r="I108" s="504">
        <v>0</v>
      </c>
      <c r="J108" s="504">
        <v>0</v>
      </c>
      <c r="K108" s="504">
        <v>0</v>
      </c>
      <c r="L108" s="504">
        <v>0</v>
      </c>
      <c r="M108" s="504">
        <v>0</v>
      </c>
      <c r="N108" s="504">
        <v>0</v>
      </c>
      <c r="O108" s="504">
        <v>0</v>
      </c>
      <c r="P108" s="504">
        <v>0</v>
      </c>
      <c r="Q108" s="504">
        <v>0</v>
      </c>
      <c r="R108" s="504">
        <v>0</v>
      </c>
      <c r="S108" s="504">
        <v>0</v>
      </c>
      <c r="T108" s="504">
        <v>0</v>
      </c>
      <c r="U108" s="504">
        <v>0</v>
      </c>
      <c r="V108" s="504">
        <v>0</v>
      </c>
      <c r="W108" s="504">
        <v>0</v>
      </c>
      <c r="X108" s="504">
        <v>0</v>
      </c>
      <c r="Y108" s="504">
        <v>0</v>
      </c>
      <c r="Z108" s="504">
        <v>0</v>
      </c>
      <c r="AA108" s="504">
        <v>0</v>
      </c>
      <c r="AB108" s="504">
        <v>0</v>
      </c>
      <c r="AC108" s="504">
        <v>0</v>
      </c>
      <c r="AD108" s="504">
        <v>0</v>
      </c>
      <c r="AE108" s="504">
        <v>0</v>
      </c>
      <c r="AF108" s="504">
        <v>0</v>
      </c>
      <c r="AG108" s="504">
        <v>0</v>
      </c>
      <c r="AH108" s="504">
        <v>0</v>
      </c>
      <c r="AI108" s="504">
        <v>0</v>
      </c>
      <c r="AJ108" s="504">
        <v>0</v>
      </c>
      <c r="AK108" s="504">
        <v>0</v>
      </c>
      <c r="AL108" s="504">
        <v>0</v>
      </c>
      <c r="AM108" s="504">
        <v>0</v>
      </c>
      <c r="AN108" s="504">
        <v>0</v>
      </c>
      <c r="AO108" s="504">
        <v>0</v>
      </c>
      <c r="AP108" s="504">
        <v>0</v>
      </c>
      <c r="AQ108" s="504">
        <v>0</v>
      </c>
      <c r="AR108" s="504">
        <v>0</v>
      </c>
      <c r="AS108" s="504">
        <v>0</v>
      </c>
      <c r="AT108" s="504">
        <v>0</v>
      </c>
      <c r="AU108" s="504">
        <v>0</v>
      </c>
      <c r="AV108" s="504">
        <v>0</v>
      </c>
      <c r="AW108" s="504">
        <v>0</v>
      </c>
      <c r="AX108" s="504">
        <v>0</v>
      </c>
      <c r="AY108" s="504">
        <v>0</v>
      </c>
      <c r="AZ108" s="504">
        <v>0</v>
      </c>
      <c r="BA108" s="504">
        <v>0</v>
      </c>
      <c r="BB108" s="504">
        <v>0</v>
      </c>
      <c r="BC108" s="504">
        <v>0</v>
      </c>
      <c r="BD108" s="504">
        <v>0</v>
      </c>
      <c r="BE108" s="504">
        <v>0</v>
      </c>
      <c r="BF108" s="504">
        <v>0</v>
      </c>
      <c r="BG108" s="504">
        <v>0</v>
      </c>
      <c r="BH108" s="504">
        <v>0</v>
      </c>
      <c r="BI108" s="504">
        <v>0</v>
      </c>
      <c r="BJ108" s="504">
        <v>0</v>
      </c>
      <c r="BK108" s="504">
        <v>0</v>
      </c>
      <c r="BL108" s="504">
        <v>0</v>
      </c>
      <c r="BM108" s="504">
        <v>0</v>
      </c>
      <c r="BN108" s="504">
        <v>0</v>
      </c>
      <c r="BO108" s="504">
        <v>0</v>
      </c>
      <c r="BP108" s="504">
        <v>0</v>
      </c>
      <c r="BQ108" s="504">
        <v>0</v>
      </c>
      <c r="BR108" s="504">
        <v>0</v>
      </c>
      <c r="BS108" s="504">
        <v>0</v>
      </c>
      <c r="BT108" s="504">
        <v>0</v>
      </c>
      <c r="BU108" s="504">
        <v>0</v>
      </c>
      <c r="BV108" s="504">
        <v>0</v>
      </c>
      <c r="BW108" s="504">
        <v>0</v>
      </c>
      <c r="BX108" s="504">
        <v>0</v>
      </c>
      <c r="BY108" s="504">
        <v>0</v>
      </c>
      <c r="BZ108" s="504">
        <v>0</v>
      </c>
      <c r="CA108" s="504">
        <v>0</v>
      </c>
      <c r="CB108" s="504">
        <v>0</v>
      </c>
      <c r="CC108" s="504">
        <v>0</v>
      </c>
      <c r="CD108" s="504">
        <v>0</v>
      </c>
      <c r="CE108" s="504">
        <v>0</v>
      </c>
      <c r="CF108" s="504">
        <v>0</v>
      </c>
      <c r="CG108" s="504">
        <v>0</v>
      </c>
      <c r="CH108" s="504">
        <v>0</v>
      </c>
      <c r="CI108" s="504">
        <v>0</v>
      </c>
      <c r="CJ108" s="504">
        <v>0</v>
      </c>
      <c r="CK108" s="504">
        <v>0</v>
      </c>
      <c r="CL108" s="504">
        <v>0</v>
      </c>
      <c r="CM108" s="504">
        <v>0</v>
      </c>
      <c r="CN108" s="504">
        <v>0</v>
      </c>
      <c r="CO108" s="504">
        <v>0</v>
      </c>
      <c r="CP108" s="504">
        <v>0</v>
      </c>
      <c r="CQ108" s="504">
        <v>0</v>
      </c>
      <c r="CR108" s="504">
        <v>0</v>
      </c>
      <c r="CS108" s="504">
        <v>0</v>
      </c>
      <c r="CT108" s="504">
        <v>0</v>
      </c>
      <c r="CU108" s="504">
        <v>0</v>
      </c>
      <c r="CV108" s="504">
        <v>0</v>
      </c>
      <c r="CW108" s="504">
        <v>0</v>
      </c>
      <c r="CX108" s="504">
        <v>0</v>
      </c>
      <c r="CY108" s="504">
        <v>0</v>
      </c>
      <c r="CZ108" s="504">
        <v>0</v>
      </c>
      <c r="DA108" s="503">
        <f t="array" ref="DA108">-生産者価格評価表!$DX108/(MMULT(投入係数表!$D108:$DG108,生産者価格評価表!$DZ$7:$DZ$114)+生産者価格評価表!$DO108)</f>
        <v>7.2066251693254186E-3</v>
      </c>
      <c r="DB108" s="504">
        <v>0</v>
      </c>
      <c r="DC108" s="504">
        <v>0</v>
      </c>
      <c r="DD108" s="504">
        <v>0</v>
      </c>
      <c r="DE108" s="504">
        <v>0</v>
      </c>
      <c r="DF108" s="504">
        <v>0</v>
      </c>
      <c r="DG108" s="505">
        <v>0</v>
      </c>
    </row>
    <row r="109" spans="2:111" ht="15.5" customHeight="1">
      <c r="B109" s="188" t="s">
        <v>323</v>
      </c>
      <c r="C109" s="185" t="s">
        <v>324</v>
      </c>
      <c r="D109" s="502">
        <v>0</v>
      </c>
      <c r="E109" s="504">
        <v>0</v>
      </c>
      <c r="F109" s="504">
        <v>0</v>
      </c>
      <c r="G109" s="504">
        <v>0</v>
      </c>
      <c r="H109" s="504">
        <v>0</v>
      </c>
      <c r="I109" s="504">
        <v>0</v>
      </c>
      <c r="J109" s="504">
        <v>0</v>
      </c>
      <c r="K109" s="504">
        <v>0</v>
      </c>
      <c r="L109" s="504">
        <v>0</v>
      </c>
      <c r="M109" s="504">
        <v>0</v>
      </c>
      <c r="N109" s="504">
        <v>0</v>
      </c>
      <c r="O109" s="504">
        <v>0</v>
      </c>
      <c r="P109" s="504">
        <v>0</v>
      </c>
      <c r="Q109" s="504">
        <v>0</v>
      </c>
      <c r="R109" s="504">
        <v>0</v>
      </c>
      <c r="S109" s="504">
        <v>0</v>
      </c>
      <c r="T109" s="504">
        <v>0</v>
      </c>
      <c r="U109" s="504">
        <v>0</v>
      </c>
      <c r="V109" s="504">
        <v>0</v>
      </c>
      <c r="W109" s="504">
        <v>0</v>
      </c>
      <c r="X109" s="504">
        <v>0</v>
      </c>
      <c r="Y109" s="504">
        <v>0</v>
      </c>
      <c r="Z109" s="504">
        <v>0</v>
      </c>
      <c r="AA109" s="504">
        <v>0</v>
      </c>
      <c r="AB109" s="504">
        <v>0</v>
      </c>
      <c r="AC109" s="504">
        <v>0</v>
      </c>
      <c r="AD109" s="504">
        <v>0</v>
      </c>
      <c r="AE109" s="504">
        <v>0</v>
      </c>
      <c r="AF109" s="504">
        <v>0</v>
      </c>
      <c r="AG109" s="504">
        <v>0</v>
      </c>
      <c r="AH109" s="504">
        <v>0</v>
      </c>
      <c r="AI109" s="504">
        <v>0</v>
      </c>
      <c r="AJ109" s="504">
        <v>0</v>
      </c>
      <c r="AK109" s="504">
        <v>0</v>
      </c>
      <c r="AL109" s="504">
        <v>0</v>
      </c>
      <c r="AM109" s="504">
        <v>0</v>
      </c>
      <c r="AN109" s="504">
        <v>0</v>
      </c>
      <c r="AO109" s="504">
        <v>0</v>
      </c>
      <c r="AP109" s="504">
        <v>0</v>
      </c>
      <c r="AQ109" s="504">
        <v>0</v>
      </c>
      <c r="AR109" s="504">
        <v>0</v>
      </c>
      <c r="AS109" s="504">
        <v>0</v>
      </c>
      <c r="AT109" s="504">
        <v>0</v>
      </c>
      <c r="AU109" s="504">
        <v>0</v>
      </c>
      <c r="AV109" s="504">
        <v>0</v>
      </c>
      <c r="AW109" s="504">
        <v>0</v>
      </c>
      <c r="AX109" s="504">
        <v>0</v>
      </c>
      <c r="AY109" s="504">
        <v>0</v>
      </c>
      <c r="AZ109" s="504">
        <v>0</v>
      </c>
      <c r="BA109" s="504">
        <v>0</v>
      </c>
      <c r="BB109" s="504">
        <v>0</v>
      </c>
      <c r="BC109" s="504">
        <v>0</v>
      </c>
      <c r="BD109" s="504">
        <v>0</v>
      </c>
      <c r="BE109" s="504">
        <v>0</v>
      </c>
      <c r="BF109" s="504">
        <v>0</v>
      </c>
      <c r="BG109" s="504">
        <v>0</v>
      </c>
      <c r="BH109" s="504">
        <v>0</v>
      </c>
      <c r="BI109" s="504">
        <v>0</v>
      </c>
      <c r="BJ109" s="504">
        <v>0</v>
      </c>
      <c r="BK109" s="504">
        <v>0</v>
      </c>
      <c r="BL109" s="504">
        <v>0</v>
      </c>
      <c r="BM109" s="504">
        <v>0</v>
      </c>
      <c r="BN109" s="504">
        <v>0</v>
      </c>
      <c r="BO109" s="504">
        <v>0</v>
      </c>
      <c r="BP109" s="504">
        <v>0</v>
      </c>
      <c r="BQ109" s="504">
        <v>0</v>
      </c>
      <c r="BR109" s="504">
        <v>0</v>
      </c>
      <c r="BS109" s="504">
        <v>0</v>
      </c>
      <c r="BT109" s="504">
        <v>0</v>
      </c>
      <c r="BU109" s="504">
        <v>0</v>
      </c>
      <c r="BV109" s="504">
        <v>0</v>
      </c>
      <c r="BW109" s="504">
        <v>0</v>
      </c>
      <c r="BX109" s="504">
        <v>0</v>
      </c>
      <c r="BY109" s="504">
        <v>0</v>
      </c>
      <c r="BZ109" s="504">
        <v>0</v>
      </c>
      <c r="CA109" s="504">
        <v>0</v>
      </c>
      <c r="CB109" s="504">
        <v>0</v>
      </c>
      <c r="CC109" s="504">
        <v>0</v>
      </c>
      <c r="CD109" s="504">
        <v>0</v>
      </c>
      <c r="CE109" s="504">
        <v>0</v>
      </c>
      <c r="CF109" s="504">
        <v>0</v>
      </c>
      <c r="CG109" s="504">
        <v>0</v>
      </c>
      <c r="CH109" s="504">
        <v>0</v>
      </c>
      <c r="CI109" s="504">
        <v>0</v>
      </c>
      <c r="CJ109" s="504">
        <v>0</v>
      </c>
      <c r="CK109" s="504">
        <v>0</v>
      </c>
      <c r="CL109" s="504">
        <v>0</v>
      </c>
      <c r="CM109" s="504">
        <v>0</v>
      </c>
      <c r="CN109" s="504">
        <v>0</v>
      </c>
      <c r="CO109" s="504">
        <v>0</v>
      </c>
      <c r="CP109" s="504">
        <v>0</v>
      </c>
      <c r="CQ109" s="504">
        <v>0</v>
      </c>
      <c r="CR109" s="504">
        <v>0</v>
      </c>
      <c r="CS109" s="504">
        <v>0</v>
      </c>
      <c r="CT109" s="504">
        <v>0</v>
      </c>
      <c r="CU109" s="504">
        <v>0</v>
      </c>
      <c r="CV109" s="504">
        <v>0</v>
      </c>
      <c r="CW109" s="504">
        <v>0</v>
      </c>
      <c r="CX109" s="504">
        <v>0</v>
      </c>
      <c r="CY109" s="504">
        <v>0</v>
      </c>
      <c r="CZ109" s="504">
        <v>0</v>
      </c>
      <c r="DA109" s="504">
        <v>0</v>
      </c>
      <c r="DB109" s="503">
        <f t="array" ref="DB109">-生産者価格評価表!$DX109/(MMULT(投入係数表!$D109:$DG109,生産者価格評価表!$DZ$7:$DZ$114)+生産者価格評価表!$DO109)</f>
        <v>2.9067333204094202E-4</v>
      </c>
      <c r="DC109" s="504">
        <v>0</v>
      </c>
      <c r="DD109" s="504">
        <v>0</v>
      </c>
      <c r="DE109" s="504">
        <v>0</v>
      </c>
      <c r="DF109" s="504">
        <v>0</v>
      </c>
      <c r="DG109" s="505">
        <v>0</v>
      </c>
    </row>
    <row r="110" spans="2:111" ht="15.5" customHeight="1">
      <c r="B110" s="188" t="s">
        <v>325</v>
      </c>
      <c r="C110" s="185" t="s">
        <v>326</v>
      </c>
      <c r="D110" s="502">
        <v>0</v>
      </c>
      <c r="E110" s="504">
        <v>0</v>
      </c>
      <c r="F110" s="504">
        <v>0</v>
      </c>
      <c r="G110" s="504">
        <v>0</v>
      </c>
      <c r="H110" s="504">
        <v>0</v>
      </c>
      <c r="I110" s="504">
        <v>0</v>
      </c>
      <c r="J110" s="504">
        <v>0</v>
      </c>
      <c r="K110" s="504">
        <v>0</v>
      </c>
      <c r="L110" s="504">
        <v>0</v>
      </c>
      <c r="M110" s="504">
        <v>0</v>
      </c>
      <c r="N110" s="504">
        <v>0</v>
      </c>
      <c r="O110" s="504">
        <v>0</v>
      </c>
      <c r="P110" s="504">
        <v>0</v>
      </c>
      <c r="Q110" s="504">
        <v>0</v>
      </c>
      <c r="R110" s="504">
        <v>0</v>
      </c>
      <c r="S110" s="504">
        <v>0</v>
      </c>
      <c r="T110" s="504">
        <v>0</v>
      </c>
      <c r="U110" s="504">
        <v>0</v>
      </c>
      <c r="V110" s="504">
        <v>0</v>
      </c>
      <c r="W110" s="504">
        <v>0</v>
      </c>
      <c r="X110" s="504">
        <v>0</v>
      </c>
      <c r="Y110" s="504">
        <v>0</v>
      </c>
      <c r="Z110" s="504">
        <v>0</v>
      </c>
      <c r="AA110" s="504">
        <v>0</v>
      </c>
      <c r="AB110" s="504">
        <v>0</v>
      </c>
      <c r="AC110" s="504">
        <v>0</v>
      </c>
      <c r="AD110" s="504">
        <v>0</v>
      </c>
      <c r="AE110" s="504">
        <v>0</v>
      </c>
      <c r="AF110" s="504">
        <v>0</v>
      </c>
      <c r="AG110" s="504">
        <v>0</v>
      </c>
      <c r="AH110" s="504">
        <v>0</v>
      </c>
      <c r="AI110" s="504">
        <v>0</v>
      </c>
      <c r="AJ110" s="504">
        <v>0</v>
      </c>
      <c r="AK110" s="504">
        <v>0</v>
      </c>
      <c r="AL110" s="504">
        <v>0</v>
      </c>
      <c r="AM110" s="504">
        <v>0</v>
      </c>
      <c r="AN110" s="504">
        <v>0</v>
      </c>
      <c r="AO110" s="504">
        <v>0</v>
      </c>
      <c r="AP110" s="504">
        <v>0</v>
      </c>
      <c r="AQ110" s="504">
        <v>0</v>
      </c>
      <c r="AR110" s="504">
        <v>0</v>
      </c>
      <c r="AS110" s="504">
        <v>0</v>
      </c>
      <c r="AT110" s="504">
        <v>0</v>
      </c>
      <c r="AU110" s="504">
        <v>0</v>
      </c>
      <c r="AV110" s="504">
        <v>0</v>
      </c>
      <c r="AW110" s="504">
        <v>0</v>
      </c>
      <c r="AX110" s="504">
        <v>0</v>
      </c>
      <c r="AY110" s="504">
        <v>0</v>
      </c>
      <c r="AZ110" s="504">
        <v>0</v>
      </c>
      <c r="BA110" s="504">
        <v>0</v>
      </c>
      <c r="BB110" s="504">
        <v>0</v>
      </c>
      <c r="BC110" s="504">
        <v>0</v>
      </c>
      <c r="BD110" s="504">
        <v>0</v>
      </c>
      <c r="BE110" s="504">
        <v>0</v>
      </c>
      <c r="BF110" s="504">
        <v>0</v>
      </c>
      <c r="BG110" s="504">
        <v>0</v>
      </c>
      <c r="BH110" s="504">
        <v>0</v>
      </c>
      <c r="BI110" s="504">
        <v>0</v>
      </c>
      <c r="BJ110" s="504">
        <v>0</v>
      </c>
      <c r="BK110" s="504">
        <v>0</v>
      </c>
      <c r="BL110" s="504">
        <v>0</v>
      </c>
      <c r="BM110" s="504">
        <v>0</v>
      </c>
      <c r="BN110" s="504">
        <v>0</v>
      </c>
      <c r="BO110" s="504">
        <v>0</v>
      </c>
      <c r="BP110" s="504">
        <v>0</v>
      </c>
      <c r="BQ110" s="504">
        <v>0</v>
      </c>
      <c r="BR110" s="504">
        <v>0</v>
      </c>
      <c r="BS110" s="504">
        <v>0</v>
      </c>
      <c r="BT110" s="504">
        <v>0</v>
      </c>
      <c r="BU110" s="504">
        <v>0</v>
      </c>
      <c r="BV110" s="504">
        <v>0</v>
      </c>
      <c r="BW110" s="504">
        <v>0</v>
      </c>
      <c r="BX110" s="504">
        <v>0</v>
      </c>
      <c r="BY110" s="504">
        <v>0</v>
      </c>
      <c r="BZ110" s="504">
        <v>0</v>
      </c>
      <c r="CA110" s="504">
        <v>0</v>
      </c>
      <c r="CB110" s="504">
        <v>0</v>
      </c>
      <c r="CC110" s="504">
        <v>0</v>
      </c>
      <c r="CD110" s="504">
        <v>0</v>
      </c>
      <c r="CE110" s="504">
        <v>0</v>
      </c>
      <c r="CF110" s="504">
        <v>0</v>
      </c>
      <c r="CG110" s="504">
        <v>0</v>
      </c>
      <c r="CH110" s="504">
        <v>0</v>
      </c>
      <c r="CI110" s="504">
        <v>0</v>
      </c>
      <c r="CJ110" s="504">
        <v>0</v>
      </c>
      <c r="CK110" s="504">
        <v>0</v>
      </c>
      <c r="CL110" s="504">
        <v>0</v>
      </c>
      <c r="CM110" s="504">
        <v>0</v>
      </c>
      <c r="CN110" s="504">
        <v>0</v>
      </c>
      <c r="CO110" s="504">
        <v>0</v>
      </c>
      <c r="CP110" s="504">
        <v>0</v>
      </c>
      <c r="CQ110" s="504">
        <v>0</v>
      </c>
      <c r="CR110" s="504">
        <v>0</v>
      </c>
      <c r="CS110" s="504">
        <v>0</v>
      </c>
      <c r="CT110" s="504">
        <v>0</v>
      </c>
      <c r="CU110" s="504">
        <v>0</v>
      </c>
      <c r="CV110" s="504">
        <v>0</v>
      </c>
      <c r="CW110" s="504">
        <v>0</v>
      </c>
      <c r="CX110" s="504">
        <v>0</v>
      </c>
      <c r="CY110" s="504">
        <v>0</v>
      </c>
      <c r="CZ110" s="504">
        <v>0</v>
      </c>
      <c r="DA110" s="504">
        <v>0</v>
      </c>
      <c r="DB110" s="504">
        <v>0</v>
      </c>
      <c r="DC110" s="503">
        <f t="array" ref="DC110">-生産者価格評価表!$DX110/(MMULT(投入係数表!$D110:$DG110,生産者価格評価表!$DZ$7:$DZ$114)+生産者価格評価表!$DO110)</f>
        <v>1.2222493980308821E-2</v>
      </c>
      <c r="DD110" s="504">
        <v>0</v>
      </c>
      <c r="DE110" s="504">
        <v>0</v>
      </c>
      <c r="DF110" s="504">
        <v>0</v>
      </c>
      <c r="DG110" s="505">
        <v>0</v>
      </c>
    </row>
    <row r="111" spans="2:111" ht="15.5" customHeight="1">
      <c r="B111" s="188" t="s">
        <v>327</v>
      </c>
      <c r="C111" s="185" t="s">
        <v>328</v>
      </c>
      <c r="D111" s="502">
        <v>0</v>
      </c>
      <c r="E111" s="504">
        <v>0</v>
      </c>
      <c r="F111" s="504">
        <v>0</v>
      </c>
      <c r="G111" s="504">
        <v>0</v>
      </c>
      <c r="H111" s="504">
        <v>0</v>
      </c>
      <c r="I111" s="504">
        <v>0</v>
      </c>
      <c r="J111" s="504">
        <v>0</v>
      </c>
      <c r="K111" s="504">
        <v>0</v>
      </c>
      <c r="L111" s="504">
        <v>0</v>
      </c>
      <c r="M111" s="504">
        <v>0</v>
      </c>
      <c r="N111" s="504">
        <v>0</v>
      </c>
      <c r="O111" s="504">
        <v>0</v>
      </c>
      <c r="P111" s="504">
        <v>0</v>
      </c>
      <c r="Q111" s="504">
        <v>0</v>
      </c>
      <c r="R111" s="504">
        <v>0</v>
      </c>
      <c r="S111" s="504">
        <v>0</v>
      </c>
      <c r="T111" s="504">
        <v>0</v>
      </c>
      <c r="U111" s="504">
        <v>0</v>
      </c>
      <c r="V111" s="504">
        <v>0</v>
      </c>
      <c r="W111" s="504">
        <v>0</v>
      </c>
      <c r="X111" s="504">
        <v>0</v>
      </c>
      <c r="Y111" s="504">
        <v>0</v>
      </c>
      <c r="Z111" s="504">
        <v>0</v>
      </c>
      <c r="AA111" s="504">
        <v>0</v>
      </c>
      <c r="AB111" s="504">
        <v>0</v>
      </c>
      <c r="AC111" s="504">
        <v>0</v>
      </c>
      <c r="AD111" s="504">
        <v>0</v>
      </c>
      <c r="AE111" s="504">
        <v>0</v>
      </c>
      <c r="AF111" s="504">
        <v>0</v>
      </c>
      <c r="AG111" s="504">
        <v>0</v>
      </c>
      <c r="AH111" s="504">
        <v>0</v>
      </c>
      <c r="AI111" s="504">
        <v>0</v>
      </c>
      <c r="AJ111" s="504">
        <v>0</v>
      </c>
      <c r="AK111" s="504">
        <v>0</v>
      </c>
      <c r="AL111" s="504">
        <v>0</v>
      </c>
      <c r="AM111" s="504">
        <v>0</v>
      </c>
      <c r="AN111" s="504">
        <v>0</v>
      </c>
      <c r="AO111" s="504">
        <v>0</v>
      </c>
      <c r="AP111" s="504">
        <v>0</v>
      </c>
      <c r="AQ111" s="504">
        <v>0</v>
      </c>
      <c r="AR111" s="504">
        <v>0</v>
      </c>
      <c r="AS111" s="504">
        <v>0</v>
      </c>
      <c r="AT111" s="504">
        <v>0</v>
      </c>
      <c r="AU111" s="504">
        <v>0</v>
      </c>
      <c r="AV111" s="504">
        <v>0</v>
      </c>
      <c r="AW111" s="504">
        <v>0</v>
      </c>
      <c r="AX111" s="504">
        <v>0</v>
      </c>
      <c r="AY111" s="504">
        <v>0</v>
      </c>
      <c r="AZ111" s="504">
        <v>0</v>
      </c>
      <c r="BA111" s="504">
        <v>0</v>
      </c>
      <c r="BB111" s="504">
        <v>0</v>
      </c>
      <c r="BC111" s="504">
        <v>0</v>
      </c>
      <c r="BD111" s="504">
        <v>0</v>
      </c>
      <c r="BE111" s="504">
        <v>0</v>
      </c>
      <c r="BF111" s="504">
        <v>0</v>
      </c>
      <c r="BG111" s="504">
        <v>0</v>
      </c>
      <c r="BH111" s="504">
        <v>0</v>
      </c>
      <c r="BI111" s="504">
        <v>0</v>
      </c>
      <c r="BJ111" s="504">
        <v>0</v>
      </c>
      <c r="BK111" s="504">
        <v>0</v>
      </c>
      <c r="BL111" s="504">
        <v>0</v>
      </c>
      <c r="BM111" s="504">
        <v>0</v>
      </c>
      <c r="BN111" s="504">
        <v>0</v>
      </c>
      <c r="BO111" s="504">
        <v>0</v>
      </c>
      <c r="BP111" s="504">
        <v>0</v>
      </c>
      <c r="BQ111" s="504">
        <v>0</v>
      </c>
      <c r="BR111" s="504">
        <v>0</v>
      </c>
      <c r="BS111" s="504">
        <v>0</v>
      </c>
      <c r="BT111" s="504">
        <v>0</v>
      </c>
      <c r="BU111" s="504">
        <v>0</v>
      </c>
      <c r="BV111" s="504">
        <v>0</v>
      </c>
      <c r="BW111" s="504">
        <v>0</v>
      </c>
      <c r="BX111" s="504">
        <v>0</v>
      </c>
      <c r="BY111" s="504">
        <v>0</v>
      </c>
      <c r="BZ111" s="504">
        <v>0</v>
      </c>
      <c r="CA111" s="504">
        <v>0</v>
      </c>
      <c r="CB111" s="504">
        <v>0</v>
      </c>
      <c r="CC111" s="504">
        <v>0</v>
      </c>
      <c r="CD111" s="504">
        <v>0</v>
      </c>
      <c r="CE111" s="504">
        <v>0</v>
      </c>
      <c r="CF111" s="504">
        <v>0</v>
      </c>
      <c r="CG111" s="504">
        <v>0</v>
      </c>
      <c r="CH111" s="504">
        <v>0</v>
      </c>
      <c r="CI111" s="504">
        <v>0</v>
      </c>
      <c r="CJ111" s="504">
        <v>0</v>
      </c>
      <c r="CK111" s="504">
        <v>0</v>
      </c>
      <c r="CL111" s="504">
        <v>0</v>
      </c>
      <c r="CM111" s="504">
        <v>0</v>
      </c>
      <c r="CN111" s="504">
        <v>0</v>
      </c>
      <c r="CO111" s="504">
        <v>0</v>
      </c>
      <c r="CP111" s="504">
        <v>0</v>
      </c>
      <c r="CQ111" s="504">
        <v>0</v>
      </c>
      <c r="CR111" s="504">
        <v>0</v>
      </c>
      <c r="CS111" s="504">
        <v>0</v>
      </c>
      <c r="CT111" s="504">
        <v>0</v>
      </c>
      <c r="CU111" s="504">
        <v>0</v>
      </c>
      <c r="CV111" s="504">
        <v>0</v>
      </c>
      <c r="CW111" s="504">
        <v>0</v>
      </c>
      <c r="CX111" s="504">
        <v>0</v>
      </c>
      <c r="CY111" s="504">
        <v>0</v>
      </c>
      <c r="CZ111" s="504">
        <v>0</v>
      </c>
      <c r="DA111" s="504">
        <v>0</v>
      </c>
      <c r="DB111" s="504">
        <v>0</v>
      </c>
      <c r="DC111" s="504">
        <v>0</v>
      </c>
      <c r="DD111" s="503">
        <f t="array" ref="DD111">-生産者価格評価表!$DX111/(MMULT(投入係数表!$D111:$DG111,生産者価格評価表!$DZ$7:$DZ$114)+生産者価格評価表!$DO111)</f>
        <v>0</v>
      </c>
      <c r="DE111" s="504">
        <v>0</v>
      </c>
      <c r="DF111" s="504">
        <v>0</v>
      </c>
      <c r="DG111" s="505">
        <v>0</v>
      </c>
    </row>
    <row r="112" spans="2:111" ht="15.5" customHeight="1">
      <c r="B112" s="188" t="s">
        <v>329</v>
      </c>
      <c r="C112" s="185" t="s">
        <v>330</v>
      </c>
      <c r="D112" s="502">
        <v>0</v>
      </c>
      <c r="E112" s="504">
        <v>0</v>
      </c>
      <c r="F112" s="504">
        <v>0</v>
      </c>
      <c r="G112" s="504">
        <v>0</v>
      </c>
      <c r="H112" s="504">
        <v>0</v>
      </c>
      <c r="I112" s="504">
        <v>0</v>
      </c>
      <c r="J112" s="504">
        <v>0</v>
      </c>
      <c r="K112" s="504">
        <v>0</v>
      </c>
      <c r="L112" s="504">
        <v>0</v>
      </c>
      <c r="M112" s="504">
        <v>0</v>
      </c>
      <c r="N112" s="504">
        <v>0</v>
      </c>
      <c r="O112" s="504">
        <v>0</v>
      </c>
      <c r="P112" s="504">
        <v>0</v>
      </c>
      <c r="Q112" s="504">
        <v>0</v>
      </c>
      <c r="R112" s="504">
        <v>0</v>
      </c>
      <c r="S112" s="504">
        <v>0</v>
      </c>
      <c r="T112" s="504">
        <v>0</v>
      </c>
      <c r="U112" s="504">
        <v>0</v>
      </c>
      <c r="V112" s="504">
        <v>0</v>
      </c>
      <c r="W112" s="504">
        <v>0</v>
      </c>
      <c r="X112" s="504">
        <v>0</v>
      </c>
      <c r="Y112" s="504">
        <v>0</v>
      </c>
      <c r="Z112" s="504">
        <v>0</v>
      </c>
      <c r="AA112" s="504">
        <v>0</v>
      </c>
      <c r="AB112" s="504">
        <v>0</v>
      </c>
      <c r="AC112" s="504">
        <v>0</v>
      </c>
      <c r="AD112" s="504">
        <v>0</v>
      </c>
      <c r="AE112" s="504">
        <v>0</v>
      </c>
      <c r="AF112" s="504">
        <v>0</v>
      </c>
      <c r="AG112" s="504">
        <v>0</v>
      </c>
      <c r="AH112" s="504">
        <v>0</v>
      </c>
      <c r="AI112" s="504">
        <v>0</v>
      </c>
      <c r="AJ112" s="504">
        <v>0</v>
      </c>
      <c r="AK112" s="504">
        <v>0</v>
      </c>
      <c r="AL112" s="504">
        <v>0</v>
      </c>
      <c r="AM112" s="504">
        <v>0</v>
      </c>
      <c r="AN112" s="504">
        <v>0</v>
      </c>
      <c r="AO112" s="504">
        <v>0</v>
      </c>
      <c r="AP112" s="504">
        <v>0</v>
      </c>
      <c r="AQ112" s="504">
        <v>0</v>
      </c>
      <c r="AR112" s="504">
        <v>0</v>
      </c>
      <c r="AS112" s="504">
        <v>0</v>
      </c>
      <c r="AT112" s="504">
        <v>0</v>
      </c>
      <c r="AU112" s="504">
        <v>0</v>
      </c>
      <c r="AV112" s="504">
        <v>0</v>
      </c>
      <c r="AW112" s="504">
        <v>0</v>
      </c>
      <c r="AX112" s="504">
        <v>0</v>
      </c>
      <c r="AY112" s="504">
        <v>0</v>
      </c>
      <c r="AZ112" s="504">
        <v>0</v>
      </c>
      <c r="BA112" s="504">
        <v>0</v>
      </c>
      <c r="BB112" s="504">
        <v>0</v>
      </c>
      <c r="BC112" s="504">
        <v>0</v>
      </c>
      <c r="BD112" s="504">
        <v>0</v>
      </c>
      <c r="BE112" s="504">
        <v>0</v>
      </c>
      <c r="BF112" s="504">
        <v>0</v>
      </c>
      <c r="BG112" s="504">
        <v>0</v>
      </c>
      <c r="BH112" s="504">
        <v>0</v>
      </c>
      <c r="BI112" s="504">
        <v>0</v>
      </c>
      <c r="BJ112" s="504">
        <v>0</v>
      </c>
      <c r="BK112" s="504">
        <v>0</v>
      </c>
      <c r="BL112" s="504">
        <v>0</v>
      </c>
      <c r="BM112" s="504">
        <v>0</v>
      </c>
      <c r="BN112" s="504">
        <v>0</v>
      </c>
      <c r="BO112" s="504">
        <v>0</v>
      </c>
      <c r="BP112" s="504">
        <v>0</v>
      </c>
      <c r="BQ112" s="504">
        <v>0</v>
      </c>
      <c r="BR112" s="504">
        <v>0</v>
      </c>
      <c r="BS112" s="504">
        <v>0</v>
      </c>
      <c r="BT112" s="504">
        <v>0</v>
      </c>
      <c r="BU112" s="504">
        <v>0</v>
      </c>
      <c r="BV112" s="504">
        <v>0</v>
      </c>
      <c r="BW112" s="504">
        <v>0</v>
      </c>
      <c r="BX112" s="504">
        <v>0</v>
      </c>
      <c r="BY112" s="504">
        <v>0</v>
      </c>
      <c r="BZ112" s="504">
        <v>0</v>
      </c>
      <c r="CA112" s="504">
        <v>0</v>
      </c>
      <c r="CB112" s="504">
        <v>0</v>
      </c>
      <c r="CC112" s="504">
        <v>0</v>
      </c>
      <c r="CD112" s="504">
        <v>0</v>
      </c>
      <c r="CE112" s="504">
        <v>0</v>
      </c>
      <c r="CF112" s="504">
        <v>0</v>
      </c>
      <c r="CG112" s="504">
        <v>0</v>
      </c>
      <c r="CH112" s="504">
        <v>0</v>
      </c>
      <c r="CI112" s="504">
        <v>0</v>
      </c>
      <c r="CJ112" s="504">
        <v>0</v>
      </c>
      <c r="CK112" s="504">
        <v>0</v>
      </c>
      <c r="CL112" s="504">
        <v>0</v>
      </c>
      <c r="CM112" s="504">
        <v>0</v>
      </c>
      <c r="CN112" s="504">
        <v>0</v>
      </c>
      <c r="CO112" s="504">
        <v>0</v>
      </c>
      <c r="CP112" s="504">
        <v>0</v>
      </c>
      <c r="CQ112" s="504">
        <v>0</v>
      </c>
      <c r="CR112" s="504">
        <v>0</v>
      </c>
      <c r="CS112" s="504">
        <v>0</v>
      </c>
      <c r="CT112" s="504">
        <v>0</v>
      </c>
      <c r="CU112" s="504">
        <v>0</v>
      </c>
      <c r="CV112" s="504">
        <v>0</v>
      </c>
      <c r="CW112" s="504">
        <v>0</v>
      </c>
      <c r="CX112" s="504">
        <v>0</v>
      </c>
      <c r="CY112" s="504">
        <v>0</v>
      </c>
      <c r="CZ112" s="504">
        <v>0</v>
      </c>
      <c r="DA112" s="504">
        <v>0</v>
      </c>
      <c r="DB112" s="504">
        <v>0</v>
      </c>
      <c r="DC112" s="504">
        <v>0</v>
      </c>
      <c r="DD112" s="504">
        <v>0</v>
      </c>
      <c r="DE112" s="503">
        <f t="array" ref="DE112">-生産者価格評価表!$DX112/(MMULT(投入係数表!$D112:$DG112,生産者価格評価表!$DZ$7:$DZ$114)+生産者価格評価表!$DO112)</f>
        <v>8.0742226041972155E-3</v>
      </c>
      <c r="DF112" s="504">
        <v>0</v>
      </c>
      <c r="DG112" s="505">
        <v>0</v>
      </c>
    </row>
    <row r="113" spans="2:111" ht="15.5" customHeight="1">
      <c r="B113" s="188" t="s">
        <v>331</v>
      </c>
      <c r="C113" s="185" t="s">
        <v>332</v>
      </c>
      <c r="D113" s="502">
        <v>0</v>
      </c>
      <c r="E113" s="504">
        <v>0</v>
      </c>
      <c r="F113" s="504">
        <v>0</v>
      </c>
      <c r="G113" s="504">
        <v>0</v>
      </c>
      <c r="H113" s="504">
        <v>0</v>
      </c>
      <c r="I113" s="504">
        <v>0</v>
      </c>
      <c r="J113" s="504">
        <v>0</v>
      </c>
      <c r="K113" s="504">
        <v>0</v>
      </c>
      <c r="L113" s="504">
        <v>0</v>
      </c>
      <c r="M113" s="504">
        <v>0</v>
      </c>
      <c r="N113" s="504">
        <v>0</v>
      </c>
      <c r="O113" s="504">
        <v>0</v>
      </c>
      <c r="P113" s="504">
        <v>0</v>
      </c>
      <c r="Q113" s="504">
        <v>0</v>
      </c>
      <c r="R113" s="504">
        <v>0</v>
      </c>
      <c r="S113" s="504">
        <v>0</v>
      </c>
      <c r="T113" s="504">
        <v>0</v>
      </c>
      <c r="U113" s="504">
        <v>0</v>
      </c>
      <c r="V113" s="504">
        <v>0</v>
      </c>
      <c r="W113" s="504">
        <v>0</v>
      </c>
      <c r="X113" s="504">
        <v>0</v>
      </c>
      <c r="Y113" s="504">
        <v>0</v>
      </c>
      <c r="Z113" s="504">
        <v>0</v>
      </c>
      <c r="AA113" s="504">
        <v>0</v>
      </c>
      <c r="AB113" s="504">
        <v>0</v>
      </c>
      <c r="AC113" s="504">
        <v>0</v>
      </c>
      <c r="AD113" s="504">
        <v>0</v>
      </c>
      <c r="AE113" s="504">
        <v>0</v>
      </c>
      <c r="AF113" s="504">
        <v>0</v>
      </c>
      <c r="AG113" s="504">
        <v>0</v>
      </c>
      <c r="AH113" s="504">
        <v>0</v>
      </c>
      <c r="AI113" s="504">
        <v>0</v>
      </c>
      <c r="AJ113" s="504">
        <v>0</v>
      </c>
      <c r="AK113" s="504">
        <v>0</v>
      </c>
      <c r="AL113" s="504">
        <v>0</v>
      </c>
      <c r="AM113" s="504">
        <v>0</v>
      </c>
      <c r="AN113" s="504">
        <v>0</v>
      </c>
      <c r="AO113" s="504">
        <v>0</v>
      </c>
      <c r="AP113" s="504">
        <v>0</v>
      </c>
      <c r="AQ113" s="504">
        <v>0</v>
      </c>
      <c r="AR113" s="504">
        <v>0</v>
      </c>
      <c r="AS113" s="504">
        <v>0</v>
      </c>
      <c r="AT113" s="504">
        <v>0</v>
      </c>
      <c r="AU113" s="504">
        <v>0</v>
      </c>
      <c r="AV113" s="504">
        <v>0</v>
      </c>
      <c r="AW113" s="504">
        <v>0</v>
      </c>
      <c r="AX113" s="504">
        <v>0</v>
      </c>
      <c r="AY113" s="504">
        <v>0</v>
      </c>
      <c r="AZ113" s="504">
        <v>0</v>
      </c>
      <c r="BA113" s="504">
        <v>0</v>
      </c>
      <c r="BB113" s="504">
        <v>0</v>
      </c>
      <c r="BC113" s="504">
        <v>0</v>
      </c>
      <c r="BD113" s="504">
        <v>0</v>
      </c>
      <c r="BE113" s="504">
        <v>0</v>
      </c>
      <c r="BF113" s="504">
        <v>0</v>
      </c>
      <c r="BG113" s="504">
        <v>0</v>
      </c>
      <c r="BH113" s="504">
        <v>0</v>
      </c>
      <c r="BI113" s="504">
        <v>0</v>
      </c>
      <c r="BJ113" s="504">
        <v>0</v>
      </c>
      <c r="BK113" s="504">
        <v>0</v>
      </c>
      <c r="BL113" s="504">
        <v>0</v>
      </c>
      <c r="BM113" s="504">
        <v>0</v>
      </c>
      <c r="BN113" s="504">
        <v>0</v>
      </c>
      <c r="BO113" s="504">
        <v>0</v>
      </c>
      <c r="BP113" s="504">
        <v>0</v>
      </c>
      <c r="BQ113" s="504">
        <v>0</v>
      </c>
      <c r="BR113" s="504">
        <v>0</v>
      </c>
      <c r="BS113" s="504">
        <v>0</v>
      </c>
      <c r="BT113" s="504">
        <v>0</v>
      </c>
      <c r="BU113" s="504">
        <v>0</v>
      </c>
      <c r="BV113" s="504">
        <v>0</v>
      </c>
      <c r="BW113" s="504">
        <v>0</v>
      </c>
      <c r="BX113" s="504">
        <v>0</v>
      </c>
      <c r="BY113" s="504">
        <v>0</v>
      </c>
      <c r="BZ113" s="504">
        <v>0</v>
      </c>
      <c r="CA113" s="504">
        <v>0</v>
      </c>
      <c r="CB113" s="504">
        <v>0</v>
      </c>
      <c r="CC113" s="504">
        <v>0</v>
      </c>
      <c r="CD113" s="504">
        <v>0</v>
      </c>
      <c r="CE113" s="504">
        <v>0</v>
      </c>
      <c r="CF113" s="504">
        <v>0</v>
      </c>
      <c r="CG113" s="504">
        <v>0</v>
      </c>
      <c r="CH113" s="504">
        <v>0</v>
      </c>
      <c r="CI113" s="504">
        <v>0</v>
      </c>
      <c r="CJ113" s="504">
        <v>0</v>
      </c>
      <c r="CK113" s="504">
        <v>0</v>
      </c>
      <c r="CL113" s="504">
        <v>0</v>
      </c>
      <c r="CM113" s="504">
        <v>0</v>
      </c>
      <c r="CN113" s="504">
        <v>0</v>
      </c>
      <c r="CO113" s="504">
        <v>0</v>
      </c>
      <c r="CP113" s="504">
        <v>0</v>
      </c>
      <c r="CQ113" s="504">
        <v>0</v>
      </c>
      <c r="CR113" s="504">
        <v>0</v>
      </c>
      <c r="CS113" s="504">
        <v>0</v>
      </c>
      <c r="CT113" s="504">
        <v>0</v>
      </c>
      <c r="CU113" s="504">
        <v>0</v>
      </c>
      <c r="CV113" s="504">
        <v>0</v>
      </c>
      <c r="CW113" s="504">
        <v>0</v>
      </c>
      <c r="CX113" s="504">
        <v>0</v>
      </c>
      <c r="CY113" s="504">
        <v>0</v>
      </c>
      <c r="CZ113" s="504">
        <v>0</v>
      </c>
      <c r="DA113" s="504">
        <v>0</v>
      </c>
      <c r="DB113" s="504">
        <v>0</v>
      </c>
      <c r="DC113" s="504">
        <v>0</v>
      </c>
      <c r="DD113" s="504">
        <v>0</v>
      </c>
      <c r="DE113" s="504">
        <v>0</v>
      </c>
      <c r="DF113" s="503">
        <f t="array" ref="DF113">-生産者価格評価表!$DX113/(MMULT(投入係数表!$D113:$DG113,生産者価格評価表!$DZ$7:$DZ$114)+生産者価格評価表!$DO113)</f>
        <v>0</v>
      </c>
      <c r="DG113" s="505">
        <v>0</v>
      </c>
    </row>
    <row r="114" spans="2:111" ht="15.5" customHeight="1" thickBot="1">
      <c r="B114" s="293" t="s">
        <v>333</v>
      </c>
      <c r="C114" s="294" t="s">
        <v>334</v>
      </c>
      <c r="D114" s="508">
        <v>0</v>
      </c>
      <c r="E114" s="509">
        <v>0</v>
      </c>
      <c r="F114" s="509">
        <v>0</v>
      </c>
      <c r="G114" s="509">
        <v>0</v>
      </c>
      <c r="H114" s="509">
        <v>0</v>
      </c>
      <c r="I114" s="509">
        <v>0</v>
      </c>
      <c r="J114" s="509">
        <v>0</v>
      </c>
      <c r="K114" s="509">
        <v>0</v>
      </c>
      <c r="L114" s="509">
        <v>0</v>
      </c>
      <c r="M114" s="509">
        <v>0</v>
      </c>
      <c r="N114" s="509">
        <v>0</v>
      </c>
      <c r="O114" s="509">
        <v>0</v>
      </c>
      <c r="P114" s="509">
        <v>0</v>
      </c>
      <c r="Q114" s="509">
        <v>0</v>
      </c>
      <c r="R114" s="509">
        <v>0</v>
      </c>
      <c r="S114" s="509">
        <v>0</v>
      </c>
      <c r="T114" s="509">
        <v>0</v>
      </c>
      <c r="U114" s="509">
        <v>0</v>
      </c>
      <c r="V114" s="509">
        <v>0</v>
      </c>
      <c r="W114" s="509">
        <v>0</v>
      </c>
      <c r="X114" s="509">
        <v>0</v>
      </c>
      <c r="Y114" s="509">
        <v>0</v>
      </c>
      <c r="Z114" s="509">
        <v>0</v>
      </c>
      <c r="AA114" s="509">
        <v>0</v>
      </c>
      <c r="AB114" s="509">
        <v>0</v>
      </c>
      <c r="AC114" s="509">
        <v>0</v>
      </c>
      <c r="AD114" s="509">
        <v>0</v>
      </c>
      <c r="AE114" s="509">
        <v>0</v>
      </c>
      <c r="AF114" s="509">
        <v>0</v>
      </c>
      <c r="AG114" s="509">
        <v>0</v>
      </c>
      <c r="AH114" s="509">
        <v>0</v>
      </c>
      <c r="AI114" s="509">
        <v>0</v>
      </c>
      <c r="AJ114" s="509">
        <v>0</v>
      </c>
      <c r="AK114" s="509">
        <v>0</v>
      </c>
      <c r="AL114" s="509">
        <v>0</v>
      </c>
      <c r="AM114" s="509">
        <v>0</v>
      </c>
      <c r="AN114" s="509">
        <v>0</v>
      </c>
      <c r="AO114" s="509">
        <v>0</v>
      </c>
      <c r="AP114" s="509">
        <v>0</v>
      </c>
      <c r="AQ114" s="509">
        <v>0</v>
      </c>
      <c r="AR114" s="509">
        <v>0</v>
      </c>
      <c r="AS114" s="509">
        <v>0</v>
      </c>
      <c r="AT114" s="509">
        <v>0</v>
      </c>
      <c r="AU114" s="509">
        <v>0</v>
      </c>
      <c r="AV114" s="509">
        <v>0</v>
      </c>
      <c r="AW114" s="509">
        <v>0</v>
      </c>
      <c r="AX114" s="509">
        <v>0</v>
      </c>
      <c r="AY114" s="509">
        <v>0</v>
      </c>
      <c r="AZ114" s="509">
        <v>0</v>
      </c>
      <c r="BA114" s="509">
        <v>0</v>
      </c>
      <c r="BB114" s="509">
        <v>0</v>
      </c>
      <c r="BC114" s="509">
        <v>0</v>
      </c>
      <c r="BD114" s="509">
        <v>0</v>
      </c>
      <c r="BE114" s="509">
        <v>0</v>
      </c>
      <c r="BF114" s="509">
        <v>0</v>
      </c>
      <c r="BG114" s="509">
        <v>0</v>
      </c>
      <c r="BH114" s="509">
        <v>0</v>
      </c>
      <c r="BI114" s="509">
        <v>0</v>
      </c>
      <c r="BJ114" s="509">
        <v>0</v>
      </c>
      <c r="BK114" s="509">
        <v>0</v>
      </c>
      <c r="BL114" s="509">
        <v>0</v>
      </c>
      <c r="BM114" s="509">
        <v>0</v>
      </c>
      <c r="BN114" s="509">
        <v>0</v>
      </c>
      <c r="BO114" s="509">
        <v>0</v>
      </c>
      <c r="BP114" s="509">
        <v>0</v>
      </c>
      <c r="BQ114" s="509">
        <v>0</v>
      </c>
      <c r="BR114" s="509">
        <v>0</v>
      </c>
      <c r="BS114" s="509">
        <v>0</v>
      </c>
      <c r="BT114" s="509">
        <v>0</v>
      </c>
      <c r="BU114" s="509">
        <v>0</v>
      </c>
      <c r="BV114" s="509">
        <v>0</v>
      </c>
      <c r="BW114" s="509">
        <v>0</v>
      </c>
      <c r="BX114" s="509">
        <v>0</v>
      </c>
      <c r="BY114" s="509">
        <v>0</v>
      </c>
      <c r="BZ114" s="509">
        <v>0</v>
      </c>
      <c r="CA114" s="509">
        <v>0</v>
      </c>
      <c r="CB114" s="509">
        <v>0</v>
      </c>
      <c r="CC114" s="509">
        <v>0</v>
      </c>
      <c r="CD114" s="509">
        <v>0</v>
      </c>
      <c r="CE114" s="509">
        <v>0</v>
      </c>
      <c r="CF114" s="509">
        <v>0</v>
      </c>
      <c r="CG114" s="509">
        <v>0</v>
      </c>
      <c r="CH114" s="509">
        <v>0</v>
      </c>
      <c r="CI114" s="509">
        <v>0</v>
      </c>
      <c r="CJ114" s="509">
        <v>0</v>
      </c>
      <c r="CK114" s="509">
        <v>0</v>
      </c>
      <c r="CL114" s="509">
        <v>0</v>
      </c>
      <c r="CM114" s="509">
        <v>0</v>
      </c>
      <c r="CN114" s="509">
        <v>0</v>
      </c>
      <c r="CO114" s="509">
        <v>0</v>
      </c>
      <c r="CP114" s="509">
        <v>0</v>
      </c>
      <c r="CQ114" s="509">
        <v>0</v>
      </c>
      <c r="CR114" s="509">
        <v>0</v>
      </c>
      <c r="CS114" s="509">
        <v>0</v>
      </c>
      <c r="CT114" s="509">
        <v>0</v>
      </c>
      <c r="CU114" s="509">
        <v>0</v>
      </c>
      <c r="CV114" s="509">
        <v>0</v>
      </c>
      <c r="CW114" s="509">
        <v>0</v>
      </c>
      <c r="CX114" s="509">
        <v>0</v>
      </c>
      <c r="CY114" s="509">
        <v>0</v>
      </c>
      <c r="CZ114" s="509">
        <v>0</v>
      </c>
      <c r="DA114" s="509">
        <v>0</v>
      </c>
      <c r="DB114" s="509">
        <v>0</v>
      </c>
      <c r="DC114" s="509">
        <v>0</v>
      </c>
      <c r="DD114" s="509">
        <v>0</v>
      </c>
      <c r="DE114" s="509">
        <v>0</v>
      </c>
      <c r="DF114" s="509">
        <v>0</v>
      </c>
      <c r="DG114" s="510">
        <f t="array" ref="DG114">-生産者価格評価表!$DX114/(MMULT(投入係数表!$D114:$DG114,生産者価格評価表!$DZ$7:$DZ$114)+生産者価格評価表!$DO114)</f>
        <v>0.27047060001432743</v>
      </c>
    </row>
    <row r="115" spans="2:111" ht="15.5" customHeight="1"/>
  </sheetData>
  <mergeCells count="1">
    <mergeCell ref="B5:C6"/>
  </mergeCells>
  <phoneticPr fontId="8"/>
  <pageMargins left="0.25" right="0.25" top="0.75" bottom="0.75" header="0.3" footer="0.3"/>
  <pageSetup paperSize="8" scale="4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5A4F-2727-4EBE-A887-4AB23515D1B7}">
  <dimension ref="A1:AR405"/>
  <sheetViews>
    <sheetView workbookViewId="0"/>
  </sheetViews>
  <sheetFormatPr defaultColWidth="8.9296875" defaultRowHeight="12"/>
  <cols>
    <col min="1" max="1" width="11.06640625" style="532" customWidth="1"/>
    <col min="2" max="2" width="5.86328125" style="536" customWidth="1"/>
    <col min="3" max="3" width="26.59765625" style="536" customWidth="1"/>
    <col min="4" max="44" width="15.33203125" style="536" customWidth="1"/>
    <col min="45" max="16384" width="8.9296875" style="536"/>
  </cols>
  <sheetData>
    <row r="1" spans="1:44" s="769" customFormat="1" ht="39.65" customHeight="1">
      <c r="A1" s="766" t="s">
        <v>678</v>
      </c>
      <c r="B1" s="767"/>
      <c r="C1" s="768" t="s">
        <v>679</v>
      </c>
      <c r="D1" s="769" t="s">
        <v>680</v>
      </c>
      <c r="E1" s="769" t="s">
        <v>681</v>
      </c>
      <c r="F1" s="769" t="s">
        <v>1914</v>
      </c>
      <c r="G1" s="769" t="s">
        <v>1915</v>
      </c>
      <c r="H1" s="769" t="s">
        <v>1916</v>
      </c>
      <c r="I1" s="769" t="s">
        <v>1917</v>
      </c>
      <c r="J1" s="769" t="s">
        <v>682</v>
      </c>
      <c r="K1" s="769" t="s">
        <v>683</v>
      </c>
      <c r="L1" s="769" t="s">
        <v>1918</v>
      </c>
      <c r="M1" s="769" t="s">
        <v>1919</v>
      </c>
      <c r="N1" s="769" t="s">
        <v>684</v>
      </c>
      <c r="O1" s="769" t="s">
        <v>685</v>
      </c>
      <c r="P1" s="769" t="s">
        <v>1920</v>
      </c>
      <c r="Q1" s="769" t="s">
        <v>1921</v>
      </c>
      <c r="R1" s="769" t="s">
        <v>1922</v>
      </c>
      <c r="S1" s="769" t="s">
        <v>1923</v>
      </c>
      <c r="T1" s="769" t="s">
        <v>686</v>
      </c>
      <c r="U1" s="769" t="s">
        <v>687</v>
      </c>
      <c r="V1" s="769" t="s">
        <v>1924</v>
      </c>
      <c r="W1" s="769" t="s">
        <v>1925</v>
      </c>
      <c r="X1" s="769" t="s">
        <v>688</v>
      </c>
      <c r="Y1" s="769" t="s">
        <v>1926</v>
      </c>
      <c r="Z1" s="769" t="s">
        <v>1927</v>
      </c>
      <c r="AA1" s="769" t="s">
        <v>1928</v>
      </c>
      <c r="AB1" s="769" t="s">
        <v>1929</v>
      </c>
      <c r="AC1" s="769" t="s">
        <v>1930</v>
      </c>
      <c r="AD1" s="769" t="s">
        <v>1931</v>
      </c>
      <c r="AE1" s="769" t="s">
        <v>1932</v>
      </c>
      <c r="AF1" s="769" t="s">
        <v>1933</v>
      </c>
      <c r="AG1" s="769" t="s">
        <v>1934</v>
      </c>
      <c r="AH1" s="769" t="s">
        <v>1935</v>
      </c>
      <c r="AI1" s="769" t="s">
        <v>1936</v>
      </c>
      <c r="AJ1" s="769" t="s">
        <v>1937</v>
      </c>
      <c r="AK1" s="769" t="s">
        <v>1938</v>
      </c>
      <c r="AL1" s="769" t="s">
        <v>1939</v>
      </c>
      <c r="AM1" s="769" t="s">
        <v>1940</v>
      </c>
      <c r="AN1" s="769" t="s">
        <v>1941</v>
      </c>
      <c r="AO1" s="769" t="s">
        <v>1942</v>
      </c>
      <c r="AP1" s="769" t="s">
        <v>1943</v>
      </c>
      <c r="AQ1" s="769" t="s">
        <v>1944</v>
      </c>
      <c r="AR1" s="769" t="s">
        <v>1945</v>
      </c>
    </row>
    <row r="2" spans="1:44" ht="13">
      <c r="A2" s="770" t="s">
        <v>689</v>
      </c>
      <c r="B2" s="771" t="s">
        <v>690</v>
      </c>
      <c r="C2" s="772" t="s">
        <v>691</v>
      </c>
      <c r="D2" s="771" t="s">
        <v>692</v>
      </c>
      <c r="E2" s="771" t="s">
        <v>693</v>
      </c>
      <c r="F2" s="773" t="s">
        <v>1946</v>
      </c>
      <c r="G2" s="773" t="s">
        <v>1946</v>
      </c>
      <c r="H2" s="773" t="s">
        <v>1947</v>
      </c>
      <c r="I2" s="773" t="s">
        <v>1947</v>
      </c>
      <c r="J2" s="773" t="s">
        <v>1947</v>
      </c>
      <c r="K2" s="773" t="s">
        <v>1947</v>
      </c>
      <c r="L2" s="773" t="s">
        <v>1947</v>
      </c>
      <c r="M2" s="773" t="s">
        <v>1947</v>
      </c>
      <c r="N2" s="773" t="s">
        <v>1947</v>
      </c>
      <c r="O2" s="771" t="s">
        <v>694</v>
      </c>
      <c r="P2" s="771" t="s">
        <v>1948</v>
      </c>
      <c r="Q2" s="771" t="s">
        <v>1949</v>
      </c>
      <c r="R2" s="771" t="s">
        <v>1950</v>
      </c>
      <c r="S2" s="771" t="s">
        <v>1950</v>
      </c>
      <c r="T2" s="771" t="s">
        <v>1950</v>
      </c>
      <c r="U2" s="771" t="s">
        <v>1950</v>
      </c>
      <c r="V2" s="771" t="s">
        <v>1950</v>
      </c>
      <c r="W2" s="771" t="s">
        <v>1950</v>
      </c>
      <c r="X2" s="771" t="s">
        <v>1950</v>
      </c>
      <c r="Y2" s="771" t="s">
        <v>694</v>
      </c>
      <c r="Z2" s="771" t="s">
        <v>1949</v>
      </c>
      <c r="AA2" s="771" t="s">
        <v>1949</v>
      </c>
      <c r="AB2" s="771" t="s">
        <v>1950</v>
      </c>
      <c r="AC2" s="771" t="s">
        <v>1950</v>
      </c>
      <c r="AD2" s="771" t="s">
        <v>1950</v>
      </c>
      <c r="AE2" s="771" t="s">
        <v>1950</v>
      </c>
      <c r="AF2" s="771" t="s">
        <v>1950</v>
      </c>
      <c r="AG2" s="771" t="s">
        <v>1950</v>
      </c>
      <c r="AH2" s="771" t="s">
        <v>1950</v>
      </c>
      <c r="AI2" s="771" t="s">
        <v>694</v>
      </c>
      <c r="AJ2" s="771" t="s">
        <v>1949</v>
      </c>
      <c r="AK2" s="771" t="s">
        <v>1949</v>
      </c>
      <c r="AL2" s="771" t="s">
        <v>1950</v>
      </c>
      <c r="AM2" s="771" t="s">
        <v>1950</v>
      </c>
      <c r="AN2" s="771" t="s">
        <v>1950</v>
      </c>
      <c r="AO2" s="771" t="s">
        <v>1950</v>
      </c>
      <c r="AP2" s="771" t="s">
        <v>1950</v>
      </c>
      <c r="AQ2" s="771" t="s">
        <v>1950</v>
      </c>
      <c r="AR2" s="771" t="s">
        <v>1950</v>
      </c>
    </row>
    <row r="3" spans="1:44">
      <c r="A3" s="574" t="s">
        <v>695</v>
      </c>
      <c r="B3" s="550">
        <v>1</v>
      </c>
      <c r="C3" s="550" t="s">
        <v>696</v>
      </c>
      <c r="D3" s="551">
        <v>1718817</v>
      </c>
      <c r="E3" s="551">
        <v>27350987.889006354</v>
      </c>
      <c r="F3" s="551">
        <v>1870499.5152863085</v>
      </c>
      <c r="G3" s="551">
        <v>91508.646931245778</v>
      </c>
      <c r="H3" s="551">
        <v>13380798.835108919</v>
      </c>
      <c r="I3" s="551">
        <v>1115948.1314253444</v>
      </c>
      <c r="J3" s="551">
        <v>0</v>
      </c>
      <c r="K3" s="551">
        <v>0</v>
      </c>
      <c r="L3" s="551">
        <v>0</v>
      </c>
      <c r="M3" s="551">
        <v>0</v>
      </c>
      <c r="N3" s="551">
        <v>16458755.128751818</v>
      </c>
      <c r="O3" s="774">
        <v>15.912681739246443</v>
      </c>
      <c r="P3" s="774">
        <v>1.0882482051819993</v>
      </c>
      <c r="Q3" s="774">
        <v>5.3239319212717691E-2</v>
      </c>
      <c r="R3" s="774">
        <v>7.7848885804067098</v>
      </c>
      <c r="S3" s="774">
        <v>0.64925360374335628</v>
      </c>
      <c r="T3" s="774">
        <v>0</v>
      </c>
      <c r="U3" s="774">
        <v>0</v>
      </c>
      <c r="V3" s="774">
        <v>0</v>
      </c>
      <c r="W3" s="774">
        <v>0</v>
      </c>
      <c r="X3" s="774">
        <v>9.575629708544783</v>
      </c>
      <c r="Y3" s="774">
        <v>44.600876114865208</v>
      </c>
      <c r="Z3" s="774">
        <v>2.7909143730594197</v>
      </c>
      <c r="AA3" s="774">
        <v>0.33112863258286684</v>
      </c>
      <c r="AB3" s="774">
        <v>8.0698258833311822</v>
      </c>
      <c r="AC3" s="774">
        <v>0.69448350166394113</v>
      </c>
      <c r="AD3" s="774">
        <v>3.3033505285423564E-2</v>
      </c>
      <c r="AE3" s="774">
        <v>2.5439465425664875E-3</v>
      </c>
      <c r="AF3" s="774">
        <v>1.4469080769784499E-3</v>
      </c>
      <c r="AG3" s="774">
        <v>1.6872174009019243E-4</v>
      </c>
      <c r="AH3" s="774">
        <v>11.923545472282468</v>
      </c>
      <c r="AI3" s="774">
        <v>37.20019858282447</v>
      </c>
      <c r="AJ3" s="774">
        <v>2.3646576834699098</v>
      </c>
      <c r="AK3" s="774">
        <v>0.20660724636161895</v>
      </c>
      <c r="AL3" s="774">
        <v>7.91536684022934</v>
      </c>
      <c r="AM3" s="774">
        <v>0.67848636833363196</v>
      </c>
      <c r="AN3" s="774">
        <v>2.8427184497146721E-2</v>
      </c>
      <c r="AO3" s="774">
        <v>1.0416344121886984E-3</v>
      </c>
      <c r="AP3" s="774">
        <v>9.2476345982449868E-4</v>
      </c>
      <c r="AQ3" s="774">
        <v>3.1955514603540486E-5</v>
      </c>
      <c r="AR3" s="774">
        <v>11.195543676278266</v>
      </c>
    </row>
    <row r="4" spans="1:44">
      <c r="A4" s="574" t="s">
        <v>697</v>
      </c>
      <c r="B4" s="550">
        <v>2</v>
      </c>
      <c r="C4" s="550" t="s">
        <v>698</v>
      </c>
      <c r="D4" s="551">
        <v>52943</v>
      </c>
      <c r="E4" s="551">
        <v>1064115.6542980631</v>
      </c>
      <c r="F4" s="551">
        <v>73056.544385311063</v>
      </c>
      <c r="G4" s="551">
        <v>31366.627342556149</v>
      </c>
      <c r="H4" s="551">
        <v>8584.8568056811164</v>
      </c>
      <c r="I4" s="551">
        <v>326777.01757255848</v>
      </c>
      <c r="J4" s="551">
        <v>0</v>
      </c>
      <c r="K4" s="551">
        <v>0</v>
      </c>
      <c r="L4" s="551">
        <v>0</v>
      </c>
      <c r="M4" s="551">
        <v>0</v>
      </c>
      <c r="N4" s="551">
        <v>439785.04610610683</v>
      </c>
      <c r="O4" s="774">
        <v>20.099270050772777</v>
      </c>
      <c r="P4" s="774">
        <v>1.3799094192869892</v>
      </c>
      <c r="Q4" s="774">
        <v>0.59246033172574564</v>
      </c>
      <c r="R4" s="774">
        <v>0.16215282106569548</v>
      </c>
      <c r="S4" s="774">
        <v>6.1722421769177886</v>
      </c>
      <c r="T4" s="774">
        <v>0</v>
      </c>
      <c r="U4" s="774">
        <v>0</v>
      </c>
      <c r="V4" s="774">
        <v>0</v>
      </c>
      <c r="W4" s="774">
        <v>0</v>
      </c>
      <c r="X4" s="774">
        <v>8.3067647489962191</v>
      </c>
      <c r="Y4" s="774">
        <v>133.41503130599648</v>
      </c>
      <c r="Z4" s="774">
        <v>8.0910345301604369</v>
      </c>
      <c r="AA4" s="774">
        <v>1.8817744318542127</v>
      </c>
      <c r="AB4" s="774">
        <v>0.9941059327441083</v>
      </c>
      <c r="AC4" s="774">
        <v>7.0712116186495759</v>
      </c>
      <c r="AD4" s="774">
        <v>5.3961425593149759E-2</v>
      </c>
      <c r="AE4" s="774">
        <v>3.1391388513701216E-3</v>
      </c>
      <c r="AF4" s="774">
        <v>3.1691322651191929E-3</v>
      </c>
      <c r="AG4" s="774">
        <v>2.0399632159060028E-4</v>
      </c>
      <c r="AH4" s="774">
        <v>18.098600206439567</v>
      </c>
      <c r="AI4" s="774">
        <v>96.236748234064379</v>
      </c>
      <c r="AJ4" s="774">
        <v>5.9183723712530485</v>
      </c>
      <c r="AK4" s="774">
        <v>1.2647828354955202</v>
      </c>
      <c r="AL4" s="774">
        <v>0.42242504490178401</v>
      </c>
      <c r="AM4" s="774">
        <v>6.4118111842548249</v>
      </c>
      <c r="AN4" s="774">
        <v>4.1463249170753946E-2</v>
      </c>
      <c r="AO4" s="774">
        <v>1.1282024145754734E-3</v>
      </c>
      <c r="AP4" s="774">
        <v>1.9296292066870082E-3</v>
      </c>
      <c r="AQ4" s="774">
        <v>3.2477540394978963E-5</v>
      </c>
      <c r="AR4" s="774">
        <v>14.06194499423759</v>
      </c>
    </row>
    <row r="5" spans="1:44">
      <c r="A5" s="574" t="s">
        <v>699</v>
      </c>
      <c r="B5" s="550">
        <v>3</v>
      </c>
      <c r="C5" s="550" t="s">
        <v>700</v>
      </c>
      <c r="D5" s="551">
        <v>250136</v>
      </c>
      <c r="E5" s="551">
        <v>2976747.6402853406</v>
      </c>
      <c r="F5" s="551">
        <v>204054.3829777434</v>
      </c>
      <c r="G5" s="551">
        <v>13256.285283126832</v>
      </c>
      <c r="H5" s="551">
        <v>1102.5570145239399</v>
      </c>
      <c r="I5" s="551">
        <v>148275.0681527484</v>
      </c>
      <c r="J5" s="551">
        <v>0</v>
      </c>
      <c r="K5" s="551">
        <v>0</v>
      </c>
      <c r="L5" s="551">
        <v>0</v>
      </c>
      <c r="M5" s="551">
        <v>0</v>
      </c>
      <c r="N5" s="551">
        <v>366688.29342814256</v>
      </c>
      <c r="O5" s="774">
        <v>11.900516680067406</v>
      </c>
      <c r="P5" s="774">
        <v>0.81577375099043481</v>
      </c>
      <c r="Q5" s="774">
        <v>5.2996311139247576E-2</v>
      </c>
      <c r="R5" s="774">
        <v>4.4078301984677931E-3</v>
      </c>
      <c r="S5" s="774">
        <v>0.59277780148698467</v>
      </c>
      <c r="T5" s="774">
        <v>0</v>
      </c>
      <c r="U5" s="774">
        <v>0</v>
      </c>
      <c r="V5" s="774">
        <v>0</v>
      </c>
      <c r="W5" s="774">
        <v>0</v>
      </c>
      <c r="X5" s="774">
        <v>1.4659556938151348</v>
      </c>
      <c r="Y5" s="774">
        <v>57.605870317150476</v>
      </c>
      <c r="Z5" s="774">
        <v>3.5547591028208592</v>
      </c>
      <c r="AA5" s="774">
        <v>0.56210102375221571</v>
      </c>
      <c r="AB5" s="774">
        <v>0.35793174744575706</v>
      </c>
      <c r="AC5" s="774">
        <v>0.69682912200425773</v>
      </c>
      <c r="AD5" s="774">
        <v>1.9359345608458253E-2</v>
      </c>
      <c r="AE5" s="774">
        <v>5.3795499324953676E-4</v>
      </c>
      <c r="AF5" s="774">
        <v>9.0017192746960867E-4</v>
      </c>
      <c r="AG5" s="774">
        <v>2.8650966166518547E-5</v>
      </c>
      <c r="AH5" s="774">
        <v>5.192447119518433</v>
      </c>
      <c r="AI5" s="774">
        <v>44.760468229833336</v>
      </c>
      <c r="AJ5" s="774">
        <v>2.8197943884704681</v>
      </c>
      <c r="AK5" s="774">
        <v>0.34574116138405137</v>
      </c>
      <c r="AL5" s="774">
        <v>0.11269476060952661</v>
      </c>
      <c r="AM5" s="774">
        <v>0.67704326804544146</v>
      </c>
      <c r="AN5" s="774">
        <v>1.6275553524761437E-2</v>
      </c>
      <c r="AO5" s="774">
        <v>2.2629862044409028E-4</v>
      </c>
      <c r="AP5" s="774">
        <v>5.4156434335614801E-4</v>
      </c>
      <c r="AQ5" s="774">
        <v>3.4081535866927754E-6</v>
      </c>
      <c r="AR5" s="774">
        <v>3.9723204031516359</v>
      </c>
    </row>
    <row r="6" spans="1:44">
      <c r="A6" s="574" t="s">
        <v>701</v>
      </c>
      <c r="B6" s="550">
        <v>4</v>
      </c>
      <c r="C6" s="550" t="s">
        <v>702</v>
      </c>
      <c r="D6" s="551">
        <v>72639</v>
      </c>
      <c r="E6" s="551">
        <v>1465691.3383384862</v>
      </c>
      <c r="F6" s="551">
        <v>100669.37871288606</v>
      </c>
      <c r="G6" s="551">
        <v>6670.9825953790623</v>
      </c>
      <c r="H6" s="551">
        <v>3586.4304086004922</v>
      </c>
      <c r="I6" s="551">
        <v>158919.60071629033</v>
      </c>
      <c r="J6" s="551">
        <v>0</v>
      </c>
      <c r="K6" s="551">
        <v>0</v>
      </c>
      <c r="L6" s="551">
        <v>0</v>
      </c>
      <c r="M6" s="551">
        <v>0</v>
      </c>
      <c r="N6" s="551">
        <v>269846.39243315591</v>
      </c>
      <c r="O6" s="774">
        <v>20.177746642141084</v>
      </c>
      <c r="P6" s="774">
        <v>1.3858860765275687</v>
      </c>
      <c r="Q6" s="774">
        <v>9.183747842590155E-2</v>
      </c>
      <c r="R6" s="774">
        <v>4.9373345015769655E-2</v>
      </c>
      <c r="S6" s="774">
        <v>2.1877999520407814</v>
      </c>
      <c r="T6" s="774">
        <v>0</v>
      </c>
      <c r="U6" s="774">
        <v>0</v>
      </c>
      <c r="V6" s="774">
        <v>0</v>
      </c>
      <c r="W6" s="774">
        <v>0</v>
      </c>
      <c r="X6" s="774">
        <v>3.7148968520100212</v>
      </c>
      <c r="Y6" s="774">
        <v>88.719916719771547</v>
      </c>
      <c r="Z6" s="774">
        <v>5.4864746271572375</v>
      </c>
      <c r="AA6" s="774">
        <v>0.7910551659668219</v>
      </c>
      <c r="AB6" s="774">
        <v>0.56206731473980909</v>
      </c>
      <c r="AC6" s="774">
        <v>2.4585680972734321</v>
      </c>
      <c r="AD6" s="774">
        <v>3.0496730760304333E-2</v>
      </c>
      <c r="AE6" s="774">
        <v>1.3486471215041153E-3</v>
      </c>
      <c r="AF6" s="774">
        <v>1.673037925517666E-3</v>
      </c>
      <c r="AG6" s="774">
        <v>8.5178842094872948E-5</v>
      </c>
      <c r="AH6" s="774">
        <v>9.3317687997867225</v>
      </c>
      <c r="AI6" s="774">
        <v>66.868492913741505</v>
      </c>
      <c r="AJ6" s="774">
        <v>4.2130712182138819</v>
      </c>
      <c r="AK6" s="774">
        <v>0.45882587051556023</v>
      </c>
      <c r="AL6" s="774">
        <v>0.19371823750292738</v>
      </c>
      <c r="AM6" s="774">
        <v>2.2891124983344096</v>
      </c>
      <c r="AN6" s="774">
        <v>2.4432283826230604E-2</v>
      </c>
      <c r="AO6" s="774">
        <v>4.8973253992891591E-4</v>
      </c>
      <c r="AP6" s="774">
        <v>1.0140738251999569E-3</v>
      </c>
      <c r="AQ6" s="774">
        <v>1.282736186802005E-5</v>
      </c>
      <c r="AR6" s="774">
        <v>7.1806767421200064</v>
      </c>
    </row>
    <row r="7" spans="1:44">
      <c r="A7" s="574" t="s">
        <v>703</v>
      </c>
      <c r="B7" s="550">
        <v>5</v>
      </c>
      <c r="C7" s="550" t="s">
        <v>362</v>
      </c>
      <c r="D7" s="551">
        <v>2251547</v>
      </c>
      <c r="E7" s="551">
        <v>52766107.130222559</v>
      </c>
      <c r="F7" s="551">
        <v>3716242.626794192</v>
      </c>
      <c r="G7" s="551">
        <v>103274.98095865113</v>
      </c>
      <c r="H7" s="551">
        <v>7837.8238559103411</v>
      </c>
      <c r="I7" s="551">
        <v>1243069.6071659701</v>
      </c>
      <c r="J7" s="551">
        <v>0</v>
      </c>
      <c r="K7" s="551">
        <v>0</v>
      </c>
      <c r="L7" s="551">
        <v>0</v>
      </c>
      <c r="M7" s="551">
        <v>0</v>
      </c>
      <c r="N7" s="551">
        <v>5070425.0387747241</v>
      </c>
      <c r="O7" s="774">
        <v>23.435489967663372</v>
      </c>
      <c r="P7" s="774">
        <v>1.6505285596055477</v>
      </c>
      <c r="Q7" s="774">
        <v>4.5868454426512585E-2</v>
      </c>
      <c r="R7" s="774">
        <v>3.4810838307662868E-3</v>
      </c>
      <c r="S7" s="774">
        <v>0.55209578443886365</v>
      </c>
      <c r="T7" s="774">
        <v>0</v>
      </c>
      <c r="U7" s="774">
        <v>0</v>
      </c>
      <c r="V7" s="774">
        <v>0</v>
      </c>
      <c r="W7" s="774">
        <v>0</v>
      </c>
      <c r="X7" s="774">
        <v>2.2519738823016904</v>
      </c>
      <c r="Y7" s="774">
        <v>58.924068629747467</v>
      </c>
      <c r="Z7" s="774">
        <v>3.69635795023299</v>
      </c>
      <c r="AA7" s="774">
        <v>0.31617500027397138</v>
      </c>
      <c r="AB7" s="774">
        <v>0.24743847406597352</v>
      </c>
      <c r="AC7" s="774">
        <v>0.59414840706394934</v>
      </c>
      <c r="AD7" s="774">
        <v>2.5074613580979403E-2</v>
      </c>
      <c r="AE7" s="774">
        <v>8.21370552904775E-4</v>
      </c>
      <c r="AF7" s="774">
        <v>9.2861057168674326E-4</v>
      </c>
      <c r="AG7" s="774">
        <v>5.1796728392342654E-5</v>
      </c>
      <c r="AH7" s="774">
        <v>4.8809962230708486</v>
      </c>
      <c r="AI7" s="774">
        <v>51.096306284409025</v>
      </c>
      <c r="AJ7" s="774">
        <v>3.2466858647643373</v>
      </c>
      <c r="AK7" s="774">
        <v>0.18598065783352785</v>
      </c>
      <c r="AL7" s="774">
        <v>5.3627289810115608E-2</v>
      </c>
      <c r="AM7" s="774">
        <v>0.57667054309957888</v>
      </c>
      <c r="AN7" s="774">
        <v>2.1567424295294485E-2</v>
      </c>
      <c r="AO7" s="774">
        <v>3.2666740548297336E-4</v>
      </c>
      <c r="AP7" s="774">
        <v>6.2326099891458109E-4</v>
      </c>
      <c r="AQ7" s="774">
        <v>8.4640199844546249E-6</v>
      </c>
      <c r="AR7" s="774">
        <v>4.0854901722272361</v>
      </c>
    </row>
    <row r="8" spans="1:44">
      <c r="A8" s="574" t="s">
        <v>704</v>
      </c>
      <c r="B8" s="550">
        <v>6</v>
      </c>
      <c r="C8" s="550" t="s">
        <v>364</v>
      </c>
      <c r="D8" s="551">
        <v>894228</v>
      </c>
      <c r="E8" s="551">
        <v>21998317.628021579</v>
      </c>
      <c r="F8" s="551">
        <v>1542160.6597064435</v>
      </c>
      <c r="G8" s="551">
        <v>36146.660471393305</v>
      </c>
      <c r="H8" s="551">
        <v>2658.0692589802952</v>
      </c>
      <c r="I8" s="551">
        <v>303929.05074056372</v>
      </c>
      <c r="J8" s="551">
        <v>0</v>
      </c>
      <c r="K8" s="551">
        <v>0</v>
      </c>
      <c r="L8" s="551">
        <v>0</v>
      </c>
      <c r="M8" s="551">
        <v>0</v>
      </c>
      <c r="N8" s="551">
        <v>1884894.4401773808</v>
      </c>
      <c r="O8" s="774">
        <v>24.600345357136636</v>
      </c>
      <c r="P8" s="774">
        <v>1.724572099851988</v>
      </c>
      <c r="Q8" s="774">
        <v>4.0422197103415804E-2</v>
      </c>
      <c r="R8" s="774">
        <v>2.9724737527568978E-3</v>
      </c>
      <c r="S8" s="774">
        <v>0.33987870066757442</v>
      </c>
      <c r="T8" s="774">
        <v>0</v>
      </c>
      <c r="U8" s="774">
        <v>0</v>
      </c>
      <c r="V8" s="774">
        <v>0</v>
      </c>
      <c r="W8" s="774">
        <v>0</v>
      </c>
      <c r="X8" s="774">
        <v>2.1078454713757351</v>
      </c>
      <c r="Y8" s="774">
        <v>54.787637707074822</v>
      </c>
      <c r="Z8" s="774">
        <v>3.4980657921766465</v>
      </c>
      <c r="AA8" s="774">
        <v>0.25196172422308249</v>
      </c>
      <c r="AB8" s="774">
        <v>0.21536697955145867</v>
      </c>
      <c r="AC8" s="774">
        <v>0.36619064193941547</v>
      </c>
      <c r="AD8" s="774">
        <v>1.9890082150526144E-2</v>
      </c>
      <c r="AE8" s="774">
        <v>5.2842252071347393E-4</v>
      </c>
      <c r="AF8" s="774">
        <v>6.7688545465447282E-4</v>
      </c>
      <c r="AG8" s="774">
        <v>3.2326373491599778E-5</v>
      </c>
      <c r="AH8" s="774">
        <v>4.3527128543899902</v>
      </c>
      <c r="AI8" s="774">
        <v>48.151207950066556</v>
      </c>
      <c r="AJ8" s="774">
        <v>3.1200645885839369</v>
      </c>
      <c r="AK8" s="774">
        <v>0.1414187972751737</v>
      </c>
      <c r="AL8" s="774">
        <v>3.7281323478285062E-2</v>
      </c>
      <c r="AM8" s="774">
        <v>0.35769836391718879</v>
      </c>
      <c r="AN8" s="774">
        <v>1.7403114690439796E-2</v>
      </c>
      <c r="AO8" s="774">
        <v>2.0903269595214129E-4</v>
      </c>
      <c r="AP8" s="774">
        <v>4.3429003946219582E-4</v>
      </c>
      <c r="AQ8" s="774">
        <v>4.8223950761400528E-6</v>
      </c>
      <c r="AR8" s="774">
        <v>3.6745143330755146</v>
      </c>
    </row>
    <row r="9" spans="1:44">
      <c r="A9" s="574" t="s">
        <v>705</v>
      </c>
      <c r="B9" s="550">
        <v>7</v>
      </c>
      <c r="C9" s="550" t="s">
        <v>706</v>
      </c>
      <c r="D9" s="551">
        <v>71100</v>
      </c>
      <c r="E9" s="551">
        <v>1008694.3038136975</v>
      </c>
      <c r="F9" s="551">
        <v>69094.269532161561</v>
      </c>
      <c r="G9" s="551">
        <v>25490.282808453772</v>
      </c>
      <c r="H9" s="551">
        <v>2047.6083647995933</v>
      </c>
      <c r="I9" s="551">
        <v>143045.7825791869</v>
      </c>
      <c r="J9" s="551">
        <v>0</v>
      </c>
      <c r="K9" s="551">
        <v>0</v>
      </c>
      <c r="L9" s="551">
        <v>0</v>
      </c>
      <c r="M9" s="551">
        <v>0</v>
      </c>
      <c r="N9" s="551">
        <v>239677.94328460185</v>
      </c>
      <c r="O9" s="774">
        <v>14.186980363061849</v>
      </c>
      <c r="P9" s="774">
        <v>0.97179000748469146</v>
      </c>
      <c r="Q9" s="774">
        <v>0.35851311966882943</v>
      </c>
      <c r="R9" s="774">
        <v>2.8798992472568119E-2</v>
      </c>
      <c r="S9" s="774">
        <v>2.011895676219225</v>
      </c>
      <c r="T9" s="774">
        <v>0</v>
      </c>
      <c r="U9" s="774">
        <v>0</v>
      </c>
      <c r="V9" s="774">
        <v>0</v>
      </c>
      <c r="W9" s="774">
        <v>0</v>
      </c>
      <c r="X9" s="774">
        <v>3.3709977958453141</v>
      </c>
      <c r="Y9" s="774">
        <v>61.359210268267923</v>
      </c>
      <c r="Z9" s="774">
        <v>3.7540628165219792</v>
      </c>
      <c r="AA9" s="774">
        <v>0.9606917034735768</v>
      </c>
      <c r="AB9" s="774">
        <v>0.51139237411645533</v>
      </c>
      <c r="AC9" s="774">
        <v>2.1587914550562015</v>
      </c>
      <c r="AD9" s="774">
        <v>1.6136739783536209E-2</v>
      </c>
      <c r="AE9" s="774">
        <v>6.3645900651406438E-4</v>
      </c>
      <c r="AF9" s="774">
        <v>9.8180970622640867E-4</v>
      </c>
      <c r="AG9" s="774">
        <v>3.8959104705587636E-5</v>
      </c>
      <c r="AH9" s="774">
        <v>7.4027323167691943</v>
      </c>
      <c r="AI9" s="774">
        <v>47.247065003557296</v>
      </c>
      <c r="AJ9" s="774">
        <v>2.9468367890631697</v>
      </c>
      <c r="AK9" s="774">
        <v>0.71810469630254103</v>
      </c>
      <c r="AL9" s="774">
        <v>0.2623387731534354</v>
      </c>
      <c r="AM9" s="774">
        <v>2.1241738921019024</v>
      </c>
      <c r="AN9" s="774">
        <v>1.2992806710133892E-2</v>
      </c>
      <c r="AO9" s="774">
        <v>2.3132354884033556E-4</v>
      </c>
      <c r="AP9" s="774">
        <v>5.9127666239112541E-4</v>
      </c>
      <c r="AQ9" s="774">
        <v>5.3841873890749835E-6</v>
      </c>
      <c r="AR9" s="774">
        <v>6.0652749417298031</v>
      </c>
    </row>
    <row r="10" spans="1:44">
      <c r="A10" s="574" t="s">
        <v>707</v>
      </c>
      <c r="B10" s="550">
        <v>8</v>
      </c>
      <c r="C10" s="550" t="s">
        <v>708</v>
      </c>
      <c r="D10" s="551">
        <v>50283</v>
      </c>
      <c r="E10" s="551">
        <v>359535.64734082465</v>
      </c>
      <c r="F10" s="551">
        <v>24467.623933296727</v>
      </c>
      <c r="G10" s="551">
        <v>19811.714063291882</v>
      </c>
      <c r="H10" s="551">
        <v>43.442897218962237</v>
      </c>
      <c r="I10" s="551">
        <v>389602.12364124478</v>
      </c>
      <c r="J10" s="551">
        <v>0</v>
      </c>
      <c r="K10" s="551">
        <v>0</v>
      </c>
      <c r="L10" s="551">
        <v>0</v>
      </c>
      <c r="M10" s="551">
        <v>0</v>
      </c>
      <c r="N10" s="551">
        <v>433924.90453505237</v>
      </c>
      <c r="O10" s="774">
        <v>7.1502425738485105</v>
      </c>
      <c r="P10" s="774">
        <v>0.48659833210621339</v>
      </c>
      <c r="Q10" s="774">
        <v>0.39400421739537977</v>
      </c>
      <c r="R10" s="774">
        <v>8.6396788614367156E-4</v>
      </c>
      <c r="S10" s="774">
        <v>7.7481877302715585</v>
      </c>
      <c r="T10" s="774">
        <v>0</v>
      </c>
      <c r="U10" s="774">
        <v>0</v>
      </c>
      <c r="V10" s="774">
        <v>0</v>
      </c>
      <c r="W10" s="774">
        <v>0</v>
      </c>
      <c r="X10" s="774">
        <v>8.6296542476592961</v>
      </c>
      <c r="Y10" s="774">
        <v>67.220614477291107</v>
      </c>
      <c r="Z10" s="774">
        <v>3.9815284562314357</v>
      </c>
      <c r="AA10" s="774">
        <v>0.96122339883952157</v>
      </c>
      <c r="AB10" s="774">
        <v>0.46425819440114069</v>
      </c>
      <c r="AC10" s="774">
        <v>7.8248808964098018</v>
      </c>
      <c r="AD10" s="774">
        <v>3.2174229042364597E-2</v>
      </c>
      <c r="AE10" s="774">
        <v>1.6866941431370941E-3</v>
      </c>
      <c r="AF10" s="774">
        <v>2.0472041054531175E-3</v>
      </c>
      <c r="AG10" s="774">
        <v>1.1050555430486565E-4</v>
      </c>
      <c r="AH10" s="774">
        <v>13.267909578727162</v>
      </c>
      <c r="AI10" s="774">
        <v>54.984396671418125</v>
      </c>
      <c r="AJ10" s="774">
        <v>3.2816495381829252</v>
      </c>
      <c r="AK10" s="774">
        <v>0.72331906031156235</v>
      </c>
      <c r="AL10" s="774">
        <v>0.17834808536908259</v>
      </c>
      <c r="AM10" s="774">
        <v>7.8031914348646927</v>
      </c>
      <c r="AN10" s="774">
        <v>2.79455017202218E-2</v>
      </c>
      <c r="AO10" s="774">
        <v>6.6625619647270871E-4</v>
      </c>
      <c r="AP10" s="774">
        <v>1.5415462663576074E-3</v>
      </c>
      <c r="AQ10" s="774">
        <v>1.9676606391577088E-5</v>
      </c>
      <c r="AR10" s="774">
        <v>12.016681099517708</v>
      </c>
    </row>
    <row r="11" spans="1:44">
      <c r="A11" s="574" t="s">
        <v>709</v>
      </c>
      <c r="B11" s="550">
        <v>9</v>
      </c>
      <c r="C11" s="550" t="s">
        <v>710</v>
      </c>
      <c r="D11" s="551">
        <v>15575</v>
      </c>
      <c r="E11" s="551">
        <v>777932.32424318953</v>
      </c>
      <c r="F11" s="551">
        <v>53364.547318169418</v>
      </c>
      <c r="G11" s="551">
        <v>3210.076949387621</v>
      </c>
      <c r="H11" s="551">
        <v>1917.1045314599223</v>
      </c>
      <c r="I11" s="551">
        <v>47584.233820693458</v>
      </c>
      <c r="J11" s="551">
        <v>0</v>
      </c>
      <c r="K11" s="551">
        <v>0</v>
      </c>
      <c r="L11" s="551">
        <v>0</v>
      </c>
      <c r="M11" s="551">
        <v>0</v>
      </c>
      <c r="N11" s="551">
        <v>106075.96261971042</v>
      </c>
      <c r="O11" s="774">
        <v>49.947500753976854</v>
      </c>
      <c r="P11" s="774">
        <v>3.4262951729161744</v>
      </c>
      <c r="Q11" s="774">
        <v>0.20610445902970279</v>
      </c>
      <c r="R11" s="774">
        <v>0.12308857344847013</v>
      </c>
      <c r="S11" s="774">
        <v>3.0551675005260646</v>
      </c>
      <c r="T11" s="774">
        <v>0</v>
      </c>
      <c r="U11" s="774">
        <v>0</v>
      </c>
      <c r="V11" s="774">
        <v>0</v>
      </c>
      <c r="W11" s="774">
        <v>0</v>
      </c>
      <c r="X11" s="774">
        <v>6.8106557059204125</v>
      </c>
      <c r="Y11" s="774">
        <v>110.07040561466199</v>
      </c>
      <c r="Z11" s="774">
        <v>7.0772324045872494</v>
      </c>
      <c r="AA11" s="774">
        <v>0.79937083063602787</v>
      </c>
      <c r="AB11" s="774">
        <v>0.57317360324287303</v>
      </c>
      <c r="AC11" s="774">
        <v>3.6041727046984158</v>
      </c>
      <c r="AD11" s="774">
        <v>2.515228527152686E-2</v>
      </c>
      <c r="AE11" s="774">
        <v>8.8120395052315823E-4</v>
      </c>
      <c r="AF11" s="774">
        <v>1.2538728401117914E-3</v>
      </c>
      <c r="AG11" s="774">
        <v>5.5813837317940571E-5</v>
      </c>
      <c r="AH11" s="774">
        <v>12.081292719064045</v>
      </c>
      <c r="AI11" s="774">
        <v>82.866098717023362</v>
      </c>
      <c r="AJ11" s="774">
        <v>5.4223366160762785</v>
      </c>
      <c r="AK11" s="774">
        <v>0.46709478365049428</v>
      </c>
      <c r="AL11" s="774">
        <v>0.20895969468923714</v>
      </c>
      <c r="AM11" s="774">
        <v>3.1181899847389669</v>
      </c>
      <c r="AN11" s="774">
        <v>1.8096010577623584E-2</v>
      </c>
      <c r="AO11" s="774">
        <v>2.766494869857091E-4</v>
      </c>
      <c r="AP11" s="774">
        <v>6.6946946434953908E-4</v>
      </c>
      <c r="AQ11" s="774">
        <v>7.0540541154969733E-6</v>
      </c>
      <c r="AR11" s="774">
        <v>9.235630262738054</v>
      </c>
    </row>
    <row r="12" spans="1:44">
      <c r="A12" s="574" t="s">
        <v>711</v>
      </c>
      <c r="B12" s="550">
        <v>10</v>
      </c>
      <c r="C12" s="550" t="s">
        <v>712</v>
      </c>
      <c r="D12" s="551">
        <v>237188</v>
      </c>
      <c r="E12" s="551">
        <v>2542835.4215417667</v>
      </c>
      <c r="F12" s="551">
        <v>174582.0311623537</v>
      </c>
      <c r="G12" s="551">
        <v>119008.93565969824</v>
      </c>
      <c r="H12" s="551">
        <v>307.25225351036289</v>
      </c>
      <c r="I12" s="551">
        <v>1325217.5465070335</v>
      </c>
      <c r="J12" s="551">
        <v>0</v>
      </c>
      <c r="K12" s="551">
        <v>0</v>
      </c>
      <c r="L12" s="551">
        <v>0</v>
      </c>
      <c r="M12" s="551">
        <v>0</v>
      </c>
      <c r="N12" s="551">
        <v>1619115.7655825957</v>
      </c>
      <c r="O12" s="774">
        <v>10.720759151144943</v>
      </c>
      <c r="P12" s="774">
        <v>0.73604917264934866</v>
      </c>
      <c r="Q12" s="774">
        <v>0.50174939566798593</v>
      </c>
      <c r="R12" s="774">
        <v>1.2953954395262951E-3</v>
      </c>
      <c r="S12" s="774">
        <v>5.5872031743049124</v>
      </c>
      <c r="T12" s="774">
        <v>0</v>
      </c>
      <c r="U12" s="774">
        <v>0</v>
      </c>
      <c r="V12" s="774">
        <v>0</v>
      </c>
      <c r="W12" s="774">
        <v>0</v>
      </c>
      <c r="X12" s="774">
        <v>6.8262971380617739</v>
      </c>
      <c r="Y12" s="774">
        <v>53.593877419892117</v>
      </c>
      <c r="Z12" s="774">
        <v>3.3215222321844267</v>
      </c>
      <c r="AA12" s="774">
        <v>1.0092323694922787</v>
      </c>
      <c r="AB12" s="774">
        <v>0.71578985556466945</v>
      </c>
      <c r="AC12" s="774">
        <v>5.7932325349877303</v>
      </c>
      <c r="AD12" s="774">
        <v>3.3591172807441338E-2</v>
      </c>
      <c r="AE12" s="774">
        <v>2.1818765805599587E-3</v>
      </c>
      <c r="AF12" s="774">
        <v>1.4375396859335821E-3</v>
      </c>
      <c r="AG12" s="774">
        <v>1.4369471699172365E-4</v>
      </c>
      <c r="AH12" s="774">
        <v>10.87713127602003</v>
      </c>
      <c r="AI12" s="774">
        <v>41.586564857412498</v>
      </c>
      <c r="AJ12" s="774">
        <v>2.6210312150235051</v>
      </c>
      <c r="AK12" s="774">
        <v>0.80291295429392195</v>
      </c>
      <c r="AL12" s="774">
        <v>0.49014460176328878</v>
      </c>
      <c r="AM12" s="774">
        <v>5.7188656445749304</v>
      </c>
      <c r="AN12" s="774">
        <v>2.8400559842594677E-2</v>
      </c>
      <c r="AO12" s="774">
        <v>8.7192059685661121E-4</v>
      </c>
      <c r="AP12" s="774">
        <v>8.8183552261208108E-4</v>
      </c>
      <c r="AQ12" s="774">
        <v>2.6213459733935031E-5</v>
      </c>
      <c r="AR12" s="774">
        <v>9.6631349450774451</v>
      </c>
    </row>
    <row r="13" spans="1:44">
      <c r="A13" s="574" t="s">
        <v>713</v>
      </c>
      <c r="B13" s="550">
        <v>11</v>
      </c>
      <c r="C13" s="550" t="s">
        <v>714</v>
      </c>
      <c r="D13" s="551">
        <v>113350</v>
      </c>
      <c r="E13" s="551">
        <v>551817.21507955575</v>
      </c>
      <c r="F13" s="551">
        <v>37832.669665455163</v>
      </c>
      <c r="G13" s="551">
        <v>4.4940366447377569</v>
      </c>
      <c r="H13" s="551">
        <v>66.676388657590209</v>
      </c>
      <c r="I13" s="551">
        <v>187.17138799097447</v>
      </c>
      <c r="J13" s="551">
        <v>0</v>
      </c>
      <c r="K13" s="551">
        <v>0</v>
      </c>
      <c r="L13" s="551">
        <v>0</v>
      </c>
      <c r="M13" s="551">
        <v>0</v>
      </c>
      <c r="N13" s="551">
        <v>38091.011478748471</v>
      </c>
      <c r="O13" s="774">
        <v>4.8682595066568659</v>
      </c>
      <c r="P13" s="774">
        <v>0.33376858990255986</v>
      </c>
      <c r="Q13" s="774">
        <v>3.9647434007390887E-5</v>
      </c>
      <c r="R13" s="774">
        <v>5.8823457130648615E-4</v>
      </c>
      <c r="S13" s="774">
        <v>1.6512694132419449E-3</v>
      </c>
      <c r="T13" s="774">
        <v>0</v>
      </c>
      <c r="U13" s="774">
        <v>0</v>
      </c>
      <c r="V13" s="774">
        <v>0</v>
      </c>
      <c r="W13" s="774">
        <v>0</v>
      </c>
      <c r="X13" s="774">
        <v>0.3360477413211157</v>
      </c>
      <c r="Y13" s="774">
        <v>25.882283999118037</v>
      </c>
      <c r="Z13" s="774">
        <v>1.5414675574270538</v>
      </c>
      <c r="AA13" s="774">
        <v>8.9919308847077301E-2</v>
      </c>
      <c r="AB13" s="774">
        <v>9.3964456252196918E-2</v>
      </c>
      <c r="AC13" s="774">
        <v>1.3051212836104513E-2</v>
      </c>
      <c r="AD13" s="774">
        <v>1.4833620974993546E-2</v>
      </c>
      <c r="AE13" s="774">
        <v>5.7141960512986677E-4</v>
      </c>
      <c r="AF13" s="774">
        <v>6.7171880755738302E-4</v>
      </c>
      <c r="AG13" s="774">
        <v>3.7020958380426432E-5</v>
      </c>
      <c r="AH13" s="774">
        <v>1.7545163157084935</v>
      </c>
      <c r="AI13" s="774">
        <v>18.176062136611243</v>
      </c>
      <c r="AJ13" s="774">
        <v>1.0989560565057626</v>
      </c>
      <c r="AK13" s="774">
        <v>3.6155587431414615E-2</v>
      </c>
      <c r="AL13" s="774">
        <v>1.1398659553304963E-2</v>
      </c>
      <c r="AM13" s="774">
        <v>8.3488960923615366E-3</v>
      </c>
      <c r="AN13" s="774">
        <v>1.0078123954334403E-2</v>
      </c>
      <c r="AO13" s="774">
        <v>1.7723463745419876E-4</v>
      </c>
      <c r="AP13" s="774">
        <v>3.9341332768843564E-4</v>
      </c>
      <c r="AQ13" s="774">
        <v>4.526707330282867E-6</v>
      </c>
      <c r="AR13" s="774">
        <v>1.1655124982096507</v>
      </c>
    </row>
    <row r="14" spans="1:44">
      <c r="A14" s="574" t="s">
        <v>715</v>
      </c>
      <c r="B14" s="550">
        <v>12</v>
      </c>
      <c r="C14" s="550" t="s">
        <v>716</v>
      </c>
      <c r="D14" s="551">
        <v>321228</v>
      </c>
      <c r="E14" s="551">
        <v>22052247.088004179</v>
      </c>
      <c r="F14" s="551">
        <v>1556816.6945553217</v>
      </c>
      <c r="G14" s="551">
        <v>144.89844205690275</v>
      </c>
      <c r="H14" s="551">
        <v>2664.5855863721035</v>
      </c>
      <c r="I14" s="551">
        <v>7479.9219433315402</v>
      </c>
      <c r="J14" s="551">
        <v>0</v>
      </c>
      <c r="K14" s="551">
        <v>0</v>
      </c>
      <c r="L14" s="551">
        <v>0</v>
      </c>
      <c r="M14" s="551">
        <v>0</v>
      </c>
      <c r="N14" s="551">
        <v>1567106.1005270823</v>
      </c>
      <c r="O14" s="774">
        <v>68.64982843339989</v>
      </c>
      <c r="P14" s="774">
        <v>4.8464539036301995</v>
      </c>
      <c r="Q14" s="774">
        <v>4.5107662487984472E-4</v>
      </c>
      <c r="R14" s="774">
        <v>8.2949979029602137E-3</v>
      </c>
      <c r="S14" s="774">
        <v>2.3285398356717162E-2</v>
      </c>
      <c r="T14" s="774">
        <v>0</v>
      </c>
      <c r="U14" s="774">
        <v>0</v>
      </c>
      <c r="V14" s="774">
        <v>0</v>
      </c>
      <c r="W14" s="774">
        <v>0</v>
      </c>
      <c r="X14" s="774">
        <v>4.8784853765147567</v>
      </c>
      <c r="Y14" s="774">
        <v>103.41065043639827</v>
      </c>
      <c r="Z14" s="774">
        <v>6.7703999409765689</v>
      </c>
      <c r="AA14" s="774">
        <v>0.16958519199809205</v>
      </c>
      <c r="AB14" s="774">
        <v>0.34298669412787869</v>
      </c>
      <c r="AC14" s="774">
        <v>5.005656497072259E-2</v>
      </c>
      <c r="AD14" s="774">
        <v>2.6617050125614591E-2</v>
      </c>
      <c r="AE14" s="774">
        <v>6.5846790910847192E-4</v>
      </c>
      <c r="AF14" s="774">
        <v>1.3317808662900326E-3</v>
      </c>
      <c r="AG14" s="774">
        <v>4.262519625955866E-5</v>
      </c>
      <c r="AH14" s="774">
        <v>7.3616783161705346</v>
      </c>
      <c r="AI14" s="774">
        <v>96.328329781281568</v>
      </c>
      <c r="AJ14" s="774">
        <v>6.3669926975392723</v>
      </c>
      <c r="AK14" s="774">
        <v>5.7580921634438613E-2</v>
      </c>
      <c r="AL14" s="774">
        <v>0.11861685825810668</v>
      </c>
      <c r="AM14" s="774">
        <v>4.3861786025048664E-2</v>
      </c>
      <c r="AN14" s="774">
        <v>2.2045775788039706E-2</v>
      </c>
      <c r="AO14" s="774">
        <v>2.4601705489611929E-4</v>
      </c>
      <c r="AP14" s="774">
        <v>1.0494689015643887E-3</v>
      </c>
      <c r="AQ14" s="774">
        <v>6.4953791706877968E-6</v>
      </c>
      <c r="AR14" s="774">
        <v>6.6104000205805367</v>
      </c>
    </row>
    <row r="15" spans="1:44">
      <c r="A15" s="574" t="s">
        <v>717</v>
      </c>
      <c r="B15" s="550">
        <v>13</v>
      </c>
      <c r="C15" s="550" t="s">
        <v>718</v>
      </c>
      <c r="D15" s="551">
        <v>35174</v>
      </c>
      <c r="E15" s="551">
        <v>457303.26750912529</v>
      </c>
      <c r="F15" s="551">
        <v>31404.764836438062</v>
      </c>
      <c r="G15" s="551">
        <v>1264.828091647295</v>
      </c>
      <c r="H15" s="551">
        <v>111.77639745903554</v>
      </c>
      <c r="I15" s="551">
        <v>16981.442801055633</v>
      </c>
      <c r="J15" s="551">
        <v>0</v>
      </c>
      <c r="K15" s="551">
        <v>0</v>
      </c>
      <c r="L15" s="551">
        <v>0</v>
      </c>
      <c r="M15" s="551">
        <v>0</v>
      </c>
      <c r="N15" s="551">
        <v>49762.812126600023</v>
      </c>
      <c r="O15" s="774">
        <v>13.001173239015332</v>
      </c>
      <c r="P15" s="774">
        <v>0.89284030353209931</v>
      </c>
      <c r="Q15" s="774">
        <v>3.5959176995715443E-2</v>
      </c>
      <c r="R15" s="774">
        <v>3.1778130852059914E-3</v>
      </c>
      <c r="S15" s="774">
        <v>0.48278395408698566</v>
      </c>
      <c r="T15" s="774">
        <v>0</v>
      </c>
      <c r="U15" s="774">
        <v>0</v>
      </c>
      <c r="V15" s="774">
        <v>0</v>
      </c>
      <c r="W15" s="774">
        <v>0</v>
      </c>
      <c r="X15" s="774">
        <v>1.4147612477000064</v>
      </c>
      <c r="Y15" s="774">
        <v>37.280046663215082</v>
      </c>
      <c r="Z15" s="774">
        <v>2.3616609620114608</v>
      </c>
      <c r="AA15" s="774">
        <v>0.30348370137045166</v>
      </c>
      <c r="AB15" s="774">
        <v>0.19123761647710222</v>
      </c>
      <c r="AC15" s="774">
        <v>0.50336791619023469</v>
      </c>
      <c r="AD15" s="774">
        <v>1.5168777140862386E-2</v>
      </c>
      <c r="AE15" s="774">
        <v>4.9675771650096047E-4</v>
      </c>
      <c r="AF15" s="774">
        <v>5.3326618129817625E-4</v>
      </c>
      <c r="AG15" s="774">
        <v>3.1441963091742661E-5</v>
      </c>
      <c r="AH15" s="774">
        <v>3.3759804390510033</v>
      </c>
      <c r="AI15" s="774">
        <v>31.155062892166651</v>
      </c>
      <c r="AJ15" s="774">
        <v>2.0119463764583312</v>
      </c>
      <c r="AK15" s="774">
        <v>0.18805942331771891</v>
      </c>
      <c r="AL15" s="774">
        <v>4.8583998547912018E-2</v>
      </c>
      <c r="AM15" s="774">
        <v>0.49722825360612055</v>
      </c>
      <c r="AN15" s="774">
        <v>1.3187193612950397E-2</v>
      </c>
      <c r="AO15" s="774">
        <v>1.8973264556027588E-4</v>
      </c>
      <c r="AP15" s="774">
        <v>3.2789470618963543E-4</v>
      </c>
      <c r="AQ15" s="774">
        <v>5.0447190051879646E-6</v>
      </c>
      <c r="AR15" s="774">
        <v>2.7595279176137888</v>
      </c>
    </row>
    <row r="16" spans="1:44">
      <c r="A16" s="574" t="s">
        <v>719</v>
      </c>
      <c r="B16" s="550">
        <v>14</v>
      </c>
      <c r="C16" s="550" t="s">
        <v>720</v>
      </c>
      <c r="D16" s="551">
        <v>1020302</v>
      </c>
      <c r="E16" s="551">
        <v>4077585.6219308693</v>
      </c>
      <c r="F16" s="551">
        <v>279658.66373479756</v>
      </c>
      <c r="G16" s="551">
        <v>100.29352234777886</v>
      </c>
      <c r="H16" s="551">
        <v>6057070.4991100393</v>
      </c>
      <c r="I16" s="551">
        <v>678531.90726882603</v>
      </c>
      <c r="J16" s="551">
        <v>0</v>
      </c>
      <c r="K16" s="551">
        <v>0</v>
      </c>
      <c r="L16" s="551">
        <v>0</v>
      </c>
      <c r="M16" s="551">
        <v>0</v>
      </c>
      <c r="N16" s="551">
        <v>7015361.3636360103</v>
      </c>
      <c r="O16" s="774">
        <v>3.9964497001190522</v>
      </c>
      <c r="P16" s="774">
        <v>0.27409400720061078</v>
      </c>
      <c r="Q16" s="774">
        <v>9.8297878812134905E-5</v>
      </c>
      <c r="R16" s="774">
        <v>5.936546727449362</v>
      </c>
      <c r="S16" s="774">
        <v>0.66503045889239265</v>
      </c>
      <c r="T16" s="774">
        <v>0</v>
      </c>
      <c r="U16" s="774">
        <v>0</v>
      </c>
      <c r="V16" s="774">
        <v>0</v>
      </c>
      <c r="W16" s="774">
        <v>0</v>
      </c>
      <c r="X16" s="774">
        <v>6.8757694914211775</v>
      </c>
      <c r="Y16" s="774">
        <v>33.604023838966057</v>
      </c>
      <c r="Z16" s="774">
        <v>2.0637496947583971</v>
      </c>
      <c r="AA16" s="774">
        <v>0.29076849608289046</v>
      </c>
      <c r="AB16" s="774">
        <v>6.2568610220871745</v>
      </c>
      <c r="AC16" s="774">
        <v>1.9941116968828294</v>
      </c>
      <c r="AD16" s="774">
        <v>1.8430908071189557E-2</v>
      </c>
      <c r="AE16" s="774">
        <v>1.2239286224732819E-3</v>
      </c>
      <c r="AF16" s="774">
        <v>9.9514898432521461E-4</v>
      </c>
      <c r="AG16" s="774">
        <v>7.8759040494435329E-5</v>
      </c>
      <c r="AH16" s="774">
        <v>10.626219654529773</v>
      </c>
      <c r="AI16" s="774">
        <v>20.774313104426778</v>
      </c>
      <c r="AJ16" s="774">
        <v>1.277075364381755</v>
      </c>
      <c r="AK16" s="774">
        <v>0.13260386355609638</v>
      </c>
      <c r="AL16" s="774">
        <v>6.0891535864634001</v>
      </c>
      <c r="AM16" s="774">
        <v>1.4749939117282616</v>
      </c>
      <c r="AN16" s="774">
        <v>1.2601884948026575E-2</v>
      </c>
      <c r="AO16" s="774">
        <v>4.321128877617026E-4</v>
      </c>
      <c r="AP16" s="774">
        <v>5.9167953105522368E-4</v>
      </c>
      <c r="AQ16" s="774">
        <v>1.2112599103334727E-5</v>
      </c>
      <c r="AR16" s="774">
        <v>8.9874645160954589</v>
      </c>
    </row>
    <row r="17" spans="1:44">
      <c r="A17" s="574" t="s">
        <v>721</v>
      </c>
      <c r="B17" s="550">
        <v>15</v>
      </c>
      <c r="C17" s="550" t="s">
        <v>722</v>
      </c>
      <c r="D17" s="551">
        <v>1107289</v>
      </c>
      <c r="E17" s="551">
        <v>1112060.5432222662</v>
      </c>
      <c r="F17" s="551">
        <v>75275.888635674783</v>
      </c>
      <c r="G17" s="551">
        <v>25.994924120272064</v>
      </c>
      <c r="H17" s="551">
        <v>4506923.3292736653</v>
      </c>
      <c r="I17" s="551">
        <v>735044.38255403098</v>
      </c>
      <c r="J17" s="551">
        <v>0</v>
      </c>
      <c r="K17" s="551">
        <v>0</v>
      </c>
      <c r="L17" s="551">
        <v>0</v>
      </c>
      <c r="M17" s="551">
        <v>0</v>
      </c>
      <c r="N17" s="551">
        <v>5317269.5953874914</v>
      </c>
      <c r="O17" s="774">
        <v>1.0043092121589452</v>
      </c>
      <c r="P17" s="774">
        <v>6.798215157531122E-2</v>
      </c>
      <c r="Q17" s="774">
        <v>2.347618744543842E-5</v>
      </c>
      <c r="R17" s="774">
        <v>4.0702321880499719</v>
      </c>
      <c r="S17" s="774">
        <v>0.66382343051726422</v>
      </c>
      <c r="T17" s="774">
        <v>0</v>
      </c>
      <c r="U17" s="774">
        <v>0</v>
      </c>
      <c r="V17" s="774">
        <v>0</v>
      </c>
      <c r="W17" s="774">
        <v>0</v>
      </c>
      <c r="X17" s="774">
        <v>4.802061246329993</v>
      </c>
      <c r="Y17" s="774">
        <v>40.115145051753643</v>
      </c>
      <c r="Z17" s="774">
        <v>2.472375304379828</v>
      </c>
      <c r="AA17" s="774">
        <v>0.28229490380825328</v>
      </c>
      <c r="AB17" s="774">
        <v>6.7101462277603368</v>
      </c>
      <c r="AC17" s="774">
        <v>2.0914430006426263</v>
      </c>
      <c r="AD17" s="774">
        <v>1.7311167929700416E-2</v>
      </c>
      <c r="AE17" s="774">
        <v>9.2529406220567985E-4</v>
      </c>
      <c r="AF17" s="774">
        <v>9.685093528737762E-4</v>
      </c>
      <c r="AG17" s="774">
        <v>5.7789949119545312E-5</v>
      </c>
      <c r="AH17" s="774">
        <v>11.575522197884943</v>
      </c>
      <c r="AI17" s="774">
        <v>20.947422283946516</v>
      </c>
      <c r="AJ17" s="774">
        <v>1.2847247635948496</v>
      </c>
      <c r="AK17" s="774">
        <v>8.9186899921082086E-2</v>
      </c>
      <c r="AL17" s="774">
        <v>6.4898792217158574</v>
      </c>
      <c r="AM17" s="774">
        <v>1.4555957333564979</v>
      </c>
      <c r="AN17" s="774">
        <v>1.0571893789695863E-2</v>
      </c>
      <c r="AO17" s="774">
        <v>2.9508937593133148E-4</v>
      </c>
      <c r="AP17" s="774">
        <v>5.2955428359866929E-4</v>
      </c>
      <c r="AQ17" s="774">
        <v>7.4762830628051333E-6</v>
      </c>
      <c r="AR17" s="774">
        <v>9.3307906323205749</v>
      </c>
    </row>
    <row r="18" spans="1:44">
      <c r="A18" s="574" t="s">
        <v>723</v>
      </c>
      <c r="B18" s="550">
        <v>16</v>
      </c>
      <c r="C18" s="550" t="s">
        <v>724</v>
      </c>
      <c r="D18" s="551">
        <v>665100</v>
      </c>
      <c r="E18" s="551">
        <v>1107449.9400908113</v>
      </c>
      <c r="F18" s="551">
        <v>75183.811636039958</v>
      </c>
      <c r="G18" s="551">
        <v>471.13590841183043</v>
      </c>
      <c r="H18" s="551">
        <v>553580.70708708977</v>
      </c>
      <c r="I18" s="551">
        <v>1324601.6056232052</v>
      </c>
      <c r="J18" s="551">
        <v>0</v>
      </c>
      <c r="K18" s="551">
        <v>0</v>
      </c>
      <c r="L18" s="551">
        <v>0</v>
      </c>
      <c r="M18" s="551">
        <v>0</v>
      </c>
      <c r="N18" s="551">
        <v>1953837.2602547468</v>
      </c>
      <c r="O18" s="774">
        <v>1.6650878666227806</v>
      </c>
      <c r="P18" s="774">
        <v>0.11304136466101332</v>
      </c>
      <c r="Q18" s="774">
        <v>7.0836852866009684E-4</v>
      </c>
      <c r="R18" s="774">
        <v>0.83232702914913514</v>
      </c>
      <c r="S18" s="774">
        <v>1.9915826276096906</v>
      </c>
      <c r="T18" s="774">
        <v>0</v>
      </c>
      <c r="U18" s="774">
        <v>0</v>
      </c>
      <c r="V18" s="774">
        <v>0</v>
      </c>
      <c r="W18" s="774">
        <v>0</v>
      </c>
      <c r="X18" s="774">
        <v>2.9376593899484993</v>
      </c>
      <c r="Y18" s="774">
        <v>44.021803776332874</v>
      </c>
      <c r="Z18" s="774">
        <v>2.6609048317172306</v>
      </c>
      <c r="AA18" s="774">
        <v>0.22231844118482388</v>
      </c>
      <c r="AB18" s="774">
        <v>1.2039778784858419</v>
      </c>
      <c r="AC18" s="774">
        <v>2.6609880506460684</v>
      </c>
      <c r="AD18" s="774">
        <v>1.6947222833743669E-2</v>
      </c>
      <c r="AE18" s="774">
        <v>7.5981670438465864E-4</v>
      </c>
      <c r="AF18" s="774">
        <v>1.1573614011315366E-3</v>
      </c>
      <c r="AG18" s="774">
        <v>4.6749572025671462E-5</v>
      </c>
      <c r="AH18" s="774">
        <v>6.76710035254525</v>
      </c>
      <c r="AI18" s="774">
        <v>23.458001462890294</v>
      </c>
      <c r="AJ18" s="774">
        <v>1.3864299876743111</v>
      </c>
      <c r="AK18" s="774">
        <v>3.7088654761310638E-2</v>
      </c>
      <c r="AL18" s="774">
        <v>0.98576780301571931</v>
      </c>
      <c r="AM18" s="774">
        <v>2.0914612171104219</v>
      </c>
      <c r="AN18" s="774">
        <v>1.0211938932077924E-2</v>
      </c>
      <c r="AO18" s="774">
        <v>2.3684580168774954E-4</v>
      </c>
      <c r="AP18" s="774">
        <v>7.2900523806359316E-4</v>
      </c>
      <c r="AQ18" s="774">
        <v>5.5277360368239296E-6</v>
      </c>
      <c r="AR18" s="774">
        <v>4.5119309802696295</v>
      </c>
    </row>
    <row r="19" spans="1:44">
      <c r="A19" s="574" t="s">
        <v>725</v>
      </c>
      <c r="B19" s="550">
        <v>17</v>
      </c>
      <c r="C19" s="550" t="s">
        <v>726</v>
      </c>
      <c r="D19" s="551">
        <v>475566</v>
      </c>
      <c r="E19" s="551">
        <v>1927886.6137112021</v>
      </c>
      <c r="F19" s="551">
        <v>131470.42737899875</v>
      </c>
      <c r="G19" s="551">
        <v>105.75790234175581</v>
      </c>
      <c r="H19" s="551">
        <v>35799.915932460564</v>
      </c>
      <c r="I19" s="551">
        <v>525394.94727407314</v>
      </c>
      <c r="J19" s="551">
        <v>0</v>
      </c>
      <c r="K19" s="551">
        <v>0</v>
      </c>
      <c r="L19" s="551">
        <v>0</v>
      </c>
      <c r="M19" s="551">
        <v>0</v>
      </c>
      <c r="N19" s="551">
        <v>692771.04848787421</v>
      </c>
      <c r="O19" s="774">
        <v>4.0538781445923426</v>
      </c>
      <c r="P19" s="774">
        <v>0.27645043459582636</v>
      </c>
      <c r="Q19" s="774">
        <v>2.2238322828325787E-4</v>
      </c>
      <c r="R19" s="774">
        <v>7.5278543740428389E-2</v>
      </c>
      <c r="S19" s="774">
        <v>1.1047781954010025</v>
      </c>
      <c r="T19" s="774">
        <v>0</v>
      </c>
      <c r="U19" s="774">
        <v>0</v>
      </c>
      <c r="V19" s="774">
        <v>0</v>
      </c>
      <c r="W19" s="774">
        <v>0</v>
      </c>
      <c r="X19" s="774">
        <v>1.4567295569655405</v>
      </c>
      <c r="Y19" s="774">
        <v>46.571161167158628</v>
      </c>
      <c r="Z19" s="774">
        <v>2.8528350340874571</v>
      </c>
      <c r="AA19" s="774">
        <v>0.22868055614684984</v>
      </c>
      <c r="AB19" s="774">
        <v>0.44502212627469018</v>
      </c>
      <c r="AC19" s="774">
        <v>1.8032305367969941</v>
      </c>
      <c r="AD19" s="774">
        <v>1.7835506294087252E-2</v>
      </c>
      <c r="AE19" s="774">
        <v>7.8434801020396184E-4</v>
      </c>
      <c r="AF19" s="774">
        <v>9.8234958072854163E-4</v>
      </c>
      <c r="AG19" s="774">
        <v>4.74051685371294E-5</v>
      </c>
      <c r="AH19" s="774">
        <v>5.3494178623595481</v>
      </c>
      <c r="AI19" s="774">
        <v>24.879855241355251</v>
      </c>
      <c r="AJ19" s="774">
        <v>1.507851856078954</v>
      </c>
      <c r="AK19" s="774">
        <v>3.5786285803057885E-2</v>
      </c>
      <c r="AL19" s="774">
        <v>0.21960165479194468</v>
      </c>
      <c r="AM19" s="774">
        <v>1.1962232256519645</v>
      </c>
      <c r="AN19" s="774">
        <v>1.1008512675570702E-2</v>
      </c>
      <c r="AO19" s="774">
        <v>2.5115203895570496E-4</v>
      </c>
      <c r="AP19" s="774">
        <v>5.3573256330028047E-4</v>
      </c>
      <c r="AQ19" s="774">
        <v>5.574130943125459E-6</v>
      </c>
      <c r="AR19" s="774">
        <v>2.971263993734691</v>
      </c>
    </row>
    <row r="20" spans="1:44">
      <c r="A20" s="574" t="s">
        <v>727</v>
      </c>
      <c r="B20" s="550">
        <v>18</v>
      </c>
      <c r="C20" s="550" t="s">
        <v>728</v>
      </c>
      <c r="D20" s="551">
        <v>373610</v>
      </c>
      <c r="E20" s="551">
        <v>3464292.9748065942</v>
      </c>
      <c r="F20" s="551">
        <v>236644.07980113119</v>
      </c>
      <c r="G20" s="551">
        <v>214.38465728904515</v>
      </c>
      <c r="H20" s="551">
        <v>34347.432432216883</v>
      </c>
      <c r="I20" s="551">
        <v>247966.51659826198</v>
      </c>
      <c r="J20" s="551">
        <v>0</v>
      </c>
      <c r="K20" s="551">
        <v>0</v>
      </c>
      <c r="L20" s="551">
        <v>0</v>
      </c>
      <c r="M20" s="551">
        <v>0</v>
      </c>
      <c r="N20" s="551">
        <v>519172.41348889912</v>
      </c>
      <c r="O20" s="774">
        <v>9.2724846091019888</v>
      </c>
      <c r="P20" s="774">
        <v>0.63339867723329457</v>
      </c>
      <c r="Q20" s="774">
        <v>5.7381937659335984E-4</v>
      </c>
      <c r="R20" s="774">
        <v>9.1933921555142753E-2</v>
      </c>
      <c r="S20" s="774">
        <v>0.66370417440181473</v>
      </c>
      <c r="T20" s="774">
        <v>0</v>
      </c>
      <c r="U20" s="774">
        <v>0</v>
      </c>
      <c r="V20" s="774">
        <v>0</v>
      </c>
      <c r="W20" s="774">
        <v>0</v>
      </c>
      <c r="X20" s="774">
        <v>1.3896105925668456</v>
      </c>
      <c r="Y20" s="774">
        <v>57.545004971545254</v>
      </c>
      <c r="Z20" s="774">
        <v>3.5706632141254357</v>
      </c>
      <c r="AA20" s="774">
        <v>0.27962918374965412</v>
      </c>
      <c r="AB20" s="774">
        <v>0.5240030511910001</v>
      </c>
      <c r="AC20" s="774">
        <v>1.4403939874221545</v>
      </c>
      <c r="AD20" s="774">
        <v>2.1845582011768391E-2</v>
      </c>
      <c r="AE20" s="774">
        <v>1.1393977505322213E-3</v>
      </c>
      <c r="AF20" s="774">
        <v>1.2918863927009533E-3</v>
      </c>
      <c r="AG20" s="774">
        <v>7.1516064252833574E-5</v>
      </c>
      <c r="AH20" s="774">
        <v>5.8390378187074985</v>
      </c>
      <c r="AI20" s="774">
        <v>33.792994586197658</v>
      </c>
      <c r="AJ20" s="774">
        <v>2.09406330523273</v>
      </c>
      <c r="AK20" s="774">
        <v>6.0654525563141701E-2</v>
      </c>
      <c r="AL20" s="774">
        <v>0.26932620393542134</v>
      </c>
      <c r="AM20" s="774">
        <v>0.77070138977290426</v>
      </c>
      <c r="AN20" s="774">
        <v>1.3920343789354216E-2</v>
      </c>
      <c r="AO20" s="774">
        <v>3.8249415288525029E-4</v>
      </c>
      <c r="AP20" s="774">
        <v>7.647092208646056E-4</v>
      </c>
      <c r="AQ20" s="774">
        <v>9.9273844764961572E-6</v>
      </c>
      <c r="AR20" s="774">
        <v>3.2098228990517779</v>
      </c>
    </row>
    <row r="21" spans="1:44">
      <c r="A21" s="574" t="s">
        <v>729</v>
      </c>
      <c r="B21" s="550">
        <v>19</v>
      </c>
      <c r="C21" s="550" t="s">
        <v>730</v>
      </c>
      <c r="D21" s="551">
        <v>96317</v>
      </c>
      <c r="E21" s="551">
        <v>339312.2754539593</v>
      </c>
      <c r="F21" s="551">
        <v>23224.556145433326</v>
      </c>
      <c r="G21" s="551">
        <v>20.949246318948148</v>
      </c>
      <c r="H21" s="551">
        <v>50261.589995665687</v>
      </c>
      <c r="I21" s="551">
        <v>35672.569482771978</v>
      </c>
      <c r="J21" s="551">
        <v>0</v>
      </c>
      <c r="K21" s="551">
        <v>0</v>
      </c>
      <c r="L21" s="551">
        <v>0</v>
      </c>
      <c r="M21" s="551">
        <v>0</v>
      </c>
      <c r="N21" s="551">
        <v>109179.66487018994</v>
      </c>
      <c r="O21" s="774">
        <v>3.5228700588053958</v>
      </c>
      <c r="P21" s="774">
        <v>0.24112624090693568</v>
      </c>
      <c r="Q21" s="774">
        <v>2.1750310245281879E-4</v>
      </c>
      <c r="R21" s="774">
        <v>0.52183508618069174</v>
      </c>
      <c r="S21" s="774">
        <v>0.37036628510825687</v>
      </c>
      <c r="T21" s="774">
        <v>0</v>
      </c>
      <c r="U21" s="774">
        <v>0</v>
      </c>
      <c r="V21" s="774">
        <v>0</v>
      </c>
      <c r="W21" s="774">
        <v>0</v>
      </c>
      <c r="X21" s="774">
        <v>1.1335451152983371</v>
      </c>
      <c r="Y21" s="774">
        <v>30.430646122320844</v>
      </c>
      <c r="Z21" s="774">
        <v>1.8684701028362207</v>
      </c>
      <c r="AA21" s="774">
        <v>0.16948898941323542</v>
      </c>
      <c r="AB21" s="774">
        <v>0.81380295185438578</v>
      </c>
      <c r="AC21" s="774">
        <v>0.90422337274690012</v>
      </c>
      <c r="AD21" s="774">
        <v>1.5729772154215733E-2</v>
      </c>
      <c r="AE21" s="774">
        <v>9.4402803439306801E-4</v>
      </c>
      <c r="AF21" s="774">
        <v>8.7328201952513842E-4</v>
      </c>
      <c r="AG21" s="774">
        <v>6.173578123867685E-5</v>
      </c>
      <c r="AH21" s="774">
        <v>3.7735942348401141</v>
      </c>
      <c r="AI21" s="774">
        <v>18.89676841835438</v>
      </c>
      <c r="AJ21" s="774">
        <v>1.1568566755858134</v>
      </c>
      <c r="AK21" s="774">
        <v>5.3793971105938393E-2</v>
      </c>
      <c r="AL21" s="774">
        <v>0.66677386940952577</v>
      </c>
      <c r="AM21" s="774">
        <v>0.56957587554664391</v>
      </c>
      <c r="AN21" s="774">
        <v>1.1140863781610609E-2</v>
      </c>
      <c r="AO21" s="774">
        <v>3.3301835389625386E-4</v>
      </c>
      <c r="AP21" s="774">
        <v>5.4126217933149338E-4</v>
      </c>
      <c r="AQ21" s="774">
        <v>9.583684258199841E-6</v>
      </c>
      <c r="AR21" s="774">
        <v>2.4590251196470176</v>
      </c>
    </row>
    <row r="22" spans="1:44">
      <c r="A22" s="574" t="s">
        <v>731</v>
      </c>
      <c r="B22" s="550">
        <v>20</v>
      </c>
      <c r="C22" s="550" t="s">
        <v>138</v>
      </c>
      <c r="D22" s="551">
        <v>438468</v>
      </c>
      <c r="E22" s="551">
        <v>4247894.4807270449</v>
      </c>
      <c r="F22" s="551">
        <v>291681.48205527943</v>
      </c>
      <c r="G22" s="551">
        <v>130.20794004548168</v>
      </c>
      <c r="H22" s="551">
        <v>37.969587668956429</v>
      </c>
      <c r="I22" s="551">
        <v>64.723944649221878</v>
      </c>
      <c r="J22" s="551">
        <v>0</v>
      </c>
      <c r="K22" s="551">
        <v>0</v>
      </c>
      <c r="L22" s="551">
        <v>0</v>
      </c>
      <c r="M22" s="551">
        <v>0</v>
      </c>
      <c r="N22" s="551">
        <v>291914.38352764305</v>
      </c>
      <c r="O22" s="774">
        <v>9.6880376235598611</v>
      </c>
      <c r="P22" s="774">
        <v>0.66522866447558182</v>
      </c>
      <c r="Q22" s="774">
        <v>2.9696110102785534E-4</v>
      </c>
      <c r="R22" s="774">
        <v>8.6596029057893457E-5</v>
      </c>
      <c r="S22" s="774">
        <v>1.4761383875042621E-4</v>
      </c>
      <c r="T22" s="774">
        <v>0</v>
      </c>
      <c r="U22" s="774">
        <v>0</v>
      </c>
      <c r="V22" s="774">
        <v>0</v>
      </c>
      <c r="W22" s="774">
        <v>0</v>
      </c>
      <c r="X22" s="774">
        <v>0.66575983544441797</v>
      </c>
      <c r="Y22" s="774">
        <v>36.713938664928989</v>
      </c>
      <c r="Z22" s="774">
        <v>2.1311492893843607</v>
      </c>
      <c r="AA22" s="774">
        <v>0.1288424035787733</v>
      </c>
      <c r="AB22" s="774">
        <v>0.20597323979221602</v>
      </c>
      <c r="AC22" s="774">
        <v>0.11464950093807941</v>
      </c>
      <c r="AD22" s="774">
        <v>2.8958263971364112E-2</v>
      </c>
      <c r="AE22" s="774">
        <v>2.2762054008464571E-3</v>
      </c>
      <c r="AF22" s="774">
        <v>1.7542302854465178E-3</v>
      </c>
      <c r="AG22" s="774">
        <v>1.5207972698773179E-4</v>
      </c>
      <c r="AH22" s="774">
        <v>2.6137552130780737</v>
      </c>
      <c r="AI22" s="774">
        <v>31.531431398761029</v>
      </c>
      <c r="AJ22" s="774">
        <v>1.8231260683726731</v>
      </c>
      <c r="AK22" s="774">
        <v>5.9991024707363921E-2</v>
      </c>
      <c r="AL22" s="774">
        <v>9.3781834570004552E-2</v>
      </c>
      <c r="AM22" s="774">
        <v>5.5404251239811089E-2</v>
      </c>
      <c r="AN22" s="774">
        <v>2.4531452739652855E-2</v>
      </c>
      <c r="AO22" s="774">
        <v>9.2154558562375344E-4</v>
      </c>
      <c r="AP22" s="774">
        <v>1.3150936446112325E-3</v>
      </c>
      <c r="AQ22" s="774">
        <v>2.8728393445930851E-5</v>
      </c>
      <c r="AR22" s="774">
        <v>2.0590999992531862</v>
      </c>
    </row>
    <row r="23" spans="1:44">
      <c r="A23" s="574" t="s">
        <v>732</v>
      </c>
      <c r="B23" s="550">
        <v>21</v>
      </c>
      <c r="C23" s="550" t="s">
        <v>372</v>
      </c>
      <c r="D23" s="551">
        <v>256132</v>
      </c>
      <c r="E23" s="551">
        <v>254071.78304148666</v>
      </c>
      <c r="F23" s="551">
        <v>17248.366991778723</v>
      </c>
      <c r="G23" s="551">
        <v>4.803481174933939</v>
      </c>
      <c r="H23" s="551">
        <v>30.699638376738161</v>
      </c>
      <c r="I23" s="551">
        <v>86.178841438212075</v>
      </c>
      <c r="J23" s="551">
        <v>0</v>
      </c>
      <c r="K23" s="551">
        <v>0</v>
      </c>
      <c r="L23" s="551">
        <v>0</v>
      </c>
      <c r="M23" s="551">
        <v>0</v>
      </c>
      <c r="N23" s="551">
        <v>17370.048952768608</v>
      </c>
      <c r="O23" s="774">
        <v>0.99195642497418002</v>
      </c>
      <c r="P23" s="774">
        <v>6.7341710492163115E-2</v>
      </c>
      <c r="Q23" s="774">
        <v>1.8753928345282664E-5</v>
      </c>
      <c r="R23" s="774">
        <v>1.1985866028742274E-4</v>
      </c>
      <c r="S23" s="774">
        <v>3.3646261083430446E-4</v>
      </c>
      <c r="T23" s="774">
        <v>0</v>
      </c>
      <c r="U23" s="774">
        <v>0</v>
      </c>
      <c r="V23" s="774">
        <v>0</v>
      </c>
      <c r="W23" s="774">
        <v>0</v>
      </c>
      <c r="X23" s="774">
        <v>6.7816785691630133E-2</v>
      </c>
      <c r="Y23" s="774">
        <v>7.1512348085589403</v>
      </c>
      <c r="Z23" s="774">
        <v>0.45866807118116021</v>
      </c>
      <c r="AA23" s="774">
        <v>2.2377875356091502E-2</v>
      </c>
      <c r="AB23" s="774">
        <v>3.4771916586156221E-2</v>
      </c>
      <c r="AC23" s="774">
        <v>4.5229399249976203E-3</v>
      </c>
      <c r="AD23" s="774">
        <v>5.4930017124148389E-3</v>
      </c>
      <c r="AE23" s="774">
        <v>2.1787366888563139E-4</v>
      </c>
      <c r="AF23" s="774">
        <v>1.7055810822970793E-4</v>
      </c>
      <c r="AG23" s="774">
        <v>1.3658110648532038E-5</v>
      </c>
      <c r="AH23" s="774">
        <v>0.52623589464858433</v>
      </c>
      <c r="AI23" s="774">
        <v>6.1989085551194485</v>
      </c>
      <c r="AJ23" s="774">
        <v>0.40370750997674676</v>
      </c>
      <c r="AK23" s="774">
        <v>7.3838034164945337E-3</v>
      </c>
      <c r="AL23" s="774">
        <v>2.9564383410728588E-3</v>
      </c>
      <c r="AM23" s="774">
        <v>3.6644444615693333E-3</v>
      </c>
      <c r="AN23" s="774">
        <v>4.8740561766565061E-3</v>
      </c>
      <c r="AO23" s="774">
        <v>8.8619551075980597E-5</v>
      </c>
      <c r="AP23" s="774">
        <v>1.1253087571288565E-4</v>
      </c>
      <c r="AQ23" s="774">
        <v>2.3141865753967112E-6</v>
      </c>
      <c r="AR23" s="774">
        <v>0.42278971698590417</v>
      </c>
    </row>
    <row r="24" spans="1:44">
      <c r="A24" s="574" t="s">
        <v>733</v>
      </c>
      <c r="B24" s="550">
        <v>22</v>
      </c>
      <c r="C24" s="550" t="s">
        <v>374</v>
      </c>
      <c r="D24" s="551">
        <v>256416</v>
      </c>
      <c r="E24" s="551">
        <v>4963651.6947650015</v>
      </c>
      <c r="F24" s="551">
        <v>341904.03770856658</v>
      </c>
      <c r="G24" s="551">
        <v>58.643826091054109</v>
      </c>
      <c r="H24" s="551">
        <v>599.76086377323907</v>
      </c>
      <c r="I24" s="551">
        <v>1683.6255771378501</v>
      </c>
      <c r="J24" s="551">
        <v>0</v>
      </c>
      <c r="K24" s="551">
        <v>0</v>
      </c>
      <c r="L24" s="551">
        <v>0</v>
      </c>
      <c r="M24" s="551">
        <v>0</v>
      </c>
      <c r="N24" s="551">
        <v>344246.06797556876</v>
      </c>
      <c r="O24" s="774">
        <v>19.357807994684425</v>
      </c>
      <c r="P24" s="774">
        <v>1.3333958789957201</v>
      </c>
      <c r="Q24" s="774">
        <v>2.2870579874521914E-4</v>
      </c>
      <c r="R24" s="774">
        <v>2.3390149747801975E-3</v>
      </c>
      <c r="S24" s="774">
        <v>6.5659926726017491E-3</v>
      </c>
      <c r="T24" s="774">
        <v>0</v>
      </c>
      <c r="U24" s="774">
        <v>0</v>
      </c>
      <c r="V24" s="774">
        <v>0</v>
      </c>
      <c r="W24" s="774">
        <v>0</v>
      </c>
      <c r="X24" s="774">
        <v>1.3425295924418472</v>
      </c>
      <c r="Y24" s="774">
        <v>34.445099769958404</v>
      </c>
      <c r="Z24" s="774">
        <v>2.3006039823786195</v>
      </c>
      <c r="AA24" s="774">
        <v>6.1487069499778585E-2</v>
      </c>
      <c r="AB24" s="774">
        <v>0.12318057866283601</v>
      </c>
      <c r="AC24" s="774">
        <v>1.4346190026650166E-2</v>
      </c>
      <c r="AD24" s="774">
        <v>1.4703887448502579E-2</v>
      </c>
      <c r="AE24" s="774">
        <v>7.840288698283183E-4</v>
      </c>
      <c r="AF24" s="774">
        <v>4.8503440405597338E-4</v>
      </c>
      <c r="AG24" s="774">
        <v>5.1247465235982374E-5</v>
      </c>
      <c r="AH24" s="774">
        <v>2.5156420187555066</v>
      </c>
      <c r="AI24" s="774">
        <v>31.79918235446619</v>
      </c>
      <c r="AJ24" s="774">
        <v>2.1482399653800672</v>
      </c>
      <c r="AK24" s="774">
        <v>1.1163570366752744E-2</v>
      </c>
      <c r="AL24" s="774">
        <v>5.60395612881248E-3</v>
      </c>
      <c r="AM24" s="774">
        <v>1.2966198823148641E-2</v>
      </c>
      <c r="AN24" s="774">
        <v>1.3098832978014504E-2</v>
      </c>
      <c r="AO24" s="774">
        <v>3.0808259408595469E-4</v>
      </c>
      <c r="AP24" s="774">
        <v>2.9586117754944034E-4</v>
      </c>
      <c r="AQ24" s="774">
        <v>9.0320194754699691E-6</v>
      </c>
      <c r="AR24" s="774">
        <v>2.1916854994679063</v>
      </c>
    </row>
    <row r="25" spans="1:44">
      <c r="A25" s="574" t="s">
        <v>734</v>
      </c>
      <c r="B25" s="550">
        <v>23</v>
      </c>
      <c r="C25" s="550" t="s">
        <v>735</v>
      </c>
      <c r="D25" s="551">
        <v>240005</v>
      </c>
      <c r="E25" s="551">
        <v>2950561.6321299849</v>
      </c>
      <c r="F25" s="551">
        <v>198991.79901214899</v>
      </c>
      <c r="G25" s="551">
        <v>29.501625288895763</v>
      </c>
      <c r="H25" s="551">
        <v>23093.326683957202</v>
      </c>
      <c r="I25" s="551">
        <v>1427.9752299006866</v>
      </c>
      <c r="J25" s="551">
        <v>0</v>
      </c>
      <c r="K25" s="551">
        <v>0</v>
      </c>
      <c r="L25" s="551">
        <v>0</v>
      </c>
      <c r="M25" s="551">
        <v>0</v>
      </c>
      <c r="N25" s="551">
        <v>223542.60255129577</v>
      </c>
      <c r="O25" s="774">
        <v>12.293750680735755</v>
      </c>
      <c r="P25" s="774">
        <v>0.82911522265014892</v>
      </c>
      <c r="Q25" s="774">
        <v>1.2292087785211042E-4</v>
      </c>
      <c r="R25" s="774">
        <v>9.6220189929198147E-2</v>
      </c>
      <c r="S25" s="774">
        <v>5.949772837652076E-3</v>
      </c>
      <c r="T25" s="774">
        <v>0</v>
      </c>
      <c r="U25" s="774">
        <v>0</v>
      </c>
      <c r="V25" s="774">
        <v>0</v>
      </c>
      <c r="W25" s="774">
        <v>0</v>
      </c>
      <c r="X25" s="774">
        <v>0.93140810629485127</v>
      </c>
      <c r="Y25" s="774">
        <v>41.096955842774236</v>
      </c>
      <c r="Z25" s="774">
        <v>2.5624731298610217</v>
      </c>
      <c r="AA25" s="774">
        <v>9.9679482452207258E-2</v>
      </c>
      <c r="AB25" s="774">
        <v>0.36846497301066322</v>
      </c>
      <c r="AC25" s="774">
        <v>7.2681731121680263E-2</v>
      </c>
      <c r="AD25" s="774">
        <v>2.0974727744278748E-2</v>
      </c>
      <c r="AE25" s="774">
        <v>6.9202794666170455E-4</v>
      </c>
      <c r="AF25" s="774">
        <v>8.2894325285688469E-4</v>
      </c>
      <c r="AG25" s="774">
        <v>4.2136497005317745E-5</v>
      </c>
      <c r="AH25" s="774">
        <v>3.1258371518863752</v>
      </c>
      <c r="AI25" s="774">
        <v>33.581436936634866</v>
      </c>
      <c r="AJ25" s="774">
        <v>2.1098649005423225</v>
      </c>
      <c r="AK25" s="774">
        <v>2.0924977570592251E-2</v>
      </c>
      <c r="AL25" s="774">
        <v>0.20370223263322429</v>
      </c>
      <c r="AM25" s="774">
        <v>3.1644754940123532E-2</v>
      </c>
      <c r="AN25" s="774">
        <v>1.6661226439829382E-2</v>
      </c>
      <c r="AO25" s="774">
        <v>2.6337139695465164E-4</v>
      </c>
      <c r="AP25" s="774">
        <v>5.6684419970601219E-4</v>
      </c>
      <c r="AQ25" s="774">
        <v>6.2381664431104389E-6</v>
      </c>
      <c r="AR25" s="774">
        <v>2.3836345458891968</v>
      </c>
    </row>
    <row r="26" spans="1:44">
      <c r="A26" s="574" t="s">
        <v>736</v>
      </c>
      <c r="B26" s="550">
        <v>24</v>
      </c>
      <c r="C26" s="550" t="s">
        <v>378</v>
      </c>
      <c r="D26" s="551">
        <v>770425</v>
      </c>
      <c r="E26" s="551">
        <v>75346813.445195779</v>
      </c>
      <c r="F26" s="551">
        <v>5348020.9580638818</v>
      </c>
      <c r="G26" s="551">
        <v>12603.798828360532</v>
      </c>
      <c r="H26" s="551">
        <v>9104.1984195047753</v>
      </c>
      <c r="I26" s="551">
        <v>25556.954853612373</v>
      </c>
      <c r="J26" s="551">
        <v>105753.55392057794</v>
      </c>
      <c r="K26" s="551">
        <v>0</v>
      </c>
      <c r="L26" s="551">
        <v>0</v>
      </c>
      <c r="M26" s="551">
        <v>0</v>
      </c>
      <c r="N26" s="551">
        <v>5501039.4640859375</v>
      </c>
      <c r="O26" s="774">
        <v>97.799024493228771</v>
      </c>
      <c r="P26" s="774">
        <v>6.9416503333405348</v>
      </c>
      <c r="Q26" s="774">
        <v>1.6359540290567586E-2</v>
      </c>
      <c r="R26" s="774">
        <v>1.1817111879163806E-2</v>
      </c>
      <c r="S26" s="774">
        <v>3.3172540939886912E-2</v>
      </c>
      <c r="T26" s="774">
        <v>0.137266513834024</v>
      </c>
      <c r="U26" s="774">
        <v>0</v>
      </c>
      <c r="V26" s="774">
        <v>0</v>
      </c>
      <c r="W26" s="774">
        <v>0</v>
      </c>
      <c r="X26" s="774">
        <v>7.1402660402841764</v>
      </c>
      <c r="Y26" s="774">
        <v>120.25650447703804</v>
      </c>
      <c r="Z26" s="774">
        <v>8.3212579740199963</v>
      </c>
      <c r="AA26" s="774">
        <v>0.15286604294501258</v>
      </c>
      <c r="AB26" s="774">
        <v>0.26958529563694333</v>
      </c>
      <c r="AC26" s="774">
        <v>4.4001170693551125E-2</v>
      </c>
      <c r="AD26" s="774">
        <v>0.15294935277883612</v>
      </c>
      <c r="AE26" s="774">
        <v>4.6639972024731875E-4</v>
      </c>
      <c r="AF26" s="774">
        <v>2.1485978863141977E-3</v>
      </c>
      <c r="AG26" s="774">
        <v>3.8800715380624843E-5</v>
      </c>
      <c r="AH26" s="774">
        <v>8.9433136343962829</v>
      </c>
      <c r="AI26" s="774">
        <v>112.1835844111537</v>
      </c>
      <c r="AJ26" s="774">
        <v>7.8394521807831703</v>
      </c>
      <c r="AK26" s="774">
        <v>3.7612583812109447E-2</v>
      </c>
      <c r="AL26" s="774">
        <v>1.6090210485185514E-2</v>
      </c>
      <c r="AM26" s="774">
        <v>3.9907156423950992E-2</v>
      </c>
      <c r="AN26" s="774">
        <v>0.14916519903051473</v>
      </c>
      <c r="AO26" s="774">
        <v>1.0524679279926454E-4</v>
      </c>
      <c r="AP26" s="774">
        <v>1.581141854177756E-3</v>
      </c>
      <c r="AQ26" s="774">
        <v>2.4049801370649218E-6</v>
      </c>
      <c r="AR26" s="774">
        <v>8.0839161241620445</v>
      </c>
    </row>
    <row r="27" spans="1:44">
      <c r="A27" s="574" t="s">
        <v>737</v>
      </c>
      <c r="B27" s="550">
        <v>25</v>
      </c>
      <c r="C27" s="550" t="s">
        <v>738</v>
      </c>
      <c r="D27" s="551">
        <v>468234</v>
      </c>
      <c r="E27" s="551">
        <v>9470316.2085265145</v>
      </c>
      <c r="F27" s="551">
        <v>667322.59130043001</v>
      </c>
      <c r="G27" s="551">
        <v>4300.0050065626274</v>
      </c>
      <c r="H27" s="551">
        <v>1144.3037059634944</v>
      </c>
      <c r="I27" s="551">
        <v>3212.2452526381921</v>
      </c>
      <c r="J27" s="551">
        <v>13292.129421396128</v>
      </c>
      <c r="K27" s="551">
        <v>0</v>
      </c>
      <c r="L27" s="551">
        <v>0</v>
      </c>
      <c r="M27" s="551">
        <v>0</v>
      </c>
      <c r="N27" s="551">
        <v>689271.27468699066</v>
      </c>
      <c r="O27" s="774">
        <v>20.225605591491679</v>
      </c>
      <c r="P27" s="774">
        <v>1.425190377675329</v>
      </c>
      <c r="Q27" s="774">
        <v>9.1834531592379608E-3</v>
      </c>
      <c r="R27" s="774">
        <v>2.4438714530843433E-3</v>
      </c>
      <c r="S27" s="774">
        <v>6.8603417364783252E-3</v>
      </c>
      <c r="T27" s="774">
        <v>2.8387792047130555E-2</v>
      </c>
      <c r="U27" s="774">
        <v>0</v>
      </c>
      <c r="V27" s="774">
        <v>0</v>
      </c>
      <c r="W27" s="774">
        <v>0</v>
      </c>
      <c r="X27" s="774">
        <v>1.47206583607126</v>
      </c>
      <c r="Y27" s="774">
        <v>67.641534545497606</v>
      </c>
      <c r="Z27" s="774">
        <v>4.3087589459298625</v>
      </c>
      <c r="AA27" s="774">
        <v>0.18063517994661943</v>
      </c>
      <c r="AB27" s="774">
        <v>0.26923433416593223</v>
      </c>
      <c r="AC27" s="774">
        <v>0.24365791378844948</v>
      </c>
      <c r="AD27" s="774">
        <v>6.0333342114819374E-2</v>
      </c>
      <c r="AE27" s="774">
        <v>6.7199464766150622E-4</v>
      </c>
      <c r="AF27" s="774">
        <v>2.3127574334195575E-3</v>
      </c>
      <c r="AG27" s="774">
        <v>4.3546268615728787E-5</v>
      </c>
      <c r="AH27" s="774">
        <v>5.0656480142953795</v>
      </c>
      <c r="AI27" s="774">
        <v>51.723043053155827</v>
      </c>
      <c r="AJ27" s="774">
        <v>3.3132413240875573</v>
      </c>
      <c r="AK27" s="774">
        <v>4.4987413415121733E-2</v>
      </c>
      <c r="AL27" s="774">
        <v>5.0960443645359392E-2</v>
      </c>
      <c r="AM27" s="774">
        <v>4.5418409294416318E-2</v>
      </c>
      <c r="AN27" s="774">
        <v>5.0675170096551571E-2</v>
      </c>
      <c r="AO27" s="774">
        <v>2.1187027671675212E-4</v>
      </c>
      <c r="AP27" s="774">
        <v>1.7268051480266303E-3</v>
      </c>
      <c r="AQ27" s="774">
        <v>5.1736219725137572E-6</v>
      </c>
      <c r="AR27" s="774">
        <v>3.5072266095857221</v>
      </c>
    </row>
    <row r="28" spans="1:44">
      <c r="A28" s="574" t="s">
        <v>739</v>
      </c>
      <c r="B28" s="550">
        <v>26</v>
      </c>
      <c r="C28" s="550" t="s">
        <v>740</v>
      </c>
      <c r="D28" s="551">
        <v>113739</v>
      </c>
      <c r="E28" s="551">
        <v>4364859.8152236557</v>
      </c>
      <c r="F28" s="551">
        <v>307413.72692830284</v>
      </c>
      <c r="G28" s="551">
        <v>1304.4228222488555</v>
      </c>
      <c r="H28" s="551">
        <v>527.40849963115329</v>
      </c>
      <c r="I28" s="551">
        <v>1480.5208095649143</v>
      </c>
      <c r="J28" s="551">
        <v>6126.3299231727642</v>
      </c>
      <c r="K28" s="551">
        <v>0</v>
      </c>
      <c r="L28" s="551">
        <v>0</v>
      </c>
      <c r="M28" s="551">
        <v>0</v>
      </c>
      <c r="N28" s="551">
        <v>316852.40898292052</v>
      </c>
      <c r="O28" s="774">
        <v>38.376105075863649</v>
      </c>
      <c r="P28" s="774">
        <v>2.702799628344744</v>
      </c>
      <c r="Q28" s="774">
        <v>1.1468562430202969E-2</v>
      </c>
      <c r="R28" s="774">
        <v>4.6370066523457503E-3</v>
      </c>
      <c r="S28" s="774">
        <v>1.3016826326633032E-2</v>
      </c>
      <c r="T28" s="774">
        <v>5.386305421335482E-2</v>
      </c>
      <c r="U28" s="774">
        <v>0</v>
      </c>
      <c r="V28" s="774">
        <v>0</v>
      </c>
      <c r="W28" s="774">
        <v>0</v>
      </c>
      <c r="X28" s="774">
        <v>2.7857850779672804</v>
      </c>
      <c r="Y28" s="774">
        <v>92.982422879196278</v>
      </c>
      <c r="Z28" s="774">
        <v>5.7274301862733905</v>
      </c>
      <c r="AA28" s="774">
        <v>0.1687007204349617</v>
      </c>
      <c r="AB28" s="774">
        <v>0.30334481484347547</v>
      </c>
      <c r="AC28" s="774">
        <v>0.22069210779769247</v>
      </c>
      <c r="AD28" s="774">
        <v>6.9654307688007608E-2</v>
      </c>
      <c r="AE28" s="774">
        <v>4.7229989191348195E-4</v>
      </c>
      <c r="AF28" s="774">
        <v>2.4731440737551643E-3</v>
      </c>
      <c r="AG28" s="774">
        <v>3.001294798467773E-5</v>
      </c>
      <c r="AH28" s="774">
        <v>6.4927975939511802</v>
      </c>
      <c r="AI28" s="774">
        <v>81.271191821415343</v>
      </c>
      <c r="AJ28" s="774">
        <v>5.0158631710972879</v>
      </c>
      <c r="AK28" s="774">
        <v>3.5031819625114965E-2</v>
      </c>
      <c r="AL28" s="774">
        <v>4.639373336783905E-2</v>
      </c>
      <c r="AM28" s="774">
        <v>4.8379150068146956E-2</v>
      </c>
      <c r="AN28" s="774">
        <v>6.465128113139991E-2</v>
      </c>
      <c r="AO28" s="774">
        <v>1.4708381738276347E-4</v>
      </c>
      <c r="AP28" s="774">
        <v>2.1278493073314218E-3</v>
      </c>
      <c r="AQ28" s="774">
        <v>3.355074518498226E-6</v>
      </c>
      <c r="AR28" s="774">
        <v>5.2125974434890221</v>
      </c>
    </row>
    <row r="29" spans="1:44">
      <c r="A29" s="574" t="s">
        <v>741</v>
      </c>
      <c r="B29" s="550">
        <v>27</v>
      </c>
      <c r="C29" s="550" t="s">
        <v>144</v>
      </c>
      <c r="D29" s="551">
        <v>134781</v>
      </c>
      <c r="E29" s="551">
        <v>4467547.2007872919</v>
      </c>
      <c r="F29" s="551">
        <v>242647.21700245203</v>
      </c>
      <c r="G29" s="551">
        <v>299525.79490805755</v>
      </c>
      <c r="H29" s="551">
        <v>807659.13617251953</v>
      </c>
      <c r="I29" s="551">
        <v>383.56096924637581</v>
      </c>
      <c r="J29" s="551">
        <v>0</v>
      </c>
      <c r="K29" s="551">
        <v>0</v>
      </c>
      <c r="L29" s="551">
        <v>0</v>
      </c>
      <c r="M29" s="551">
        <v>0</v>
      </c>
      <c r="N29" s="551">
        <v>1350215.7090522754</v>
      </c>
      <c r="O29" s="774">
        <v>33.146713563390179</v>
      </c>
      <c r="P29" s="774">
        <v>1.8003072911052154</v>
      </c>
      <c r="Q29" s="774">
        <v>2.2223146801704807</v>
      </c>
      <c r="R29" s="774">
        <v>5.9923812419593228</v>
      </c>
      <c r="S29" s="774">
        <v>2.8458088992244887E-3</v>
      </c>
      <c r="T29" s="774">
        <v>0</v>
      </c>
      <c r="U29" s="774">
        <v>0</v>
      </c>
      <c r="V29" s="774">
        <v>0</v>
      </c>
      <c r="W29" s="774">
        <v>0</v>
      </c>
      <c r="X29" s="774">
        <v>10.017849022134243</v>
      </c>
      <c r="Y29" s="774">
        <v>85.391653740056114</v>
      </c>
      <c r="Z29" s="774">
        <v>4.7161229938792282</v>
      </c>
      <c r="AA29" s="774">
        <v>2.4308458933169028</v>
      </c>
      <c r="AB29" s="774">
        <v>6.1975845809422365</v>
      </c>
      <c r="AC29" s="774">
        <v>2.2103172132762978E-2</v>
      </c>
      <c r="AD29" s="774">
        <v>1.9024137749152951E-2</v>
      </c>
      <c r="AE29" s="774">
        <v>1.2156412082618849E-3</v>
      </c>
      <c r="AF29" s="774">
        <v>2.8883982327982203E-3</v>
      </c>
      <c r="AG29" s="774">
        <v>8.1019835279153168E-5</v>
      </c>
      <c r="AH29" s="774">
        <v>13.389865837296623</v>
      </c>
      <c r="AI29" s="774">
        <v>80.309304062025632</v>
      </c>
      <c r="AJ29" s="774">
        <v>4.4164969974863793</v>
      </c>
      <c r="AK29" s="774">
        <v>2.3344127019184153</v>
      </c>
      <c r="AL29" s="774">
        <v>6.0000869173087326</v>
      </c>
      <c r="AM29" s="774">
        <v>1.9852995535810197E-2</v>
      </c>
      <c r="AN29" s="774">
        <v>1.6295522050875356E-2</v>
      </c>
      <c r="AO29" s="774">
        <v>4.7654212521516174E-4</v>
      </c>
      <c r="AP29" s="774">
        <v>2.5453977246172369E-3</v>
      </c>
      <c r="AQ29" s="774">
        <v>1.3659626009366634E-5</v>
      </c>
      <c r="AR29" s="774">
        <v>12.790180733776054</v>
      </c>
    </row>
    <row r="30" spans="1:44">
      <c r="A30" s="574" t="s">
        <v>742</v>
      </c>
      <c r="B30" s="550">
        <v>28</v>
      </c>
      <c r="C30" s="550" t="s">
        <v>383</v>
      </c>
      <c r="D30" s="551">
        <v>208534</v>
      </c>
      <c r="E30" s="551">
        <v>5075382.6468738252</v>
      </c>
      <c r="F30" s="551">
        <v>351362.98740238277</v>
      </c>
      <c r="G30" s="551">
        <v>2151.0533494018227</v>
      </c>
      <c r="H30" s="551">
        <v>198.28112164072766</v>
      </c>
      <c r="I30" s="551">
        <v>300.15731419851522</v>
      </c>
      <c r="J30" s="551">
        <v>0</v>
      </c>
      <c r="K30" s="551">
        <v>0</v>
      </c>
      <c r="L30" s="551">
        <v>0</v>
      </c>
      <c r="M30" s="551">
        <v>0</v>
      </c>
      <c r="N30" s="551">
        <v>354012.47918762377</v>
      </c>
      <c r="O30" s="774">
        <v>24.338393963928304</v>
      </c>
      <c r="P30" s="774">
        <v>1.6849194251411415</v>
      </c>
      <c r="Q30" s="774">
        <v>1.0315120553012088E-2</v>
      </c>
      <c r="R30" s="774">
        <v>9.508335410087931E-4</v>
      </c>
      <c r="S30" s="774">
        <v>1.4393687082131222E-3</v>
      </c>
      <c r="T30" s="774">
        <v>0</v>
      </c>
      <c r="U30" s="774">
        <v>0</v>
      </c>
      <c r="V30" s="774">
        <v>0</v>
      </c>
      <c r="W30" s="774">
        <v>0</v>
      </c>
      <c r="X30" s="774">
        <v>1.6976247479433755</v>
      </c>
      <c r="Y30" s="774">
        <v>78.356260380236094</v>
      </c>
      <c r="Z30" s="774">
        <v>5.1178142107495823</v>
      </c>
      <c r="AA30" s="774">
        <v>0.19443313215352248</v>
      </c>
      <c r="AB30" s="774">
        <v>0.36489103505540682</v>
      </c>
      <c r="AC30" s="774">
        <v>2.700264100765077E-2</v>
      </c>
      <c r="AD30" s="774">
        <v>3.6823737136141024E-2</v>
      </c>
      <c r="AE30" s="774">
        <v>9.2110970250504766E-4</v>
      </c>
      <c r="AF30" s="774">
        <v>1.3672586567107395E-3</v>
      </c>
      <c r="AG30" s="774">
        <v>5.9327333249032071E-5</v>
      </c>
      <c r="AH30" s="774">
        <v>5.7433124517947673</v>
      </c>
      <c r="AI30" s="774">
        <v>71.022064416981138</v>
      </c>
      <c r="AJ30" s="774">
        <v>4.6929001283774108</v>
      </c>
      <c r="AK30" s="774">
        <v>4.3918784006456026E-2</v>
      </c>
      <c r="AL30" s="774">
        <v>9.9153931885356747E-3</v>
      </c>
      <c r="AM30" s="774">
        <v>2.3845983248013323E-2</v>
      </c>
      <c r="AN30" s="774">
        <v>3.4248818965250498E-2</v>
      </c>
      <c r="AO30" s="774">
        <v>3.490330974698865E-4</v>
      </c>
      <c r="AP30" s="774">
        <v>9.947291703285093E-4</v>
      </c>
      <c r="AQ30" s="774">
        <v>8.8909831480954034E-6</v>
      </c>
      <c r="AR30" s="774">
        <v>4.806181761036612</v>
      </c>
    </row>
    <row r="31" spans="1:44">
      <c r="A31" s="574" t="s">
        <v>743</v>
      </c>
      <c r="B31" s="550">
        <v>29</v>
      </c>
      <c r="C31" s="550" t="s">
        <v>385</v>
      </c>
      <c r="D31" s="551">
        <v>163224</v>
      </c>
      <c r="E31" s="551">
        <v>3111686.5475058192</v>
      </c>
      <c r="F31" s="551">
        <v>214870.71237841144</v>
      </c>
      <c r="G31" s="551">
        <v>522833.5311316491</v>
      </c>
      <c r="H31" s="551">
        <v>121.56496204554165</v>
      </c>
      <c r="I31" s="551">
        <v>184.02464241829935</v>
      </c>
      <c r="J31" s="551">
        <v>0</v>
      </c>
      <c r="K31" s="551">
        <v>0</v>
      </c>
      <c r="L31" s="551">
        <v>0</v>
      </c>
      <c r="M31" s="551">
        <v>0</v>
      </c>
      <c r="N31" s="551">
        <v>738009.83311452426</v>
      </c>
      <c r="O31" s="774">
        <v>19.063903271000704</v>
      </c>
      <c r="P31" s="774">
        <v>1.3164161666079219</v>
      </c>
      <c r="Q31" s="774">
        <v>3.2031657791234691</v>
      </c>
      <c r="R31" s="774">
        <v>7.4477382030547991E-4</v>
      </c>
      <c r="S31" s="774">
        <v>1.1274361761646533E-3</v>
      </c>
      <c r="T31" s="774">
        <v>0</v>
      </c>
      <c r="U31" s="774">
        <v>0</v>
      </c>
      <c r="V31" s="774">
        <v>0</v>
      </c>
      <c r="W31" s="774">
        <v>0</v>
      </c>
      <c r="X31" s="774">
        <v>4.5214541557278611</v>
      </c>
      <c r="Y31" s="774">
        <v>80.08562008109152</v>
      </c>
      <c r="Z31" s="774">
        <v>4.946877081458009</v>
      </c>
      <c r="AA31" s="774">
        <v>3.4178003565977835</v>
      </c>
      <c r="AB31" s="774">
        <v>0.32315024194892394</v>
      </c>
      <c r="AC31" s="774">
        <v>2.9130800361845267E-2</v>
      </c>
      <c r="AD31" s="774">
        <v>3.1667516299173921E-2</v>
      </c>
      <c r="AE31" s="774">
        <v>1.3950835009955264E-3</v>
      </c>
      <c r="AF31" s="774">
        <v>2.2225255244476255E-3</v>
      </c>
      <c r="AG31" s="774">
        <v>1.1667677654458839E-4</v>
      </c>
      <c r="AH31" s="774">
        <v>8.7523602824677216</v>
      </c>
      <c r="AI31" s="774">
        <v>72.438836536628912</v>
      </c>
      <c r="AJ31" s="774">
        <v>4.5067921659236267</v>
      </c>
      <c r="AK31" s="774">
        <v>3.2593799756047024</v>
      </c>
      <c r="AL31" s="774">
        <v>1.0391577902650101E-2</v>
      </c>
      <c r="AM31" s="774">
        <v>2.4747326349488973E-2</v>
      </c>
      <c r="AN31" s="774">
        <v>2.864661291035886E-2</v>
      </c>
      <c r="AO31" s="774">
        <v>4.3527300695238991E-4</v>
      </c>
      <c r="AP31" s="774">
        <v>1.7806877796260013E-3</v>
      </c>
      <c r="AQ31" s="774">
        <v>1.0707487421578496E-5</v>
      </c>
      <c r="AR31" s="774">
        <v>7.8321843269648284</v>
      </c>
    </row>
    <row r="32" spans="1:44">
      <c r="A32" s="574" t="s">
        <v>744</v>
      </c>
      <c r="B32" s="550">
        <v>30</v>
      </c>
      <c r="C32" s="550" t="s">
        <v>745</v>
      </c>
      <c r="D32" s="551">
        <v>2483335</v>
      </c>
      <c r="E32" s="551">
        <v>1638053.750518804</v>
      </c>
      <c r="F32" s="551">
        <v>97334.236541636012</v>
      </c>
      <c r="G32" s="551">
        <v>0</v>
      </c>
      <c r="H32" s="551">
        <v>376.29384932662293</v>
      </c>
      <c r="I32" s="551">
        <v>96.726308973095399</v>
      </c>
      <c r="J32" s="551">
        <v>0</v>
      </c>
      <c r="K32" s="551">
        <v>0</v>
      </c>
      <c r="L32" s="551">
        <v>0</v>
      </c>
      <c r="M32" s="551">
        <v>0</v>
      </c>
      <c r="N32" s="551">
        <v>97807.256699935737</v>
      </c>
      <c r="O32" s="774">
        <v>0.65961851724346654</v>
      </c>
      <c r="P32" s="774">
        <v>3.9194968275176732E-2</v>
      </c>
      <c r="Q32" s="774">
        <v>0</v>
      </c>
      <c r="R32" s="774">
        <v>1.5152762286466502E-4</v>
      </c>
      <c r="S32" s="774">
        <v>3.8950165391739493E-5</v>
      </c>
      <c r="T32" s="774">
        <v>0</v>
      </c>
      <c r="U32" s="774">
        <v>0</v>
      </c>
      <c r="V32" s="774">
        <v>0</v>
      </c>
      <c r="W32" s="774">
        <v>0</v>
      </c>
      <c r="X32" s="774">
        <v>3.9385446063433138E-2</v>
      </c>
      <c r="Y32" s="774">
        <v>39.750146680968776</v>
      </c>
      <c r="Z32" s="774">
        <v>2.3993454137278407</v>
      </c>
      <c r="AA32" s="774">
        <v>0.21394653438760483</v>
      </c>
      <c r="AB32" s="774">
        <v>2.473515405597726</v>
      </c>
      <c r="AC32" s="774">
        <v>1.565385614793003</v>
      </c>
      <c r="AD32" s="774">
        <v>1.6368222343261064E-2</v>
      </c>
      <c r="AE32" s="774">
        <v>8.3860980970655813E-4</v>
      </c>
      <c r="AF32" s="774">
        <v>1.0904583204543381E-3</v>
      </c>
      <c r="AG32" s="774">
        <v>5.2133008673544329E-5</v>
      </c>
      <c r="AH32" s="774">
        <v>6.6705423919882696</v>
      </c>
      <c r="AI32" s="774">
        <v>23.998294604217755</v>
      </c>
      <c r="AJ32" s="774">
        <v>1.4258678598902881</v>
      </c>
      <c r="AK32" s="774">
        <v>6.0295144334885725E-2</v>
      </c>
      <c r="AL32" s="774">
        <v>2.2769215598803867</v>
      </c>
      <c r="AM32" s="774">
        <v>1.1168924709003001</v>
      </c>
      <c r="AN32" s="774">
        <v>1.0803553967825846E-2</v>
      </c>
      <c r="AO32" s="774">
        <v>2.8758731102757035E-4</v>
      </c>
      <c r="AP32" s="774">
        <v>7.101168756439895E-4</v>
      </c>
      <c r="AQ32" s="774">
        <v>7.0673123197276305E-6</v>
      </c>
      <c r="AR32" s="774">
        <v>4.8917853604726771</v>
      </c>
    </row>
    <row r="33" spans="1:44">
      <c r="A33" s="574" t="s">
        <v>746</v>
      </c>
      <c r="B33" s="550">
        <v>31</v>
      </c>
      <c r="C33" s="550" t="s">
        <v>747</v>
      </c>
      <c r="D33" s="551">
        <v>2626659</v>
      </c>
      <c r="E33" s="551">
        <v>5217860.4925690182</v>
      </c>
      <c r="F33" s="551">
        <v>313137.29167192569</v>
      </c>
      <c r="G33" s="551">
        <v>0</v>
      </c>
      <c r="H33" s="551">
        <v>701.20092676034494</v>
      </c>
      <c r="I33" s="551">
        <v>192.32065023491768</v>
      </c>
      <c r="J33" s="551">
        <v>0</v>
      </c>
      <c r="K33" s="551">
        <v>0</v>
      </c>
      <c r="L33" s="551">
        <v>0</v>
      </c>
      <c r="M33" s="551">
        <v>0</v>
      </c>
      <c r="N33" s="551">
        <v>314030.81324892095</v>
      </c>
      <c r="O33" s="774">
        <v>1.9865009095466972</v>
      </c>
      <c r="P33" s="774">
        <v>0.11921505291395865</v>
      </c>
      <c r="Q33" s="774">
        <v>0</v>
      </c>
      <c r="R33" s="774">
        <v>2.6695544673303423E-4</v>
      </c>
      <c r="S33" s="774">
        <v>7.3218735372546523E-5</v>
      </c>
      <c r="T33" s="774">
        <v>0</v>
      </c>
      <c r="U33" s="774">
        <v>0</v>
      </c>
      <c r="V33" s="774">
        <v>0</v>
      </c>
      <c r="W33" s="774">
        <v>0</v>
      </c>
      <c r="X33" s="774">
        <v>0.11955522709606423</v>
      </c>
      <c r="Y33" s="774">
        <v>35.331656408399631</v>
      </c>
      <c r="Z33" s="774">
        <v>1.9997371180009855</v>
      </c>
      <c r="AA33" s="774">
        <v>0.169302296858516</v>
      </c>
      <c r="AB33" s="774">
        <v>2.320710430974029</v>
      </c>
      <c r="AC33" s="774">
        <v>0.75562100822137979</v>
      </c>
      <c r="AD33" s="774">
        <v>1.6344771750086286E-2</v>
      </c>
      <c r="AE33" s="774">
        <v>8.9644164783857184E-4</v>
      </c>
      <c r="AF33" s="774">
        <v>1.2754528842651718E-3</v>
      </c>
      <c r="AG33" s="774">
        <v>5.545219187637818E-5</v>
      </c>
      <c r="AH33" s="774">
        <v>5.2639429725289766</v>
      </c>
      <c r="AI33" s="774">
        <v>26.602122654498238</v>
      </c>
      <c r="AJ33" s="774">
        <v>1.4854402481271984</v>
      </c>
      <c r="AK33" s="774">
        <v>6.7221674986859686E-2</v>
      </c>
      <c r="AL33" s="774">
        <v>2.1347602096851657</v>
      </c>
      <c r="AM33" s="774">
        <v>0.53507427597171087</v>
      </c>
      <c r="AN33" s="774">
        <v>1.2134087226944971E-2</v>
      </c>
      <c r="AO33" s="774">
        <v>3.4173533226294461E-4</v>
      </c>
      <c r="AP33" s="774">
        <v>9.5353150286249207E-4</v>
      </c>
      <c r="AQ33" s="774">
        <v>8.5522507736899527E-6</v>
      </c>
      <c r="AR33" s="774">
        <v>4.2359343150837789</v>
      </c>
    </row>
    <row r="34" spans="1:44">
      <c r="A34" s="574" t="s">
        <v>748</v>
      </c>
      <c r="B34" s="550">
        <v>32</v>
      </c>
      <c r="C34" s="550" t="s">
        <v>749</v>
      </c>
      <c r="D34" s="551">
        <v>1514221</v>
      </c>
      <c r="E34" s="551">
        <v>3991875.5477968166</v>
      </c>
      <c r="F34" s="551">
        <v>231702.78923302414</v>
      </c>
      <c r="G34" s="551">
        <v>0</v>
      </c>
      <c r="H34" s="551">
        <v>475.89923279020485</v>
      </c>
      <c r="I34" s="551">
        <v>133.0392450741935</v>
      </c>
      <c r="J34" s="551">
        <v>0</v>
      </c>
      <c r="K34" s="551">
        <v>0</v>
      </c>
      <c r="L34" s="551">
        <v>0</v>
      </c>
      <c r="M34" s="551">
        <v>0</v>
      </c>
      <c r="N34" s="551">
        <v>232311.72771088855</v>
      </c>
      <c r="O34" s="774">
        <v>2.636256892353769</v>
      </c>
      <c r="P34" s="774">
        <v>0.15301781525485655</v>
      </c>
      <c r="Q34" s="774">
        <v>0</v>
      </c>
      <c r="R34" s="774">
        <v>3.1428650955851549E-4</v>
      </c>
      <c r="S34" s="774">
        <v>8.7859860003390198E-5</v>
      </c>
      <c r="T34" s="774">
        <v>0</v>
      </c>
      <c r="U34" s="774">
        <v>0</v>
      </c>
      <c r="V34" s="774">
        <v>0</v>
      </c>
      <c r="W34" s="774">
        <v>0</v>
      </c>
      <c r="X34" s="774">
        <v>0.15341996162441845</v>
      </c>
      <c r="Y34" s="774">
        <v>35.437322317621039</v>
      </c>
      <c r="Z34" s="774">
        <v>2.0240773024938292</v>
      </c>
      <c r="AA34" s="774">
        <v>0.14883235344786699</v>
      </c>
      <c r="AB34" s="774">
        <v>1.0221725148811838</v>
      </c>
      <c r="AC34" s="774">
        <v>0.62915437026554866</v>
      </c>
      <c r="AD34" s="774">
        <v>1.5400872862366279E-2</v>
      </c>
      <c r="AE34" s="774">
        <v>6.6221749789161454E-4</v>
      </c>
      <c r="AF34" s="774">
        <v>1.2125024873378062E-3</v>
      </c>
      <c r="AG34" s="774">
        <v>4.1246625160314213E-5</v>
      </c>
      <c r="AH34" s="774">
        <v>3.8415533805611846</v>
      </c>
      <c r="AI34" s="774">
        <v>22.838820252667389</v>
      </c>
      <c r="AJ34" s="774">
        <v>1.2680336245446044</v>
      </c>
      <c r="AK34" s="774">
        <v>3.9809830777628709E-2</v>
      </c>
      <c r="AL34" s="774">
        <v>0.5660538740579375</v>
      </c>
      <c r="AM34" s="774">
        <v>0.28735177188729638</v>
      </c>
      <c r="AN34" s="774">
        <v>9.8813073719824958E-3</v>
      </c>
      <c r="AO34" s="774">
        <v>1.9902719006227454E-4</v>
      </c>
      <c r="AP34" s="774">
        <v>8.3325604936358027E-4</v>
      </c>
      <c r="AQ34" s="774">
        <v>4.921357832430017E-6</v>
      </c>
      <c r="AR34" s="774">
        <v>2.172167613236708</v>
      </c>
    </row>
    <row r="35" spans="1:44">
      <c r="A35" s="574" t="s">
        <v>750</v>
      </c>
      <c r="B35" s="550">
        <v>33</v>
      </c>
      <c r="C35" s="550" t="s">
        <v>751</v>
      </c>
      <c r="D35" s="551">
        <v>1117736</v>
      </c>
      <c r="E35" s="551">
        <v>600101.99722476001</v>
      </c>
      <c r="F35" s="551">
        <v>37003.23440844375</v>
      </c>
      <c r="G35" s="551">
        <v>59.283496289178451</v>
      </c>
      <c r="H35" s="551">
        <v>272.12195378309349</v>
      </c>
      <c r="I35" s="551">
        <v>66.689210381802084</v>
      </c>
      <c r="J35" s="551">
        <v>0</v>
      </c>
      <c r="K35" s="551">
        <v>0</v>
      </c>
      <c r="L35" s="551">
        <v>0</v>
      </c>
      <c r="M35" s="551">
        <v>0</v>
      </c>
      <c r="N35" s="551">
        <v>37401.329068897823</v>
      </c>
      <c r="O35" s="774">
        <v>0.53689064074590065</v>
      </c>
      <c r="P35" s="774">
        <v>3.3105522599651216E-2</v>
      </c>
      <c r="Q35" s="774">
        <v>5.303890747831192E-5</v>
      </c>
      <c r="R35" s="774">
        <v>2.4345816345102377E-4</v>
      </c>
      <c r="S35" s="774">
        <v>5.9664545457784385E-5</v>
      </c>
      <c r="T35" s="774">
        <v>0</v>
      </c>
      <c r="U35" s="774">
        <v>0</v>
      </c>
      <c r="V35" s="774">
        <v>0</v>
      </c>
      <c r="W35" s="774">
        <v>0</v>
      </c>
      <c r="X35" s="774">
        <v>3.3461684216038338E-2</v>
      </c>
      <c r="Y35" s="774">
        <v>64.71995737151903</v>
      </c>
      <c r="Z35" s="774">
        <v>4.354497205690028</v>
      </c>
      <c r="AA35" s="774">
        <v>9.9006351202412801E-2</v>
      </c>
      <c r="AB35" s="774">
        <v>0.16556361807073011</v>
      </c>
      <c r="AC35" s="774">
        <v>2.77206796197716E-2</v>
      </c>
      <c r="AD35" s="774">
        <v>7.3731892826664008E-2</v>
      </c>
      <c r="AE35" s="774">
        <v>3.8858887997946954E-4</v>
      </c>
      <c r="AF35" s="774">
        <v>1.3392608171701752E-3</v>
      </c>
      <c r="AG35" s="774">
        <v>2.7850981853357755E-5</v>
      </c>
      <c r="AH35" s="774">
        <v>4.7222754480886096</v>
      </c>
      <c r="AI35" s="774">
        <v>52.376145770876875</v>
      </c>
      <c r="AJ35" s="774">
        <v>3.5437742099647425</v>
      </c>
      <c r="AK35" s="774">
        <v>2.5565377586150167E-2</v>
      </c>
      <c r="AL35" s="774">
        <v>8.838766358006454E-3</v>
      </c>
      <c r="AM35" s="774">
        <v>2.0595236432362458E-2</v>
      </c>
      <c r="AN35" s="774">
        <v>6.1488713451100553E-2</v>
      </c>
      <c r="AO35" s="774">
        <v>1.1589636323769168E-4</v>
      </c>
      <c r="AP35" s="774">
        <v>9.1865394517146482E-4</v>
      </c>
      <c r="AQ35" s="774">
        <v>2.4020269281642341E-6</v>
      </c>
      <c r="AR35" s="774">
        <v>3.6612992561276987</v>
      </c>
    </row>
    <row r="36" spans="1:44">
      <c r="A36" s="574" t="s">
        <v>752</v>
      </c>
      <c r="B36" s="550">
        <v>34</v>
      </c>
      <c r="C36" s="550" t="s">
        <v>753</v>
      </c>
      <c r="D36" s="551">
        <v>435378</v>
      </c>
      <c r="E36" s="551">
        <v>665382.3980425531</v>
      </c>
      <c r="F36" s="551">
        <v>41353.39009766416</v>
      </c>
      <c r="G36" s="551">
        <v>0</v>
      </c>
      <c r="H36" s="551">
        <v>62.335888585061234</v>
      </c>
      <c r="I36" s="551">
        <v>18.220977845800007</v>
      </c>
      <c r="J36" s="551">
        <v>0</v>
      </c>
      <c r="K36" s="551">
        <v>0</v>
      </c>
      <c r="L36" s="551">
        <v>0</v>
      </c>
      <c r="M36" s="551">
        <v>0</v>
      </c>
      <c r="N36" s="551">
        <v>41433.946964095019</v>
      </c>
      <c r="O36" s="774">
        <v>1.5282866797186654</v>
      </c>
      <c r="P36" s="774">
        <v>9.4982727877072709E-2</v>
      </c>
      <c r="Q36" s="774">
        <v>0</v>
      </c>
      <c r="R36" s="774">
        <v>1.4317647787683629E-4</v>
      </c>
      <c r="S36" s="774">
        <v>4.1850938370335679E-5</v>
      </c>
      <c r="T36" s="774">
        <v>0</v>
      </c>
      <c r="U36" s="774">
        <v>0</v>
      </c>
      <c r="V36" s="774">
        <v>0</v>
      </c>
      <c r="W36" s="774">
        <v>0</v>
      </c>
      <c r="X36" s="774">
        <v>9.5167755293319875E-2</v>
      </c>
      <c r="Y36" s="774">
        <v>51.940877832585038</v>
      </c>
      <c r="Z36" s="774">
        <v>3.3121504000527158</v>
      </c>
      <c r="AA36" s="774">
        <v>8.8772801514479693E-2</v>
      </c>
      <c r="AB36" s="774">
        <v>0.14836524445622246</v>
      </c>
      <c r="AC36" s="774">
        <v>2.5551337777545483E-2</v>
      </c>
      <c r="AD36" s="774">
        <v>4.943219802904654E-2</v>
      </c>
      <c r="AE36" s="774">
        <v>3.9093143559730238E-4</v>
      </c>
      <c r="AF36" s="774">
        <v>1.3942921173422695E-3</v>
      </c>
      <c r="AG36" s="774">
        <v>2.6761855256349184E-5</v>
      </c>
      <c r="AH36" s="774">
        <v>3.6260839672382059</v>
      </c>
      <c r="AI36" s="774">
        <v>37.697994471351564</v>
      </c>
      <c r="AJ36" s="774">
        <v>2.3795796680399071</v>
      </c>
      <c r="AK36" s="774">
        <v>2.1961923901849246E-2</v>
      </c>
      <c r="AL36" s="774">
        <v>1.0520064609950251E-2</v>
      </c>
      <c r="AM36" s="774">
        <v>1.4270569903076376E-2</v>
      </c>
      <c r="AN36" s="774">
        <v>3.4793702405659904E-2</v>
      </c>
      <c r="AO36" s="774">
        <v>1.1686164468171627E-4</v>
      </c>
      <c r="AP36" s="774">
        <v>9.8278076874273325E-4</v>
      </c>
      <c r="AQ36" s="774">
        <v>2.7707632708347888E-6</v>
      </c>
      <c r="AR36" s="774">
        <v>2.4622283420371383</v>
      </c>
    </row>
    <row r="37" spans="1:44">
      <c r="A37" s="574" t="s">
        <v>754</v>
      </c>
      <c r="B37" s="550">
        <v>35</v>
      </c>
      <c r="C37" s="550" t="s">
        <v>755</v>
      </c>
      <c r="D37" s="551">
        <v>102188</v>
      </c>
      <c r="E37" s="551">
        <v>406202.63226102135</v>
      </c>
      <c r="F37" s="551">
        <v>23494.398440976489</v>
      </c>
      <c r="G37" s="551">
        <v>0</v>
      </c>
      <c r="H37" s="551">
        <v>79.599414597643474</v>
      </c>
      <c r="I37" s="551">
        <v>20.793960160744582</v>
      </c>
      <c r="J37" s="551">
        <v>0</v>
      </c>
      <c r="K37" s="551">
        <v>0</v>
      </c>
      <c r="L37" s="551">
        <v>0</v>
      </c>
      <c r="M37" s="551">
        <v>0</v>
      </c>
      <c r="N37" s="551">
        <v>23594.791815734876</v>
      </c>
      <c r="O37" s="774">
        <v>3.9750521808922903</v>
      </c>
      <c r="P37" s="774">
        <v>0.22991347752159244</v>
      </c>
      <c r="Q37" s="774">
        <v>0</v>
      </c>
      <c r="R37" s="774">
        <v>7.7895070456064771E-4</v>
      </c>
      <c r="S37" s="774">
        <v>2.0348729949450604E-4</v>
      </c>
      <c r="T37" s="774">
        <v>0</v>
      </c>
      <c r="U37" s="774">
        <v>0</v>
      </c>
      <c r="V37" s="774">
        <v>0</v>
      </c>
      <c r="W37" s="774">
        <v>0</v>
      </c>
      <c r="X37" s="774">
        <v>0.23089591552564762</v>
      </c>
      <c r="Y37" s="774">
        <v>52.448315057515231</v>
      </c>
      <c r="Z37" s="774">
        <v>3.3250410034950137</v>
      </c>
      <c r="AA37" s="774">
        <v>0.1381701277985673</v>
      </c>
      <c r="AB37" s="774">
        <v>0.18255919374117369</v>
      </c>
      <c r="AC37" s="774">
        <v>0.12592263615825261</v>
      </c>
      <c r="AD37" s="774">
        <v>4.0439729962435153E-2</v>
      </c>
      <c r="AE37" s="774">
        <v>5.6707872823269165E-4</v>
      </c>
      <c r="AF37" s="774">
        <v>1.2901323674978839E-3</v>
      </c>
      <c r="AG37" s="774">
        <v>3.7416440039582777E-5</v>
      </c>
      <c r="AH37" s="774">
        <v>3.8140273186912128</v>
      </c>
      <c r="AI37" s="774">
        <v>39.25964569057178</v>
      </c>
      <c r="AJ37" s="774">
        <v>2.4865537560369781</v>
      </c>
      <c r="AK37" s="774">
        <v>4.0028610987812976E-2</v>
      </c>
      <c r="AL37" s="774">
        <v>1.9469731198712245E-2</v>
      </c>
      <c r="AM37" s="774">
        <v>2.570803318982472E-2</v>
      </c>
      <c r="AN37" s="774">
        <v>3.1155356350892192E-2</v>
      </c>
      <c r="AO37" s="774">
        <v>1.8618363130777513E-4</v>
      </c>
      <c r="AP37" s="774">
        <v>8.8800003082571883E-4</v>
      </c>
      <c r="AQ37" s="774">
        <v>4.5474940437885519E-6</v>
      </c>
      <c r="AR37" s="774">
        <v>2.603994218920398</v>
      </c>
    </row>
    <row r="38" spans="1:44">
      <c r="A38" s="574" t="s">
        <v>756</v>
      </c>
      <c r="B38" s="550">
        <v>36</v>
      </c>
      <c r="C38" s="550" t="s">
        <v>757</v>
      </c>
      <c r="D38" s="551">
        <v>341956</v>
      </c>
      <c r="E38" s="551">
        <v>1569181.7793223478</v>
      </c>
      <c r="F38" s="551">
        <v>89725.335347020635</v>
      </c>
      <c r="G38" s="551">
        <v>0</v>
      </c>
      <c r="H38" s="551">
        <v>134.32915142869734</v>
      </c>
      <c r="I38" s="551">
        <v>40.01960673569571</v>
      </c>
      <c r="J38" s="551">
        <v>0</v>
      </c>
      <c r="K38" s="551">
        <v>0</v>
      </c>
      <c r="L38" s="551">
        <v>0</v>
      </c>
      <c r="M38" s="551">
        <v>0</v>
      </c>
      <c r="N38" s="551">
        <v>89899.684105185035</v>
      </c>
      <c r="O38" s="774">
        <v>4.5888411939616436</v>
      </c>
      <c r="P38" s="774">
        <v>0.26238853930628686</v>
      </c>
      <c r="Q38" s="774">
        <v>0</v>
      </c>
      <c r="R38" s="774">
        <v>3.9282583557152773E-4</v>
      </c>
      <c r="S38" s="774">
        <v>1.170314506418829E-4</v>
      </c>
      <c r="T38" s="774">
        <v>0</v>
      </c>
      <c r="U38" s="774">
        <v>0</v>
      </c>
      <c r="V38" s="774">
        <v>0</v>
      </c>
      <c r="W38" s="774">
        <v>0</v>
      </c>
      <c r="X38" s="774">
        <v>0.26289839659250031</v>
      </c>
      <c r="Y38" s="774">
        <v>52.809186218721933</v>
      </c>
      <c r="Z38" s="774">
        <v>3.0790852761226848</v>
      </c>
      <c r="AA38" s="774">
        <v>0.13506066205827638</v>
      </c>
      <c r="AB38" s="774">
        <v>0.23404468586911692</v>
      </c>
      <c r="AC38" s="774">
        <v>0.10058261623304929</v>
      </c>
      <c r="AD38" s="774">
        <v>3.3371411814520427E-2</v>
      </c>
      <c r="AE38" s="774">
        <v>6.846960829231558E-4</v>
      </c>
      <c r="AF38" s="774">
        <v>1.598544018799716E-3</v>
      </c>
      <c r="AG38" s="774">
        <v>4.2896286323730862E-5</v>
      </c>
      <c r="AH38" s="774">
        <v>3.5844707884856946</v>
      </c>
      <c r="AI38" s="774">
        <v>36.624828352785833</v>
      </c>
      <c r="AJ38" s="774">
        <v>2.0608362707314347</v>
      </c>
      <c r="AK38" s="774">
        <v>3.889732399271386E-2</v>
      </c>
      <c r="AL38" s="774">
        <v>5.43572319925806E-2</v>
      </c>
      <c r="AM38" s="774">
        <v>4.6108731900534952E-2</v>
      </c>
      <c r="AN38" s="774">
        <v>1.9746623706249977E-2</v>
      </c>
      <c r="AO38" s="774">
        <v>2.4770947343865605E-4</v>
      </c>
      <c r="AP38" s="774">
        <v>1.1348021753464729E-3</v>
      </c>
      <c r="AQ38" s="774">
        <v>5.8330863803032313E-6</v>
      </c>
      <c r="AR38" s="774">
        <v>2.2213345270586795</v>
      </c>
    </row>
    <row r="39" spans="1:44">
      <c r="A39" s="574" t="s">
        <v>758</v>
      </c>
      <c r="B39" s="550">
        <v>37</v>
      </c>
      <c r="C39" s="550" t="s">
        <v>759</v>
      </c>
      <c r="D39" s="551">
        <v>982918</v>
      </c>
      <c r="E39" s="551">
        <v>1344755.0040152201</v>
      </c>
      <c r="F39" s="551">
        <v>81593.501680272559</v>
      </c>
      <c r="G39" s="551">
        <v>1402.3613260129798</v>
      </c>
      <c r="H39" s="551">
        <v>77.29171197394281</v>
      </c>
      <c r="I39" s="551">
        <v>25.491231099630802</v>
      </c>
      <c r="J39" s="551">
        <v>0</v>
      </c>
      <c r="K39" s="551">
        <v>0</v>
      </c>
      <c r="L39" s="551">
        <v>0</v>
      </c>
      <c r="M39" s="551">
        <v>0</v>
      </c>
      <c r="N39" s="551">
        <v>83098.64594935911</v>
      </c>
      <c r="O39" s="774">
        <v>1.3681253207441721</v>
      </c>
      <c r="P39" s="774">
        <v>8.3011504194930363E-2</v>
      </c>
      <c r="Q39" s="774">
        <v>1.4267327752803182E-3</v>
      </c>
      <c r="R39" s="774">
        <v>7.863495426265752E-5</v>
      </c>
      <c r="S39" s="774">
        <v>2.5934239783614506E-5</v>
      </c>
      <c r="T39" s="774">
        <v>0</v>
      </c>
      <c r="U39" s="774">
        <v>0</v>
      </c>
      <c r="V39" s="774">
        <v>0</v>
      </c>
      <c r="W39" s="774">
        <v>0</v>
      </c>
      <c r="X39" s="774">
        <v>8.4542806164256953E-2</v>
      </c>
      <c r="Y39" s="774">
        <v>47.6129598225981</v>
      </c>
      <c r="Z39" s="774">
        <v>2.9120656476683027</v>
      </c>
      <c r="AA39" s="774">
        <v>0.12099744338046226</v>
      </c>
      <c r="AB39" s="774">
        <v>0.17712765828459684</v>
      </c>
      <c r="AC39" s="774">
        <v>8.1458572710043434E-2</v>
      </c>
      <c r="AD39" s="774">
        <v>4.6758036906490982E-2</v>
      </c>
      <c r="AE39" s="774">
        <v>5.2215976581953801E-4</v>
      </c>
      <c r="AF39" s="774">
        <v>1.4992244150545339E-3</v>
      </c>
      <c r="AG39" s="774">
        <v>3.2504867946208821E-5</v>
      </c>
      <c r="AH39" s="774">
        <v>3.3404612479987157</v>
      </c>
      <c r="AI39" s="774">
        <v>34.997642489713797</v>
      </c>
      <c r="AJ39" s="774">
        <v>2.1224797748079696</v>
      </c>
      <c r="AK39" s="774">
        <v>3.4347775695977439E-2</v>
      </c>
      <c r="AL39" s="774">
        <v>2.0786986078702691E-2</v>
      </c>
      <c r="AM39" s="774">
        <v>2.6275138877349523E-2</v>
      </c>
      <c r="AN39" s="774">
        <v>3.5363244274466445E-2</v>
      </c>
      <c r="AO39" s="774">
        <v>1.8234343368179703E-4</v>
      </c>
      <c r="AP39" s="774">
        <v>1.0889816011025052E-3</v>
      </c>
      <c r="AQ39" s="774">
        <v>3.9371011683032132E-6</v>
      </c>
      <c r="AR39" s="774">
        <v>2.2405281818704181</v>
      </c>
    </row>
    <row r="40" spans="1:44">
      <c r="A40" s="574" t="s">
        <v>760</v>
      </c>
      <c r="B40" s="550">
        <v>38</v>
      </c>
      <c r="C40" s="550" t="s">
        <v>761</v>
      </c>
      <c r="D40" s="551">
        <v>1982785</v>
      </c>
      <c r="E40" s="551">
        <v>481160.12227914343</v>
      </c>
      <c r="F40" s="551">
        <v>25807.264755761717</v>
      </c>
      <c r="G40" s="551">
        <v>0</v>
      </c>
      <c r="H40" s="551">
        <v>43.140815482164541</v>
      </c>
      <c r="I40" s="551">
        <v>12.725469635968246</v>
      </c>
      <c r="J40" s="551">
        <v>0</v>
      </c>
      <c r="K40" s="551">
        <v>0</v>
      </c>
      <c r="L40" s="551">
        <v>0</v>
      </c>
      <c r="M40" s="551">
        <v>0</v>
      </c>
      <c r="N40" s="551">
        <v>25863.131040879849</v>
      </c>
      <c r="O40" s="774">
        <v>0.24266883312065776</v>
      </c>
      <c r="P40" s="774">
        <v>1.3015664711888439E-2</v>
      </c>
      <c r="Q40" s="774">
        <v>0</v>
      </c>
      <c r="R40" s="774">
        <v>2.1757687032212034E-5</v>
      </c>
      <c r="S40" s="774">
        <v>6.4179775598303623E-6</v>
      </c>
      <c r="T40" s="774">
        <v>0</v>
      </c>
      <c r="U40" s="774">
        <v>0</v>
      </c>
      <c r="V40" s="774">
        <v>0</v>
      </c>
      <c r="W40" s="774">
        <v>0</v>
      </c>
      <c r="X40" s="774">
        <v>1.304384037648048E-2</v>
      </c>
      <c r="Y40" s="774">
        <v>42.189225427380229</v>
      </c>
      <c r="Z40" s="774">
        <v>2.6212780301816165</v>
      </c>
      <c r="AA40" s="774">
        <v>0.28782617541564504</v>
      </c>
      <c r="AB40" s="774">
        <v>6.497835719457326</v>
      </c>
      <c r="AC40" s="774">
        <v>0.59154293946315428</v>
      </c>
      <c r="AD40" s="774">
        <v>2.8820120946438692E-2</v>
      </c>
      <c r="AE40" s="774">
        <v>2.3651807296058941E-3</v>
      </c>
      <c r="AF40" s="774">
        <v>1.3608253265867663E-3</v>
      </c>
      <c r="AG40" s="774">
        <v>1.4117443679667301E-4</v>
      </c>
      <c r="AH40" s="774">
        <v>10.031170165957171</v>
      </c>
      <c r="AI40" s="774">
        <v>35.046364236817027</v>
      </c>
      <c r="AJ40" s="774">
        <v>2.2070206161144785</v>
      </c>
      <c r="AK40" s="774">
        <v>0.17072924819753479</v>
      </c>
      <c r="AL40" s="774">
        <v>6.3048171480532593</v>
      </c>
      <c r="AM40" s="774">
        <v>0.54855520032576177</v>
      </c>
      <c r="AN40" s="774">
        <v>2.4523166306550919E-2</v>
      </c>
      <c r="AO40" s="774">
        <v>1.0932744466724367E-3</v>
      </c>
      <c r="AP40" s="774">
        <v>8.9764852848888094E-4</v>
      </c>
      <c r="AQ40" s="774">
        <v>2.6193599233956006E-5</v>
      </c>
      <c r="AR40" s="774">
        <v>9.2576624955719815</v>
      </c>
    </row>
    <row r="41" spans="1:44">
      <c r="A41" s="574" t="s">
        <v>762</v>
      </c>
      <c r="B41" s="550">
        <v>39</v>
      </c>
      <c r="C41" s="550" t="s">
        <v>763</v>
      </c>
      <c r="D41" s="551">
        <v>639528</v>
      </c>
      <c r="E41" s="551">
        <v>1172949.1952703772</v>
      </c>
      <c r="F41" s="551">
        <v>74102.055656313765</v>
      </c>
      <c r="G41" s="551">
        <v>0</v>
      </c>
      <c r="H41" s="551">
        <v>92.208811064340381</v>
      </c>
      <c r="I41" s="551">
        <v>28.00532797508043</v>
      </c>
      <c r="J41" s="551">
        <v>0</v>
      </c>
      <c r="K41" s="551">
        <v>0</v>
      </c>
      <c r="L41" s="551">
        <v>0</v>
      </c>
      <c r="M41" s="551">
        <v>0</v>
      </c>
      <c r="N41" s="551">
        <v>74222.26979535319</v>
      </c>
      <c r="O41" s="774">
        <v>1.8340857558549073</v>
      </c>
      <c r="P41" s="774">
        <v>0.11586991602605948</v>
      </c>
      <c r="Q41" s="774">
        <v>0</v>
      </c>
      <c r="R41" s="774">
        <v>1.4418260195697512E-4</v>
      </c>
      <c r="S41" s="774">
        <v>4.3790620543714164E-5</v>
      </c>
      <c r="T41" s="774">
        <v>0</v>
      </c>
      <c r="U41" s="774">
        <v>0</v>
      </c>
      <c r="V41" s="774">
        <v>0</v>
      </c>
      <c r="W41" s="774">
        <v>0</v>
      </c>
      <c r="X41" s="774">
        <v>0.11605788924856017</v>
      </c>
      <c r="Y41" s="774">
        <v>59.1354383437221</v>
      </c>
      <c r="Z41" s="774">
        <v>3.5709538744210869</v>
      </c>
      <c r="AA41" s="774">
        <v>0.64303937316116366</v>
      </c>
      <c r="AB41" s="774">
        <v>0.52052444116724483</v>
      </c>
      <c r="AC41" s="774">
        <v>2.3274995726213508</v>
      </c>
      <c r="AD41" s="774">
        <v>2.2789695106749684E-2</v>
      </c>
      <c r="AE41" s="774">
        <v>1.3965245047005512E-3</v>
      </c>
      <c r="AF41" s="774">
        <v>1.5531329391261124E-3</v>
      </c>
      <c r="AG41" s="774">
        <v>8.8417764168293372E-5</v>
      </c>
      <c r="AH41" s="774">
        <v>7.0878450316855899</v>
      </c>
      <c r="AI41" s="774">
        <v>18.516618473804115</v>
      </c>
      <c r="AJ41" s="774">
        <v>1.1004815683624871</v>
      </c>
      <c r="AK41" s="774">
        <v>9.0980191019342571E-2</v>
      </c>
      <c r="AL41" s="774">
        <v>0.16667150455079136</v>
      </c>
      <c r="AM41" s="774">
        <v>0.41358001333539651</v>
      </c>
      <c r="AN41" s="774">
        <v>7.0206571977117875E-3</v>
      </c>
      <c r="AO41" s="774">
        <v>2.505045096023599E-4</v>
      </c>
      <c r="AP41" s="774">
        <v>5.5921605395754944E-4</v>
      </c>
      <c r="AQ41" s="774">
        <v>6.1178334435987655E-6</v>
      </c>
      <c r="AR41" s="774">
        <v>1.779549772862733</v>
      </c>
    </row>
    <row r="42" spans="1:44">
      <c r="A42" s="574" t="s">
        <v>764</v>
      </c>
      <c r="B42" s="550">
        <v>40</v>
      </c>
      <c r="C42" s="550" t="s">
        <v>765</v>
      </c>
      <c r="D42" s="551">
        <v>1067595</v>
      </c>
      <c r="E42" s="551">
        <v>10417811.020313889</v>
      </c>
      <c r="F42" s="551">
        <v>562751.91397375893</v>
      </c>
      <c r="G42" s="551">
        <v>0</v>
      </c>
      <c r="H42" s="551">
        <v>162.53795341239842</v>
      </c>
      <c r="I42" s="551">
        <v>95.935881685674175</v>
      </c>
      <c r="J42" s="551">
        <v>0</v>
      </c>
      <c r="K42" s="551">
        <v>0</v>
      </c>
      <c r="L42" s="551">
        <v>0</v>
      </c>
      <c r="M42" s="551">
        <v>0</v>
      </c>
      <c r="N42" s="551">
        <v>563010.38780885702</v>
      </c>
      <c r="O42" s="774">
        <v>9.7582051436302049</v>
      </c>
      <c r="P42" s="774">
        <v>0.52712115921651836</v>
      </c>
      <c r="Q42" s="774">
        <v>0</v>
      </c>
      <c r="R42" s="774">
        <v>1.5224682900575446E-4</v>
      </c>
      <c r="S42" s="774">
        <v>8.9861681335781996E-5</v>
      </c>
      <c r="T42" s="774">
        <v>0</v>
      </c>
      <c r="U42" s="774">
        <v>0</v>
      </c>
      <c r="V42" s="774">
        <v>0</v>
      </c>
      <c r="W42" s="774">
        <v>0</v>
      </c>
      <c r="X42" s="774">
        <v>0.52736326772685982</v>
      </c>
      <c r="Y42" s="774">
        <v>47.426236288516066</v>
      </c>
      <c r="Z42" s="774">
        <v>2.6582973864793367</v>
      </c>
      <c r="AA42" s="774">
        <v>0.22222154234853739</v>
      </c>
      <c r="AB42" s="774">
        <v>0.2680096322948054</v>
      </c>
      <c r="AC42" s="774">
        <v>0.5083084317185691</v>
      </c>
      <c r="AD42" s="774">
        <v>2.5838983073762433E-2</v>
      </c>
      <c r="AE42" s="774">
        <v>7.8708276410910144E-4</v>
      </c>
      <c r="AF42" s="774">
        <v>1.3089650548578713E-3</v>
      </c>
      <c r="AG42" s="774">
        <v>4.6087175533893554E-5</v>
      </c>
      <c r="AH42" s="774">
        <v>3.6848181109095122</v>
      </c>
      <c r="AI42" s="774">
        <v>32.798993972136728</v>
      </c>
      <c r="AJ42" s="774">
        <v>1.7871666642108135</v>
      </c>
      <c r="AK42" s="774">
        <v>4.7377762824592461E-2</v>
      </c>
      <c r="AL42" s="774">
        <v>5.8146067898481819E-2</v>
      </c>
      <c r="AM42" s="774">
        <v>0.10070637355483832</v>
      </c>
      <c r="AN42" s="774">
        <v>1.8212800559782354E-2</v>
      </c>
      <c r="AO42" s="774">
        <v>2.6789942097124201E-4</v>
      </c>
      <c r="AP42" s="774">
        <v>8.8215500929790991E-4</v>
      </c>
      <c r="AQ42" s="774">
        <v>5.3943983349545329E-6</v>
      </c>
      <c r="AR42" s="774">
        <v>2.0127651178771124</v>
      </c>
    </row>
    <row r="43" spans="1:44">
      <c r="A43" s="574" t="s">
        <v>766</v>
      </c>
      <c r="B43" s="550">
        <v>41</v>
      </c>
      <c r="C43" s="550" t="s">
        <v>767</v>
      </c>
      <c r="D43" s="551">
        <v>2096394</v>
      </c>
      <c r="E43" s="551">
        <v>18060407.461091135</v>
      </c>
      <c r="F43" s="551">
        <v>937222.43042090745</v>
      </c>
      <c r="G43" s="551">
        <v>28816.331150106045</v>
      </c>
      <c r="H43" s="551">
        <v>444.56279284846221</v>
      </c>
      <c r="I43" s="551">
        <v>204.20719394937294</v>
      </c>
      <c r="J43" s="551">
        <v>0</v>
      </c>
      <c r="K43" s="551">
        <v>0</v>
      </c>
      <c r="L43" s="551">
        <v>0</v>
      </c>
      <c r="M43" s="551">
        <v>0</v>
      </c>
      <c r="N43" s="551">
        <v>966687.53155781131</v>
      </c>
      <c r="O43" s="774">
        <v>8.6149871928135333</v>
      </c>
      <c r="P43" s="774">
        <v>0.44706406831011131</v>
      </c>
      <c r="Q43" s="774">
        <v>1.3745665724146341E-2</v>
      </c>
      <c r="R43" s="774">
        <v>2.1206070655061128E-4</v>
      </c>
      <c r="S43" s="774">
        <v>9.7408785728910185E-5</v>
      </c>
      <c r="T43" s="774">
        <v>0</v>
      </c>
      <c r="U43" s="774">
        <v>0</v>
      </c>
      <c r="V43" s="774">
        <v>0</v>
      </c>
      <c r="W43" s="774">
        <v>0</v>
      </c>
      <c r="X43" s="774">
        <v>0.46111920352653712</v>
      </c>
      <c r="Y43" s="774">
        <v>44.386491946543444</v>
      </c>
      <c r="Z43" s="774">
        <v>2.467585189219776</v>
      </c>
      <c r="AA43" s="774">
        <v>0.2063455483031269</v>
      </c>
      <c r="AB43" s="774">
        <v>0.35550709439134304</v>
      </c>
      <c r="AC43" s="774">
        <v>0.41726335193588515</v>
      </c>
      <c r="AD43" s="774">
        <v>1.4430738274681948E-2</v>
      </c>
      <c r="AE43" s="774">
        <v>7.5711554504452713E-4</v>
      </c>
      <c r="AF43" s="774">
        <v>1.3025640882088369E-3</v>
      </c>
      <c r="AG43" s="774">
        <v>4.3281450163934972E-5</v>
      </c>
      <c r="AH43" s="774">
        <v>3.4632348832082296</v>
      </c>
      <c r="AI43" s="774">
        <v>31.179273731873305</v>
      </c>
      <c r="AJ43" s="774">
        <v>1.6835500084771027</v>
      </c>
      <c r="AK43" s="774">
        <v>5.7714591557331843E-2</v>
      </c>
      <c r="AL43" s="774">
        <v>0.14919557189339033</v>
      </c>
      <c r="AM43" s="774">
        <v>0.1071465218796071</v>
      </c>
      <c r="AN43" s="774">
        <v>8.9260768233265092E-3</v>
      </c>
      <c r="AO43" s="774">
        <v>2.7319086164826893E-4</v>
      </c>
      <c r="AP43" s="774">
        <v>9.1080584649619366E-4</v>
      </c>
      <c r="AQ43" s="774">
        <v>5.205114884925761E-6</v>
      </c>
      <c r="AR43" s="774">
        <v>2.0077219724537878</v>
      </c>
    </row>
    <row r="44" spans="1:44">
      <c r="A44" s="574" t="s">
        <v>768</v>
      </c>
      <c r="B44" s="550">
        <v>42</v>
      </c>
      <c r="C44" s="550" t="s">
        <v>769</v>
      </c>
      <c r="D44" s="551">
        <v>3284020</v>
      </c>
      <c r="E44" s="551">
        <v>6835067.0785039123</v>
      </c>
      <c r="F44" s="551">
        <v>389888.28939160419</v>
      </c>
      <c r="G44" s="551">
        <v>12539.481594407607</v>
      </c>
      <c r="H44" s="551">
        <v>615.34777925276126</v>
      </c>
      <c r="I44" s="551">
        <v>181.35583598957388</v>
      </c>
      <c r="J44" s="551">
        <v>0</v>
      </c>
      <c r="K44" s="551">
        <v>0</v>
      </c>
      <c r="L44" s="551">
        <v>0</v>
      </c>
      <c r="M44" s="551">
        <v>0</v>
      </c>
      <c r="N44" s="551">
        <v>403224.4746012541</v>
      </c>
      <c r="O44" s="774">
        <v>2.0813110390630727</v>
      </c>
      <c r="P44" s="774">
        <v>0.11872287300065291</v>
      </c>
      <c r="Q44" s="774">
        <v>3.8183328951734785E-3</v>
      </c>
      <c r="R44" s="774">
        <v>1.8737637994067067E-4</v>
      </c>
      <c r="S44" s="774">
        <v>5.522373066838018E-5</v>
      </c>
      <c r="T44" s="774">
        <v>0</v>
      </c>
      <c r="U44" s="774">
        <v>0</v>
      </c>
      <c r="V44" s="774">
        <v>0</v>
      </c>
      <c r="W44" s="774">
        <v>0</v>
      </c>
      <c r="X44" s="774">
        <v>0.12278380600643544</v>
      </c>
      <c r="Y44" s="774">
        <v>34.137281810787485</v>
      </c>
      <c r="Z44" s="774">
        <v>1.9046902320388868</v>
      </c>
      <c r="AA44" s="774">
        <v>0.14860160503513647</v>
      </c>
      <c r="AB44" s="774">
        <v>0.33942324881634378</v>
      </c>
      <c r="AC44" s="774">
        <v>0.26685277132527496</v>
      </c>
      <c r="AD44" s="774">
        <v>1.617245544872296E-2</v>
      </c>
      <c r="AE44" s="774">
        <v>7.4741255622330161E-4</v>
      </c>
      <c r="AF44" s="774">
        <v>1.1786536270243409E-3</v>
      </c>
      <c r="AG44" s="774">
        <v>4.1872767220238541E-5</v>
      </c>
      <c r="AH44" s="774">
        <v>2.6777082516148325</v>
      </c>
      <c r="AI44" s="774">
        <v>25.093145662511738</v>
      </c>
      <c r="AJ44" s="774">
        <v>1.3752106386145266</v>
      </c>
      <c r="AK44" s="774">
        <v>5.1092747665526343E-2</v>
      </c>
      <c r="AL44" s="774">
        <v>0.18367485995494806</v>
      </c>
      <c r="AM44" s="774">
        <v>9.9142786297369292E-2</v>
      </c>
      <c r="AN44" s="774">
        <v>1.1632728353523948E-2</v>
      </c>
      <c r="AO44" s="774">
        <v>2.8910983519560301E-4</v>
      </c>
      <c r="AP44" s="774">
        <v>8.6742119520466412E-4</v>
      </c>
      <c r="AQ44" s="774">
        <v>5.7798058756370538E-6</v>
      </c>
      <c r="AR44" s="774">
        <v>1.7219160717221702</v>
      </c>
    </row>
    <row r="45" spans="1:44">
      <c r="A45" s="574" t="s">
        <v>770</v>
      </c>
      <c r="B45" s="550">
        <v>43</v>
      </c>
      <c r="C45" s="550" t="s">
        <v>395</v>
      </c>
      <c r="D45" s="551">
        <v>802329</v>
      </c>
      <c r="E45" s="551">
        <v>2501225.182163009</v>
      </c>
      <c r="F45" s="551">
        <v>150189.38092778425</v>
      </c>
      <c r="G45" s="551">
        <v>10.221292463651457</v>
      </c>
      <c r="H45" s="551">
        <v>121.75434472173978</v>
      </c>
      <c r="I45" s="551">
        <v>42.290682440319763</v>
      </c>
      <c r="J45" s="551">
        <v>0</v>
      </c>
      <c r="K45" s="551">
        <v>0</v>
      </c>
      <c r="L45" s="551">
        <v>0</v>
      </c>
      <c r="M45" s="551">
        <v>0</v>
      </c>
      <c r="N45" s="551">
        <v>150363.64724740997</v>
      </c>
      <c r="O45" s="774">
        <v>3.1174557845509869</v>
      </c>
      <c r="P45" s="774">
        <v>0.18719176413638824</v>
      </c>
      <c r="Q45" s="774">
        <v>1.2739527629752204E-5</v>
      </c>
      <c r="R45" s="774">
        <v>1.5175114538018667E-4</v>
      </c>
      <c r="S45" s="774">
        <v>5.2709901350094239E-5</v>
      </c>
      <c r="T45" s="774">
        <v>0</v>
      </c>
      <c r="U45" s="774">
        <v>0</v>
      </c>
      <c r="V45" s="774">
        <v>0</v>
      </c>
      <c r="W45" s="774">
        <v>0</v>
      </c>
      <c r="X45" s="774">
        <v>0.18740896471074828</v>
      </c>
      <c r="Y45" s="774">
        <v>37.688360564621853</v>
      </c>
      <c r="Z45" s="774">
        <v>2.16784007675549</v>
      </c>
      <c r="AA45" s="774">
        <v>0.14223533008468262</v>
      </c>
      <c r="AB45" s="774">
        <v>0.1554079893493546</v>
      </c>
      <c r="AC45" s="774">
        <v>0.13269689564052797</v>
      </c>
      <c r="AD45" s="774">
        <v>2.5204398161417327E-2</v>
      </c>
      <c r="AE45" s="774">
        <v>1.4586317119840702E-3</v>
      </c>
      <c r="AF45" s="774">
        <v>1.4724249378623268E-3</v>
      </c>
      <c r="AG45" s="774">
        <v>9.1733471729820785E-5</v>
      </c>
      <c r="AH45" s="774">
        <v>2.6264074801130488</v>
      </c>
      <c r="AI45" s="774">
        <v>30.515052598840505</v>
      </c>
      <c r="AJ45" s="774">
        <v>1.7489956461165246</v>
      </c>
      <c r="AK45" s="774">
        <v>6.2497880947496483E-2</v>
      </c>
      <c r="AL45" s="774">
        <v>1.9523984666578877E-2</v>
      </c>
      <c r="AM45" s="774">
        <v>0.10261484580815707</v>
      </c>
      <c r="AN45" s="774">
        <v>2.0325377779419448E-2</v>
      </c>
      <c r="AO45" s="774">
        <v>6.0233489938152091E-4</v>
      </c>
      <c r="AP45" s="774">
        <v>1.0969355657302914E-3</v>
      </c>
      <c r="AQ45" s="774">
        <v>1.6107889539668515E-5</v>
      </c>
      <c r="AR45" s="774">
        <v>1.955673113672828</v>
      </c>
    </row>
    <row r="46" spans="1:44">
      <c r="A46" s="574" t="s">
        <v>771</v>
      </c>
      <c r="B46" s="550">
        <v>44</v>
      </c>
      <c r="C46" s="550" t="s">
        <v>772</v>
      </c>
      <c r="D46" s="551">
        <v>353341</v>
      </c>
      <c r="E46" s="551">
        <v>2469621.9913406451</v>
      </c>
      <c r="F46" s="551">
        <v>148605.70787821535</v>
      </c>
      <c r="G46" s="551">
        <v>1508.6627676349551</v>
      </c>
      <c r="H46" s="551">
        <v>240.24502905436344</v>
      </c>
      <c r="I46" s="551">
        <v>69.695734107885443</v>
      </c>
      <c r="J46" s="551">
        <v>0</v>
      </c>
      <c r="K46" s="551">
        <v>0</v>
      </c>
      <c r="L46" s="551">
        <v>0</v>
      </c>
      <c r="M46" s="551">
        <v>0</v>
      </c>
      <c r="N46" s="551">
        <v>150424.31140901256</v>
      </c>
      <c r="O46" s="774">
        <v>6.9893445463182733</v>
      </c>
      <c r="P46" s="774">
        <v>0.42057306646614845</v>
      </c>
      <c r="Q46" s="774">
        <v>4.2697076411595458E-3</v>
      </c>
      <c r="R46" s="774">
        <v>6.7992400840650655E-4</v>
      </c>
      <c r="S46" s="774">
        <v>1.9724779775878102E-4</v>
      </c>
      <c r="T46" s="774">
        <v>0</v>
      </c>
      <c r="U46" s="774">
        <v>0</v>
      </c>
      <c r="V46" s="774">
        <v>0</v>
      </c>
      <c r="W46" s="774">
        <v>0</v>
      </c>
      <c r="X46" s="774">
        <v>0.42571994591347323</v>
      </c>
      <c r="Y46" s="774">
        <v>42.132339213341751</v>
      </c>
      <c r="Z46" s="774">
        <v>2.4939788945790862</v>
      </c>
      <c r="AA46" s="774">
        <v>0.32184095290110515</v>
      </c>
      <c r="AB46" s="774">
        <v>0.25933966306952494</v>
      </c>
      <c r="AC46" s="774">
        <v>0.50825643448174707</v>
      </c>
      <c r="AD46" s="774">
        <v>1.285983841165526E-2</v>
      </c>
      <c r="AE46" s="774">
        <v>9.9760963504161369E-4</v>
      </c>
      <c r="AF46" s="774">
        <v>1.0516376298072005E-3</v>
      </c>
      <c r="AG46" s="774">
        <v>4.4512894228674775E-5</v>
      </c>
      <c r="AH46" s="774">
        <v>3.5983695436021961</v>
      </c>
      <c r="AI46" s="774">
        <v>34.425159601445955</v>
      </c>
      <c r="AJ46" s="774">
        <v>2.05289482321461</v>
      </c>
      <c r="AK46" s="774">
        <v>0.19336116163727832</v>
      </c>
      <c r="AL46" s="774">
        <v>6.3323828412666761E-2</v>
      </c>
      <c r="AM46" s="774">
        <v>0.48571129459693629</v>
      </c>
      <c r="AN46" s="774">
        <v>1.0253712350478623E-2</v>
      </c>
      <c r="AO46" s="774">
        <v>5.4956022647011137E-4</v>
      </c>
      <c r="AP46" s="774">
        <v>7.4973880072355691E-4</v>
      </c>
      <c r="AQ46" s="774">
        <v>6.8428119205235553E-6</v>
      </c>
      <c r="AR46" s="774">
        <v>2.8068509620510844</v>
      </c>
    </row>
    <row r="47" spans="1:44">
      <c r="A47" s="574" t="s">
        <v>773</v>
      </c>
      <c r="B47" s="550">
        <v>45</v>
      </c>
      <c r="C47" s="550" t="s">
        <v>774</v>
      </c>
      <c r="D47" s="551">
        <v>172718</v>
      </c>
      <c r="E47" s="551">
        <v>3443748.8833877346</v>
      </c>
      <c r="F47" s="551">
        <v>203083.98405340349</v>
      </c>
      <c r="G47" s="551">
        <v>0</v>
      </c>
      <c r="H47" s="551">
        <v>1929.7210882737929</v>
      </c>
      <c r="I47" s="551">
        <v>468.39120705248183</v>
      </c>
      <c r="J47" s="551">
        <v>0</v>
      </c>
      <c r="K47" s="551">
        <v>0</v>
      </c>
      <c r="L47" s="551">
        <v>0</v>
      </c>
      <c r="M47" s="551">
        <v>0</v>
      </c>
      <c r="N47" s="551">
        <v>205482.09634872977</v>
      </c>
      <c r="O47" s="774">
        <v>19.938563921465828</v>
      </c>
      <c r="P47" s="774">
        <v>1.17581250392781</v>
      </c>
      <c r="Q47" s="774">
        <v>0</v>
      </c>
      <c r="R47" s="774">
        <v>1.1172669254355614E-2</v>
      </c>
      <c r="S47" s="774">
        <v>2.7118841525057137E-3</v>
      </c>
      <c r="T47" s="774">
        <v>0</v>
      </c>
      <c r="U47" s="774">
        <v>0</v>
      </c>
      <c r="V47" s="774">
        <v>0</v>
      </c>
      <c r="W47" s="774">
        <v>0</v>
      </c>
      <c r="X47" s="774">
        <v>1.1896970573346715</v>
      </c>
      <c r="Y47" s="774">
        <v>98.562724171195313</v>
      </c>
      <c r="Z47" s="774">
        <v>5.8123682859267216</v>
      </c>
      <c r="AA47" s="774">
        <v>0.44456879994796294</v>
      </c>
      <c r="AB47" s="774">
        <v>0.50239826751893601</v>
      </c>
      <c r="AC47" s="774">
        <v>1.2623696887820823</v>
      </c>
      <c r="AD47" s="774">
        <v>2.0295324219405039E-2</v>
      </c>
      <c r="AE47" s="774">
        <v>1.1342674195284094E-3</v>
      </c>
      <c r="AF47" s="774">
        <v>2.3987908284295477E-3</v>
      </c>
      <c r="AG47" s="774">
        <v>6.2485529994324126E-5</v>
      </c>
      <c r="AH47" s="774">
        <v>8.045595910173061</v>
      </c>
      <c r="AI47" s="774">
        <v>57.258691915367713</v>
      </c>
      <c r="AJ47" s="774">
        <v>3.2030157863350985</v>
      </c>
      <c r="AK47" s="774">
        <v>5.8710025806114612E-2</v>
      </c>
      <c r="AL47" s="774">
        <v>3.215863576416278E-2</v>
      </c>
      <c r="AM47" s="774">
        <v>0.1048633671626128</v>
      </c>
      <c r="AN47" s="774">
        <v>9.9575282842692923E-3</v>
      </c>
      <c r="AO47" s="774">
        <v>4.2146550764980586E-4</v>
      </c>
      <c r="AP47" s="774">
        <v>1.7229759850022287E-3</v>
      </c>
      <c r="AQ47" s="774">
        <v>7.1678701526077484E-6</v>
      </c>
      <c r="AR47" s="774">
        <v>3.4108569527150627</v>
      </c>
    </row>
    <row r="48" spans="1:44">
      <c r="A48" s="574" t="s">
        <v>775</v>
      </c>
      <c r="B48" s="550">
        <v>46</v>
      </c>
      <c r="C48" s="550" t="s">
        <v>776</v>
      </c>
      <c r="D48" s="551">
        <v>147093</v>
      </c>
      <c r="E48" s="551">
        <v>3034179.6343273884</v>
      </c>
      <c r="F48" s="551">
        <v>171091.22191525417</v>
      </c>
      <c r="G48" s="551">
        <v>0</v>
      </c>
      <c r="H48" s="551">
        <v>1428.9402937838913</v>
      </c>
      <c r="I48" s="551">
        <v>349.53926152209181</v>
      </c>
      <c r="J48" s="551">
        <v>0</v>
      </c>
      <c r="K48" s="551">
        <v>0</v>
      </c>
      <c r="L48" s="551">
        <v>0</v>
      </c>
      <c r="M48" s="551">
        <v>0</v>
      </c>
      <c r="N48" s="551">
        <v>172869.70147056016</v>
      </c>
      <c r="O48" s="774">
        <v>20.627627652759738</v>
      </c>
      <c r="P48" s="774">
        <v>1.1631499929653633</v>
      </c>
      <c r="Q48" s="774">
        <v>0</v>
      </c>
      <c r="R48" s="774">
        <v>9.714536339485165E-3</v>
      </c>
      <c r="S48" s="774">
        <v>2.3763147228086437E-3</v>
      </c>
      <c r="T48" s="774">
        <v>0</v>
      </c>
      <c r="U48" s="774">
        <v>0</v>
      </c>
      <c r="V48" s="774">
        <v>0</v>
      </c>
      <c r="W48" s="774">
        <v>0</v>
      </c>
      <c r="X48" s="774">
        <v>1.1752408440276572</v>
      </c>
      <c r="Y48" s="774">
        <v>71.682186657657965</v>
      </c>
      <c r="Z48" s="774">
        <v>4.0879131937354085</v>
      </c>
      <c r="AA48" s="774">
        <v>0.2539958889337231</v>
      </c>
      <c r="AB48" s="774">
        <v>0.35863080332494868</v>
      </c>
      <c r="AC48" s="774">
        <v>0.39059399767172509</v>
      </c>
      <c r="AD48" s="774">
        <v>1.288802664401128E-2</v>
      </c>
      <c r="AE48" s="774">
        <v>8.5133654848807598E-4</v>
      </c>
      <c r="AF48" s="774">
        <v>1.7124322277964189E-3</v>
      </c>
      <c r="AG48" s="774">
        <v>5.117360826996612E-5</v>
      </c>
      <c r="AH48" s="774">
        <v>5.1066368526943702</v>
      </c>
      <c r="AI48" s="774">
        <v>52.867093567692557</v>
      </c>
      <c r="AJ48" s="774">
        <v>2.9440659907907287</v>
      </c>
      <c r="AK48" s="774">
        <v>4.9200733759366316E-2</v>
      </c>
      <c r="AL48" s="774">
        <v>2.284945784788539E-2</v>
      </c>
      <c r="AM48" s="774">
        <v>3.7849433004566613E-2</v>
      </c>
      <c r="AN48" s="774">
        <v>7.9213900334490737E-3</v>
      </c>
      <c r="AO48" s="774">
        <v>3.1503507798260352E-4</v>
      </c>
      <c r="AP48" s="774">
        <v>1.2528907503554423E-3</v>
      </c>
      <c r="AQ48" s="774">
        <v>7.3149235280597699E-6</v>
      </c>
      <c r="AR48" s="774">
        <v>3.0634622461878624</v>
      </c>
    </row>
    <row r="49" spans="1:44">
      <c r="A49" s="574" t="s">
        <v>777</v>
      </c>
      <c r="B49" s="550">
        <v>47</v>
      </c>
      <c r="C49" s="550" t="s">
        <v>778</v>
      </c>
      <c r="D49" s="551">
        <v>796153</v>
      </c>
      <c r="E49" s="551">
        <v>8346932.0648832545</v>
      </c>
      <c r="F49" s="551">
        <v>435788.06873042381</v>
      </c>
      <c r="G49" s="551">
        <v>558.08256851536953</v>
      </c>
      <c r="H49" s="551">
        <v>1530.1367156442636</v>
      </c>
      <c r="I49" s="551">
        <v>402.7249215132843</v>
      </c>
      <c r="J49" s="551">
        <v>0</v>
      </c>
      <c r="K49" s="551">
        <v>0</v>
      </c>
      <c r="L49" s="551">
        <v>0</v>
      </c>
      <c r="M49" s="551">
        <v>0</v>
      </c>
      <c r="N49" s="551">
        <v>438279.01293609675</v>
      </c>
      <c r="O49" s="774">
        <v>10.484080402740748</v>
      </c>
      <c r="P49" s="774">
        <v>0.54736723811933607</v>
      </c>
      <c r="Q49" s="774">
        <v>7.009740194602916E-4</v>
      </c>
      <c r="R49" s="774">
        <v>1.9219128931804109E-3</v>
      </c>
      <c r="S49" s="774">
        <v>5.0583860327510456E-4</v>
      </c>
      <c r="T49" s="774">
        <v>0</v>
      </c>
      <c r="U49" s="774">
        <v>0</v>
      </c>
      <c r="V49" s="774">
        <v>0</v>
      </c>
      <c r="W49" s="774">
        <v>0</v>
      </c>
      <c r="X49" s="774">
        <v>0.55049596363525199</v>
      </c>
      <c r="Y49" s="774">
        <v>73.489132070860322</v>
      </c>
      <c r="Z49" s="774">
        <v>4.3655714839180204</v>
      </c>
      <c r="AA49" s="774">
        <v>0.42326594097712522</v>
      </c>
      <c r="AB49" s="774">
        <v>0.51282637390928332</v>
      </c>
      <c r="AC49" s="774">
        <v>1.3702718655891182</v>
      </c>
      <c r="AD49" s="774">
        <v>2.7395845311593982E-2</v>
      </c>
      <c r="AE49" s="774">
        <v>9.502172428994995E-4</v>
      </c>
      <c r="AF49" s="774">
        <v>1.3995311509507474E-3</v>
      </c>
      <c r="AG49" s="774">
        <v>5.784252376195707E-5</v>
      </c>
      <c r="AH49" s="774">
        <v>6.7017391006227545</v>
      </c>
      <c r="AI49" s="774">
        <v>29.332456066414348</v>
      </c>
      <c r="AJ49" s="774">
        <v>1.6080687062672212</v>
      </c>
      <c r="AK49" s="774">
        <v>5.295896135409401E-2</v>
      </c>
      <c r="AL49" s="774">
        <v>0.14106985714634024</v>
      </c>
      <c r="AM49" s="774">
        <v>0.16549579437338591</v>
      </c>
      <c r="AN49" s="774">
        <v>1.3474607843841954E-2</v>
      </c>
      <c r="AO49" s="774">
        <v>2.2626524654502107E-4</v>
      </c>
      <c r="AP49" s="774">
        <v>6.3678840102763536E-4</v>
      </c>
      <c r="AQ49" s="774">
        <v>5.0337198468027805E-6</v>
      </c>
      <c r="AR49" s="774">
        <v>1.9819360143523026</v>
      </c>
    </row>
    <row r="50" spans="1:44">
      <c r="A50" s="574" t="s">
        <v>779</v>
      </c>
      <c r="B50" s="550">
        <v>48</v>
      </c>
      <c r="C50" s="550" t="s">
        <v>780</v>
      </c>
      <c r="D50" s="551">
        <v>1817267</v>
      </c>
      <c r="E50" s="551">
        <v>4526227.7154575121</v>
      </c>
      <c r="F50" s="551">
        <v>256449.49696608685</v>
      </c>
      <c r="G50" s="551">
        <v>0</v>
      </c>
      <c r="H50" s="551">
        <v>2706.8949781397782</v>
      </c>
      <c r="I50" s="551">
        <v>655.33262311056615</v>
      </c>
      <c r="J50" s="551">
        <v>0</v>
      </c>
      <c r="K50" s="551">
        <v>0</v>
      </c>
      <c r="L50" s="551">
        <v>0</v>
      </c>
      <c r="M50" s="551">
        <v>0</v>
      </c>
      <c r="N50" s="551">
        <v>259811.72456733719</v>
      </c>
      <c r="O50" s="774">
        <v>2.4906784283528576</v>
      </c>
      <c r="P50" s="774">
        <v>0.14111822696724635</v>
      </c>
      <c r="Q50" s="774">
        <v>0</v>
      </c>
      <c r="R50" s="774">
        <v>1.4895417008836777E-3</v>
      </c>
      <c r="S50" s="774">
        <v>3.606143858390463E-4</v>
      </c>
      <c r="T50" s="774">
        <v>0</v>
      </c>
      <c r="U50" s="774">
        <v>0</v>
      </c>
      <c r="V50" s="774">
        <v>0</v>
      </c>
      <c r="W50" s="774">
        <v>0</v>
      </c>
      <c r="X50" s="774">
        <v>0.14296838305396906</v>
      </c>
      <c r="Y50" s="774">
        <v>40.957001894779282</v>
      </c>
      <c r="Z50" s="774">
        <v>2.3057198939757404</v>
      </c>
      <c r="AA50" s="774">
        <v>0.17033443626701836</v>
      </c>
      <c r="AB50" s="774">
        <v>0.29900176717037297</v>
      </c>
      <c r="AC50" s="774">
        <v>0.25316285570174524</v>
      </c>
      <c r="AD50" s="774">
        <v>3.6624563667674442E-2</v>
      </c>
      <c r="AE50" s="774">
        <v>7.3702956059638414E-4</v>
      </c>
      <c r="AF50" s="774">
        <v>1.3504907259746252E-3</v>
      </c>
      <c r="AG50" s="774">
        <v>4.3690732806116417E-5</v>
      </c>
      <c r="AH50" s="774">
        <v>3.0669747278019286</v>
      </c>
      <c r="AI50" s="774">
        <v>27.892038717031308</v>
      </c>
      <c r="AJ50" s="774">
        <v>1.532267306745225</v>
      </c>
      <c r="AK50" s="774">
        <v>4.8648844836791313E-2</v>
      </c>
      <c r="AL50" s="774">
        <v>0.12131354472229597</v>
      </c>
      <c r="AM50" s="774">
        <v>7.5830222961365712E-2</v>
      </c>
      <c r="AN50" s="774">
        <v>2.8142714845482211E-2</v>
      </c>
      <c r="AO50" s="774">
        <v>2.7379382885593109E-4</v>
      </c>
      <c r="AP50" s="774">
        <v>9.6913432206372928E-4</v>
      </c>
      <c r="AQ50" s="774">
        <v>5.9674995127373091E-6</v>
      </c>
      <c r="AR50" s="774">
        <v>1.8074515297615925</v>
      </c>
    </row>
    <row r="51" spans="1:44">
      <c r="A51" s="574" t="s">
        <v>781</v>
      </c>
      <c r="B51" s="550">
        <v>49</v>
      </c>
      <c r="C51" s="550" t="s">
        <v>782</v>
      </c>
      <c r="D51" s="551">
        <v>607283</v>
      </c>
      <c r="E51" s="551">
        <v>3725320.5335610718</v>
      </c>
      <c r="F51" s="551">
        <v>207966.74130442063</v>
      </c>
      <c r="G51" s="551">
        <v>0</v>
      </c>
      <c r="H51" s="551">
        <v>493.07413904890882</v>
      </c>
      <c r="I51" s="551">
        <v>135.55046639248624</v>
      </c>
      <c r="J51" s="551">
        <v>0</v>
      </c>
      <c r="K51" s="551">
        <v>0</v>
      </c>
      <c r="L51" s="551">
        <v>0</v>
      </c>
      <c r="M51" s="551">
        <v>0</v>
      </c>
      <c r="N51" s="551">
        <v>208595.36590986201</v>
      </c>
      <c r="O51" s="774">
        <v>6.1344060900125177</v>
      </c>
      <c r="P51" s="774">
        <v>0.34245440973058794</v>
      </c>
      <c r="Q51" s="774">
        <v>0</v>
      </c>
      <c r="R51" s="774">
        <v>8.1193469774208866E-4</v>
      </c>
      <c r="S51" s="774">
        <v>2.2320807003075376E-4</v>
      </c>
      <c r="T51" s="774">
        <v>0</v>
      </c>
      <c r="U51" s="774">
        <v>0</v>
      </c>
      <c r="V51" s="774">
        <v>0</v>
      </c>
      <c r="W51" s="774">
        <v>0</v>
      </c>
      <c r="X51" s="774">
        <v>0.34348955249836077</v>
      </c>
      <c r="Y51" s="774">
        <v>49.576887661593851</v>
      </c>
      <c r="Z51" s="774">
        <v>2.7951611897094124</v>
      </c>
      <c r="AA51" s="774">
        <v>0.16042785855902214</v>
      </c>
      <c r="AB51" s="774">
        <v>0.63225566980182546</v>
      </c>
      <c r="AC51" s="774">
        <v>0.33514309212801491</v>
      </c>
      <c r="AD51" s="774">
        <v>2.135073531019626E-2</v>
      </c>
      <c r="AE51" s="774">
        <v>7.4475533215835122E-4</v>
      </c>
      <c r="AF51" s="774">
        <v>1.6008298927403528E-3</v>
      </c>
      <c r="AG51" s="774">
        <v>4.386546676617427E-5</v>
      </c>
      <c r="AH51" s="774">
        <v>3.9467279962001358</v>
      </c>
      <c r="AI51" s="774">
        <v>37.631452456451257</v>
      </c>
      <c r="AJ51" s="774">
        <v>2.0762123415752027</v>
      </c>
      <c r="AK51" s="774">
        <v>5.5160393561184989E-2</v>
      </c>
      <c r="AL51" s="774">
        <v>0.33717884112802254</v>
      </c>
      <c r="AM51" s="774">
        <v>0.16608601619384419</v>
      </c>
      <c r="AN51" s="774">
        <v>1.44680853193706E-2</v>
      </c>
      <c r="AO51" s="774">
        <v>2.827157730739394E-4</v>
      </c>
      <c r="AP51" s="774">
        <v>1.2174104108628242E-3</v>
      </c>
      <c r="AQ51" s="774">
        <v>5.9773807037111931E-6</v>
      </c>
      <c r="AR51" s="774">
        <v>2.6506117813422652</v>
      </c>
    </row>
    <row r="52" spans="1:44">
      <c r="A52" s="574" t="s">
        <v>783</v>
      </c>
      <c r="B52" s="550">
        <v>50</v>
      </c>
      <c r="C52" s="550" t="s">
        <v>784</v>
      </c>
      <c r="D52" s="551">
        <v>242106</v>
      </c>
      <c r="E52" s="551">
        <v>773656.11531724432</v>
      </c>
      <c r="F52" s="551">
        <v>50242.291225175177</v>
      </c>
      <c r="G52" s="551">
        <v>0</v>
      </c>
      <c r="H52" s="551">
        <v>84.014674291237611</v>
      </c>
      <c r="I52" s="551">
        <v>23.871048814453374</v>
      </c>
      <c r="J52" s="551">
        <v>0</v>
      </c>
      <c r="K52" s="551">
        <v>0</v>
      </c>
      <c r="L52" s="551">
        <v>0</v>
      </c>
      <c r="M52" s="551">
        <v>0</v>
      </c>
      <c r="N52" s="551">
        <v>50350.176948280867</v>
      </c>
      <c r="O52" s="774">
        <v>3.1955264029691306</v>
      </c>
      <c r="P52" s="774">
        <v>0.20752187564610203</v>
      </c>
      <c r="Q52" s="774">
        <v>0</v>
      </c>
      <c r="R52" s="774">
        <v>3.4701607680618247E-4</v>
      </c>
      <c r="S52" s="774">
        <v>9.8597510241189284E-5</v>
      </c>
      <c r="T52" s="774">
        <v>0</v>
      </c>
      <c r="U52" s="774">
        <v>0</v>
      </c>
      <c r="V52" s="774">
        <v>0</v>
      </c>
      <c r="W52" s="774">
        <v>0</v>
      </c>
      <c r="X52" s="774">
        <v>0.20796748923314939</v>
      </c>
      <c r="Y52" s="774">
        <v>34.938932462647948</v>
      </c>
      <c r="Z52" s="774">
        <v>2.0240441209042599</v>
      </c>
      <c r="AA52" s="774">
        <v>0.12939839236066869</v>
      </c>
      <c r="AB52" s="774">
        <v>0.36711944009907044</v>
      </c>
      <c r="AC52" s="774">
        <v>0.21836888213776953</v>
      </c>
      <c r="AD52" s="774">
        <v>1.6868894854527999E-2</v>
      </c>
      <c r="AE52" s="774">
        <v>6.8663862325468326E-4</v>
      </c>
      <c r="AF52" s="774">
        <v>1.0806768328291355E-3</v>
      </c>
      <c r="AG52" s="774">
        <v>3.9647378911048651E-5</v>
      </c>
      <c r="AH52" s="774">
        <v>2.757606693191291</v>
      </c>
      <c r="AI52" s="774">
        <v>26.104953705442398</v>
      </c>
      <c r="AJ52" s="774">
        <v>1.50354088053348</v>
      </c>
      <c r="AK52" s="774">
        <v>4.4310334685402838E-2</v>
      </c>
      <c r="AL52" s="774">
        <v>0.18858291534049926</v>
      </c>
      <c r="AM52" s="774">
        <v>0.11395896298043437</v>
      </c>
      <c r="AN52" s="774">
        <v>1.2151004940551467E-2</v>
      </c>
      <c r="AO52" s="774">
        <v>2.7201770165432421E-4</v>
      </c>
      <c r="AP52" s="774">
        <v>7.7418757379436377E-4</v>
      </c>
      <c r="AQ52" s="774">
        <v>5.5553325015589723E-6</v>
      </c>
      <c r="AR52" s="774">
        <v>1.8635958590883182</v>
      </c>
    </row>
    <row r="53" spans="1:44">
      <c r="A53" s="574" t="s">
        <v>785</v>
      </c>
      <c r="B53" s="550">
        <v>51</v>
      </c>
      <c r="C53" s="550" t="s">
        <v>786</v>
      </c>
      <c r="D53" s="551">
        <v>2637226</v>
      </c>
      <c r="E53" s="551">
        <v>17665869.595889583</v>
      </c>
      <c r="F53" s="551">
        <v>1019126.2465721492</v>
      </c>
      <c r="G53" s="551">
        <v>0</v>
      </c>
      <c r="H53" s="551">
        <v>551.89991913819699</v>
      </c>
      <c r="I53" s="551">
        <v>226.99187218139326</v>
      </c>
      <c r="J53" s="551">
        <v>0</v>
      </c>
      <c r="K53" s="551">
        <v>0</v>
      </c>
      <c r="L53" s="551">
        <v>0</v>
      </c>
      <c r="M53" s="551">
        <v>0</v>
      </c>
      <c r="N53" s="551">
        <v>1019905.1383634688</v>
      </c>
      <c r="O53" s="774">
        <v>6.6986559346410139</v>
      </c>
      <c r="P53" s="774">
        <v>0.38643872257142514</v>
      </c>
      <c r="Q53" s="774">
        <v>0</v>
      </c>
      <c r="R53" s="774">
        <v>2.0927289475312203E-4</v>
      </c>
      <c r="S53" s="774">
        <v>8.6072210793232463E-5</v>
      </c>
      <c r="T53" s="774">
        <v>0</v>
      </c>
      <c r="U53" s="774">
        <v>0</v>
      </c>
      <c r="V53" s="774">
        <v>0</v>
      </c>
      <c r="W53" s="774">
        <v>0</v>
      </c>
      <c r="X53" s="774">
        <v>0.38673406767697149</v>
      </c>
      <c r="Y53" s="774">
        <v>40.158022662799347</v>
      </c>
      <c r="Z53" s="774">
        <v>2.3223188974770466</v>
      </c>
      <c r="AA53" s="774">
        <v>0.14623983812093766</v>
      </c>
      <c r="AB53" s="774">
        <v>0.90428429369779084</v>
      </c>
      <c r="AC53" s="774">
        <v>0.30904851579216475</v>
      </c>
      <c r="AD53" s="774">
        <v>2.2923586241532977E-2</v>
      </c>
      <c r="AE53" s="774">
        <v>7.087454141149989E-4</v>
      </c>
      <c r="AF53" s="774">
        <v>1.1799103172657121E-3</v>
      </c>
      <c r="AG53" s="774">
        <v>4.2334806195792164E-5</v>
      </c>
      <c r="AH53" s="774">
        <v>3.7067461218670492</v>
      </c>
      <c r="AI53" s="774">
        <v>30.350982189745032</v>
      </c>
      <c r="AJ53" s="774">
        <v>1.7367521000193988</v>
      </c>
      <c r="AK53" s="774">
        <v>4.9172317690116041E-2</v>
      </c>
      <c r="AL53" s="774">
        <v>0.63381131197392959</v>
      </c>
      <c r="AM53" s="774">
        <v>0.16056979644537506</v>
      </c>
      <c r="AN53" s="774">
        <v>1.7001725999597955E-2</v>
      </c>
      <c r="AO53" s="774">
        <v>2.6618166711444674E-4</v>
      </c>
      <c r="AP53" s="774">
        <v>8.4934443735878952E-4</v>
      </c>
      <c r="AQ53" s="774">
        <v>5.8585870261917965E-6</v>
      </c>
      <c r="AR53" s="774">
        <v>2.598428636819917</v>
      </c>
    </row>
    <row r="54" spans="1:44">
      <c r="A54" s="574" t="s">
        <v>787</v>
      </c>
      <c r="B54" s="550">
        <v>52</v>
      </c>
      <c r="C54" s="550" t="s">
        <v>399</v>
      </c>
      <c r="D54" s="551">
        <v>2848934</v>
      </c>
      <c r="E54" s="551">
        <v>10066214.8859754</v>
      </c>
      <c r="F54" s="551">
        <v>589857.27966896654</v>
      </c>
      <c r="G54" s="551">
        <v>0</v>
      </c>
      <c r="H54" s="551">
        <v>2603.6476488974058</v>
      </c>
      <c r="I54" s="551">
        <v>662.19683367557923</v>
      </c>
      <c r="J54" s="551">
        <v>0</v>
      </c>
      <c r="K54" s="551">
        <v>0</v>
      </c>
      <c r="L54" s="551">
        <v>0</v>
      </c>
      <c r="M54" s="551">
        <v>0</v>
      </c>
      <c r="N54" s="551">
        <v>593123.12415153952</v>
      </c>
      <c r="O54" s="774">
        <v>3.5333268113530885</v>
      </c>
      <c r="P54" s="774">
        <v>0.20704490861106875</v>
      </c>
      <c r="Q54" s="774">
        <v>0</v>
      </c>
      <c r="R54" s="774">
        <v>9.1390241012863263E-4</v>
      </c>
      <c r="S54" s="774">
        <v>2.324367056855579E-4</v>
      </c>
      <c r="T54" s="774">
        <v>0</v>
      </c>
      <c r="U54" s="774">
        <v>0</v>
      </c>
      <c r="V54" s="774">
        <v>0</v>
      </c>
      <c r="W54" s="774">
        <v>0</v>
      </c>
      <c r="X54" s="774">
        <v>0.20819124772688294</v>
      </c>
      <c r="Y54" s="774">
        <v>39.494197856878188</v>
      </c>
      <c r="Z54" s="774">
        <v>2.2371908007235737</v>
      </c>
      <c r="AA54" s="774">
        <v>0.16051282372137654</v>
      </c>
      <c r="AB54" s="774">
        <v>0.39848120632365602</v>
      </c>
      <c r="AC54" s="774">
        <v>0.30661100482011755</v>
      </c>
      <c r="AD54" s="774">
        <v>2.0907145849298911E-2</v>
      </c>
      <c r="AE54" s="774">
        <v>7.5247324966531536E-4</v>
      </c>
      <c r="AF54" s="774">
        <v>1.2913243071937539E-3</v>
      </c>
      <c r="AG54" s="774">
        <v>4.4710333677277985E-5</v>
      </c>
      <c r="AH54" s="774">
        <v>3.1257914893285585</v>
      </c>
      <c r="AI54" s="774">
        <v>28.60518813034216</v>
      </c>
      <c r="AJ54" s="774">
        <v>1.5893441862811954</v>
      </c>
      <c r="AK54" s="774">
        <v>4.6197850029646867E-2</v>
      </c>
      <c r="AL54" s="774">
        <v>0.22064769845290749</v>
      </c>
      <c r="AM54" s="774">
        <v>0.12018529414091408</v>
      </c>
      <c r="AN54" s="774">
        <v>1.527394902642424E-2</v>
      </c>
      <c r="AO54" s="774">
        <v>2.801213602779316E-4</v>
      </c>
      <c r="AP54" s="774">
        <v>9.5006238871860147E-4</v>
      </c>
      <c r="AQ54" s="774">
        <v>6.2077813634065465E-6</v>
      </c>
      <c r="AR54" s="774">
        <v>1.9928853694614481</v>
      </c>
    </row>
    <row r="55" spans="1:44">
      <c r="A55" s="574" t="s">
        <v>788</v>
      </c>
      <c r="B55" s="550">
        <v>53</v>
      </c>
      <c r="C55" s="550" t="s">
        <v>789</v>
      </c>
      <c r="D55" s="551">
        <v>264249</v>
      </c>
      <c r="E55" s="551">
        <v>1077831.4396054251</v>
      </c>
      <c r="F55" s="551">
        <v>55645.06007066145</v>
      </c>
      <c r="G55" s="551">
        <v>2969.5062259516194</v>
      </c>
      <c r="H55" s="551">
        <v>92.503445582760193</v>
      </c>
      <c r="I55" s="551">
        <v>544.09632238214863</v>
      </c>
      <c r="J55" s="551">
        <v>0</v>
      </c>
      <c r="K55" s="551">
        <v>0</v>
      </c>
      <c r="L55" s="551">
        <v>0</v>
      </c>
      <c r="M55" s="551">
        <v>0</v>
      </c>
      <c r="N55" s="551">
        <v>59251.166064577978</v>
      </c>
      <c r="O55" s="774">
        <v>4.0788477519514741</v>
      </c>
      <c r="P55" s="774">
        <v>0.21057812922910379</v>
      </c>
      <c r="Q55" s="774">
        <v>1.1237530609204271E-2</v>
      </c>
      <c r="R55" s="774">
        <v>3.5006166752858171E-4</v>
      </c>
      <c r="S55" s="774">
        <v>2.0590288795119325E-3</v>
      </c>
      <c r="T55" s="774">
        <v>0</v>
      </c>
      <c r="U55" s="774">
        <v>0</v>
      </c>
      <c r="V55" s="774">
        <v>0</v>
      </c>
      <c r="W55" s="774">
        <v>0</v>
      </c>
      <c r="X55" s="774">
        <v>0.22422475038534856</v>
      </c>
      <c r="Y55" s="774">
        <v>28.211565531079522</v>
      </c>
      <c r="Z55" s="774">
        <v>1.5427322072116778</v>
      </c>
      <c r="AA55" s="774">
        <v>0.10754043138107074</v>
      </c>
      <c r="AB55" s="774">
        <v>0.73696525576913863</v>
      </c>
      <c r="AC55" s="774">
        <v>7.2336973460816911E-2</v>
      </c>
      <c r="AD55" s="774">
        <v>1.1411913220544178E-2</v>
      </c>
      <c r="AE55" s="774">
        <v>7.242067796539456E-4</v>
      </c>
      <c r="AF55" s="774">
        <v>9.9876729141894433E-4</v>
      </c>
      <c r="AG55" s="774">
        <v>4.4517802655154399E-5</v>
      </c>
      <c r="AH55" s="774">
        <v>2.4727542729169767</v>
      </c>
      <c r="AI55" s="774">
        <v>23.951781038760718</v>
      </c>
      <c r="AJ55" s="774">
        <v>1.3014137358266455</v>
      </c>
      <c r="AK55" s="774">
        <v>4.9316507681608376E-2</v>
      </c>
      <c r="AL55" s="774">
        <v>0.61092965514665187</v>
      </c>
      <c r="AM55" s="774">
        <v>6.2078112604700628E-2</v>
      </c>
      <c r="AN55" s="774">
        <v>9.3874430433543918E-3</v>
      </c>
      <c r="AO55" s="774">
        <v>3.0126935281292683E-4</v>
      </c>
      <c r="AP55" s="774">
        <v>7.8146558320832697E-4</v>
      </c>
      <c r="AQ55" s="774">
        <v>7.3261844506754812E-6</v>
      </c>
      <c r="AR55" s="774">
        <v>2.0342155154234325</v>
      </c>
    </row>
    <row r="56" spans="1:44">
      <c r="A56" s="574" t="s">
        <v>790</v>
      </c>
      <c r="B56" s="550">
        <v>54</v>
      </c>
      <c r="C56" s="550" t="s">
        <v>791</v>
      </c>
      <c r="D56" s="551">
        <v>925949</v>
      </c>
      <c r="E56" s="551">
        <v>3190255.9907931946</v>
      </c>
      <c r="F56" s="551">
        <v>157992.33287607317</v>
      </c>
      <c r="G56" s="551">
        <v>45973.047363717349</v>
      </c>
      <c r="H56" s="551">
        <v>334.91052421666672</v>
      </c>
      <c r="I56" s="551">
        <v>2021.4957324884974</v>
      </c>
      <c r="J56" s="551">
        <v>0</v>
      </c>
      <c r="K56" s="551">
        <v>0</v>
      </c>
      <c r="L56" s="551">
        <v>0</v>
      </c>
      <c r="M56" s="551">
        <v>0</v>
      </c>
      <c r="N56" s="551">
        <v>206321.78649649565</v>
      </c>
      <c r="O56" s="774">
        <v>3.445390610922626</v>
      </c>
      <c r="P56" s="774">
        <v>0.17062746746966967</v>
      </c>
      <c r="Q56" s="774">
        <v>4.9649653883439962E-2</v>
      </c>
      <c r="R56" s="774">
        <v>3.6169435273073001E-4</v>
      </c>
      <c r="S56" s="774">
        <v>2.1831609867157885E-3</v>
      </c>
      <c r="T56" s="774">
        <v>0</v>
      </c>
      <c r="U56" s="774">
        <v>0</v>
      </c>
      <c r="V56" s="774">
        <v>0</v>
      </c>
      <c r="W56" s="774">
        <v>0</v>
      </c>
      <c r="X56" s="774">
        <v>0.22282197669255613</v>
      </c>
      <c r="Y56" s="774">
        <v>17.316624101545614</v>
      </c>
      <c r="Z56" s="774">
        <v>0.9720877144559662</v>
      </c>
      <c r="AA56" s="774">
        <v>0.10857606584242133</v>
      </c>
      <c r="AB56" s="774">
        <v>6.6304447597079985E-2</v>
      </c>
      <c r="AC56" s="774">
        <v>7.5026219398568586E-2</v>
      </c>
      <c r="AD56" s="774">
        <v>8.9058434252343825E-3</v>
      </c>
      <c r="AE56" s="774">
        <v>2.8288299734535851E-4</v>
      </c>
      <c r="AF56" s="774">
        <v>5.113700291661887E-4</v>
      </c>
      <c r="AG56" s="774">
        <v>1.9755972352573241E-5</v>
      </c>
      <c r="AH56" s="774">
        <v>1.2317142997181347</v>
      </c>
      <c r="AI56" s="774">
        <v>13.396426223496942</v>
      </c>
      <c r="AJ56" s="774">
        <v>0.73967454952695999</v>
      </c>
      <c r="AK56" s="774">
        <v>6.5476629920615204E-2</v>
      </c>
      <c r="AL56" s="774">
        <v>4.9285204382894503E-3</v>
      </c>
      <c r="AM56" s="774">
        <v>1.9409536349047053E-2</v>
      </c>
      <c r="AN56" s="774">
        <v>6.9773373065758933E-3</v>
      </c>
      <c r="AO56" s="774">
        <v>9.4628012442426161E-5</v>
      </c>
      <c r="AP56" s="774">
        <v>3.627677217689673E-4</v>
      </c>
      <c r="AQ56" s="774">
        <v>2.3678547086739208E-6</v>
      </c>
      <c r="AR56" s="774">
        <v>0.83692633713040765</v>
      </c>
    </row>
    <row r="57" spans="1:44">
      <c r="A57" s="574" t="s">
        <v>792</v>
      </c>
      <c r="B57" s="550">
        <v>55</v>
      </c>
      <c r="C57" s="550" t="s">
        <v>793</v>
      </c>
      <c r="D57" s="551">
        <v>236222</v>
      </c>
      <c r="E57" s="551">
        <v>1048212.5262938722</v>
      </c>
      <c r="F57" s="551">
        <v>53143.53137073775</v>
      </c>
      <c r="G57" s="551">
        <v>2653.7925485046258</v>
      </c>
      <c r="H57" s="551">
        <v>54.464832462896865</v>
      </c>
      <c r="I57" s="551">
        <v>290.39386034483209</v>
      </c>
      <c r="J57" s="551">
        <v>0</v>
      </c>
      <c r="K57" s="551">
        <v>0</v>
      </c>
      <c r="L57" s="551">
        <v>0</v>
      </c>
      <c r="M57" s="551">
        <v>0</v>
      </c>
      <c r="N57" s="551">
        <v>56142.182612050106</v>
      </c>
      <c r="O57" s="774">
        <v>4.4374043327627071</v>
      </c>
      <c r="P57" s="774">
        <v>0.22497282797850221</v>
      </c>
      <c r="Q57" s="774">
        <v>1.1234315806760698E-2</v>
      </c>
      <c r="R57" s="774">
        <v>2.3056629976419158E-4</v>
      </c>
      <c r="S57" s="774">
        <v>1.2293260591512733E-3</v>
      </c>
      <c r="T57" s="774">
        <v>0</v>
      </c>
      <c r="U57" s="774">
        <v>0</v>
      </c>
      <c r="V57" s="774">
        <v>0</v>
      </c>
      <c r="W57" s="774">
        <v>0</v>
      </c>
      <c r="X57" s="774">
        <v>0.23766703614417839</v>
      </c>
      <c r="Y57" s="774">
        <v>17.322325973212624</v>
      </c>
      <c r="Z57" s="774">
        <v>0.9477388336335536</v>
      </c>
      <c r="AA57" s="774">
        <v>6.75547507119105E-2</v>
      </c>
      <c r="AB57" s="774">
        <v>6.8833265021264911E-2</v>
      </c>
      <c r="AC57" s="774">
        <v>5.77335895491842E-2</v>
      </c>
      <c r="AD57" s="774">
        <v>6.1901405319540288E-3</v>
      </c>
      <c r="AE57" s="774">
        <v>3.4097426856517852E-4</v>
      </c>
      <c r="AF57" s="774">
        <v>4.8720048495255438E-4</v>
      </c>
      <c r="AG57" s="774">
        <v>2.1501739873716916E-5</v>
      </c>
      <c r="AH57" s="774">
        <v>1.1489002559412584</v>
      </c>
      <c r="AI57" s="774">
        <v>13.191771107520729</v>
      </c>
      <c r="AJ57" s="774">
        <v>0.70420030542173018</v>
      </c>
      <c r="AK57" s="774">
        <v>2.7196969275548023E-2</v>
      </c>
      <c r="AL57" s="774">
        <v>7.0526494306961543E-3</v>
      </c>
      <c r="AM57" s="774">
        <v>8.2328058709801866E-3</v>
      </c>
      <c r="AN57" s="774">
        <v>4.5895865971017019E-3</v>
      </c>
      <c r="AO57" s="774">
        <v>1.2734773614221423E-4</v>
      </c>
      <c r="AP57" s="774">
        <v>3.4880324945656805E-4</v>
      </c>
      <c r="AQ57" s="774">
        <v>3.1496242130624432E-6</v>
      </c>
      <c r="AR57" s="774">
        <v>0.75175161720586814</v>
      </c>
    </row>
    <row r="58" spans="1:44">
      <c r="A58" s="574" t="s">
        <v>794</v>
      </c>
      <c r="B58" s="550">
        <v>56</v>
      </c>
      <c r="C58" s="550" t="s">
        <v>795</v>
      </c>
      <c r="D58" s="551">
        <v>1562889</v>
      </c>
      <c r="E58" s="551">
        <v>2768917.5946529433</v>
      </c>
      <c r="F58" s="551">
        <v>136014.69873859303</v>
      </c>
      <c r="G58" s="551">
        <v>17559.7475616337</v>
      </c>
      <c r="H58" s="551">
        <v>221.6844374697022</v>
      </c>
      <c r="I58" s="551">
        <v>1290.4593189237305</v>
      </c>
      <c r="J58" s="551">
        <v>0</v>
      </c>
      <c r="K58" s="551">
        <v>0</v>
      </c>
      <c r="L58" s="551">
        <v>0</v>
      </c>
      <c r="M58" s="551">
        <v>0</v>
      </c>
      <c r="N58" s="551">
        <v>155086.59005662016</v>
      </c>
      <c r="O58" s="774">
        <v>1.7716661865640768</v>
      </c>
      <c r="P58" s="774">
        <v>8.7027740766358344E-2</v>
      </c>
      <c r="Q58" s="774">
        <v>1.1235441263988484E-2</v>
      </c>
      <c r="R58" s="774">
        <v>1.4184272681534146E-4</v>
      </c>
      <c r="S58" s="774">
        <v>8.256884007269425E-4</v>
      </c>
      <c r="T58" s="774">
        <v>0</v>
      </c>
      <c r="U58" s="774">
        <v>0</v>
      </c>
      <c r="V58" s="774">
        <v>0</v>
      </c>
      <c r="W58" s="774">
        <v>0</v>
      </c>
      <c r="X58" s="774">
        <v>9.9230713157889117E-2</v>
      </c>
      <c r="Y58" s="774">
        <v>18.362587286193623</v>
      </c>
      <c r="Z58" s="774">
        <v>1.0289567043967978</v>
      </c>
      <c r="AA58" s="774">
        <v>8.1796529794921843E-2</v>
      </c>
      <c r="AB58" s="774">
        <v>0.16353348195009704</v>
      </c>
      <c r="AC58" s="774">
        <v>6.851842615702021E-2</v>
      </c>
      <c r="AD58" s="774">
        <v>7.4322445308491634E-3</v>
      </c>
      <c r="AE58" s="774">
        <v>4.4353045949851989E-4</v>
      </c>
      <c r="AF58" s="774">
        <v>6.3690429849243204E-4</v>
      </c>
      <c r="AG58" s="774">
        <v>2.9004370851521826E-5</v>
      </c>
      <c r="AH58" s="774">
        <v>1.3513468259585286</v>
      </c>
      <c r="AI58" s="774">
        <v>14.060371484812455</v>
      </c>
      <c r="AJ58" s="774">
        <v>0.77517926536639892</v>
      </c>
      <c r="AK58" s="774">
        <v>3.6030075209305124E-2</v>
      </c>
      <c r="AL58" s="774">
        <v>9.3717098780353239E-2</v>
      </c>
      <c r="AM58" s="774">
        <v>2.7488849461771617E-2</v>
      </c>
      <c r="AN58" s="774">
        <v>5.6605170265966176E-3</v>
      </c>
      <c r="AO58" s="774">
        <v>1.5834674133485265E-4</v>
      </c>
      <c r="AP58" s="774">
        <v>4.5978908432918827E-4</v>
      </c>
      <c r="AQ58" s="774">
        <v>3.9140225785661311E-6</v>
      </c>
      <c r="AR58" s="774">
        <v>0.93869785569266828</v>
      </c>
    </row>
    <row r="59" spans="1:44">
      <c r="A59" s="574" t="s">
        <v>796</v>
      </c>
      <c r="B59" s="550">
        <v>57</v>
      </c>
      <c r="C59" s="550" t="s">
        <v>797</v>
      </c>
      <c r="D59" s="551">
        <v>569522</v>
      </c>
      <c r="E59" s="551">
        <v>957845.08134710463</v>
      </c>
      <c r="F59" s="551">
        <v>50315.378020017408</v>
      </c>
      <c r="G59" s="551">
        <v>14.30980944911204</v>
      </c>
      <c r="H59" s="551">
        <v>17.091931323648769</v>
      </c>
      <c r="I59" s="551">
        <v>45.56988574976738</v>
      </c>
      <c r="J59" s="551">
        <v>0</v>
      </c>
      <c r="K59" s="551">
        <v>0</v>
      </c>
      <c r="L59" s="551">
        <v>0</v>
      </c>
      <c r="M59" s="551">
        <v>0</v>
      </c>
      <c r="N59" s="551">
        <v>50392.349646539944</v>
      </c>
      <c r="O59" s="774">
        <v>1.6818403526941972</v>
      </c>
      <c r="P59" s="774">
        <v>8.8346680233629973E-2</v>
      </c>
      <c r="Q59" s="774">
        <v>2.5125999433054455E-5</v>
      </c>
      <c r="R59" s="774">
        <v>3.0011011556443419E-5</v>
      </c>
      <c r="S59" s="774">
        <v>8.0014267666161056E-5</v>
      </c>
      <c r="T59" s="774">
        <v>0</v>
      </c>
      <c r="U59" s="774">
        <v>0</v>
      </c>
      <c r="V59" s="774">
        <v>0</v>
      </c>
      <c r="W59" s="774">
        <v>0</v>
      </c>
      <c r="X59" s="774">
        <v>8.8481831512285627E-2</v>
      </c>
      <c r="Y59" s="774">
        <v>45.445306193189715</v>
      </c>
      <c r="Z59" s="774">
        <v>2.5581679594756475</v>
      </c>
      <c r="AA59" s="774">
        <v>0.38873878340993784</v>
      </c>
      <c r="AB59" s="774">
        <v>0.23189335206817246</v>
      </c>
      <c r="AC59" s="774">
        <v>2.5991915088431026</v>
      </c>
      <c r="AD59" s="774">
        <v>1.8778741146752195E-2</v>
      </c>
      <c r="AE59" s="774">
        <v>1.0568349486218681E-3</v>
      </c>
      <c r="AF59" s="774">
        <v>1.6522984194320555E-3</v>
      </c>
      <c r="AG59" s="774">
        <v>6.6685461167356584E-5</v>
      </c>
      <c r="AH59" s="774">
        <v>5.7995461637728329</v>
      </c>
      <c r="AI59" s="774">
        <v>24.36986340003196</v>
      </c>
      <c r="AJ59" s="774">
        <v>1.3215160095652445</v>
      </c>
      <c r="AK59" s="774">
        <v>8.5855018824558704E-2</v>
      </c>
      <c r="AL59" s="774">
        <v>1.7802929028364077E-2</v>
      </c>
      <c r="AM59" s="774">
        <v>0.66696374602946618</v>
      </c>
      <c r="AN59" s="774">
        <v>8.9552689775331939E-3</v>
      </c>
      <c r="AO59" s="774">
        <v>2.6700079508779246E-4</v>
      </c>
      <c r="AP59" s="774">
        <v>9.3107988996331574E-4</v>
      </c>
      <c r="AQ59" s="774">
        <v>6.5094306169178745E-6</v>
      </c>
      <c r="AR59" s="774">
        <v>2.1022975625408349</v>
      </c>
    </row>
    <row r="60" spans="1:44">
      <c r="A60" s="574" t="s">
        <v>798</v>
      </c>
      <c r="B60" s="550">
        <v>58</v>
      </c>
      <c r="C60" s="550" t="s">
        <v>799</v>
      </c>
      <c r="D60" s="551">
        <v>2236217</v>
      </c>
      <c r="E60" s="551">
        <v>24371629.440281902</v>
      </c>
      <c r="F60" s="551">
        <v>1370455.8797308628</v>
      </c>
      <c r="G60" s="551">
        <v>103709.84010559128</v>
      </c>
      <c r="H60" s="551">
        <v>470.79159425668422</v>
      </c>
      <c r="I60" s="551">
        <v>1400.9583704749266</v>
      </c>
      <c r="J60" s="551">
        <v>0</v>
      </c>
      <c r="K60" s="551">
        <v>0</v>
      </c>
      <c r="L60" s="551">
        <v>0</v>
      </c>
      <c r="M60" s="551">
        <v>0</v>
      </c>
      <c r="N60" s="551">
        <v>1476037.4698011857</v>
      </c>
      <c r="O60" s="774">
        <v>10.898597694356988</v>
      </c>
      <c r="P60" s="774">
        <v>0.6128456584181512</v>
      </c>
      <c r="Q60" s="774">
        <v>4.6377359668400377E-2</v>
      </c>
      <c r="R60" s="774">
        <v>2.1053037082567757E-4</v>
      </c>
      <c r="S60" s="774">
        <v>6.2648587792460506E-4</v>
      </c>
      <c r="T60" s="774">
        <v>0</v>
      </c>
      <c r="U60" s="774">
        <v>0</v>
      </c>
      <c r="V60" s="774">
        <v>0</v>
      </c>
      <c r="W60" s="774">
        <v>0</v>
      </c>
      <c r="X60" s="774">
        <v>0.6600600343353018</v>
      </c>
      <c r="Y60" s="774">
        <v>53.736900219674261</v>
      </c>
      <c r="Z60" s="774">
        <v>2.9675199831068451</v>
      </c>
      <c r="AA60" s="774">
        <v>0.23045622326268983</v>
      </c>
      <c r="AB60" s="774">
        <v>0.36727356764309982</v>
      </c>
      <c r="AC60" s="774">
        <v>0.30243783474276148</v>
      </c>
      <c r="AD60" s="774">
        <v>3.6450280832578064E-2</v>
      </c>
      <c r="AE60" s="774">
        <v>1.0386921540610264E-3</v>
      </c>
      <c r="AF60" s="774">
        <v>1.7871067286136188E-3</v>
      </c>
      <c r="AG60" s="774">
        <v>6.5270918370479792E-5</v>
      </c>
      <c r="AH60" s="774">
        <v>3.9070289593890197</v>
      </c>
      <c r="AI60" s="774">
        <v>42.77496847566502</v>
      </c>
      <c r="AJ60" s="774">
        <v>2.3367816876842946</v>
      </c>
      <c r="AK60" s="774">
        <v>0.10354515406132359</v>
      </c>
      <c r="AL60" s="774">
        <v>0.15472096529687618</v>
      </c>
      <c r="AM60" s="774">
        <v>0.11151894536963773</v>
      </c>
      <c r="AN60" s="774">
        <v>2.8835863807515176E-2</v>
      </c>
      <c r="AO60" s="774">
        <v>3.8881540647138502E-4</v>
      </c>
      <c r="AP60" s="774">
        <v>1.3447531494710219E-3</v>
      </c>
      <c r="AQ60" s="774">
        <v>9.829991084812719E-6</v>
      </c>
      <c r="AR60" s="774">
        <v>2.7371460147666742</v>
      </c>
    </row>
    <row r="61" spans="1:44">
      <c r="A61" s="574" t="s">
        <v>800</v>
      </c>
      <c r="B61" s="550">
        <v>59</v>
      </c>
      <c r="C61" s="550" t="s">
        <v>801</v>
      </c>
      <c r="D61" s="551">
        <v>51696</v>
      </c>
      <c r="E61" s="551">
        <v>38915.05763398642</v>
      </c>
      <c r="F61" s="551">
        <v>2183.2431166190831</v>
      </c>
      <c r="G61" s="551">
        <v>0</v>
      </c>
      <c r="H61" s="551">
        <v>29.078548785066751</v>
      </c>
      <c r="I61" s="551">
        <v>192.76350142707068</v>
      </c>
      <c r="J61" s="551">
        <v>0</v>
      </c>
      <c r="K61" s="551">
        <v>0</v>
      </c>
      <c r="L61" s="551">
        <v>0</v>
      </c>
      <c r="M61" s="551">
        <v>0</v>
      </c>
      <c r="N61" s="551">
        <v>2405.0851668312207</v>
      </c>
      <c r="O61" s="774">
        <v>0.75276728632749956</v>
      </c>
      <c r="P61" s="774">
        <v>4.223234131497762E-2</v>
      </c>
      <c r="Q61" s="774">
        <v>0</v>
      </c>
      <c r="R61" s="774">
        <v>5.6249127176312961E-4</v>
      </c>
      <c r="S61" s="774">
        <v>3.7287894890720885E-3</v>
      </c>
      <c r="T61" s="774">
        <v>0</v>
      </c>
      <c r="U61" s="774">
        <v>0</v>
      </c>
      <c r="V61" s="774">
        <v>0</v>
      </c>
      <c r="W61" s="774">
        <v>0</v>
      </c>
      <c r="X61" s="774">
        <v>4.6523622075812843E-2</v>
      </c>
      <c r="Y61" s="774">
        <v>94.562516578913275</v>
      </c>
      <c r="Z61" s="774">
        <v>4.7575848589447602</v>
      </c>
      <c r="AA61" s="774">
        <v>0.24488985444789979</v>
      </c>
      <c r="AB61" s="774">
        <v>0.30430804515755089</v>
      </c>
      <c r="AC61" s="774">
        <v>4.1189548479194128E-2</v>
      </c>
      <c r="AD61" s="774">
        <v>4.9101390180820492E-2</v>
      </c>
      <c r="AE61" s="774">
        <v>1.3150414865005151E-3</v>
      </c>
      <c r="AF61" s="774">
        <v>4.8233658211160437E-3</v>
      </c>
      <c r="AG61" s="774">
        <v>8.5241638881837671E-5</v>
      </c>
      <c r="AH61" s="774">
        <v>5.4032973461567231</v>
      </c>
      <c r="AI61" s="774">
        <v>85.191665869547307</v>
      </c>
      <c r="AJ61" s="774">
        <v>4.2335012218902737</v>
      </c>
      <c r="AK61" s="774">
        <v>9.5789716870426422E-2</v>
      </c>
      <c r="AL61" s="774">
        <v>1.6658968271032151E-2</v>
      </c>
      <c r="AM61" s="774">
        <v>3.4948843617245991E-2</v>
      </c>
      <c r="AN61" s="774">
        <v>4.0629259374897399E-2</v>
      </c>
      <c r="AO61" s="774">
        <v>5.200765939838137E-4</v>
      </c>
      <c r="AP61" s="774">
        <v>4.3739600975472009E-3</v>
      </c>
      <c r="AQ61" s="774">
        <v>1.4659276260145331E-5</v>
      </c>
      <c r="AR61" s="774">
        <v>4.4264367059916667</v>
      </c>
    </row>
    <row r="62" spans="1:44">
      <c r="A62" s="574" t="s">
        <v>802</v>
      </c>
      <c r="B62" s="550">
        <v>60</v>
      </c>
      <c r="C62" s="550" t="s">
        <v>803</v>
      </c>
      <c r="D62" s="551">
        <v>1426993</v>
      </c>
      <c r="E62" s="551">
        <v>2420927.6661045924</v>
      </c>
      <c r="F62" s="551">
        <v>142291.35332329868</v>
      </c>
      <c r="G62" s="551">
        <v>0</v>
      </c>
      <c r="H62" s="551">
        <v>54.211274048939053</v>
      </c>
      <c r="I62" s="551">
        <v>189.24268731041079</v>
      </c>
      <c r="J62" s="551">
        <v>0</v>
      </c>
      <c r="K62" s="551">
        <v>0</v>
      </c>
      <c r="L62" s="551">
        <v>0</v>
      </c>
      <c r="M62" s="551">
        <v>0</v>
      </c>
      <c r="N62" s="551">
        <v>142534.80728465802</v>
      </c>
      <c r="O62" s="774">
        <v>1.6965238554811357</v>
      </c>
      <c r="P62" s="774">
        <v>9.9714121459109253E-2</v>
      </c>
      <c r="Q62" s="774">
        <v>0</v>
      </c>
      <c r="R62" s="774">
        <v>3.7989866838126783E-5</v>
      </c>
      <c r="S62" s="774">
        <v>1.3261640898757791E-4</v>
      </c>
      <c r="T62" s="774">
        <v>0</v>
      </c>
      <c r="U62" s="774">
        <v>0</v>
      </c>
      <c r="V62" s="774">
        <v>0</v>
      </c>
      <c r="W62" s="774">
        <v>0</v>
      </c>
      <c r="X62" s="774">
        <v>9.9884727734934967E-2</v>
      </c>
      <c r="Y62" s="774">
        <v>56.796538848275084</v>
      </c>
      <c r="Z62" s="774">
        <v>3.4933205336356923</v>
      </c>
      <c r="AA62" s="774">
        <v>0.38625920036075956</v>
      </c>
      <c r="AB62" s="774">
        <v>0.62017586199078678</v>
      </c>
      <c r="AC62" s="774">
        <v>1.4612749764909558</v>
      </c>
      <c r="AD62" s="774">
        <v>1.7984592235776434E-2</v>
      </c>
      <c r="AE62" s="774">
        <v>8.5143768258225117E-4</v>
      </c>
      <c r="AF62" s="774">
        <v>1.1089468170757363E-3</v>
      </c>
      <c r="AG62" s="774">
        <v>5.1374042972334268E-5</v>
      </c>
      <c r="AH62" s="774">
        <v>5.9810269232566018</v>
      </c>
      <c r="AI62" s="774">
        <v>17.272639495131074</v>
      </c>
      <c r="AJ62" s="774">
        <v>1.0089281348726924</v>
      </c>
      <c r="AK62" s="774">
        <v>4.7186645755726966E-2</v>
      </c>
      <c r="AL62" s="774">
        <v>0.31748352018386072</v>
      </c>
      <c r="AM62" s="774">
        <v>0.19833398970282226</v>
      </c>
      <c r="AN62" s="774">
        <v>6.5957158029511078E-3</v>
      </c>
      <c r="AO62" s="774">
        <v>2.0227612826753333E-4</v>
      </c>
      <c r="AP62" s="774">
        <v>4.5723643993874155E-4</v>
      </c>
      <c r="AQ62" s="774">
        <v>4.2424640103349847E-6</v>
      </c>
      <c r="AR62" s="774">
        <v>1.5791917613502702</v>
      </c>
    </row>
    <row r="63" spans="1:44">
      <c r="A63" s="574" t="s">
        <v>804</v>
      </c>
      <c r="B63" s="550">
        <v>61</v>
      </c>
      <c r="C63" s="550" t="s">
        <v>805</v>
      </c>
      <c r="D63" s="551">
        <v>69697</v>
      </c>
      <c r="E63" s="551">
        <v>395228.60270087683</v>
      </c>
      <c r="F63" s="551">
        <v>22630.961758954807</v>
      </c>
      <c r="G63" s="551">
        <v>0</v>
      </c>
      <c r="H63" s="551">
        <v>6.1446570859652132</v>
      </c>
      <c r="I63" s="551">
        <v>12.696881146800138</v>
      </c>
      <c r="J63" s="551">
        <v>0</v>
      </c>
      <c r="K63" s="551">
        <v>0</v>
      </c>
      <c r="L63" s="551">
        <v>0</v>
      </c>
      <c r="M63" s="551">
        <v>0</v>
      </c>
      <c r="N63" s="551">
        <v>22649.803297187573</v>
      </c>
      <c r="O63" s="774">
        <v>5.6706687906348456</v>
      </c>
      <c r="P63" s="774">
        <v>0.32470496232197665</v>
      </c>
      <c r="Q63" s="774">
        <v>0</v>
      </c>
      <c r="R63" s="774">
        <v>8.8162432901921369E-5</v>
      </c>
      <c r="S63" s="774">
        <v>1.8217256333558313E-4</v>
      </c>
      <c r="T63" s="774">
        <v>0</v>
      </c>
      <c r="U63" s="774">
        <v>0</v>
      </c>
      <c r="V63" s="774">
        <v>0</v>
      </c>
      <c r="W63" s="774">
        <v>0</v>
      </c>
      <c r="X63" s="774">
        <v>0.32497529731821417</v>
      </c>
      <c r="Y63" s="774">
        <v>43.73784266803456</v>
      </c>
      <c r="Z63" s="774">
        <v>2.6034224863479243</v>
      </c>
      <c r="AA63" s="774">
        <v>0.20618841085366493</v>
      </c>
      <c r="AB63" s="774">
        <v>0.96404125236391558</v>
      </c>
      <c r="AC63" s="774">
        <v>0.4824235391380946</v>
      </c>
      <c r="AD63" s="774">
        <v>1.8914989407017847E-2</v>
      </c>
      <c r="AE63" s="774">
        <v>9.8234002150977134E-4</v>
      </c>
      <c r="AF63" s="774">
        <v>1.0992820456921335E-3</v>
      </c>
      <c r="AG63" s="774">
        <v>5.9769506178686229E-5</v>
      </c>
      <c r="AH63" s="774">
        <v>4.2771320696839989</v>
      </c>
      <c r="AI63" s="774">
        <v>27.46421342625122</v>
      </c>
      <c r="AJ63" s="774">
        <v>1.6147852269151526</v>
      </c>
      <c r="AK63" s="774">
        <v>4.8801244324938299E-2</v>
      </c>
      <c r="AL63" s="774">
        <v>0.751105691838446</v>
      </c>
      <c r="AM63" s="774">
        <v>0.18431647740478915</v>
      </c>
      <c r="AN63" s="774">
        <v>1.2296361834767511E-2</v>
      </c>
      <c r="AO63" s="774">
        <v>3.65579266686331E-4</v>
      </c>
      <c r="AP63" s="774">
        <v>6.650788839199027E-4</v>
      </c>
      <c r="AQ63" s="774">
        <v>8.6813565789206844E-6</v>
      </c>
      <c r="AR63" s="774">
        <v>2.6123443418252785</v>
      </c>
    </row>
    <row r="64" spans="1:44">
      <c r="A64" s="574" t="s">
        <v>806</v>
      </c>
      <c r="B64" s="550">
        <v>62</v>
      </c>
      <c r="C64" s="550" t="s">
        <v>154</v>
      </c>
      <c r="D64" s="551">
        <v>1621326</v>
      </c>
      <c r="E64" s="551">
        <v>289637.35569518449</v>
      </c>
      <c r="F64" s="551">
        <v>5980.0498910797451</v>
      </c>
      <c r="G64" s="551">
        <v>34.493868208038293</v>
      </c>
      <c r="H64" s="551">
        <v>203.05906965997326</v>
      </c>
      <c r="I64" s="551">
        <v>1344.7952113476656</v>
      </c>
      <c r="J64" s="551">
        <v>0</v>
      </c>
      <c r="K64" s="551">
        <v>0</v>
      </c>
      <c r="L64" s="551">
        <v>0</v>
      </c>
      <c r="M64" s="551">
        <v>0</v>
      </c>
      <c r="N64" s="551">
        <v>7562.3980402954221</v>
      </c>
      <c r="O64" s="774">
        <v>0.17864226916436576</v>
      </c>
      <c r="P64" s="774">
        <v>3.6883698226511789E-3</v>
      </c>
      <c r="Q64" s="774">
        <v>2.1275097178505923E-5</v>
      </c>
      <c r="R64" s="774">
        <v>1.2524259134805293E-4</v>
      </c>
      <c r="S64" s="774">
        <v>8.2944158753246765E-4</v>
      </c>
      <c r="T64" s="774">
        <v>0</v>
      </c>
      <c r="U64" s="774">
        <v>0</v>
      </c>
      <c r="V64" s="774">
        <v>0</v>
      </c>
      <c r="W64" s="774">
        <v>0</v>
      </c>
      <c r="X64" s="774">
        <v>4.664329098710205E-3</v>
      </c>
      <c r="Y64" s="774">
        <v>9.1373704676592418</v>
      </c>
      <c r="Z64" s="774">
        <v>0.55879653489710812</v>
      </c>
      <c r="AA64" s="774">
        <v>3.276768352080011E-2</v>
      </c>
      <c r="AB64" s="774">
        <v>3.4192539235068563E-2</v>
      </c>
      <c r="AC64" s="774">
        <v>2.3804795409835173E-2</v>
      </c>
      <c r="AD64" s="774">
        <v>3.1459812342408393E-3</v>
      </c>
      <c r="AE64" s="774">
        <v>1.4730182180120564E-4</v>
      </c>
      <c r="AF64" s="774">
        <v>2.9343663335086383E-4</v>
      </c>
      <c r="AG64" s="774">
        <v>8.7481085901335959E-6</v>
      </c>
      <c r="AH64" s="774">
        <v>0.65315702086079497</v>
      </c>
      <c r="AI64" s="774">
        <v>5.7653461314325911</v>
      </c>
      <c r="AJ64" s="774">
        <v>0.34773889644011591</v>
      </c>
      <c r="AK64" s="774">
        <v>7.8721236848540918E-3</v>
      </c>
      <c r="AL64" s="774">
        <v>1.7160741851679783E-3</v>
      </c>
      <c r="AM64" s="774">
        <v>6.3299104109939648E-3</v>
      </c>
      <c r="AN64" s="774">
        <v>1.8836016515463292E-3</v>
      </c>
      <c r="AO64" s="774">
        <v>5.2932053928223229E-5</v>
      </c>
      <c r="AP64" s="774">
        <v>1.9722962669486231E-4</v>
      </c>
      <c r="AQ64" s="774">
        <v>1.1311052471268954E-6</v>
      </c>
      <c r="AR64" s="774">
        <v>0.36579189915854848</v>
      </c>
    </row>
    <row r="65" spans="1:44">
      <c r="A65" s="574" t="s">
        <v>807</v>
      </c>
      <c r="B65" s="550">
        <v>63</v>
      </c>
      <c r="C65" s="550" t="s">
        <v>407</v>
      </c>
      <c r="D65" s="551">
        <v>79871</v>
      </c>
      <c r="E65" s="551">
        <v>388604.06679642643</v>
      </c>
      <c r="F65" s="551">
        <v>22381.22248363082</v>
      </c>
      <c r="G65" s="551">
        <v>0</v>
      </c>
      <c r="H65" s="551">
        <v>347.35098467565012</v>
      </c>
      <c r="I65" s="551">
        <v>370.32068167822683</v>
      </c>
      <c r="J65" s="551">
        <v>0</v>
      </c>
      <c r="K65" s="551">
        <v>0</v>
      </c>
      <c r="L65" s="551">
        <v>0</v>
      </c>
      <c r="M65" s="551">
        <v>0</v>
      </c>
      <c r="N65" s="551">
        <v>23098.894149984695</v>
      </c>
      <c r="O65" s="774">
        <v>4.8653962864672584</v>
      </c>
      <c r="P65" s="774">
        <v>0.28021713116939589</v>
      </c>
      <c r="Q65" s="774">
        <v>0</v>
      </c>
      <c r="R65" s="774">
        <v>4.3488999095497756E-3</v>
      </c>
      <c r="S65" s="774">
        <v>4.6364848528029799E-3</v>
      </c>
      <c r="T65" s="774">
        <v>0</v>
      </c>
      <c r="U65" s="774">
        <v>0</v>
      </c>
      <c r="V65" s="774">
        <v>0</v>
      </c>
      <c r="W65" s="774">
        <v>0</v>
      </c>
      <c r="X65" s="774">
        <v>0.28920251593174867</v>
      </c>
      <c r="Y65" s="774">
        <v>98.628718300412828</v>
      </c>
      <c r="Z65" s="774">
        <v>6.0780799795531184</v>
      </c>
      <c r="AA65" s="774">
        <v>0.22889359045751534</v>
      </c>
      <c r="AB65" s="774">
        <v>0.33115937880138524</v>
      </c>
      <c r="AC65" s="774">
        <v>0.10119824165706318</v>
      </c>
      <c r="AD65" s="774">
        <v>1.8679481657234192E-2</v>
      </c>
      <c r="AE65" s="774">
        <v>7.4330962932776952E-4</v>
      </c>
      <c r="AF65" s="774">
        <v>3.5392130906764098E-3</v>
      </c>
      <c r="AG65" s="774">
        <v>4.7419670513984221E-5</v>
      </c>
      <c r="AH65" s="774">
        <v>6.7623406145168339</v>
      </c>
      <c r="AI65" s="774">
        <v>72.630964979380963</v>
      </c>
      <c r="AJ65" s="774">
        <v>4.4160040401273246</v>
      </c>
      <c r="AK65" s="774">
        <v>4.0538178027868507E-2</v>
      </c>
      <c r="AL65" s="774">
        <v>1.5928300245584025E-2</v>
      </c>
      <c r="AM65" s="774">
        <v>3.8909431521760511E-2</v>
      </c>
      <c r="AN65" s="774">
        <v>1.0532655495366427E-2</v>
      </c>
      <c r="AO65" s="774">
        <v>2.3064317900424992E-4</v>
      </c>
      <c r="AP65" s="774">
        <v>2.7714874267063959E-3</v>
      </c>
      <c r="AQ65" s="774">
        <v>6.0578777587070269E-6</v>
      </c>
      <c r="AR65" s="774">
        <v>4.5249207939013738</v>
      </c>
    </row>
    <row r="66" spans="1:44">
      <c r="A66" s="574" t="s">
        <v>808</v>
      </c>
      <c r="B66" s="550">
        <v>64</v>
      </c>
      <c r="C66" s="550" t="s">
        <v>809</v>
      </c>
      <c r="D66" s="551">
        <v>77986</v>
      </c>
      <c r="E66" s="551">
        <v>956920.64215790934</v>
      </c>
      <c r="F66" s="551">
        <v>54158.52699244325</v>
      </c>
      <c r="G66" s="551">
        <v>0</v>
      </c>
      <c r="H66" s="551">
        <v>76.849894740491905</v>
      </c>
      <c r="I66" s="551">
        <v>97.86009732465746</v>
      </c>
      <c r="J66" s="551">
        <v>0</v>
      </c>
      <c r="K66" s="551">
        <v>0</v>
      </c>
      <c r="L66" s="551">
        <v>0</v>
      </c>
      <c r="M66" s="551">
        <v>0</v>
      </c>
      <c r="N66" s="551">
        <v>54333.236984508403</v>
      </c>
      <c r="O66" s="774">
        <v>12.270415743311739</v>
      </c>
      <c r="P66" s="774">
        <v>0.6944647371636351</v>
      </c>
      <c r="Q66" s="774">
        <v>0</v>
      </c>
      <c r="R66" s="774">
        <v>9.8543193317379924E-4</v>
      </c>
      <c r="S66" s="774">
        <v>1.2548418603936279E-3</v>
      </c>
      <c r="T66" s="774">
        <v>0</v>
      </c>
      <c r="U66" s="774">
        <v>0</v>
      </c>
      <c r="V66" s="774">
        <v>0</v>
      </c>
      <c r="W66" s="774">
        <v>0</v>
      </c>
      <c r="X66" s="774">
        <v>0.6967050109572025</v>
      </c>
      <c r="Y66" s="774">
        <v>105.23687675644011</v>
      </c>
      <c r="Z66" s="774">
        <v>6.3365278044096449</v>
      </c>
      <c r="AA66" s="774">
        <v>0.23998173939759881</v>
      </c>
      <c r="AB66" s="774">
        <v>0.3575436138691459</v>
      </c>
      <c r="AC66" s="774">
        <v>6.2002515634480539E-2</v>
      </c>
      <c r="AD66" s="774">
        <v>1.4718185245366276E-2</v>
      </c>
      <c r="AE66" s="774">
        <v>7.3790654119247189E-4</v>
      </c>
      <c r="AF66" s="774">
        <v>3.4101574820879811E-3</v>
      </c>
      <c r="AG66" s="774">
        <v>4.6973238616117587E-5</v>
      </c>
      <c r="AH66" s="774">
        <v>7.0149688958181331</v>
      </c>
      <c r="AI66" s="774">
        <v>77.35488819393197</v>
      </c>
      <c r="AJ66" s="774">
        <v>4.5940048207713318</v>
      </c>
      <c r="AK66" s="774">
        <v>4.4871295734917674E-2</v>
      </c>
      <c r="AL66" s="774">
        <v>1.4129865892034778E-2</v>
      </c>
      <c r="AM66" s="774">
        <v>3.0230838600588349E-2</v>
      </c>
      <c r="AN66" s="774">
        <v>7.5636122496685939E-3</v>
      </c>
      <c r="AO66" s="774">
        <v>2.307491760778563E-4</v>
      </c>
      <c r="AP66" s="774">
        <v>2.5165564582071464E-3</v>
      </c>
      <c r="AQ66" s="774">
        <v>5.9501300997080467E-6</v>
      </c>
      <c r="AR66" s="774">
        <v>4.6935536890129272</v>
      </c>
    </row>
    <row r="67" spans="1:44">
      <c r="A67" s="574" t="s">
        <v>810</v>
      </c>
      <c r="B67" s="550">
        <v>65</v>
      </c>
      <c r="C67" s="550" t="s">
        <v>811</v>
      </c>
      <c r="D67" s="551">
        <v>87637</v>
      </c>
      <c r="E67" s="551">
        <v>398539.6444203303</v>
      </c>
      <c r="F67" s="551">
        <v>21862.103398678242</v>
      </c>
      <c r="G67" s="551">
        <v>0</v>
      </c>
      <c r="H67" s="551">
        <v>25.436253319030499</v>
      </c>
      <c r="I67" s="551">
        <v>33.886561609241689</v>
      </c>
      <c r="J67" s="551">
        <v>0</v>
      </c>
      <c r="K67" s="551">
        <v>0</v>
      </c>
      <c r="L67" s="551">
        <v>0</v>
      </c>
      <c r="M67" s="551">
        <v>0</v>
      </c>
      <c r="N67" s="551">
        <v>21921.426213606512</v>
      </c>
      <c r="O67" s="774">
        <v>4.5476185220891896</v>
      </c>
      <c r="P67" s="774">
        <v>0.24946202401586365</v>
      </c>
      <c r="Q67" s="774">
        <v>0</v>
      </c>
      <c r="R67" s="774">
        <v>2.9024559625535445E-4</v>
      </c>
      <c r="S67" s="774">
        <v>3.8666957574131575E-4</v>
      </c>
      <c r="T67" s="774">
        <v>0</v>
      </c>
      <c r="U67" s="774">
        <v>0</v>
      </c>
      <c r="V67" s="774">
        <v>0</v>
      </c>
      <c r="W67" s="774">
        <v>0</v>
      </c>
      <c r="X67" s="774">
        <v>0.25013893918786029</v>
      </c>
      <c r="Y67" s="774">
        <v>111.05334990455637</v>
      </c>
      <c r="Z67" s="774">
        <v>6.844705635055897</v>
      </c>
      <c r="AA67" s="774">
        <v>0.23677896582073496</v>
      </c>
      <c r="AB67" s="774">
        <v>0.34438143701561291</v>
      </c>
      <c r="AC67" s="774">
        <v>5.3033929429681638E-2</v>
      </c>
      <c r="AD67" s="774">
        <v>1.4725512813346145E-2</v>
      </c>
      <c r="AE67" s="774">
        <v>6.6164587225264325E-4</v>
      </c>
      <c r="AF67" s="774">
        <v>4.0270460945421036E-3</v>
      </c>
      <c r="AG67" s="774">
        <v>4.2452846017481913E-5</v>
      </c>
      <c r="AH67" s="774">
        <v>7.4983566249480846</v>
      </c>
      <c r="AI67" s="774">
        <v>83.601082394889843</v>
      </c>
      <c r="AJ67" s="774">
        <v>5.0874353133599008</v>
      </c>
      <c r="AK67" s="774">
        <v>4.731588344826352E-2</v>
      </c>
      <c r="AL67" s="774">
        <v>1.1739176059202036E-2</v>
      </c>
      <c r="AM67" s="774">
        <v>3.1181127907820842E-2</v>
      </c>
      <c r="AN67" s="774">
        <v>7.1105233582938829E-3</v>
      </c>
      <c r="AO67" s="774">
        <v>2.0487763015154977E-4</v>
      </c>
      <c r="AP67" s="774">
        <v>3.1864217159431338E-3</v>
      </c>
      <c r="AQ67" s="774">
        <v>5.3726927626131884E-6</v>
      </c>
      <c r="AR67" s="774">
        <v>5.1881786961723382</v>
      </c>
    </row>
    <row r="68" spans="1:44">
      <c r="A68" s="574" t="s">
        <v>812</v>
      </c>
      <c r="B68" s="550">
        <v>66</v>
      </c>
      <c r="C68" s="550" t="s">
        <v>813</v>
      </c>
      <c r="D68" s="551">
        <v>102543</v>
      </c>
      <c r="E68" s="551">
        <v>472201.98856061732</v>
      </c>
      <c r="F68" s="551">
        <v>25975.249344919444</v>
      </c>
      <c r="G68" s="551">
        <v>284.89959077196289</v>
      </c>
      <c r="H68" s="551">
        <v>126.97818580083104</v>
      </c>
      <c r="I68" s="551">
        <v>141.41285158072694</v>
      </c>
      <c r="J68" s="551">
        <v>0</v>
      </c>
      <c r="K68" s="551">
        <v>0</v>
      </c>
      <c r="L68" s="551">
        <v>0</v>
      </c>
      <c r="M68" s="551">
        <v>0</v>
      </c>
      <c r="N68" s="551">
        <v>26528.539973072966</v>
      </c>
      <c r="O68" s="774">
        <v>4.6049168501079283</v>
      </c>
      <c r="P68" s="774">
        <v>0.25331079981002552</v>
      </c>
      <c r="Q68" s="774">
        <v>2.7783426540277044E-3</v>
      </c>
      <c r="R68" s="774">
        <v>1.2382920901556523E-3</v>
      </c>
      <c r="S68" s="774">
        <v>1.3790590443104546E-3</v>
      </c>
      <c r="T68" s="774">
        <v>0</v>
      </c>
      <c r="U68" s="774">
        <v>0</v>
      </c>
      <c r="V68" s="774">
        <v>0</v>
      </c>
      <c r="W68" s="774">
        <v>0</v>
      </c>
      <c r="X68" s="774">
        <v>0.25870649359851933</v>
      </c>
      <c r="Y68" s="774">
        <v>93.404116022723301</v>
      </c>
      <c r="Z68" s="774">
        <v>5.94358922125602</v>
      </c>
      <c r="AA68" s="774">
        <v>0.22817401880893343</v>
      </c>
      <c r="AB68" s="774">
        <v>0.30650200164036268</v>
      </c>
      <c r="AC68" s="774">
        <v>5.8186640847671917E-2</v>
      </c>
      <c r="AD68" s="774">
        <v>1.5580659401090814E-2</v>
      </c>
      <c r="AE68" s="774">
        <v>7.011586509169897E-4</v>
      </c>
      <c r="AF68" s="774">
        <v>2.9267315958170534E-3</v>
      </c>
      <c r="AG68" s="774">
        <v>4.3932667141915075E-5</v>
      </c>
      <c r="AH68" s="774">
        <v>6.555704364867954</v>
      </c>
      <c r="AI68" s="774">
        <v>62.89289379020002</v>
      </c>
      <c r="AJ68" s="774">
        <v>4.0046103040947996</v>
      </c>
      <c r="AK68" s="774">
        <v>4.7856172917820537E-2</v>
      </c>
      <c r="AL68" s="774">
        <v>1.2330931935150658E-2</v>
      </c>
      <c r="AM68" s="774">
        <v>2.8506347942824771E-2</v>
      </c>
      <c r="AN68" s="774">
        <v>7.3600434225111061E-3</v>
      </c>
      <c r="AO68" s="774">
        <v>2.1762913763851438E-4</v>
      </c>
      <c r="AP68" s="774">
        <v>1.9732033982285285E-3</v>
      </c>
      <c r="AQ68" s="774">
        <v>5.3745716912064898E-6</v>
      </c>
      <c r="AR68" s="774">
        <v>4.1028600074206647</v>
      </c>
    </row>
    <row r="69" spans="1:44">
      <c r="A69" s="574" t="s">
        <v>814</v>
      </c>
      <c r="B69" s="550">
        <v>67</v>
      </c>
      <c r="C69" s="550" t="s">
        <v>411</v>
      </c>
      <c r="D69" s="551">
        <v>50693</v>
      </c>
      <c r="E69" s="551">
        <v>106321.17353986153</v>
      </c>
      <c r="F69" s="551">
        <v>5669.0270993022796</v>
      </c>
      <c r="G69" s="551">
        <v>0</v>
      </c>
      <c r="H69" s="551">
        <v>20.597698168220802</v>
      </c>
      <c r="I69" s="551">
        <v>23.482802248178157</v>
      </c>
      <c r="J69" s="551">
        <v>0</v>
      </c>
      <c r="K69" s="551">
        <v>0</v>
      </c>
      <c r="L69" s="551">
        <v>0</v>
      </c>
      <c r="M69" s="551">
        <v>0</v>
      </c>
      <c r="N69" s="551">
        <v>5713.1075997186781</v>
      </c>
      <c r="O69" s="774">
        <v>2.0973541423837911</v>
      </c>
      <c r="P69" s="774">
        <v>0.11183057028193794</v>
      </c>
      <c r="Q69" s="774">
        <v>0</v>
      </c>
      <c r="R69" s="774">
        <v>4.0632233579036164E-4</v>
      </c>
      <c r="S69" s="774">
        <v>4.6323559955374817E-4</v>
      </c>
      <c r="T69" s="774">
        <v>0</v>
      </c>
      <c r="U69" s="774">
        <v>0</v>
      </c>
      <c r="V69" s="774">
        <v>0</v>
      </c>
      <c r="W69" s="774">
        <v>0</v>
      </c>
      <c r="X69" s="774">
        <v>0.11270012821728205</v>
      </c>
      <c r="Y69" s="774">
        <v>82.654231871180116</v>
      </c>
      <c r="Z69" s="774">
        <v>5.2093938623424227</v>
      </c>
      <c r="AA69" s="774">
        <v>0.19723614420910518</v>
      </c>
      <c r="AB69" s="774">
        <v>0.26355514922706624</v>
      </c>
      <c r="AC69" s="774">
        <v>4.9779647175734652E-2</v>
      </c>
      <c r="AD69" s="774">
        <v>1.4256562179185193E-2</v>
      </c>
      <c r="AE69" s="774">
        <v>5.8796952248629862E-4</v>
      </c>
      <c r="AF69" s="774">
        <v>2.8757529063170337E-3</v>
      </c>
      <c r="AG69" s="774">
        <v>3.6143147341361648E-5</v>
      </c>
      <c r="AH69" s="774">
        <v>5.7377212307096599</v>
      </c>
      <c r="AI69" s="774">
        <v>55.066897905418593</v>
      </c>
      <c r="AJ69" s="774">
        <v>3.4526481734925945</v>
      </c>
      <c r="AK69" s="774">
        <v>4.818738814457528E-2</v>
      </c>
      <c r="AL69" s="774">
        <v>8.5882753107597402E-3</v>
      </c>
      <c r="AM69" s="774">
        <v>2.3250759564981155E-2</v>
      </c>
      <c r="AN69" s="774">
        <v>7.0198444104107123E-3</v>
      </c>
      <c r="AO69" s="774">
        <v>1.7988137164583838E-4</v>
      </c>
      <c r="AP69" s="774">
        <v>1.9893370438562536E-3</v>
      </c>
      <c r="AQ69" s="774">
        <v>4.0707605439326093E-6</v>
      </c>
      <c r="AR69" s="774">
        <v>3.5418677300993671</v>
      </c>
    </row>
    <row r="70" spans="1:44">
      <c r="A70" s="574" t="s">
        <v>815</v>
      </c>
      <c r="B70" s="550">
        <v>68</v>
      </c>
      <c r="C70" s="550" t="s">
        <v>413</v>
      </c>
      <c r="D70" s="551">
        <v>217484</v>
      </c>
      <c r="E70" s="551">
        <v>7084485.1125700986</v>
      </c>
      <c r="F70" s="551">
        <v>406751.32435326726</v>
      </c>
      <c r="G70" s="551">
        <v>4478.6684639872356</v>
      </c>
      <c r="H70" s="551">
        <v>5828.2739671497775</v>
      </c>
      <c r="I70" s="551">
        <v>6224.0022908197407</v>
      </c>
      <c r="J70" s="551">
        <v>0</v>
      </c>
      <c r="K70" s="551">
        <v>0</v>
      </c>
      <c r="L70" s="551">
        <v>0</v>
      </c>
      <c r="M70" s="551">
        <v>0</v>
      </c>
      <c r="N70" s="551">
        <v>423282.269075224</v>
      </c>
      <c r="O70" s="774">
        <v>32.574741647983757</v>
      </c>
      <c r="P70" s="774">
        <v>1.8702586137521255</v>
      </c>
      <c r="Q70" s="774">
        <v>2.0593094039043035E-2</v>
      </c>
      <c r="R70" s="774">
        <v>2.6798633311644893E-2</v>
      </c>
      <c r="S70" s="774">
        <v>2.8618207733993033E-2</v>
      </c>
      <c r="T70" s="774">
        <v>0</v>
      </c>
      <c r="U70" s="774">
        <v>0</v>
      </c>
      <c r="V70" s="774">
        <v>0</v>
      </c>
      <c r="W70" s="774">
        <v>0</v>
      </c>
      <c r="X70" s="774">
        <v>1.9462685488368066</v>
      </c>
      <c r="Y70" s="774">
        <v>91.399111872010522</v>
      </c>
      <c r="Z70" s="774">
        <v>5.0573373517756792</v>
      </c>
      <c r="AA70" s="774">
        <v>0.34550527754515248</v>
      </c>
      <c r="AB70" s="774">
        <v>0.40411278531011341</v>
      </c>
      <c r="AC70" s="774">
        <v>8.1752140841356485E-2</v>
      </c>
      <c r="AD70" s="774">
        <v>1.5632446227076331E-2</v>
      </c>
      <c r="AE70" s="774">
        <v>9.5070231729331531E-4</v>
      </c>
      <c r="AF70" s="774">
        <v>2.3337046710105113E-3</v>
      </c>
      <c r="AG70" s="774">
        <v>6.1526675427152718E-5</v>
      </c>
      <c r="AH70" s="774">
        <v>5.9076859353631095</v>
      </c>
      <c r="AI70" s="774">
        <v>69.164362278810685</v>
      </c>
      <c r="AJ70" s="774">
        <v>3.8070354823406705</v>
      </c>
      <c r="AK70" s="774">
        <v>8.7579005995653381E-2</v>
      </c>
      <c r="AL70" s="774">
        <v>3.4411099535627307E-2</v>
      </c>
      <c r="AM70" s="774">
        <v>5.1185143469813996E-2</v>
      </c>
      <c r="AN70" s="774">
        <v>1.10222036058862E-2</v>
      </c>
      <c r="AO70" s="774">
        <v>3.2133694683619005E-4</v>
      </c>
      <c r="AP70" s="774">
        <v>1.6865569553005373E-3</v>
      </c>
      <c r="AQ70" s="774">
        <v>8.9071096205066718E-6</v>
      </c>
      <c r="AR70" s="774">
        <v>3.9932497359594086</v>
      </c>
    </row>
    <row r="71" spans="1:44">
      <c r="A71" s="574" t="s">
        <v>816</v>
      </c>
      <c r="B71" s="550">
        <v>69</v>
      </c>
      <c r="C71" s="550" t="s">
        <v>415</v>
      </c>
      <c r="D71" s="551">
        <v>449175</v>
      </c>
      <c r="E71" s="551">
        <v>2814192.8400676888</v>
      </c>
      <c r="F71" s="551">
        <v>162864.24761081417</v>
      </c>
      <c r="G71" s="551">
        <v>4082.3883747653281</v>
      </c>
      <c r="H71" s="551">
        <v>705.21640721682127</v>
      </c>
      <c r="I71" s="551">
        <v>788.88937404177034</v>
      </c>
      <c r="J71" s="551">
        <v>0</v>
      </c>
      <c r="K71" s="551">
        <v>0</v>
      </c>
      <c r="L71" s="551">
        <v>0</v>
      </c>
      <c r="M71" s="551">
        <v>0</v>
      </c>
      <c r="N71" s="551">
        <v>168440.74176683809</v>
      </c>
      <c r="O71" s="774">
        <v>6.265248155101439</v>
      </c>
      <c r="P71" s="774">
        <v>0.36258528994448525</v>
      </c>
      <c r="Q71" s="774">
        <v>9.0886366667007924E-3</v>
      </c>
      <c r="R71" s="774">
        <v>1.5700259525058635E-3</v>
      </c>
      <c r="S71" s="774">
        <v>1.7563073947609959E-3</v>
      </c>
      <c r="T71" s="774">
        <v>0</v>
      </c>
      <c r="U71" s="774">
        <v>0</v>
      </c>
      <c r="V71" s="774">
        <v>0</v>
      </c>
      <c r="W71" s="774">
        <v>0</v>
      </c>
      <c r="X71" s="774">
        <v>0.37500025995845293</v>
      </c>
      <c r="Y71" s="774">
        <v>88.040041373712626</v>
      </c>
      <c r="Z71" s="774">
        <v>5.477095810751397</v>
      </c>
      <c r="AA71" s="774">
        <v>0.23502297212849416</v>
      </c>
      <c r="AB71" s="774">
        <v>0.30645693798809481</v>
      </c>
      <c r="AC71" s="774">
        <v>5.4031982016700481E-2</v>
      </c>
      <c r="AD71" s="774">
        <v>2.360435481602615E-2</v>
      </c>
      <c r="AE71" s="774">
        <v>8.2346967413462189E-4</v>
      </c>
      <c r="AF71" s="774">
        <v>2.7805132464312141E-3</v>
      </c>
      <c r="AG71" s="774">
        <v>5.2970772357023081E-5</v>
      </c>
      <c r="AH71" s="774">
        <v>6.0998690113936354</v>
      </c>
      <c r="AI71" s="774">
        <v>62.745761931615718</v>
      </c>
      <c r="AJ71" s="774">
        <v>3.895412823097347</v>
      </c>
      <c r="AK71" s="774">
        <v>5.3557749363896151E-2</v>
      </c>
      <c r="AL71" s="774">
        <v>1.2511554022236372E-2</v>
      </c>
      <c r="AM71" s="774">
        <v>2.8002128502550988E-2</v>
      </c>
      <c r="AN71" s="774">
        <v>1.1443709760265996E-2</v>
      </c>
      <c r="AO71" s="774">
        <v>2.7560082384223947E-4</v>
      </c>
      <c r="AP71" s="774">
        <v>2.0011524111813997E-3</v>
      </c>
      <c r="AQ71" s="774">
        <v>7.4899300196238692E-6</v>
      </c>
      <c r="AR71" s="774">
        <v>4.0032122079113401</v>
      </c>
    </row>
    <row r="72" spans="1:44">
      <c r="A72" s="574" t="s">
        <v>817</v>
      </c>
      <c r="B72" s="550">
        <v>70</v>
      </c>
      <c r="C72" s="550" t="s">
        <v>818</v>
      </c>
      <c r="D72" s="551">
        <v>698652</v>
      </c>
      <c r="E72" s="551">
        <v>1752711.159535327</v>
      </c>
      <c r="F72" s="551">
        <v>92391.879955645316</v>
      </c>
      <c r="G72" s="551">
        <v>2.2117728809061621</v>
      </c>
      <c r="H72" s="551">
        <v>124.38324768485312</v>
      </c>
      <c r="I72" s="551">
        <v>162.11800578004221</v>
      </c>
      <c r="J72" s="551">
        <v>0</v>
      </c>
      <c r="K72" s="551">
        <v>0</v>
      </c>
      <c r="L72" s="551">
        <v>0</v>
      </c>
      <c r="M72" s="551">
        <v>0</v>
      </c>
      <c r="N72" s="551">
        <v>92680.592981991111</v>
      </c>
      <c r="O72" s="774">
        <v>2.5087041324369315</v>
      </c>
      <c r="P72" s="774">
        <v>0.13224306229087632</v>
      </c>
      <c r="Q72" s="774">
        <v>3.1657719163563006E-6</v>
      </c>
      <c r="R72" s="774">
        <v>1.7803319490225909E-4</v>
      </c>
      <c r="S72" s="774">
        <v>2.3204400156307033E-4</v>
      </c>
      <c r="T72" s="774">
        <v>0</v>
      </c>
      <c r="U72" s="774">
        <v>0</v>
      </c>
      <c r="V72" s="774">
        <v>0</v>
      </c>
      <c r="W72" s="774">
        <v>0</v>
      </c>
      <c r="X72" s="774">
        <v>0.13265630525925801</v>
      </c>
      <c r="Y72" s="774">
        <v>46.279422340618737</v>
      </c>
      <c r="Z72" s="774">
        <v>2.6810679621235098</v>
      </c>
      <c r="AA72" s="774">
        <v>0.12692466400411884</v>
      </c>
      <c r="AB72" s="774">
        <v>0.17171642176988294</v>
      </c>
      <c r="AC72" s="774">
        <v>2.714218073621421E-2</v>
      </c>
      <c r="AD72" s="774">
        <v>1.1434210122288022E-2</v>
      </c>
      <c r="AE72" s="774">
        <v>6.2680497866629862E-4</v>
      </c>
      <c r="AF72" s="774">
        <v>1.640547951351407E-3</v>
      </c>
      <c r="AG72" s="774">
        <v>4.0024969418954556E-5</v>
      </c>
      <c r="AH72" s="774">
        <v>3.0205928166554501</v>
      </c>
      <c r="AI72" s="774">
        <v>30.704715266147204</v>
      </c>
      <c r="AJ72" s="774">
        <v>1.7351235732383135</v>
      </c>
      <c r="AK72" s="774">
        <v>2.7586183659387996E-2</v>
      </c>
      <c r="AL72" s="774">
        <v>7.735056527891985E-3</v>
      </c>
      <c r="AM72" s="774">
        <v>1.4054122213025953E-2</v>
      </c>
      <c r="AN72" s="774">
        <v>7.3087993846498583E-3</v>
      </c>
      <c r="AO72" s="774">
        <v>2.1340302915996552E-4</v>
      </c>
      <c r="AP72" s="774">
        <v>1.0910210802792971E-3</v>
      </c>
      <c r="AQ72" s="774">
        <v>5.5002307999112981E-6</v>
      </c>
      <c r="AR72" s="774">
        <v>1.7931176593635085</v>
      </c>
    </row>
    <row r="73" spans="1:44">
      <c r="A73" s="574" t="s">
        <v>819</v>
      </c>
      <c r="B73" s="550">
        <v>71</v>
      </c>
      <c r="C73" s="550" t="s">
        <v>820</v>
      </c>
      <c r="D73" s="551">
        <v>271574</v>
      </c>
      <c r="E73" s="551">
        <v>592352.34271823731</v>
      </c>
      <c r="F73" s="551">
        <v>31049.264040239952</v>
      </c>
      <c r="G73" s="551">
        <v>1.1630171052735352</v>
      </c>
      <c r="H73" s="551">
        <v>434.24218386774487</v>
      </c>
      <c r="I73" s="551">
        <v>464.90625059732838</v>
      </c>
      <c r="J73" s="551">
        <v>0</v>
      </c>
      <c r="K73" s="551">
        <v>0</v>
      </c>
      <c r="L73" s="551">
        <v>0</v>
      </c>
      <c r="M73" s="551">
        <v>0</v>
      </c>
      <c r="N73" s="551">
        <v>31949.575491810298</v>
      </c>
      <c r="O73" s="774">
        <v>2.1811820819306611</v>
      </c>
      <c r="P73" s="774">
        <v>0.1143307681892963</v>
      </c>
      <c r="Q73" s="774">
        <v>4.2825053402517733E-6</v>
      </c>
      <c r="R73" s="774">
        <v>1.5989829065659632E-3</v>
      </c>
      <c r="S73" s="774">
        <v>1.7118952867260062E-3</v>
      </c>
      <c r="T73" s="774">
        <v>0</v>
      </c>
      <c r="U73" s="774">
        <v>0</v>
      </c>
      <c r="V73" s="774">
        <v>0</v>
      </c>
      <c r="W73" s="774">
        <v>0</v>
      </c>
      <c r="X73" s="774">
        <v>0.11764592888792852</v>
      </c>
      <c r="Y73" s="774">
        <v>67.121951372716509</v>
      </c>
      <c r="Z73" s="774">
        <v>4.2413401981454664</v>
      </c>
      <c r="AA73" s="774">
        <v>0.16611316962719191</v>
      </c>
      <c r="AB73" s="774">
        <v>0.22345661956457469</v>
      </c>
      <c r="AC73" s="774">
        <v>4.1610457887382435E-2</v>
      </c>
      <c r="AD73" s="774">
        <v>1.3497595416128985E-2</v>
      </c>
      <c r="AE73" s="774">
        <v>5.8246848231444277E-4</v>
      </c>
      <c r="AF73" s="774">
        <v>2.1739882297564577E-3</v>
      </c>
      <c r="AG73" s="774">
        <v>3.6044757941711024E-5</v>
      </c>
      <c r="AH73" s="774">
        <v>4.6888105421107573</v>
      </c>
      <c r="AI73" s="774">
        <v>41.443005144260212</v>
      </c>
      <c r="AJ73" s="774">
        <v>2.6173090540731803</v>
      </c>
      <c r="AK73" s="774">
        <v>3.2960458704053841E-2</v>
      </c>
      <c r="AL73" s="774">
        <v>8.7943219297021025E-3</v>
      </c>
      <c r="AM73" s="774">
        <v>1.9554099636810499E-2</v>
      </c>
      <c r="AN73" s="774">
        <v>6.7581759517444644E-3</v>
      </c>
      <c r="AO73" s="774">
        <v>1.7718947935431564E-4</v>
      </c>
      <c r="AP73" s="774">
        <v>1.3371662178780297E-3</v>
      </c>
      <c r="AQ73" s="774">
        <v>4.0918725071804867E-6</v>
      </c>
      <c r="AR73" s="774">
        <v>2.6868945578652306</v>
      </c>
    </row>
    <row r="74" spans="1:44">
      <c r="A74" s="574" t="s">
        <v>821</v>
      </c>
      <c r="B74" s="550">
        <v>72</v>
      </c>
      <c r="C74" s="550" t="s">
        <v>419</v>
      </c>
      <c r="D74" s="551">
        <v>114714</v>
      </c>
      <c r="E74" s="551">
        <v>581026.06246717682</v>
      </c>
      <c r="F74" s="551">
        <v>31989.695623768268</v>
      </c>
      <c r="G74" s="551">
        <v>7.7534473684902364E-2</v>
      </c>
      <c r="H74" s="551">
        <v>68.742346123810208</v>
      </c>
      <c r="I74" s="551">
        <v>82.507746334046217</v>
      </c>
      <c r="J74" s="551">
        <v>0</v>
      </c>
      <c r="K74" s="551">
        <v>0</v>
      </c>
      <c r="L74" s="551">
        <v>0</v>
      </c>
      <c r="M74" s="551">
        <v>0</v>
      </c>
      <c r="N74" s="551">
        <v>32141.023250699811</v>
      </c>
      <c r="O74" s="774">
        <v>5.0649969704410696</v>
      </c>
      <c r="P74" s="774">
        <v>0.27886479090405936</v>
      </c>
      <c r="Q74" s="774">
        <v>6.7589373297855851E-7</v>
      </c>
      <c r="R74" s="774">
        <v>5.9924983980865637E-4</v>
      </c>
      <c r="S74" s="774">
        <v>7.1924740078844964E-4</v>
      </c>
      <c r="T74" s="774">
        <v>0</v>
      </c>
      <c r="U74" s="774">
        <v>0</v>
      </c>
      <c r="V74" s="774">
        <v>0</v>
      </c>
      <c r="W74" s="774">
        <v>0</v>
      </c>
      <c r="X74" s="774">
        <v>0.28018396403838941</v>
      </c>
      <c r="Y74" s="774">
        <v>62.753209653891517</v>
      </c>
      <c r="Z74" s="774">
        <v>3.7607602777813165</v>
      </c>
      <c r="AA74" s="774">
        <v>0.16175795568635165</v>
      </c>
      <c r="AB74" s="774">
        <v>0.23274140228223308</v>
      </c>
      <c r="AC74" s="774">
        <v>3.6713491819619908E-2</v>
      </c>
      <c r="AD74" s="774">
        <v>1.69940742524562E-2</v>
      </c>
      <c r="AE74" s="774">
        <v>6.4788601730846561E-4</v>
      </c>
      <c r="AF74" s="774">
        <v>2.1226404959770922E-3</v>
      </c>
      <c r="AG74" s="774">
        <v>4.0236537891084347E-5</v>
      </c>
      <c r="AH74" s="774">
        <v>4.2117779648731526</v>
      </c>
      <c r="AI74" s="774">
        <v>41.6273238928515</v>
      </c>
      <c r="AJ74" s="774">
        <v>2.4565113910622616</v>
      </c>
      <c r="AK74" s="774">
        <v>3.5136195583678469E-2</v>
      </c>
      <c r="AL74" s="774">
        <v>1.0308225358284705E-2</v>
      </c>
      <c r="AM74" s="774">
        <v>1.7784801425206949E-2</v>
      </c>
      <c r="AN74" s="774">
        <v>1.0523356501947856E-2</v>
      </c>
      <c r="AO74" s="774">
        <v>2.0703276592849693E-4</v>
      </c>
      <c r="AP74" s="774">
        <v>1.3916067720826778E-3</v>
      </c>
      <c r="AQ74" s="774">
        <v>4.6536075722261186E-6</v>
      </c>
      <c r="AR74" s="774">
        <v>2.5318672630769634</v>
      </c>
    </row>
    <row r="75" spans="1:44">
      <c r="A75" s="574" t="s">
        <v>822</v>
      </c>
      <c r="B75" s="550">
        <v>73</v>
      </c>
      <c r="C75" s="550" t="s">
        <v>823</v>
      </c>
      <c r="D75" s="551">
        <v>90540</v>
      </c>
      <c r="E75" s="551">
        <v>402853.0889535881</v>
      </c>
      <c r="F75" s="551">
        <v>21662.057937717731</v>
      </c>
      <c r="G75" s="551">
        <v>0</v>
      </c>
      <c r="H75" s="551">
        <v>71.648037177011872</v>
      </c>
      <c r="I75" s="551">
        <v>82.287616387713669</v>
      </c>
      <c r="J75" s="551">
        <v>0</v>
      </c>
      <c r="K75" s="551">
        <v>0</v>
      </c>
      <c r="L75" s="551">
        <v>0</v>
      </c>
      <c r="M75" s="551">
        <v>0</v>
      </c>
      <c r="N75" s="551">
        <v>21815.993591282459</v>
      </c>
      <c r="O75" s="774">
        <v>4.4494487403753933</v>
      </c>
      <c r="P75" s="774">
        <v>0.2392540085897695</v>
      </c>
      <c r="Q75" s="774">
        <v>0</v>
      </c>
      <c r="R75" s="774">
        <v>7.9134125444015762E-4</v>
      </c>
      <c r="S75" s="774">
        <v>9.0885372639401009E-4</v>
      </c>
      <c r="T75" s="774">
        <v>0</v>
      </c>
      <c r="U75" s="774">
        <v>0</v>
      </c>
      <c r="V75" s="774">
        <v>0</v>
      </c>
      <c r="W75" s="774">
        <v>0</v>
      </c>
      <c r="X75" s="774">
        <v>0.24095420357060368</v>
      </c>
      <c r="Y75" s="774">
        <v>47.286737924646303</v>
      </c>
      <c r="Z75" s="774">
        <v>2.7875587060207887</v>
      </c>
      <c r="AA75" s="774">
        <v>0.12459284872650904</v>
      </c>
      <c r="AB75" s="774">
        <v>0.35765027752309847</v>
      </c>
      <c r="AC75" s="774">
        <v>0.15058693844210497</v>
      </c>
      <c r="AD75" s="774">
        <v>1.2598608347036688E-2</v>
      </c>
      <c r="AE75" s="774">
        <v>5.4884246072590156E-4</v>
      </c>
      <c r="AF75" s="774">
        <v>1.5068801286577246E-3</v>
      </c>
      <c r="AG75" s="774">
        <v>3.3864419012661292E-5</v>
      </c>
      <c r="AH75" s="774">
        <v>3.4350769660679337</v>
      </c>
      <c r="AI75" s="774">
        <v>24.186375336224447</v>
      </c>
      <c r="AJ75" s="774">
        <v>1.377066895889018</v>
      </c>
      <c r="AK75" s="774">
        <v>1.9653719654271339E-2</v>
      </c>
      <c r="AL75" s="774">
        <v>0.12237434699284525</v>
      </c>
      <c r="AM75" s="774">
        <v>6.6768112409537839E-2</v>
      </c>
      <c r="AN75" s="774">
        <v>6.3797334493264487E-3</v>
      </c>
      <c r="AO75" s="774">
        <v>1.477433349596232E-4</v>
      </c>
      <c r="AP75" s="774">
        <v>7.419146329083299E-4</v>
      </c>
      <c r="AQ75" s="774">
        <v>3.3458124936307148E-6</v>
      </c>
      <c r="AR75" s="774">
        <v>1.5931358121753609</v>
      </c>
    </row>
    <row r="76" spans="1:44">
      <c r="A76" s="574" t="s">
        <v>824</v>
      </c>
      <c r="B76" s="550">
        <v>74</v>
      </c>
      <c r="C76" s="550" t="s">
        <v>825</v>
      </c>
      <c r="D76" s="551">
        <v>113224</v>
      </c>
      <c r="E76" s="551">
        <v>492308.41944131948</v>
      </c>
      <c r="F76" s="551">
        <v>27312.562514100675</v>
      </c>
      <c r="G76" s="551">
        <v>0.95489825485616564</v>
      </c>
      <c r="H76" s="551">
        <v>279.04871678781154</v>
      </c>
      <c r="I76" s="551">
        <v>300.79580586124752</v>
      </c>
      <c r="J76" s="551">
        <v>0</v>
      </c>
      <c r="K76" s="551">
        <v>0</v>
      </c>
      <c r="L76" s="551">
        <v>0</v>
      </c>
      <c r="M76" s="551">
        <v>0</v>
      </c>
      <c r="N76" s="551">
        <v>27893.361935004588</v>
      </c>
      <c r="O76" s="774">
        <v>4.3480924489624062</v>
      </c>
      <c r="P76" s="774">
        <v>0.24122591070886626</v>
      </c>
      <c r="Q76" s="774">
        <v>8.4337088855380982E-6</v>
      </c>
      <c r="R76" s="774">
        <v>2.4645721471402843E-3</v>
      </c>
      <c r="S76" s="774">
        <v>2.6566435195828405E-3</v>
      </c>
      <c r="T76" s="774">
        <v>0</v>
      </c>
      <c r="U76" s="774">
        <v>0</v>
      </c>
      <c r="V76" s="774">
        <v>0</v>
      </c>
      <c r="W76" s="774">
        <v>0</v>
      </c>
      <c r="X76" s="774">
        <v>0.2463555600844749</v>
      </c>
      <c r="Y76" s="774">
        <v>110.08790022364511</v>
      </c>
      <c r="Z76" s="774">
        <v>7.2389716772192489</v>
      </c>
      <c r="AA76" s="774">
        <v>0.25679731347787815</v>
      </c>
      <c r="AB76" s="774">
        <v>0.35324073818844126</v>
      </c>
      <c r="AC76" s="774">
        <v>6.1357587239898148E-2</v>
      </c>
      <c r="AD76" s="774">
        <v>2.3413966641026834E-2</v>
      </c>
      <c r="AE76" s="774">
        <v>7.354337174078423E-4</v>
      </c>
      <c r="AF76" s="774">
        <v>3.3217604477871377E-3</v>
      </c>
      <c r="AG76" s="774">
        <v>4.6267433693730399E-5</v>
      </c>
      <c r="AH76" s="774">
        <v>7.9378847443653813</v>
      </c>
      <c r="AI76" s="774">
        <v>72.517896237680645</v>
      </c>
      <c r="AJ76" s="774">
        <v>4.8210794890291728</v>
      </c>
      <c r="AK76" s="774">
        <v>4.9556692989188814E-2</v>
      </c>
      <c r="AL76" s="774">
        <v>1.2028673534309163E-2</v>
      </c>
      <c r="AM76" s="774">
        <v>3.1676535518894607E-2</v>
      </c>
      <c r="AN76" s="774">
        <v>1.2341514566934931E-2</v>
      </c>
      <c r="AO76" s="774">
        <v>2.1303979440857472E-4</v>
      </c>
      <c r="AP76" s="774">
        <v>2.176626730226448E-3</v>
      </c>
      <c r="AQ76" s="774">
        <v>5.2471962636373618E-6</v>
      </c>
      <c r="AR76" s="774">
        <v>4.9290778193593985</v>
      </c>
    </row>
    <row r="77" spans="1:44">
      <c r="A77" s="574" t="s">
        <v>826</v>
      </c>
      <c r="B77" s="550">
        <v>75</v>
      </c>
      <c r="C77" s="550" t="s">
        <v>421</v>
      </c>
      <c r="D77" s="551">
        <v>556821</v>
      </c>
      <c r="E77" s="551">
        <v>1402676.7744617811</v>
      </c>
      <c r="F77" s="551">
        <v>72969.444659515691</v>
      </c>
      <c r="G77" s="551">
        <v>60.893127175058574</v>
      </c>
      <c r="H77" s="551">
        <v>830.95666308592979</v>
      </c>
      <c r="I77" s="551">
        <v>894.55737715289865</v>
      </c>
      <c r="J77" s="551">
        <v>0</v>
      </c>
      <c r="K77" s="551">
        <v>0</v>
      </c>
      <c r="L77" s="551">
        <v>0</v>
      </c>
      <c r="M77" s="551">
        <v>0</v>
      </c>
      <c r="N77" s="551">
        <v>74755.851826929589</v>
      </c>
      <c r="O77" s="774">
        <v>2.5190802330763047</v>
      </c>
      <c r="P77" s="774">
        <v>0.13104650266336165</v>
      </c>
      <c r="Q77" s="774">
        <v>1.0935853205080012E-4</v>
      </c>
      <c r="R77" s="774">
        <v>1.4923227807247389E-3</v>
      </c>
      <c r="S77" s="774">
        <v>1.6065438931952972E-3</v>
      </c>
      <c r="T77" s="774">
        <v>0</v>
      </c>
      <c r="U77" s="774">
        <v>0</v>
      </c>
      <c r="V77" s="774">
        <v>0</v>
      </c>
      <c r="W77" s="774">
        <v>0</v>
      </c>
      <c r="X77" s="774">
        <v>0.13425472786933246</v>
      </c>
      <c r="Y77" s="774">
        <v>56.14390833335608</v>
      </c>
      <c r="Z77" s="774">
        <v>3.5148092972206118</v>
      </c>
      <c r="AA77" s="774">
        <v>0.14429438119312088</v>
      </c>
      <c r="AB77" s="774">
        <v>0.18901717685289016</v>
      </c>
      <c r="AC77" s="774">
        <v>3.5365322644079961E-2</v>
      </c>
      <c r="AD77" s="774">
        <v>1.5447076403083546E-2</v>
      </c>
      <c r="AE77" s="774">
        <v>5.4671389993657914E-4</v>
      </c>
      <c r="AF77" s="774">
        <v>1.8530699420109607E-3</v>
      </c>
      <c r="AG77" s="774">
        <v>3.4214264659799916E-5</v>
      </c>
      <c r="AH77" s="774">
        <v>3.9013672524203935</v>
      </c>
      <c r="AI77" s="774">
        <v>35.257940137933275</v>
      </c>
      <c r="AJ77" s="774">
        <v>2.2048067406799681</v>
      </c>
      <c r="AK77" s="774">
        <v>2.9210478944098263E-2</v>
      </c>
      <c r="AL77" s="774">
        <v>6.9968610815034603E-3</v>
      </c>
      <c r="AM77" s="774">
        <v>1.6174894026720094E-2</v>
      </c>
      <c r="AN77" s="774">
        <v>8.8549220955841078E-3</v>
      </c>
      <c r="AO77" s="774">
        <v>1.7200270634262532E-4</v>
      </c>
      <c r="AP77" s="774">
        <v>1.1762150369142045E-3</v>
      </c>
      <c r="AQ77" s="774">
        <v>4.2259425722694669E-6</v>
      </c>
      <c r="AR77" s="774">
        <v>2.2673963405137032</v>
      </c>
    </row>
    <row r="78" spans="1:44">
      <c r="A78" s="574" t="s">
        <v>827</v>
      </c>
      <c r="B78" s="550">
        <v>76</v>
      </c>
      <c r="C78" s="550" t="s">
        <v>828</v>
      </c>
      <c r="D78" s="551">
        <v>474968</v>
      </c>
      <c r="E78" s="551">
        <v>2269389.321845755</v>
      </c>
      <c r="F78" s="551">
        <v>105343.1260512247</v>
      </c>
      <c r="G78" s="551">
        <v>3802.9755543323781</v>
      </c>
      <c r="H78" s="551">
        <v>88.658745848892636</v>
      </c>
      <c r="I78" s="551">
        <v>134.21131983725004</v>
      </c>
      <c r="J78" s="551">
        <v>0</v>
      </c>
      <c r="K78" s="551">
        <v>0</v>
      </c>
      <c r="L78" s="551">
        <v>0</v>
      </c>
      <c r="M78" s="551">
        <v>0</v>
      </c>
      <c r="N78" s="551">
        <v>109368.97167124323</v>
      </c>
      <c r="O78" s="774">
        <v>4.7779836154135751</v>
      </c>
      <c r="P78" s="774">
        <v>0.22178994385142725</v>
      </c>
      <c r="Q78" s="774">
        <v>8.0068037306352813E-3</v>
      </c>
      <c r="R78" s="774">
        <v>1.8666256642319617E-4</v>
      </c>
      <c r="S78" s="774">
        <v>2.8256918326550432E-4</v>
      </c>
      <c r="T78" s="774">
        <v>0</v>
      </c>
      <c r="U78" s="774">
        <v>0</v>
      </c>
      <c r="V78" s="774">
        <v>0</v>
      </c>
      <c r="W78" s="774">
        <v>0</v>
      </c>
      <c r="X78" s="774">
        <v>0.23026597933175122</v>
      </c>
      <c r="Y78" s="774">
        <v>31.513802654970235</v>
      </c>
      <c r="Z78" s="774">
        <v>1.8766569244977178</v>
      </c>
      <c r="AA78" s="774">
        <v>7.5890934732927684E-2</v>
      </c>
      <c r="AB78" s="774">
        <v>0.11566132509110447</v>
      </c>
      <c r="AC78" s="774">
        <v>1.3411462368746895E-2</v>
      </c>
      <c r="AD78" s="774">
        <v>1.4924604251866893E-2</v>
      </c>
      <c r="AE78" s="774">
        <v>6.1481779312615593E-4</v>
      </c>
      <c r="AF78" s="774">
        <v>7.7281497402968355E-4</v>
      </c>
      <c r="AG78" s="774">
        <v>3.9277392515725526E-5</v>
      </c>
      <c r="AH78" s="774">
        <v>2.0979721611020352</v>
      </c>
      <c r="AI78" s="774">
        <v>25.821194558329584</v>
      </c>
      <c r="AJ78" s="774">
        <v>1.5246432682995823</v>
      </c>
      <c r="AK78" s="774">
        <v>2.3469781826800411E-2</v>
      </c>
      <c r="AL78" s="774">
        <v>4.6212815694144632E-3</v>
      </c>
      <c r="AM78" s="774">
        <v>9.6050387189664903E-3</v>
      </c>
      <c r="AN78" s="774">
        <v>1.1982337115632156E-2</v>
      </c>
      <c r="AO78" s="774">
        <v>2.2213584178286977E-4</v>
      </c>
      <c r="AP78" s="774">
        <v>5.6967050395639526E-4</v>
      </c>
      <c r="AQ78" s="774">
        <v>5.9361339228280093E-6</v>
      </c>
      <c r="AR78" s="774">
        <v>1.575119450010058</v>
      </c>
    </row>
    <row r="79" spans="1:44">
      <c r="A79" s="574" t="s">
        <v>829</v>
      </c>
      <c r="B79" s="550">
        <v>77</v>
      </c>
      <c r="C79" s="550" t="s">
        <v>830</v>
      </c>
      <c r="D79" s="551">
        <v>500000</v>
      </c>
      <c r="E79" s="551">
        <v>1107610.511110422</v>
      </c>
      <c r="F79" s="551">
        <v>23212.041888284344</v>
      </c>
      <c r="G79" s="551">
        <v>19024.096246807581</v>
      </c>
      <c r="H79" s="551">
        <v>43.271270318762603</v>
      </c>
      <c r="I79" s="551">
        <v>65.503907650731648</v>
      </c>
      <c r="J79" s="551">
        <v>0</v>
      </c>
      <c r="K79" s="551">
        <v>0</v>
      </c>
      <c r="L79" s="551">
        <v>0</v>
      </c>
      <c r="M79" s="551">
        <v>0</v>
      </c>
      <c r="N79" s="551">
        <v>42344.913313061421</v>
      </c>
      <c r="O79" s="774">
        <v>2.2152210222208439</v>
      </c>
      <c r="P79" s="774">
        <v>4.6424083776568689E-2</v>
      </c>
      <c r="Q79" s="774">
        <v>3.8048192493615164E-2</v>
      </c>
      <c r="R79" s="774">
        <v>8.6542540637525212E-5</v>
      </c>
      <c r="S79" s="774">
        <v>1.3100781530146329E-4</v>
      </c>
      <c r="T79" s="774">
        <v>0</v>
      </c>
      <c r="U79" s="774">
        <v>0</v>
      </c>
      <c r="V79" s="774">
        <v>0</v>
      </c>
      <c r="W79" s="774">
        <v>0</v>
      </c>
      <c r="X79" s="774">
        <v>8.4689826626122858E-2</v>
      </c>
      <c r="Y79" s="774">
        <v>33.185276640189606</v>
      </c>
      <c r="Z79" s="774">
        <v>1.8177413167626768</v>
      </c>
      <c r="AA79" s="774">
        <v>0.14798947196066753</v>
      </c>
      <c r="AB79" s="774">
        <v>0.13793647441335039</v>
      </c>
      <c r="AC79" s="774">
        <v>3.8227228724398724E-2</v>
      </c>
      <c r="AD79" s="774">
        <v>1.1553620967560133E-2</v>
      </c>
      <c r="AE79" s="774">
        <v>5.6438295148969746E-4</v>
      </c>
      <c r="AF79" s="774">
        <v>9.9883483190814598E-4</v>
      </c>
      <c r="AG79" s="774">
        <v>3.4951362499659431E-5</v>
      </c>
      <c r="AH79" s="774">
        <v>2.1550462819745513</v>
      </c>
      <c r="AI79" s="774">
        <v>23.232316003952853</v>
      </c>
      <c r="AJ79" s="774">
        <v>1.2427534882771989</v>
      </c>
      <c r="AK79" s="774">
        <v>6.9655922956877211E-2</v>
      </c>
      <c r="AL79" s="774">
        <v>8.3418903869494666E-3</v>
      </c>
      <c r="AM79" s="774">
        <v>1.4425526143454548E-2</v>
      </c>
      <c r="AN79" s="774">
        <v>7.5583572178056519E-3</v>
      </c>
      <c r="AO79" s="774">
        <v>1.9026722488668939E-4</v>
      </c>
      <c r="AP79" s="774">
        <v>6.9092211985128391E-4</v>
      </c>
      <c r="AQ79" s="774">
        <v>4.5761868485974099E-6</v>
      </c>
      <c r="AR79" s="774">
        <v>1.3436209505138723</v>
      </c>
    </row>
    <row r="80" spans="1:44">
      <c r="A80" s="574" t="s">
        <v>831</v>
      </c>
      <c r="B80" s="550">
        <v>78</v>
      </c>
      <c r="C80" s="550" t="s">
        <v>832</v>
      </c>
      <c r="D80" s="551">
        <v>140648</v>
      </c>
      <c r="E80" s="551">
        <v>1340948.5848686893</v>
      </c>
      <c r="F80" s="551">
        <v>77202.25405278214</v>
      </c>
      <c r="G80" s="551">
        <v>0</v>
      </c>
      <c r="H80" s="551">
        <v>52.387141614648804</v>
      </c>
      <c r="I80" s="551">
        <v>79.303483838879032</v>
      </c>
      <c r="J80" s="551">
        <v>0</v>
      </c>
      <c r="K80" s="551">
        <v>0</v>
      </c>
      <c r="L80" s="551">
        <v>0</v>
      </c>
      <c r="M80" s="551">
        <v>0</v>
      </c>
      <c r="N80" s="551">
        <v>77333.944678235668</v>
      </c>
      <c r="O80" s="774">
        <v>9.5340750303501594</v>
      </c>
      <c r="P80" s="774">
        <v>0.54890403029394053</v>
      </c>
      <c r="Q80" s="774">
        <v>0</v>
      </c>
      <c r="R80" s="774">
        <v>3.7246986529953363E-4</v>
      </c>
      <c r="S80" s="774">
        <v>5.6384366531254644E-4</v>
      </c>
      <c r="T80" s="774">
        <v>0</v>
      </c>
      <c r="U80" s="774">
        <v>0</v>
      </c>
      <c r="V80" s="774">
        <v>0</v>
      </c>
      <c r="W80" s="774">
        <v>0</v>
      </c>
      <c r="X80" s="774">
        <v>0.5498403438245526</v>
      </c>
      <c r="Y80" s="774">
        <v>46.185802174792265</v>
      </c>
      <c r="Z80" s="774">
        <v>2.7435011248103858</v>
      </c>
      <c r="AA80" s="774">
        <v>8.6700190907927743E-2</v>
      </c>
      <c r="AB80" s="774">
        <v>0.15612681183392074</v>
      </c>
      <c r="AC80" s="774">
        <v>1.5579792590463219E-2</v>
      </c>
      <c r="AD80" s="774">
        <v>1.6151463469427918E-2</v>
      </c>
      <c r="AE80" s="774">
        <v>8.8665887521567957E-4</v>
      </c>
      <c r="AF80" s="774">
        <v>1.355190454514242E-3</v>
      </c>
      <c r="AG80" s="774">
        <v>5.535065463654221E-5</v>
      </c>
      <c r="AH80" s="774">
        <v>3.0203565835964916</v>
      </c>
      <c r="AI80" s="774">
        <v>40.496872347352095</v>
      </c>
      <c r="AJ80" s="774">
        <v>2.3956040272836088</v>
      </c>
      <c r="AK80" s="774">
        <v>2.1765286876624938E-2</v>
      </c>
      <c r="AL80" s="774">
        <v>5.4937631267852807E-3</v>
      </c>
      <c r="AM80" s="774">
        <v>1.3091707993445575E-2</v>
      </c>
      <c r="AN80" s="774">
        <v>1.325442547479711E-2</v>
      </c>
      <c r="AO80" s="774">
        <v>3.4757141666487006E-4</v>
      </c>
      <c r="AP80" s="774">
        <v>1.0982462941547665E-3</v>
      </c>
      <c r="AQ80" s="774">
        <v>8.9797745373663657E-6</v>
      </c>
      <c r="AR80" s="774">
        <v>2.4506640082406181</v>
      </c>
    </row>
    <row r="81" spans="1:44">
      <c r="A81" s="574" t="s">
        <v>833</v>
      </c>
      <c r="B81" s="550">
        <v>79</v>
      </c>
      <c r="C81" s="550" t="s">
        <v>425</v>
      </c>
      <c r="D81" s="551">
        <v>1247942</v>
      </c>
      <c r="E81" s="551">
        <v>3974783.1313824486</v>
      </c>
      <c r="F81" s="551">
        <v>130645.53243817412</v>
      </c>
      <c r="G81" s="551">
        <v>6011.9237106284509</v>
      </c>
      <c r="H81" s="551">
        <v>155.28375147331991</v>
      </c>
      <c r="I81" s="551">
        <v>235.06803570213248</v>
      </c>
      <c r="J81" s="551">
        <v>0</v>
      </c>
      <c r="K81" s="551">
        <v>0</v>
      </c>
      <c r="L81" s="551">
        <v>0</v>
      </c>
      <c r="M81" s="551">
        <v>0</v>
      </c>
      <c r="N81" s="551">
        <v>137047.80793597802</v>
      </c>
      <c r="O81" s="774">
        <v>3.185070405020785</v>
      </c>
      <c r="P81" s="774">
        <v>0.10468878556709697</v>
      </c>
      <c r="Q81" s="774">
        <v>4.8174704518546942E-3</v>
      </c>
      <c r="R81" s="774">
        <v>1.244318658025132E-4</v>
      </c>
      <c r="S81" s="774">
        <v>1.8836455196005302E-4</v>
      </c>
      <c r="T81" s="774">
        <v>0</v>
      </c>
      <c r="U81" s="774">
        <v>0</v>
      </c>
      <c r="V81" s="774">
        <v>0</v>
      </c>
      <c r="W81" s="774">
        <v>0</v>
      </c>
      <c r="X81" s="774">
        <v>0.10981905243671423</v>
      </c>
      <c r="Y81" s="774">
        <v>38.627117338466405</v>
      </c>
      <c r="Z81" s="774">
        <v>2.0834341467673698</v>
      </c>
      <c r="AA81" s="774">
        <v>0.11850529319066007</v>
      </c>
      <c r="AB81" s="774">
        <v>0.13966765398118336</v>
      </c>
      <c r="AC81" s="774">
        <v>1.9486383693927627E-2</v>
      </c>
      <c r="AD81" s="774">
        <v>2.0413407726490817E-2</v>
      </c>
      <c r="AE81" s="774">
        <v>8.7104842765837478E-4</v>
      </c>
      <c r="AF81" s="774">
        <v>1.5645731636292973E-3</v>
      </c>
      <c r="AG81" s="774">
        <v>5.6527585283103784E-5</v>
      </c>
      <c r="AH81" s="774">
        <v>2.3839990345362021</v>
      </c>
      <c r="AI81" s="774">
        <v>30.160912401143904</v>
      </c>
      <c r="AJ81" s="774">
        <v>1.5981128636998645</v>
      </c>
      <c r="AK81" s="774">
        <v>4.0752867102678905E-2</v>
      </c>
      <c r="AL81" s="774">
        <v>5.0316328502304723E-3</v>
      </c>
      <c r="AM81" s="774">
        <v>1.0953747967970049E-2</v>
      </c>
      <c r="AN81" s="774">
        <v>1.5909936451471443E-2</v>
      </c>
      <c r="AO81" s="774">
        <v>3.1975331488871529E-4</v>
      </c>
      <c r="AP81" s="774">
        <v>1.217806095583619E-3</v>
      </c>
      <c r="AQ81" s="774">
        <v>9.0356601415522154E-6</v>
      </c>
      <c r="AR81" s="774">
        <v>1.6723076431428292</v>
      </c>
    </row>
    <row r="82" spans="1:44">
      <c r="A82" s="574" t="s">
        <v>834</v>
      </c>
      <c r="B82" s="550">
        <v>80</v>
      </c>
      <c r="C82" s="550" t="s">
        <v>835</v>
      </c>
      <c r="D82" s="551">
        <v>641829</v>
      </c>
      <c r="E82" s="551">
        <v>372712.86912139738</v>
      </c>
      <c r="F82" s="551">
        <v>22589.401656023467</v>
      </c>
      <c r="G82" s="551">
        <v>9191.491220861988</v>
      </c>
      <c r="H82" s="551">
        <v>14.560857945330326</v>
      </c>
      <c r="I82" s="551">
        <v>22.042179190490998</v>
      </c>
      <c r="J82" s="551">
        <v>0</v>
      </c>
      <c r="K82" s="551">
        <v>0</v>
      </c>
      <c r="L82" s="551">
        <v>0</v>
      </c>
      <c r="M82" s="551">
        <v>0</v>
      </c>
      <c r="N82" s="551">
        <v>31817.495914021274</v>
      </c>
      <c r="O82" s="774">
        <v>0.58070431395495903</v>
      </c>
      <c r="P82" s="774">
        <v>3.5195358352494925E-2</v>
      </c>
      <c r="Q82" s="774">
        <v>1.4320778931556517E-2</v>
      </c>
      <c r="R82" s="774">
        <v>2.2686506756987182E-5</v>
      </c>
      <c r="S82" s="774">
        <v>3.4342759816853082E-5</v>
      </c>
      <c r="T82" s="774">
        <v>0</v>
      </c>
      <c r="U82" s="774">
        <v>0</v>
      </c>
      <c r="V82" s="774">
        <v>0</v>
      </c>
      <c r="W82" s="774">
        <v>0</v>
      </c>
      <c r="X82" s="774">
        <v>4.9573166550625283E-2</v>
      </c>
      <c r="Y82" s="774">
        <v>29.52809007362476</v>
      </c>
      <c r="Z82" s="774">
        <v>1.669260284248715</v>
      </c>
      <c r="AA82" s="774">
        <v>0.13189818276656373</v>
      </c>
      <c r="AB82" s="774">
        <v>0.11914800992777935</v>
      </c>
      <c r="AC82" s="774">
        <v>1.7129870024530935E-2</v>
      </c>
      <c r="AD82" s="774">
        <v>2.5113861119092064E-2</v>
      </c>
      <c r="AE82" s="774">
        <v>5.8927001172313681E-4</v>
      </c>
      <c r="AF82" s="774">
        <v>1.7529852956813885E-3</v>
      </c>
      <c r="AG82" s="774">
        <v>4.4908757183399013E-5</v>
      </c>
      <c r="AH82" s="774">
        <v>1.9649373721512691</v>
      </c>
      <c r="AI82" s="774">
        <v>20.98250055181909</v>
      </c>
      <c r="AJ82" s="774">
        <v>1.1776408295983534</v>
      </c>
      <c r="AK82" s="774">
        <v>5.6779144128907173E-2</v>
      </c>
      <c r="AL82" s="774">
        <v>4.1173472008782033E-3</v>
      </c>
      <c r="AM82" s="774">
        <v>9.18643173153884E-3</v>
      </c>
      <c r="AN82" s="774">
        <v>1.9316887114903751E-2</v>
      </c>
      <c r="AO82" s="774">
        <v>1.6766750260664018E-4</v>
      </c>
      <c r="AP82" s="774">
        <v>1.4071928346966441E-3</v>
      </c>
      <c r="AQ82" s="774">
        <v>4.0323869063989647E-6</v>
      </c>
      <c r="AR82" s="774">
        <v>1.2686195324987908</v>
      </c>
    </row>
    <row r="83" spans="1:44">
      <c r="A83" s="574" t="s">
        <v>836</v>
      </c>
      <c r="B83" s="550">
        <v>81</v>
      </c>
      <c r="C83" s="550" t="s">
        <v>837</v>
      </c>
      <c r="D83" s="551">
        <v>433963</v>
      </c>
      <c r="E83" s="551">
        <v>546717.2964277732</v>
      </c>
      <c r="F83" s="551">
        <v>33014.518823084923</v>
      </c>
      <c r="G83" s="551">
        <v>3784.4556714119044</v>
      </c>
      <c r="H83" s="551">
        <v>21.358728257239118</v>
      </c>
      <c r="I83" s="551">
        <v>32.332773061497498</v>
      </c>
      <c r="J83" s="551">
        <v>0</v>
      </c>
      <c r="K83" s="551">
        <v>0</v>
      </c>
      <c r="L83" s="551">
        <v>0</v>
      </c>
      <c r="M83" s="551">
        <v>0</v>
      </c>
      <c r="N83" s="551">
        <v>36852.665995815565</v>
      </c>
      <c r="O83" s="774">
        <v>1.2598246772830246</v>
      </c>
      <c r="P83" s="774">
        <v>7.6076805679481718E-2</v>
      </c>
      <c r="Q83" s="774">
        <v>8.7206874120879067E-3</v>
      </c>
      <c r="R83" s="774">
        <v>4.9217855571187214E-5</v>
      </c>
      <c r="S83" s="774">
        <v>7.4505828979653794E-5</v>
      </c>
      <c r="T83" s="774">
        <v>0</v>
      </c>
      <c r="U83" s="774">
        <v>0</v>
      </c>
      <c r="V83" s="774">
        <v>0</v>
      </c>
      <c r="W83" s="774">
        <v>0</v>
      </c>
      <c r="X83" s="774">
        <v>8.4921216776120467E-2</v>
      </c>
      <c r="Y83" s="774">
        <v>62.865798276649073</v>
      </c>
      <c r="Z83" s="774">
        <v>3.9908792519566343</v>
      </c>
      <c r="AA83" s="774">
        <v>0.32024717425554539</v>
      </c>
      <c r="AB83" s="774">
        <v>0.2083276486546195</v>
      </c>
      <c r="AC83" s="774">
        <v>2.3709126246132101E-2</v>
      </c>
      <c r="AD83" s="774">
        <v>3.6255317217167356E-2</v>
      </c>
      <c r="AE83" s="774">
        <v>7.0577849357972419E-4</v>
      </c>
      <c r="AF83" s="774">
        <v>3.8165945202834495E-3</v>
      </c>
      <c r="AG83" s="774">
        <v>4.9865453346502412E-5</v>
      </c>
      <c r="AH83" s="774">
        <v>4.5839907567973084</v>
      </c>
      <c r="AI83" s="774">
        <v>49.106794252340784</v>
      </c>
      <c r="AJ83" s="774">
        <v>3.148555764658874</v>
      </c>
      <c r="AK83" s="774">
        <v>0.13742601353856687</v>
      </c>
      <c r="AL83" s="774">
        <v>7.2260242793762263E-3</v>
      </c>
      <c r="AM83" s="774">
        <v>1.5668740097367809E-2</v>
      </c>
      <c r="AN83" s="774">
        <v>2.8691610281409211E-2</v>
      </c>
      <c r="AO83" s="774">
        <v>2.2494751334016473E-4</v>
      </c>
      <c r="AP83" s="774">
        <v>3.319820998896301E-3</v>
      </c>
      <c r="AQ83" s="774">
        <v>6.2636838133706729E-6</v>
      </c>
      <c r="AR83" s="774">
        <v>3.3411191850516433</v>
      </c>
    </row>
    <row r="84" spans="1:44">
      <c r="A84" s="574" t="s">
        <v>838</v>
      </c>
      <c r="B84" s="550">
        <v>82</v>
      </c>
      <c r="C84" s="550" t="s">
        <v>839</v>
      </c>
      <c r="D84" s="551">
        <v>284590</v>
      </c>
      <c r="E84" s="551">
        <v>272470.48195337871</v>
      </c>
      <c r="F84" s="551">
        <v>16691.229548281921</v>
      </c>
      <c r="G84" s="551">
        <v>3626.4633719147137</v>
      </c>
      <c r="H84" s="551">
        <v>10.644665936465431</v>
      </c>
      <c r="I84" s="551">
        <v>16.113860520817262</v>
      </c>
      <c r="J84" s="551">
        <v>0</v>
      </c>
      <c r="K84" s="551">
        <v>0</v>
      </c>
      <c r="L84" s="551">
        <v>0</v>
      </c>
      <c r="M84" s="551">
        <v>0</v>
      </c>
      <c r="N84" s="551">
        <v>20344.451446653919</v>
      </c>
      <c r="O84" s="774">
        <v>0.95741411136504695</v>
      </c>
      <c r="P84" s="774">
        <v>5.8650091529153944E-2</v>
      </c>
      <c r="Q84" s="774">
        <v>1.2742764580325076E-2</v>
      </c>
      <c r="R84" s="774">
        <v>3.7403513603659406E-5</v>
      </c>
      <c r="S84" s="774">
        <v>5.6621316704091018E-5</v>
      </c>
      <c r="T84" s="774">
        <v>0</v>
      </c>
      <c r="U84" s="774">
        <v>0</v>
      </c>
      <c r="V84" s="774">
        <v>0</v>
      </c>
      <c r="W84" s="774">
        <v>0</v>
      </c>
      <c r="X84" s="774">
        <v>7.1486880939786765E-2</v>
      </c>
      <c r="Y84" s="774">
        <v>28.802111477004125</v>
      </c>
      <c r="Z84" s="774">
        <v>1.6142035180284524</v>
      </c>
      <c r="AA84" s="774">
        <v>0.1193157169588117</v>
      </c>
      <c r="AB84" s="774">
        <v>0.11142252896018547</v>
      </c>
      <c r="AC84" s="774">
        <v>1.4332607766806654E-2</v>
      </c>
      <c r="AD84" s="774">
        <v>1.8282151280311611E-2</v>
      </c>
      <c r="AE84" s="774">
        <v>4.63908492075623E-4</v>
      </c>
      <c r="AF84" s="774">
        <v>1.6135287833754547E-3</v>
      </c>
      <c r="AG84" s="774">
        <v>3.0927485670775031E-5</v>
      </c>
      <c r="AH84" s="774">
        <v>1.8796648877556896</v>
      </c>
      <c r="AI84" s="774">
        <v>21.453910775179288</v>
      </c>
      <c r="AJ84" s="774">
        <v>1.1956063912289612</v>
      </c>
      <c r="AK84" s="774">
        <v>5.2247239417939594E-2</v>
      </c>
      <c r="AL84" s="774">
        <v>3.6383595174821659E-3</v>
      </c>
      <c r="AM84" s="774">
        <v>8.3376315728709727E-3</v>
      </c>
      <c r="AN84" s="774">
        <v>1.4020050426936468E-2</v>
      </c>
      <c r="AO84" s="774">
        <v>1.4906218111658916E-4</v>
      </c>
      <c r="AP84" s="774">
        <v>1.3313942148731835E-3</v>
      </c>
      <c r="AQ84" s="774">
        <v>3.4637613766776605E-6</v>
      </c>
      <c r="AR84" s="774">
        <v>1.275333592321557</v>
      </c>
    </row>
    <row r="85" spans="1:44">
      <c r="A85" s="574" t="s">
        <v>840</v>
      </c>
      <c r="B85" s="550">
        <v>83</v>
      </c>
      <c r="C85" s="550" t="s">
        <v>841</v>
      </c>
      <c r="D85" s="551">
        <v>380528</v>
      </c>
      <c r="E85" s="551">
        <v>397215.62977083621</v>
      </c>
      <c r="F85" s="551">
        <v>23628.115219549509</v>
      </c>
      <c r="G85" s="551">
        <v>9591.3445400076707</v>
      </c>
      <c r="H85" s="551">
        <v>15.518112836812758</v>
      </c>
      <c r="I85" s="551">
        <v>23.491268518073966</v>
      </c>
      <c r="J85" s="551">
        <v>0</v>
      </c>
      <c r="K85" s="551">
        <v>0</v>
      </c>
      <c r="L85" s="551">
        <v>0</v>
      </c>
      <c r="M85" s="551">
        <v>0</v>
      </c>
      <c r="N85" s="551">
        <v>33258.469140912071</v>
      </c>
      <c r="O85" s="774">
        <v>1.0438538813722937</v>
      </c>
      <c r="P85" s="774">
        <v>6.2092974024380618E-2</v>
      </c>
      <c r="Q85" s="774">
        <v>2.520535818653994E-2</v>
      </c>
      <c r="R85" s="774">
        <v>4.0780475646503696E-5</v>
      </c>
      <c r="S85" s="774">
        <v>6.1733350812749564E-5</v>
      </c>
      <c r="T85" s="774">
        <v>0</v>
      </c>
      <c r="U85" s="774">
        <v>0</v>
      </c>
      <c r="V85" s="774">
        <v>0</v>
      </c>
      <c r="W85" s="774">
        <v>0</v>
      </c>
      <c r="X85" s="774">
        <v>8.7400846037379812E-2</v>
      </c>
      <c r="Y85" s="774">
        <v>43.726611750271545</v>
      </c>
      <c r="Z85" s="774">
        <v>2.6949618435059577</v>
      </c>
      <c r="AA85" s="774">
        <v>0.21853829216196341</v>
      </c>
      <c r="AB85" s="774">
        <v>0.15123680857948746</v>
      </c>
      <c r="AC85" s="774">
        <v>1.8780123907487137E-2</v>
      </c>
      <c r="AD85" s="774">
        <v>2.5116196477443169E-2</v>
      </c>
      <c r="AE85" s="774">
        <v>5.7613557823085282E-4</v>
      </c>
      <c r="AF85" s="774">
        <v>2.8615214063664254E-3</v>
      </c>
      <c r="AG85" s="774">
        <v>4.1794449759554015E-5</v>
      </c>
      <c r="AH85" s="774">
        <v>3.1121127160666959</v>
      </c>
      <c r="AI85" s="774">
        <v>33.549904625394127</v>
      </c>
      <c r="AJ85" s="774">
        <v>2.0804116833400612</v>
      </c>
      <c r="AK85" s="774">
        <v>9.8869553333423357E-2</v>
      </c>
      <c r="AL85" s="774">
        <v>5.5893625921759624E-3</v>
      </c>
      <c r="AM85" s="774">
        <v>1.1653960817888241E-2</v>
      </c>
      <c r="AN85" s="774">
        <v>1.9707014189048633E-2</v>
      </c>
      <c r="AO85" s="774">
        <v>1.8125792703694833E-4</v>
      </c>
      <c r="AP85" s="774">
        <v>2.483115734037907E-3</v>
      </c>
      <c r="AQ85" s="774">
        <v>4.7859707363781174E-6</v>
      </c>
      <c r="AR85" s="774">
        <v>2.218900733904408</v>
      </c>
    </row>
    <row r="86" spans="1:44">
      <c r="A86" s="574" t="s">
        <v>842</v>
      </c>
      <c r="B86" s="550">
        <v>84</v>
      </c>
      <c r="C86" s="550" t="s">
        <v>428</v>
      </c>
      <c r="D86" s="551">
        <v>440904</v>
      </c>
      <c r="E86" s="551">
        <v>41320799.469656691</v>
      </c>
      <c r="F86" s="551">
        <v>2836008.7010538564</v>
      </c>
      <c r="G86" s="551">
        <v>885.07970830891088</v>
      </c>
      <c r="H86" s="551">
        <v>2218.5594738361679</v>
      </c>
      <c r="I86" s="551">
        <v>6366.3906955551292</v>
      </c>
      <c r="J86" s="551">
        <v>0</v>
      </c>
      <c r="K86" s="551">
        <v>0</v>
      </c>
      <c r="L86" s="551">
        <v>0</v>
      </c>
      <c r="M86" s="551">
        <v>0</v>
      </c>
      <c r="N86" s="551">
        <v>2845478.7309315568</v>
      </c>
      <c r="O86" s="774">
        <v>93.71835925656535</v>
      </c>
      <c r="P86" s="774">
        <v>6.4322589521842772</v>
      </c>
      <c r="Q86" s="774">
        <v>2.0074204550398975E-3</v>
      </c>
      <c r="R86" s="774">
        <v>5.0318424732734741E-3</v>
      </c>
      <c r="S86" s="774">
        <v>1.4439403352101884E-2</v>
      </c>
      <c r="T86" s="774">
        <v>0</v>
      </c>
      <c r="U86" s="774">
        <v>0</v>
      </c>
      <c r="V86" s="774">
        <v>0</v>
      </c>
      <c r="W86" s="774">
        <v>0</v>
      </c>
      <c r="X86" s="774">
        <v>6.4537376184646922</v>
      </c>
      <c r="Y86" s="774">
        <v>292.4632342338839</v>
      </c>
      <c r="Z86" s="774">
        <v>16.772091552677367</v>
      </c>
      <c r="AA86" s="774">
        <v>0.38697444227104322</v>
      </c>
      <c r="AB86" s="774">
        <v>0.74674979904455008</v>
      </c>
      <c r="AC86" s="774">
        <v>8.5134092374993739E-2</v>
      </c>
      <c r="AD86" s="774">
        <v>1.9496382168119983E-2</v>
      </c>
      <c r="AE86" s="774">
        <v>1.2363393049022622E-3</v>
      </c>
      <c r="AF86" s="774">
        <v>1.0244315333379335E-2</v>
      </c>
      <c r="AG86" s="774">
        <v>7.9174659510040788E-5</v>
      </c>
      <c r="AH86" s="774">
        <v>18.02200609783387</v>
      </c>
      <c r="AI86" s="774">
        <v>266.23881438435836</v>
      </c>
      <c r="AJ86" s="774">
        <v>15.249748567750297</v>
      </c>
      <c r="AK86" s="774">
        <v>7.1053904585979821E-2</v>
      </c>
      <c r="AL86" s="774">
        <v>2.3839854826503214E-2</v>
      </c>
      <c r="AM86" s="774">
        <v>6.5443884805141905E-2</v>
      </c>
      <c r="AN86" s="774">
        <v>1.0684653512801102E-2</v>
      </c>
      <c r="AO86" s="774">
        <v>3.4859120813013046E-4</v>
      </c>
      <c r="AP86" s="774">
        <v>9.3359211794452474E-3</v>
      </c>
      <c r="AQ86" s="774">
        <v>9.2544895018780183E-6</v>
      </c>
      <c r="AR86" s="774">
        <v>15.430464632357801</v>
      </c>
    </row>
    <row r="87" spans="1:44">
      <c r="A87" s="574" t="s">
        <v>843</v>
      </c>
      <c r="B87" s="550">
        <v>85</v>
      </c>
      <c r="C87" s="550" t="s">
        <v>844</v>
      </c>
      <c r="D87" s="551">
        <v>1510560</v>
      </c>
      <c r="E87" s="551">
        <v>70129954.392698318</v>
      </c>
      <c r="F87" s="551">
        <v>3544576.8519581691</v>
      </c>
      <c r="G87" s="551">
        <v>11813.900250722112</v>
      </c>
      <c r="H87" s="551">
        <v>4803.9218492055916</v>
      </c>
      <c r="I87" s="551">
        <v>10811.800024315424</v>
      </c>
      <c r="J87" s="551">
        <v>0</v>
      </c>
      <c r="K87" s="551">
        <v>0</v>
      </c>
      <c r="L87" s="551">
        <v>0</v>
      </c>
      <c r="M87" s="551">
        <v>0</v>
      </c>
      <c r="N87" s="551">
        <v>3572006.4740824122</v>
      </c>
      <c r="O87" s="774">
        <v>46.426460645521075</v>
      </c>
      <c r="P87" s="774">
        <v>2.3465316518100368</v>
      </c>
      <c r="Q87" s="774">
        <v>7.8208745436938037E-3</v>
      </c>
      <c r="R87" s="774">
        <v>3.1802257766693092E-3</v>
      </c>
      <c r="S87" s="774">
        <v>7.1574780374929984E-3</v>
      </c>
      <c r="T87" s="774">
        <v>0</v>
      </c>
      <c r="U87" s="774">
        <v>0</v>
      </c>
      <c r="V87" s="774">
        <v>0</v>
      </c>
      <c r="W87" s="774">
        <v>0</v>
      </c>
      <c r="X87" s="774">
        <v>2.3646902301678927</v>
      </c>
      <c r="Y87" s="774">
        <v>232.73567290911654</v>
      </c>
      <c r="Z87" s="774">
        <v>12.488347417296151</v>
      </c>
      <c r="AA87" s="774">
        <v>0.34472154906020158</v>
      </c>
      <c r="AB87" s="774">
        <v>0.58102139871298808</v>
      </c>
      <c r="AC87" s="774">
        <v>7.3503396005931101E-2</v>
      </c>
      <c r="AD87" s="774">
        <v>1.6252697389274286E-2</v>
      </c>
      <c r="AE87" s="774">
        <v>1.0162332451903572E-3</v>
      </c>
      <c r="AF87" s="774">
        <v>8.2471685705739328E-3</v>
      </c>
      <c r="AG87" s="774">
        <v>6.5442283434851816E-5</v>
      </c>
      <c r="AH87" s="774">
        <v>13.513175302563743</v>
      </c>
      <c r="AI87" s="774">
        <v>196.40197135854459</v>
      </c>
      <c r="AJ87" s="774">
        <v>10.404585150178381</v>
      </c>
      <c r="AK87" s="774">
        <v>8.4719255491465056E-2</v>
      </c>
      <c r="AL87" s="774">
        <v>2.1771687157378813E-2</v>
      </c>
      <c r="AM87" s="774">
        <v>5.0215589075666714E-2</v>
      </c>
      <c r="AN87" s="774">
        <v>9.9481073151216799E-3</v>
      </c>
      <c r="AO87" s="774">
        <v>3.1482964412642009E-4</v>
      </c>
      <c r="AP87" s="774">
        <v>6.9391474724896374E-3</v>
      </c>
      <c r="AQ87" s="774">
        <v>8.3339152833968845E-6</v>
      </c>
      <c r="AR87" s="774">
        <v>10.578502100249914</v>
      </c>
    </row>
    <row r="88" spans="1:44">
      <c r="A88" s="574" t="s">
        <v>845</v>
      </c>
      <c r="B88" s="550">
        <v>86</v>
      </c>
      <c r="C88" s="550" t="s">
        <v>846</v>
      </c>
      <c r="D88" s="551">
        <v>832591</v>
      </c>
      <c r="E88" s="551">
        <v>34031939.680146761</v>
      </c>
      <c r="F88" s="551">
        <v>1765673.1419999683</v>
      </c>
      <c r="G88" s="551">
        <v>367.07589154893481</v>
      </c>
      <c r="H88" s="551">
        <v>4980.546211204859</v>
      </c>
      <c r="I88" s="551">
        <v>5263.7721954542039</v>
      </c>
      <c r="J88" s="551">
        <v>0</v>
      </c>
      <c r="K88" s="551">
        <v>0</v>
      </c>
      <c r="L88" s="551">
        <v>0</v>
      </c>
      <c r="M88" s="551">
        <v>0</v>
      </c>
      <c r="N88" s="551">
        <v>1776284.5362981765</v>
      </c>
      <c r="O88" s="774">
        <v>40.874738833529022</v>
      </c>
      <c r="P88" s="774">
        <v>2.1206968871870684</v>
      </c>
      <c r="Q88" s="774">
        <v>4.4088380915591787E-4</v>
      </c>
      <c r="R88" s="774">
        <v>5.9819842049756234E-3</v>
      </c>
      <c r="S88" s="774">
        <v>6.3221584132595763E-3</v>
      </c>
      <c r="T88" s="774">
        <v>0</v>
      </c>
      <c r="U88" s="774">
        <v>0</v>
      </c>
      <c r="V88" s="774">
        <v>0</v>
      </c>
      <c r="W88" s="774">
        <v>0</v>
      </c>
      <c r="X88" s="774">
        <v>2.1334419136144596</v>
      </c>
      <c r="Y88" s="774">
        <v>239.7227419973959</v>
      </c>
      <c r="Z88" s="774">
        <v>13.066904369571173</v>
      </c>
      <c r="AA88" s="774">
        <v>0.33265632883470142</v>
      </c>
      <c r="AB88" s="774">
        <v>0.60098487789213495</v>
      </c>
      <c r="AC88" s="774">
        <v>6.9177996745360654E-2</v>
      </c>
      <c r="AD88" s="774">
        <v>1.6759085605377689E-2</v>
      </c>
      <c r="AE88" s="774">
        <v>1.087689425306984E-3</v>
      </c>
      <c r="AF88" s="774">
        <v>8.480645425608023E-3</v>
      </c>
      <c r="AG88" s="774">
        <v>6.7541096512051032E-5</v>
      </c>
      <c r="AH88" s="774">
        <v>14.096118534596172</v>
      </c>
      <c r="AI88" s="774">
        <v>198.08656991308413</v>
      </c>
      <c r="AJ88" s="774">
        <v>10.680030410892494</v>
      </c>
      <c r="AK88" s="774">
        <v>7.3080165766490651E-2</v>
      </c>
      <c r="AL88" s="774">
        <v>2.3622599320230982E-2</v>
      </c>
      <c r="AM88" s="774">
        <v>5.0211431155626852E-2</v>
      </c>
      <c r="AN88" s="774">
        <v>9.7750145603739593E-3</v>
      </c>
      <c r="AO88" s="774">
        <v>3.5080332476264262E-4</v>
      </c>
      <c r="AP88" s="774">
        <v>6.9775992005889752E-3</v>
      </c>
      <c r="AQ88" s="774">
        <v>8.1536057910176874E-6</v>
      </c>
      <c r="AR88" s="774">
        <v>10.844056177826358</v>
      </c>
    </row>
    <row r="89" spans="1:44">
      <c r="A89" s="574" t="s">
        <v>847</v>
      </c>
      <c r="B89" s="550">
        <v>87</v>
      </c>
      <c r="C89" s="550" t="s">
        <v>848</v>
      </c>
      <c r="D89" s="551">
        <v>724061</v>
      </c>
      <c r="E89" s="551">
        <v>13201042.014516722</v>
      </c>
      <c r="F89" s="551">
        <v>120910.54784647179</v>
      </c>
      <c r="G89" s="551">
        <v>2281.364085649936</v>
      </c>
      <c r="H89" s="551">
        <v>656.35791632894848</v>
      </c>
      <c r="I89" s="551">
        <v>2033.5759229604791</v>
      </c>
      <c r="J89" s="551">
        <v>0</v>
      </c>
      <c r="K89" s="551">
        <v>0</v>
      </c>
      <c r="L89" s="551">
        <v>0</v>
      </c>
      <c r="M89" s="551">
        <v>0</v>
      </c>
      <c r="N89" s="551">
        <v>125881.84577141116</v>
      </c>
      <c r="O89" s="774">
        <v>18.231947328355929</v>
      </c>
      <c r="P89" s="774">
        <v>0.16698944957188938</v>
      </c>
      <c r="Q89" s="774">
        <v>3.1507898998149823E-3</v>
      </c>
      <c r="R89" s="774">
        <v>9.0649533164878168E-4</v>
      </c>
      <c r="S89" s="774">
        <v>2.8085698897751419E-3</v>
      </c>
      <c r="T89" s="774">
        <v>0</v>
      </c>
      <c r="U89" s="774">
        <v>0</v>
      </c>
      <c r="V89" s="774">
        <v>0</v>
      </c>
      <c r="W89" s="774">
        <v>0</v>
      </c>
      <c r="X89" s="774">
        <v>0.17385530469312829</v>
      </c>
      <c r="Y89" s="774">
        <v>152.19727910204915</v>
      </c>
      <c r="Z89" s="774">
        <v>7.5159469780693495</v>
      </c>
      <c r="AA89" s="774">
        <v>0.21655922566571828</v>
      </c>
      <c r="AB89" s="774">
        <v>0.36153269002167565</v>
      </c>
      <c r="AC89" s="774">
        <v>5.1438034538451756E-2</v>
      </c>
      <c r="AD89" s="774">
        <v>1.3761206558867742E-2</v>
      </c>
      <c r="AE89" s="774">
        <v>1.3355390724798617E-3</v>
      </c>
      <c r="AF89" s="774">
        <v>4.711645864770013E-3</v>
      </c>
      <c r="AG89" s="774">
        <v>5.3077530807350175E-5</v>
      </c>
      <c r="AH89" s="774">
        <v>8.1653383973221203</v>
      </c>
      <c r="AI89" s="774">
        <v>128.45739196534217</v>
      </c>
      <c r="AJ89" s="774">
        <v>6.1579012638329429</v>
      </c>
      <c r="AK89" s="774">
        <v>5.8309166252612607E-2</v>
      </c>
      <c r="AL89" s="774">
        <v>1.5244186682306739E-2</v>
      </c>
      <c r="AM89" s="774">
        <v>3.3611798212976392E-2</v>
      </c>
      <c r="AN89" s="774">
        <v>9.3273419286286994E-3</v>
      </c>
      <c r="AO89" s="774">
        <v>7.7866114338593338E-4</v>
      </c>
      <c r="AP89" s="774">
        <v>3.8274224184818985E-3</v>
      </c>
      <c r="AQ89" s="774">
        <v>6.868257416483182E-6</v>
      </c>
      <c r="AR89" s="774">
        <v>6.2790067087287511</v>
      </c>
    </row>
    <row r="90" spans="1:44">
      <c r="A90" s="574" t="s">
        <v>849</v>
      </c>
      <c r="B90" s="550">
        <v>88</v>
      </c>
      <c r="C90" s="550" t="s">
        <v>850</v>
      </c>
      <c r="D90" s="551">
        <v>306733</v>
      </c>
      <c r="E90" s="551">
        <v>6420543.2027038923</v>
      </c>
      <c r="F90" s="551">
        <v>103904.5376963874</v>
      </c>
      <c r="G90" s="551">
        <v>7168.6724879237336</v>
      </c>
      <c r="H90" s="551">
        <v>365.66676573122743</v>
      </c>
      <c r="I90" s="551">
        <v>989.36329688807689</v>
      </c>
      <c r="J90" s="551">
        <v>0</v>
      </c>
      <c r="K90" s="551">
        <v>0</v>
      </c>
      <c r="L90" s="551">
        <v>0</v>
      </c>
      <c r="M90" s="551">
        <v>0</v>
      </c>
      <c r="N90" s="551">
        <v>112428.24024693042</v>
      </c>
      <c r="O90" s="774">
        <v>20.932026233577385</v>
      </c>
      <c r="P90" s="774">
        <v>0.33874587245711224</v>
      </c>
      <c r="Q90" s="774">
        <v>2.3371050679006605E-2</v>
      </c>
      <c r="R90" s="774">
        <v>1.1921337636681655E-3</v>
      </c>
      <c r="S90" s="774">
        <v>3.2254869769085064E-3</v>
      </c>
      <c r="T90" s="774">
        <v>0</v>
      </c>
      <c r="U90" s="774">
        <v>0</v>
      </c>
      <c r="V90" s="774">
        <v>0</v>
      </c>
      <c r="W90" s="774">
        <v>0</v>
      </c>
      <c r="X90" s="774">
        <v>0.36653454387669554</v>
      </c>
      <c r="Y90" s="774">
        <v>93.410648216392431</v>
      </c>
      <c r="Z90" s="774">
        <v>4.2939688256814765</v>
      </c>
      <c r="AA90" s="774">
        <v>0.24948006434538827</v>
      </c>
      <c r="AB90" s="774">
        <v>0.2623319277493521</v>
      </c>
      <c r="AC90" s="774">
        <v>3.9358195501156948E-2</v>
      </c>
      <c r="AD90" s="774">
        <v>4.5179291883000058E-2</v>
      </c>
      <c r="AE90" s="774">
        <v>1.0961599877099821E-3</v>
      </c>
      <c r="AF90" s="774">
        <v>2.5812995527990379E-3</v>
      </c>
      <c r="AG90" s="774">
        <v>6.3460265415527236E-5</v>
      </c>
      <c r="AH90" s="774">
        <v>4.8940592249662975</v>
      </c>
      <c r="AI90" s="774">
        <v>73.435262590669595</v>
      </c>
      <c r="AJ90" s="774">
        <v>3.1711967999637221</v>
      </c>
      <c r="AK90" s="774">
        <v>9.1065203873857914E-2</v>
      </c>
      <c r="AL90" s="774">
        <v>8.6916002946386198E-3</v>
      </c>
      <c r="AM90" s="774">
        <v>2.2004001731650916E-2</v>
      </c>
      <c r="AN90" s="774">
        <v>3.2391753502555368E-2</v>
      </c>
      <c r="AO90" s="774">
        <v>4.6136031639958591E-4</v>
      </c>
      <c r="AP90" s="774">
        <v>1.8789799000470996E-3</v>
      </c>
      <c r="AQ90" s="774">
        <v>9.5966752556281525E-6</v>
      </c>
      <c r="AR90" s="774">
        <v>3.3276992962581269</v>
      </c>
    </row>
    <row r="91" spans="1:44">
      <c r="A91" s="574" t="s">
        <v>851</v>
      </c>
      <c r="B91" s="550">
        <v>89</v>
      </c>
      <c r="C91" s="550" t="s">
        <v>852</v>
      </c>
      <c r="D91" s="551">
        <v>1331642</v>
      </c>
      <c r="E91" s="551">
        <v>22151538.996971637</v>
      </c>
      <c r="F91" s="551">
        <v>107537.49888333329</v>
      </c>
      <c r="G91" s="551">
        <v>16309.527527078251</v>
      </c>
      <c r="H91" s="551">
        <v>824.88572408364064</v>
      </c>
      <c r="I91" s="551">
        <v>3410.5816420713327</v>
      </c>
      <c r="J91" s="551">
        <v>0</v>
      </c>
      <c r="K91" s="551">
        <v>0</v>
      </c>
      <c r="L91" s="551">
        <v>0</v>
      </c>
      <c r="M91" s="551">
        <v>0</v>
      </c>
      <c r="N91" s="551">
        <v>128082.49377656652</v>
      </c>
      <c r="O91" s="774">
        <v>16.634755434998024</v>
      </c>
      <c r="P91" s="774">
        <v>8.0755562593650007E-2</v>
      </c>
      <c r="Q91" s="774">
        <v>1.2247681829709676E-2</v>
      </c>
      <c r="R91" s="774">
        <v>6.1945006547078018E-4</v>
      </c>
      <c r="S91" s="774">
        <v>2.5611850948463119E-3</v>
      </c>
      <c r="T91" s="774">
        <v>0</v>
      </c>
      <c r="U91" s="774">
        <v>0</v>
      </c>
      <c r="V91" s="774">
        <v>0</v>
      </c>
      <c r="W91" s="774">
        <v>0</v>
      </c>
      <c r="X91" s="774">
        <v>9.6183879583676773E-2</v>
      </c>
      <c r="Y91" s="774">
        <v>78.199251296476533</v>
      </c>
      <c r="Z91" s="774">
        <v>3.1411600459100191</v>
      </c>
      <c r="AA91" s="774">
        <v>0.12643507106261528</v>
      </c>
      <c r="AB91" s="774">
        <v>0.16556222672375065</v>
      </c>
      <c r="AC91" s="774">
        <v>2.6990869595353996E-2</v>
      </c>
      <c r="AD91" s="774">
        <v>7.9766760169287607E-3</v>
      </c>
      <c r="AE91" s="774">
        <v>6.5608769252152718E-4</v>
      </c>
      <c r="AF91" s="774">
        <v>1.8871382481557731E-3</v>
      </c>
      <c r="AG91" s="774">
        <v>2.7347753159573971E-5</v>
      </c>
      <c r="AH91" s="774">
        <v>3.470695463002504</v>
      </c>
      <c r="AI91" s="774">
        <v>68.848946250580113</v>
      </c>
      <c r="AJ91" s="774">
        <v>2.6075991131680833</v>
      </c>
      <c r="AK91" s="774">
        <v>4.978860485474005E-2</v>
      </c>
      <c r="AL91" s="774">
        <v>7.7538430594244348E-3</v>
      </c>
      <c r="AM91" s="774">
        <v>1.808014995983492E-2</v>
      </c>
      <c r="AN91" s="774">
        <v>5.6685368381446605E-3</v>
      </c>
      <c r="AO91" s="774">
        <v>3.7415140323952438E-4</v>
      </c>
      <c r="AP91" s="774">
        <v>1.5347367888208631E-3</v>
      </c>
      <c r="AQ91" s="774">
        <v>3.5332372785982194E-6</v>
      </c>
      <c r="AR91" s="774">
        <v>2.690802669309567</v>
      </c>
    </row>
    <row r="92" spans="1:44">
      <c r="A92" s="574" t="s">
        <v>853</v>
      </c>
      <c r="B92" s="550">
        <v>90</v>
      </c>
      <c r="C92" s="550" t="s">
        <v>854</v>
      </c>
      <c r="D92" s="551">
        <v>593723</v>
      </c>
      <c r="E92" s="551">
        <v>11261271.991242036</v>
      </c>
      <c r="F92" s="551">
        <v>116485.56261511834</v>
      </c>
      <c r="G92" s="551">
        <v>4423.013458706052</v>
      </c>
      <c r="H92" s="551">
        <v>600.56171653486717</v>
      </c>
      <c r="I92" s="551">
        <v>1735.0237883337611</v>
      </c>
      <c r="J92" s="551">
        <v>0</v>
      </c>
      <c r="K92" s="551">
        <v>0</v>
      </c>
      <c r="L92" s="551">
        <v>0</v>
      </c>
      <c r="M92" s="551">
        <v>0</v>
      </c>
      <c r="N92" s="551">
        <v>123244.16157869301</v>
      </c>
      <c r="O92" s="774">
        <v>18.967215336515576</v>
      </c>
      <c r="P92" s="774">
        <v>0.19619513243569534</v>
      </c>
      <c r="Q92" s="774">
        <v>7.449624587065099E-3</v>
      </c>
      <c r="R92" s="774">
        <v>1.0115183621568764E-3</v>
      </c>
      <c r="S92" s="774">
        <v>2.9222782144767193E-3</v>
      </c>
      <c r="T92" s="774">
        <v>0</v>
      </c>
      <c r="U92" s="774">
        <v>0</v>
      </c>
      <c r="V92" s="774">
        <v>0</v>
      </c>
      <c r="W92" s="774">
        <v>0</v>
      </c>
      <c r="X92" s="774">
        <v>0.20757855359939403</v>
      </c>
      <c r="Y92" s="774">
        <v>94.892381719090309</v>
      </c>
      <c r="Z92" s="774">
        <v>4.3135292040458237</v>
      </c>
      <c r="AA92" s="774">
        <v>0.15089541805388246</v>
      </c>
      <c r="AB92" s="774">
        <v>0.21769574491412191</v>
      </c>
      <c r="AC92" s="774">
        <v>2.9656505866014031E-2</v>
      </c>
      <c r="AD92" s="774">
        <v>1.4354867175663255E-2</v>
      </c>
      <c r="AE92" s="774">
        <v>8.1663863618833851E-4</v>
      </c>
      <c r="AF92" s="774">
        <v>2.6973868487206957E-3</v>
      </c>
      <c r="AG92" s="774">
        <v>3.8312692373029971E-5</v>
      </c>
      <c r="AH92" s="774">
        <v>4.729684078232788</v>
      </c>
      <c r="AI92" s="774">
        <v>79.955623481896566</v>
      </c>
      <c r="AJ92" s="774">
        <v>3.4691677273943906</v>
      </c>
      <c r="AK92" s="774">
        <v>4.9496210425627761E-2</v>
      </c>
      <c r="AL92" s="774">
        <v>9.3212020896981107E-3</v>
      </c>
      <c r="AM92" s="774">
        <v>2.0949047811688257E-2</v>
      </c>
      <c r="AN92" s="774">
        <v>1.0310608038568425E-2</v>
      </c>
      <c r="AO92" s="774">
        <v>4.2395541817783557E-4</v>
      </c>
      <c r="AP92" s="774">
        <v>2.1400424008770368E-3</v>
      </c>
      <c r="AQ92" s="774">
        <v>5.3163088713884213E-6</v>
      </c>
      <c r="AR92" s="774">
        <v>3.5618141098878993</v>
      </c>
    </row>
    <row r="93" spans="1:44">
      <c r="A93" s="574" t="s">
        <v>855</v>
      </c>
      <c r="B93" s="550">
        <v>91</v>
      </c>
      <c r="C93" s="550" t="s">
        <v>856</v>
      </c>
      <c r="D93" s="551">
        <v>814925</v>
      </c>
      <c r="E93" s="551">
        <v>16899317.807999842</v>
      </c>
      <c r="F93" s="551">
        <v>273062.62689167762</v>
      </c>
      <c r="G93" s="551">
        <v>9126.7015902046187</v>
      </c>
      <c r="H93" s="551">
        <v>1720.2744843541334</v>
      </c>
      <c r="I93" s="551">
        <v>2608.9741013659414</v>
      </c>
      <c r="J93" s="551">
        <v>0</v>
      </c>
      <c r="K93" s="551">
        <v>0</v>
      </c>
      <c r="L93" s="551">
        <v>0</v>
      </c>
      <c r="M93" s="551">
        <v>0</v>
      </c>
      <c r="N93" s="551">
        <v>286518.57706760231</v>
      </c>
      <c r="O93" s="774">
        <v>20.737267611129663</v>
      </c>
      <c r="P93" s="774">
        <v>0.33507700327229822</v>
      </c>
      <c r="Q93" s="774">
        <v>1.1199437482227959E-2</v>
      </c>
      <c r="R93" s="774">
        <v>2.1109604986399156E-3</v>
      </c>
      <c r="S93" s="774">
        <v>3.2014898320286422E-3</v>
      </c>
      <c r="T93" s="774">
        <v>0</v>
      </c>
      <c r="U93" s="774">
        <v>0</v>
      </c>
      <c r="V93" s="774">
        <v>0</v>
      </c>
      <c r="W93" s="774">
        <v>0</v>
      </c>
      <c r="X93" s="774">
        <v>0.35158889108519475</v>
      </c>
      <c r="Y93" s="774">
        <v>78.199559523540046</v>
      </c>
      <c r="Z93" s="774">
        <v>3.428028595725503</v>
      </c>
      <c r="AA93" s="774">
        <v>0.18866720801073347</v>
      </c>
      <c r="AB93" s="774">
        <v>0.22866240024860623</v>
      </c>
      <c r="AC93" s="774">
        <v>3.7191053974195878E-2</v>
      </c>
      <c r="AD93" s="774">
        <v>3.3454523982898443E-2</v>
      </c>
      <c r="AE93" s="774">
        <v>6.5302552726331374E-4</v>
      </c>
      <c r="AF93" s="774">
        <v>1.8355584456924998E-3</v>
      </c>
      <c r="AG93" s="774">
        <v>3.437056193699269E-5</v>
      </c>
      <c r="AH93" s="774">
        <v>3.9185267364768297</v>
      </c>
      <c r="AI93" s="774">
        <v>61.870364623412499</v>
      </c>
      <c r="AJ93" s="774">
        <v>2.5081102621864635</v>
      </c>
      <c r="AK93" s="774">
        <v>6.672333573333486E-2</v>
      </c>
      <c r="AL93" s="774">
        <v>9.2732392994564795E-3</v>
      </c>
      <c r="AM93" s="774">
        <v>2.3466505427410508E-2</v>
      </c>
      <c r="AN93" s="774">
        <v>2.6010794143223617E-2</v>
      </c>
      <c r="AO93" s="774">
        <v>2.8606043588673093E-4</v>
      </c>
      <c r="AP93" s="774">
        <v>1.301560938246412E-3</v>
      </c>
      <c r="AQ93" s="774">
        <v>4.4186012558193387E-6</v>
      </c>
      <c r="AR93" s="774">
        <v>2.6351761767652779</v>
      </c>
    </row>
    <row r="94" spans="1:44">
      <c r="A94" s="574" t="s">
        <v>857</v>
      </c>
      <c r="B94" s="550">
        <v>92</v>
      </c>
      <c r="C94" s="550" t="s">
        <v>858</v>
      </c>
      <c r="D94" s="551">
        <v>780549</v>
      </c>
      <c r="E94" s="551">
        <v>14414716.562548338</v>
      </c>
      <c r="F94" s="551">
        <v>142790.3686848639</v>
      </c>
      <c r="G94" s="551">
        <v>5420.0780493769726</v>
      </c>
      <c r="H94" s="551">
        <v>640.11224742365062</v>
      </c>
      <c r="I94" s="551">
        <v>2220.0430734985139</v>
      </c>
      <c r="J94" s="551">
        <v>0</v>
      </c>
      <c r="K94" s="551">
        <v>0</v>
      </c>
      <c r="L94" s="551">
        <v>0</v>
      </c>
      <c r="M94" s="551">
        <v>0</v>
      </c>
      <c r="N94" s="551">
        <v>151070.60205516306</v>
      </c>
      <c r="O94" s="774">
        <v>18.467407635585129</v>
      </c>
      <c r="P94" s="774">
        <v>0.18293581656611424</v>
      </c>
      <c r="Q94" s="774">
        <v>6.9439305532093083E-3</v>
      </c>
      <c r="R94" s="774">
        <v>8.2007951765187149E-4</v>
      </c>
      <c r="S94" s="774">
        <v>2.844207184300427E-3</v>
      </c>
      <c r="T94" s="774">
        <v>0</v>
      </c>
      <c r="U94" s="774">
        <v>0</v>
      </c>
      <c r="V94" s="774">
        <v>0</v>
      </c>
      <c r="W94" s="774">
        <v>0</v>
      </c>
      <c r="X94" s="774">
        <v>0.19354403382127583</v>
      </c>
      <c r="Y94" s="774">
        <v>88.91483784225386</v>
      </c>
      <c r="Z94" s="774">
        <v>3.98258082298885</v>
      </c>
      <c r="AA94" s="774">
        <v>0.14239029263876696</v>
      </c>
      <c r="AB94" s="774">
        <v>0.20950360871310175</v>
      </c>
      <c r="AC94" s="774">
        <v>2.7707136880094435E-2</v>
      </c>
      <c r="AD94" s="774">
        <v>2.1606762454279678E-2</v>
      </c>
      <c r="AE94" s="774">
        <v>7.9920679462990366E-4</v>
      </c>
      <c r="AF94" s="774">
        <v>2.7144060358820256E-3</v>
      </c>
      <c r="AG94" s="774">
        <v>4.0902472759473173E-5</v>
      </c>
      <c r="AH94" s="774">
        <v>4.3873431389783653</v>
      </c>
      <c r="AI94" s="774">
        <v>75.822154786187411</v>
      </c>
      <c r="AJ94" s="774">
        <v>3.2395280699969522</v>
      </c>
      <c r="AK94" s="774">
        <v>4.4962231015449702E-2</v>
      </c>
      <c r="AL94" s="774">
        <v>8.5105576480548131E-3</v>
      </c>
      <c r="AM94" s="774">
        <v>1.9992042483313589E-2</v>
      </c>
      <c r="AN94" s="774">
        <v>1.6870863151442005E-2</v>
      </c>
      <c r="AO94" s="774">
        <v>3.8777222471358979E-4</v>
      </c>
      <c r="AP94" s="774">
        <v>2.2142998787311489E-3</v>
      </c>
      <c r="AQ94" s="774">
        <v>5.9549485714036532E-6</v>
      </c>
      <c r="AR94" s="774">
        <v>3.3324717913472282</v>
      </c>
    </row>
    <row r="95" spans="1:44">
      <c r="A95" s="574" t="s">
        <v>859</v>
      </c>
      <c r="B95" s="550">
        <v>93</v>
      </c>
      <c r="C95" s="550" t="s">
        <v>168</v>
      </c>
      <c r="D95" s="551">
        <v>4087529</v>
      </c>
      <c r="E95" s="551">
        <v>9461173.7323782016</v>
      </c>
      <c r="F95" s="551">
        <v>512277.25220824801</v>
      </c>
      <c r="G95" s="551">
        <v>407664.00060149573</v>
      </c>
      <c r="H95" s="551">
        <v>269.78215724711532</v>
      </c>
      <c r="I95" s="551">
        <v>1456.164363029686</v>
      </c>
      <c r="J95" s="551">
        <v>0</v>
      </c>
      <c r="K95" s="551">
        <v>0</v>
      </c>
      <c r="L95" s="551">
        <v>0</v>
      </c>
      <c r="M95" s="551">
        <v>0</v>
      </c>
      <c r="N95" s="551">
        <v>921667.19933002046</v>
      </c>
      <c r="O95" s="774">
        <v>2.3146438183993805</v>
      </c>
      <c r="P95" s="774">
        <v>0.1253268789550479</v>
      </c>
      <c r="Q95" s="774">
        <v>9.9733604483661337E-2</v>
      </c>
      <c r="R95" s="774">
        <v>6.6001282742487037E-5</v>
      </c>
      <c r="S95" s="774">
        <v>3.5624563471713252E-4</v>
      </c>
      <c r="T95" s="774">
        <v>0</v>
      </c>
      <c r="U95" s="774">
        <v>0</v>
      </c>
      <c r="V95" s="774">
        <v>0</v>
      </c>
      <c r="W95" s="774">
        <v>0</v>
      </c>
      <c r="X95" s="774">
        <v>0.22548273035616886</v>
      </c>
      <c r="Y95" s="774">
        <v>48.809431048814886</v>
      </c>
      <c r="Z95" s="774">
        <v>2.6234910134671852</v>
      </c>
      <c r="AA95" s="774">
        <v>0.21461706449117945</v>
      </c>
      <c r="AB95" s="774">
        <v>0.15320485282550753</v>
      </c>
      <c r="AC95" s="774">
        <v>1.9468009028810913E-2</v>
      </c>
      <c r="AD95" s="774">
        <v>1.936388565065084E-2</v>
      </c>
      <c r="AE95" s="774">
        <v>5.1874316635400013E-4</v>
      </c>
      <c r="AF95" s="774">
        <v>1.8878841102174422E-3</v>
      </c>
      <c r="AG95" s="774">
        <v>2.962706033956876E-5</v>
      </c>
      <c r="AH95" s="774">
        <v>3.032581079800245</v>
      </c>
      <c r="AI95" s="774">
        <v>40.532708453169938</v>
      </c>
      <c r="AJ95" s="774">
        <v>2.1574290196838408</v>
      </c>
      <c r="AK95" s="774">
        <v>0.13936839183777813</v>
      </c>
      <c r="AL95" s="774">
        <v>5.4924003032576513E-3</v>
      </c>
      <c r="AM95" s="774">
        <v>1.2891338698960347E-2</v>
      </c>
      <c r="AN95" s="774">
        <v>1.5314428379291149E-2</v>
      </c>
      <c r="AO95" s="774">
        <v>2.2729116990873242E-4</v>
      </c>
      <c r="AP95" s="774">
        <v>1.5734105897275738E-3</v>
      </c>
      <c r="AQ95" s="774">
        <v>3.9306939600522031E-6</v>
      </c>
      <c r="AR95" s="774">
        <v>2.3323002113567242</v>
      </c>
    </row>
    <row r="96" spans="1:44">
      <c r="A96" s="574" t="s">
        <v>860</v>
      </c>
      <c r="B96" s="550">
        <v>94</v>
      </c>
      <c r="C96" s="550" t="s">
        <v>170</v>
      </c>
      <c r="D96" s="551">
        <v>315465</v>
      </c>
      <c r="E96" s="551">
        <v>34454047.100826927</v>
      </c>
      <c r="F96" s="551">
        <v>2043861.7703908214</v>
      </c>
      <c r="G96" s="551">
        <v>930920.54099264112</v>
      </c>
      <c r="H96" s="551">
        <v>2424.2312816004578</v>
      </c>
      <c r="I96" s="551">
        <v>15970.833641892128</v>
      </c>
      <c r="J96" s="551">
        <v>0</v>
      </c>
      <c r="K96" s="551">
        <v>0</v>
      </c>
      <c r="L96" s="551">
        <v>0</v>
      </c>
      <c r="M96" s="551">
        <v>0</v>
      </c>
      <c r="N96" s="551">
        <v>2993177.3763069552</v>
      </c>
      <c r="O96" s="774">
        <v>109.21670264792267</v>
      </c>
      <c r="P96" s="774">
        <v>6.4788859949307254</v>
      </c>
      <c r="Q96" s="774">
        <v>2.9509471446678432</v>
      </c>
      <c r="R96" s="774">
        <v>7.6846283473616973E-3</v>
      </c>
      <c r="S96" s="774">
        <v>5.0626325081679829E-2</v>
      </c>
      <c r="T96" s="774">
        <v>0</v>
      </c>
      <c r="U96" s="774">
        <v>0</v>
      </c>
      <c r="V96" s="774">
        <v>0</v>
      </c>
      <c r="W96" s="774">
        <v>0</v>
      </c>
      <c r="X96" s="774">
        <v>9.4881440930276089</v>
      </c>
      <c r="Y96" s="774">
        <v>202.40267500312797</v>
      </c>
      <c r="Z96" s="774">
        <v>11.606455818842417</v>
      </c>
      <c r="AA96" s="774">
        <v>4.183410796809274</v>
      </c>
      <c r="AB96" s="774">
        <v>0.96606017280921441</v>
      </c>
      <c r="AC96" s="774">
        <v>9.9458708549401156E-2</v>
      </c>
      <c r="AD96" s="774">
        <v>1.8434086458413247E-2</v>
      </c>
      <c r="AE96" s="774">
        <v>1.0215571291038175E-3</v>
      </c>
      <c r="AF96" s="774">
        <v>3.0461258658121245E-3</v>
      </c>
      <c r="AG96" s="774">
        <v>6.4974809732381764E-5</v>
      </c>
      <c r="AH96" s="774">
        <v>16.877952241273366</v>
      </c>
      <c r="AI96" s="774">
        <v>175.65581289846443</v>
      </c>
      <c r="AJ96" s="774">
        <v>10.093752162347243</v>
      </c>
      <c r="AK96" s="774">
        <v>3.5763065268287897</v>
      </c>
      <c r="AL96" s="774">
        <v>2.5513618513261088E-2</v>
      </c>
      <c r="AM96" s="774">
        <v>8.3176056045270702E-2</v>
      </c>
      <c r="AN96" s="774">
        <v>1.2140340691226711E-2</v>
      </c>
      <c r="AO96" s="774">
        <v>3.3517988600594977E-4</v>
      </c>
      <c r="AP96" s="774">
        <v>2.2490064930011382E-3</v>
      </c>
      <c r="AQ96" s="774">
        <v>8.7680940769492267E-6</v>
      </c>
      <c r="AR96" s="774">
        <v>13.793481658898875</v>
      </c>
    </row>
    <row r="97" spans="1:44">
      <c r="A97" s="574" t="s">
        <v>861</v>
      </c>
      <c r="B97" s="550">
        <v>95</v>
      </c>
      <c r="C97" s="550" t="s">
        <v>440</v>
      </c>
      <c r="D97" s="551">
        <v>486247</v>
      </c>
      <c r="E97" s="551">
        <v>21409323.024293005</v>
      </c>
      <c r="F97" s="551">
        <v>1141362.3210018328</v>
      </c>
      <c r="G97" s="551">
        <v>11568.882691304718</v>
      </c>
      <c r="H97" s="551">
        <v>1978.2040677047517</v>
      </c>
      <c r="I97" s="551">
        <v>12935.489879369852</v>
      </c>
      <c r="J97" s="551">
        <v>0</v>
      </c>
      <c r="K97" s="551">
        <v>0</v>
      </c>
      <c r="L97" s="551">
        <v>0</v>
      </c>
      <c r="M97" s="551">
        <v>0</v>
      </c>
      <c r="N97" s="551">
        <v>1167844.897640212</v>
      </c>
      <c r="O97" s="774">
        <v>44.029727739796861</v>
      </c>
      <c r="P97" s="774">
        <v>2.3472891781375163</v>
      </c>
      <c r="Q97" s="774">
        <v>2.3792193455804803E-2</v>
      </c>
      <c r="R97" s="774">
        <v>4.0683111005409833E-3</v>
      </c>
      <c r="S97" s="774">
        <v>2.6602714010307213E-2</v>
      </c>
      <c r="T97" s="774">
        <v>0</v>
      </c>
      <c r="U97" s="774">
        <v>0</v>
      </c>
      <c r="V97" s="774">
        <v>0</v>
      </c>
      <c r="W97" s="774">
        <v>0</v>
      </c>
      <c r="X97" s="774">
        <v>2.4017523967041696</v>
      </c>
      <c r="Y97" s="774">
        <v>269.13523205537314</v>
      </c>
      <c r="Z97" s="774">
        <v>13.541136829240266</v>
      </c>
      <c r="AA97" s="774">
        <v>0.48121758618571164</v>
      </c>
      <c r="AB97" s="774">
        <v>0.74325925180995056</v>
      </c>
      <c r="AC97" s="774">
        <v>9.5174775024495187E-2</v>
      </c>
      <c r="AD97" s="774">
        <v>1.992555473598882E-2</v>
      </c>
      <c r="AE97" s="774">
        <v>1.4383513026323068E-3</v>
      </c>
      <c r="AF97" s="774">
        <v>1.2330237953812974E-2</v>
      </c>
      <c r="AG97" s="774">
        <v>9.497244093371784E-5</v>
      </c>
      <c r="AH97" s="774">
        <v>14.894577558693792</v>
      </c>
      <c r="AI97" s="774">
        <v>254.49004146978143</v>
      </c>
      <c r="AJ97" s="774">
        <v>12.715840694526817</v>
      </c>
      <c r="AK97" s="774">
        <v>0.1697218850928614</v>
      </c>
      <c r="AL97" s="774">
        <v>2.8076310904270079E-2</v>
      </c>
      <c r="AM97" s="774">
        <v>8.9696788032932462E-2</v>
      </c>
      <c r="AN97" s="774">
        <v>1.4658771548726563E-2</v>
      </c>
      <c r="AO97" s="774">
        <v>5.2608285222282864E-4</v>
      </c>
      <c r="AP97" s="774">
        <v>1.1671682956536028E-2</v>
      </c>
      <c r="AQ97" s="774">
        <v>1.548426115248467E-5</v>
      </c>
      <c r="AR97" s="774">
        <v>13.03020770017552</v>
      </c>
    </row>
    <row r="98" spans="1:44">
      <c r="A98" s="574" t="s">
        <v>862</v>
      </c>
      <c r="B98" s="550">
        <v>96</v>
      </c>
      <c r="C98" s="550" t="s">
        <v>863</v>
      </c>
      <c r="D98" s="551">
        <v>202264</v>
      </c>
      <c r="E98" s="551">
        <v>639064.73994991439</v>
      </c>
      <c r="F98" s="551">
        <v>32073.296463260263</v>
      </c>
      <c r="G98" s="551">
        <v>1095265.2552739265</v>
      </c>
      <c r="H98" s="551">
        <v>5653.4670229322346</v>
      </c>
      <c r="I98" s="551">
        <v>9707.1514314357937</v>
      </c>
      <c r="J98" s="551">
        <v>0</v>
      </c>
      <c r="K98" s="551">
        <v>0</v>
      </c>
      <c r="L98" s="551">
        <v>0</v>
      </c>
      <c r="M98" s="551">
        <v>0</v>
      </c>
      <c r="N98" s="551">
        <v>1142699.1701915546</v>
      </c>
      <c r="O98" s="774">
        <v>3.1595575087505163</v>
      </c>
      <c r="P98" s="774">
        <v>0.15857145346309903</v>
      </c>
      <c r="Q98" s="774">
        <v>5.4150281576253141</v>
      </c>
      <c r="R98" s="774">
        <v>2.7950930580490026E-2</v>
      </c>
      <c r="S98" s="774">
        <v>4.79924822580182E-2</v>
      </c>
      <c r="T98" s="774">
        <v>0</v>
      </c>
      <c r="U98" s="774">
        <v>0</v>
      </c>
      <c r="V98" s="774">
        <v>0</v>
      </c>
      <c r="W98" s="774">
        <v>0</v>
      </c>
      <c r="X98" s="774">
        <v>5.6495430239269213</v>
      </c>
      <c r="Y98" s="774">
        <v>101.79095485793155</v>
      </c>
      <c r="Z98" s="774">
        <v>5.4616619806349478</v>
      </c>
      <c r="AA98" s="774">
        <v>6.1042788646369122</v>
      </c>
      <c r="AB98" s="774">
        <v>0.45318187699367851</v>
      </c>
      <c r="AC98" s="774">
        <v>9.9501621654063538E-2</v>
      </c>
      <c r="AD98" s="774">
        <v>2.107712443328065E-2</v>
      </c>
      <c r="AE98" s="774">
        <v>1.1254772017275337E-3</v>
      </c>
      <c r="AF98" s="774">
        <v>3.7962969593439738E-3</v>
      </c>
      <c r="AG98" s="774">
        <v>7.3957861466048856E-5</v>
      </c>
      <c r="AH98" s="774">
        <v>12.14469720037542</v>
      </c>
      <c r="AI98" s="774">
        <v>76.640116663604047</v>
      </c>
      <c r="AJ98" s="774">
        <v>4.0297729738277281</v>
      </c>
      <c r="AK98" s="774">
        <v>5.5712195496469183</v>
      </c>
      <c r="AL98" s="774">
        <v>3.8184343100135645E-2</v>
      </c>
      <c r="AM98" s="774">
        <v>8.0112076764088422E-2</v>
      </c>
      <c r="AN98" s="774">
        <v>1.364676628650063E-2</v>
      </c>
      <c r="AO98" s="774">
        <v>3.7198745517488758E-4</v>
      </c>
      <c r="AP98" s="774">
        <v>2.9781975421381817E-3</v>
      </c>
      <c r="AQ98" s="774">
        <v>9.3526458868364068E-6</v>
      </c>
      <c r="AR98" s="774">
        <v>9.7362952472685702</v>
      </c>
    </row>
    <row r="99" spans="1:44">
      <c r="A99" s="574" t="s">
        <v>864</v>
      </c>
      <c r="B99" s="550">
        <v>97</v>
      </c>
      <c r="C99" s="550" t="s">
        <v>865</v>
      </c>
      <c r="D99" s="551">
        <v>360270</v>
      </c>
      <c r="E99" s="551">
        <v>1505085.5098526452</v>
      </c>
      <c r="F99" s="551">
        <v>70636.829386088095</v>
      </c>
      <c r="G99" s="551">
        <v>101616.32236393835</v>
      </c>
      <c r="H99" s="551">
        <v>873.63835608935653</v>
      </c>
      <c r="I99" s="551">
        <v>5597.825877475655</v>
      </c>
      <c r="J99" s="551">
        <v>0</v>
      </c>
      <c r="K99" s="551">
        <v>0</v>
      </c>
      <c r="L99" s="551">
        <v>0</v>
      </c>
      <c r="M99" s="551">
        <v>0</v>
      </c>
      <c r="N99" s="551">
        <v>178724.61598359147</v>
      </c>
      <c r="O99" s="774">
        <v>4.1776598380454804</v>
      </c>
      <c r="P99" s="774">
        <v>0.19606636518746523</v>
      </c>
      <c r="Q99" s="774">
        <v>0.28205602010697073</v>
      </c>
      <c r="R99" s="774">
        <v>2.4249544954877077E-3</v>
      </c>
      <c r="S99" s="774">
        <v>1.5537862929124421E-2</v>
      </c>
      <c r="T99" s="774">
        <v>0</v>
      </c>
      <c r="U99" s="774">
        <v>0</v>
      </c>
      <c r="V99" s="774">
        <v>0</v>
      </c>
      <c r="W99" s="774">
        <v>0</v>
      </c>
      <c r="X99" s="774">
        <v>0.49608520271904805</v>
      </c>
      <c r="Y99" s="774">
        <v>222.40173712631551</v>
      </c>
      <c r="Z99" s="774">
        <v>11.264260189626428</v>
      </c>
      <c r="AA99" s="774">
        <v>0.71578055483007152</v>
      </c>
      <c r="AB99" s="774">
        <v>0.65488300097875674</v>
      </c>
      <c r="AC99" s="774">
        <v>8.4069661527171852E-2</v>
      </c>
      <c r="AD99" s="774">
        <v>2.1419676655404833E-2</v>
      </c>
      <c r="AE99" s="774">
        <v>1.821139450984624E-3</v>
      </c>
      <c r="AF99" s="774">
        <v>1.2513407657685582E-2</v>
      </c>
      <c r="AG99" s="774">
        <v>1.2203576282874132E-4</v>
      </c>
      <c r="AH99" s="774">
        <v>12.754869666489334</v>
      </c>
      <c r="AI99" s="774">
        <v>210.77619968297614</v>
      </c>
      <c r="AJ99" s="774">
        <v>10.619776031306323</v>
      </c>
      <c r="AK99" s="774">
        <v>0.44998817745979847</v>
      </c>
      <c r="AL99" s="774">
        <v>2.5777110382661929E-2</v>
      </c>
      <c r="AM99" s="774">
        <v>7.865505656073421E-2</v>
      </c>
      <c r="AN99" s="774">
        <v>1.6705533967616301E-2</v>
      </c>
      <c r="AO99" s="774">
        <v>6.8569705623508417E-4</v>
      </c>
      <c r="AP99" s="774">
        <v>1.1866900789028046E-2</v>
      </c>
      <c r="AQ99" s="774">
        <v>2.1313154245794018E-5</v>
      </c>
      <c r="AR99" s="774">
        <v>11.203475820676646</v>
      </c>
    </row>
    <row r="100" spans="1:44">
      <c r="A100" s="574" t="s">
        <v>866</v>
      </c>
      <c r="B100" s="550">
        <v>98</v>
      </c>
      <c r="C100" s="550" t="s">
        <v>867</v>
      </c>
      <c r="D100" s="551">
        <v>50376</v>
      </c>
      <c r="E100" s="551">
        <v>1540922.3885410428</v>
      </c>
      <c r="F100" s="551">
        <v>133977.401905954</v>
      </c>
      <c r="G100" s="551">
        <v>2.1943977580380296</v>
      </c>
      <c r="H100" s="551">
        <v>94.372040258761501</v>
      </c>
      <c r="I100" s="551">
        <v>624.60880925984929</v>
      </c>
      <c r="J100" s="551">
        <v>0</v>
      </c>
      <c r="K100" s="551">
        <v>0</v>
      </c>
      <c r="L100" s="551">
        <v>0</v>
      </c>
      <c r="M100" s="551">
        <v>0</v>
      </c>
      <c r="N100" s="551">
        <v>134698.57715323064</v>
      </c>
      <c r="O100" s="774">
        <v>30.588422831130753</v>
      </c>
      <c r="P100" s="774">
        <v>2.659548235388955</v>
      </c>
      <c r="Q100" s="774">
        <v>4.3560381094926744E-5</v>
      </c>
      <c r="R100" s="774">
        <v>1.8733531891925025E-3</v>
      </c>
      <c r="S100" s="774">
        <v>1.2398936185085146E-2</v>
      </c>
      <c r="T100" s="774">
        <v>0</v>
      </c>
      <c r="U100" s="774">
        <v>0</v>
      </c>
      <c r="V100" s="774">
        <v>0</v>
      </c>
      <c r="W100" s="774">
        <v>0</v>
      </c>
      <c r="X100" s="774">
        <v>2.6738640851443276</v>
      </c>
      <c r="Y100" s="774">
        <v>82.059958852204872</v>
      </c>
      <c r="Z100" s="774">
        <v>5.4535697023455318</v>
      </c>
      <c r="AA100" s="774">
        <v>0.35491934294247807</v>
      </c>
      <c r="AB100" s="774">
        <v>0.82348438722061168</v>
      </c>
      <c r="AC100" s="774">
        <v>2.9766582204346189E-2</v>
      </c>
      <c r="AD100" s="774">
        <v>2.149766997501561E-2</v>
      </c>
      <c r="AE100" s="774">
        <v>1.0400495574845112E-3</v>
      </c>
      <c r="AF100" s="774">
        <v>2.2564369640369832E-3</v>
      </c>
      <c r="AG100" s="774">
        <v>6.8358884344468069E-5</v>
      </c>
      <c r="AH100" s="774">
        <v>6.6866025300938494</v>
      </c>
      <c r="AI100" s="774">
        <v>65.019224852327298</v>
      </c>
      <c r="AJ100" s="774">
        <v>4.4845034124903247</v>
      </c>
      <c r="AK100" s="774">
        <v>2.5885058304594734E-2</v>
      </c>
      <c r="AL100" s="774">
        <v>1.3920543364302509E-2</v>
      </c>
      <c r="AM100" s="774">
        <v>2.319953263179006E-2</v>
      </c>
      <c r="AN100" s="774">
        <v>1.4940932653770582E-2</v>
      </c>
      <c r="AO100" s="774">
        <v>3.2979842213182848E-4</v>
      </c>
      <c r="AP100" s="774">
        <v>1.5949629760916601E-3</v>
      </c>
      <c r="AQ100" s="774">
        <v>9.6704753791117539E-6</v>
      </c>
      <c r="AR100" s="774">
        <v>4.5643839113183846</v>
      </c>
    </row>
    <row r="101" spans="1:44">
      <c r="A101" s="574" t="s">
        <v>868</v>
      </c>
      <c r="B101" s="550">
        <v>99</v>
      </c>
      <c r="C101" s="550" t="s">
        <v>442</v>
      </c>
      <c r="D101" s="551">
        <v>1089420</v>
      </c>
      <c r="E101" s="551">
        <v>5300623.0052407663</v>
      </c>
      <c r="F101" s="551">
        <v>302027.0827555391</v>
      </c>
      <c r="G101" s="551">
        <v>621573.36505080818</v>
      </c>
      <c r="H101" s="551">
        <v>2679.9572243517714</v>
      </c>
      <c r="I101" s="551">
        <v>219946.76213277108</v>
      </c>
      <c r="J101" s="551">
        <v>0</v>
      </c>
      <c r="K101" s="551">
        <v>0</v>
      </c>
      <c r="L101" s="551">
        <v>0</v>
      </c>
      <c r="M101" s="551">
        <v>0</v>
      </c>
      <c r="N101" s="551">
        <v>1146227.1671634703</v>
      </c>
      <c r="O101" s="774">
        <v>4.8655458916127543</v>
      </c>
      <c r="P101" s="774">
        <v>0.27723658713401544</v>
      </c>
      <c r="Q101" s="774">
        <v>0.57055439137413322</v>
      </c>
      <c r="R101" s="774">
        <v>2.4599853356389377E-3</v>
      </c>
      <c r="S101" s="774">
        <v>0.20189344984741522</v>
      </c>
      <c r="T101" s="774">
        <v>0</v>
      </c>
      <c r="U101" s="774">
        <v>0</v>
      </c>
      <c r="V101" s="774">
        <v>0</v>
      </c>
      <c r="W101" s="774">
        <v>0</v>
      </c>
      <c r="X101" s="774">
        <v>1.0521444136912028</v>
      </c>
      <c r="Y101" s="774">
        <v>58.713639897849951</v>
      </c>
      <c r="Z101" s="774">
        <v>3.180850659244177</v>
      </c>
      <c r="AA101" s="774">
        <v>1.1070128196791529</v>
      </c>
      <c r="AB101" s="774">
        <v>0.24502736470012693</v>
      </c>
      <c r="AC101" s="774">
        <v>0.24538979855501705</v>
      </c>
      <c r="AD101" s="774">
        <v>1.640343599274938E-2</v>
      </c>
      <c r="AE101" s="774">
        <v>9.860462992635809E-4</v>
      </c>
      <c r="AF101" s="774">
        <v>2.4042909499856378E-3</v>
      </c>
      <c r="AG101" s="774">
        <v>6.5355953575101463E-5</v>
      </c>
      <c r="AH101" s="774">
        <v>4.7981397713740472</v>
      </c>
      <c r="AI101" s="774">
        <v>44.584185774406492</v>
      </c>
      <c r="AJ101" s="774">
        <v>2.368295063723183</v>
      </c>
      <c r="AK101" s="774">
        <v>0.75678383233458091</v>
      </c>
      <c r="AL101" s="774">
        <v>8.7476212981591854E-3</v>
      </c>
      <c r="AM101" s="774">
        <v>0.22769208001512425</v>
      </c>
      <c r="AN101" s="774">
        <v>1.1137923492898095E-2</v>
      </c>
      <c r="AO101" s="774">
        <v>3.4303319857586557E-4</v>
      </c>
      <c r="AP101" s="774">
        <v>1.8583991534703499E-3</v>
      </c>
      <c r="AQ101" s="774">
        <v>9.6814147404028428E-6</v>
      </c>
      <c r="AR101" s="774">
        <v>3.3748676346307316</v>
      </c>
    </row>
    <row r="102" spans="1:44">
      <c r="A102" s="574" t="s">
        <v>869</v>
      </c>
      <c r="B102" s="550">
        <v>100</v>
      </c>
      <c r="C102" s="550" t="s">
        <v>870</v>
      </c>
      <c r="D102" s="551">
        <v>1347328</v>
      </c>
      <c r="E102" s="551">
        <v>194638745.86596775</v>
      </c>
      <c r="F102" s="551">
        <v>10169039.653074812</v>
      </c>
      <c r="G102" s="551">
        <v>91634.797668747095</v>
      </c>
      <c r="H102" s="551">
        <v>7130.9197935063612</v>
      </c>
      <c r="I102" s="551">
        <v>34101.573840976824</v>
      </c>
      <c r="J102" s="551">
        <v>0</v>
      </c>
      <c r="K102" s="551">
        <v>0</v>
      </c>
      <c r="L102" s="551">
        <v>0</v>
      </c>
      <c r="M102" s="551">
        <v>0</v>
      </c>
      <c r="N102" s="551">
        <v>10301906.944378044</v>
      </c>
      <c r="O102" s="774">
        <v>144.46277808074035</v>
      </c>
      <c r="P102" s="774">
        <v>7.547560544332792</v>
      </c>
      <c r="Q102" s="774">
        <v>6.8012241762026096E-2</v>
      </c>
      <c r="R102" s="774">
        <v>5.2926383133924046E-3</v>
      </c>
      <c r="S102" s="774">
        <v>2.5310521150734507E-2</v>
      </c>
      <c r="T102" s="774">
        <v>0</v>
      </c>
      <c r="U102" s="774">
        <v>0</v>
      </c>
      <c r="V102" s="774">
        <v>0</v>
      </c>
      <c r="W102" s="774">
        <v>0</v>
      </c>
      <c r="X102" s="774">
        <v>7.6461759455589444</v>
      </c>
      <c r="Y102" s="774">
        <v>313.10476564211615</v>
      </c>
      <c r="Z102" s="774">
        <v>16.791446067894196</v>
      </c>
      <c r="AA102" s="774">
        <v>1.2134790255458421</v>
      </c>
      <c r="AB102" s="774">
        <v>2.7737264860879445</v>
      </c>
      <c r="AC102" s="774">
        <v>8.8150233578258519E-2</v>
      </c>
      <c r="AD102" s="774">
        <v>1.5922862123724089E-2</v>
      </c>
      <c r="AE102" s="774">
        <v>1.1320213597746558E-3</v>
      </c>
      <c r="AF102" s="774">
        <v>6.3942364281571549E-3</v>
      </c>
      <c r="AG102" s="774">
        <v>6.9710398976288973E-5</v>
      </c>
      <c r="AH102" s="774">
        <v>20.890320643416871</v>
      </c>
      <c r="AI102" s="774">
        <v>265.76046857895392</v>
      </c>
      <c r="AJ102" s="774">
        <v>14.096596258656158</v>
      </c>
      <c r="AK102" s="774">
        <v>0.12961458308471779</v>
      </c>
      <c r="AL102" s="774">
        <v>3.967467786524681E-2</v>
      </c>
      <c r="AM102" s="774">
        <v>7.0426839833950927E-2</v>
      </c>
      <c r="AN102" s="774">
        <v>6.1952794478777416E-3</v>
      </c>
      <c r="AO102" s="774">
        <v>2.8026850599489883E-4</v>
      </c>
      <c r="AP102" s="774">
        <v>4.8908200151644154E-3</v>
      </c>
      <c r="AQ102" s="774">
        <v>5.8462422421791913E-6</v>
      </c>
      <c r="AR102" s="774">
        <v>14.347684573651353</v>
      </c>
    </row>
    <row r="103" spans="1:44">
      <c r="A103" s="574" t="s">
        <v>871</v>
      </c>
      <c r="B103" s="550">
        <v>101</v>
      </c>
      <c r="C103" s="550" t="s">
        <v>872</v>
      </c>
      <c r="D103" s="551">
        <v>715963</v>
      </c>
      <c r="E103" s="551">
        <v>56733523.291063443</v>
      </c>
      <c r="F103" s="551">
        <v>2975864.9957225285</v>
      </c>
      <c r="G103" s="551">
        <v>329547.54834966024</v>
      </c>
      <c r="H103" s="551">
        <v>2270.527331880166</v>
      </c>
      <c r="I103" s="551">
        <v>15311.811605247718</v>
      </c>
      <c r="J103" s="551">
        <v>0</v>
      </c>
      <c r="K103" s="551">
        <v>0</v>
      </c>
      <c r="L103" s="551">
        <v>0</v>
      </c>
      <c r="M103" s="551">
        <v>0</v>
      </c>
      <c r="N103" s="551">
        <v>3322994.8830093169</v>
      </c>
      <c r="O103" s="774">
        <v>79.240859221864042</v>
      </c>
      <c r="P103" s="774">
        <v>4.1564508162049272</v>
      </c>
      <c r="Q103" s="774">
        <v>0.46028572475066482</v>
      </c>
      <c r="R103" s="774">
        <v>3.1712914380773393E-3</v>
      </c>
      <c r="S103" s="774">
        <v>2.1386316898006904E-2</v>
      </c>
      <c r="T103" s="774">
        <v>0</v>
      </c>
      <c r="U103" s="774">
        <v>0</v>
      </c>
      <c r="V103" s="774">
        <v>0</v>
      </c>
      <c r="W103" s="774">
        <v>0</v>
      </c>
      <c r="X103" s="774">
        <v>4.6412941492916762</v>
      </c>
      <c r="Y103" s="774">
        <v>241.07856239720419</v>
      </c>
      <c r="Z103" s="774">
        <v>13.05515547593629</v>
      </c>
      <c r="AA103" s="774">
        <v>1.5127576370364459</v>
      </c>
      <c r="AB103" s="774">
        <v>2.2755393958314549</v>
      </c>
      <c r="AC103" s="774">
        <v>7.5512192906106362E-2</v>
      </c>
      <c r="AD103" s="774">
        <v>1.5580692783113258E-2</v>
      </c>
      <c r="AE103" s="774">
        <v>1.1130237192615417E-3</v>
      </c>
      <c r="AF103" s="774">
        <v>4.5175278419024899E-3</v>
      </c>
      <c r="AG103" s="774">
        <v>6.8640734689156822E-5</v>
      </c>
      <c r="AH103" s="774">
        <v>16.940244586789266</v>
      </c>
      <c r="AI103" s="774">
        <v>201.72936467459073</v>
      </c>
      <c r="AJ103" s="774">
        <v>10.816115935323818</v>
      </c>
      <c r="AK103" s="774">
        <v>0.62380436995992428</v>
      </c>
      <c r="AL103" s="774">
        <v>3.2651555412481069E-2</v>
      </c>
      <c r="AM103" s="774">
        <v>6.1767612632116678E-2</v>
      </c>
      <c r="AN103" s="774">
        <v>7.3596179252047146E-3</v>
      </c>
      <c r="AO103" s="774">
        <v>3.1300609291711509E-4</v>
      </c>
      <c r="AP103" s="774">
        <v>3.2487778170623019E-3</v>
      </c>
      <c r="AQ103" s="774">
        <v>6.964479141255081E-6</v>
      </c>
      <c r="AR103" s="774">
        <v>11.545267839642666</v>
      </c>
    </row>
    <row r="104" spans="1:44">
      <c r="A104" s="574" t="s">
        <v>873</v>
      </c>
      <c r="B104" s="550">
        <v>102</v>
      </c>
      <c r="C104" s="550" t="s">
        <v>874</v>
      </c>
      <c r="D104" s="551">
        <v>1629978</v>
      </c>
      <c r="E104" s="551">
        <v>71524663.924704999</v>
      </c>
      <c r="F104" s="551">
        <v>4604282.6215528538</v>
      </c>
      <c r="G104" s="551">
        <v>829935.91164863051</v>
      </c>
      <c r="H104" s="551">
        <v>27901.226169552509</v>
      </c>
      <c r="I104" s="551">
        <v>304763.36689249333</v>
      </c>
      <c r="J104" s="551">
        <v>0</v>
      </c>
      <c r="K104" s="551">
        <v>0</v>
      </c>
      <c r="L104" s="551">
        <v>0</v>
      </c>
      <c r="M104" s="551">
        <v>0</v>
      </c>
      <c r="N104" s="551">
        <v>5766883.12626353</v>
      </c>
      <c r="O104" s="774">
        <v>43.880754172574719</v>
      </c>
      <c r="P104" s="774">
        <v>2.8247513902352388</v>
      </c>
      <c r="Q104" s="774">
        <v>0.50917000821399461</v>
      </c>
      <c r="R104" s="774">
        <v>1.7117547702823296E-2</v>
      </c>
      <c r="S104" s="774">
        <v>0.18697391430589452</v>
      </c>
      <c r="T104" s="774">
        <v>0</v>
      </c>
      <c r="U104" s="774">
        <v>0</v>
      </c>
      <c r="V104" s="774">
        <v>0</v>
      </c>
      <c r="W104" s="774">
        <v>0</v>
      </c>
      <c r="X104" s="774">
        <v>3.5380128604579513</v>
      </c>
      <c r="Y104" s="774">
        <v>241.31982733916408</v>
      </c>
      <c r="Z104" s="774">
        <v>13.507325815763323</v>
      </c>
      <c r="AA104" s="774">
        <v>1.4727263897656877</v>
      </c>
      <c r="AB104" s="774">
        <v>1.4454821017757116</v>
      </c>
      <c r="AC104" s="774">
        <v>0.32740173894506025</v>
      </c>
      <c r="AD104" s="774">
        <v>2.2625658690910249E-2</v>
      </c>
      <c r="AE104" s="774">
        <v>1.7091234495963878E-3</v>
      </c>
      <c r="AF104" s="774">
        <v>5.4475804581346973E-3</v>
      </c>
      <c r="AG104" s="774">
        <v>1.1018317166323793E-4</v>
      </c>
      <c r="AH104" s="774">
        <v>16.782828592020088</v>
      </c>
      <c r="AI104" s="774">
        <v>191.28586794456223</v>
      </c>
      <c r="AJ104" s="774">
        <v>10.695989992824579</v>
      </c>
      <c r="AK104" s="774">
        <v>0.79700007030029185</v>
      </c>
      <c r="AL104" s="774">
        <v>4.3915394284090387E-2</v>
      </c>
      <c r="AM104" s="774">
        <v>0.28271528337761476</v>
      </c>
      <c r="AN104" s="774">
        <v>1.397557782946085E-2</v>
      </c>
      <c r="AO104" s="774">
        <v>5.4648599031263049E-4</v>
      </c>
      <c r="AP104" s="774">
        <v>3.9775185016324719E-3</v>
      </c>
      <c r="AQ104" s="774">
        <v>1.5165594598809477E-5</v>
      </c>
      <c r="AR104" s="774">
        <v>11.83813548870258</v>
      </c>
    </row>
    <row r="105" spans="1:44">
      <c r="A105" s="574" t="s">
        <v>875</v>
      </c>
      <c r="B105" s="550">
        <v>103</v>
      </c>
      <c r="C105" s="550" t="s">
        <v>876</v>
      </c>
      <c r="D105" s="551">
        <v>974889</v>
      </c>
      <c r="E105" s="551">
        <v>47917308.987925768</v>
      </c>
      <c r="F105" s="551">
        <v>3013970.0558651611</v>
      </c>
      <c r="G105" s="551">
        <v>624634.75419870263</v>
      </c>
      <c r="H105" s="551">
        <v>7433.9636616004955</v>
      </c>
      <c r="I105" s="551">
        <v>152381.4527794162</v>
      </c>
      <c r="J105" s="551">
        <v>0</v>
      </c>
      <c r="K105" s="551">
        <v>0</v>
      </c>
      <c r="L105" s="551">
        <v>0</v>
      </c>
      <c r="M105" s="551">
        <v>0</v>
      </c>
      <c r="N105" s="551">
        <v>3798420.22650488</v>
      </c>
      <c r="O105" s="774">
        <v>49.151553651672927</v>
      </c>
      <c r="P105" s="774">
        <v>3.0916033064945458</v>
      </c>
      <c r="Q105" s="774">
        <v>0.64072397390749369</v>
      </c>
      <c r="R105" s="774">
        <v>7.6254462421880805E-3</v>
      </c>
      <c r="S105" s="774">
        <v>0.15630646440714399</v>
      </c>
      <c r="T105" s="774">
        <v>0</v>
      </c>
      <c r="U105" s="774">
        <v>0</v>
      </c>
      <c r="V105" s="774">
        <v>0</v>
      </c>
      <c r="W105" s="774">
        <v>0</v>
      </c>
      <c r="X105" s="774">
        <v>3.8962591910513718</v>
      </c>
      <c r="Y105" s="774">
        <v>224.80279656633627</v>
      </c>
      <c r="Z105" s="774">
        <v>12.66209908912677</v>
      </c>
      <c r="AA105" s="774">
        <v>1.6858102202247427</v>
      </c>
      <c r="AB105" s="774">
        <v>1.2110564525551282</v>
      </c>
      <c r="AC105" s="774">
        <v>0.27657492541252671</v>
      </c>
      <c r="AD105" s="774">
        <v>2.1517480456349238E-2</v>
      </c>
      <c r="AE105" s="774">
        <v>1.5978051881821653E-3</v>
      </c>
      <c r="AF105" s="774">
        <v>4.5172937988478164E-3</v>
      </c>
      <c r="AG105" s="774">
        <v>1.0220356976417418E-4</v>
      </c>
      <c r="AH105" s="774">
        <v>15.863275470332312</v>
      </c>
      <c r="AI105" s="774">
        <v>154.72228473007453</v>
      </c>
      <c r="AJ105" s="774">
        <v>8.7180093783520185</v>
      </c>
      <c r="AK105" s="774">
        <v>0.91929181036423746</v>
      </c>
      <c r="AL105" s="774">
        <v>2.3939845811770291E-2</v>
      </c>
      <c r="AM105" s="774">
        <v>0.2057992435935552</v>
      </c>
      <c r="AN105" s="774">
        <v>1.172846022425944E-2</v>
      </c>
      <c r="AO105" s="774">
        <v>4.529895010356335E-4</v>
      </c>
      <c r="AP105" s="774">
        <v>2.7936904565942313E-3</v>
      </c>
      <c r="AQ105" s="774">
        <v>1.2410786010927624E-5</v>
      </c>
      <c r="AR105" s="774">
        <v>9.8820278290894805</v>
      </c>
    </row>
    <row r="106" spans="1:44">
      <c r="A106" s="574" t="s">
        <v>877</v>
      </c>
      <c r="B106" s="550">
        <v>104</v>
      </c>
      <c r="C106" s="550" t="s">
        <v>447</v>
      </c>
      <c r="D106" s="551">
        <v>402899</v>
      </c>
      <c r="E106" s="551">
        <v>37351299.653089106</v>
      </c>
      <c r="F106" s="551">
        <v>2806097.5845111934</v>
      </c>
      <c r="G106" s="551">
        <v>29319.462400280376</v>
      </c>
      <c r="H106" s="551">
        <v>2148.8193204478407</v>
      </c>
      <c r="I106" s="551">
        <v>14254.867040251018</v>
      </c>
      <c r="J106" s="551">
        <v>0</v>
      </c>
      <c r="K106" s="551">
        <v>0</v>
      </c>
      <c r="L106" s="551">
        <v>0</v>
      </c>
      <c r="M106" s="551">
        <v>0</v>
      </c>
      <c r="N106" s="551">
        <v>2851820.7332721725</v>
      </c>
      <c r="O106" s="774">
        <v>92.706359790143694</v>
      </c>
      <c r="P106" s="774">
        <v>6.9647668137950047</v>
      </c>
      <c r="Q106" s="774">
        <v>7.2771246392471498E-2</v>
      </c>
      <c r="R106" s="774">
        <v>5.3333945243047038E-3</v>
      </c>
      <c r="S106" s="774">
        <v>3.5380745646554142E-2</v>
      </c>
      <c r="T106" s="774">
        <v>0</v>
      </c>
      <c r="U106" s="774">
        <v>0</v>
      </c>
      <c r="V106" s="774">
        <v>0</v>
      </c>
      <c r="W106" s="774">
        <v>0</v>
      </c>
      <c r="X106" s="774">
        <v>7.0782522003583352</v>
      </c>
      <c r="Y106" s="774">
        <v>234.47088154410395</v>
      </c>
      <c r="Z106" s="774">
        <v>14.420066596539016</v>
      </c>
      <c r="AA106" s="774">
        <v>0.63069380229271987</v>
      </c>
      <c r="AB106" s="774">
        <v>0.94511569618034974</v>
      </c>
      <c r="AC106" s="774">
        <v>9.7262866555260424E-2</v>
      </c>
      <c r="AD106" s="774">
        <v>2.106558955609086E-2</v>
      </c>
      <c r="AE106" s="774">
        <v>1.525290565483524E-3</v>
      </c>
      <c r="AF106" s="774">
        <v>5.2578216159954397E-3</v>
      </c>
      <c r="AG106" s="774">
        <v>9.9882365410155751E-5</v>
      </c>
      <c r="AH106" s="774">
        <v>16.121087545670328</v>
      </c>
      <c r="AI106" s="774">
        <v>207.02848715820144</v>
      </c>
      <c r="AJ106" s="774">
        <v>12.877621830867783</v>
      </c>
      <c r="AK106" s="774">
        <v>0.19388877339472521</v>
      </c>
      <c r="AL106" s="774">
        <v>2.1717273275122774E-2</v>
      </c>
      <c r="AM106" s="774">
        <v>7.5546327565084975E-2</v>
      </c>
      <c r="AN106" s="774">
        <v>1.4834478036473829E-2</v>
      </c>
      <c r="AO106" s="774">
        <v>5.3501359637939127E-4</v>
      </c>
      <c r="AP106" s="774">
        <v>4.3586118071695934E-3</v>
      </c>
      <c r="AQ106" s="774">
        <v>1.5394398142585316E-5</v>
      </c>
      <c r="AR106" s="774">
        <v>13.188517702940882</v>
      </c>
    </row>
    <row r="107" spans="1:44">
      <c r="A107" s="574" t="s">
        <v>878</v>
      </c>
      <c r="B107" s="550">
        <v>105</v>
      </c>
      <c r="C107" s="550" t="s">
        <v>879</v>
      </c>
      <c r="D107" s="551">
        <v>152828</v>
      </c>
      <c r="E107" s="551">
        <v>3156062.9828379173</v>
      </c>
      <c r="F107" s="551">
        <v>128831.28841438238</v>
      </c>
      <c r="G107" s="551">
        <v>250.23142358777361</v>
      </c>
      <c r="H107" s="551">
        <v>304.60343214168489</v>
      </c>
      <c r="I107" s="551">
        <v>1989.772685473451</v>
      </c>
      <c r="J107" s="551">
        <v>0</v>
      </c>
      <c r="K107" s="551">
        <v>0</v>
      </c>
      <c r="L107" s="551">
        <v>0</v>
      </c>
      <c r="M107" s="551">
        <v>0</v>
      </c>
      <c r="N107" s="551">
        <v>131375.89595558529</v>
      </c>
      <c r="O107" s="774">
        <v>20.65107822413378</v>
      </c>
      <c r="P107" s="774">
        <v>0.84298223109889792</v>
      </c>
      <c r="Q107" s="774">
        <v>1.6373401705693565E-3</v>
      </c>
      <c r="R107" s="774">
        <v>1.9931127289612169E-3</v>
      </c>
      <c r="S107" s="774">
        <v>1.3019686742438892E-2</v>
      </c>
      <c r="T107" s="774">
        <v>0</v>
      </c>
      <c r="U107" s="774">
        <v>0</v>
      </c>
      <c r="V107" s="774">
        <v>0</v>
      </c>
      <c r="W107" s="774">
        <v>0</v>
      </c>
      <c r="X107" s="774">
        <v>0.8596323707408674</v>
      </c>
      <c r="Y107" s="774">
        <v>143.39835607893571</v>
      </c>
      <c r="Z107" s="774">
        <v>7.501627954274376</v>
      </c>
      <c r="AA107" s="774">
        <v>0.6899579745107407</v>
      </c>
      <c r="AB107" s="774">
        <v>0.62188165374077453</v>
      </c>
      <c r="AC107" s="774">
        <v>0.15669206253766768</v>
      </c>
      <c r="AD107" s="774">
        <v>1.7356322673726502E-2</v>
      </c>
      <c r="AE107" s="774">
        <v>1.2674604262382797E-3</v>
      </c>
      <c r="AF107" s="774">
        <v>3.9818010445487207E-3</v>
      </c>
      <c r="AG107" s="774">
        <v>7.9290257443962519E-5</v>
      </c>
      <c r="AH107" s="774">
        <v>8.9928445194655175</v>
      </c>
      <c r="AI107" s="774">
        <v>103.54165610655653</v>
      </c>
      <c r="AJ107" s="774">
        <v>5.285348319606741</v>
      </c>
      <c r="AK107" s="774">
        <v>0.26512241856558788</v>
      </c>
      <c r="AL107" s="774">
        <v>1.7067215364791749E-2</v>
      </c>
      <c r="AM107" s="774">
        <v>0.10356056800771371</v>
      </c>
      <c r="AN107" s="774">
        <v>1.0601246691231619E-2</v>
      </c>
      <c r="AO107" s="774">
        <v>4.1127646090492829E-4</v>
      </c>
      <c r="AP107" s="774">
        <v>2.8051197040516278E-3</v>
      </c>
      <c r="AQ107" s="774">
        <v>1.0156455184217818E-5</v>
      </c>
      <c r="AR107" s="774">
        <v>5.6849263208562064</v>
      </c>
    </row>
    <row r="108" spans="1:44">
      <c r="A108" s="574" t="s">
        <v>880</v>
      </c>
      <c r="B108" s="550">
        <v>106</v>
      </c>
      <c r="C108" s="550" t="s">
        <v>881</v>
      </c>
      <c r="D108" s="551">
        <v>94435</v>
      </c>
      <c r="E108" s="551">
        <v>2557282.9751469912</v>
      </c>
      <c r="F108" s="551">
        <v>121402.91897990266</v>
      </c>
      <c r="G108" s="551">
        <v>931.33444161703392</v>
      </c>
      <c r="H108" s="551">
        <v>210.72138469834186</v>
      </c>
      <c r="I108" s="551">
        <v>1381.9081459974111</v>
      </c>
      <c r="J108" s="551">
        <v>0</v>
      </c>
      <c r="K108" s="551">
        <v>0</v>
      </c>
      <c r="L108" s="551">
        <v>0</v>
      </c>
      <c r="M108" s="551">
        <v>0</v>
      </c>
      <c r="N108" s="551">
        <v>123926.88295221544</v>
      </c>
      <c r="O108" s="774">
        <v>27.079821836681223</v>
      </c>
      <c r="P108" s="774">
        <v>1.285571228674778</v>
      </c>
      <c r="Q108" s="774">
        <v>9.8621744227991096E-3</v>
      </c>
      <c r="R108" s="774">
        <v>2.2313907417625019E-3</v>
      </c>
      <c r="S108" s="774">
        <v>1.4633431947873258E-2</v>
      </c>
      <c r="T108" s="774">
        <v>0</v>
      </c>
      <c r="U108" s="774">
        <v>0</v>
      </c>
      <c r="V108" s="774">
        <v>0</v>
      </c>
      <c r="W108" s="774">
        <v>0</v>
      </c>
      <c r="X108" s="774">
        <v>1.3122982257872131</v>
      </c>
      <c r="Y108" s="774">
        <v>128.0077184446381</v>
      </c>
      <c r="Z108" s="774">
        <v>6.8129215131041487</v>
      </c>
      <c r="AA108" s="774">
        <v>0.660434727021039</v>
      </c>
      <c r="AB108" s="774">
        <v>0.50856453318431416</v>
      </c>
      <c r="AC108" s="774">
        <v>0.13799708998888349</v>
      </c>
      <c r="AD108" s="774">
        <v>1.408954522993887E-2</v>
      </c>
      <c r="AE108" s="774">
        <v>9.9978841487004667E-4</v>
      </c>
      <c r="AF108" s="774">
        <v>3.0041631110287112E-3</v>
      </c>
      <c r="AG108" s="774">
        <v>6.2325210425298263E-5</v>
      </c>
      <c r="AH108" s="774">
        <v>8.1380736852646507</v>
      </c>
      <c r="AI108" s="774">
        <v>76.854134652106453</v>
      </c>
      <c r="AJ108" s="774">
        <v>3.9480247955952521</v>
      </c>
      <c r="AK108" s="774">
        <v>0.18530076822106284</v>
      </c>
      <c r="AL108" s="774">
        <v>1.1251618730563455E-2</v>
      </c>
      <c r="AM108" s="774">
        <v>6.9466158253113836E-2</v>
      </c>
      <c r="AN108" s="774">
        <v>7.1783912540266245E-3</v>
      </c>
      <c r="AO108" s="774">
        <v>2.6895722461055076E-4</v>
      </c>
      <c r="AP108" s="774">
        <v>1.7554260277688099E-3</v>
      </c>
      <c r="AQ108" s="774">
        <v>6.4502067139300843E-6</v>
      </c>
      <c r="AR108" s="774">
        <v>4.2232525655131115</v>
      </c>
    </row>
    <row r="109" spans="1:44">
      <c r="A109" s="574" t="s">
        <v>882</v>
      </c>
      <c r="B109" s="550">
        <v>107</v>
      </c>
      <c r="C109" s="550" t="s">
        <v>449</v>
      </c>
      <c r="D109" s="551">
        <v>1308272</v>
      </c>
      <c r="E109" s="551">
        <v>72274653.50366655</v>
      </c>
      <c r="F109" s="551">
        <v>3534080.9342110022</v>
      </c>
      <c r="G109" s="551">
        <v>242660.02719347362</v>
      </c>
      <c r="H109" s="551">
        <v>5778.5753425325092</v>
      </c>
      <c r="I109" s="551">
        <v>37926.850085845093</v>
      </c>
      <c r="J109" s="551">
        <v>0</v>
      </c>
      <c r="K109" s="551">
        <v>0</v>
      </c>
      <c r="L109" s="551">
        <v>0</v>
      </c>
      <c r="M109" s="551">
        <v>0</v>
      </c>
      <c r="N109" s="551">
        <v>3820446.3868328538</v>
      </c>
      <c r="O109" s="774">
        <v>55.244363178044438</v>
      </c>
      <c r="P109" s="774">
        <v>2.7013349931902555</v>
      </c>
      <c r="Q109" s="774">
        <v>0.18548132742539289</v>
      </c>
      <c r="R109" s="774">
        <v>4.4169525469722731E-3</v>
      </c>
      <c r="S109" s="774">
        <v>2.8990034248111321E-2</v>
      </c>
      <c r="T109" s="774">
        <v>0</v>
      </c>
      <c r="U109" s="774">
        <v>0</v>
      </c>
      <c r="V109" s="774">
        <v>0</v>
      </c>
      <c r="W109" s="774">
        <v>0</v>
      </c>
      <c r="X109" s="774">
        <v>2.920223307410732</v>
      </c>
      <c r="Y109" s="774">
        <v>155.49851416471304</v>
      </c>
      <c r="Z109" s="774">
        <v>8.140632795100835</v>
      </c>
      <c r="AA109" s="774">
        <v>0.67321450780899461</v>
      </c>
      <c r="AB109" s="774">
        <v>0.58594705707230332</v>
      </c>
      <c r="AC109" s="774">
        <v>0.10664216513780683</v>
      </c>
      <c r="AD109" s="774">
        <v>1.4044431038148262E-2</v>
      </c>
      <c r="AE109" s="774">
        <v>9.5133290079188471E-4</v>
      </c>
      <c r="AF109" s="774">
        <v>3.1769718114740041E-3</v>
      </c>
      <c r="AG109" s="774">
        <v>6.0423108856607065E-5</v>
      </c>
      <c r="AH109" s="774">
        <v>9.5246696839792087</v>
      </c>
      <c r="AI109" s="774">
        <v>129.44397630021646</v>
      </c>
      <c r="AJ109" s="774">
        <v>6.6937403567924152</v>
      </c>
      <c r="AK109" s="774">
        <v>0.3626078364748398</v>
      </c>
      <c r="AL109" s="774">
        <v>1.8523812558972917E-2</v>
      </c>
      <c r="AM109" s="774">
        <v>6.9504601951621753E-2</v>
      </c>
      <c r="AN109" s="774">
        <v>9.2646238516215923E-3</v>
      </c>
      <c r="AO109" s="774">
        <v>3.2096265138368288E-4</v>
      </c>
      <c r="AP109" s="774">
        <v>2.4298493307747804E-3</v>
      </c>
      <c r="AQ109" s="774">
        <v>8.2643286828943146E-6</v>
      </c>
      <c r="AR109" s="774">
        <v>7.1564003079403138</v>
      </c>
    </row>
    <row r="110" spans="1:44">
      <c r="A110" s="574" t="s">
        <v>883</v>
      </c>
      <c r="B110" s="550">
        <v>108</v>
      </c>
      <c r="C110" s="550" t="s">
        <v>884</v>
      </c>
      <c r="D110" s="551">
        <v>322388</v>
      </c>
      <c r="E110" s="551">
        <v>592042.95186714351</v>
      </c>
      <c r="F110" s="551">
        <v>26561.250532025988</v>
      </c>
      <c r="G110" s="551">
        <v>950.91878284124823</v>
      </c>
      <c r="H110" s="551">
        <v>532.80027755035405</v>
      </c>
      <c r="I110" s="551">
        <v>3409.200937676761</v>
      </c>
      <c r="J110" s="551">
        <v>0</v>
      </c>
      <c r="K110" s="551">
        <v>0</v>
      </c>
      <c r="L110" s="551">
        <v>0</v>
      </c>
      <c r="M110" s="551">
        <v>0</v>
      </c>
      <c r="N110" s="551">
        <v>31454.17053009435</v>
      </c>
      <c r="O110" s="774">
        <v>1.8364298667045409</v>
      </c>
      <c r="P110" s="774">
        <v>8.238907940750273E-2</v>
      </c>
      <c r="Q110" s="774">
        <v>2.9496097337408595E-3</v>
      </c>
      <c r="R110" s="774">
        <v>1.6526678336363451E-3</v>
      </c>
      <c r="S110" s="774">
        <v>1.0574838200171102E-2</v>
      </c>
      <c r="T110" s="774">
        <v>0</v>
      </c>
      <c r="U110" s="774">
        <v>0</v>
      </c>
      <c r="V110" s="774">
        <v>0</v>
      </c>
      <c r="W110" s="774">
        <v>0</v>
      </c>
      <c r="X110" s="774">
        <v>9.7566195175051051E-2</v>
      </c>
      <c r="Y110" s="774">
        <v>136.50095316041461</v>
      </c>
      <c r="Z110" s="774">
        <v>7.6196825926403218</v>
      </c>
      <c r="AA110" s="774">
        <v>0.95737291305058247</v>
      </c>
      <c r="AB110" s="774">
        <v>0.7432271075466117</v>
      </c>
      <c r="AC110" s="774">
        <v>0.16907253862727267</v>
      </c>
      <c r="AD110" s="774">
        <v>1.8974866009393923E-2</v>
      </c>
      <c r="AE110" s="774">
        <v>1.1843704771806042E-3</v>
      </c>
      <c r="AF110" s="774">
        <v>3.0425358080424601E-3</v>
      </c>
      <c r="AG110" s="774">
        <v>7.4593148606693068E-5</v>
      </c>
      <c r="AH110" s="774">
        <v>9.5126315173080123</v>
      </c>
      <c r="AI110" s="774">
        <v>53.00851784772361</v>
      </c>
      <c r="AJ110" s="774">
        <v>2.929343119162394</v>
      </c>
      <c r="AK110" s="774">
        <v>0.25093770371386304</v>
      </c>
      <c r="AL110" s="774">
        <v>1.1130965647199878E-2</v>
      </c>
      <c r="AM110" s="774">
        <v>6.8998800093584028E-2</v>
      </c>
      <c r="AN110" s="774">
        <v>8.8877420745621348E-3</v>
      </c>
      <c r="AO110" s="774">
        <v>2.5264796462089775E-4</v>
      </c>
      <c r="AP110" s="774">
        <v>1.1779555184162579E-3</v>
      </c>
      <c r="AQ110" s="774">
        <v>6.2266024137968488E-6</v>
      </c>
      <c r="AR110" s="774">
        <v>3.2707351607770541</v>
      </c>
    </row>
    <row r="111" spans="1:44">
      <c r="A111" s="574" t="s">
        <v>885</v>
      </c>
      <c r="B111" s="550">
        <v>109</v>
      </c>
      <c r="C111" s="550" t="s">
        <v>886</v>
      </c>
      <c r="D111" s="551">
        <v>1118336</v>
      </c>
      <c r="E111" s="551">
        <v>1914095.8393126207</v>
      </c>
      <c r="F111" s="551">
        <v>75915.601735968638</v>
      </c>
      <c r="G111" s="551">
        <v>1169.034083744983</v>
      </c>
      <c r="H111" s="551">
        <v>2462.5843609550157</v>
      </c>
      <c r="I111" s="551">
        <v>15745.323372810635</v>
      </c>
      <c r="J111" s="551">
        <v>0</v>
      </c>
      <c r="K111" s="551">
        <v>0</v>
      </c>
      <c r="L111" s="551">
        <v>0</v>
      </c>
      <c r="M111" s="551">
        <v>0</v>
      </c>
      <c r="N111" s="551">
        <v>95292.543553479278</v>
      </c>
      <c r="O111" s="774">
        <v>1.7115570269691942</v>
      </c>
      <c r="P111" s="774">
        <v>6.7882641474448321E-2</v>
      </c>
      <c r="Q111" s="774">
        <v>1.0453334988277075E-3</v>
      </c>
      <c r="R111" s="774">
        <v>2.2020075907017351E-3</v>
      </c>
      <c r="S111" s="774">
        <v>1.407924217123533E-2</v>
      </c>
      <c r="T111" s="774">
        <v>0</v>
      </c>
      <c r="U111" s="774">
        <v>0</v>
      </c>
      <c r="V111" s="774">
        <v>0</v>
      </c>
      <c r="W111" s="774">
        <v>0</v>
      </c>
      <c r="X111" s="774">
        <v>8.5209224735213085E-2</v>
      </c>
      <c r="Y111" s="774">
        <v>175.30606910202181</v>
      </c>
      <c r="Z111" s="774">
        <v>9.5033892678275009</v>
      </c>
      <c r="AA111" s="774">
        <v>0.8155463645728529</v>
      </c>
      <c r="AB111" s="774">
        <v>1.3206071595383291</v>
      </c>
      <c r="AC111" s="774">
        <v>0.11388698849902146</v>
      </c>
      <c r="AD111" s="774">
        <v>1.4403697153361499E-2</v>
      </c>
      <c r="AE111" s="774">
        <v>1.0632401704184986E-3</v>
      </c>
      <c r="AF111" s="774">
        <v>3.9778786809781712E-3</v>
      </c>
      <c r="AG111" s="774">
        <v>6.6579629612508601E-5</v>
      </c>
      <c r="AH111" s="774">
        <v>11.772941176072077</v>
      </c>
      <c r="AI111" s="774">
        <v>125.91927857701458</v>
      </c>
      <c r="AJ111" s="774">
        <v>6.71763680131561</v>
      </c>
      <c r="AK111" s="774">
        <v>0.15195713182105494</v>
      </c>
      <c r="AL111" s="774">
        <v>2.1598544784011464E-2</v>
      </c>
      <c r="AM111" s="774">
        <v>6.9936427577415569E-2</v>
      </c>
      <c r="AN111" s="774">
        <v>6.8890587951054034E-3</v>
      </c>
      <c r="AO111" s="774">
        <v>2.8667440077565957E-4</v>
      </c>
      <c r="AP111" s="774">
        <v>2.6725066155970389E-3</v>
      </c>
      <c r="AQ111" s="774">
        <v>6.8217378881504242E-6</v>
      </c>
      <c r="AR111" s="774">
        <v>6.9709839670474585</v>
      </c>
    </row>
    <row r="112" spans="1:44">
      <c r="A112" s="574" t="s">
        <v>887</v>
      </c>
      <c r="B112" s="550">
        <v>110</v>
      </c>
      <c r="C112" s="550" t="s">
        <v>888</v>
      </c>
      <c r="D112" s="551">
        <v>329908</v>
      </c>
      <c r="E112" s="551">
        <v>513538.1389490302</v>
      </c>
      <c r="F112" s="551">
        <v>21462.675603704232</v>
      </c>
      <c r="G112" s="551">
        <v>21608.13584417841</v>
      </c>
      <c r="H112" s="551">
        <v>774.09452658913779</v>
      </c>
      <c r="I112" s="551">
        <v>4948.1478282417529</v>
      </c>
      <c r="J112" s="551">
        <v>0</v>
      </c>
      <c r="K112" s="551">
        <v>0</v>
      </c>
      <c r="L112" s="551">
        <v>0</v>
      </c>
      <c r="M112" s="551">
        <v>0</v>
      </c>
      <c r="N112" s="551">
        <v>48793.053802713534</v>
      </c>
      <c r="O112" s="774">
        <v>1.5566101426732004</v>
      </c>
      <c r="P112" s="774">
        <v>6.5056547897305403E-2</v>
      </c>
      <c r="Q112" s="774">
        <v>6.5497459425592625E-2</v>
      </c>
      <c r="R112" s="774">
        <v>2.3463951361868698E-3</v>
      </c>
      <c r="S112" s="774">
        <v>1.4998568777482671E-2</v>
      </c>
      <c r="T112" s="774">
        <v>0</v>
      </c>
      <c r="U112" s="774">
        <v>0</v>
      </c>
      <c r="V112" s="774">
        <v>0</v>
      </c>
      <c r="W112" s="774">
        <v>0</v>
      </c>
      <c r="X112" s="774">
        <v>0.14789897123656756</v>
      </c>
      <c r="Y112" s="774">
        <v>127.59767007204411</v>
      </c>
      <c r="Z112" s="774">
        <v>7.0698101326995477</v>
      </c>
      <c r="AA112" s="774">
        <v>0.89333419872884967</v>
      </c>
      <c r="AB112" s="774">
        <v>0.68597365270308142</v>
      </c>
      <c r="AC112" s="774">
        <v>0.1559960326186908</v>
      </c>
      <c r="AD112" s="774">
        <v>1.5038060641264546E-2</v>
      </c>
      <c r="AE112" s="774">
        <v>1.1453019528331438E-3</v>
      </c>
      <c r="AF112" s="774">
        <v>3.0297457241243932E-3</v>
      </c>
      <c r="AG112" s="774">
        <v>7.2194771876540786E-5</v>
      </c>
      <c r="AH112" s="774">
        <v>8.8243993198402677</v>
      </c>
      <c r="AI112" s="774">
        <v>51.378403891311535</v>
      </c>
      <c r="AJ112" s="774">
        <v>2.7918758059647995</v>
      </c>
      <c r="AK112" s="774">
        <v>0.25655558863304073</v>
      </c>
      <c r="AL112" s="774">
        <v>1.0862781633098739E-2</v>
      </c>
      <c r="AM112" s="774">
        <v>6.5679761941684109E-2</v>
      </c>
      <c r="AN112" s="774">
        <v>6.2369577165310493E-3</v>
      </c>
      <c r="AO112" s="774">
        <v>2.5906758598991152E-4</v>
      </c>
      <c r="AP112" s="774">
        <v>1.3078592627453933E-3</v>
      </c>
      <c r="AQ112" s="774">
        <v>6.3768025521372096E-6</v>
      </c>
      <c r="AR112" s="774">
        <v>3.1327841995404415</v>
      </c>
    </row>
    <row r="113" spans="1:44">
      <c r="A113" s="574" t="s">
        <v>889</v>
      </c>
      <c r="B113" s="550">
        <v>111</v>
      </c>
      <c r="C113" s="550" t="s">
        <v>890</v>
      </c>
      <c r="D113" s="551">
        <v>294692</v>
      </c>
      <c r="E113" s="551">
        <v>1048101.5062340196</v>
      </c>
      <c r="F113" s="551">
        <v>50963.28843439812</v>
      </c>
      <c r="G113" s="551">
        <v>242.52200881491939</v>
      </c>
      <c r="H113" s="551">
        <v>1162.7018880025962</v>
      </c>
      <c r="I113" s="551">
        <v>7436.1941841796324</v>
      </c>
      <c r="J113" s="551">
        <v>116265.6749188274</v>
      </c>
      <c r="K113" s="551">
        <v>0</v>
      </c>
      <c r="L113" s="551">
        <v>0</v>
      </c>
      <c r="M113" s="551">
        <v>0</v>
      </c>
      <c r="N113" s="551">
        <v>176070.38143422268</v>
      </c>
      <c r="O113" s="774">
        <v>3.5565997931196627</v>
      </c>
      <c r="P113" s="774">
        <v>0.17293746838868418</v>
      </c>
      <c r="Q113" s="774">
        <v>8.2296773857084475E-4</v>
      </c>
      <c r="R113" s="774">
        <v>3.9454816825790868E-3</v>
      </c>
      <c r="S113" s="774">
        <v>2.5233783693414252E-2</v>
      </c>
      <c r="T113" s="774">
        <v>0.3945328509726338</v>
      </c>
      <c r="U113" s="774">
        <v>0</v>
      </c>
      <c r="V113" s="774">
        <v>0</v>
      </c>
      <c r="W113" s="774">
        <v>0</v>
      </c>
      <c r="X113" s="774">
        <v>0.59747255247588216</v>
      </c>
      <c r="Y113" s="774">
        <v>146.38771167769272</v>
      </c>
      <c r="Z113" s="774">
        <v>8.1601513568666064</v>
      </c>
      <c r="AA113" s="774">
        <v>0.96686488842191221</v>
      </c>
      <c r="AB113" s="774">
        <v>0.81969498714719979</v>
      </c>
      <c r="AC113" s="774">
        <v>0.19815590289830562</v>
      </c>
      <c r="AD113" s="774">
        <v>0.41020914363227101</v>
      </c>
      <c r="AE113" s="774">
        <v>1.1856145895644042E-3</v>
      </c>
      <c r="AF113" s="774">
        <v>3.2947244701438221E-3</v>
      </c>
      <c r="AG113" s="774">
        <v>7.3978863894040467E-5</v>
      </c>
      <c r="AH113" s="774">
        <v>10.559630596889898</v>
      </c>
      <c r="AI113" s="774">
        <v>63.967890128276004</v>
      </c>
      <c r="AJ113" s="774">
        <v>3.5241058177227855</v>
      </c>
      <c r="AK113" s="774">
        <v>0.26349432042798432</v>
      </c>
      <c r="AL113" s="774">
        <v>1.9026826384614219E-2</v>
      </c>
      <c r="AM113" s="774">
        <v>0.10042466573355149</v>
      </c>
      <c r="AN113" s="774">
        <v>0.40078898484817871</v>
      </c>
      <c r="AO113" s="774">
        <v>2.6360421822892665E-4</v>
      </c>
      <c r="AP113" s="774">
        <v>1.4380144899011399E-3</v>
      </c>
      <c r="AQ113" s="774">
        <v>6.1102022212503684E-6</v>
      </c>
      <c r="AR113" s="774">
        <v>4.3095483440274656</v>
      </c>
    </row>
    <row r="114" spans="1:44">
      <c r="A114" s="574" t="s">
        <v>891</v>
      </c>
      <c r="B114" s="550">
        <v>112</v>
      </c>
      <c r="C114" s="550" t="s">
        <v>180</v>
      </c>
      <c r="D114" s="551">
        <v>369424</v>
      </c>
      <c r="E114" s="551">
        <v>35995501.161546692</v>
      </c>
      <c r="F114" s="551">
        <v>2772377.9655597722</v>
      </c>
      <c r="G114" s="551">
        <v>328.88536398594971</v>
      </c>
      <c r="H114" s="551">
        <v>2027.7620744216597</v>
      </c>
      <c r="I114" s="551">
        <v>13462.613193095387</v>
      </c>
      <c r="J114" s="551">
        <v>0</v>
      </c>
      <c r="K114" s="551">
        <v>0</v>
      </c>
      <c r="L114" s="551">
        <v>0</v>
      </c>
      <c r="M114" s="551">
        <v>0</v>
      </c>
      <c r="N114" s="551">
        <v>2788197.2261912748</v>
      </c>
      <c r="O114" s="774">
        <v>97.436823708115043</v>
      </c>
      <c r="P114" s="774">
        <v>7.5045962513528419</v>
      </c>
      <c r="Q114" s="774">
        <v>8.9026528862756532E-4</v>
      </c>
      <c r="R114" s="774">
        <v>5.4889830504289373E-3</v>
      </c>
      <c r="S114" s="774">
        <v>3.6442172660940783E-2</v>
      </c>
      <c r="T114" s="774">
        <v>0</v>
      </c>
      <c r="U114" s="774">
        <v>0</v>
      </c>
      <c r="V114" s="774">
        <v>0</v>
      </c>
      <c r="W114" s="774">
        <v>0</v>
      </c>
      <c r="X114" s="774">
        <v>7.5474176723528394</v>
      </c>
      <c r="Y114" s="774">
        <v>282.28210286630349</v>
      </c>
      <c r="Z114" s="774">
        <v>19.66816606307496</v>
      </c>
      <c r="AA114" s="774">
        <v>0.63033020134287787</v>
      </c>
      <c r="AB114" s="774">
        <v>0.79454730649807037</v>
      </c>
      <c r="AC114" s="774">
        <v>0.14613683180191631</v>
      </c>
      <c r="AD114" s="774">
        <v>3.6385696678918319E-2</v>
      </c>
      <c r="AE114" s="774">
        <v>1.1884768013524819E-3</v>
      </c>
      <c r="AF114" s="774">
        <v>8.2114446533363174E-3</v>
      </c>
      <c r="AG114" s="774">
        <v>7.5313339807227633E-5</v>
      </c>
      <c r="AH114" s="774">
        <v>21.285041334191241</v>
      </c>
      <c r="AI114" s="774">
        <v>237.40244931757471</v>
      </c>
      <c r="AJ114" s="774">
        <v>17.041068856932668</v>
      </c>
      <c r="AK114" s="774">
        <v>0.15620563949928473</v>
      </c>
      <c r="AL114" s="774">
        <v>2.3888921734125261E-2</v>
      </c>
      <c r="AM114" s="774">
        <v>9.8094628565485481E-2</v>
      </c>
      <c r="AN114" s="774">
        <v>1.1259646208119367E-2</v>
      </c>
      <c r="AO114" s="774">
        <v>3.5926436383429601E-4</v>
      </c>
      <c r="AP114" s="774">
        <v>7.0029942312289659E-3</v>
      </c>
      <c r="AQ114" s="774">
        <v>9.0903077309650228E-6</v>
      </c>
      <c r="AR114" s="774">
        <v>17.337889041842477</v>
      </c>
    </row>
    <row r="115" spans="1:44">
      <c r="A115" s="574" t="s">
        <v>892</v>
      </c>
      <c r="B115" s="550">
        <v>113</v>
      </c>
      <c r="C115" s="550" t="s">
        <v>182</v>
      </c>
      <c r="D115" s="551">
        <v>9862319</v>
      </c>
      <c r="E115" s="551">
        <v>29454702.276088674</v>
      </c>
      <c r="F115" s="551">
        <v>1319355.649331647</v>
      </c>
      <c r="G115" s="551">
        <v>123812.09341547883</v>
      </c>
      <c r="H115" s="551">
        <v>11311.925168274798</v>
      </c>
      <c r="I115" s="551">
        <v>72625.056822164363</v>
      </c>
      <c r="J115" s="551">
        <v>92323.372521188765</v>
      </c>
      <c r="K115" s="551">
        <v>0</v>
      </c>
      <c r="L115" s="551">
        <v>0</v>
      </c>
      <c r="M115" s="551">
        <v>0</v>
      </c>
      <c r="N115" s="551">
        <v>1619428.0972587538</v>
      </c>
      <c r="O115" s="774">
        <v>2.9865898959553703</v>
      </c>
      <c r="P115" s="774">
        <v>0.13377742591084785</v>
      </c>
      <c r="Q115" s="774">
        <v>1.2554054823766989E-2</v>
      </c>
      <c r="R115" s="774">
        <v>1.1469843115270149E-3</v>
      </c>
      <c r="S115" s="774">
        <v>7.3638924904137013E-3</v>
      </c>
      <c r="T115" s="774">
        <v>9.3612235135761435E-3</v>
      </c>
      <c r="U115" s="774">
        <v>0</v>
      </c>
      <c r="V115" s="774">
        <v>0</v>
      </c>
      <c r="W115" s="774">
        <v>0</v>
      </c>
      <c r="X115" s="774">
        <v>0.16420358105013169</v>
      </c>
      <c r="Y115" s="774">
        <v>44.883855722212978</v>
      </c>
      <c r="Z115" s="774">
        <v>2.4007982469712696</v>
      </c>
      <c r="AA115" s="774">
        <v>0.24427326075470934</v>
      </c>
      <c r="AB115" s="774">
        <v>0.20290443937065827</v>
      </c>
      <c r="AC115" s="774">
        <v>5.8563253759390907E-2</v>
      </c>
      <c r="AD115" s="774">
        <v>4.0821056109964213E-2</v>
      </c>
      <c r="AE115" s="774">
        <v>7.3860598528795391E-4</v>
      </c>
      <c r="AF115" s="774">
        <v>1.3926714758479483E-3</v>
      </c>
      <c r="AG115" s="774">
        <v>4.6631793051638561E-5</v>
      </c>
      <c r="AH115" s="774">
        <v>2.9495381662201794</v>
      </c>
      <c r="AI115" s="774">
        <v>29.562014396920553</v>
      </c>
      <c r="AJ115" s="774">
        <v>1.5456988722019489</v>
      </c>
      <c r="AK115" s="774">
        <v>0.10189153646458411</v>
      </c>
      <c r="AL115" s="774">
        <v>1.5938122194769477E-2</v>
      </c>
      <c r="AM115" s="774">
        <v>3.0320870589599869E-2</v>
      </c>
      <c r="AN115" s="774">
        <v>3.3610559670268075E-2</v>
      </c>
      <c r="AO115" s="774">
        <v>2.4888279920626976E-4</v>
      </c>
      <c r="AP115" s="774">
        <v>9.0921360753118765E-4</v>
      </c>
      <c r="AQ115" s="774">
        <v>6.2012129906288948E-6</v>
      </c>
      <c r="AR115" s="774">
        <v>1.7286242587408984</v>
      </c>
    </row>
    <row r="116" spans="1:44">
      <c r="A116" s="574" t="s">
        <v>893</v>
      </c>
      <c r="B116" s="550">
        <v>114</v>
      </c>
      <c r="C116" s="550" t="s">
        <v>454</v>
      </c>
      <c r="D116" s="551">
        <v>1167343</v>
      </c>
      <c r="E116" s="551">
        <v>10959886.911364209</v>
      </c>
      <c r="F116" s="551">
        <v>553749.36498714692</v>
      </c>
      <c r="G116" s="551">
        <v>6398.2182968515017</v>
      </c>
      <c r="H116" s="551">
        <v>1145.0127880062214</v>
      </c>
      <c r="I116" s="551">
        <v>7466.5476752134709</v>
      </c>
      <c r="J116" s="551">
        <v>0</v>
      </c>
      <c r="K116" s="551">
        <v>0</v>
      </c>
      <c r="L116" s="551">
        <v>0</v>
      </c>
      <c r="M116" s="551">
        <v>0</v>
      </c>
      <c r="N116" s="551">
        <v>568759.14374721807</v>
      </c>
      <c r="O116" s="774">
        <v>9.3887459909933995</v>
      </c>
      <c r="P116" s="774">
        <v>0.47436731533674931</v>
      </c>
      <c r="Q116" s="774">
        <v>5.481009691968429E-3</v>
      </c>
      <c r="R116" s="774">
        <v>9.8087090769912637E-4</v>
      </c>
      <c r="S116" s="774">
        <v>6.3961900445828439E-3</v>
      </c>
      <c r="T116" s="774">
        <v>0</v>
      </c>
      <c r="U116" s="774">
        <v>0</v>
      </c>
      <c r="V116" s="774">
        <v>0</v>
      </c>
      <c r="W116" s="774">
        <v>0</v>
      </c>
      <c r="X116" s="774">
        <v>0.48722538598099968</v>
      </c>
      <c r="Y116" s="774">
        <v>69.020363196168347</v>
      </c>
      <c r="Z116" s="774">
        <v>3.7733866497973376</v>
      </c>
      <c r="AA116" s="774">
        <v>0.39550732610473333</v>
      </c>
      <c r="AB116" s="774">
        <v>0.34318810872195932</v>
      </c>
      <c r="AC116" s="774">
        <v>0.13965337305611164</v>
      </c>
      <c r="AD116" s="774">
        <v>3.0652848838386544E-2</v>
      </c>
      <c r="AE116" s="774">
        <v>7.4008354996925167E-4</v>
      </c>
      <c r="AF116" s="774">
        <v>1.5966365695331147E-3</v>
      </c>
      <c r="AG116" s="774">
        <v>4.5426731187293731E-5</v>
      </c>
      <c r="AH116" s="774">
        <v>4.6847704533692172</v>
      </c>
      <c r="AI116" s="774">
        <v>39.051970033555989</v>
      </c>
      <c r="AJ116" s="774">
        <v>2.0819570555225475</v>
      </c>
      <c r="AK116" s="774">
        <v>0.1246523062213022</v>
      </c>
      <c r="AL116" s="774">
        <v>1.3577719774973077E-2</v>
      </c>
      <c r="AM116" s="774">
        <v>3.9289956012572694E-2</v>
      </c>
      <c r="AN116" s="774">
        <v>2.2222701706799689E-2</v>
      </c>
      <c r="AO116" s="774">
        <v>2.2113617058549696E-4</v>
      </c>
      <c r="AP116" s="774">
        <v>8.4694610437221921E-4</v>
      </c>
      <c r="AQ116" s="774">
        <v>4.973281931083925E-6</v>
      </c>
      <c r="AR116" s="774">
        <v>2.282772794795084</v>
      </c>
    </row>
    <row r="117" spans="1:44">
      <c r="A117" s="574" t="s">
        <v>894</v>
      </c>
      <c r="B117" s="550">
        <v>115</v>
      </c>
      <c r="C117" s="550" t="s">
        <v>456</v>
      </c>
      <c r="D117" s="551">
        <v>1500898</v>
      </c>
      <c r="E117" s="551">
        <v>1862113.4041929247</v>
      </c>
      <c r="F117" s="551">
        <v>62005.199898206636</v>
      </c>
      <c r="G117" s="551">
        <v>3610.5157778919042</v>
      </c>
      <c r="H117" s="551">
        <v>773.67335897610292</v>
      </c>
      <c r="I117" s="551">
        <v>4964.9507395364262</v>
      </c>
      <c r="J117" s="551">
        <v>246009.99027494754</v>
      </c>
      <c r="K117" s="551">
        <v>0</v>
      </c>
      <c r="L117" s="551">
        <v>0</v>
      </c>
      <c r="M117" s="551">
        <v>0</v>
      </c>
      <c r="N117" s="551">
        <v>317364.3300495586</v>
      </c>
      <c r="O117" s="774">
        <v>1.2406661906358225</v>
      </c>
      <c r="P117" s="774">
        <v>4.131206777423025E-2</v>
      </c>
      <c r="Q117" s="774">
        <v>2.4055703837915065E-3</v>
      </c>
      <c r="R117" s="774">
        <v>5.1547364243013374E-4</v>
      </c>
      <c r="S117" s="774">
        <v>3.3079867782730248E-3</v>
      </c>
      <c r="T117" s="774">
        <v>0.16390853360784513</v>
      </c>
      <c r="U117" s="774">
        <v>0</v>
      </c>
      <c r="V117" s="774">
        <v>0</v>
      </c>
      <c r="W117" s="774">
        <v>0</v>
      </c>
      <c r="X117" s="774">
        <v>0.21144963218657004</v>
      </c>
      <c r="Y117" s="774">
        <v>38.404835272916657</v>
      </c>
      <c r="Z117" s="774">
        <v>2.040543415787619</v>
      </c>
      <c r="AA117" s="774">
        <v>0.1891352706673024</v>
      </c>
      <c r="AB117" s="774">
        <v>0.16671932215367247</v>
      </c>
      <c r="AC117" s="774">
        <v>3.5929618884240969E-2</v>
      </c>
      <c r="AD117" s="774">
        <v>0.1922731882248484</v>
      </c>
      <c r="AE117" s="774">
        <v>5.9033878178454719E-4</v>
      </c>
      <c r="AF117" s="774">
        <v>1.169714678342058E-3</v>
      </c>
      <c r="AG117" s="774">
        <v>3.6271029246330759E-5</v>
      </c>
      <c r="AH117" s="774">
        <v>2.6263971402070561</v>
      </c>
      <c r="AI117" s="774">
        <v>25.934528632583536</v>
      </c>
      <c r="AJ117" s="774">
        <v>1.3495191413944738</v>
      </c>
      <c r="AK117" s="774">
        <v>7.639705942117278E-2</v>
      </c>
      <c r="AL117" s="774">
        <v>6.2788712993060861E-3</v>
      </c>
      <c r="AM117" s="774">
        <v>2.0657167624139709E-2</v>
      </c>
      <c r="AN117" s="774">
        <v>0.18598225219003972</v>
      </c>
      <c r="AO117" s="774">
        <v>2.0561838987464973E-4</v>
      </c>
      <c r="AP117" s="774">
        <v>7.6888827793762833E-4</v>
      </c>
      <c r="AQ117" s="774">
        <v>4.6748759862749061E-6</v>
      </c>
      <c r="AR117" s="774">
        <v>1.6398136734729303</v>
      </c>
    </row>
    <row r="118" spans="1:44">
      <c r="A118" s="574" t="s">
        <v>895</v>
      </c>
      <c r="B118" s="550">
        <v>116</v>
      </c>
      <c r="C118" s="550" t="s">
        <v>896</v>
      </c>
      <c r="D118" s="551">
        <v>960539</v>
      </c>
      <c r="E118" s="551">
        <v>1137832.3110932445</v>
      </c>
      <c r="F118" s="551">
        <v>36814.384254357967</v>
      </c>
      <c r="G118" s="551">
        <v>586934.67344573035</v>
      </c>
      <c r="H118" s="551">
        <v>238.50779618895044</v>
      </c>
      <c r="I118" s="551">
        <v>1538.7419162983438</v>
      </c>
      <c r="J118" s="551">
        <v>46717.044333575657</v>
      </c>
      <c r="K118" s="551">
        <v>0</v>
      </c>
      <c r="L118" s="551">
        <v>0</v>
      </c>
      <c r="M118" s="551">
        <v>0</v>
      </c>
      <c r="N118" s="551">
        <v>672243.35174615134</v>
      </c>
      <c r="O118" s="774">
        <v>1.1845769001500663</v>
      </c>
      <c r="P118" s="774">
        <v>3.8326798031478128E-2</v>
      </c>
      <c r="Q118" s="774">
        <v>0.61104720729270789</v>
      </c>
      <c r="R118" s="774">
        <v>2.4830620744077067E-4</v>
      </c>
      <c r="S118" s="774">
        <v>1.601956730854597E-3</v>
      </c>
      <c r="T118" s="774">
        <v>4.863628060242807E-2</v>
      </c>
      <c r="U118" s="774">
        <v>0</v>
      </c>
      <c r="V118" s="774">
        <v>0</v>
      </c>
      <c r="W118" s="774">
        <v>0</v>
      </c>
      <c r="X118" s="774">
        <v>0.69986054886490945</v>
      </c>
      <c r="Y118" s="774">
        <v>101.70866053104461</v>
      </c>
      <c r="Z118" s="774">
        <v>5.5922393254108806</v>
      </c>
      <c r="AA118" s="774">
        <v>1.6085447265236537</v>
      </c>
      <c r="AB118" s="774">
        <v>0.60733460789238525</v>
      </c>
      <c r="AC118" s="774">
        <v>0.1084232603405577</v>
      </c>
      <c r="AD118" s="774">
        <v>7.3361381761045216E-2</v>
      </c>
      <c r="AE118" s="774">
        <v>9.3599502928608518E-4</v>
      </c>
      <c r="AF118" s="774">
        <v>2.4178231926259993E-3</v>
      </c>
      <c r="AG118" s="774">
        <v>5.7234219431362737E-5</v>
      </c>
      <c r="AH118" s="774">
        <v>7.9933143543698657</v>
      </c>
      <c r="AI118" s="774">
        <v>61.718483006983682</v>
      </c>
      <c r="AJ118" s="774">
        <v>3.3632724596365158</v>
      </c>
      <c r="AK118" s="774">
        <v>1.0976947037361935</v>
      </c>
      <c r="AL118" s="774">
        <v>1.653558992400829E-2</v>
      </c>
      <c r="AM118" s="774">
        <v>5.8879741855056872E-2</v>
      </c>
      <c r="AN118" s="774">
        <v>5.7269292585083897E-2</v>
      </c>
      <c r="AO118" s="774">
        <v>2.7921785530639814E-4</v>
      </c>
      <c r="AP118" s="774">
        <v>1.3431125717068709E-3</v>
      </c>
      <c r="AQ118" s="774">
        <v>6.118135803101784E-6</v>
      </c>
      <c r="AR118" s="774">
        <v>4.5952802362996747</v>
      </c>
    </row>
    <row r="119" spans="1:44">
      <c r="A119" s="574" t="s">
        <v>897</v>
      </c>
      <c r="B119" s="550">
        <v>117</v>
      </c>
      <c r="C119" s="550" t="s">
        <v>898</v>
      </c>
      <c r="D119" s="551">
        <v>257531</v>
      </c>
      <c r="E119" s="551">
        <v>330263.23592469579</v>
      </c>
      <c r="F119" s="551">
        <v>10506.94595285914</v>
      </c>
      <c r="G119" s="551">
        <v>30187.991787055693</v>
      </c>
      <c r="H119" s="551">
        <v>20.905490240890565</v>
      </c>
      <c r="I119" s="551">
        <v>138.20442633180147</v>
      </c>
      <c r="J119" s="551">
        <v>0</v>
      </c>
      <c r="K119" s="551">
        <v>0</v>
      </c>
      <c r="L119" s="551">
        <v>0</v>
      </c>
      <c r="M119" s="551">
        <v>0</v>
      </c>
      <c r="N119" s="551">
        <v>40854.047656487528</v>
      </c>
      <c r="O119" s="774">
        <v>1.2824212849120913</v>
      </c>
      <c r="P119" s="774">
        <v>4.0798761907728152E-2</v>
      </c>
      <c r="Q119" s="774">
        <v>0.1172208075418326</v>
      </c>
      <c r="R119" s="774">
        <v>8.1176597150985964E-5</v>
      </c>
      <c r="S119" s="774">
        <v>5.3665161216242499E-4</v>
      </c>
      <c r="T119" s="774">
        <v>0</v>
      </c>
      <c r="U119" s="774">
        <v>0</v>
      </c>
      <c r="V119" s="774">
        <v>0</v>
      </c>
      <c r="W119" s="774">
        <v>0</v>
      </c>
      <c r="X119" s="774">
        <v>0.15863739765887416</v>
      </c>
      <c r="Y119" s="774">
        <v>79.586423117980033</v>
      </c>
      <c r="Z119" s="774">
        <v>4.3699140991436254</v>
      </c>
      <c r="AA119" s="774">
        <v>0.7699643646401475</v>
      </c>
      <c r="AB119" s="774">
        <v>0.4420179220740007</v>
      </c>
      <c r="AC119" s="774">
        <v>0.11748745296611038</v>
      </c>
      <c r="AD119" s="774">
        <v>2.8148760508531635E-2</v>
      </c>
      <c r="AE119" s="774">
        <v>7.5662359931393908E-4</v>
      </c>
      <c r="AF119" s="774">
        <v>1.9279108035527921E-3</v>
      </c>
      <c r="AG119" s="774">
        <v>4.6754166737064239E-5</v>
      </c>
      <c r="AH119" s="774">
        <v>5.7302638879020193</v>
      </c>
      <c r="AI119" s="774">
        <v>44.496476340027648</v>
      </c>
      <c r="AJ119" s="774">
        <v>2.4091534412162541</v>
      </c>
      <c r="AK119" s="774">
        <v>0.3960833568940843</v>
      </c>
      <c r="AL119" s="774">
        <v>1.191506887873604E-2</v>
      </c>
      <c r="AM119" s="774">
        <v>4.1961137051015993E-2</v>
      </c>
      <c r="AN119" s="774">
        <v>7.8209762400893827E-3</v>
      </c>
      <c r="AO119" s="774">
        <v>2.095722443115015E-4</v>
      </c>
      <c r="AP119" s="774">
        <v>1.028957805981365E-3</v>
      </c>
      <c r="AQ119" s="774">
        <v>4.614161627699526E-6</v>
      </c>
      <c r="AR119" s="774">
        <v>2.8681771244921008</v>
      </c>
    </row>
    <row r="120" spans="1:44">
      <c r="A120" s="574" t="s">
        <v>899</v>
      </c>
      <c r="B120" s="550">
        <v>118</v>
      </c>
      <c r="C120" s="550" t="s">
        <v>460</v>
      </c>
      <c r="D120" s="551">
        <v>309704</v>
      </c>
      <c r="E120" s="551">
        <v>545153.79526357632</v>
      </c>
      <c r="F120" s="551">
        <v>21727.391737855673</v>
      </c>
      <c r="G120" s="551">
        <v>8488.9427891231499</v>
      </c>
      <c r="H120" s="551">
        <v>593.31793656498564</v>
      </c>
      <c r="I120" s="551">
        <v>3794.7824664109189</v>
      </c>
      <c r="J120" s="551">
        <v>0</v>
      </c>
      <c r="K120" s="551">
        <v>0</v>
      </c>
      <c r="L120" s="551">
        <v>0</v>
      </c>
      <c r="M120" s="551">
        <v>0</v>
      </c>
      <c r="N120" s="551">
        <v>34604.434929954725</v>
      </c>
      <c r="O120" s="774">
        <v>1.7602413764871501</v>
      </c>
      <c r="P120" s="774">
        <v>7.0155347486166378E-2</v>
      </c>
      <c r="Q120" s="774">
        <v>2.740985841036328E-2</v>
      </c>
      <c r="R120" s="774">
        <v>1.915758067590298E-3</v>
      </c>
      <c r="S120" s="774">
        <v>1.2252933337673775E-2</v>
      </c>
      <c r="T120" s="774">
        <v>0</v>
      </c>
      <c r="U120" s="774">
        <v>0</v>
      </c>
      <c r="V120" s="774">
        <v>0</v>
      </c>
      <c r="W120" s="774">
        <v>0</v>
      </c>
      <c r="X120" s="774">
        <v>0.11173389730179373</v>
      </c>
      <c r="Y120" s="774">
        <v>49.853373289527696</v>
      </c>
      <c r="Z120" s="774">
        <v>2.6846150719531052</v>
      </c>
      <c r="AA120" s="774">
        <v>0.34444367398459058</v>
      </c>
      <c r="AB120" s="774">
        <v>0.23018950834827601</v>
      </c>
      <c r="AC120" s="774">
        <v>6.9335379464922964E-2</v>
      </c>
      <c r="AD120" s="774">
        <v>9.5134262601014805E-3</v>
      </c>
      <c r="AE120" s="774">
        <v>5.7280385780476839E-4</v>
      </c>
      <c r="AF120" s="774">
        <v>1.4597428661921243E-3</v>
      </c>
      <c r="AG120" s="774">
        <v>3.4235884181515744E-5</v>
      </c>
      <c r="AH120" s="774">
        <v>3.3401638426191744</v>
      </c>
      <c r="AI120" s="774">
        <v>28.228319182004327</v>
      </c>
      <c r="AJ120" s="774">
        <v>1.4832915471111416</v>
      </c>
      <c r="AK120" s="774">
        <v>0.13549733221863278</v>
      </c>
      <c r="AL120" s="774">
        <v>7.8566423181933437E-3</v>
      </c>
      <c r="AM120" s="774">
        <v>3.9308465787828671E-2</v>
      </c>
      <c r="AN120" s="774">
        <v>5.5494143656326239E-3</v>
      </c>
      <c r="AO120" s="774">
        <v>1.7743039815110921E-4</v>
      </c>
      <c r="AP120" s="774">
        <v>8.7660561020590211E-4</v>
      </c>
      <c r="AQ120" s="774">
        <v>3.6146970311831402E-6</v>
      </c>
      <c r="AR120" s="774">
        <v>1.6725610525068175</v>
      </c>
    </row>
    <row r="121" spans="1:44">
      <c r="A121" s="574" t="s">
        <v>900</v>
      </c>
      <c r="B121" s="550">
        <v>119</v>
      </c>
      <c r="C121" s="550" t="s">
        <v>901</v>
      </c>
      <c r="D121" s="551">
        <v>344743</v>
      </c>
      <c r="E121" s="551">
        <v>497034.0269221015</v>
      </c>
      <c r="F121" s="551">
        <v>21338.3591450477</v>
      </c>
      <c r="G121" s="551">
        <v>7769.4864811875113</v>
      </c>
      <c r="H121" s="551">
        <v>179.32451885528778</v>
      </c>
      <c r="I121" s="551">
        <v>1151.7380012288299</v>
      </c>
      <c r="J121" s="551">
        <v>0</v>
      </c>
      <c r="K121" s="551">
        <v>0</v>
      </c>
      <c r="L121" s="551">
        <v>0</v>
      </c>
      <c r="M121" s="551">
        <v>0</v>
      </c>
      <c r="N121" s="551">
        <v>30438.908146319329</v>
      </c>
      <c r="O121" s="774">
        <v>1.4417523399230774</v>
      </c>
      <c r="P121" s="774">
        <v>6.1896424713620578E-2</v>
      </c>
      <c r="Q121" s="774">
        <v>2.2537039131142651E-2</v>
      </c>
      <c r="R121" s="774">
        <v>5.2016870206295063E-4</v>
      </c>
      <c r="S121" s="774">
        <v>3.3408597164520525E-3</v>
      </c>
      <c r="T121" s="774">
        <v>0</v>
      </c>
      <c r="U121" s="774">
        <v>0</v>
      </c>
      <c r="V121" s="774">
        <v>0</v>
      </c>
      <c r="W121" s="774">
        <v>0</v>
      </c>
      <c r="X121" s="774">
        <v>8.8294492263278235E-2</v>
      </c>
      <c r="Y121" s="774">
        <v>64.707693191303434</v>
      </c>
      <c r="Z121" s="774">
        <v>3.6004269822428681</v>
      </c>
      <c r="AA121" s="774">
        <v>0.39596251780829161</v>
      </c>
      <c r="AB121" s="774">
        <v>0.41955873484102391</v>
      </c>
      <c r="AC121" s="774">
        <v>0.10759136186796159</v>
      </c>
      <c r="AD121" s="774">
        <v>1.6851559064320364E-2</v>
      </c>
      <c r="AE121" s="774">
        <v>6.6129072296627997E-4</v>
      </c>
      <c r="AF121" s="774">
        <v>1.6661839519625289E-3</v>
      </c>
      <c r="AG121" s="774">
        <v>4.0942751790446664E-5</v>
      </c>
      <c r="AH121" s="774">
        <v>4.5427595732511854</v>
      </c>
      <c r="AI121" s="774">
        <v>36.35713868336417</v>
      </c>
      <c r="AJ121" s="774">
        <v>2.003327022299267</v>
      </c>
      <c r="AK121" s="774">
        <v>0.13105903730205454</v>
      </c>
      <c r="AL121" s="774">
        <v>4.2402875166083202E-2</v>
      </c>
      <c r="AM121" s="774">
        <v>4.871208909361166E-2</v>
      </c>
      <c r="AN121" s="774">
        <v>8.983039167233706E-3</v>
      </c>
      <c r="AO121" s="774">
        <v>1.9170240785648451E-4</v>
      </c>
      <c r="AP121" s="774">
        <v>9.4464966500590786E-4</v>
      </c>
      <c r="AQ121" s="774">
        <v>4.3722853758945748E-6</v>
      </c>
      <c r="AR121" s="774">
        <v>2.2356247873864881</v>
      </c>
    </row>
    <row r="122" spans="1:44">
      <c r="A122" s="574" t="s">
        <v>902</v>
      </c>
      <c r="B122" s="550">
        <v>120</v>
      </c>
      <c r="C122" s="550" t="s">
        <v>903</v>
      </c>
      <c r="D122" s="551">
        <v>356218</v>
      </c>
      <c r="E122" s="551">
        <v>1648429.9321936453</v>
      </c>
      <c r="F122" s="551">
        <v>91308.38939446611</v>
      </c>
      <c r="G122" s="551">
        <v>2068.1902582941366</v>
      </c>
      <c r="H122" s="551">
        <v>298.08918040919787</v>
      </c>
      <c r="I122" s="551">
        <v>1926.4049841325793</v>
      </c>
      <c r="J122" s="551">
        <v>0</v>
      </c>
      <c r="K122" s="551">
        <v>0</v>
      </c>
      <c r="L122" s="551">
        <v>0</v>
      </c>
      <c r="M122" s="551">
        <v>0</v>
      </c>
      <c r="N122" s="551">
        <v>95601.073817302022</v>
      </c>
      <c r="O122" s="774">
        <v>4.6275874105004391</v>
      </c>
      <c r="P122" s="774">
        <v>0.25632727541692479</v>
      </c>
      <c r="Q122" s="774">
        <v>5.8059678575875916E-3</v>
      </c>
      <c r="R122" s="774">
        <v>8.3681672573872703E-4</v>
      </c>
      <c r="S122" s="774">
        <v>5.40793835272945E-3</v>
      </c>
      <c r="T122" s="774">
        <v>0</v>
      </c>
      <c r="U122" s="774">
        <v>0</v>
      </c>
      <c r="V122" s="774">
        <v>0</v>
      </c>
      <c r="W122" s="774">
        <v>0</v>
      </c>
      <c r="X122" s="774">
        <v>0.26837799835298054</v>
      </c>
      <c r="Y122" s="774">
        <v>49.950198712042649</v>
      </c>
      <c r="Z122" s="774">
        <v>2.7340506204680119</v>
      </c>
      <c r="AA122" s="774">
        <v>0.31397054901290528</v>
      </c>
      <c r="AB122" s="774">
        <v>0.20508939284110195</v>
      </c>
      <c r="AC122" s="774">
        <v>5.5210962934271267E-2</v>
      </c>
      <c r="AD122" s="774">
        <v>2.6780597236854796E-2</v>
      </c>
      <c r="AE122" s="774">
        <v>8.9617274362538651E-4</v>
      </c>
      <c r="AF122" s="774">
        <v>1.5914915461774418E-3</v>
      </c>
      <c r="AG122" s="774">
        <v>5.6230465642476111E-5</v>
      </c>
      <c r="AH122" s="774">
        <v>3.33764601724859</v>
      </c>
      <c r="AI122" s="774">
        <v>32.741053241338697</v>
      </c>
      <c r="AJ122" s="774">
        <v>1.7770730780423971</v>
      </c>
      <c r="AK122" s="774">
        <v>9.7912959016505222E-2</v>
      </c>
      <c r="AL122" s="774">
        <v>6.0717955427994682E-3</v>
      </c>
      <c r="AM122" s="774">
        <v>3.0346376783939828E-2</v>
      </c>
      <c r="AN122" s="774">
        <v>1.8645131949231238E-2</v>
      </c>
      <c r="AO122" s="774">
        <v>3.2199282539686582E-4</v>
      </c>
      <c r="AP122" s="774">
        <v>9.972791896024273E-4</v>
      </c>
      <c r="AQ122" s="774">
        <v>7.9051836073409889E-6</v>
      </c>
      <c r="AR122" s="774">
        <v>1.9313765185334797</v>
      </c>
    </row>
    <row r="123" spans="1:44">
      <c r="A123" s="574" t="s">
        <v>904</v>
      </c>
      <c r="B123" s="550">
        <v>121</v>
      </c>
      <c r="C123" s="550" t="s">
        <v>462</v>
      </c>
      <c r="D123" s="551">
        <v>2237393</v>
      </c>
      <c r="E123" s="551">
        <v>8350652.3334518149</v>
      </c>
      <c r="F123" s="551">
        <v>419824.68774342211</v>
      </c>
      <c r="G123" s="551">
        <v>156390.68550998089</v>
      </c>
      <c r="H123" s="551">
        <v>2696.3344709567518</v>
      </c>
      <c r="I123" s="551">
        <v>17330.28176501795</v>
      </c>
      <c r="J123" s="551">
        <v>0</v>
      </c>
      <c r="K123" s="551">
        <v>0</v>
      </c>
      <c r="L123" s="551">
        <v>0</v>
      </c>
      <c r="M123" s="551">
        <v>0</v>
      </c>
      <c r="N123" s="551">
        <v>596241.98948937771</v>
      </c>
      <c r="O123" s="774">
        <v>3.7323136049195718</v>
      </c>
      <c r="P123" s="774">
        <v>0.18764011854127643</v>
      </c>
      <c r="Q123" s="774">
        <v>6.9898621078183801E-2</v>
      </c>
      <c r="R123" s="774">
        <v>1.2051233158219194E-3</v>
      </c>
      <c r="S123" s="774">
        <v>7.7457477363243512E-3</v>
      </c>
      <c r="T123" s="774">
        <v>0</v>
      </c>
      <c r="U123" s="774">
        <v>0</v>
      </c>
      <c r="V123" s="774">
        <v>0</v>
      </c>
      <c r="W123" s="774">
        <v>0</v>
      </c>
      <c r="X123" s="774">
        <v>0.26648961067160648</v>
      </c>
      <c r="Y123" s="774">
        <v>72.913652774411133</v>
      </c>
      <c r="Z123" s="774">
        <v>4.0030893039374371</v>
      </c>
      <c r="AA123" s="774">
        <v>0.53134631588388903</v>
      </c>
      <c r="AB123" s="774">
        <v>0.3897262149371859</v>
      </c>
      <c r="AC123" s="774">
        <v>0.10819288185196557</v>
      </c>
      <c r="AD123" s="774">
        <v>1.9013635968060227E-2</v>
      </c>
      <c r="AE123" s="774">
        <v>7.6559808549040093E-4</v>
      </c>
      <c r="AF123" s="774">
        <v>1.8993538923444868E-3</v>
      </c>
      <c r="AG123" s="774">
        <v>4.7245533433468715E-5</v>
      </c>
      <c r="AH123" s="774">
        <v>5.0540805500898065</v>
      </c>
      <c r="AI123" s="774">
        <v>41.482065106539068</v>
      </c>
      <c r="AJ123" s="774">
        <v>2.2441133051682356</v>
      </c>
      <c r="AK123" s="774">
        <v>0.22041942323729169</v>
      </c>
      <c r="AL123" s="774">
        <v>1.4857600134891579E-2</v>
      </c>
      <c r="AM123" s="774">
        <v>4.6406348966371927E-2</v>
      </c>
      <c r="AN123" s="774">
        <v>1.0951444519521639E-2</v>
      </c>
      <c r="AO123" s="774">
        <v>2.2543733611047232E-4</v>
      </c>
      <c r="AP123" s="774">
        <v>1.0737701114260437E-3</v>
      </c>
      <c r="AQ123" s="774">
        <v>5.2155800803044154E-6</v>
      </c>
      <c r="AR123" s="774">
        <v>2.5380525450539291</v>
      </c>
    </row>
    <row r="124" spans="1:44">
      <c r="A124" s="574" t="s">
        <v>905</v>
      </c>
      <c r="B124" s="550">
        <v>122</v>
      </c>
      <c r="C124" s="550" t="s">
        <v>186</v>
      </c>
      <c r="D124" s="551">
        <v>11709885</v>
      </c>
      <c r="E124" s="551">
        <v>370959278.26117945</v>
      </c>
      <c r="F124" s="551">
        <v>27393516.741105504</v>
      </c>
      <c r="G124" s="551">
        <v>-72112.113246706649</v>
      </c>
      <c r="H124" s="551">
        <v>29030.804910101484</v>
      </c>
      <c r="I124" s="551">
        <v>227277.95418379857</v>
      </c>
      <c r="J124" s="551">
        <v>0</v>
      </c>
      <c r="K124" s="551">
        <v>0</v>
      </c>
      <c r="L124" s="551">
        <v>0</v>
      </c>
      <c r="M124" s="551">
        <v>0</v>
      </c>
      <c r="N124" s="551">
        <v>27577713.386952698</v>
      </c>
      <c r="O124" s="774">
        <v>31.679156393182293</v>
      </c>
      <c r="P124" s="774">
        <v>2.3393497665524046</v>
      </c>
      <c r="Q124" s="774">
        <v>-6.1582255715326535E-3</v>
      </c>
      <c r="R124" s="774">
        <v>2.4791707954520035E-3</v>
      </c>
      <c r="S124" s="774">
        <v>1.9409067995441336E-2</v>
      </c>
      <c r="T124" s="774">
        <v>0</v>
      </c>
      <c r="U124" s="774">
        <v>0</v>
      </c>
      <c r="V124" s="774">
        <v>0</v>
      </c>
      <c r="W124" s="774">
        <v>0</v>
      </c>
      <c r="X124" s="774">
        <v>2.3550797797717653</v>
      </c>
      <c r="Y124" s="774">
        <v>88.523533934186105</v>
      </c>
      <c r="Z124" s="774">
        <v>5.476171931025771</v>
      </c>
      <c r="AA124" s="774">
        <v>1.2591929877523051</v>
      </c>
      <c r="AB124" s="774">
        <v>3.2266441113770092</v>
      </c>
      <c r="AC124" s="774">
        <v>3.5667309254963371E-2</v>
      </c>
      <c r="AD124" s="774">
        <v>1.2034311535884641E-2</v>
      </c>
      <c r="AE124" s="774">
        <v>7.4606695727132502E-4</v>
      </c>
      <c r="AF124" s="774">
        <v>2.0817034017776279E-3</v>
      </c>
      <c r="AG124" s="774">
        <v>4.9487209898686826E-5</v>
      </c>
      <c r="AH124" s="774">
        <v>10.012587908514881</v>
      </c>
      <c r="AI124" s="774">
        <v>44.033890223695892</v>
      </c>
      <c r="AJ124" s="774">
        <v>3.0128942806315608</v>
      </c>
      <c r="AK124" s="774">
        <v>1.2512595620085765E-2</v>
      </c>
      <c r="AL124" s="774">
        <v>3.9887034511865996E-2</v>
      </c>
      <c r="AM124" s="774">
        <v>2.3846310341899164E-2</v>
      </c>
      <c r="AN124" s="774">
        <v>2.0578958582319635E-3</v>
      </c>
      <c r="AO124" s="774">
        <v>5.0548131252999339E-5</v>
      </c>
      <c r="AP124" s="774">
        <v>5.6878962262797033E-4</v>
      </c>
      <c r="AQ124" s="774">
        <v>1.4304901227511302E-6</v>
      </c>
      <c r="AR124" s="774">
        <v>3.0918188852076476</v>
      </c>
    </row>
    <row r="125" spans="1:44">
      <c r="A125" s="574" t="s">
        <v>906</v>
      </c>
      <c r="B125" s="550">
        <v>123</v>
      </c>
      <c r="C125" s="550" t="s">
        <v>188</v>
      </c>
      <c r="D125" s="551">
        <v>1062822</v>
      </c>
      <c r="E125" s="551">
        <v>124782182.22305351</v>
      </c>
      <c r="F125" s="551">
        <v>14025867.227766339</v>
      </c>
      <c r="G125" s="551">
        <v>1863.6654236853192</v>
      </c>
      <c r="H125" s="551">
        <v>122583.83123619448</v>
      </c>
      <c r="I125" s="551">
        <v>12668.237045313093</v>
      </c>
      <c r="J125" s="551">
        <v>0</v>
      </c>
      <c r="K125" s="551">
        <v>0</v>
      </c>
      <c r="L125" s="551">
        <v>0</v>
      </c>
      <c r="M125" s="551">
        <v>0</v>
      </c>
      <c r="N125" s="551">
        <v>14162982.961471532</v>
      </c>
      <c r="O125" s="774">
        <v>117.40647278947323</v>
      </c>
      <c r="P125" s="774">
        <v>13.196816802593792</v>
      </c>
      <c r="Q125" s="774">
        <v>1.753506630165088E-3</v>
      </c>
      <c r="R125" s="774">
        <v>0.11533806341625831</v>
      </c>
      <c r="S125" s="774">
        <v>1.1919434341134351E-2</v>
      </c>
      <c r="T125" s="774">
        <v>0</v>
      </c>
      <c r="U125" s="774">
        <v>0</v>
      </c>
      <c r="V125" s="774">
        <v>0</v>
      </c>
      <c r="W125" s="774">
        <v>0</v>
      </c>
      <c r="X125" s="774">
        <v>13.32582780698135</v>
      </c>
      <c r="Y125" s="774">
        <v>217.31878961870402</v>
      </c>
      <c r="Z125" s="774">
        <v>19.234417750273664</v>
      </c>
      <c r="AA125" s="774">
        <v>1.7032350913463223</v>
      </c>
      <c r="AB125" s="774">
        <v>4.4517590754312728</v>
      </c>
      <c r="AC125" s="774">
        <v>3.7707101152499221E-2</v>
      </c>
      <c r="AD125" s="774">
        <v>1.8130915485067303E-2</v>
      </c>
      <c r="AE125" s="774">
        <v>1.2084436188609814E-3</v>
      </c>
      <c r="AF125" s="774">
        <v>3.9873259117501692E-3</v>
      </c>
      <c r="AG125" s="774">
        <v>7.9904001691126296E-5</v>
      </c>
      <c r="AH125" s="774">
        <v>25.450525607221127</v>
      </c>
      <c r="AI125" s="774">
        <v>157.90714418480985</v>
      </c>
      <c r="AJ125" s="774">
        <v>15.931109699676819</v>
      </c>
      <c r="AK125" s="774">
        <v>2.6002893811100887E-2</v>
      </c>
      <c r="AL125" s="774">
        <v>0.17361867362158701</v>
      </c>
      <c r="AM125" s="774">
        <v>2.2180637960946419E-2</v>
      </c>
      <c r="AN125" s="774">
        <v>4.3899188427353039E-3</v>
      </c>
      <c r="AO125" s="774">
        <v>1.5400669485600532E-4</v>
      </c>
      <c r="AP125" s="774">
        <v>1.9194045913672666E-3</v>
      </c>
      <c r="AQ125" s="774">
        <v>4.359395705233655E-6</v>
      </c>
      <c r="AR125" s="774">
        <v>16.159379594595119</v>
      </c>
    </row>
    <row r="126" spans="1:44">
      <c r="A126" s="574" t="s">
        <v>907</v>
      </c>
      <c r="B126" s="550">
        <v>124</v>
      </c>
      <c r="C126" s="550" t="s">
        <v>908</v>
      </c>
      <c r="D126" s="551">
        <v>479127</v>
      </c>
      <c r="E126" s="551">
        <v>23283726.69040484</v>
      </c>
      <c r="F126" s="551">
        <v>1403547.4214644486</v>
      </c>
      <c r="G126" s="551">
        <v>20844.443407594452</v>
      </c>
      <c r="H126" s="551">
        <v>14.00627849748421</v>
      </c>
      <c r="I126" s="551">
        <v>4.6918194604547998E-2</v>
      </c>
      <c r="J126" s="551">
        <v>0</v>
      </c>
      <c r="K126" s="551">
        <v>0</v>
      </c>
      <c r="L126" s="551">
        <v>0</v>
      </c>
      <c r="M126" s="551">
        <v>0</v>
      </c>
      <c r="N126" s="551">
        <v>1424405.9180687349</v>
      </c>
      <c r="O126" s="774">
        <v>48.596148182850975</v>
      </c>
      <c r="P126" s="774">
        <v>2.9293849469231508</v>
      </c>
      <c r="Q126" s="774">
        <v>4.3505048572913763E-2</v>
      </c>
      <c r="R126" s="774">
        <v>2.9232914232519164E-5</v>
      </c>
      <c r="S126" s="774">
        <v>9.7924338650395406E-8</v>
      </c>
      <c r="T126" s="774">
        <v>0</v>
      </c>
      <c r="U126" s="774">
        <v>0</v>
      </c>
      <c r="V126" s="774">
        <v>0</v>
      </c>
      <c r="W126" s="774">
        <v>0</v>
      </c>
      <c r="X126" s="774">
        <v>2.9729193263346358</v>
      </c>
      <c r="Y126" s="774">
        <v>87.347389874303389</v>
      </c>
      <c r="Z126" s="774">
        <v>5.289078722015458</v>
      </c>
      <c r="AA126" s="774">
        <v>0.54079577856237904</v>
      </c>
      <c r="AB126" s="774">
        <v>0.83984953860356892</v>
      </c>
      <c r="AC126" s="774">
        <v>1.9791275229599021E-2</v>
      </c>
      <c r="AD126" s="774">
        <v>1.2201689281485687E-2</v>
      </c>
      <c r="AE126" s="774">
        <v>8.079485245553711E-4</v>
      </c>
      <c r="AF126" s="774">
        <v>1.1499618523877315E-3</v>
      </c>
      <c r="AG126" s="774">
        <v>5.1284111602680845E-5</v>
      </c>
      <c r="AH126" s="774">
        <v>6.7037261981810365</v>
      </c>
      <c r="AI126" s="774">
        <v>71.633518777964468</v>
      </c>
      <c r="AJ126" s="774">
        <v>4.3877295721162</v>
      </c>
      <c r="AK126" s="774">
        <v>0.18492428914275305</v>
      </c>
      <c r="AL126" s="774">
        <v>1.0299837760573525E-2</v>
      </c>
      <c r="AM126" s="774">
        <v>1.1626298828739039E-2</v>
      </c>
      <c r="AN126" s="774">
        <v>8.1392282839483493E-3</v>
      </c>
      <c r="AO126" s="774">
        <v>2.7091949025012993E-4</v>
      </c>
      <c r="AP126" s="774">
        <v>5.9301730993698422E-4</v>
      </c>
      <c r="AQ126" s="774">
        <v>6.8836661155193445E-6</v>
      </c>
      <c r="AR126" s="774">
        <v>4.6035900465985158</v>
      </c>
    </row>
    <row r="127" spans="1:44">
      <c r="A127" s="574" t="s">
        <v>909</v>
      </c>
      <c r="B127" s="550">
        <v>125</v>
      </c>
      <c r="C127" s="550" t="s">
        <v>93</v>
      </c>
      <c r="D127" s="551">
        <v>11006851</v>
      </c>
      <c r="E127" s="551">
        <v>20940722.041222721</v>
      </c>
      <c r="F127" s="551">
        <v>1265965.7607572912</v>
      </c>
      <c r="G127" s="551">
        <v>62604.78275635474</v>
      </c>
      <c r="H127" s="551">
        <v>1061.5713334935447</v>
      </c>
      <c r="I127" s="551">
        <v>2053.1623583561932</v>
      </c>
      <c r="J127" s="551">
        <v>2571354.1144444449</v>
      </c>
      <c r="K127" s="551">
        <v>0</v>
      </c>
      <c r="L127" s="551">
        <v>0</v>
      </c>
      <c r="M127" s="551">
        <v>0</v>
      </c>
      <c r="N127" s="551">
        <v>3903039.3916499405</v>
      </c>
      <c r="O127" s="774">
        <v>1.9025170815179311</v>
      </c>
      <c r="P127" s="774">
        <v>0.11501616227541295</v>
      </c>
      <c r="Q127" s="774">
        <v>5.6878014208018935E-3</v>
      </c>
      <c r="R127" s="774">
        <v>9.6446416281418249E-5</v>
      </c>
      <c r="S127" s="774">
        <v>1.8653494613093185E-4</v>
      </c>
      <c r="T127" s="774">
        <v>0.23361396592399086</v>
      </c>
      <c r="U127" s="774">
        <v>0</v>
      </c>
      <c r="V127" s="774">
        <v>0</v>
      </c>
      <c r="W127" s="774">
        <v>0</v>
      </c>
      <c r="X127" s="774">
        <v>0.35460091098261803</v>
      </c>
      <c r="Y127" s="774">
        <v>61.531621563919373</v>
      </c>
      <c r="Z127" s="774">
        <v>3.347457754005227</v>
      </c>
      <c r="AA127" s="774">
        <v>0.26967550749930869</v>
      </c>
      <c r="AB127" s="774">
        <v>0.3086844688669475</v>
      </c>
      <c r="AC127" s="774">
        <v>4.0594923585534362E-2</v>
      </c>
      <c r="AD127" s="774">
        <v>0.31857432354945897</v>
      </c>
      <c r="AE127" s="774">
        <v>7.7477043932767009E-4</v>
      </c>
      <c r="AF127" s="774">
        <v>2.1812171225249503E-3</v>
      </c>
      <c r="AG127" s="774">
        <v>4.9278619191977068E-5</v>
      </c>
      <c r="AH127" s="774">
        <v>4.2879922436875209</v>
      </c>
      <c r="AI127" s="774">
        <v>40.077853668183337</v>
      </c>
      <c r="AJ127" s="774">
        <v>2.1503453663095442</v>
      </c>
      <c r="AK127" s="774">
        <v>6.6039712809508544E-2</v>
      </c>
      <c r="AL127" s="774">
        <v>5.9331032035943899E-3</v>
      </c>
      <c r="AM127" s="774">
        <v>1.9232495778814074E-2</v>
      </c>
      <c r="AN127" s="774">
        <v>0.29814518614626551</v>
      </c>
      <c r="AO127" s="774">
        <v>2.5438122900710698E-4</v>
      </c>
      <c r="AP127" s="774">
        <v>1.5387120346220284E-3</v>
      </c>
      <c r="AQ127" s="774">
        <v>6.606069622894124E-6</v>
      </c>
      <c r="AR127" s="774">
        <v>2.5414955635809786</v>
      </c>
    </row>
    <row r="128" spans="1:44">
      <c r="A128" s="574" t="s">
        <v>910</v>
      </c>
      <c r="B128" s="550">
        <v>126</v>
      </c>
      <c r="C128" s="550" t="s">
        <v>467</v>
      </c>
      <c r="D128" s="551">
        <v>1017035</v>
      </c>
      <c r="E128" s="551">
        <v>6351772.8077653078</v>
      </c>
      <c r="F128" s="551">
        <v>355220.20342703286</v>
      </c>
      <c r="G128" s="551">
        <v>7769.0729711672302</v>
      </c>
      <c r="H128" s="551">
        <v>290.44055597168148</v>
      </c>
      <c r="I128" s="551">
        <v>397.74582624552954</v>
      </c>
      <c r="J128" s="551">
        <v>0</v>
      </c>
      <c r="K128" s="551">
        <v>0</v>
      </c>
      <c r="L128" s="551">
        <v>0</v>
      </c>
      <c r="M128" s="551">
        <v>0</v>
      </c>
      <c r="N128" s="551">
        <v>363677.46278041729</v>
      </c>
      <c r="O128" s="774">
        <v>6.245382713245176</v>
      </c>
      <c r="P128" s="774">
        <v>0.34927038246179615</v>
      </c>
      <c r="Q128" s="774">
        <v>7.6389435674949534E-3</v>
      </c>
      <c r="R128" s="774">
        <v>2.8557577268400938E-4</v>
      </c>
      <c r="S128" s="774">
        <v>3.9108371515781613E-4</v>
      </c>
      <c r="T128" s="774">
        <v>0</v>
      </c>
      <c r="U128" s="774">
        <v>0</v>
      </c>
      <c r="V128" s="774">
        <v>0</v>
      </c>
      <c r="W128" s="774">
        <v>0</v>
      </c>
      <c r="X128" s="774">
        <v>0.35758598551713294</v>
      </c>
      <c r="Y128" s="774">
        <v>70.112478755336099</v>
      </c>
      <c r="Z128" s="774">
        <v>4.0564432037163192</v>
      </c>
      <c r="AA128" s="774">
        <v>0.52642861985544287</v>
      </c>
      <c r="AB128" s="774">
        <v>0.27873096437048916</v>
      </c>
      <c r="AC128" s="774">
        <v>6.9957228830000717E-2</v>
      </c>
      <c r="AD128" s="774">
        <v>1.595636256997263E-2</v>
      </c>
      <c r="AE128" s="774">
        <v>1.0761102827954959E-3</v>
      </c>
      <c r="AF128" s="774">
        <v>2.159762627501833E-3</v>
      </c>
      <c r="AG128" s="774">
        <v>7.0885301094671083E-5</v>
      </c>
      <c r="AH128" s="774">
        <v>4.9508231375536162</v>
      </c>
      <c r="AI128" s="774">
        <v>51.440357934679696</v>
      </c>
      <c r="AJ128" s="774">
        <v>2.9599899971675465</v>
      </c>
      <c r="AK128" s="774">
        <v>0.26305730972061986</v>
      </c>
      <c r="AL128" s="774">
        <v>7.7108565519893937E-3</v>
      </c>
      <c r="AM128" s="774">
        <v>2.4580888745143435E-2</v>
      </c>
      <c r="AN128" s="774">
        <v>1.0794830489304359E-2</v>
      </c>
      <c r="AO128" s="774">
        <v>3.7463519489774584E-4</v>
      </c>
      <c r="AP128" s="774">
        <v>1.5510424113225701E-3</v>
      </c>
      <c r="AQ128" s="774">
        <v>1.0888345632072863E-5</v>
      </c>
      <c r="AR128" s="774">
        <v>3.2680704486264558</v>
      </c>
    </row>
    <row r="129" spans="1:44">
      <c r="A129" s="574" t="s">
        <v>911</v>
      </c>
      <c r="B129" s="550">
        <v>127</v>
      </c>
      <c r="C129" s="550" t="s">
        <v>469</v>
      </c>
      <c r="D129" s="551">
        <v>1662024</v>
      </c>
      <c r="E129" s="551">
        <v>4136743.4334907704</v>
      </c>
      <c r="F129" s="551">
        <v>234481.32669736457</v>
      </c>
      <c r="G129" s="551">
        <v>18861.269246782173</v>
      </c>
      <c r="H129" s="551">
        <v>213.94146448300029</v>
      </c>
      <c r="I129" s="551">
        <v>271.99412535247882</v>
      </c>
      <c r="J129" s="551">
        <v>0</v>
      </c>
      <c r="K129" s="551">
        <v>0</v>
      </c>
      <c r="L129" s="551">
        <v>0</v>
      </c>
      <c r="M129" s="551">
        <v>0</v>
      </c>
      <c r="N129" s="551">
        <v>253828.53153398223</v>
      </c>
      <c r="O129" s="774">
        <v>2.4889793610024706</v>
      </c>
      <c r="P129" s="774">
        <v>0.14108179346228727</v>
      </c>
      <c r="Q129" s="774">
        <v>1.1348373577506806E-2</v>
      </c>
      <c r="R129" s="774">
        <v>1.2872345073416526E-4</v>
      </c>
      <c r="S129" s="774">
        <v>1.6365234518423249E-4</v>
      </c>
      <c r="T129" s="774">
        <v>0</v>
      </c>
      <c r="U129" s="774">
        <v>0</v>
      </c>
      <c r="V129" s="774">
        <v>0</v>
      </c>
      <c r="W129" s="774">
        <v>0</v>
      </c>
      <c r="X129" s="774">
        <v>0.15272254283571249</v>
      </c>
      <c r="Y129" s="774">
        <v>44.911434341298644</v>
      </c>
      <c r="Z129" s="774">
        <v>2.5478495591573287</v>
      </c>
      <c r="AA129" s="774">
        <v>0.1990574461441697</v>
      </c>
      <c r="AB129" s="774">
        <v>0.17097556472102962</v>
      </c>
      <c r="AC129" s="774">
        <v>2.6121172821562504E-2</v>
      </c>
      <c r="AD129" s="774">
        <v>2.4002025262464539E-2</v>
      </c>
      <c r="AE129" s="774">
        <v>8.9859140613223626E-4</v>
      </c>
      <c r="AF129" s="774">
        <v>1.679456301175795E-3</v>
      </c>
      <c r="AG129" s="774">
        <v>5.9766319216356571E-5</v>
      </c>
      <c r="AH129" s="774">
        <v>2.9706435821330799</v>
      </c>
      <c r="AI129" s="774">
        <v>34.164101358251713</v>
      </c>
      <c r="AJ129" s="774">
        <v>1.9244005071241219</v>
      </c>
      <c r="AK129" s="774">
        <v>8.2963051120289566E-2</v>
      </c>
      <c r="AL129" s="774">
        <v>4.5765737480332096E-3</v>
      </c>
      <c r="AM129" s="774">
        <v>1.2820651008914722E-2</v>
      </c>
      <c r="AN129" s="774">
        <v>1.882625682334442E-2</v>
      </c>
      <c r="AO129" s="774">
        <v>3.3219146129065668E-4</v>
      </c>
      <c r="AP129" s="774">
        <v>1.2713073263300643E-3</v>
      </c>
      <c r="AQ129" s="774">
        <v>9.700983320267175E-6</v>
      </c>
      <c r="AR129" s="774">
        <v>2.045200239595645</v>
      </c>
    </row>
    <row r="130" spans="1:44">
      <c r="A130" s="574" t="s">
        <v>912</v>
      </c>
      <c r="B130" s="550">
        <v>128</v>
      </c>
      <c r="C130" s="550" t="s">
        <v>471</v>
      </c>
      <c r="D130" s="551">
        <v>67846</v>
      </c>
      <c r="E130" s="551">
        <v>42515.640376583877</v>
      </c>
      <c r="F130" s="551">
        <v>2794.1597485667662</v>
      </c>
      <c r="G130" s="551">
        <v>1045.9053039373168</v>
      </c>
      <c r="H130" s="551">
        <v>1.8058725320841569</v>
      </c>
      <c r="I130" s="551">
        <v>7.6724337032945868</v>
      </c>
      <c r="J130" s="551">
        <v>0</v>
      </c>
      <c r="K130" s="551">
        <v>0</v>
      </c>
      <c r="L130" s="551">
        <v>0</v>
      </c>
      <c r="M130" s="551">
        <v>0</v>
      </c>
      <c r="N130" s="551">
        <v>3849.5433587394618</v>
      </c>
      <c r="O130" s="774">
        <v>0.62664918162579775</v>
      </c>
      <c r="P130" s="774">
        <v>4.1183853853827286E-2</v>
      </c>
      <c r="Q130" s="774">
        <v>1.5415872769762652E-2</v>
      </c>
      <c r="R130" s="774">
        <v>2.6617229196771465E-5</v>
      </c>
      <c r="S130" s="774">
        <v>1.1308601396242352E-4</v>
      </c>
      <c r="T130" s="774">
        <v>0</v>
      </c>
      <c r="U130" s="774">
        <v>0</v>
      </c>
      <c r="V130" s="774">
        <v>0</v>
      </c>
      <c r="W130" s="774">
        <v>0</v>
      </c>
      <c r="X130" s="774">
        <v>5.6739429866749139E-2</v>
      </c>
      <c r="Y130" s="774">
        <v>24.694655575699802</v>
      </c>
      <c r="Z130" s="774">
        <v>1.4281613914871376</v>
      </c>
      <c r="AA130" s="774">
        <v>9.8968626325945969E-2</v>
      </c>
      <c r="AB130" s="774">
        <v>0.11224008535170715</v>
      </c>
      <c r="AC130" s="774">
        <v>1.8855625931429129E-2</v>
      </c>
      <c r="AD130" s="774">
        <v>1.7734685204448524E-2</v>
      </c>
      <c r="AE130" s="774">
        <v>5.1739926724760576E-4</v>
      </c>
      <c r="AF130" s="774">
        <v>9.7355655186220544E-4</v>
      </c>
      <c r="AG130" s="774">
        <v>3.3476954957917541E-5</v>
      </c>
      <c r="AH130" s="774">
        <v>1.6774848470747361</v>
      </c>
      <c r="AI130" s="774">
        <v>15.690334205278067</v>
      </c>
      <c r="AJ130" s="774">
        <v>0.90463888956620586</v>
      </c>
      <c r="AK130" s="774">
        <v>3.4638247904684748E-2</v>
      </c>
      <c r="AL130" s="774">
        <v>3.5398514768448892E-3</v>
      </c>
      <c r="AM130" s="774">
        <v>6.9840253690659155E-3</v>
      </c>
      <c r="AN130" s="774">
        <v>1.1208285640504667E-2</v>
      </c>
      <c r="AO130" s="774">
        <v>1.5841988295997676E-4</v>
      </c>
      <c r="AP130" s="774">
        <v>5.9915954261531199E-4</v>
      </c>
      <c r="AQ130" s="774">
        <v>4.268729886983305E-6</v>
      </c>
      <c r="AR130" s="774">
        <v>0.96177114811276843</v>
      </c>
    </row>
    <row r="131" spans="1:44">
      <c r="A131" s="574" t="s">
        <v>913</v>
      </c>
      <c r="B131" s="550">
        <v>129</v>
      </c>
      <c r="C131" s="550" t="s">
        <v>473</v>
      </c>
      <c r="D131" s="551">
        <v>198383</v>
      </c>
      <c r="E131" s="551">
        <v>274922.92673759797</v>
      </c>
      <c r="F131" s="551">
        <v>18201.957891639991</v>
      </c>
      <c r="G131" s="551">
        <v>1109.4176730304739</v>
      </c>
      <c r="H131" s="551">
        <v>11.16450317095925</v>
      </c>
      <c r="I131" s="551">
        <v>31.352706084566897</v>
      </c>
      <c r="J131" s="551">
        <v>0</v>
      </c>
      <c r="K131" s="551">
        <v>0</v>
      </c>
      <c r="L131" s="551">
        <v>0</v>
      </c>
      <c r="M131" s="551">
        <v>0</v>
      </c>
      <c r="N131" s="551">
        <v>19353.892773925993</v>
      </c>
      <c r="O131" s="774">
        <v>1.3858189801424414</v>
      </c>
      <c r="P131" s="774">
        <v>9.1751601153526222E-2</v>
      </c>
      <c r="Q131" s="774">
        <v>5.5923021278560863E-3</v>
      </c>
      <c r="R131" s="774">
        <v>5.6277519600768462E-5</v>
      </c>
      <c r="S131" s="774">
        <v>1.5804129428714607E-4</v>
      </c>
      <c r="T131" s="774">
        <v>0</v>
      </c>
      <c r="U131" s="774">
        <v>0</v>
      </c>
      <c r="V131" s="774">
        <v>0</v>
      </c>
      <c r="W131" s="774">
        <v>0</v>
      </c>
      <c r="X131" s="774">
        <v>9.7558222095270222E-2</v>
      </c>
      <c r="Y131" s="774">
        <v>30.182414618895901</v>
      </c>
      <c r="Z131" s="774">
        <v>1.7502315811276326</v>
      </c>
      <c r="AA131" s="774">
        <v>0.11736301629037924</v>
      </c>
      <c r="AB131" s="774">
        <v>0.20765601460860744</v>
      </c>
      <c r="AC131" s="774">
        <v>7.9509992388776235E-2</v>
      </c>
      <c r="AD131" s="774">
        <v>3.9471693264058381E-2</v>
      </c>
      <c r="AE131" s="774">
        <v>5.666664715489111E-4</v>
      </c>
      <c r="AF131" s="774">
        <v>1.3542719004752991E-3</v>
      </c>
      <c r="AG131" s="774">
        <v>3.6387658471804313E-5</v>
      </c>
      <c r="AH131" s="774">
        <v>2.1961896237099499</v>
      </c>
      <c r="AI131" s="774">
        <v>17.41982994424529</v>
      </c>
      <c r="AJ131" s="774">
        <v>1.0028931709065549</v>
      </c>
      <c r="AK131" s="774">
        <v>3.1288791956663842E-2</v>
      </c>
      <c r="AL131" s="774">
        <v>4.5401451909316222E-2</v>
      </c>
      <c r="AM131" s="774">
        <v>3.1255836116826967E-2</v>
      </c>
      <c r="AN131" s="774">
        <v>2.7569201510619798E-2</v>
      </c>
      <c r="AO131" s="774">
        <v>1.6678408087781042E-4</v>
      </c>
      <c r="AP131" s="774">
        <v>8.6178265422884423E-4</v>
      </c>
      <c r="AQ131" s="774">
        <v>4.2321059909903005E-6</v>
      </c>
      <c r="AR131" s="774">
        <v>1.1394412512410792</v>
      </c>
    </row>
    <row r="132" spans="1:44">
      <c r="A132" s="574" t="s">
        <v>914</v>
      </c>
      <c r="B132" s="550">
        <v>130</v>
      </c>
      <c r="C132" s="550" t="s">
        <v>915</v>
      </c>
      <c r="D132" s="551">
        <v>558593</v>
      </c>
      <c r="E132" s="551">
        <v>10371437.670230223</v>
      </c>
      <c r="F132" s="551">
        <v>719378.4809862352</v>
      </c>
      <c r="G132" s="551">
        <v>172152.9395347854</v>
      </c>
      <c r="H132" s="551">
        <v>405.18330091758054</v>
      </c>
      <c r="I132" s="551">
        <v>613.36515728348013</v>
      </c>
      <c r="J132" s="551">
        <v>0</v>
      </c>
      <c r="K132" s="551">
        <v>0</v>
      </c>
      <c r="L132" s="551">
        <v>0</v>
      </c>
      <c r="M132" s="551">
        <v>0</v>
      </c>
      <c r="N132" s="551">
        <v>892549.96897922177</v>
      </c>
      <c r="O132" s="774">
        <v>18.567074185015247</v>
      </c>
      <c r="P132" s="774">
        <v>1.2878401286558105</v>
      </c>
      <c r="Q132" s="774">
        <v>0.30819029156252475</v>
      </c>
      <c r="R132" s="774">
        <v>7.2536408604758837E-4</v>
      </c>
      <c r="S132" s="774">
        <v>1.0980537838524295E-3</v>
      </c>
      <c r="T132" s="774">
        <v>0</v>
      </c>
      <c r="U132" s="774">
        <v>0</v>
      </c>
      <c r="V132" s="774">
        <v>0</v>
      </c>
      <c r="W132" s="774">
        <v>0</v>
      </c>
      <c r="X132" s="774">
        <v>1.5978538380882354</v>
      </c>
      <c r="Y132" s="774">
        <v>51.59358235534517</v>
      </c>
      <c r="Z132" s="774">
        <v>3.2625684003620439</v>
      </c>
      <c r="AA132" s="774">
        <v>0.65207955178905341</v>
      </c>
      <c r="AB132" s="774">
        <v>0.21727231308938255</v>
      </c>
      <c r="AC132" s="774">
        <v>1.7389553475990645E-2</v>
      </c>
      <c r="AD132" s="774">
        <v>2.0482037995669375E-2</v>
      </c>
      <c r="AE132" s="774">
        <v>6.0552257179739095E-4</v>
      </c>
      <c r="AF132" s="774">
        <v>1.2766053767645743E-3</v>
      </c>
      <c r="AG132" s="774">
        <v>3.9981053708822853E-5</v>
      </c>
      <c r="AH132" s="774">
        <v>4.1717139657144102</v>
      </c>
      <c r="AI132" s="774">
        <v>40.483842563202295</v>
      </c>
      <c r="AJ132" s="774">
        <v>2.6081964062244696</v>
      </c>
      <c r="AK132" s="774">
        <v>0.39216274388514843</v>
      </c>
      <c r="AL132" s="774">
        <v>5.6451675818390279E-3</v>
      </c>
      <c r="AM132" s="774">
        <v>1.108305348001257E-2</v>
      </c>
      <c r="AN132" s="774">
        <v>1.5185553865222003E-2</v>
      </c>
      <c r="AO132" s="774">
        <v>1.9428917376536971E-4</v>
      </c>
      <c r="AP132" s="774">
        <v>8.7920800432394986E-4</v>
      </c>
      <c r="AQ132" s="774">
        <v>4.6793316590663972E-6</v>
      </c>
      <c r="AR132" s="774">
        <v>3.0333511015464398</v>
      </c>
    </row>
    <row r="133" spans="1:44">
      <c r="A133" s="574" t="s">
        <v>916</v>
      </c>
      <c r="B133" s="550">
        <v>131</v>
      </c>
      <c r="C133" s="550" t="s">
        <v>917</v>
      </c>
      <c r="D133" s="551">
        <v>180003</v>
      </c>
      <c r="E133" s="551">
        <v>2358637.4970966661</v>
      </c>
      <c r="F133" s="551">
        <v>123497.67456522127</v>
      </c>
      <c r="G133" s="551">
        <v>28.118568109581386</v>
      </c>
      <c r="H133" s="551">
        <v>92.145424494499579</v>
      </c>
      <c r="I133" s="551">
        <v>139.48944258075042</v>
      </c>
      <c r="J133" s="551">
        <v>0</v>
      </c>
      <c r="K133" s="551">
        <v>0</v>
      </c>
      <c r="L133" s="551">
        <v>0</v>
      </c>
      <c r="M133" s="551">
        <v>0</v>
      </c>
      <c r="N133" s="551">
        <v>123757.4280004061</v>
      </c>
      <c r="O133" s="774">
        <v>13.103323261816003</v>
      </c>
      <c r="P133" s="774">
        <v>0.68608675724971957</v>
      </c>
      <c r="Q133" s="774">
        <v>1.56211663747723E-4</v>
      </c>
      <c r="R133" s="774">
        <v>5.1191049312788995E-4</v>
      </c>
      <c r="S133" s="774">
        <v>7.7492843219696575E-4</v>
      </c>
      <c r="T133" s="774">
        <v>0</v>
      </c>
      <c r="U133" s="774">
        <v>0</v>
      </c>
      <c r="V133" s="774">
        <v>0</v>
      </c>
      <c r="W133" s="774">
        <v>0</v>
      </c>
      <c r="X133" s="774">
        <v>0.68752980783879214</v>
      </c>
      <c r="Y133" s="774">
        <v>77.488855674186212</v>
      </c>
      <c r="Z133" s="774">
        <v>4.0457633772653114</v>
      </c>
      <c r="AA133" s="774">
        <v>0.48213012244245523</v>
      </c>
      <c r="AB133" s="774">
        <v>0.33113705535881038</v>
      </c>
      <c r="AC133" s="774">
        <v>2.5506441970674164E-2</v>
      </c>
      <c r="AD133" s="774">
        <v>1.9085077711383434E-2</v>
      </c>
      <c r="AE133" s="774">
        <v>1.1064687364440041E-3</v>
      </c>
      <c r="AF133" s="774">
        <v>3.5045251572314428E-3</v>
      </c>
      <c r="AG133" s="774">
        <v>7.3602181063844044E-5</v>
      </c>
      <c r="AH133" s="774">
        <v>4.9083066708233742</v>
      </c>
      <c r="AI133" s="774">
        <v>63.368622320085393</v>
      </c>
      <c r="AJ133" s="774">
        <v>3.2271457648118966</v>
      </c>
      <c r="AK133" s="774">
        <v>0.13731779228230498</v>
      </c>
      <c r="AL133" s="774">
        <v>8.016520999588524E-3</v>
      </c>
      <c r="AM133" s="774">
        <v>1.7510525740763231E-2</v>
      </c>
      <c r="AN133" s="774">
        <v>1.2249681885126073E-2</v>
      </c>
      <c r="AO133" s="774">
        <v>3.7605988671351396E-4</v>
      </c>
      <c r="AP133" s="774">
        <v>2.8240598487604698E-3</v>
      </c>
      <c r="AQ133" s="774">
        <v>1.0278133509261193E-5</v>
      </c>
      <c r="AR133" s="774">
        <v>3.4054506835886622</v>
      </c>
    </row>
    <row r="134" spans="1:44">
      <c r="A134" s="574" t="s">
        <v>918</v>
      </c>
      <c r="B134" s="550">
        <v>132</v>
      </c>
      <c r="C134" s="550" t="s">
        <v>919</v>
      </c>
      <c r="D134" s="551">
        <v>471750</v>
      </c>
      <c r="E134" s="551">
        <v>9740995.1322112922</v>
      </c>
      <c r="F134" s="551">
        <v>522344.36586370401</v>
      </c>
      <c r="G134" s="551">
        <v>179.35712168663022</v>
      </c>
      <c r="H134" s="551">
        <v>380.55365971300711</v>
      </c>
      <c r="I134" s="551">
        <v>576.08088688766782</v>
      </c>
      <c r="J134" s="551">
        <v>0</v>
      </c>
      <c r="K134" s="551">
        <v>0</v>
      </c>
      <c r="L134" s="551">
        <v>0</v>
      </c>
      <c r="M134" s="551">
        <v>0</v>
      </c>
      <c r="N134" s="551">
        <v>523480.35753199132</v>
      </c>
      <c r="O134" s="774">
        <v>20.648638330071631</v>
      </c>
      <c r="P134" s="774">
        <v>1.1072482583226371</v>
      </c>
      <c r="Q134" s="774">
        <v>3.8019527649524158E-4</v>
      </c>
      <c r="R134" s="774">
        <v>8.066850232390188E-4</v>
      </c>
      <c r="S134" s="774">
        <v>1.2211571529150351E-3</v>
      </c>
      <c r="T134" s="774">
        <v>0</v>
      </c>
      <c r="U134" s="774">
        <v>0</v>
      </c>
      <c r="V134" s="774">
        <v>0</v>
      </c>
      <c r="W134" s="774">
        <v>0</v>
      </c>
      <c r="X134" s="774">
        <v>1.1096562957752865</v>
      </c>
      <c r="Y134" s="774">
        <v>65.003870858291648</v>
      </c>
      <c r="Z134" s="774">
        <v>3.4709025902337123</v>
      </c>
      <c r="AA134" s="774">
        <v>0.44270313664845024</v>
      </c>
      <c r="AB134" s="774">
        <v>0.30184898818863221</v>
      </c>
      <c r="AC134" s="774">
        <v>2.6884106082753788E-2</v>
      </c>
      <c r="AD134" s="774">
        <v>1.639699373772736E-2</v>
      </c>
      <c r="AE134" s="774">
        <v>6.7552129590381219E-4</v>
      </c>
      <c r="AF134" s="774">
        <v>1.7484191680976527E-3</v>
      </c>
      <c r="AG134" s="774">
        <v>4.1993611880324202E-5</v>
      </c>
      <c r="AH134" s="774">
        <v>4.2612017489671574</v>
      </c>
      <c r="AI134" s="774">
        <v>52.253970233163329</v>
      </c>
      <c r="AJ134" s="774">
        <v>2.737880534091214</v>
      </c>
      <c r="AK134" s="774">
        <v>0.12363342132010366</v>
      </c>
      <c r="AL134" s="774">
        <v>6.8789530889360288E-3</v>
      </c>
      <c r="AM134" s="774">
        <v>1.6979237678562457E-2</v>
      </c>
      <c r="AN134" s="774">
        <v>1.1402023943859073E-2</v>
      </c>
      <c r="AO134" s="774">
        <v>2.3728803570933522E-4</v>
      </c>
      <c r="AP134" s="774">
        <v>1.286872828579551E-3</v>
      </c>
      <c r="AQ134" s="774">
        <v>4.9648762841294864E-6</v>
      </c>
      <c r="AR134" s="774">
        <v>2.8983032958632484</v>
      </c>
    </row>
    <row r="135" spans="1:44">
      <c r="A135" s="574" t="s">
        <v>920</v>
      </c>
      <c r="B135" s="550">
        <v>133</v>
      </c>
      <c r="C135" s="550" t="s">
        <v>921</v>
      </c>
      <c r="D135" s="551">
        <v>372763</v>
      </c>
      <c r="E135" s="551">
        <v>150601675.87468722</v>
      </c>
      <c r="F135" s="551">
        <v>12839665.339759795</v>
      </c>
      <c r="G135" s="551">
        <v>24699791.211897109</v>
      </c>
      <c r="H135" s="551">
        <v>49511.346951154752</v>
      </c>
      <c r="I135" s="551">
        <v>225785.96049785576</v>
      </c>
      <c r="J135" s="551">
        <v>0</v>
      </c>
      <c r="K135" s="551">
        <v>0</v>
      </c>
      <c r="L135" s="551">
        <v>0</v>
      </c>
      <c r="M135" s="551">
        <v>0</v>
      </c>
      <c r="N135" s="551">
        <v>37814753.859105915</v>
      </c>
      <c r="O135" s="774">
        <v>404.0145504642017</v>
      </c>
      <c r="P135" s="774">
        <v>34.444580979764069</v>
      </c>
      <c r="Q135" s="774">
        <v>66.261381123923542</v>
      </c>
      <c r="R135" s="774">
        <v>0.1328225895573186</v>
      </c>
      <c r="S135" s="774">
        <v>0.60570915165361305</v>
      </c>
      <c r="T135" s="774">
        <v>0</v>
      </c>
      <c r="U135" s="774">
        <v>0</v>
      </c>
      <c r="V135" s="774">
        <v>0</v>
      </c>
      <c r="W135" s="774">
        <v>0</v>
      </c>
      <c r="X135" s="774">
        <v>101.44449384489855</v>
      </c>
      <c r="Y135" s="774">
        <v>528.03271249927639</v>
      </c>
      <c r="Z135" s="774">
        <v>42.497384303910763</v>
      </c>
      <c r="AA135" s="774">
        <v>67.156037837066805</v>
      </c>
      <c r="AB135" s="774">
        <v>1.301804467586908</v>
      </c>
      <c r="AC135" s="774">
        <v>0.64274701078876972</v>
      </c>
      <c r="AD135" s="774">
        <v>1.9988395402090693E-2</v>
      </c>
      <c r="AE135" s="774">
        <v>1.2670091777296489E-3</v>
      </c>
      <c r="AF135" s="774">
        <v>6.3764449673161484E-3</v>
      </c>
      <c r="AG135" s="774">
        <v>8.2902704481245434E-5</v>
      </c>
      <c r="AH135" s="774">
        <v>111.62568837160485</v>
      </c>
      <c r="AI135" s="774">
        <v>503.51707987754418</v>
      </c>
      <c r="AJ135" s="774">
        <v>41.020200757792054</v>
      </c>
      <c r="AK135" s="774">
        <v>66.405825135509218</v>
      </c>
      <c r="AL135" s="774">
        <v>0.15310127319649647</v>
      </c>
      <c r="AM135" s="774">
        <v>0.63485720552613567</v>
      </c>
      <c r="AN135" s="774">
        <v>1.2239639444845657E-2</v>
      </c>
      <c r="AO135" s="774">
        <v>4.0060361236722157E-4</v>
      </c>
      <c r="AP135" s="774">
        <v>5.4454128766371337E-3</v>
      </c>
      <c r="AQ135" s="774">
        <v>1.0142835608529757E-5</v>
      </c>
      <c r="AR135" s="774">
        <v>108.23208017079335</v>
      </c>
    </row>
    <row r="136" spans="1:44">
      <c r="A136" s="574" t="s">
        <v>922</v>
      </c>
      <c r="B136" s="550">
        <v>134</v>
      </c>
      <c r="C136" s="550" t="s">
        <v>923</v>
      </c>
      <c r="D136" s="551">
        <v>1276431</v>
      </c>
      <c r="E136" s="551">
        <v>21216048.308223784</v>
      </c>
      <c r="F136" s="551">
        <v>861856.47264282091</v>
      </c>
      <c r="G136" s="551">
        <v>79.611419174452635</v>
      </c>
      <c r="H136" s="551">
        <v>6974.9232378726965</v>
      </c>
      <c r="I136" s="551">
        <v>31807.652985396526</v>
      </c>
      <c r="J136" s="551">
        <v>0</v>
      </c>
      <c r="K136" s="551">
        <v>0</v>
      </c>
      <c r="L136" s="551">
        <v>0</v>
      </c>
      <c r="M136" s="551">
        <v>0</v>
      </c>
      <c r="N136" s="551">
        <v>900718.6602852646</v>
      </c>
      <c r="O136" s="774">
        <v>16.621382830896291</v>
      </c>
      <c r="P136" s="774">
        <v>0.67520803916766425</v>
      </c>
      <c r="Q136" s="774">
        <v>6.2370327244052075E-5</v>
      </c>
      <c r="R136" s="774">
        <v>5.4643950498481286E-3</v>
      </c>
      <c r="S136" s="774">
        <v>2.4919210662696634E-2</v>
      </c>
      <c r="T136" s="774">
        <v>0</v>
      </c>
      <c r="U136" s="774">
        <v>0</v>
      </c>
      <c r="V136" s="774">
        <v>0</v>
      </c>
      <c r="W136" s="774">
        <v>0</v>
      </c>
      <c r="X136" s="774">
        <v>0.70565401520745308</v>
      </c>
      <c r="Y136" s="774">
        <v>148.50186047562227</v>
      </c>
      <c r="Z136" s="774">
        <v>10.697169841132649</v>
      </c>
      <c r="AA136" s="774">
        <v>12.013191891628141</v>
      </c>
      <c r="AB136" s="774">
        <v>0.40673807896426606</v>
      </c>
      <c r="AC136" s="774">
        <v>0.15554584338982871</v>
      </c>
      <c r="AD136" s="774">
        <v>2.0668550185360571E-2</v>
      </c>
      <c r="AE136" s="774">
        <v>1.0510322856378792E-3</v>
      </c>
      <c r="AF136" s="774">
        <v>2.7240232122947928E-3</v>
      </c>
      <c r="AG136" s="774">
        <v>6.3512308008360758E-5</v>
      </c>
      <c r="AH136" s="774">
        <v>23.29715277310618</v>
      </c>
      <c r="AI136" s="774">
        <v>139.37815557017262</v>
      </c>
      <c r="AJ136" s="774">
        <v>10.124597512865305</v>
      </c>
      <c r="AK136" s="774">
        <v>11.662341084536109</v>
      </c>
      <c r="AL136" s="774">
        <v>3.7939754319541205E-2</v>
      </c>
      <c r="AM136" s="774">
        <v>0.15067514394761414</v>
      </c>
      <c r="AN136" s="774">
        <v>1.7449673590852196E-2</v>
      </c>
      <c r="AO136" s="774">
        <v>4.4057652076902825E-4</v>
      </c>
      <c r="AP136" s="774">
        <v>2.3264740254603572E-3</v>
      </c>
      <c r="AQ136" s="774">
        <v>1.0082405545251429E-5</v>
      </c>
      <c r="AR136" s="774">
        <v>21.995780302211198</v>
      </c>
    </row>
    <row r="137" spans="1:44">
      <c r="A137" s="574" t="s">
        <v>924</v>
      </c>
      <c r="B137" s="550">
        <v>135</v>
      </c>
      <c r="C137" s="550" t="s">
        <v>925</v>
      </c>
      <c r="D137" s="551">
        <v>1155931</v>
      </c>
      <c r="E137" s="551">
        <v>22817058.187825441</v>
      </c>
      <c r="F137" s="551">
        <v>1094180.6389615363</v>
      </c>
      <c r="G137" s="551">
        <v>1177.0455753525182</v>
      </c>
      <c r="H137" s="551">
        <v>7501.2663556421267</v>
      </c>
      <c r="I137" s="551">
        <v>34207.92875479236</v>
      </c>
      <c r="J137" s="551">
        <v>0</v>
      </c>
      <c r="K137" s="551">
        <v>0</v>
      </c>
      <c r="L137" s="551">
        <v>0</v>
      </c>
      <c r="M137" s="551">
        <v>0</v>
      </c>
      <c r="N137" s="551">
        <v>1137066.8796473234</v>
      </c>
      <c r="O137" s="774">
        <v>19.739117808783952</v>
      </c>
      <c r="P137" s="774">
        <v>0.94657954407446154</v>
      </c>
      <c r="Q137" s="774">
        <v>1.0182662938813115E-3</v>
      </c>
      <c r="R137" s="774">
        <v>6.4893720781276105E-3</v>
      </c>
      <c r="S137" s="774">
        <v>2.9593400259005389E-2</v>
      </c>
      <c r="T137" s="774">
        <v>0</v>
      </c>
      <c r="U137" s="774">
        <v>0</v>
      </c>
      <c r="V137" s="774">
        <v>0</v>
      </c>
      <c r="W137" s="774">
        <v>0</v>
      </c>
      <c r="X137" s="774">
        <v>0.98368058270547587</v>
      </c>
      <c r="Y137" s="774">
        <v>79.056866278982568</v>
      </c>
      <c r="Z137" s="774">
        <v>5.202465671490387</v>
      </c>
      <c r="AA137" s="774">
        <v>2.9302329014275319</v>
      </c>
      <c r="AB137" s="774">
        <v>0.20844457707901964</v>
      </c>
      <c r="AC137" s="774">
        <v>7.0361811996664941E-2</v>
      </c>
      <c r="AD137" s="774">
        <v>1.226727060433706E-2</v>
      </c>
      <c r="AE137" s="774">
        <v>7.0362459394459633E-4</v>
      </c>
      <c r="AF137" s="774">
        <v>1.9555337140563602E-3</v>
      </c>
      <c r="AG137" s="774">
        <v>4.5937660856515037E-5</v>
      </c>
      <c r="AH137" s="774">
        <v>8.4264773285667971</v>
      </c>
      <c r="AI137" s="774">
        <v>72.303558431549305</v>
      </c>
      <c r="AJ137" s="774">
        <v>4.7759641478509742</v>
      </c>
      <c r="AK137" s="774">
        <v>2.7600131593860961</v>
      </c>
      <c r="AL137" s="774">
        <v>1.7944091017512823E-2</v>
      </c>
      <c r="AM137" s="774">
        <v>6.6658970764092371E-2</v>
      </c>
      <c r="AN137" s="774">
        <v>9.8857593140457105E-3</v>
      </c>
      <c r="AO137" s="774">
        <v>2.6676119620205782E-4</v>
      </c>
      <c r="AP137" s="774">
        <v>1.6648627211183946E-3</v>
      </c>
      <c r="AQ137" s="774">
        <v>7.0275610524217818E-6</v>
      </c>
      <c r="AR137" s="774">
        <v>7.6324047798110941</v>
      </c>
    </row>
    <row r="138" spans="1:44">
      <c r="A138" s="574" t="s">
        <v>926</v>
      </c>
      <c r="B138" s="550">
        <v>136</v>
      </c>
      <c r="C138" s="550" t="s">
        <v>95</v>
      </c>
      <c r="D138" s="551">
        <v>598701</v>
      </c>
      <c r="E138" s="551">
        <v>26848185.488100268</v>
      </c>
      <c r="F138" s="551">
        <v>1424723.3215691159</v>
      </c>
      <c r="G138" s="551">
        <v>473926.29856218898</v>
      </c>
      <c r="H138" s="551">
        <v>8826.5274538934555</v>
      </c>
      <c r="I138" s="551">
        <v>40251.499944126379</v>
      </c>
      <c r="J138" s="551">
        <v>0</v>
      </c>
      <c r="K138" s="551">
        <v>0</v>
      </c>
      <c r="L138" s="551">
        <v>0</v>
      </c>
      <c r="M138" s="551">
        <v>0</v>
      </c>
      <c r="N138" s="551">
        <v>1947727.647529325</v>
      </c>
      <c r="O138" s="774">
        <v>44.844063210350853</v>
      </c>
      <c r="P138" s="774">
        <v>2.3796909000805342</v>
      </c>
      <c r="Q138" s="774">
        <v>0.79159095869589158</v>
      </c>
      <c r="R138" s="774">
        <v>1.4742797245859711E-2</v>
      </c>
      <c r="S138" s="774">
        <v>6.7231389197823926E-2</v>
      </c>
      <c r="T138" s="774">
        <v>0</v>
      </c>
      <c r="U138" s="774">
        <v>0</v>
      </c>
      <c r="V138" s="774">
        <v>0</v>
      </c>
      <c r="W138" s="774">
        <v>0</v>
      </c>
      <c r="X138" s="774">
        <v>3.2532560452201089</v>
      </c>
      <c r="Y138" s="774">
        <v>95.800936853350294</v>
      </c>
      <c r="Z138" s="774">
        <v>5.1640138081238582</v>
      </c>
      <c r="AA138" s="774">
        <v>1.2739732667418207</v>
      </c>
      <c r="AB138" s="774">
        <v>0.36849536696305552</v>
      </c>
      <c r="AC138" s="774">
        <v>8.8961825028391062E-2</v>
      </c>
      <c r="AD138" s="774">
        <v>1.3991527163123681E-2</v>
      </c>
      <c r="AE138" s="774">
        <v>8.4868995839976267E-4</v>
      </c>
      <c r="AF138" s="774">
        <v>2.4207554012489643E-3</v>
      </c>
      <c r="AG138" s="774">
        <v>5.5803068961527292E-5</v>
      </c>
      <c r="AH138" s="774">
        <v>6.9127610424488592</v>
      </c>
      <c r="AI138" s="774">
        <v>82.988322781170709</v>
      </c>
      <c r="AJ138" s="774">
        <v>4.4169766102232435</v>
      </c>
      <c r="AK138" s="774">
        <v>0.93553589219566335</v>
      </c>
      <c r="AL138" s="774">
        <v>2.217766389152763E-2</v>
      </c>
      <c r="AM138" s="774">
        <v>8.1526917571950699E-2</v>
      </c>
      <c r="AN138" s="774">
        <v>9.2568628165689195E-3</v>
      </c>
      <c r="AO138" s="774">
        <v>2.8888369025701808E-4</v>
      </c>
      <c r="AP138" s="774">
        <v>1.8881228701688997E-3</v>
      </c>
      <c r="AQ138" s="774">
        <v>7.3753569209203819E-6</v>
      </c>
      <c r="AR138" s="774">
        <v>5.4676583286163023</v>
      </c>
    </row>
    <row r="139" spans="1:44">
      <c r="A139" s="574" t="s">
        <v>927</v>
      </c>
      <c r="B139" s="550">
        <v>137</v>
      </c>
      <c r="C139" s="550" t="s">
        <v>928</v>
      </c>
      <c r="D139" s="551">
        <v>243812</v>
      </c>
      <c r="E139" s="551">
        <v>4305762.9962895978</v>
      </c>
      <c r="F139" s="551">
        <v>228550.37529566855</v>
      </c>
      <c r="G139" s="551">
        <v>199990.25852448406</v>
      </c>
      <c r="H139" s="551">
        <v>1415.5494908046333</v>
      </c>
      <c r="I139" s="551">
        <v>6455.3121879088867</v>
      </c>
      <c r="J139" s="551">
        <v>0</v>
      </c>
      <c r="K139" s="551">
        <v>0</v>
      </c>
      <c r="L139" s="551">
        <v>0</v>
      </c>
      <c r="M139" s="551">
        <v>0</v>
      </c>
      <c r="N139" s="551">
        <v>436411.49549886608</v>
      </c>
      <c r="O139" s="774">
        <v>17.660176678299663</v>
      </c>
      <c r="P139" s="774">
        <v>0.93740412816296392</v>
      </c>
      <c r="Q139" s="774">
        <v>0.82026421392090654</v>
      </c>
      <c r="R139" s="774">
        <v>5.805905742148185E-3</v>
      </c>
      <c r="S139" s="774">
        <v>2.6476597492776758E-2</v>
      </c>
      <c r="T139" s="774">
        <v>0</v>
      </c>
      <c r="U139" s="774">
        <v>0</v>
      </c>
      <c r="V139" s="774">
        <v>0</v>
      </c>
      <c r="W139" s="774">
        <v>0</v>
      </c>
      <c r="X139" s="774">
        <v>1.7899508453187953</v>
      </c>
      <c r="Y139" s="774">
        <v>77.766418178449754</v>
      </c>
      <c r="Z139" s="774">
        <v>4.263338987220382</v>
      </c>
      <c r="AA139" s="774">
        <v>1.5868127952142554</v>
      </c>
      <c r="AB139" s="774">
        <v>0.28143661559199429</v>
      </c>
      <c r="AC139" s="774">
        <v>5.2131554266994701E-2</v>
      </c>
      <c r="AD139" s="774">
        <v>1.2973672644874196E-2</v>
      </c>
      <c r="AE139" s="774">
        <v>8.2288451828184189E-4</v>
      </c>
      <c r="AF139" s="774">
        <v>2.8544967731538211E-3</v>
      </c>
      <c r="AG139" s="774">
        <v>5.4410580489632561E-5</v>
      </c>
      <c r="AH139" s="774">
        <v>6.2004254168104271</v>
      </c>
      <c r="AI139" s="774">
        <v>64.545771652859997</v>
      </c>
      <c r="AJ139" s="774">
        <v>3.4892845672358641</v>
      </c>
      <c r="AK139" s="774">
        <v>1.2206884492109402</v>
      </c>
      <c r="AL139" s="774">
        <v>1.3567257898903177E-2</v>
      </c>
      <c r="AM139" s="774">
        <v>4.5250538820518348E-2</v>
      </c>
      <c r="AN139" s="774">
        <v>8.2936822777295669E-3</v>
      </c>
      <c r="AO139" s="774">
        <v>2.781572424820252E-4</v>
      </c>
      <c r="AP139" s="774">
        <v>2.3448974433443724E-3</v>
      </c>
      <c r="AQ139" s="774">
        <v>7.2090211928235868E-6</v>
      </c>
      <c r="AR139" s="774">
        <v>4.7797147591509743</v>
      </c>
    </row>
    <row r="140" spans="1:44">
      <c r="A140" s="574" t="s">
        <v>929</v>
      </c>
      <c r="B140" s="550">
        <v>138</v>
      </c>
      <c r="C140" s="550" t="s">
        <v>930</v>
      </c>
      <c r="D140" s="551">
        <v>145222</v>
      </c>
      <c r="E140" s="551">
        <v>9452475.2378390823</v>
      </c>
      <c r="F140" s="551">
        <v>559317.53711756365</v>
      </c>
      <c r="G140" s="551">
        <v>53.661924268486189</v>
      </c>
      <c r="H140" s="551">
        <v>3107.5668868204875</v>
      </c>
      <c r="I140" s="551">
        <v>14171.397418137312</v>
      </c>
      <c r="J140" s="551">
        <v>0</v>
      </c>
      <c r="K140" s="551">
        <v>0</v>
      </c>
      <c r="L140" s="551">
        <v>0</v>
      </c>
      <c r="M140" s="551">
        <v>0</v>
      </c>
      <c r="N140" s="551">
        <v>576650.16334678989</v>
      </c>
      <c r="O140" s="774">
        <v>65.089829625257067</v>
      </c>
      <c r="P140" s="774">
        <v>3.851465598308546</v>
      </c>
      <c r="Q140" s="774">
        <v>3.6951649384036982E-4</v>
      </c>
      <c r="R140" s="774">
        <v>2.1398733572189389E-2</v>
      </c>
      <c r="S140" s="774">
        <v>9.758437026164983E-2</v>
      </c>
      <c r="T140" s="774">
        <v>0</v>
      </c>
      <c r="U140" s="774">
        <v>0</v>
      </c>
      <c r="V140" s="774">
        <v>0</v>
      </c>
      <c r="W140" s="774">
        <v>0</v>
      </c>
      <c r="X140" s="774">
        <v>3.9708182186362251</v>
      </c>
      <c r="Y140" s="774">
        <v>135.51743989170839</v>
      </c>
      <c r="Z140" s="774">
        <v>7.7380975263389793</v>
      </c>
      <c r="AA140" s="774">
        <v>0.53135673207950651</v>
      </c>
      <c r="AB140" s="774">
        <v>0.47549380603568903</v>
      </c>
      <c r="AC140" s="774">
        <v>0.1253626168325927</v>
      </c>
      <c r="AD140" s="774">
        <v>1.8068482277120591E-2</v>
      </c>
      <c r="AE140" s="774">
        <v>1.1550030670227471E-3</v>
      </c>
      <c r="AF140" s="774">
        <v>3.1504313850272609E-3</v>
      </c>
      <c r="AG140" s="774">
        <v>7.1720299288522701E-5</v>
      </c>
      <c r="AH140" s="774">
        <v>8.8927563183152269</v>
      </c>
      <c r="AI140" s="774">
        <v>121.43814119426855</v>
      </c>
      <c r="AJ140" s="774">
        <v>6.9232440567595557</v>
      </c>
      <c r="AK140" s="774">
        <v>0.21730708717830566</v>
      </c>
      <c r="AL140" s="774">
        <v>3.1406063511830895E-2</v>
      </c>
      <c r="AM140" s="774">
        <v>0.11705864568296455</v>
      </c>
      <c r="AN140" s="774">
        <v>1.3402914129696793E-2</v>
      </c>
      <c r="AO140" s="774">
        <v>4.5638472001416342E-4</v>
      </c>
      <c r="AP140" s="774">
        <v>2.5621549133835833E-3</v>
      </c>
      <c r="AQ140" s="774">
        <v>1.065874819334794E-5</v>
      </c>
      <c r="AR140" s="774">
        <v>7.3054479656439444</v>
      </c>
    </row>
    <row r="141" spans="1:44">
      <c r="A141" s="574" t="s">
        <v>931</v>
      </c>
      <c r="B141" s="550">
        <v>139</v>
      </c>
      <c r="C141" s="550" t="s">
        <v>932</v>
      </c>
      <c r="D141" s="551">
        <v>334302</v>
      </c>
      <c r="E141" s="551">
        <v>7849051.3849693332</v>
      </c>
      <c r="F141" s="551">
        <v>476429.10114991991</v>
      </c>
      <c r="G141" s="551">
        <v>277.53912340267971</v>
      </c>
      <c r="H141" s="551">
        <v>2580.4301585728654</v>
      </c>
      <c r="I141" s="551">
        <v>11767.502557056168</v>
      </c>
      <c r="J141" s="551">
        <v>0</v>
      </c>
      <c r="K141" s="551">
        <v>0</v>
      </c>
      <c r="L141" s="551">
        <v>0</v>
      </c>
      <c r="M141" s="551">
        <v>0</v>
      </c>
      <c r="N141" s="551">
        <v>491054.57298895158</v>
      </c>
      <c r="O141" s="774">
        <v>23.478924400599855</v>
      </c>
      <c r="P141" s="774">
        <v>1.4251458296687423</v>
      </c>
      <c r="Q141" s="774">
        <v>8.3020479507355536E-4</v>
      </c>
      <c r="R141" s="774">
        <v>7.7188594700984903E-3</v>
      </c>
      <c r="S141" s="774">
        <v>3.5200215843926054E-2</v>
      </c>
      <c r="T141" s="774">
        <v>0</v>
      </c>
      <c r="U141" s="774">
        <v>0</v>
      </c>
      <c r="V141" s="774">
        <v>0</v>
      </c>
      <c r="W141" s="774">
        <v>0</v>
      </c>
      <c r="X141" s="774">
        <v>1.4688951097778402</v>
      </c>
      <c r="Y141" s="774">
        <v>130.61285532614775</v>
      </c>
      <c r="Z141" s="774">
        <v>7.498377771500838</v>
      </c>
      <c r="AA141" s="774">
        <v>0.39015090867487873</v>
      </c>
      <c r="AB141" s="774">
        <v>0.58768685053883596</v>
      </c>
      <c r="AC141" s="774">
        <v>7.8692579433691623E-2</v>
      </c>
      <c r="AD141" s="774">
        <v>1.5040761196108619E-2</v>
      </c>
      <c r="AE141" s="774">
        <v>1.071711574369391E-3</v>
      </c>
      <c r="AF141" s="774">
        <v>4.6214427301773083E-3</v>
      </c>
      <c r="AG141" s="774">
        <v>6.9787770988634089E-5</v>
      </c>
      <c r="AH141" s="774">
        <v>8.575711813419888</v>
      </c>
      <c r="AI141" s="774">
        <v>108.84338433679109</v>
      </c>
      <c r="AJ141" s="774">
        <v>6.246567871513264</v>
      </c>
      <c r="AK141" s="774">
        <v>0.10700920641086982</v>
      </c>
      <c r="AL141" s="774">
        <v>2.3413469129228932E-2</v>
      </c>
      <c r="AM141" s="774">
        <v>6.4387285038334782E-2</v>
      </c>
      <c r="AN141" s="774">
        <v>9.8896745409405868E-3</v>
      </c>
      <c r="AO141" s="774">
        <v>3.7021853187053602E-4</v>
      </c>
      <c r="AP141" s="774">
        <v>3.8839166573628745E-3</v>
      </c>
      <c r="AQ141" s="774">
        <v>1.0152471142426234E-5</v>
      </c>
      <c r="AR141" s="774">
        <v>6.4555317942930133</v>
      </c>
    </row>
    <row r="142" spans="1:44">
      <c r="A142" s="574" t="s">
        <v>933</v>
      </c>
      <c r="B142" s="550">
        <v>140</v>
      </c>
      <c r="C142" s="550" t="s">
        <v>934</v>
      </c>
      <c r="D142" s="551">
        <v>271922</v>
      </c>
      <c r="E142" s="551">
        <v>2903369.569203726</v>
      </c>
      <c r="F142" s="551">
        <v>144382.88242892496</v>
      </c>
      <c r="G142" s="551">
        <v>634.46135368244745</v>
      </c>
      <c r="H142" s="551">
        <v>954.50291129483719</v>
      </c>
      <c r="I142" s="551">
        <v>4352.8073844833671</v>
      </c>
      <c r="J142" s="551">
        <v>0</v>
      </c>
      <c r="K142" s="551">
        <v>0</v>
      </c>
      <c r="L142" s="551">
        <v>0</v>
      </c>
      <c r="M142" s="551">
        <v>0</v>
      </c>
      <c r="N142" s="551">
        <v>150324.65407838562</v>
      </c>
      <c r="O142" s="774">
        <v>10.677214676281162</v>
      </c>
      <c r="P142" s="774">
        <v>0.53097168463355282</v>
      </c>
      <c r="Q142" s="774">
        <v>2.3332475992470176E-3</v>
      </c>
      <c r="R142" s="774">
        <v>3.5102084836638346E-3</v>
      </c>
      <c r="S142" s="774">
        <v>1.6007558728177076E-2</v>
      </c>
      <c r="T142" s="774">
        <v>0</v>
      </c>
      <c r="U142" s="774">
        <v>0</v>
      </c>
      <c r="V142" s="774">
        <v>0</v>
      </c>
      <c r="W142" s="774">
        <v>0</v>
      </c>
      <c r="X142" s="774">
        <v>0.55282269944464069</v>
      </c>
      <c r="Y142" s="774">
        <v>60.373547275237684</v>
      </c>
      <c r="Z142" s="774">
        <v>3.2389368630632807</v>
      </c>
      <c r="AA142" s="774">
        <v>0.5606097326818672</v>
      </c>
      <c r="AB142" s="774">
        <v>0.21880974817901327</v>
      </c>
      <c r="AC142" s="774">
        <v>4.1548648260311592E-2</v>
      </c>
      <c r="AD142" s="774">
        <v>1.7507348230192087E-2</v>
      </c>
      <c r="AE142" s="774">
        <v>1.1391857208410481E-3</v>
      </c>
      <c r="AF142" s="774">
        <v>2.3814768030622165E-3</v>
      </c>
      <c r="AG142" s="774">
        <v>7.4387335706149366E-5</v>
      </c>
      <c r="AH142" s="774">
        <v>4.0810073902742747</v>
      </c>
      <c r="AI142" s="774">
        <v>48.92679394885625</v>
      </c>
      <c r="AJ142" s="774">
        <v>2.5863351080414896</v>
      </c>
      <c r="AK142" s="774">
        <v>0.335117585209249</v>
      </c>
      <c r="AL142" s="774">
        <v>1.1063472086568143E-2</v>
      </c>
      <c r="AM142" s="774">
        <v>3.2665218870387584E-2</v>
      </c>
      <c r="AN142" s="774">
        <v>1.2928568985677751E-2</v>
      </c>
      <c r="AO142" s="774">
        <v>4.2696543262743736E-4</v>
      </c>
      <c r="AP142" s="774">
        <v>1.885410046212733E-3</v>
      </c>
      <c r="AQ142" s="774">
        <v>1.1786902580237108E-5</v>
      </c>
      <c r="AR142" s="774">
        <v>2.9804341155747927</v>
      </c>
    </row>
    <row r="143" spans="1:44">
      <c r="A143" s="574" t="s">
        <v>935</v>
      </c>
      <c r="B143" s="550">
        <v>141</v>
      </c>
      <c r="C143" s="550" t="s">
        <v>96</v>
      </c>
      <c r="D143" s="551">
        <v>967510</v>
      </c>
      <c r="E143" s="551">
        <v>15066808.649741746</v>
      </c>
      <c r="F143" s="551">
        <v>877165.62460063491</v>
      </c>
      <c r="G143" s="551">
        <v>4682250.1427419316</v>
      </c>
      <c r="H143" s="551">
        <v>4953.3179904633807</v>
      </c>
      <c r="I143" s="551">
        <v>22588.552503558967</v>
      </c>
      <c r="J143" s="551">
        <v>0</v>
      </c>
      <c r="K143" s="551">
        <v>0</v>
      </c>
      <c r="L143" s="551">
        <v>0</v>
      </c>
      <c r="M143" s="551">
        <v>0</v>
      </c>
      <c r="N143" s="551">
        <v>5586957.6378365885</v>
      </c>
      <c r="O143" s="774">
        <v>15.572767878101256</v>
      </c>
      <c r="P143" s="774">
        <v>0.90662176577051912</v>
      </c>
      <c r="Q143" s="774">
        <v>4.839485010740904</v>
      </c>
      <c r="R143" s="774">
        <v>5.1196556009378514E-3</v>
      </c>
      <c r="S143" s="774">
        <v>2.334709977525707E-2</v>
      </c>
      <c r="T143" s="774">
        <v>0</v>
      </c>
      <c r="U143" s="774">
        <v>0</v>
      </c>
      <c r="V143" s="774">
        <v>0</v>
      </c>
      <c r="W143" s="774">
        <v>0</v>
      </c>
      <c r="X143" s="774">
        <v>5.7745735318876177</v>
      </c>
      <c r="Y143" s="774">
        <v>65.19734392736332</v>
      </c>
      <c r="Z143" s="774">
        <v>3.8591565701841963</v>
      </c>
      <c r="AA143" s="774">
        <v>5.2789973467079685</v>
      </c>
      <c r="AB143" s="774">
        <v>0.30344367316195253</v>
      </c>
      <c r="AC143" s="774">
        <v>4.9955662137956693E-2</v>
      </c>
      <c r="AD143" s="774">
        <v>2.1900733731480729E-2</v>
      </c>
      <c r="AE143" s="774">
        <v>9.5435945259338638E-4</v>
      </c>
      <c r="AF143" s="774">
        <v>1.9595084350589971E-3</v>
      </c>
      <c r="AG143" s="774">
        <v>6.073648018881356E-5</v>
      </c>
      <c r="AH143" s="774">
        <v>9.5164285902913974</v>
      </c>
      <c r="AI143" s="774">
        <v>55.231817037883907</v>
      </c>
      <c r="AJ143" s="774">
        <v>3.2742309132989376</v>
      </c>
      <c r="AK143" s="774">
        <v>5.0325371003667403</v>
      </c>
      <c r="AL143" s="774">
        <v>1.4002444045236253E-2</v>
      </c>
      <c r="AM143" s="774">
        <v>4.1611251664727719E-2</v>
      </c>
      <c r="AN143" s="774">
        <v>1.82016597823434E-2</v>
      </c>
      <c r="AO143" s="774">
        <v>3.7053975260523266E-4</v>
      </c>
      <c r="AP143" s="774">
        <v>1.5356007685903669E-3</v>
      </c>
      <c r="AQ143" s="774">
        <v>8.9445114670427479E-6</v>
      </c>
      <c r="AR143" s="774">
        <v>8.3824984541906495</v>
      </c>
    </row>
    <row r="144" spans="1:44">
      <c r="A144" s="574" t="s">
        <v>936</v>
      </c>
      <c r="B144" s="550">
        <v>142</v>
      </c>
      <c r="C144" s="550" t="s">
        <v>937</v>
      </c>
      <c r="D144" s="551">
        <v>2147341</v>
      </c>
      <c r="E144" s="551">
        <v>851559183.32893372</v>
      </c>
      <c r="F144" s="551">
        <v>85271711.060761735</v>
      </c>
      <c r="G144" s="551">
        <v>4726878.5603116062</v>
      </c>
      <c r="H144" s="551">
        <v>47848.656077134707</v>
      </c>
      <c r="I144" s="551">
        <v>110365.40486912537</v>
      </c>
      <c r="J144" s="551">
        <v>0</v>
      </c>
      <c r="K144" s="551">
        <v>0</v>
      </c>
      <c r="L144" s="551">
        <v>0</v>
      </c>
      <c r="M144" s="551">
        <v>0</v>
      </c>
      <c r="N144" s="551">
        <v>90156803.682019591</v>
      </c>
      <c r="O144" s="774">
        <v>396.56448758205323</v>
      </c>
      <c r="P144" s="774">
        <v>39.710372530847096</v>
      </c>
      <c r="Q144" s="774">
        <v>2.2012705761737918</v>
      </c>
      <c r="R144" s="774">
        <v>2.2282746930801726E-2</v>
      </c>
      <c r="S144" s="774">
        <v>5.1396310538999332E-2</v>
      </c>
      <c r="T144" s="774">
        <v>0</v>
      </c>
      <c r="U144" s="774">
        <v>0</v>
      </c>
      <c r="V144" s="774">
        <v>0</v>
      </c>
      <c r="W144" s="774">
        <v>0</v>
      </c>
      <c r="X144" s="774">
        <v>41.985322164490682</v>
      </c>
      <c r="Y144" s="774">
        <v>527.59193789006713</v>
      </c>
      <c r="Z144" s="774">
        <v>48.635812362281484</v>
      </c>
      <c r="AA144" s="774">
        <v>4.3670981951404517</v>
      </c>
      <c r="AB144" s="774">
        <v>1.2825655766093429</v>
      </c>
      <c r="AC144" s="774">
        <v>8.7576090833457007E-2</v>
      </c>
      <c r="AD144" s="774">
        <v>2.6197915006085527E-2</v>
      </c>
      <c r="AE144" s="774">
        <v>1.3511368183801145E-3</v>
      </c>
      <c r="AF144" s="774">
        <v>4.4695957577522046E-3</v>
      </c>
      <c r="AG144" s="774">
        <v>1.0067583221573818E-4</v>
      </c>
      <c r="AH144" s="774">
        <v>54.405171548279171</v>
      </c>
      <c r="AI144" s="774">
        <v>472.3265753202478</v>
      </c>
      <c r="AJ144" s="774">
        <v>45.284906209728888</v>
      </c>
      <c r="AK144" s="774">
        <v>2.2623803105524911</v>
      </c>
      <c r="AL144" s="774">
        <v>6.2221983047905154E-2</v>
      </c>
      <c r="AM144" s="774">
        <v>6.9036992320840443E-2</v>
      </c>
      <c r="AN144" s="774">
        <v>6.5368770476013135E-3</v>
      </c>
      <c r="AO144" s="774">
        <v>1.9646683377470332E-4</v>
      </c>
      <c r="AP144" s="774">
        <v>2.7843877394181818E-3</v>
      </c>
      <c r="AQ144" s="774">
        <v>4.941676255841819E-6</v>
      </c>
      <c r="AR144" s="774">
        <v>47.688068168947183</v>
      </c>
    </row>
    <row r="145" spans="1:44">
      <c r="A145" s="574" t="s">
        <v>938</v>
      </c>
      <c r="B145" s="550">
        <v>143</v>
      </c>
      <c r="C145" s="550" t="s">
        <v>939</v>
      </c>
      <c r="D145" s="551">
        <v>221565</v>
      </c>
      <c r="E145" s="551">
        <v>31030291.704297036</v>
      </c>
      <c r="F145" s="551">
        <v>2858417.1770097357</v>
      </c>
      <c r="G145" s="551">
        <v>18249.891438058476</v>
      </c>
      <c r="H145" s="551">
        <v>4677.8802290818221</v>
      </c>
      <c r="I145" s="551">
        <v>4856.1646864367985</v>
      </c>
      <c r="J145" s="551">
        <v>0</v>
      </c>
      <c r="K145" s="551">
        <v>0</v>
      </c>
      <c r="L145" s="551">
        <v>0</v>
      </c>
      <c r="M145" s="551">
        <v>0</v>
      </c>
      <c r="N145" s="551">
        <v>2886201.113363313</v>
      </c>
      <c r="O145" s="774">
        <v>140.05051205875043</v>
      </c>
      <c r="P145" s="774">
        <v>12.901032098976534</v>
      </c>
      <c r="Q145" s="774">
        <v>8.2368115171883985E-2</v>
      </c>
      <c r="R145" s="774">
        <v>2.1112902439834009E-2</v>
      </c>
      <c r="S145" s="774">
        <v>2.191756227940694E-2</v>
      </c>
      <c r="T145" s="774">
        <v>0</v>
      </c>
      <c r="U145" s="774">
        <v>0</v>
      </c>
      <c r="V145" s="774">
        <v>0</v>
      </c>
      <c r="W145" s="774">
        <v>0</v>
      </c>
      <c r="X145" s="774">
        <v>13.026430678867658</v>
      </c>
      <c r="Y145" s="774">
        <v>262.21132591935338</v>
      </c>
      <c r="Z145" s="774">
        <v>20.106877977094648</v>
      </c>
      <c r="AA145" s="774">
        <v>0.74957923448611929</v>
      </c>
      <c r="AB145" s="774">
        <v>0.78124272374321169</v>
      </c>
      <c r="AC145" s="774">
        <v>5.7117320665949177E-2</v>
      </c>
      <c r="AD145" s="774">
        <v>3.0637850115413187E-2</v>
      </c>
      <c r="AE145" s="774">
        <v>2.556212663888946E-3</v>
      </c>
      <c r="AF145" s="774">
        <v>6.4273751385748746E-3</v>
      </c>
      <c r="AG145" s="774">
        <v>1.7346961037846548E-4</v>
      </c>
      <c r="AH145" s="774">
        <v>21.734612163518182</v>
      </c>
      <c r="AI145" s="774">
        <v>239.57388576220606</v>
      </c>
      <c r="AJ145" s="774">
        <v>18.715976780208631</v>
      </c>
      <c r="AK145" s="774">
        <v>0.14686982922020014</v>
      </c>
      <c r="AL145" s="774">
        <v>4.2488218572035261E-2</v>
      </c>
      <c r="AM145" s="774">
        <v>4.8830974516861553E-2</v>
      </c>
      <c r="AN145" s="774">
        <v>2.1809069811337834E-2</v>
      </c>
      <c r="AO145" s="774">
        <v>9.3104769806619497E-4</v>
      </c>
      <c r="AP145" s="774">
        <v>5.4248521215764069E-3</v>
      </c>
      <c r="AQ145" s="774">
        <v>2.8763937798857195E-5</v>
      </c>
      <c r="AR145" s="774">
        <v>18.982359536086506</v>
      </c>
    </row>
    <row r="146" spans="1:44">
      <c r="A146" s="574" t="s">
        <v>940</v>
      </c>
      <c r="B146" s="550">
        <v>144</v>
      </c>
      <c r="C146" s="550" t="s">
        <v>941</v>
      </c>
      <c r="D146" s="551">
        <v>3210279</v>
      </c>
      <c r="E146" s="551">
        <v>60436246.194618106</v>
      </c>
      <c r="F146" s="551">
        <v>4425894.5188724454</v>
      </c>
      <c r="G146" s="551">
        <v>180761.87956832923</v>
      </c>
      <c r="H146" s="551">
        <v>3628.0922609496288</v>
      </c>
      <c r="I146" s="551">
        <v>8286.1315216437033</v>
      </c>
      <c r="J146" s="551">
        <v>0</v>
      </c>
      <c r="K146" s="551">
        <v>0</v>
      </c>
      <c r="L146" s="551">
        <v>0</v>
      </c>
      <c r="M146" s="551">
        <v>0</v>
      </c>
      <c r="N146" s="551">
        <v>4618570.6222233679</v>
      </c>
      <c r="O146" s="774">
        <v>18.825854760479729</v>
      </c>
      <c r="P146" s="774">
        <v>1.3786635114494552</v>
      </c>
      <c r="Q146" s="774">
        <v>5.6307218023208955E-2</v>
      </c>
      <c r="R146" s="774">
        <v>1.1301485823972399E-3</v>
      </c>
      <c r="S146" s="774">
        <v>2.5811250429148692E-3</v>
      </c>
      <c r="T146" s="774">
        <v>0</v>
      </c>
      <c r="U146" s="774">
        <v>0</v>
      </c>
      <c r="V146" s="774">
        <v>0</v>
      </c>
      <c r="W146" s="774">
        <v>0</v>
      </c>
      <c r="X146" s="774">
        <v>1.4386820030979763</v>
      </c>
      <c r="Y146" s="774">
        <v>369.53669575119136</v>
      </c>
      <c r="Z146" s="774">
        <v>32.834106904600191</v>
      </c>
      <c r="AA146" s="774">
        <v>2.8352087129462982</v>
      </c>
      <c r="AB146" s="774">
        <v>0.8826337437614451</v>
      </c>
      <c r="AC146" s="774">
        <v>6.4451477458595766E-2</v>
      </c>
      <c r="AD146" s="774">
        <v>1.9982019645000224E-2</v>
      </c>
      <c r="AE146" s="774">
        <v>1.0915804582093194E-3</v>
      </c>
      <c r="AF146" s="774">
        <v>3.9351002599878624E-3</v>
      </c>
      <c r="AG146" s="774">
        <v>7.8500792309894556E-5</v>
      </c>
      <c r="AH146" s="774">
        <v>36.641488039922038</v>
      </c>
      <c r="AI146" s="774">
        <v>326.94836848027649</v>
      </c>
      <c r="AJ146" s="774">
        <v>30.143112699145064</v>
      </c>
      <c r="AK146" s="774">
        <v>1.453663212327726</v>
      </c>
      <c r="AL146" s="774">
        <v>4.1322400913329303E-2</v>
      </c>
      <c r="AM146" s="774">
        <v>5.0775796721424994E-2</v>
      </c>
      <c r="AN146" s="774">
        <v>6.3683992427406621E-3</v>
      </c>
      <c r="AO146" s="774">
        <v>2.0152035210698718E-4</v>
      </c>
      <c r="AP146" s="774">
        <v>2.6614814128935521E-3</v>
      </c>
      <c r="AQ146" s="774">
        <v>4.9122574534530331E-6</v>
      </c>
      <c r="AR146" s="774">
        <v>31.698110422372739</v>
      </c>
    </row>
    <row r="147" spans="1:44">
      <c r="A147" s="574" t="s">
        <v>942</v>
      </c>
      <c r="B147" s="550">
        <v>145</v>
      </c>
      <c r="C147" s="550" t="s">
        <v>943</v>
      </c>
      <c r="D147" s="551">
        <v>1203227</v>
      </c>
      <c r="E147" s="551">
        <v>26749755.903218172</v>
      </c>
      <c r="F147" s="551">
        <v>2120784.6940576285</v>
      </c>
      <c r="G147" s="551">
        <v>123586.69644757791</v>
      </c>
      <c r="H147" s="551">
        <v>15492.798170753538</v>
      </c>
      <c r="I147" s="551">
        <v>3410.2273418615473</v>
      </c>
      <c r="J147" s="551">
        <v>0</v>
      </c>
      <c r="K147" s="551">
        <v>0</v>
      </c>
      <c r="L147" s="551">
        <v>0</v>
      </c>
      <c r="M147" s="551">
        <v>0</v>
      </c>
      <c r="N147" s="551">
        <v>2263274.4160178215</v>
      </c>
      <c r="O147" s="774">
        <v>22.231678563744143</v>
      </c>
      <c r="P147" s="774">
        <v>1.7625807051018874</v>
      </c>
      <c r="Q147" s="774">
        <v>0.10271270213149963</v>
      </c>
      <c r="R147" s="774">
        <v>1.2876039326538998E-2</v>
      </c>
      <c r="S147" s="774">
        <v>2.8342343895719985E-3</v>
      </c>
      <c r="T147" s="774">
        <v>0</v>
      </c>
      <c r="U147" s="774">
        <v>0</v>
      </c>
      <c r="V147" s="774">
        <v>0</v>
      </c>
      <c r="W147" s="774">
        <v>0</v>
      </c>
      <c r="X147" s="774">
        <v>1.8810036809494979</v>
      </c>
      <c r="Y147" s="774">
        <v>201.90316327353878</v>
      </c>
      <c r="Z147" s="774">
        <v>13.606823425381709</v>
      </c>
      <c r="AA147" s="774">
        <v>0.6477302322541898</v>
      </c>
      <c r="AB147" s="774">
        <v>0.55821103284831686</v>
      </c>
      <c r="AC147" s="774">
        <v>4.8031482966085434E-2</v>
      </c>
      <c r="AD147" s="774">
        <v>1.7940782965955197E-2</v>
      </c>
      <c r="AE147" s="774">
        <v>1.3992779058025302E-3</v>
      </c>
      <c r="AF147" s="774">
        <v>7.0739389265047489E-3</v>
      </c>
      <c r="AG147" s="774">
        <v>9.3664169518850837E-5</v>
      </c>
      <c r="AH147" s="774">
        <v>14.887303837418081</v>
      </c>
      <c r="AI147" s="774">
        <v>160.74779691259548</v>
      </c>
      <c r="AJ147" s="774">
        <v>10.65601094717843</v>
      </c>
      <c r="AK147" s="774">
        <v>0.2593865336653744</v>
      </c>
      <c r="AL147" s="774">
        <v>2.9845504024333017E-2</v>
      </c>
      <c r="AM147" s="774">
        <v>3.7176313899512523E-2</v>
      </c>
      <c r="AN147" s="774">
        <v>1.0315185322446515E-2</v>
      </c>
      <c r="AO147" s="774">
        <v>4.048703656705483E-4</v>
      </c>
      <c r="AP147" s="774">
        <v>5.848705592868428E-3</v>
      </c>
      <c r="AQ147" s="774">
        <v>1.1588493567295363E-5</v>
      </c>
      <c r="AR147" s="774">
        <v>10.998999648542203</v>
      </c>
    </row>
    <row r="148" spans="1:44">
      <c r="A148" s="574" t="s">
        <v>944</v>
      </c>
      <c r="B148" s="550">
        <v>146</v>
      </c>
      <c r="C148" s="550" t="s">
        <v>482</v>
      </c>
      <c r="D148" s="551">
        <v>0</v>
      </c>
      <c r="E148" s="551">
        <v>0</v>
      </c>
      <c r="F148" s="551">
        <v>0</v>
      </c>
      <c r="G148" s="551">
        <v>0</v>
      </c>
      <c r="H148" s="551">
        <v>0</v>
      </c>
      <c r="I148" s="551">
        <v>0</v>
      </c>
      <c r="J148" s="551">
        <v>0</v>
      </c>
      <c r="K148" s="551">
        <v>0</v>
      </c>
      <c r="L148" s="551">
        <v>0</v>
      </c>
      <c r="M148" s="551">
        <v>0</v>
      </c>
      <c r="N148" s="551">
        <v>0</v>
      </c>
      <c r="O148" s="774">
        <v>0</v>
      </c>
      <c r="P148" s="774">
        <v>0</v>
      </c>
      <c r="Q148" s="774">
        <v>0</v>
      </c>
      <c r="R148" s="774">
        <v>0</v>
      </c>
      <c r="S148" s="774">
        <v>0</v>
      </c>
      <c r="T148" s="774">
        <v>0</v>
      </c>
      <c r="U148" s="774">
        <v>0</v>
      </c>
      <c r="V148" s="774">
        <v>0</v>
      </c>
      <c r="W148" s="774">
        <v>0</v>
      </c>
      <c r="X148" s="774">
        <v>0</v>
      </c>
      <c r="Y148" s="774">
        <v>0</v>
      </c>
      <c r="Z148" s="774">
        <v>0</v>
      </c>
      <c r="AA148" s="774">
        <v>0</v>
      </c>
      <c r="AB148" s="774">
        <v>0</v>
      </c>
      <c r="AC148" s="774">
        <v>0</v>
      </c>
      <c r="AD148" s="774">
        <v>0</v>
      </c>
      <c r="AE148" s="774">
        <v>0</v>
      </c>
      <c r="AF148" s="774">
        <v>0</v>
      </c>
      <c r="AG148" s="774">
        <v>0</v>
      </c>
      <c r="AH148" s="774">
        <v>0</v>
      </c>
      <c r="AI148" s="774">
        <v>0</v>
      </c>
      <c r="AJ148" s="774">
        <v>0</v>
      </c>
      <c r="AK148" s="774">
        <v>0</v>
      </c>
      <c r="AL148" s="774">
        <v>0</v>
      </c>
      <c r="AM148" s="774">
        <v>0</v>
      </c>
      <c r="AN148" s="774">
        <v>0</v>
      </c>
      <c r="AO148" s="774">
        <v>0</v>
      </c>
      <c r="AP148" s="774">
        <v>0</v>
      </c>
      <c r="AQ148" s="774">
        <v>0</v>
      </c>
      <c r="AR148" s="774">
        <v>0</v>
      </c>
    </row>
    <row r="149" spans="1:44">
      <c r="A149" s="574" t="s">
        <v>945</v>
      </c>
      <c r="B149" s="550">
        <v>147</v>
      </c>
      <c r="C149" s="550" t="s">
        <v>484</v>
      </c>
      <c r="D149" s="551">
        <v>6072576</v>
      </c>
      <c r="E149" s="551">
        <v>141672463.61631781</v>
      </c>
      <c r="F149" s="551">
        <v>7626096.3203716408</v>
      </c>
      <c r="G149" s="551">
        <v>44331.051951626279</v>
      </c>
      <c r="H149" s="551">
        <v>31253.603519826036</v>
      </c>
      <c r="I149" s="551">
        <v>63837.452262192768</v>
      </c>
      <c r="J149" s="551">
        <v>0</v>
      </c>
      <c r="K149" s="551">
        <v>0</v>
      </c>
      <c r="L149" s="551">
        <v>0</v>
      </c>
      <c r="M149" s="551">
        <v>0</v>
      </c>
      <c r="N149" s="551">
        <v>7765518.4281052863</v>
      </c>
      <c r="O149" s="774">
        <v>23.329879052368849</v>
      </c>
      <c r="P149" s="774">
        <v>1.2558255870937871</v>
      </c>
      <c r="Q149" s="774">
        <v>7.3002053743956895E-3</v>
      </c>
      <c r="R149" s="774">
        <v>5.1466796825311101E-3</v>
      </c>
      <c r="S149" s="774">
        <v>1.0512417178836917E-2</v>
      </c>
      <c r="T149" s="774">
        <v>0</v>
      </c>
      <c r="U149" s="774">
        <v>0</v>
      </c>
      <c r="V149" s="774">
        <v>0</v>
      </c>
      <c r="W149" s="774">
        <v>0</v>
      </c>
      <c r="X149" s="774">
        <v>1.2787848893295508</v>
      </c>
      <c r="Y149" s="774">
        <v>271.36115864913484</v>
      </c>
      <c r="Z149" s="774">
        <v>22.022225900902093</v>
      </c>
      <c r="AA149" s="774">
        <v>1.676733499941667</v>
      </c>
      <c r="AB149" s="774">
        <v>0.70806020895475807</v>
      </c>
      <c r="AC149" s="774">
        <v>5.8126924639740105E-2</v>
      </c>
      <c r="AD149" s="774">
        <v>1.7856453666518213E-2</v>
      </c>
      <c r="AE149" s="774">
        <v>1.1196758385602832E-3</v>
      </c>
      <c r="AF149" s="774">
        <v>4.1797971313057214E-3</v>
      </c>
      <c r="AG149" s="774">
        <v>7.7724563594750354E-5</v>
      </c>
      <c r="AH149" s="774">
        <v>24.488380185638238</v>
      </c>
      <c r="AI149" s="774">
        <v>238.81782115539386</v>
      </c>
      <c r="AJ149" s="774">
        <v>19.909112096457541</v>
      </c>
      <c r="AK149" s="774">
        <v>0.82592436776909661</v>
      </c>
      <c r="AL149" s="774">
        <v>3.6612751409155417E-2</v>
      </c>
      <c r="AM149" s="774">
        <v>4.8080926810953079E-2</v>
      </c>
      <c r="AN149" s="774">
        <v>8.433137734573137E-3</v>
      </c>
      <c r="AO149" s="774">
        <v>2.8712312712714726E-4</v>
      </c>
      <c r="AP149" s="774">
        <v>3.1660829546519519E-3</v>
      </c>
      <c r="AQ149" s="774">
        <v>7.8537450895680883E-6</v>
      </c>
      <c r="AR149" s="774">
        <v>20.83162434000819</v>
      </c>
    </row>
    <row r="150" spans="1:44">
      <c r="A150" s="574" t="s">
        <v>946</v>
      </c>
      <c r="B150" s="550">
        <v>148</v>
      </c>
      <c r="C150" s="550" t="s">
        <v>486</v>
      </c>
      <c r="D150" s="551">
        <v>939646</v>
      </c>
      <c r="E150" s="551">
        <v>13147380.086725887</v>
      </c>
      <c r="F150" s="551">
        <v>775982.63912990747</v>
      </c>
      <c r="G150" s="551">
        <v>426.81551605882152</v>
      </c>
      <c r="H150" s="551">
        <v>2451.8058367266894</v>
      </c>
      <c r="I150" s="551">
        <v>5048.4370857635658</v>
      </c>
      <c r="J150" s="551">
        <v>0</v>
      </c>
      <c r="K150" s="551">
        <v>0</v>
      </c>
      <c r="L150" s="551">
        <v>0</v>
      </c>
      <c r="M150" s="551">
        <v>0</v>
      </c>
      <c r="N150" s="551">
        <v>783909.69756845653</v>
      </c>
      <c r="O150" s="774">
        <v>13.991843829193002</v>
      </c>
      <c r="P150" s="774">
        <v>0.82582444785579623</v>
      </c>
      <c r="Q150" s="774">
        <v>4.542301207676311E-4</v>
      </c>
      <c r="R150" s="774">
        <v>2.6092867279025179E-3</v>
      </c>
      <c r="S150" s="774">
        <v>5.3727010871791776E-3</v>
      </c>
      <c r="T150" s="774">
        <v>0</v>
      </c>
      <c r="U150" s="774">
        <v>0</v>
      </c>
      <c r="V150" s="774">
        <v>0</v>
      </c>
      <c r="W150" s="774">
        <v>0</v>
      </c>
      <c r="X150" s="774">
        <v>0.83426066579164548</v>
      </c>
      <c r="Y150" s="774">
        <v>149.83874308425672</v>
      </c>
      <c r="Z150" s="774">
        <v>11.629201678845382</v>
      </c>
      <c r="AA150" s="774">
        <v>0.8158074502436865</v>
      </c>
      <c r="AB150" s="774">
        <v>0.40380752776199019</v>
      </c>
      <c r="AC150" s="774">
        <v>3.6622577166374758E-2</v>
      </c>
      <c r="AD150" s="774">
        <v>1.1805466181199493E-2</v>
      </c>
      <c r="AE150" s="774">
        <v>7.4250036089588587E-4</v>
      </c>
      <c r="AF150" s="774">
        <v>2.3439522270934801E-3</v>
      </c>
      <c r="AG150" s="774">
        <v>5.0221114511600396E-5</v>
      </c>
      <c r="AH150" s="774">
        <v>12.900381373901135</v>
      </c>
      <c r="AI150" s="774">
        <v>127.06232624292404</v>
      </c>
      <c r="AJ150" s="774">
        <v>10.052779917643543</v>
      </c>
      <c r="AK150" s="774">
        <v>0.36845607099497996</v>
      </c>
      <c r="AL150" s="774">
        <v>2.1148854095289792E-2</v>
      </c>
      <c r="AM150" s="774">
        <v>2.9907757244516102E-2</v>
      </c>
      <c r="AN150" s="774">
        <v>6.5395179893054604E-3</v>
      </c>
      <c r="AO150" s="774">
        <v>2.1501940422465884E-4</v>
      </c>
      <c r="AP150" s="774">
        <v>1.7129483758293723E-3</v>
      </c>
      <c r="AQ150" s="774">
        <v>5.6297246016346905E-6</v>
      </c>
      <c r="AR150" s="774">
        <v>10.480765715472289</v>
      </c>
    </row>
    <row r="151" spans="1:44">
      <c r="A151" s="574" t="s">
        <v>947</v>
      </c>
      <c r="B151" s="550">
        <v>149</v>
      </c>
      <c r="C151" s="550" t="s">
        <v>948</v>
      </c>
      <c r="D151" s="551">
        <v>2509011</v>
      </c>
      <c r="E151" s="551">
        <v>42198903.253942862</v>
      </c>
      <c r="F151" s="551">
        <v>2746925.9636993036</v>
      </c>
      <c r="G151" s="551">
        <v>17209.421300391918</v>
      </c>
      <c r="H151" s="551">
        <v>10172.752382151473</v>
      </c>
      <c r="I151" s="551">
        <v>20700.584741071565</v>
      </c>
      <c r="J151" s="551">
        <v>0</v>
      </c>
      <c r="K151" s="551">
        <v>0</v>
      </c>
      <c r="L151" s="551">
        <v>0</v>
      </c>
      <c r="M151" s="551">
        <v>0</v>
      </c>
      <c r="N151" s="551">
        <v>2795008.7221229188</v>
      </c>
      <c r="O151" s="774">
        <v>16.818939117422307</v>
      </c>
      <c r="P151" s="774">
        <v>1.0948242011291713</v>
      </c>
      <c r="Q151" s="774">
        <v>6.8590457755633265E-3</v>
      </c>
      <c r="R151" s="774">
        <v>4.0544869600617432E-3</v>
      </c>
      <c r="S151" s="774">
        <v>8.2504958093334649E-3</v>
      </c>
      <c r="T151" s="774">
        <v>0</v>
      </c>
      <c r="U151" s="774">
        <v>0</v>
      </c>
      <c r="V151" s="774">
        <v>0</v>
      </c>
      <c r="W151" s="774">
        <v>0</v>
      </c>
      <c r="X151" s="774">
        <v>1.1139882296741299</v>
      </c>
      <c r="Y151" s="774">
        <v>178.06912402761782</v>
      </c>
      <c r="Z151" s="774">
        <v>13.59285299563191</v>
      </c>
      <c r="AA151" s="774">
        <v>0.98017364206013946</v>
      </c>
      <c r="AB151" s="774">
        <v>0.4788257867021749</v>
      </c>
      <c r="AC151" s="774">
        <v>4.6466750174316722E-2</v>
      </c>
      <c r="AD151" s="774">
        <v>1.3483204339640637E-2</v>
      </c>
      <c r="AE151" s="774">
        <v>8.2286749524022613E-4</v>
      </c>
      <c r="AF151" s="774">
        <v>3.2395105279126373E-3</v>
      </c>
      <c r="AG151" s="774">
        <v>5.6103557969324622E-5</v>
      </c>
      <c r="AH151" s="774">
        <v>15.115920860489302</v>
      </c>
      <c r="AI151" s="774">
        <v>151.8367443082717</v>
      </c>
      <c r="AJ151" s="774">
        <v>11.804674224810316</v>
      </c>
      <c r="AK151" s="774">
        <v>0.42579397012304671</v>
      </c>
      <c r="AL151" s="774">
        <v>2.4785076352000987E-2</v>
      </c>
      <c r="AM151" s="774">
        <v>3.8153880768511492E-2</v>
      </c>
      <c r="AN151" s="774">
        <v>7.1413756932618786E-3</v>
      </c>
      <c r="AO151" s="774">
        <v>2.2572408746073444E-4</v>
      </c>
      <c r="AP151" s="774">
        <v>2.4978444451063948E-3</v>
      </c>
      <c r="AQ151" s="774">
        <v>5.9643265862892155E-6</v>
      </c>
      <c r="AR151" s="774">
        <v>12.303278060606292</v>
      </c>
    </row>
    <row r="152" spans="1:44">
      <c r="A152" s="574" t="s">
        <v>949</v>
      </c>
      <c r="B152" s="550">
        <v>150</v>
      </c>
      <c r="C152" s="550" t="s">
        <v>950</v>
      </c>
      <c r="D152" s="551">
        <v>1137127</v>
      </c>
      <c r="E152" s="551">
        <v>15245866.422442563</v>
      </c>
      <c r="F152" s="551">
        <v>999180.2284034586</v>
      </c>
      <c r="G152" s="551">
        <v>185.43920014573968</v>
      </c>
      <c r="H152" s="551">
        <v>9392.8937062957484</v>
      </c>
      <c r="I152" s="551">
        <v>18641.592679985188</v>
      </c>
      <c r="J152" s="551">
        <v>0</v>
      </c>
      <c r="K152" s="551">
        <v>0</v>
      </c>
      <c r="L152" s="551">
        <v>0</v>
      </c>
      <c r="M152" s="551">
        <v>0</v>
      </c>
      <c r="N152" s="551">
        <v>1027400.1539898854</v>
      </c>
      <c r="O152" s="774">
        <v>13.407355926332382</v>
      </c>
      <c r="P152" s="774">
        <v>0.87868833332025231</v>
      </c>
      <c r="Q152" s="774">
        <v>1.6307694755795938E-4</v>
      </c>
      <c r="R152" s="774">
        <v>8.2601975912063898E-3</v>
      </c>
      <c r="S152" s="774">
        <v>1.6393589001039627E-2</v>
      </c>
      <c r="T152" s="774">
        <v>0</v>
      </c>
      <c r="U152" s="774">
        <v>0</v>
      </c>
      <c r="V152" s="774">
        <v>0</v>
      </c>
      <c r="W152" s="774">
        <v>0</v>
      </c>
      <c r="X152" s="774">
        <v>0.90350519686005626</v>
      </c>
      <c r="Y152" s="774">
        <v>125.3147632316315</v>
      </c>
      <c r="Z152" s="774">
        <v>9.0845866781617737</v>
      </c>
      <c r="AA152" s="774">
        <v>0.60243949790757745</v>
      </c>
      <c r="AB152" s="774">
        <v>0.3437405201854824</v>
      </c>
      <c r="AC152" s="774">
        <v>4.6998186132848105E-2</v>
      </c>
      <c r="AD152" s="774">
        <v>1.1793799795017363E-2</v>
      </c>
      <c r="AE152" s="774">
        <v>7.0191604286425676E-4</v>
      </c>
      <c r="AF152" s="774">
        <v>2.5735453437733358E-3</v>
      </c>
      <c r="AG152" s="774">
        <v>4.6783098419729495E-5</v>
      </c>
      <c r="AH152" s="774">
        <v>10.092880926667755</v>
      </c>
      <c r="AI152" s="774">
        <v>105.73490450950854</v>
      </c>
      <c r="AJ152" s="774">
        <v>7.7508296592821671</v>
      </c>
      <c r="AK152" s="774">
        <v>0.23384532515531675</v>
      </c>
      <c r="AL152" s="774">
        <v>2.3022189808865421E-2</v>
      </c>
      <c r="AM152" s="774">
        <v>4.0466925186900649E-2</v>
      </c>
      <c r="AN152" s="774">
        <v>7.211842352883335E-3</v>
      </c>
      <c r="AO152" s="774">
        <v>2.1452481087125733E-4</v>
      </c>
      <c r="AP152" s="774">
        <v>2.0116102632547371E-3</v>
      </c>
      <c r="AQ152" s="774">
        <v>5.5736592664571191E-6</v>
      </c>
      <c r="AR152" s="774">
        <v>8.0576076505195253</v>
      </c>
    </row>
    <row r="153" spans="1:44">
      <c r="A153" s="574" t="s">
        <v>951</v>
      </c>
      <c r="B153" s="550">
        <v>151</v>
      </c>
      <c r="C153" s="550" t="s">
        <v>952</v>
      </c>
      <c r="D153" s="551">
        <v>354530</v>
      </c>
      <c r="E153" s="551">
        <v>7984422.9947735108</v>
      </c>
      <c r="F153" s="551">
        <v>527680.92258523719</v>
      </c>
      <c r="G153" s="551">
        <v>1016.0894756141804</v>
      </c>
      <c r="H153" s="551">
        <v>856.2719396879146</v>
      </c>
      <c r="I153" s="551">
        <v>1830.6492686013607</v>
      </c>
      <c r="J153" s="551">
        <v>0</v>
      </c>
      <c r="K153" s="551">
        <v>0</v>
      </c>
      <c r="L153" s="551">
        <v>0</v>
      </c>
      <c r="M153" s="551">
        <v>0</v>
      </c>
      <c r="N153" s="551">
        <v>531383.93326914054</v>
      </c>
      <c r="O153" s="774">
        <v>22.521149112271207</v>
      </c>
      <c r="P153" s="774">
        <v>1.4883956860780108</v>
      </c>
      <c r="Q153" s="774">
        <v>2.8660183217617138E-3</v>
      </c>
      <c r="R153" s="774">
        <v>2.41523126304661E-3</v>
      </c>
      <c r="S153" s="774">
        <v>5.1635948117264002E-3</v>
      </c>
      <c r="T153" s="774">
        <v>0</v>
      </c>
      <c r="U153" s="774">
        <v>0</v>
      </c>
      <c r="V153" s="774">
        <v>0</v>
      </c>
      <c r="W153" s="774">
        <v>0</v>
      </c>
      <c r="X153" s="774">
        <v>1.4988405304745454</v>
      </c>
      <c r="Y153" s="774">
        <v>140.78941866546987</v>
      </c>
      <c r="Z153" s="774">
        <v>10.465859044400673</v>
      </c>
      <c r="AA153" s="774">
        <v>0.66435922746063192</v>
      </c>
      <c r="AB153" s="774">
        <v>0.37539908770612784</v>
      </c>
      <c r="AC153" s="774">
        <v>3.1468963608057544E-2</v>
      </c>
      <c r="AD153" s="774">
        <v>1.2148470321396812E-2</v>
      </c>
      <c r="AE153" s="774">
        <v>8.9636854483641734E-4</v>
      </c>
      <c r="AF153" s="774">
        <v>3.2109529267670203E-3</v>
      </c>
      <c r="AG153" s="774">
        <v>6.0064781778513006E-5</v>
      </c>
      <c r="AH153" s="774">
        <v>11.553402179750272</v>
      </c>
      <c r="AI153" s="774">
        <v>126.04542811776457</v>
      </c>
      <c r="AJ153" s="774">
        <v>9.5198740806009443</v>
      </c>
      <c r="AK153" s="774">
        <v>0.30960715874176314</v>
      </c>
      <c r="AL153" s="774">
        <v>1.6926106237529631E-2</v>
      </c>
      <c r="AM153" s="774">
        <v>2.6417260923886906E-2</v>
      </c>
      <c r="AN153" s="774">
        <v>7.5222345240726091E-3</v>
      </c>
      <c r="AO153" s="774">
        <v>2.9899646857301236E-4</v>
      </c>
      <c r="AP153" s="774">
        <v>2.6887470700646642E-3</v>
      </c>
      <c r="AQ153" s="774">
        <v>8.3507665284533611E-6</v>
      </c>
      <c r="AR153" s="774">
        <v>9.8833429353333617</v>
      </c>
    </row>
    <row r="154" spans="1:44">
      <c r="A154" s="574" t="s">
        <v>953</v>
      </c>
      <c r="B154" s="550">
        <v>152</v>
      </c>
      <c r="C154" s="550" t="s">
        <v>954</v>
      </c>
      <c r="D154" s="551">
        <v>76171</v>
      </c>
      <c r="E154" s="551">
        <v>2037977.8384410618</v>
      </c>
      <c r="F154" s="551">
        <v>125672.51466748095</v>
      </c>
      <c r="G154" s="551">
        <v>334.95510071098181</v>
      </c>
      <c r="H154" s="551">
        <v>1242.6502928258626</v>
      </c>
      <c r="I154" s="551">
        <v>2466.6419875570923</v>
      </c>
      <c r="J154" s="551">
        <v>0</v>
      </c>
      <c r="K154" s="551">
        <v>0</v>
      </c>
      <c r="L154" s="551">
        <v>0</v>
      </c>
      <c r="M154" s="551">
        <v>0</v>
      </c>
      <c r="N154" s="551">
        <v>129716.76204857488</v>
      </c>
      <c r="O154" s="774">
        <v>26.755298452705908</v>
      </c>
      <c r="P154" s="774">
        <v>1.6498735039251284</v>
      </c>
      <c r="Q154" s="774">
        <v>4.3974097847078522E-3</v>
      </c>
      <c r="R154" s="774">
        <v>1.6313955348175323E-2</v>
      </c>
      <c r="S154" s="774">
        <v>3.2382953979297795E-2</v>
      </c>
      <c r="T154" s="774">
        <v>0</v>
      </c>
      <c r="U154" s="774">
        <v>0</v>
      </c>
      <c r="V154" s="774">
        <v>0</v>
      </c>
      <c r="W154" s="774">
        <v>0</v>
      </c>
      <c r="X154" s="774">
        <v>1.7029678230373093</v>
      </c>
      <c r="Y154" s="774">
        <v>82.290111405942469</v>
      </c>
      <c r="Z154" s="774">
        <v>6.0254846012163954</v>
      </c>
      <c r="AA154" s="774">
        <v>0.46782344545963994</v>
      </c>
      <c r="AB154" s="774">
        <v>0.33501975114539073</v>
      </c>
      <c r="AC154" s="774">
        <v>4.7212656840268659E-2</v>
      </c>
      <c r="AD154" s="774">
        <v>1.0206502062558168E-2</v>
      </c>
      <c r="AE154" s="774">
        <v>7.0653234178613157E-4</v>
      </c>
      <c r="AF154" s="774">
        <v>1.3538845147797649E-3</v>
      </c>
      <c r="AG154" s="774">
        <v>4.6107364025691831E-5</v>
      </c>
      <c r="AH154" s="774">
        <v>6.8878534809448437</v>
      </c>
      <c r="AI154" s="774">
        <v>73.836733666606619</v>
      </c>
      <c r="AJ154" s="774">
        <v>5.5182932917900871</v>
      </c>
      <c r="AK154" s="774">
        <v>0.23128628941668028</v>
      </c>
      <c r="AL154" s="774">
        <v>2.7498468604502217E-2</v>
      </c>
      <c r="AM154" s="774">
        <v>4.3957263579254932E-2</v>
      </c>
      <c r="AN154" s="774">
        <v>7.1410094159636839E-3</v>
      </c>
      <c r="AO154" s="774">
        <v>2.5887820156894652E-4</v>
      </c>
      <c r="AP154" s="774">
        <v>1.0146603688390044E-3</v>
      </c>
      <c r="AQ154" s="774">
        <v>6.7981909441342545E-6</v>
      </c>
      <c r="AR154" s="774">
        <v>5.8294566595678408</v>
      </c>
    </row>
    <row r="155" spans="1:44">
      <c r="A155" s="574" t="s">
        <v>955</v>
      </c>
      <c r="B155" s="550">
        <v>153</v>
      </c>
      <c r="C155" s="550" t="s">
        <v>956</v>
      </c>
      <c r="D155" s="551">
        <v>1145286</v>
      </c>
      <c r="E155" s="551">
        <v>30893586.628507808</v>
      </c>
      <c r="F155" s="551">
        <v>2004798.6923040268</v>
      </c>
      <c r="G155" s="551">
        <v>157073.64617521904</v>
      </c>
      <c r="H155" s="551">
        <v>2743.1148111475954</v>
      </c>
      <c r="I155" s="551">
        <v>5970.3708351898795</v>
      </c>
      <c r="J155" s="551">
        <v>0</v>
      </c>
      <c r="K155" s="551">
        <v>0</v>
      </c>
      <c r="L155" s="551">
        <v>0</v>
      </c>
      <c r="M155" s="551">
        <v>0</v>
      </c>
      <c r="N155" s="551">
        <v>2170585.8241255833</v>
      </c>
      <c r="O155" s="774">
        <v>26.974560614997309</v>
      </c>
      <c r="P155" s="774">
        <v>1.7504786510129582</v>
      </c>
      <c r="Q155" s="774">
        <v>0.13714796668711488</v>
      </c>
      <c r="R155" s="774">
        <v>2.3951351986731661E-3</v>
      </c>
      <c r="S155" s="774">
        <v>5.2129955619730616E-3</v>
      </c>
      <c r="T155" s="774">
        <v>0</v>
      </c>
      <c r="U155" s="774">
        <v>0</v>
      </c>
      <c r="V155" s="774">
        <v>0</v>
      </c>
      <c r="W155" s="774">
        <v>0</v>
      </c>
      <c r="X155" s="774">
        <v>1.8952347484607193</v>
      </c>
      <c r="Y155" s="774">
        <v>164.09333709739445</v>
      </c>
      <c r="Z155" s="774">
        <v>12.373080688477325</v>
      </c>
      <c r="AA155" s="774">
        <v>0.98125832237709409</v>
      </c>
      <c r="AB155" s="774">
        <v>0.50442383071289298</v>
      </c>
      <c r="AC155" s="774">
        <v>3.681169566942831E-2</v>
      </c>
      <c r="AD155" s="774">
        <v>1.386696468319663E-2</v>
      </c>
      <c r="AE155" s="774">
        <v>9.029760125816163E-4</v>
      </c>
      <c r="AF155" s="774">
        <v>3.5067135164425275E-3</v>
      </c>
      <c r="AG155" s="774">
        <v>6.0238819479262689E-5</v>
      </c>
      <c r="AH155" s="774">
        <v>13.91391143026844</v>
      </c>
      <c r="AI155" s="774">
        <v>147.14416967394038</v>
      </c>
      <c r="AJ155" s="774">
        <v>11.303924592969061</v>
      </c>
      <c r="AK155" s="774">
        <v>0.52686763739471421</v>
      </c>
      <c r="AL155" s="774">
        <v>2.2019561900705628E-2</v>
      </c>
      <c r="AM155" s="774">
        <v>3.0813724509224562E-2</v>
      </c>
      <c r="AN155" s="774">
        <v>8.5667697904284433E-3</v>
      </c>
      <c r="AO155" s="774">
        <v>2.9676962261196194E-4</v>
      </c>
      <c r="AP155" s="774">
        <v>2.9061578027419605E-3</v>
      </c>
      <c r="AQ155" s="774">
        <v>7.6507596914500668E-6</v>
      </c>
      <c r="AR155" s="774">
        <v>11.89540286474918</v>
      </c>
    </row>
    <row r="156" spans="1:44">
      <c r="A156" s="574" t="s">
        <v>957</v>
      </c>
      <c r="B156" s="550">
        <v>154</v>
      </c>
      <c r="C156" s="550" t="s">
        <v>958</v>
      </c>
      <c r="D156" s="551">
        <v>1716047</v>
      </c>
      <c r="E156" s="551">
        <v>44545310.586670369</v>
      </c>
      <c r="F156" s="551">
        <v>2813069.4809657391</v>
      </c>
      <c r="G156" s="551">
        <v>716.32840830838802</v>
      </c>
      <c r="H156" s="551">
        <v>2486.461029870914</v>
      </c>
      <c r="I156" s="551">
        <v>5741.0013900613176</v>
      </c>
      <c r="J156" s="551">
        <v>0</v>
      </c>
      <c r="K156" s="551">
        <v>0</v>
      </c>
      <c r="L156" s="551">
        <v>0</v>
      </c>
      <c r="M156" s="551">
        <v>0</v>
      </c>
      <c r="N156" s="551">
        <v>2822013.2717939797</v>
      </c>
      <c r="O156" s="774">
        <v>25.95809472973081</v>
      </c>
      <c r="P156" s="774">
        <v>1.6392729808482747</v>
      </c>
      <c r="Q156" s="774">
        <v>4.1742936429386144E-4</v>
      </c>
      <c r="R156" s="774">
        <v>1.4489469285345414E-3</v>
      </c>
      <c r="S156" s="774">
        <v>3.3454802753428766E-3</v>
      </c>
      <c r="T156" s="774">
        <v>0</v>
      </c>
      <c r="U156" s="774">
        <v>0</v>
      </c>
      <c r="V156" s="774">
        <v>0</v>
      </c>
      <c r="W156" s="774">
        <v>0</v>
      </c>
      <c r="X156" s="774">
        <v>1.644484837416446</v>
      </c>
      <c r="Y156" s="774">
        <v>205.64593359404088</v>
      </c>
      <c r="Z156" s="774">
        <v>13.534240617032525</v>
      </c>
      <c r="AA156" s="774">
        <v>0.6700238857328038</v>
      </c>
      <c r="AB156" s="774">
        <v>0.50316768666194667</v>
      </c>
      <c r="AC156" s="774">
        <v>5.0161630001987215E-2</v>
      </c>
      <c r="AD156" s="774">
        <v>1.253496640636226E-2</v>
      </c>
      <c r="AE156" s="774">
        <v>8.170320585855742E-4</v>
      </c>
      <c r="AF156" s="774">
        <v>6.3079077258584382E-3</v>
      </c>
      <c r="AG156" s="774">
        <v>5.4758353826640628E-5</v>
      </c>
      <c r="AH156" s="774">
        <v>14.777308483973894</v>
      </c>
      <c r="AI156" s="774">
        <v>184.54244059624392</v>
      </c>
      <c r="AJ156" s="774">
        <v>12.10597131551539</v>
      </c>
      <c r="AK156" s="774">
        <v>0.2629712768985572</v>
      </c>
      <c r="AL156" s="774">
        <v>2.1964555034384117E-2</v>
      </c>
      <c r="AM156" s="774">
        <v>4.3746742513726428E-2</v>
      </c>
      <c r="AN156" s="774">
        <v>7.6498062059313955E-3</v>
      </c>
      <c r="AO156" s="774">
        <v>2.5124594104485986E-4</v>
      </c>
      <c r="AP156" s="774">
        <v>5.6808814862524676E-3</v>
      </c>
      <c r="AQ156" s="774">
        <v>6.8797519020588984E-6</v>
      </c>
      <c r="AR156" s="774">
        <v>12.448242703347187</v>
      </c>
    </row>
    <row r="157" spans="1:44">
      <c r="A157" s="574" t="s">
        <v>959</v>
      </c>
      <c r="B157" s="550">
        <v>155</v>
      </c>
      <c r="C157" s="550" t="s">
        <v>206</v>
      </c>
      <c r="D157" s="551">
        <v>311012</v>
      </c>
      <c r="E157" s="551">
        <v>19091647.869022101</v>
      </c>
      <c r="F157" s="551">
        <v>1374965.1757541455</v>
      </c>
      <c r="G157" s="551">
        <v>649.70514620002268</v>
      </c>
      <c r="H157" s="551">
        <v>1838.3706437159858</v>
      </c>
      <c r="I157" s="551">
        <v>3969.1080155720838</v>
      </c>
      <c r="J157" s="551">
        <v>0</v>
      </c>
      <c r="K157" s="551">
        <v>0</v>
      </c>
      <c r="L157" s="551">
        <v>0</v>
      </c>
      <c r="M157" s="551">
        <v>0</v>
      </c>
      <c r="N157" s="551">
        <v>1381422.3595596338</v>
      </c>
      <c r="O157" s="774">
        <v>61.385566695246808</v>
      </c>
      <c r="P157" s="774">
        <v>4.4209393070175604</v>
      </c>
      <c r="Q157" s="774">
        <v>2.0890034667473368E-3</v>
      </c>
      <c r="R157" s="774">
        <v>5.9109315515670962E-3</v>
      </c>
      <c r="S157" s="774">
        <v>1.2761912773693889E-2</v>
      </c>
      <c r="T157" s="774">
        <v>0</v>
      </c>
      <c r="U157" s="774">
        <v>0</v>
      </c>
      <c r="V157" s="774">
        <v>0</v>
      </c>
      <c r="W157" s="774">
        <v>0</v>
      </c>
      <c r="X157" s="774">
        <v>4.4417011548095697</v>
      </c>
      <c r="Y157" s="774">
        <v>321.39076333986736</v>
      </c>
      <c r="Z157" s="774">
        <v>20.171288319149816</v>
      </c>
      <c r="AA157" s="774">
        <v>0.73389340516377177</v>
      </c>
      <c r="AB157" s="774">
        <v>0.74783415842077261</v>
      </c>
      <c r="AC157" s="774">
        <v>7.9364309535251004E-2</v>
      </c>
      <c r="AD157" s="774">
        <v>1.624467132491585E-2</v>
      </c>
      <c r="AE157" s="774">
        <v>1.1648855469076535E-3</v>
      </c>
      <c r="AF157" s="774">
        <v>1.1483297986532508E-2</v>
      </c>
      <c r="AG157" s="774">
        <v>7.7952390072976552E-5</v>
      </c>
      <c r="AH157" s="774">
        <v>21.76135099951804</v>
      </c>
      <c r="AI157" s="774">
        <v>300.20303761200432</v>
      </c>
      <c r="AJ157" s="774">
        <v>18.803132321969365</v>
      </c>
      <c r="AK157" s="774">
        <v>0.26311175539851522</v>
      </c>
      <c r="AL157" s="774">
        <v>3.2391491600647276E-2</v>
      </c>
      <c r="AM157" s="774">
        <v>7.2896731179062604E-2</v>
      </c>
      <c r="AN157" s="774">
        <v>1.0540701550275105E-2</v>
      </c>
      <c r="AO157" s="774">
        <v>3.846580231486384E-4</v>
      </c>
      <c r="AP157" s="774">
        <v>1.076283804781049E-2</v>
      </c>
      <c r="AQ157" s="774">
        <v>1.0898840529242944E-5</v>
      </c>
      <c r="AR157" s="774">
        <v>19.193231396609356</v>
      </c>
    </row>
    <row r="158" spans="1:44">
      <c r="A158" s="574" t="s">
        <v>960</v>
      </c>
      <c r="B158" s="550">
        <v>156</v>
      </c>
      <c r="C158" s="550" t="s">
        <v>961</v>
      </c>
      <c r="D158" s="551">
        <v>1076886</v>
      </c>
      <c r="E158" s="551">
        <v>9720059.7191282585</v>
      </c>
      <c r="F158" s="551">
        <v>348533.97532548947</v>
      </c>
      <c r="G158" s="551">
        <v>125.80530516759177</v>
      </c>
      <c r="H158" s="551">
        <v>54.474115059883367</v>
      </c>
      <c r="I158" s="551">
        <v>90.368389549907036</v>
      </c>
      <c r="J158" s="551">
        <v>0</v>
      </c>
      <c r="K158" s="551">
        <v>0</v>
      </c>
      <c r="L158" s="551">
        <v>0</v>
      </c>
      <c r="M158" s="551">
        <v>0</v>
      </c>
      <c r="N158" s="551">
        <v>348804.62313526683</v>
      </c>
      <c r="O158" s="774">
        <v>9.0260804942475428</v>
      </c>
      <c r="P158" s="774">
        <v>0.32364983417510257</v>
      </c>
      <c r="Q158" s="774">
        <v>1.1682323399839144E-4</v>
      </c>
      <c r="R158" s="774">
        <v>5.0584848405386799E-5</v>
      </c>
      <c r="S158" s="774">
        <v>8.391639370361119E-5</v>
      </c>
      <c r="T158" s="774">
        <v>0</v>
      </c>
      <c r="U158" s="774">
        <v>0</v>
      </c>
      <c r="V158" s="774">
        <v>0</v>
      </c>
      <c r="W158" s="774">
        <v>0</v>
      </c>
      <c r="X158" s="774">
        <v>0.32390115865120989</v>
      </c>
      <c r="Y158" s="774">
        <v>83.728416386999669</v>
      </c>
      <c r="Z158" s="774">
        <v>4.5699361378018546</v>
      </c>
      <c r="AA158" s="774">
        <v>2.389572119126572</v>
      </c>
      <c r="AB158" s="774">
        <v>0.29053268453885817</v>
      </c>
      <c r="AC158" s="774">
        <v>2.6164534852986834E-2</v>
      </c>
      <c r="AD158" s="774">
        <v>2.5451300752418842E-2</v>
      </c>
      <c r="AE158" s="774">
        <v>1.2454090700134406E-3</v>
      </c>
      <c r="AF158" s="774">
        <v>2.6280168739543502E-3</v>
      </c>
      <c r="AG158" s="774">
        <v>9.6691815606091602E-5</v>
      </c>
      <c r="AH158" s="774">
        <v>7.3056268948322636</v>
      </c>
      <c r="AI158" s="774">
        <v>29.923496493803754</v>
      </c>
      <c r="AJ158" s="774">
        <v>1.2619715738433532</v>
      </c>
      <c r="AK158" s="774">
        <v>0.12740301044638883</v>
      </c>
      <c r="AL158" s="774">
        <v>2.4445082529002513E-3</v>
      </c>
      <c r="AM158" s="774">
        <v>6.4436747470538736E-3</v>
      </c>
      <c r="AN158" s="774">
        <v>4.0423351587272633E-3</v>
      </c>
      <c r="AO158" s="774">
        <v>1.4980121035942291E-4</v>
      </c>
      <c r="AP158" s="774">
        <v>1.0785818690239863E-3</v>
      </c>
      <c r="AQ158" s="774">
        <v>3.1763760425821733E-6</v>
      </c>
      <c r="AR158" s="774">
        <v>1.4035366619038494</v>
      </c>
    </row>
    <row r="159" spans="1:44">
      <c r="A159" s="574" t="s">
        <v>962</v>
      </c>
      <c r="B159" s="550">
        <v>157</v>
      </c>
      <c r="C159" s="550" t="s">
        <v>963</v>
      </c>
      <c r="D159" s="551">
        <v>294785</v>
      </c>
      <c r="E159" s="551">
        <v>8577809.7274723724</v>
      </c>
      <c r="F159" s="551">
        <v>707058.3098057406</v>
      </c>
      <c r="G159" s="551">
        <v>606.87887954278835</v>
      </c>
      <c r="H159" s="551">
        <v>48.072605267699281</v>
      </c>
      <c r="I159" s="551">
        <v>79.748774527768575</v>
      </c>
      <c r="J159" s="551">
        <v>0</v>
      </c>
      <c r="K159" s="551">
        <v>0</v>
      </c>
      <c r="L159" s="551">
        <v>0</v>
      </c>
      <c r="M159" s="551">
        <v>0</v>
      </c>
      <c r="N159" s="551">
        <v>707793.01006507897</v>
      </c>
      <c r="O159" s="774">
        <v>29.098528512211857</v>
      </c>
      <c r="P159" s="774">
        <v>2.3985559299344965</v>
      </c>
      <c r="Q159" s="774">
        <v>2.0587169616594751E-3</v>
      </c>
      <c r="R159" s="774">
        <v>1.6307683656800477E-4</v>
      </c>
      <c r="S159" s="774">
        <v>2.7053199629482021E-4</v>
      </c>
      <c r="T159" s="774">
        <v>0</v>
      </c>
      <c r="U159" s="774">
        <v>0</v>
      </c>
      <c r="V159" s="774">
        <v>0</v>
      </c>
      <c r="W159" s="774">
        <v>0</v>
      </c>
      <c r="X159" s="774">
        <v>2.4010482557290187</v>
      </c>
      <c r="Y159" s="774">
        <v>118.42969145579379</v>
      </c>
      <c r="Z159" s="774">
        <v>6.6511552529893043</v>
      </c>
      <c r="AA159" s="774">
        <v>1.0747172764689972</v>
      </c>
      <c r="AB159" s="774">
        <v>0.35343965466978322</v>
      </c>
      <c r="AC159" s="774">
        <v>2.7411848989361359E-2</v>
      </c>
      <c r="AD159" s="774">
        <v>1.6366999647944722E-2</v>
      </c>
      <c r="AE159" s="774">
        <v>9.3800441204444488E-4</v>
      </c>
      <c r="AF159" s="774">
        <v>4.229475069432281E-3</v>
      </c>
      <c r="AG159" s="774">
        <v>6.6889856775105604E-5</v>
      </c>
      <c r="AH159" s="774">
        <v>8.1283254021036431</v>
      </c>
      <c r="AI159" s="774">
        <v>92.57390770152449</v>
      </c>
      <c r="AJ159" s="774">
        <v>5.1105501800592075</v>
      </c>
      <c r="AK159" s="774">
        <v>7.0187565711878883E-2</v>
      </c>
      <c r="AL159" s="774">
        <v>7.9321787716242036E-3</v>
      </c>
      <c r="AM159" s="774">
        <v>1.8107383867317011E-2</v>
      </c>
      <c r="AN159" s="774">
        <v>6.2960059778701498E-3</v>
      </c>
      <c r="AO159" s="774">
        <v>2.2616657574341218E-4</v>
      </c>
      <c r="AP159" s="774">
        <v>3.4111586256552928E-3</v>
      </c>
      <c r="AQ159" s="774">
        <v>5.6795174821270584E-6</v>
      </c>
      <c r="AR159" s="774">
        <v>5.2167163191067791</v>
      </c>
    </row>
    <row r="160" spans="1:44">
      <c r="A160" s="574" t="s">
        <v>964</v>
      </c>
      <c r="B160" s="550">
        <v>158</v>
      </c>
      <c r="C160" s="550" t="s">
        <v>965</v>
      </c>
      <c r="D160" s="551">
        <v>479635</v>
      </c>
      <c r="E160" s="551">
        <v>10039145.092222225</v>
      </c>
      <c r="F160" s="551">
        <v>473399.78326656064</v>
      </c>
      <c r="G160" s="551">
        <v>10.14525535530538</v>
      </c>
      <c r="H160" s="551">
        <v>56.262364703415962</v>
      </c>
      <c r="I160" s="551">
        <v>93.334958905307985</v>
      </c>
      <c r="J160" s="551">
        <v>0</v>
      </c>
      <c r="K160" s="551">
        <v>0</v>
      </c>
      <c r="L160" s="551">
        <v>0</v>
      </c>
      <c r="M160" s="551">
        <v>0</v>
      </c>
      <c r="N160" s="551">
        <v>473559.52584552462</v>
      </c>
      <c r="O160" s="774">
        <v>20.930801739285549</v>
      </c>
      <c r="P160" s="774">
        <v>0.98700007978266946</v>
      </c>
      <c r="Q160" s="774">
        <v>2.1152033015324947E-5</v>
      </c>
      <c r="R160" s="774">
        <v>1.1730245854330056E-4</v>
      </c>
      <c r="S160" s="774">
        <v>1.9459580494606937E-4</v>
      </c>
      <c r="T160" s="774">
        <v>0</v>
      </c>
      <c r="U160" s="774">
        <v>0</v>
      </c>
      <c r="V160" s="774">
        <v>0</v>
      </c>
      <c r="W160" s="774">
        <v>0</v>
      </c>
      <c r="X160" s="774">
        <v>0.98733313007917423</v>
      </c>
      <c r="Y160" s="774">
        <v>73.110603626108983</v>
      </c>
      <c r="Z160" s="774">
        <v>3.6943273546705768</v>
      </c>
      <c r="AA160" s="774">
        <v>0.22559050428959454</v>
      </c>
      <c r="AB160" s="774">
        <v>0.21955597796225212</v>
      </c>
      <c r="AC160" s="774">
        <v>2.201547540780649E-2</v>
      </c>
      <c r="AD160" s="774">
        <v>1.3376656357372058E-2</v>
      </c>
      <c r="AE160" s="774">
        <v>8.9058571917505019E-4</v>
      </c>
      <c r="AF160" s="774">
        <v>2.2098884434597079E-3</v>
      </c>
      <c r="AG160" s="774">
        <v>5.4929168585226483E-5</v>
      </c>
      <c r="AH160" s="774">
        <v>4.1780213720188222</v>
      </c>
      <c r="AI160" s="774">
        <v>60.525285507912479</v>
      </c>
      <c r="AJ160" s="774">
        <v>2.9969000443225595</v>
      </c>
      <c r="AK160" s="774">
        <v>3.1642193013688584E-2</v>
      </c>
      <c r="AL160" s="774">
        <v>5.9313566678830384E-3</v>
      </c>
      <c r="AM160" s="774">
        <v>1.6064676742857709E-2</v>
      </c>
      <c r="AN160" s="774">
        <v>9.6438272485889435E-3</v>
      </c>
      <c r="AO160" s="774">
        <v>3.4177137006489175E-4</v>
      </c>
      <c r="AP160" s="774">
        <v>1.7098029513110905E-3</v>
      </c>
      <c r="AQ160" s="774">
        <v>8.0497743898527273E-6</v>
      </c>
      <c r="AR160" s="774">
        <v>3.0622417220913438</v>
      </c>
    </row>
    <row r="161" spans="1:44">
      <c r="A161" s="574" t="s">
        <v>966</v>
      </c>
      <c r="B161" s="550">
        <v>159</v>
      </c>
      <c r="C161" s="550" t="s">
        <v>967</v>
      </c>
      <c r="D161" s="551">
        <v>1748513</v>
      </c>
      <c r="E161" s="551">
        <v>1535528.0197909574</v>
      </c>
      <c r="F161" s="551">
        <v>96493.3080459435</v>
      </c>
      <c r="G161" s="551">
        <v>142.21897479023659</v>
      </c>
      <c r="H161" s="551">
        <v>8.6055572131062288</v>
      </c>
      <c r="I161" s="551">
        <v>14.275961081205327</v>
      </c>
      <c r="J161" s="551">
        <v>0</v>
      </c>
      <c r="K161" s="551">
        <v>0</v>
      </c>
      <c r="L161" s="551">
        <v>0</v>
      </c>
      <c r="M161" s="551">
        <v>0</v>
      </c>
      <c r="N161" s="551">
        <v>96658.408539028038</v>
      </c>
      <c r="O161" s="774">
        <v>0.87819079400093536</v>
      </c>
      <c r="P161" s="774">
        <v>5.5185925438325879E-2</v>
      </c>
      <c r="Q161" s="774">
        <v>8.1337098889305704E-5</v>
      </c>
      <c r="R161" s="774">
        <v>4.9216432552152763E-6</v>
      </c>
      <c r="S161" s="774">
        <v>8.1646296488532405E-6</v>
      </c>
      <c r="T161" s="774">
        <v>0</v>
      </c>
      <c r="U161" s="774">
        <v>0</v>
      </c>
      <c r="V161" s="774">
        <v>0</v>
      </c>
      <c r="W161" s="774">
        <v>0</v>
      </c>
      <c r="X161" s="774">
        <v>5.5280348810119256E-2</v>
      </c>
      <c r="Y161" s="774">
        <v>41.84553192527197</v>
      </c>
      <c r="Z161" s="774">
        <v>2.4543767493995272</v>
      </c>
      <c r="AA161" s="774">
        <v>1.2956837312334115</v>
      </c>
      <c r="AB161" s="774">
        <v>0.16663715526068112</v>
      </c>
      <c r="AC161" s="774">
        <v>1.5086567516993013E-2</v>
      </c>
      <c r="AD161" s="774">
        <v>1.5206062423806489E-2</v>
      </c>
      <c r="AE161" s="774">
        <v>7.5467750566842297E-4</v>
      </c>
      <c r="AF161" s="774">
        <v>1.3609178677515214E-3</v>
      </c>
      <c r="AG161" s="774">
        <v>5.6651845243654193E-5</v>
      </c>
      <c r="AH161" s="774">
        <v>3.9491625130530834</v>
      </c>
      <c r="AI161" s="774">
        <v>12.010384966127306</v>
      </c>
      <c r="AJ161" s="774">
        <v>0.62423389275252095</v>
      </c>
      <c r="AK161" s="774">
        <v>6.8099040395281252E-2</v>
      </c>
      <c r="AL161" s="774">
        <v>1.5488931765933597E-3</v>
      </c>
      <c r="AM161" s="774">
        <v>4.0783384551234857E-3</v>
      </c>
      <c r="AN161" s="774">
        <v>3.3444966072792319E-3</v>
      </c>
      <c r="AO161" s="774">
        <v>1.1622525936452218E-4</v>
      </c>
      <c r="AP161" s="774">
        <v>4.8357502251227197E-4</v>
      </c>
      <c r="AQ161" s="774">
        <v>2.3350110922184105E-6</v>
      </c>
      <c r="AR161" s="774">
        <v>0.7019067966797673</v>
      </c>
    </row>
    <row r="162" spans="1:44">
      <c r="A162" s="574" t="s">
        <v>968</v>
      </c>
      <c r="B162" s="550">
        <v>160</v>
      </c>
      <c r="C162" s="550" t="s">
        <v>493</v>
      </c>
      <c r="D162" s="551">
        <v>0</v>
      </c>
      <c r="E162" s="551">
        <v>0</v>
      </c>
      <c r="F162" s="551">
        <v>0</v>
      </c>
      <c r="G162" s="551">
        <v>0</v>
      </c>
      <c r="H162" s="551">
        <v>0</v>
      </c>
      <c r="I162" s="551">
        <v>0</v>
      </c>
      <c r="J162" s="551">
        <v>0</v>
      </c>
      <c r="K162" s="551">
        <v>0</v>
      </c>
      <c r="L162" s="551">
        <v>0</v>
      </c>
      <c r="M162" s="551">
        <v>0</v>
      </c>
      <c r="N162" s="551">
        <v>0</v>
      </c>
      <c r="O162" s="774">
        <v>0</v>
      </c>
      <c r="P162" s="774">
        <v>0</v>
      </c>
      <c r="Q162" s="774">
        <v>0</v>
      </c>
      <c r="R162" s="774">
        <v>0</v>
      </c>
      <c r="S162" s="774">
        <v>0</v>
      </c>
      <c r="T162" s="774">
        <v>0</v>
      </c>
      <c r="U162" s="774">
        <v>0</v>
      </c>
      <c r="V162" s="774">
        <v>0</v>
      </c>
      <c r="W162" s="774">
        <v>0</v>
      </c>
      <c r="X162" s="774">
        <v>0</v>
      </c>
      <c r="Y162" s="774">
        <v>0</v>
      </c>
      <c r="Z162" s="774">
        <v>0</v>
      </c>
      <c r="AA162" s="774">
        <v>0</v>
      </c>
      <c r="AB162" s="774">
        <v>0</v>
      </c>
      <c r="AC162" s="774">
        <v>0</v>
      </c>
      <c r="AD162" s="774">
        <v>0</v>
      </c>
      <c r="AE162" s="774">
        <v>0</v>
      </c>
      <c r="AF162" s="774">
        <v>0</v>
      </c>
      <c r="AG162" s="774">
        <v>0</v>
      </c>
      <c r="AH162" s="774">
        <v>0</v>
      </c>
      <c r="AI162" s="774">
        <v>0</v>
      </c>
      <c r="AJ162" s="774">
        <v>0</v>
      </c>
      <c r="AK162" s="774">
        <v>0</v>
      </c>
      <c r="AL162" s="774">
        <v>0</v>
      </c>
      <c r="AM162" s="774">
        <v>0</v>
      </c>
      <c r="AN162" s="774">
        <v>0</v>
      </c>
      <c r="AO162" s="774">
        <v>0</v>
      </c>
      <c r="AP162" s="774">
        <v>0</v>
      </c>
      <c r="AQ162" s="774">
        <v>0</v>
      </c>
      <c r="AR162" s="774">
        <v>0</v>
      </c>
    </row>
    <row r="163" spans="1:44">
      <c r="A163" s="574" t="s">
        <v>969</v>
      </c>
      <c r="B163" s="550">
        <v>161</v>
      </c>
      <c r="C163" s="550" t="s">
        <v>495</v>
      </c>
      <c r="D163" s="551">
        <v>952929</v>
      </c>
      <c r="E163" s="551">
        <v>2844144.764580457</v>
      </c>
      <c r="F163" s="551">
        <v>154290.14854956258</v>
      </c>
      <c r="G163" s="551">
        <v>336.82247779613863</v>
      </c>
      <c r="H163" s="551">
        <v>111.11284670860717</v>
      </c>
      <c r="I163" s="551">
        <v>168.20226436603122</v>
      </c>
      <c r="J163" s="551">
        <v>0</v>
      </c>
      <c r="K163" s="551">
        <v>0</v>
      </c>
      <c r="L163" s="551">
        <v>0</v>
      </c>
      <c r="M163" s="551">
        <v>0</v>
      </c>
      <c r="N163" s="551">
        <v>154906.28613843335</v>
      </c>
      <c r="O163" s="774">
        <v>2.9846344948893959</v>
      </c>
      <c r="P163" s="774">
        <v>0.16191148401356512</v>
      </c>
      <c r="Q163" s="774">
        <v>3.5346020301212224E-4</v>
      </c>
      <c r="R163" s="774">
        <v>1.1660139077371679E-4</v>
      </c>
      <c r="S163" s="774">
        <v>1.7651080444191667E-4</v>
      </c>
      <c r="T163" s="774">
        <v>0</v>
      </c>
      <c r="U163" s="774">
        <v>0</v>
      </c>
      <c r="V163" s="774">
        <v>0</v>
      </c>
      <c r="W163" s="774">
        <v>0</v>
      </c>
      <c r="X163" s="774">
        <v>0.16255805641179288</v>
      </c>
      <c r="Y163" s="774">
        <v>69.203270829041713</v>
      </c>
      <c r="Z163" s="774">
        <v>3.7507841446509116</v>
      </c>
      <c r="AA163" s="774">
        <v>1.057425747649575</v>
      </c>
      <c r="AB163" s="774">
        <v>0.25027580575199515</v>
      </c>
      <c r="AC163" s="774">
        <v>2.4844199881705858E-2</v>
      </c>
      <c r="AD163" s="774">
        <v>2.9918592967874642E-2</v>
      </c>
      <c r="AE163" s="774">
        <v>9.6499331634269871E-4</v>
      </c>
      <c r="AF163" s="774">
        <v>2.4562511415574173E-3</v>
      </c>
      <c r="AG163" s="774">
        <v>6.6805457929244405E-5</v>
      </c>
      <c r="AH163" s="774">
        <v>5.1167365408178913</v>
      </c>
      <c r="AI163" s="774">
        <v>39.143915834479472</v>
      </c>
      <c r="AJ163" s="774">
        <v>1.967294287532646</v>
      </c>
      <c r="AK163" s="774">
        <v>7.8119295641046735E-2</v>
      </c>
      <c r="AL163" s="774">
        <v>4.5048876442680729E-3</v>
      </c>
      <c r="AM163" s="774">
        <v>1.1960271777590268E-2</v>
      </c>
      <c r="AN163" s="774">
        <v>1.6811523299863844E-2</v>
      </c>
      <c r="AO163" s="774">
        <v>2.2929093504781754E-4</v>
      </c>
      <c r="AP163" s="774">
        <v>1.5249945509342518E-3</v>
      </c>
      <c r="AQ163" s="774">
        <v>4.8543943627506331E-6</v>
      </c>
      <c r="AR163" s="774">
        <v>2.0804494057757603</v>
      </c>
    </row>
    <row r="164" spans="1:44">
      <c r="A164" s="574" t="s">
        <v>970</v>
      </c>
      <c r="B164" s="550">
        <v>162</v>
      </c>
      <c r="C164" s="550" t="s">
        <v>971</v>
      </c>
      <c r="D164" s="551">
        <v>152141</v>
      </c>
      <c r="E164" s="551">
        <v>673039.9731546219</v>
      </c>
      <c r="F164" s="551">
        <v>36256.475639019045</v>
      </c>
      <c r="G164" s="551">
        <v>127.83021747684779</v>
      </c>
      <c r="H164" s="551">
        <v>26.293804836240813</v>
      </c>
      <c r="I164" s="551">
        <v>39.803475864970459</v>
      </c>
      <c r="J164" s="551">
        <v>0</v>
      </c>
      <c r="K164" s="551">
        <v>0</v>
      </c>
      <c r="L164" s="551">
        <v>0</v>
      </c>
      <c r="M164" s="551">
        <v>0</v>
      </c>
      <c r="N164" s="551">
        <v>36450.403137197107</v>
      </c>
      <c r="O164" s="774">
        <v>4.4237909120790704</v>
      </c>
      <c r="P164" s="774">
        <v>0.2383083826123073</v>
      </c>
      <c r="Q164" s="774">
        <v>8.402088685945787E-4</v>
      </c>
      <c r="R164" s="774">
        <v>1.7282523998291593E-4</v>
      </c>
      <c r="S164" s="774">
        <v>2.6162228370373838E-4</v>
      </c>
      <c r="T164" s="774">
        <v>0</v>
      </c>
      <c r="U164" s="774">
        <v>0</v>
      </c>
      <c r="V164" s="774">
        <v>0</v>
      </c>
      <c r="W164" s="774">
        <v>0</v>
      </c>
      <c r="X164" s="774">
        <v>0.23958303900458852</v>
      </c>
      <c r="Y164" s="774">
        <v>63.402190070174299</v>
      </c>
      <c r="Z164" s="774">
        <v>3.465578867972253</v>
      </c>
      <c r="AA164" s="774">
        <v>0.34734463739814275</v>
      </c>
      <c r="AB164" s="774">
        <v>0.27135485338207227</v>
      </c>
      <c r="AC164" s="774">
        <v>3.1629520414274012E-2</v>
      </c>
      <c r="AD164" s="774">
        <v>2.8442535223826084E-2</v>
      </c>
      <c r="AE164" s="774">
        <v>1.6115620496924947E-3</v>
      </c>
      <c r="AF164" s="774">
        <v>2.4906659559945656E-3</v>
      </c>
      <c r="AG164" s="774">
        <v>1.3869656298433111E-4</v>
      </c>
      <c r="AH164" s="774">
        <v>4.148591338959239</v>
      </c>
      <c r="AI164" s="774">
        <v>44.349631775892576</v>
      </c>
      <c r="AJ164" s="774">
        <v>2.3978882126996766</v>
      </c>
      <c r="AK164" s="774">
        <v>9.6399918590366757E-2</v>
      </c>
      <c r="AL164" s="774">
        <v>9.195797261307535E-3</v>
      </c>
      <c r="AM164" s="774">
        <v>1.8142031281754203E-2</v>
      </c>
      <c r="AN164" s="774">
        <v>1.9243126449114287E-2</v>
      </c>
      <c r="AO164" s="774">
        <v>4.2086026268166213E-4</v>
      </c>
      <c r="AP164" s="774">
        <v>1.6556318942233901E-3</v>
      </c>
      <c r="AQ164" s="774">
        <v>1.0294667530772256E-5</v>
      </c>
      <c r="AR164" s="774">
        <v>2.5429558731066555</v>
      </c>
    </row>
    <row r="165" spans="1:44">
      <c r="A165" s="574" t="s">
        <v>972</v>
      </c>
      <c r="B165" s="550">
        <v>163</v>
      </c>
      <c r="C165" s="550" t="s">
        <v>973</v>
      </c>
      <c r="D165" s="551">
        <v>617511</v>
      </c>
      <c r="E165" s="551">
        <v>5364448.8605220215</v>
      </c>
      <c r="F165" s="551">
        <v>289127.78529072658</v>
      </c>
      <c r="G165" s="551">
        <v>52.755327847587971</v>
      </c>
      <c r="H165" s="551">
        <v>209.57413678036579</v>
      </c>
      <c r="I165" s="551">
        <v>317.25264362507977</v>
      </c>
      <c r="J165" s="551">
        <v>0</v>
      </c>
      <c r="K165" s="551">
        <v>0</v>
      </c>
      <c r="L165" s="551">
        <v>0</v>
      </c>
      <c r="M165" s="551">
        <v>0</v>
      </c>
      <c r="N165" s="551">
        <v>289707.36739897961</v>
      </c>
      <c r="O165" s="774">
        <v>8.6872118237926479</v>
      </c>
      <c r="P165" s="774">
        <v>0.46821479340566657</v>
      </c>
      <c r="Q165" s="774">
        <v>8.5432207438552465E-5</v>
      </c>
      <c r="R165" s="774">
        <v>3.3938526889458779E-4</v>
      </c>
      <c r="S165" s="774">
        <v>5.1376031135490663E-4</v>
      </c>
      <c r="T165" s="774">
        <v>0</v>
      </c>
      <c r="U165" s="774">
        <v>0</v>
      </c>
      <c r="V165" s="774">
        <v>0</v>
      </c>
      <c r="W165" s="774">
        <v>0</v>
      </c>
      <c r="X165" s="774">
        <v>0.46915337119335465</v>
      </c>
      <c r="Y165" s="774">
        <v>66.92822157033099</v>
      </c>
      <c r="Z165" s="774">
        <v>3.6738233226231021</v>
      </c>
      <c r="AA165" s="774">
        <v>1.0377907784965557</v>
      </c>
      <c r="AB165" s="774">
        <v>0.22399082593582587</v>
      </c>
      <c r="AC165" s="774">
        <v>1.942220333219067E-2</v>
      </c>
      <c r="AD165" s="774">
        <v>1.5724345508780019E-2</v>
      </c>
      <c r="AE165" s="774">
        <v>8.5233169540772187E-4</v>
      </c>
      <c r="AF165" s="774">
        <v>2.1846850804969667E-3</v>
      </c>
      <c r="AG165" s="774">
        <v>5.9562785528983308E-5</v>
      </c>
      <c r="AH165" s="774">
        <v>4.9738480554578883</v>
      </c>
      <c r="AI165" s="774">
        <v>41.790523620721039</v>
      </c>
      <c r="AJ165" s="774">
        <v>2.149801407423265</v>
      </c>
      <c r="AK165" s="774">
        <v>6.0023389685508459E-2</v>
      </c>
      <c r="AL165" s="774">
        <v>4.2114268630782936E-3</v>
      </c>
      <c r="AM165" s="774">
        <v>1.0231952843681552E-2</v>
      </c>
      <c r="AN165" s="774">
        <v>5.8692145318939614E-3</v>
      </c>
      <c r="AO165" s="774">
        <v>2.0565129839903505E-4</v>
      </c>
      <c r="AP165" s="774">
        <v>1.3992435667356156E-3</v>
      </c>
      <c r="AQ165" s="774">
        <v>4.3412093335847203E-6</v>
      </c>
      <c r="AR165" s="774">
        <v>2.231746627421896</v>
      </c>
    </row>
    <row r="166" spans="1:44">
      <c r="A166" s="574" t="s">
        <v>974</v>
      </c>
      <c r="B166" s="550">
        <v>164</v>
      </c>
      <c r="C166" s="550" t="s">
        <v>975</v>
      </c>
      <c r="D166" s="551">
        <v>834236</v>
      </c>
      <c r="E166" s="551">
        <v>2942186.4773570788</v>
      </c>
      <c r="F166" s="551">
        <v>171426.782291957</v>
      </c>
      <c r="G166" s="551">
        <v>0</v>
      </c>
      <c r="H166" s="551">
        <v>114.94306447335059</v>
      </c>
      <c r="I166" s="551">
        <v>174.00043550581299</v>
      </c>
      <c r="J166" s="551">
        <v>0</v>
      </c>
      <c r="K166" s="551">
        <v>0</v>
      </c>
      <c r="L166" s="551">
        <v>0</v>
      </c>
      <c r="M166" s="551">
        <v>0</v>
      </c>
      <c r="N166" s="551">
        <v>171715.72579193616</v>
      </c>
      <c r="O166" s="774">
        <v>3.5268035392347956</v>
      </c>
      <c r="P166" s="774">
        <v>0.20548955246711603</v>
      </c>
      <c r="Q166" s="774">
        <v>0</v>
      </c>
      <c r="R166" s="774">
        <v>1.3778243143828677E-4</v>
      </c>
      <c r="S166" s="774">
        <v>2.0857459460609827E-4</v>
      </c>
      <c r="T166" s="774">
        <v>0</v>
      </c>
      <c r="U166" s="774">
        <v>0</v>
      </c>
      <c r="V166" s="774">
        <v>0</v>
      </c>
      <c r="W166" s="774">
        <v>0</v>
      </c>
      <c r="X166" s="774">
        <v>0.20583590949316041</v>
      </c>
      <c r="Y166" s="774">
        <v>48.485462774197302</v>
      </c>
      <c r="Z166" s="774">
        <v>2.5900458412764618</v>
      </c>
      <c r="AA166" s="774">
        <v>0.12228165041719635</v>
      </c>
      <c r="AB166" s="774">
        <v>0.15594828173792796</v>
      </c>
      <c r="AC166" s="774">
        <v>1.5075833532410002E-2</v>
      </c>
      <c r="AD166" s="774">
        <v>1.2690289626013209E-2</v>
      </c>
      <c r="AE166" s="774">
        <v>8.3822448832518806E-4</v>
      </c>
      <c r="AF166" s="774">
        <v>1.8017261916776551E-3</v>
      </c>
      <c r="AG166" s="774">
        <v>5.1985019086844184E-5</v>
      </c>
      <c r="AH166" s="774">
        <v>2.898733832289099</v>
      </c>
      <c r="AI166" s="774">
        <v>33.260382246426275</v>
      </c>
      <c r="AJ166" s="774">
        <v>1.7965690234642095</v>
      </c>
      <c r="AK166" s="774">
        <v>1.794570576656716E-2</v>
      </c>
      <c r="AL166" s="774">
        <v>3.7618815530834899E-3</v>
      </c>
      <c r="AM166" s="774">
        <v>9.8531961229411692E-3</v>
      </c>
      <c r="AN166" s="774">
        <v>8.7717007122443853E-3</v>
      </c>
      <c r="AO166" s="774">
        <v>2.947500463328065E-4</v>
      </c>
      <c r="AP166" s="774">
        <v>1.2416761815902072E-3</v>
      </c>
      <c r="AQ166" s="774">
        <v>7.3474898147184932E-6</v>
      </c>
      <c r="AR166" s="774">
        <v>1.8384452813367833</v>
      </c>
    </row>
    <row r="167" spans="1:44">
      <c r="A167" s="574" t="s">
        <v>976</v>
      </c>
      <c r="B167" s="550">
        <v>165</v>
      </c>
      <c r="C167" s="550" t="s">
        <v>977</v>
      </c>
      <c r="D167" s="551">
        <v>983545</v>
      </c>
      <c r="E167" s="551">
        <v>9761370.3022802975</v>
      </c>
      <c r="F167" s="551">
        <v>584621.27908940648</v>
      </c>
      <c r="G167" s="551">
        <v>3715.293910777054</v>
      </c>
      <c r="H167" s="551">
        <v>381.34966108984753</v>
      </c>
      <c r="I167" s="551">
        <v>577.28587117156576</v>
      </c>
      <c r="J167" s="551">
        <v>1170</v>
      </c>
      <c r="K167" s="551">
        <v>0</v>
      </c>
      <c r="L167" s="551">
        <v>305500</v>
      </c>
      <c r="M167" s="551">
        <v>0</v>
      </c>
      <c r="N167" s="551">
        <v>895965.2085324449</v>
      </c>
      <c r="O167" s="774">
        <v>9.9246809269329805</v>
      </c>
      <c r="P167" s="774">
        <v>0.59440216674316526</v>
      </c>
      <c r="Q167" s="774">
        <v>3.777451881486921E-3</v>
      </c>
      <c r="R167" s="774">
        <v>3.8772975419512835E-4</v>
      </c>
      <c r="S167" s="774">
        <v>5.8694403527196595E-4</v>
      </c>
      <c r="T167" s="774">
        <v>1.1895744475341747E-3</v>
      </c>
      <c r="U167" s="774">
        <v>0</v>
      </c>
      <c r="V167" s="774">
        <v>0.31061110574503453</v>
      </c>
      <c r="W167" s="774">
        <v>0</v>
      </c>
      <c r="X167" s="774">
        <v>0.9109549726066879</v>
      </c>
      <c r="Y167" s="774">
        <v>72.39586797799933</v>
      </c>
      <c r="Z167" s="774">
        <v>3.8666407224766459</v>
      </c>
      <c r="AA167" s="774">
        <v>0.30795933335172349</v>
      </c>
      <c r="AB167" s="774">
        <v>0.234217701453102</v>
      </c>
      <c r="AC167" s="774">
        <v>2.0414766167279073E-2</v>
      </c>
      <c r="AD167" s="774">
        <v>1.7580519817113817E-2</v>
      </c>
      <c r="AE167" s="774">
        <v>1.1000285435813877E-3</v>
      </c>
      <c r="AF167" s="774">
        <v>0.31533856437427488</v>
      </c>
      <c r="AG167" s="774">
        <v>7.1240568668104389E-5</v>
      </c>
      <c r="AH167" s="774">
        <v>4.7633228767523885</v>
      </c>
      <c r="AI167" s="774">
        <v>45.664131581731894</v>
      </c>
      <c r="AJ167" s="774">
        <v>2.4519905905977519</v>
      </c>
      <c r="AK167" s="774">
        <v>4.9882581899217557E-2</v>
      </c>
      <c r="AL167" s="774">
        <v>4.9220853303209317E-3</v>
      </c>
      <c r="AM167" s="774">
        <v>1.1089281588252398E-2</v>
      </c>
      <c r="AN167" s="774">
        <v>1.0801535619438469E-2</v>
      </c>
      <c r="AO167" s="774">
        <v>3.3043601089771619E-4</v>
      </c>
      <c r="AP167" s="774">
        <v>0.31440569372773214</v>
      </c>
      <c r="AQ167" s="774">
        <v>9.0419323773520902E-6</v>
      </c>
      <c r="AR167" s="774">
        <v>2.8434312467059883</v>
      </c>
    </row>
    <row r="168" spans="1:44">
      <c r="A168" s="574" t="s">
        <v>978</v>
      </c>
      <c r="B168" s="550">
        <v>166</v>
      </c>
      <c r="C168" s="550" t="s">
        <v>979</v>
      </c>
      <c r="D168" s="551">
        <v>193382</v>
      </c>
      <c r="E168" s="551">
        <v>86323.664679666195</v>
      </c>
      <c r="F168" s="551">
        <v>5790.9816941719355</v>
      </c>
      <c r="G168" s="551">
        <v>397.69400992797085</v>
      </c>
      <c r="H168" s="551">
        <v>3.3724261297549796</v>
      </c>
      <c r="I168" s="551">
        <v>5.1051676582417853</v>
      </c>
      <c r="J168" s="551">
        <v>0</v>
      </c>
      <c r="K168" s="551">
        <v>0</v>
      </c>
      <c r="L168" s="551">
        <v>0</v>
      </c>
      <c r="M168" s="551">
        <v>0</v>
      </c>
      <c r="N168" s="551">
        <v>6197.1532978879031</v>
      </c>
      <c r="O168" s="774">
        <v>0.4463893468868157</v>
      </c>
      <c r="P168" s="774">
        <v>2.9945815505951618E-2</v>
      </c>
      <c r="Q168" s="774">
        <v>2.0565203065847433E-3</v>
      </c>
      <c r="R168" s="774">
        <v>1.7439193563801076E-5</v>
      </c>
      <c r="S168" s="774">
        <v>2.6399394246836755E-5</v>
      </c>
      <c r="T168" s="774">
        <v>0</v>
      </c>
      <c r="U168" s="774">
        <v>0</v>
      </c>
      <c r="V168" s="774">
        <v>0</v>
      </c>
      <c r="W168" s="774">
        <v>0</v>
      </c>
      <c r="X168" s="774">
        <v>3.2046174400347002E-2</v>
      </c>
      <c r="Y168" s="774">
        <v>18.86938065612744</v>
      </c>
      <c r="Z168" s="774">
        <v>1.0279222685690306</v>
      </c>
      <c r="AA168" s="774">
        <v>6.972726683761063E-2</v>
      </c>
      <c r="AB168" s="774">
        <v>5.802975517634329E-2</v>
      </c>
      <c r="AC168" s="774">
        <v>1.1136792934175752E-2</v>
      </c>
      <c r="AD168" s="774">
        <v>4.7294069055582796E-3</v>
      </c>
      <c r="AE168" s="774">
        <v>4.094349845037483E-4</v>
      </c>
      <c r="AF168" s="774">
        <v>1.0074449014842407E-3</v>
      </c>
      <c r="AG168" s="774">
        <v>2.7156082252954806E-5</v>
      </c>
      <c r="AH168" s="774">
        <v>1.1729895263909595</v>
      </c>
      <c r="AI168" s="774">
        <v>16.561984800773679</v>
      </c>
      <c r="AJ168" s="774">
        <v>0.89457809375790887</v>
      </c>
      <c r="AK168" s="774">
        <v>2.5413760974112451E-2</v>
      </c>
      <c r="AL168" s="774">
        <v>1.8690142333082189E-3</v>
      </c>
      <c r="AM168" s="774">
        <v>7.579906355811912E-3</v>
      </c>
      <c r="AN168" s="774">
        <v>3.6808631772266899E-3</v>
      </c>
      <c r="AO168" s="774">
        <v>1.5931391874870874E-4</v>
      </c>
      <c r="AP168" s="774">
        <v>8.7814858193849352E-4</v>
      </c>
      <c r="AQ168" s="774">
        <v>4.583497022359279E-6</v>
      </c>
      <c r="AR168" s="774">
        <v>0.93416368449607767</v>
      </c>
    </row>
    <row r="169" spans="1:44">
      <c r="A169" s="574" t="s">
        <v>980</v>
      </c>
      <c r="B169" s="550">
        <v>167</v>
      </c>
      <c r="C169" s="550" t="s">
        <v>497</v>
      </c>
      <c r="D169" s="551">
        <v>883450</v>
      </c>
      <c r="E169" s="551">
        <v>1793414.4555060118</v>
      </c>
      <c r="F169" s="551">
        <v>104424.90264593356</v>
      </c>
      <c r="G169" s="551">
        <v>7614.0801741203832</v>
      </c>
      <c r="H169" s="551">
        <v>70.063728105989881</v>
      </c>
      <c r="I169" s="551">
        <v>106.06224272391486</v>
      </c>
      <c r="J169" s="551">
        <v>0</v>
      </c>
      <c r="K169" s="551">
        <v>0</v>
      </c>
      <c r="L169" s="551">
        <v>0</v>
      </c>
      <c r="M169" s="551">
        <v>0</v>
      </c>
      <c r="N169" s="551">
        <v>112215.10879088384</v>
      </c>
      <c r="O169" s="774">
        <v>2.0300124008217915</v>
      </c>
      <c r="P169" s="774">
        <v>0.11820125943282989</v>
      </c>
      <c r="Q169" s="774">
        <v>8.618575102292584E-3</v>
      </c>
      <c r="R169" s="774">
        <v>7.9306953541218955E-5</v>
      </c>
      <c r="S169" s="774">
        <v>1.2005460719216126E-4</v>
      </c>
      <c r="T169" s="774">
        <v>0</v>
      </c>
      <c r="U169" s="774">
        <v>0</v>
      </c>
      <c r="V169" s="774">
        <v>0</v>
      </c>
      <c r="W169" s="774">
        <v>0</v>
      </c>
      <c r="X169" s="774">
        <v>0.12701919609585585</v>
      </c>
      <c r="Y169" s="774">
        <v>44.532732981659919</v>
      </c>
      <c r="Z169" s="774">
        <v>2.506012069026204</v>
      </c>
      <c r="AA169" s="774">
        <v>0.82710186099732175</v>
      </c>
      <c r="AB169" s="774">
        <v>0.1608258248277829</v>
      </c>
      <c r="AC169" s="774">
        <v>1.4975261010493856E-2</v>
      </c>
      <c r="AD169" s="774">
        <v>1.2639619800864099E-2</v>
      </c>
      <c r="AE169" s="774">
        <v>7.1036444459434181E-4</v>
      </c>
      <c r="AF169" s="774">
        <v>1.6979157394479613E-3</v>
      </c>
      <c r="AG169" s="774">
        <v>5.0232944253875099E-5</v>
      </c>
      <c r="AH169" s="774">
        <v>3.5240131487909627</v>
      </c>
      <c r="AI169" s="774">
        <v>20.016366024731397</v>
      </c>
      <c r="AJ169" s="774">
        <v>1.057371372524579</v>
      </c>
      <c r="AK169" s="774">
        <v>3.3967223769752794E-2</v>
      </c>
      <c r="AL169" s="774">
        <v>2.8491820418115165E-3</v>
      </c>
      <c r="AM169" s="774">
        <v>5.9325963123751015E-3</v>
      </c>
      <c r="AN169" s="774">
        <v>3.5488408965700905E-3</v>
      </c>
      <c r="AO169" s="774">
        <v>1.3041037492735795E-4</v>
      </c>
      <c r="AP169" s="774">
        <v>8.8791317880780498E-4</v>
      </c>
      <c r="AQ169" s="774">
        <v>3.1627553126057845E-6</v>
      </c>
      <c r="AR169" s="774">
        <v>1.1046907018541361</v>
      </c>
    </row>
    <row r="170" spans="1:44">
      <c r="A170" s="574" t="s">
        <v>981</v>
      </c>
      <c r="B170" s="550">
        <v>168</v>
      </c>
      <c r="C170" s="550" t="s">
        <v>499</v>
      </c>
      <c r="D170" s="551">
        <v>2650782</v>
      </c>
      <c r="E170" s="551">
        <v>5423734.5357118724</v>
      </c>
      <c r="F170" s="551">
        <v>301817.02035192563</v>
      </c>
      <c r="G170" s="551">
        <v>41502.046526076345</v>
      </c>
      <c r="H170" s="551">
        <v>211.89026366020059</v>
      </c>
      <c r="I170" s="551">
        <v>320.75878892949186</v>
      </c>
      <c r="J170" s="551">
        <v>0</v>
      </c>
      <c r="K170" s="551">
        <v>0</v>
      </c>
      <c r="L170" s="551">
        <v>0</v>
      </c>
      <c r="M170" s="551">
        <v>0</v>
      </c>
      <c r="N170" s="551">
        <v>343851.71593059169</v>
      </c>
      <c r="O170" s="774">
        <v>2.0460884884957995</v>
      </c>
      <c r="P170" s="774">
        <v>0.11385961589897835</v>
      </c>
      <c r="Q170" s="774">
        <v>1.5656529479254177E-2</v>
      </c>
      <c r="R170" s="774">
        <v>7.9935001693915447E-5</v>
      </c>
      <c r="S170" s="774">
        <v>1.2100534443401677E-4</v>
      </c>
      <c r="T170" s="774">
        <v>0</v>
      </c>
      <c r="U170" s="774">
        <v>0</v>
      </c>
      <c r="V170" s="774">
        <v>0</v>
      </c>
      <c r="W170" s="774">
        <v>0</v>
      </c>
      <c r="X170" s="774">
        <v>0.12971708572436047</v>
      </c>
      <c r="Y170" s="774">
        <v>86.474018388606368</v>
      </c>
      <c r="Z170" s="774">
        <v>6.2111893699274008</v>
      </c>
      <c r="AA170" s="774">
        <v>0.4348420163269946</v>
      </c>
      <c r="AB170" s="774">
        <v>0.2490249556930999</v>
      </c>
      <c r="AC170" s="774">
        <v>2.2552094002314747E-2</v>
      </c>
      <c r="AD170" s="774">
        <v>1.2284466015130729E-2</v>
      </c>
      <c r="AE170" s="774">
        <v>8.1343932017076176E-4</v>
      </c>
      <c r="AF170" s="774">
        <v>2.215534175567913E-3</v>
      </c>
      <c r="AG170" s="774">
        <v>5.3367084768394472E-5</v>
      </c>
      <c r="AH170" s="774">
        <v>6.9329752425454476</v>
      </c>
      <c r="AI170" s="774">
        <v>70.907756050141757</v>
      </c>
      <c r="AJ170" s="774">
        <v>5.1847222787676115</v>
      </c>
      <c r="AK170" s="774">
        <v>0.19849838089690328</v>
      </c>
      <c r="AL170" s="774">
        <v>1.0330828967442272E-2</v>
      </c>
      <c r="AM170" s="774">
        <v>1.7390863046655235E-2</v>
      </c>
      <c r="AN170" s="774">
        <v>8.625423508684768E-3</v>
      </c>
      <c r="AO170" s="774">
        <v>2.8140135947080363E-4</v>
      </c>
      <c r="AP170" s="774">
        <v>1.6734921581684019E-3</v>
      </c>
      <c r="AQ170" s="774">
        <v>7.5076004147245621E-6</v>
      </c>
      <c r="AR170" s="774">
        <v>5.4215301763053514</v>
      </c>
    </row>
    <row r="171" spans="1:44">
      <c r="A171" s="574" t="s">
        <v>982</v>
      </c>
      <c r="B171" s="550">
        <v>169</v>
      </c>
      <c r="C171" s="550" t="s">
        <v>501</v>
      </c>
      <c r="D171" s="551">
        <v>2042541</v>
      </c>
      <c r="E171" s="551">
        <v>7986617.6682254681</v>
      </c>
      <c r="F171" s="551">
        <v>513588.53181203682</v>
      </c>
      <c r="G171" s="551">
        <v>22571.252428426127</v>
      </c>
      <c r="H171" s="551">
        <v>312.01499858277924</v>
      </c>
      <c r="I171" s="551">
        <v>472.32728556959995</v>
      </c>
      <c r="J171" s="551">
        <v>0</v>
      </c>
      <c r="K171" s="551">
        <v>0</v>
      </c>
      <c r="L171" s="551">
        <v>0</v>
      </c>
      <c r="M171" s="551">
        <v>0</v>
      </c>
      <c r="N171" s="551">
        <v>536944.12652461533</v>
      </c>
      <c r="O171" s="774">
        <v>3.910138238706331</v>
      </c>
      <c r="P171" s="774">
        <v>0.25144588618394287</v>
      </c>
      <c r="Q171" s="774">
        <v>1.1050574959536248E-2</v>
      </c>
      <c r="R171" s="774">
        <v>1.5275825483198585E-4</v>
      </c>
      <c r="S171" s="774">
        <v>2.312449471367282E-4</v>
      </c>
      <c r="T171" s="774">
        <v>0</v>
      </c>
      <c r="U171" s="774">
        <v>0</v>
      </c>
      <c r="V171" s="774">
        <v>0</v>
      </c>
      <c r="W171" s="774">
        <v>0</v>
      </c>
      <c r="X171" s="774">
        <v>0.26288046434544782</v>
      </c>
      <c r="Y171" s="774">
        <v>57.793175323298684</v>
      </c>
      <c r="Z171" s="774">
        <v>3.742800282376507</v>
      </c>
      <c r="AA171" s="774">
        <v>0.22838317761176574</v>
      </c>
      <c r="AB171" s="774">
        <v>0.17923168375667384</v>
      </c>
      <c r="AC171" s="774">
        <v>1.6541872431426491E-2</v>
      </c>
      <c r="AD171" s="774">
        <v>1.1194293610566685E-2</v>
      </c>
      <c r="AE171" s="774">
        <v>6.9654313964401444E-4</v>
      </c>
      <c r="AF171" s="774">
        <v>2.6317557463478867E-3</v>
      </c>
      <c r="AG171" s="774">
        <v>4.8652408888223323E-5</v>
      </c>
      <c r="AH171" s="774">
        <v>4.1815282610818203</v>
      </c>
      <c r="AI171" s="774">
        <v>47.665560985579759</v>
      </c>
      <c r="AJ171" s="774">
        <v>3.1095161460951091</v>
      </c>
      <c r="AK171" s="774">
        <v>8.8101191304217077E-2</v>
      </c>
      <c r="AL171" s="774">
        <v>6.6200966422284438E-3</v>
      </c>
      <c r="AM171" s="774">
        <v>1.2775224076090327E-2</v>
      </c>
      <c r="AN171" s="774">
        <v>8.2322461080753043E-3</v>
      </c>
      <c r="AO171" s="774">
        <v>2.293780369497052E-4</v>
      </c>
      <c r="AP171" s="774">
        <v>2.2475406502319873E-3</v>
      </c>
      <c r="AQ171" s="774">
        <v>6.6363046805372141E-6</v>
      </c>
      <c r="AR171" s="774">
        <v>3.2277284592175817</v>
      </c>
    </row>
    <row r="172" spans="1:44">
      <c r="A172" s="574" t="s">
        <v>983</v>
      </c>
      <c r="B172" s="550">
        <v>170</v>
      </c>
      <c r="C172" s="550" t="s">
        <v>503</v>
      </c>
      <c r="D172" s="551">
        <v>741857</v>
      </c>
      <c r="E172" s="551">
        <v>1015537.0048252743</v>
      </c>
      <c r="F172" s="551">
        <v>55970.883355482845</v>
      </c>
      <c r="G172" s="551">
        <v>6390.2937956877977</v>
      </c>
      <c r="H172" s="551">
        <v>39.674213826705063</v>
      </c>
      <c r="I172" s="551">
        <v>60.058695283854696</v>
      </c>
      <c r="J172" s="551">
        <v>0</v>
      </c>
      <c r="K172" s="551">
        <v>0</v>
      </c>
      <c r="L172" s="551">
        <v>0</v>
      </c>
      <c r="M172" s="551">
        <v>0</v>
      </c>
      <c r="N172" s="551">
        <v>62460.91006028121</v>
      </c>
      <c r="O172" s="774">
        <v>1.3689120744635075</v>
      </c>
      <c r="P172" s="774">
        <v>7.5446997676752864E-2</v>
      </c>
      <c r="Q172" s="774">
        <v>8.6139158836376784E-3</v>
      </c>
      <c r="R172" s="774">
        <v>5.347959758646891E-5</v>
      </c>
      <c r="S172" s="774">
        <v>8.0957240120204703E-5</v>
      </c>
      <c r="T172" s="774">
        <v>0</v>
      </c>
      <c r="U172" s="774">
        <v>0</v>
      </c>
      <c r="V172" s="774">
        <v>0</v>
      </c>
      <c r="W172" s="774">
        <v>0</v>
      </c>
      <c r="X172" s="774">
        <v>8.4195350398097224E-2</v>
      </c>
      <c r="Y172" s="774">
        <v>67.807606108321224</v>
      </c>
      <c r="Z172" s="774">
        <v>4.4730874634026572</v>
      </c>
      <c r="AA172" s="774">
        <v>0.35998227322563159</v>
      </c>
      <c r="AB172" s="774">
        <v>0.2118311770962428</v>
      </c>
      <c r="AC172" s="774">
        <v>2.1775118635115671E-2</v>
      </c>
      <c r="AD172" s="774">
        <v>2.2536982337229623E-2</v>
      </c>
      <c r="AE172" s="774">
        <v>9.7585571204600405E-3</v>
      </c>
      <c r="AF172" s="774">
        <v>3.4306202465594834E-2</v>
      </c>
      <c r="AG172" s="774">
        <v>1.1134726062638069E-3</v>
      </c>
      <c r="AH172" s="774">
        <v>5.1343912468891952</v>
      </c>
      <c r="AI172" s="774">
        <v>52.287849394492419</v>
      </c>
      <c r="AJ172" s="774">
        <v>3.5208582084070508</v>
      </c>
      <c r="AK172" s="774">
        <v>0.13012094331442198</v>
      </c>
      <c r="AL172" s="774">
        <v>7.9070146581354805E-3</v>
      </c>
      <c r="AM172" s="774">
        <v>1.4601845459428655E-2</v>
      </c>
      <c r="AN172" s="774">
        <v>1.615803653642546E-2</v>
      </c>
      <c r="AO172" s="774">
        <v>2.1086689244510957E-3</v>
      </c>
      <c r="AP172" s="774">
        <v>3.2171454128089826E-2</v>
      </c>
      <c r="AQ172" s="774">
        <v>1.1913848519345744E-4</v>
      </c>
      <c r="AR172" s="774">
        <v>3.7240453099131963</v>
      </c>
    </row>
    <row r="173" spans="1:44">
      <c r="A173" s="574" t="s">
        <v>984</v>
      </c>
      <c r="B173" s="550">
        <v>171</v>
      </c>
      <c r="C173" s="550" t="s">
        <v>985</v>
      </c>
      <c r="D173" s="551">
        <v>1291064</v>
      </c>
      <c r="E173" s="551">
        <v>3830796.500508022</v>
      </c>
      <c r="F173" s="551">
        <v>212302.88105544122</v>
      </c>
      <c r="G173" s="551">
        <v>3458.0577632163472</v>
      </c>
      <c r="H173" s="551">
        <v>149.65859320300981</v>
      </c>
      <c r="I173" s="551">
        <v>226.55268948870338</v>
      </c>
      <c r="J173" s="551">
        <v>0</v>
      </c>
      <c r="K173" s="551">
        <v>0</v>
      </c>
      <c r="L173" s="551">
        <v>0</v>
      </c>
      <c r="M173" s="551">
        <v>0</v>
      </c>
      <c r="N173" s="551">
        <v>216137.15010134928</v>
      </c>
      <c r="O173" s="774">
        <v>2.9671623564037275</v>
      </c>
      <c r="P173" s="774">
        <v>0.16444024545292968</v>
      </c>
      <c r="Q173" s="774">
        <v>2.6784557258326055E-3</v>
      </c>
      <c r="R173" s="774">
        <v>1.1591880278825048E-4</v>
      </c>
      <c r="S173" s="774">
        <v>1.7547750497938397E-4</v>
      </c>
      <c r="T173" s="774">
        <v>0</v>
      </c>
      <c r="U173" s="774">
        <v>0</v>
      </c>
      <c r="V173" s="774">
        <v>0</v>
      </c>
      <c r="W173" s="774">
        <v>0</v>
      </c>
      <c r="X173" s="774">
        <v>0.16741009748652991</v>
      </c>
      <c r="Y173" s="774">
        <v>80.797766504315774</v>
      </c>
      <c r="Z173" s="774">
        <v>5.8342673245341761</v>
      </c>
      <c r="AA173" s="774">
        <v>0.428205498070792</v>
      </c>
      <c r="AB173" s="774">
        <v>0.24150716127654787</v>
      </c>
      <c r="AC173" s="774">
        <v>2.1053493449955496E-2</v>
      </c>
      <c r="AD173" s="774">
        <v>1.1102706681661906E-2</v>
      </c>
      <c r="AE173" s="774">
        <v>6.8712798590025818E-4</v>
      </c>
      <c r="AF173" s="774">
        <v>2.1176958764694293E-3</v>
      </c>
      <c r="AG173" s="774">
        <v>4.7277324908996478E-5</v>
      </c>
      <c r="AH173" s="774">
        <v>6.5389882852004124</v>
      </c>
      <c r="AI173" s="774">
        <v>66.559584456667693</v>
      </c>
      <c r="AJ173" s="774">
        <v>4.8842475991396181</v>
      </c>
      <c r="AK173" s="774">
        <v>0.17198604405181736</v>
      </c>
      <c r="AL173" s="774">
        <v>1.0148485756959223E-2</v>
      </c>
      <c r="AM173" s="774">
        <v>1.6443683997201253E-2</v>
      </c>
      <c r="AN173" s="774">
        <v>7.5381154207076933E-3</v>
      </c>
      <c r="AO173" s="774">
        <v>2.2386610501669369E-4</v>
      </c>
      <c r="AP173" s="774">
        <v>1.6385286187256963E-3</v>
      </c>
      <c r="AQ173" s="774">
        <v>6.1610351877646037E-6</v>
      </c>
      <c r="AR173" s="774">
        <v>5.0922324841252342</v>
      </c>
    </row>
    <row r="174" spans="1:44">
      <c r="A174" s="574" t="s">
        <v>986</v>
      </c>
      <c r="B174" s="550">
        <v>172</v>
      </c>
      <c r="C174" s="550" t="s">
        <v>987</v>
      </c>
      <c r="D174" s="551">
        <v>1099907</v>
      </c>
      <c r="E174" s="551">
        <v>3351155.2806866909</v>
      </c>
      <c r="F174" s="551">
        <v>190058.52336952387</v>
      </c>
      <c r="G174" s="551">
        <v>19393.866640522599</v>
      </c>
      <c r="H174" s="551">
        <v>130.92034119951219</v>
      </c>
      <c r="I174" s="551">
        <v>198.18678481959483</v>
      </c>
      <c r="J174" s="551">
        <v>0</v>
      </c>
      <c r="K174" s="551">
        <v>0</v>
      </c>
      <c r="L174" s="551">
        <v>0</v>
      </c>
      <c r="M174" s="551">
        <v>0</v>
      </c>
      <c r="N174" s="551">
        <v>209781.49713606559</v>
      </c>
      <c r="O174" s="774">
        <v>3.0467623905354642</v>
      </c>
      <c r="P174" s="774">
        <v>0.17279508482946637</v>
      </c>
      <c r="Q174" s="774">
        <v>1.7632278584028105E-2</v>
      </c>
      <c r="R174" s="774">
        <v>1.1902855532287021E-4</v>
      </c>
      <c r="S174" s="774">
        <v>1.801850382074074E-4</v>
      </c>
      <c r="T174" s="774">
        <v>0</v>
      </c>
      <c r="U174" s="774">
        <v>0</v>
      </c>
      <c r="V174" s="774">
        <v>0</v>
      </c>
      <c r="W174" s="774">
        <v>0</v>
      </c>
      <c r="X174" s="774">
        <v>0.19072657700702475</v>
      </c>
      <c r="Y174" s="774">
        <v>63.422367692128432</v>
      </c>
      <c r="Z174" s="774">
        <v>4.1331680665587811</v>
      </c>
      <c r="AA174" s="774">
        <v>0.2841966262358665</v>
      </c>
      <c r="AB174" s="774">
        <v>0.19325829328764343</v>
      </c>
      <c r="AC174" s="774">
        <v>1.9237439215933717E-2</v>
      </c>
      <c r="AD174" s="774">
        <v>1.0300501825212138E-2</v>
      </c>
      <c r="AE174" s="774">
        <v>6.3504479130541797E-4</v>
      </c>
      <c r="AF174" s="774">
        <v>2.0332363160094616E-3</v>
      </c>
      <c r="AG174" s="774">
        <v>4.3031640563506929E-5</v>
      </c>
      <c r="AH174" s="774">
        <v>4.6428722398713154</v>
      </c>
      <c r="AI174" s="774">
        <v>52.690398449535877</v>
      </c>
      <c r="AJ174" s="774">
        <v>3.435900547964958</v>
      </c>
      <c r="AK174" s="774">
        <v>0.12734825045009893</v>
      </c>
      <c r="AL174" s="774">
        <v>7.6800528496252015E-3</v>
      </c>
      <c r="AM174" s="774">
        <v>1.499515599775816E-2</v>
      </c>
      <c r="AN174" s="774">
        <v>7.5469580023997717E-3</v>
      </c>
      <c r="AO174" s="774">
        <v>2.2269105188671369E-4</v>
      </c>
      <c r="AP174" s="774">
        <v>1.6601934008324288E-3</v>
      </c>
      <c r="AQ174" s="774">
        <v>6.2515932517878166E-6</v>
      </c>
      <c r="AR174" s="774">
        <v>3.5953601013108112</v>
      </c>
    </row>
    <row r="175" spans="1:44">
      <c r="A175" s="574" t="s">
        <v>988</v>
      </c>
      <c r="B175" s="550">
        <v>173</v>
      </c>
      <c r="C175" s="550" t="s">
        <v>989</v>
      </c>
      <c r="D175" s="551">
        <v>885425</v>
      </c>
      <c r="E175" s="551">
        <v>2463423.0974544031</v>
      </c>
      <c r="F175" s="551">
        <v>135734.20962003261</v>
      </c>
      <c r="G175" s="551">
        <v>722.26164419397651</v>
      </c>
      <c r="H175" s="551">
        <v>96.239107240474752</v>
      </c>
      <c r="I175" s="551">
        <v>145.68644614843814</v>
      </c>
      <c r="J175" s="551">
        <v>0</v>
      </c>
      <c r="K175" s="551">
        <v>0</v>
      </c>
      <c r="L175" s="551">
        <v>0</v>
      </c>
      <c r="M175" s="551">
        <v>0</v>
      </c>
      <c r="N175" s="551">
        <v>136698.39681761552</v>
      </c>
      <c r="O175" s="774">
        <v>2.7821928423688096</v>
      </c>
      <c r="P175" s="774">
        <v>0.15329837040972707</v>
      </c>
      <c r="Q175" s="774">
        <v>8.1572312075441338E-4</v>
      </c>
      <c r="R175" s="774">
        <v>1.0869255695341192E-4</v>
      </c>
      <c r="S175" s="774">
        <v>1.6453843764117586E-4</v>
      </c>
      <c r="T175" s="774">
        <v>0</v>
      </c>
      <c r="U175" s="774">
        <v>0</v>
      </c>
      <c r="V175" s="774">
        <v>0</v>
      </c>
      <c r="W175" s="774">
        <v>0</v>
      </c>
      <c r="X175" s="774">
        <v>0.15438732452507609</v>
      </c>
      <c r="Y175" s="774">
        <v>52.437133417243942</v>
      </c>
      <c r="Z175" s="774">
        <v>3.3111583332689594</v>
      </c>
      <c r="AA175" s="774">
        <v>0.32525514851325044</v>
      </c>
      <c r="AB175" s="774">
        <v>0.16555934473971265</v>
      </c>
      <c r="AC175" s="774">
        <v>1.4756471775762701E-2</v>
      </c>
      <c r="AD175" s="774">
        <v>1.0397709811162618E-2</v>
      </c>
      <c r="AE175" s="774">
        <v>6.452450631073836E-4</v>
      </c>
      <c r="AF175" s="774">
        <v>3.8299951435012249E-3</v>
      </c>
      <c r="AG175" s="774">
        <v>4.5201293635534395E-5</v>
      </c>
      <c r="AH175" s="774">
        <v>3.831647449609092</v>
      </c>
      <c r="AI175" s="774">
        <v>39.312569820711886</v>
      </c>
      <c r="AJ175" s="774">
        <v>2.4999595082496118</v>
      </c>
      <c r="AK175" s="774">
        <v>7.1096497589142077E-2</v>
      </c>
      <c r="AL175" s="774">
        <v>5.2827293434935503E-3</v>
      </c>
      <c r="AM175" s="774">
        <v>1.0243028479407626E-2</v>
      </c>
      <c r="AN175" s="774">
        <v>6.6879860982238587E-3</v>
      </c>
      <c r="AO175" s="774">
        <v>2.0192462291698489E-4</v>
      </c>
      <c r="AP175" s="774">
        <v>3.3225445749281296E-3</v>
      </c>
      <c r="AQ175" s="774">
        <v>5.3917129473349897E-6</v>
      </c>
      <c r="AR175" s="774">
        <v>2.5967996106706712</v>
      </c>
    </row>
    <row r="176" spans="1:44">
      <c r="A176" s="574" t="s">
        <v>990</v>
      </c>
      <c r="B176" s="550">
        <v>174</v>
      </c>
      <c r="C176" s="550" t="s">
        <v>214</v>
      </c>
      <c r="D176" s="551">
        <v>3334861</v>
      </c>
      <c r="E176" s="551">
        <v>10685732.197087245</v>
      </c>
      <c r="F176" s="551">
        <v>615615.35036930081</v>
      </c>
      <c r="G176" s="551">
        <v>31566.485382389401</v>
      </c>
      <c r="H176" s="551">
        <v>417.46191627461923</v>
      </c>
      <c r="I176" s="551">
        <v>631.95248509940438</v>
      </c>
      <c r="J176" s="551">
        <v>0</v>
      </c>
      <c r="K176" s="551">
        <v>0</v>
      </c>
      <c r="L176" s="551">
        <v>0</v>
      </c>
      <c r="M176" s="551">
        <v>0</v>
      </c>
      <c r="N176" s="551">
        <v>648231.25015306426</v>
      </c>
      <c r="O176" s="774">
        <v>3.204251150823751</v>
      </c>
      <c r="P176" s="774">
        <v>0.18460000292944767</v>
      </c>
      <c r="Q176" s="774">
        <v>9.4656075267872935E-3</v>
      </c>
      <c r="R176" s="774">
        <v>1.2518120433643837E-4</v>
      </c>
      <c r="S176" s="774">
        <v>1.8949889818478322E-4</v>
      </c>
      <c r="T176" s="774">
        <v>0</v>
      </c>
      <c r="U176" s="774">
        <v>0</v>
      </c>
      <c r="V176" s="774">
        <v>0</v>
      </c>
      <c r="W176" s="774">
        <v>0</v>
      </c>
      <c r="X176" s="774">
        <v>0.19438029055875619</v>
      </c>
      <c r="Y176" s="774">
        <v>68.039652388247447</v>
      </c>
      <c r="Z176" s="774">
        <v>4.2211372755903369</v>
      </c>
      <c r="AA176" s="774">
        <v>0.26000798690809529</v>
      </c>
      <c r="AB176" s="774">
        <v>0.20285155588147713</v>
      </c>
      <c r="AC176" s="774">
        <v>1.8810024153181261E-2</v>
      </c>
      <c r="AD176" s="774">
        <v>9.7547359892842366E-3</v>
      </c>
      <c r="AE176" s="774">
        <v>1.0460220595523207E-3</v>
      </c>
      <c r="AF176" s="774">
        <v>2.6644253230495522E-3</v>
      </c>
      <c r="AG176" s="774">
        <v>1.0672968975523051E-4</v>
      </c>
      <c r="AH176" s="774">
        <v>4.7163787555947323</v>
      </c>
      <c r="AI176" s="774">
        <v>54.85162694445598</v>
      </c>
      <c r="AJ176" s="774">
        <v>3.4012099914968719</v>
      </c>
      <c r="AK176" s="774">
        <v>9.8968201085975926E-2</v>
      </c>
      <c r="AL176" s="774">
        <v>6.9273312765593797E-3</v>
      </c>
      <c r="AM176" s="774">
        <v>1.4327130642870192E-2</v>
      </c>
      <c r="AN176" s="774">
        <v>6.8471846520942008E-3</v>
      </c>
      <c r="AO176" s="774">
        <v>2.4083179106345777E-4</v>
      </c>
      <c r="AP176" s="774">
        <v>2.0964517470431314E-3</v>
      </c>
      <c r="AQ176" s="774">
        <v>1.0630848882660997E-5</v>
      </c>
      <c r="AR176" s="774">
        <v>3.5306277535413604</v>
      </c>
    </row>
    <row r="177" spans="1:44">
      <c r="A177" s="574" t="s">
        <v>991</v>
      </c>
      <c r="B177" s="550">
        <v>175</v>
      </c>
      <c r="C177" s="550" t="s">
        <v>992</v>
      </c>
      <c r="D177" s="551">
        <v>529574</v>
      </c>
      <c r="E177" s="551">
        <v>333123.019595552</v>
      </c>
      <c r="F177" s="551">
        <v>21116.564238666884</v>
      </c>
      <c r="G177" s="551">
        <v>357.88356312137745</v>
      </c>
      <c r="H177" s="551">
        <v>13.014192340834988</v>
      </c>
      <c r="I177" s="551">
        <v>19.700841851025466</v>
      </c>
      <c r="J177" s="551">
        <v>0</v>
      </c>
      <c r="K177" s="551">
        <v>0</v>
      </c>
      <c r="L177" s="551">
        <v>5163.3685501467708</v>
      </c>
      <c r="M177" s="551">
        <v>0</v>
      </c>
      <c r="N177" s="551">
        <v>26670.531386126891</v>
      </c>
      <c r="O177" s="774">
        <v>0.62903960465497177</v>
      </c>
      <c r="P177" s="774">
        <v>3.9874624204864449E-2</v>
      </c>
      <c r="Q177" s="774">
        <v>6.7579519221369904E-4</v>
      </c>
      <c r="R177" s="774">
        <v>2.4574832489576507E-5</v>
      </c>
      <c r="S177" s="774">
        <v>3.7201301142098114E-5</v>
      </c>
      <c r="T177" s="774">
        <v>0</v>
      </c>
      <c r="U177" s="774">
        <v>0</v>
      </c>
      <c r="V177" s="774">
        <v>9.7500416375176473E-3</v>
      </c>
      <c r="W177" s="774">
        <v>0</v>
      </c>
      <c r="X177" s="774">
        <v>5.0362237168227464E-2</v>
      </c>
      <c r="Y177" s="774">
        <v>28.835420266360209</v>
      </c>
      <c r="Z177" s="774">
        <v>1.9413807353562129</v>
      </c>
      <c r="AA177" s="774">
        <v>0.15045347475783699</v>
      </c>
      <c r="AB177" s="774">
        <v>9.3072433173205182E-2</v>
      </c>
      <c r="AC177" s="774">
        <v>8.778225219959291E-3</v>
      </c>
      <c r="AD177" s="774">
        <v>9.5598668525651333E-3</v>
      </c>
      <c r="AE177" s="774">
        <v>8.9902164794060206E-4</v>
      </c>
      <c r="AF177" s="774">
        <v>1.5253866195855099E-2</v>
      </c>
      <c r="AG177" s="774">
        <v>8.2478124221049034E-5</v>
      </c>
      <c r="AH177" s="774">
        <v>2.2194801013277963</v>
      </c>
      <c r="AI177" s="774">
        <v>21.529518919530037</v>
      </c>
      <c r="AJ177" s="774">
        <v>1.4647258171569026</v>
      </c>
      <c r="AK177" s="774">
        <v>5.2689443178298954E-2</v>
      </c>
      <c r="AL177" s="774">
        <v>3.3805584126013859E-3</v>
      </c>
      <c r="AM177" s="774">
        <v>6.1612095587689954E-3</v>
      </c>
      <c r="AN177" s="774">
        <v>6.0003570643461408E-3</v>
      </c>
      <c r="AO177" s="774">
        <v>1.7824267262545835E-4</v>
      </c>
      <c r="AP177" s="774">
        <v>1.3920848933152485E-2</v>
      </c>
      <c r="AQ177" s="774">
        <v>4.9206998330558998E-6</v>
      </c>
      <c r="AR177" s="774">
        <v>1.5470613976765295</v>
      </c>
    </row>
    <row r="178" spans="1:44">
      <c r="A178" s="574" t="s">
        <v>993</v>
      </c>
      <c r="B178" s="550">
        <v>176</v>
      </c>
      <c r="C178" s="550" t="s">
        <v>994</v>
      </c>
      <c r="D178" s="551">
        <v>568930</v>
      </c>
      <c r="E178" s="551">
        <v>348425.44632739946</v>
      </c>
      <c r="F178" s="551">
        <v>20698.797360165063</v>
      </c>
      <c r="G178" s="551">
        <v>64.300396045737926</v>
      </c>
      <c r="H178" s="551">
        <v>13.612015706544108</v>
      </c>
      <c r="I178" s="551">
        <v>20.605824909077263</v>
      </c>
      <c r="J178" s="551">
        <v>0</v>
      </c>
      <c r="K178" s="551">
        <v>0</v>
      </c>
      <c r="L178" s="551">
        <v>5545.551418662164</v>
      </c>
      <c r="M178" s="551">
        <v>0</v>
      </c>
      <c r="N178" s="551">
        <v>26342.867015488591</v>
      </c>
      <c r="O178" s="774">
        <v>0.61242234778865501</v>
      </c>
      <c r="P178" s="774">
        <v>3.6381975568461962E-2</v>
      </c>
      <c r="Q178" s="774">
        <v>1.1301987247242706E-4</v>
      </c>
      <c r="R178" s="774">
        <v>2.3925642357661063E-5</v>
      </c>
      <c r="S178" s="774">
        <v>3.6218559241167214E-5</v>
      </c>
      <c r="T178" s="774">
        <v>0</v>
      </c>
      <c r="U178" s="774">
        <v>0</v>
      </c>
      <c r="V178" s="774">
        <v>9.7473352058463497E-3</v>
      </c>
      <c r="W178" s="774">
        <v>0</v>
      </c>
      <c r="X178" s="774">
        <v>4.6302474848379564E-2</v>
      </c>
      <c r="Y178" s="774">
        <v>47.905783780738744</v>
      </c>
      <c r="Z178" s="774">
        <v>3.3500535407462628</v>
      </c>
      <c r="AA178" s="774">
        <v>0.25487602537580889</v>
      </c>
      <c r="AB178" s="774">
        <v>0.14600737611528125</v>
      </c>
      <c r="AC178" s="774">
        <v>1.3134478773605282E-2</v>
      </c>
      <c r="AD178" s="774">
        <v>8.1281169499731361E-3</v>
      </c>
      <c r="AE178" s="774">
        <v>1.5664138908058813E-3</v>
      </c>
      <c r="AF178" s="774">
        <v>1.5553414807114727E-2</v>
      </c>
      <c r="AG178" s="774">
        <v>1.8664178164851843E-4</v>
      </c>
      <c r="AH178" s="774">
        <v>3.7895060084405001</v>
      </c>
      <c r="AI178" s="774">
        <v>38.752335635554765</v>
      </c>
      <c r="AJ178" s="774">
        <v>2.7593951115032822</v>
      </c>
      <c r="AK178" s="774">
        <v>9.5442854494783069E-2</v>
      </c>
      <c r="AL178" s="774">
        <v>5.7619239518534524E-3</v>
      </c>
      <c r="AM178" s="774">
        <v>9.8665520620507038E-3</v>
      </c>
      <c r="AN178" s="774">
        <v>5.0881400488684003E-3</v>
      </c>
      <c r="AO178" s="774">
        <v>1.698393032560031E-4</v>
      </c>
      <c r="AP178" s="774">
        <v>1.4604100651919846E-2</v>
      </c>
      <c r="AQ178" s="774">
        <v>4.4809819950736359E-6</v>
      </c>
      <c r="AR178" s="774">
        <v>2.890333002998009</v>
      </c>
    </row>
    <row r="179" spans="1:44">
      <c r="A179" s="574" t="s">
        <v>995</v>
      </c>
      <c r="B179" s="550">
        <v>177</v>
      </c>
      <c r="C179" s="550" t="s">
        <v>996</v>
      </c>
      <c r="D179" s="551">
        <v>1077703</v>
      </c>
      <c r="E179" s="551">
        <v>1016474.0617554176</v>
      </c>
      <c r="F179" s="551">
        <v>57270.919970534429</v>
      </c>
      <c r="G179" s="551">
        <v>795.12677266836772</v>
      </c>
      <c r="H179" s="551">
        <v>39.710822041706244</v>
      </c>
      <c r="I179" s="551">
        <v>60.114112680132422</v>
      </c>
      <c r="J179" s="551">
        <v>0</v>
      </c>
      <c r="K179" s="551">
        <v>0</v>
      </c>
      <c r="L179" s="551">
        <v>10506.129058984441</v>
      </c>
      <c r="M179" s="551">
        <v>0</v>
      </c>
      <c r="N179" s="551">
        <v>68672.000736909074</v>
      </c>
      <c r="O179" s="774">
        <v>0.943185703069786</v>
      </c>
      <c r="P179" s="774">
        <v>5.3141654027625822E-2</v>
      </c>
      <c r="Q179" s="774">
        <v>7.3779767957254244E-4</v>
      </c>
      <c r="R179" s="774">
        <v>3.6847649159096935E-5</v>
      </c>
      <c r="S179" s="774">
        <v>5.5779850923800364E-5</v>
      </c>
      <c r="T179" s="774">
        <v>0</v>
      </c>
      <c r="U179" s="774">
        <v>0</v>
      </c>
      <c r="V179" s="774">
        <v>9.7486311710967138E-3</v>
      </c>
      <c r="W179" s="774">
        <v>0</v>
      </c>
      <c r="X179" s="774">
        <v>6.3720710378377982E-2</v>
      </c>
      <c r="Y179" s="774">
        <v>50.250986949396193</v>
      </c>
      <c r="Z179" s="774">
        <v>3.3448258398859352</v>
      </c>
      <c r="AA179" s="774">
        <v>0.24942450311180769</v>
      </c>
      <c r="AB179" s="774">
        <v>0.15952854312175893</v>
      </c>
      <c r="AC179" s="774">
        <v>1.464300143019558E-2</v>
      </c>
      <c r="AD179" s="774">
        <v>1.1013404098983314E-2</v>
      </c>
      <c r="AE179" s="774">
        <v>3.5478474469013326E-3</v>
      </c>
      <c r="AF179" s="774">
        <v>2.4917075446118781E-2</v>
      </c>
      <c r="AG179" s="774">
        <v>3.9947628395302251E-4</v>
      </c>
      <c r="AH179" s="774">
        <v>3.8082996908256539</v>
      </c>
      <c r="AI179" s="774">
        <v>38.719464973011569</v>
      </c>
      <c r="AJ179" s="774">
        <v>2.6150936997089147</v>
      </c>
      <c r="AK179" s="774">
        <v>9.1093227837293872E-2</v>
      </c>
      <c r="AL179" s="774">
        <v>5.6572240847956035E-3</v>
      </c>
      <c r="AM179" s="774">
        <v>1.0247065507984401E-2</v>
      </c>
      <c r="AN179" s="774">
        <v>7.1213116671405251E-3</v>
      </c>
      <c r="AO179" s="774">
        <v>5.1404364631745187E-4</v>
      </c>
      <c r="AP179" s="774">
        <v>2.2901197370596878E-2</v>
      </c>
      <c r="AQ179" s="774">
        <v>2.8667564046377678E-5</v>
      </c>
      <c r="AR179" s="774">
        <v>2.7526564373870896</v>
      </c>
    </row>
    <row r="180" spans="1:44">
      <c r="A180" s="574" t="s">
        <v>997</v>
      </c>
      <c r="B180" s="550">
        <v>178</v>
      </c>
      <c r="C180" s="550" t="s">
        <v>508</v>
      </c>
      <c r="D180" s="551">
        <v>2122287</v>
      </c>
      <c r="E180" s="551">
        <v>1550342.8716971492</v>
      </c>
      <c r="F180" s="551">
        <v>85437.12122446284</v>
      </c>
      <c r="G180" s="551">
        <v>4299.9809026065777</v>
      </c>
      <c r="H180" s="551">
        <v>60.567595571766866</v>
      </c>
      <c r="I180" s="551">
        <v>91.687028315403836</v>
      </c>
      <c r="J180" s="551">
        <v>0</v>
      </c>
      <c r="K180" s="551">
        <v>0</v>
      </c>
      <c r="L180" s="551">
        <v>20690.522539881935</v>
      </c>
      <c r="M180" s="551">
        <v>0</v>
      </c>
      <c r="N180" s="551">
        <v>110579.87929083851</v>
      </c>
      <c r="O180" s="774">
        <v>0.73050575708994558</v>
      </c>
      <c r="P180" s="774">
        <v>4.025710058275004E-2</v>
      </c>
      <c r="Q180" s="774">
        <v>2.0261071676953108E-3</v>
      </c>
      <c r="R180" s="774">
        <v>2.8538833612874632E-5</v>
      </c>
      <c r="S180" s="774">
        <v>4.3201993093018914E-5</v>
      </c>
      <c r="T180" s="774">
        <v>0</v>
      </c>
      <c r="U180" s="774">
        <v>0</v>
      </c>
      <c r="V180" s="774">
        <v>9.7491633034937943E-3</v>
      </c>
      <c r="W180" s="774">
        <v>0</v>
      </c>
      <c r="X180" s="774">
        <v>5.2104111880645038E-2</v>
      </c>
      <c r="Y180" s="774">
        <v>41.200984671551467</v>
      </c>
      <c r="Z180" s="774">
        <v>2.7745452904997165</v>
      </c>
      <c r="AA180" s="774">
        <v>0.20036961194882555</v>
      </c>
      <c r="AB180" s="774">
        <v>0.13082546736924355</v>
      </c>
      <c r="AC180" s="774">
        <v>1.1936740480538492E-2</v>
      </c>
      <c r="AD180" s="774">
        <v>1.0850264524057426E-2</v>
      </c>
      <c r="AE180" s="774">
        <v>2.3121080114076476E-3</v>
      </c>
      <c r="AF180" s="774">
        <v>2.0612512545841184E-2</v>
      </c>
      <c r="AG180" s="774">
        <v>1.737741118373616E-4</v>
      </c>
      <c r="AH180" s="774">
        <v>3.151625769491468</v>
      </c>
      <c r="AI180" s="774">
        <v>31.921117161569082</v>
      </c>
      <c r="AJ180" s="774">
        <v>2.18503670790402</v>
      </c>
      <c r="AK180" s="774">
        <v>7.598201010444515E-2</v>
      </c>
      <c r="AL180" s="774">
        <v>4.840227177573886E-3</v>
      </c>
      <c r="AM180" s="774">
        <v>8.4612337931285996E-3</v>
      </c>
      <c r="AN180" s="774">
        <v>7.5646881650345702E-3</v>
      </c>
      <c r="AO180" s="774">
        <v>6.2369448924440654E-4</v>
      </c>
      <c r="AP180" s="774">
        <v>1.9162074276118136E-2</v>
      </c>
      <c r="AQ180" s="774">
        <v>2.1750374029482787E-5</v>
      </c>
      <c r="AR180" s="774">
        <v>2.3016923862835941</v>
      </c>
    </row>
    <row r="181" spans="1:44">
      <c r="A181" s="574" t="s">
        <v>998</v>
      </c>
      <c r="B181" s="550">
        <v>179</v>
      </c>
      <c r="C181" s="550" t="s">
        <v>510</v>
      </c>
      <c r="D181" s="551">
        <v>1450604</v>
      </c>
      <c r="E181" s="551">
        <v>650649.85996774468</v>
      </c>
      <c r="F181" s="551">
        <v>36140.958217620588</v>
      </c>
      <c r="G181" s="551">
        <v>941.00780030727492</v>
      </c>
      <c r="H181" s="551">
        <v>25.41908522094414</v>
      </c>
      <c r="I181" s="551">
        <v>38.479328168852724</v>
      </c>
      <c r="J181" s="551">
        <v>0</v>
      </c>
      <c r="K181" s="551">
        <v>0</v>
      </c>
      <c r="L181" s="551">
        <v>14141.741091366861</v>
      </c>
      <c r="M181" s="551">
        <v>0</v>
      </c>
      <c r="N181" s="551">
        <v>51287.60552268452</v>
      </c>
      <c r="O181" s="774">
        <v>0.44853720241206052</v>
      </c>
      <c r="P181" s="774">
        <v>2.4914420625905202E-2</v>
      </c>
      <c r="Q181" s="774">
        <v>6.4870067937719382E-4</v>
      </c>
      <c r="R181" s="774">
        <v>1.752310432133383E-5</v>
      </c>
      <c r="S181" s="774">
        <v>2.6526418077471676E-5</v>
      </c>
      <c r="T181" s="774">
        <v>0</v>
      </c>
      <c r="U181" s="774">
        <v>0</v>
      </c>
      <c r="V181" s="774">
        <v>9.7488639844967064E-3</v>
      </c>
      <c r="W181" s="774">
        <v>0</v>
      </c>
      <c r="X181" s="774">
        <v>3.535603481217791E-2</v>
      </c>
      <c r="Y181" s="774">
        <v>43.258514520299329</v>
      </c>
      <c r="Z181" s="774">
        <v>2.8592444655567766</v>
      </c>
      <c r="AA181" s="774">
        <v>0.21219392887533636</v>
      </c>
      <c r="AB181" s="774">
        <v>0.13634172265258399</v>
      </c>
      <c r="AC181" s="774">
        <v>1.3921426839738356E-2</v>
      </c>
      <c r="AD181" s="774">
        <v>1.9136811524279911E-2</v>
      </c>
      <c r="AE181" s="774">
        <v>8.2731900750061191E-3</v>
      </c>
      <c r="AF181" s="774">
        <v>1.7101722663227074E-2</v>
      </c>
      <c r="AG181" s="774">
        <v>7.0220456717610285E-4</v>
      </c>
      <c r="AH181" s="774">
        <v>3.2669154727541243</v>
      </c>
      <c r="AI181" s="774">
        <v>32.46789518988426</v>
      </c>
      <c r="AJ181" s="774">
        <v>2.1829381503497727</v>
      </c>
      <c r="AK181" s="774">
        <v>7.1521248710760918E-2</v>
      </c>
      <c r="AL181" s="774">
        <v>4.8910105909534783E-3</v>
      </c>
      <c r="AM181" s="774">
        <v>9.0899453006506956E-3</v>
      </c>
      <c r="AN181" s="774">
        <v>1.3890197164519299E-2</v>
      </c>
      <c r="AO181" s="774">
        <v>2.3255015536720264E-3</v>
      </c>
      <c r="AP181" s="774">
        <v>1.5056998054948261E-2</v>
      </c>
      <c r="AQ181" s="774">
        <v>7.6931631737788694E-5</v>
      </c>
      <c r="AR181" s="774">
        <v>2.2997899833570155</v>
      </c>
    </row>
    <row r="182" spans="1:44">
      <c r="A182" s="574" t="s">
        <v>999</v>
      </c>
      <c r="B182" s="550">
        <v>180</v>
      </c>
      <c r="C182" s="550" t="s">
        <v>512</v>
      </c>
      <c r="D182" s="551">
        <v>1525986</v>
      </c>
      <c r="E182" s="551">
        <v>1067960.9244915303</v>
      </c>
      <c r="F182" s="551">
        <v>57495.136899977006</v>
      </c>
      <c r="G182" s="551">
        <v>12824.578700814003</v>
      </c>
      <c r="H182" s="551">
        <v>41.722270951743937</v>
      </c>
      <c r="I182" s="551">
        <v>63.159037469182195</v>
      </c>
      <c r="J182" s="551">
        <v>30781919.593702432</v>
      </c>
      <c r="K182" s="551">
        <v>0</v>
      </c>
      <c r="L182" s="551">
        <v>14878.808052075121</v>
      </c>
      <c r="M182" s="551">
        <v>0</v>
      </c>
      <c r="N182" s="551">
        <v>30867222.998663716</v>
      </c>
      <c r="O182" s="774">
        <v>0.69984975254788073</v>
      </c>
      <c r="P182" s="774">
        <v>3.7677368534165458E-2</v>
      </c>
      <c r="Q182" s="774">
        <v>8.4041260541145215E-3</v>
      </c>
      <c r="R182" s="774">
        <v>2.7341188550710121E-5</v>
      </c>
      <c r="S182" s="774">
        <v>4.1389001910359728E-5</v>
      </c>
      <c r="T182" s="774">
        <v>20.171823066333786</v>
      </c>
      <c r="U182" s="774">
        <v>0</v>
      </c>
      <c r="V182" s="774">
        <v>9.7502913212015839E-3</v>
      </c>
      <c r="W182" s="774">
        <v>0</v>
      </c>
      <c r="X182" s="774">
        <v>20.227723582433729</v>
      </c>
      <c r="Y182" s="774">
        <v>33.304859545145845</v>
      </c>
      <c r="Z182" s="774">
        <v>2.0732178207367813</v>
      </c>
      <c r="AA182" s="774">
        <v>0.19016402219767617</v>
      </c>
      <c r="AB182" s="774">
        <v>0.1145229544505104</v>
      </c>
      <c r="AC182" s="774">
        <v>1.22908409065547E-2</v>
      </c>
      <c r="AD182" s="774">
        <v>22.737965165656814</v>
      </c>
      <c r="AE182" s="774">
        <v>5.5541405879451465E-3</v>
      </c>
      <c r="AF182" s="774">
        <v>1.7343298844054011E-2</v>
      </c>
      <c r="AG182" s="774">
        <v>4.2394085781430145E-4</v>
      </c>
      <c r="AH182" s="774">
        <v>25.151482184238152</v>
      </c>
      <c r="AI182" s="774">
        <v>24.282523171130492</v>
      </c>
      <c r="AJ182" s="774">
        <v>1.5311601998403788</v>
      </c>
      <c r="AK182" s="774">
        <v>7.0893385114072727E-2</v>
      </c>
      <c r="AL182" s="774">
        <v>4.2674495813863301E-3</v>
      </c>
      <c r="AM182" s="774">
        <v>7.7543766497948849E-3</v>
      </c>
      <c r="AN182" s="774">
        <v>22.456968625924862</v>
      </c>
      <c r="AO182" s="774">
        <v>1.7296261113460736E-3</v>
      </c>
      <c r="AP182" s="774">
        <v>1.5614295858053488E-2</v>
      </c>
      <c r="AQ182" s="774">
        <v>5.3267640301806493E-5</v>
      </c>
      <c r="AR182" s="774">
        <v>24.088441226720196</v>
      </c>
    </row>
    <row r="183" spans="1:44">
      <c r="A183" s="574" t="s">
        <v>1000</v>
      </c>
      <c r="B183" s="550">
        <v>181</v>
      </c>
      <c r="C183" s="550" t="s">
        <v>1001</v>
      </c>
      <c r="D183" s="551">
        <v>1020607</v>
      </c>
      <c r="E183" s="551">
        <v>915446.87405013072</v>
      </c>
      <c r="F183" s="551">
        <v>56762.40328745592</v>
      </c>
      <c r="G183" s="551">
        <v>1562.014884697657</v>
      </c>
      <c r="H183" s="551">
        <v>35.763970052772727</v>
      </c>
      <c r="I183" s="551">
        <v>54.139381032790283</v>
      </c>
      <c r="J183" s="551">
        <v>0</v>
      </c>
      <c r="K183" s="551">
        <v>0</v>
      </c>
      <c r="L183" s="551">
        <v>9950.4039695615411</v>
      </c>
      <c r="M183" s="551">
        <v>0</v>
      </c>
      <c r="N183" s="551">
        <v>68364.725492800688</v>
      </c>
      <c r="O183" s="774">
        <v>0.89696315432887563</v>
      </c>
      <c r="P183" s="774">
        <v>5.5616317826015227E-2</v>
      </c>
      <c r="Q183" s="774">
        <v>1.5304763583805097E-3</v>
      </c>
      <c r="R183" s="774">
        <v>3.5041862394411097E-5</v>
      </c>
      <c r="S183" s="774">
        <v>5.3046256818530817E-5</v>
      </c>
      <c r="T183" s="774">
        <v>0</v>
      </c>
      <c r="U183" s="774">
        <v>0</v>
      </c>
      <c r="V183" s="774">
        <v>9.7494961033596089E-3</v>
      </c>
      <c r="W183" s="774">
        <v>0</v>
      </c>
      <c r="X183" s="774">
        <v>6.698437840696829E-2</v>
      </c>
      <c r="Y183" s="774">
        <v>61.73399370786403</v>
      </c>
      <c r="Z183" s="774">
        <v>4.3892738824332316</v>
      </c>
      <c r="AA183" s="774">
        <v>0.30769211362000864</v>
      </c>
      <c r="AB183" s="774">
        <v>0.18157597435610773</v>
      </c>
      <c r="AC183" s="774">
        <v>1.6379426429171274E-2</v>
      </c>
      <c r="AD183" s="774">
        <v>9.5426909546749879E-3</v>
      </c>
      <c r="AE183" s="774">
        <v>6.3470164704421302E-4</v>
      </c>
      <c r="AF183" s="774">
        <v>1.2552956677379131E-2</v>
      </c>
      <c r="AG183" s="774">
        <v>4.3429601148569028E-5</v>
      </c>
      <c r="AH183" s="774">
        <v>4.9176951757187668</v>
      </c>
      <c r="AI183" s="774">
        <v>51.277918334979624</v>
      </c>
      <c r="AJ183" s="774">
        <v>3.6942860580358996</v>
      </c>
      <c r="AK183" s="774">
        <v>0.13067627617678415</v>
      </c>
      <c r="AL183" s="774">
        <v>7.46520512987125E-3</v>
      </c>
      <c r="AM183" s="774">
        <v>1.2711219111177046E-2</v>
      </c>
      <c r="AN183" s="774">
        <v>6.5840508957024377E-3</v>
      </c>
      <c r="AO183" s="774">
        <v>2.1157366544275889E-4</v>
      </c>
      <c r="AP183" s="774">
        <v>1.2013990040961315E-2</v>
      </c>
      <c r="AQ183" s="774">
        <v>5.9939293584260621E-6</v>
      </c>
      <c r="AR183" s="774">
        <v>3.8639543669851975</v>
      </c>
    </row>
    <row r="184" spans="1:44">
      <c r="A184" s="574" t="s">
        <v>1002</v>
      </c>
      <c r="B184" s="550">
        <v>182</v>
      </c>
      <c r="C184" s="550" t="s">
        <v>514</v>
      </c>
      <c r="D184" s="551">
        <v>2097904</v>
      </c>
      <c r="E184" s="551">
        <v>1822194.5216954327</v>
      </c>
      <c r="F184" s="551">
        <v>101869.20893885032</v>
      </c>
      <c r="G184" s="551">
        <v>3862.0494704597395</v>
      </c>
      <c r="H184" s="551">
        <v>71.188085460296477</v>
      </c>
      <c r="I184" s="551">
        <v>107.76429121383373</v>
      </c>
      <c r="J184" s="551">
        <v>9415.7108620372946</v>
      </c>
      <c r="K184" s="551">
        <v>0</v>
      </c>
      <c r="L184" s="551">
        <v>20455.55807224875</v>
      </c>
      <c r="M184" s="551">
        <v>0</v>
      </c>
      <c r="N184" s="551">
        <v>135781.47972027023</v>
      </c>
      <c r="O184" s="774">
        <v>0.8685786011635579</v>
      </c>
      <c r="P184" s="774">
        <v>4.8557612235283563E-2</v>
      </c>
      <c r="Q184" s="774">
        <v>1.8409085784953647E-3</v>
      </c>
      <c r="R184" s="774">
        <v>3.3932956636860635E-5</v>
      </c>
      <c r="S184" s="774">
        <v>5.1367598905304403E-5</v>
      </c>
      <c r="T184" s="774">
        <v>4.4881514416471365E-3</v>
      </c>
      <c r="U184" s="774">
        <v>0</v>
      </c>
      <c r="V184" s="774">
        <v>9.750473840675622E-3</v>
      </c>
      <c r="W184" s="774">
        <v>0</v>
      </c>
      <c r="X184" s="774">
        <v>6.4722446651643853E-2</v>
      </c>
      <c r="Y184" s="774">
        <v>44.856670124746138</v>
      </c>
      <c r="Z184" s="774">
        <v>3.0236722901783564</v>
      </c>
      <c r="AA184" s="774">
        <v>0.27195590842137435</v>
      </c>
      <c r="AB184" s="774">
        <v>0.14433262016704901</v>
      </c>
      <c r="AC184" s="774">
        <v>1.4029452078139916E-2</v>
      </c>
      <c r="AD184" s="774">
        <v>3.878275831501457E-2</v>
      </c>
      <c r="AE184" s="774">
        <v>2.3465287554886418E-3</v>
      </c>
      <c r="AF184" s="774">
        <v>1.7936559444298405E-2</v>
      </c>
      <c r="AG184" s="774">
        <v>1.9946862600315858E-4</v>
      </c>
      <c r="AH184" s="774">
        <v>3.5132555859857248</v>
      </c>
      <c r="AI184" s="774">
        <v>34.641922159928313</v>
      </c>
      <c r="AJ184" s="774">
        <v>2.3743072739038169</v>
      </c>
      <c r="AK184" s="774">
        <v>0.11027830786445933</v>
      </c>
      <c r="AL184" s="774">
        <v>5.3050827503317707E-3</v>
      </c>
      <c r="AM184" s="774">
        <v>9.9031174048647523E-3</v>
      </c>
      <c r="AN184" s="774">
        <v>3.2011979367531404E-2</v>
      </c>
      <c r="AO184" s="774">
        <v>6.1481192867284375E-4</v>
      </c>
      <c r="AP184" s="774">
        <v>1.6602724541418191E-2</v>
      </c>
      <c r="AQ184" s="774">
        <v>1.8842754308996711E-5</v>
      </c>
      <c r="AR184" s="774">
        <v>2.5490421405154042</v>
      </c>
    </row>
    <row r="185" spans="1:44">
      <c r="A185" s="574" t="s">
        <v>1003</v>
      </c>
      <c r="B185" s="550">
        <v>183</v>
      </c>
      <c r="C185" s="550" t="s">
        <v>516</v>
      </c>
      <c r="D185" s="551">
        <v>853765</v>
      </c>
      <c r="E185" s="551">
        <v>1195677.3646242372</v>
      </c>
      <c r="F185" s="551">
        <v>68596.804014874186</v>
      </c>
      <c r="G185" s="551">
        <v>885.67420904411256</v>
      </c>
      <c r="H185" s="551">
        <v>46.711798000915714</v>
      </c>
      <c r="I185" s="551">
        <v>70.712167216520797</v>
      </c>
      <c r="J185" s="551">
        <v>0</v>
      </c>
      <c r="K185" s="551">
        <v>0</v>
      </c>
      <c r="L185" s="551">
        <v>7790.6843234065727</v>
      </c>
      <c r="M185" s="551">
        <v>0</v>
      </c>
      <c r="N185" s="551">
        <v>77390.586512542315</v>
      </c>
      <c r="O185" s="774">
        <v>1.4004759677712686</v>
      </c>
      <c r="P185" s="774">
        <v>8.0346235808301095E-2</v>
      </c>
      <c r="Q185" s="774">
        <v>1.0373746980071948E-3</v>
      </c>
      <c r="R185" s="774">
        <v>5.4712711344357889E-5</v>
      </c>
      <c r="S185" s="774">
        <v>8.2823923698583093E-5</v>
      </c>
      <c r="T185" s="774">
        <v>0</v>
      </c>
      <c r="U185" s="774">
        <v>0</v>
      </c>
      <c r="V185" s="774">
        <v>9.1250921780660632E-3</v>
      </c>
      <c r="W185" s="774">
        <v>0</v>
      </c>
      <c r="X185" s="774">
        <v>9.0646239319417302E-2</v>
      </c>
      <c r="Y185" s="774">
        <v>40.083609192977633</v>
      </c>
      <c r="Z185" s="774">
        <v>2.7111561363799317</v>
      </c>
      <c r="AA185" s="774">
        <v>0.19015676890607813</v>
      </c>
      <c r="AB185" s="774">
        <v>0.1303896663978307</v>
      </c>
      <c r="AC185" s="774">
        <v>1.2587019622166974E-2</v>
      </c>
      <c r="AD185" s="774">
        <v>1.0420552819545983E-2</v>
      </c>
      <c r="AE185" s="774">
        <v>1.8377199825943657E-3</v>
      </c>
      <c r="AF185" s="774">
        <v>1.5945209994057345E-2</v>
      </c>
      <c r="AG185" s="774">
        <v>1.7870162061270171E-4</v>
      </c>
      <c r="AH185" s="774">
        <v>3.0726717757228177</v>
      </c>
      <c r="AI185" s="774">
        <v>31.573840482979232</v>
      </c>
      <c r="AJ185" s="774">
        <v>2.1681508656056248</v>
      </c>
      <c r="AK185" s="774">
        <v>7.4346343581258509E-2</v>
      </c>
      <c r="AL185" s="774">
        <v>4.7104820656433712E-3</v>
      </c>
      <c r="AM185" s="774">
        <v>8.4797450986930957E-3</v>
      </c>
      <c r="AN185" s="774">
        <v>7.3412392109184202E-3</v>
      </c>
      <c r="AO185" s="774">
        <v>3.9884668310312122E-4</v>
      </c>
      <c r="AP185" s="774">
        <v>1.4828778281214787E-2</v>
      </c>
      <c r="AQ185" s="774">
        <v>1.3442758979128861E-5</v>
      </c>
      <c r="AR185" s="774">
        <v>2.2782697432854353</v>
      </c>
    </row>
    <row r="186" spans="1:44">
      <c r="A186" s="574" t="s">
        <v>1004</v>
      </c>
      <c r="B186" s="550">
        <v>184</v>
      </c>
      <c r="C186" s="550" t="s">
        <v>518</v>
      </c>
      <c r="D186" s="551">
        <v>2565261</v>
      </c>
      <c r="E186" s="551">
        <v>1232729.6560601231</v>
      </c>
      <c r="F186" s="551">
        <v>72521.589372492686</v>
      </c>
      <c r="G186" s="551">
        <v>1549.0005625411916</v>
      </c>
      <c r="H186" s="551">
        <v>48.159328249653079</v>
      </c>
      <c r="I186" s="551">
        <v>72.903433778293518</v>
      </c>
      <c r="J186" s="551">
        <v>0</v>
      </c>
      <c r="K186" s="551">
        <v>0</v>
      </c>
      <c r="L186" s="551">
        <v>23409.46431447595</v>
      </c>
      <c r="M186" s="551">
        <v>0</v>
      </c>
      <c r="N186" s="551">
        <v>97601.117011537761</v>
      </c>
      <c r="O186" s="774">
        <v>0.48054745932679876</v>
      </c>
      <c r="P186" s="774">
        <v>2.8270647459456441E-2</v>
      </c>
      <c r="Q186" s="774">
        <v>6.0383741168683867E-4</v>
      </c>
      <c r="R186" s="774">
        <v>1.8773656267199744E-5</v>
      </c>
      <c r="S186" s="774">
        <v>2.8419499527842789E-5</v>
      </c>
      <c r="T186" s="774">
        <v>0</v>
      </c>
      <c r="U186" s="774">
        <v>0</v>
      </c>
      <c r="V186" s="774">
        <v>9.1255682421694916E-3</v>
      </c>
      <c r="W186" s="774">
        <v>0</v>
      </c>
      <c r="X186" s="774">
        <v>3.8047246269107819E-2</v>
      </c>
      <c r="Y186" s="774">
        <v>44.37547627624329</v>
      </c>
      <c r="Z186" s="774">
        <v>2.9263330092210569</v>
      </c>
      <c r="AA186" s="774">
        <v>0.21206812125222047</v>
      </c>
      <c r="AB186" s="774">
        <v>0.14155531071367472</v>
      </c>
      <c r="AC186" s="774">
        <v>1.5467953985143622E-2</v>
      </c>
      <c r="AD186" s="774">
        <v>1.1649785712312342E-2</v>
      </c>
      <c r="AE186" s="774">
        <v>2.4819707267537774E-3</v>
      </c>
      <c r="AF186" s="774">
        <v>1.7967116206983734E-2</v>
      </c>
      <c r="AG186" s="774">
        <v>2.5902431415443733E-4</v>
      </c>
      <c r="AH186" s="774">
        <v>3.3277822921322997</v>
      </c>
      <c r="AI186" s="774">
        <v>33.907222687858706</v>
      </c>
      <c r="AJ186" s="774">
        <v>2.2630637692088946</v>
      </c>
      <c r="AK186" s="774">
        <v>8.2066177970978024E-2</v>
      </c>
      <c r="AL186" s="774">
        <v>4.9065650248318023E-3</v>
      </c>
      <c r="AM186" s="774">
        <v>9.5332473051500145E-3</v>
      </c>
      <c r="AN186" s="774">
        <v>7.9522776344388337E-3</v>
      </c>
      <c r="AO186" s="774">
        <v>4.5687452240184088E-4</v>
      </c>
      <c r="AP186" s="774">
        <v>1.6228178809568609E-2</v>
      </c>
      <c r="AQ186" s="774">
        <v>1.2280908674892481E-5</v>
      </c>
      <c r="AR186" s="774">
        <v>2.3842193713849387</v>
      </c>
    </row>
    <row r="187" spans="1:44">
      <c r="A187" s="574" t="s">
        <v>1005</v>
      </c>
      <c r="B187" s="550">
        <v>185</v>
      </c>
      <c r="C187" s="550" t="s">
        <v>520</v>
      </c>
      <c r="D187" s="551">
        <v>293807</v>
      </c>
      <c r="E187" s="551">
        <v>317768.57653316535</v>
      </c>
      <c r="F187" s="551">
        <v>19954.152975539095</v>
      </c>
      <c r="G187" s="551">
        <v>409.23378574200473</v>
      </c>
      <c r="H187" s="551">
        <v>12.414336841377432</v>
      </c>
      <c r="I187" s="551">
        <v>18.79278255554382</v>
      </c>
      <c r="J187" s="551">
        <v>0</v>
      </c>
      <c r="K187" s="551">
        <v>0</v>
      </c>
      <c r="L187" s="551">
        <v>2679.92970928146</v>
      </c>
      <c r="M187" s="551">
        <v>0</v>
      </c>
      <c r="N187" s="551">
        <v>23074.523589959485</v>
      </c>
      <c r="O187" s="774">
        <v>1.0815554991309444</v>
      </c>
      <c r="P187" s="774">
        <v>6.7915852840603169E-2</v>
      </c>
      <c r="Q187" s="774">
        <v>1.3928660166095592E-3</v>
      </c>
      <c r="R187" s="774">
        <v>4.2253373273534779E-5</v>
      </c>
      <c r="S187" s="774">
        <v>6.3963018428913612E-5</v>
      </c>
      <c r="T187" s="774">
        <v>0</v>
      </c>
      <c r="U187" s="774">
        <v>0</v>
      </c>
      <c r="V187" s="774">
        <v>9.1213950289865797E-3</v>
      </c>
      <c r="W187" s="774">
        <v>0</v>
      </c>
      <c r="X187" s="774">
        <v>7.8536330277901745E-2</v>
      </c>
      <c r="Y187" s="774">
        <v>42.314813702716393</v>
      </c>
      <c r="Z187" s="774">
        <v>2.7339655367390279</v>
      </c>
      <c r="AA187" s="774">
        <v>0.20049131941765738</v>
      </c>
      <c r="AB187" s="774">
        <v>0.13602107696259544</v>
      </c>
      <c r="AC187" s="774">
        <v>1.3566907608635534E-2</v>
      </c>
      <c r="AD187" s="774">
        <v>1.3575644817143523E-2</v>
      </c>
      <c r="AE187" s="774">
        <v>6.6570313663253285E-3</v>
      </c>
      <c r="AF187" s="774">
        <v>1.6416889746403859E-2</v>
      </c>
      <c r="AG187" s="774">
        <v>4.5530157959674546E-4</v>
      </c>
      <c r="AH187" s="774">
        <v>3.1211497082373851</v>
      </c>
      <c r="AI187" s="774">
        <v>32.318481205833912</v>
      </c>
      <c r="AJ187" s="774">
        <v>2.1094160313488941</v>
      </c>
      <c r="AK187" s="774">
        <v>7.5017899832880361E-2</v>
      </c>
      <c r="AL187" s="774">
        <v>4.6339361799234754E-3</v>
      </c>
      <c r="AM187" s="774">
        <v>9.0984096592278095E-3</v>
      </c>
      <c r="AN187" s="774">
        <v>9.4829509276133112E-3</v>
      </c>
      <c r="AO187" s="774">
        <v>2.0526090118698306E-3</v>
      </c>
      <c r="AP187" s="774">
        <v>1.4383359798345215E-2</v>
      </c>
      <c r="AQ187" s="774">
        <v>6.2672677151375824E-5</v>
      </c>
      <c r="AR187" s="774">
        <v>2.2241478694359058</v>
      </c>
    </row>
    <row r="188" spans="1:44">
      <c r="A188" s="574" t="s">
        <v>1006</v>
      </c>
      <c r="B188" s="550">
        <v>186</v>
      </c>
      <c r="C188" s="550" t="s">
        <v>522</v>
      </c>
      <c r="D188" s="551">
        <v>1127270</v>
      </c>
      <c r="E188" s="551">
        <v>543996.4193993035</v>
      </c>
      <c r="F188" s="551">
        <v>33520.539577375879</v>
      </c>
      <c r="G188" s="551">
        <v>1607.6776994504403</v>
      </c>
      <c r="H188" s="551">
        <v>21.252431139053606</v>
      </c>
      <c r="I188" s="551">
        <v>32.171860831237787</v>
      </c>
      <c r="J188" s="551">
        <v>0</v>
      </c>
      <c r="K188" s="551">
        <v>0</v>
      </c>
      <c r="L188" s="551">
        <v>10286.294726840279</v>
      </c>
      <c r="M188" s="551">
        <v>0</v>
      </c>
      <c r="N188" s="551">
        <v>45467.936295636886</v>
      </c>
      <c r="O188" s="774">
        <v>0.48257863635092169</v>
      </c>
      <c r="P188" s="774">
        <v>2.9736034470336192E-2</v>
      </c>
      <c r="Q188" s="774">
        <v>1.4261691515346281E-3</v>
      </c>
      <c r="R188" s="774">
        <v>1.8853008719342841E-5</v>
      </c>
      <c r="S188" s="774">
        <v>2.8539623010669837E-5</v>
      </c>
      <c r="T188" s="774">
        <v>0</v>
      </c>
      <c r="U188" s="774">
        <v>0</v>
      </c>
      <c r="V188" s="774">
        <v>9.1249609471025384E-3</v>
      </c>
      <c r="W188" s="774">
        <v>0</v>
      </c>
      <c r="X188" s="774">
        <v>4.0334557200703371E-2</v>
      </c>
      <c r="Y188" s="774">
        <v>39.175550855087316</v>
      </c>
      <c r="Z188" s="774">
        <v>2.6591766391023839</v>
      </c>
      <c r="AA188" s="774">
        <v>0.21479031886281763</v>
      </c>
      <c r="AB188" s="774">
        <v>0.12460697526483525</v>
      </c>
      <c r="AC188" s="774">
        <v>1.2638078519317315E-2</v>
      </c>
      <c r="AD188" s="774">
        <v>3.1196392435187573E-2</v>
      </c>
      <c r="AE188" s="774">
        <v>3.7381191096133946E-3</v>
      </c>
      <c r="AF188" s="774">
        <v>1.5610368740536873E-2</v>
      </c>
      <c r="AG188" s="774">
        <v>3.0635021560932103E-4</v>
      </c>
      <c r="AH188" s="774">
        <v>3.0620632422503014</v>
      </c>
      <c r="AI188" s="774">
        <v>30.196448523928098</v>
      </c>
      <c r="AJ188" s="774">
        <v>2.0807938911900052</v>
      </c>
      <c r="AK188" s="774">
        <v>8.9370780143169792E-2</v>
      </c>
      <c r="AL188" s="774">
        <v>5.0125128392678152E-3</v>
      </c>
      <c r="AM188" s="774">
        <v>8.935651303929152E-3</v>
      </c>
      <c r="AN188" s="774">
        <v>2.495661561941017E-2</v>
      </c>
      <c r="AO188" s="774">
        <v>9.5483207260718044E-4</v>
      </c>
      <c r="AP188" s="774">
        <v>1.3977313665303085E-2</v>
      </c>
      <c r="AQ188" s="774">
        <v>3.3598210012518361E-5</v>
      </c>
      <c r="AR188" s="774">
        <v>2.2240351950437049</v>
      </c>
    </row>
    <row r="189" spans="1:44">
      <c r="A189" s="574" t="s">
        <v>1007</v>
      </c>
      <c r="B189" s="550">
        <v>187</v>
      </c>
      <c r="C189" s="550" t="s">
        <v>1008</v>
      </c>
      <c r="D189" s="551">
        <v>812984</v>
      </c>
      <c r="E189" s="551">
        <v>215850.73721478294</v>
      </c>
      <c r="F189" s="551">
        <v>13698.58956995796</v>
      </c>
      <c r="G189" s="551">
        <v>1553.3679274011097</v>
      </c>
      <c r="H189" s="551">
        <v>8.4326895644581938</v>
      </c>
      <c r="I189" s="551">
        <v>12.76537791491752</v>
      </c>
      <c r="J189" s="551">
        <v>0</v>
      </c>
      <c r="K189" s="551">
        <v>0</v>
      </c>
      <c r="L189" s="551">
        <v>7417.4833526554276</v>
      </c>
      <c r="M189" s="551">
        <v>0</v>
      </c>
      <c r="N189" s="551">
        <v>22690.638917493874</v>
      </c>
      <c r="O189" s="774">
        <v>0.26550428694141942</v>
      </c>
      <c r="P189" s="774">
        <v>1.6849765272081565E-2</v>
      </c>
      <c r="Q189" s="774">
        <v>1.9106992602574095E-3</v>
      </c>
      <c r="R189" s="774">
        <v>1.0372516020559068E-5</v>
      </c>
      <c r="S189" s="774">
        <v>1.5701880867172689E-5</v>
      </c>
      <c r="T189" s="774">
        <v>0</v>
      </c>
      <c r="U189" s="774">
        <v>0</v>
      </c>
      <c r="V189" s="774">
        <v>9.1237753174175963E-3</v>
      </c>
      <c r="W189" s="774">
        <v>0</v>
      </c>
      <c r="X189" s="774">
        <v>2.7910314246644304E-2</v>
      </c>
      <c r="Y189" s="774">
        <v>31.864473351548519</v>
      </c>
      <c r="Z189" s="774">
        <v>2.1028409452000867</v>
      </c>
      <c r="AA189" s="774">
        <v>0.14903718677970551</v>
      </c>
      <c r="AB189" s="774">
        <v>0.10402482585615758</v>
      </c>
      <c r="AC189" s="774">
        <v>1.0517899979265562E-2</v>
      </c>
      <c r="AD189" s="774">
        <v>1.4075681302997184E-2</v>
      </c>
      <c r="AE189" s="774">
        <v>2.4821526245638274E-3</v>
      </c>
      <c r="AF189" s="774">
        <v>1.2767724073373969E-2</v>
      </c>
      <c r="AG189" s="774">
        <v>1.903372736039385E-4</v>
      </c>
      <c r="AH189" s="774">
        <v>2.395936753089754</v>
      </c>
      <c r="AI189" s="774">
        <v>24.881618680061308</v>
      </c>
      <c r="AJ189" s="774">
        <v>1.6646485637585686</v>
      </c>
      <c r="AK189" s="774">
        <v>5.4954112635261509E-2</v>
      </c>
      <c r="AL189" s="774">
        <v>3.7440670512071204E-3</v>
      </c>
      <c r="AM189" s="774">
        <v>7.3084563692225124E-3</v>
      </c>
      <c r="AN189" s="774">
        <v>1.063024171929663E-2</v>
      </c>
      <c r="AO189" s="774">
        <v>6.4230886143292669E-4</v>
      </c>
      <c r="AP189" s="774">
        <v>1.169949733564382E-2</v>
      </c>
      <c r="AQ189" s="774">
        <v>2.3648422417040963E-5</v>
      </c>
      <c r="AR189" s="774">
        <v>1.7536508961530504</v>
      </c>
    </row>
    <row r="190" spans="1:44">
      <c r="A190" s="574" t="s">
        <v>1009</v>
      </c>
      <c r="B190" s="550">
        <v>188</v>
      </c>
      <c r="C190" s="550" t="s">
        <v>1010</v>
      </c>
      <c r="D190" s="551">
        <v>559392</v>
      </c>
      <c r="E190" s="551">
        <v>213441.39628446728</v>
      </c>
      <c r="F190" s="551">
        <v>12956.557327590188</v>
      </c>
      <c r="G190" s="551">
        <v>557.71708456159729</v>
      </c>
      <c r="H190" s="551">
        <v>8.3385632974717723</v>
      </c>
      <c r="I190" s="551">
        <v>12.622889879443477</v>
      </c>
      <c r="J190" s="551">
        <v>0</v>
      </c>
      <c r="K190" s="551">
        <v>0</v>
      </c>
      <c r="L190" s="551">
        <v>5104.3673114472213</v>
      </c>
      <c r="M190" s="551">
        <v>0</v>
      </c>
      <c r="N190" s="551">
        <v>18639.60317677592</v>
      </c>
      <c r="O190" s="774">
        <v>0.38155961523308751</v>
      </c>
      <c r="P190" s="774">
        <v>2.3161856672226609E-2</v>
      </c>
      <c r="Q190" s="774">
        <v>9.9700582875979151E-4</v>
      </c>
      <c r="R190" s="774">
        <v>1.4906475776328178E-5</v>
      </c>
      <c r="S190" s="774">
        <v>2.2565374333997405E-5</v>
      </c>
      <c r="T190" s="774">
        <v>0</v>
      </c>
      <c r="U190" s="774">
        <v>0</v>
      </c>
      <c r="V190" s="774">
        <v>9.1248486060709153E-3</v>
      </c>
      <c r="W190" s="774">
        <v>0</v>
      </c>
      <c r="X190" s="774">
        <v>3.3321182957167642E-2</v>
      </c>
      <c r="Y190" s="774">
        <v>35.835849251097841</v>
      </c>
      <c r="Z190" s="774">
        <v>2.383055375988564</v>
      </c>
      <c r="AA190" s="774">
        <v>0.19473996039572056</v>
      </c>
      <c r="AB190" s="774">
        <v>0.11687529153463705</v>
      </c>
      <c r="AC190" s="774">
        <v>1.1496511934657866E-2</v>
      </c>
      <c r="AD190" s="774">
        <v>4.2713387500864668E-2</v>
      </c>
      <c r="AE190" s="774">
        <v>4.3985543292776996E-3</v>
      </c>
      <c r="AF190" s="774">
        <v>1.6088243816129492E-2</v>
      </c>
      <c r="AG190" s="774">
        <v>3.3951935633349308E-4</v>
      </c>
      <c r="AH190" s="774">
        <v>2.7697068448561848</v>
      </c>
      <c r="AI190" s="774">
        <v>27.25891111558602</v>
      </c>
      <c r="AJ190" s="774">
        <v>1.8426297095468149</v>
      </c>
      <c r="AK190" s="774">
        <v>7.3253374137650887E-2</v>
      </c>
      <c r="AL190" s="774">
        <v>4.3221377044341423E-3</v>
      </c>
      <c r="AM190" s="774">
        <v>7.8418848512739753E-3</v>
      </c>
      <c r="AN190" s="774">
        <v>3.5059342695789968E-2</v>
      </c>
      <c r="AO190" s="774">
        <v>1.1090813100313646E-3</v>
      </c>
      <c r="AP190" s="774">
        <v>1.4420893474819528E-2</v>
      </c>
      <c r="AQ190" s="774">
        <v>3.85310970638941E-5</v>
      </c>
      <c r="AR190" s="774">
        <v>1.9786749548178788</v>
      </c>
    </row>
    <row r="191" spans="1:44">
      <c r="A191" s="574" t="s">
        <v>1011</v>
      </c>
      <c r="B191" s="550">
        <v>189</v>
      </c>
      <c r="C191" s="550" t="s">
        <v>1012</v>
      </c>
      <c r="D191" s="551">
        <v>1595431</v>
      </c>
      <c r="E191" s="551">
        <v>1095885.4599905249</v>
      </c>
      <c r="F191" s="551">
        <v>68523.266124115253</v>
      </c>
      <c r="G191" s="551">
        <v>765.26693691633</v>
      </c>
      <c r="H191" s="551">
        <v>42.813205095093195</v>
      </c>
      <c r="I191" s="551">
        <v>64.810490011540182</v>
      </c>
      <c r="J191" s="551">
        <v>0</v>
      </c>
      <c r="K191" s="551">
        <v>0</v>
      </c>
      <c r="L191" s="551">
        <v>14557.575274728093</v>
      </c>
      <c r="M191" s="551">
        <v>0</v>
      </c>
      <c r="N191" s="551">
        <v>83953.732030866318</v>
      </c>
      <c r="O191" s="774">
        <v>0.68688991250046216</v>
      </c>
      <c r="P191" s="774">
        <v>4.2949689534749702E-2</v>
      </c>
      <c r="Q191" s="774">
        <v>4.7966156914108478E-4</v>
      </c>
      <c r="R191" s="774">
        <v>2.6834883548767195E-5</v>
      </c>
      <c r="S191" s="774">
        <v>4.0622559052406641E-5</v>
      </c>
      <c r="T191" s="774">
        <v>0</v>
      </c>
      <c r="U191" s="774">
        <v>0</v>
      </c>
      <c r="V191" s="774">
        <v>9.1245408135657968E-3</v>
      </c>
      <c r="W191" s="774">
        <v>0</v>
      </c>
      <c r="X191" s="774">
        <v>5.2621349360057759E-2</v>
      </c>
      <c r="Y191" s="774">
        <v>39.790199315786303</v>
      </c>
      <c r="Z191" s="774">
        <v>2.5878987098350192</v>
      </c>
      <c r="AA191" s="774">
        <v>0.17454399410076632</v>
      </c>
      <c r="AB191" s="774">
        <v>0.12744128032934232</v>
      </c>
      <c r="AC191" s="774">
        <v>1.2183176519807788E-2</v>
      </c>
      <c r="AD191" s="774">
        <v>1.0403388959373037E-2</v>
      </c>
      <c r="AE191" s="774">
        <v>8.1667262309117437E-3</v>
      </c>
      <c r="AF191" s="774">
        <v>1.8810778102464253E-2</v>
      </c>
      <c r="AG191" s="774">
        <v>5.2790197600258236E-4</v>
      </c>
      <c r="AH191" s="774">
        <v>2.9399759560536878</v>
      </c>
      <c r="AI191" s="774">
        <v>31.678266910407078</v>
      </c>
      <c r="AJ191" s="774">
        <v>2.0819204184497284</v>
      </c>
      <c r="AK191" s="774">
        <v>6.5027856003254586E-2</v>
      </c>
      <c r="AL191" s="774">
        <v>4.5186893674937483E-3</v>
      </c>
      <c r="AM191" s="774">
        <v>8.6768523804213182E-3</v>
      </c>
      <c r="AN191" s="774">
        <v>7.1620342483383198E-3</v>
      </c>
      <c r="AO191" s="774">
        <v>2.2490969004280424E-3</v>
      </c>
      <c r="AP191" s="774">
        <v>1.6665146784114165E-2</v>
      </c>
      <c r="AQ191" s="774">
        <v>6.9390189525953509E-5</v>
      </c>
      <c r="AR191" s="774">
        <v>2.1862894843233049</v>
      </c>
    </row>
    <row r="192" spans="1:44">
      <c r="A192" s="574" t="s">
        <v>1013</v>
      </c>
      <c r="B192" s="550">
        <v>190</v>
      </c>
      <c r="C192" s="550" t="s">
        <v>526</v>
      </c>
      <c r="D192" s="551">
        <v>786613</v>
      </c>
      <c r="E192" s="551">
        <v>585431.19831430062</v>
      </c>
      <c r="F192" s="551">
        <v>33856.088334710053</v>
      </c>
      <c r="G192" s="551">
        <v>776.65466355132776</v>
      </c>
      <c r="H192" s="551">
        <v>22.871173017217554</v>
      </c>
      <c r="I192" s="551">
        <v>34.622306998325385</v>
      </c>
      <c r="J192" s="551">
        <v>0</v>
      </c>
      <c r="K192" s="551">
        <v>0</v>
      </c>
      <c r="L192" s="551">
        <v>7178.4157381400237</v>
      </c>
      <c r="M192" s="551">
        <v>0</v>
      </c>
      <c r="N192" s="551">
        <v>41868.652216416944</v>
      </c>
      <c r="O192" s="774">
        <v>0.74424297375494763</v>
      </c>
      <c r="P192" s="774">
        <v>4.3040336651835216E-2</v>
      </c>
      <c r="Q192" s="774">
        <v>9.8734023408121618E-4</v>
      </c>
      <c r="R192" s="774">
        <v>2.907550856293699E-5</v>
      </c>
      <c r="S192" s="774">
        <v>4.4014409879223182E-5</v>
      </c>
      <c r="T192" s="774">
        <v>0</v>
      </c>
      <c r="U192" s="774">
        <v>0</v>
      </c>
      <c r="V192" s="774">
        <v>9.1257273120836091E-3</v>
      </c>
      <c r="W192" s="774">
        <v>0</v>
      </c>
      <c r="X192" s="774">
        <v>5.3226494116442202E-2</v>
      </c>
      <c r="Y192" s="774">
        <v>38.829072764481644</v>
      </c>
      <c r="Z192" s="774">
        <v>2.5858195402235662</v>
      </c>
      <c r="AA192" s="774">
        <v>0.17916675717581265</v>
      </c>
      <c r="AB192" s="774">
        <v>0.12206805052241258</v>
      </c>
      <c r="AC192" s="774">
        <v>1.1241536465962982E-2</v>
      </c>
      <c r="AD192" s="774">
        <v>7.8881019374188229E-3</v>
      </c>
      <c r="AE192" s="774">
        <v>1.6902716007605361E-3</v>
      </c>
      <c r="AF192" s="774">
        <v>1.5028325681506681E-2</v>
      </c>
      <c r="AG192" s="774">
        <v>1.1480368657032982E-4</v>
      </c>
      <c r="AH192" s="774">
        <v>2.9230173872940104</v>
      </c>
      <c r="AI192" s="774">
        <v>31.797274011046476</v>
      </c>
      <c r="AJ192" s="774">
        <v>2.1326071853013322</v>
      </c>
      <c r="AK192" s="774">
        <v>7.0958005493192741E-2</v>
      </c>
      <c r="AL192" s="774">
        <v>4.6603993461886966E-3</v>
      </c>
      <c r="AM192" s="774">
        <v>8.5363088546011601E-3</v>
      </c>
      <c r="AN192" s="774">
        <v>5.541745315177083E-3</v>
      </c>
      <c r="AO192" s="774">
        <v>5.9848178089065649E-4</v>
      </c>
      <c r="AP192" s="774">
        <v>1.4129071090727011E-2</v>
      </c>
      <c r="AQ192" s="774">
        <v>2.0067216782557586E-5</v>
      </c>
      <c r="AR192" s="774">
        <v>2.2370512643988927</v>
      </c>
    </row>
    <row r="193" spans="1:44">
      <c r="A193" s="574" t="s">
        <v>1014</v>
      </c>
      <c r="B193" s="550">
        <v>191</v>
      </c>
      <c r="C193" s="550" t="s">
        <v>1015</v>
      </c>
      <c r="D193" s="551">
        <v>722557</v>
      </c>
      <c r="E193" s="551">
        <v>399960.18675308471</v>
      </c>
      <c r="F193" s="551">
        <v>23845.170629450175</v>
      </c>
      <c r="G193" s="551">
        <v>411.79875418509266</v>
      </c>
      <c r="H193" s="551">
        <v>15.625335065107667</v>
      </c>
      <c r="I193" s="551">
        <v>23.653581176995139</v>
      </c>
      <c r="J193" s="551">
        <v>0</v>
      </c>
      <c r="K193" s="551">
        <v>0</v>
      </c>
      <c r="L193" s="551">
        <v>6593.5213072072956</v>
      </c>
      <c r="M193" s="551">
        <v>0</v>
      </c>
      <c r="N193" s="551">
        <v>30889.769607084661</v>
      </c>
      <c r="O193" s="774">
        <v>0.55353444330770407</v>
      </c>
      <c r="P193" s="774">
        <v>3.3001092826517732E-2</v>
      </c>
      <c r="Q193" s="774">
        <v>5.699187111675517E-4</v>
      </c>
      <c r="R193" s="774">
        <v>2.1625055276064955E-5</v>
      </c>
      <c r="S193" s="774">
        <v>3.2735938032563711E-5</v>
      </c>
      <c r="T193" s="774">
        <v>0</v>
      </c>
      <c r="U193" s="774">
        <v>0</v>
      </c>
      <c r="V193" s="774">
        <v>9.1252611312426495E-3</v>
      </c>
      <c r="W193" s="774">
        <v>0</v>
      </c>
      <c r="X193" s="774">
        <v>4.275063366223656E-2</v>
      </c>
      <c r="Y193" s="774">
        <v>42.390618797601057</v>
      </c>
      <c r="Z193" s="774">
        <v>2.8183007696861484</v>
      </c>
      <c r="AA193" s="774">
        <v>0.20399462665792018</v>
      </c>
      <c r="AB193" s="774">
        <v>0.13308814656026996</v>
      </c>
      <c r="AC193" s="774">
        <v>1.3495221238053546E-2</v>
      </c>
      <c r="AD193" s="774">
        <v>1.2155923087196631E-2</v>
      </c>
      <c r="AE193" s="774">
        <v>1.0817961552230643E-3</v>
      </c>
      <c r="AF193" s="774">
        <v>1.6166327344969842E-2</v>
      </c>
      <c r="AG193" s="774">
        <v>8.6582088747637445E-5</v>
      </c>
      <c r="AH193" s="774">
        <v>3.1983693928185293</v>
      </c>
      <c r="AI193" s="774">
        <v>34.010678125634797</v>
      </c>
      <c r="AJ193" s="774">
        <v>2.2910880204458102</v>
      </c>
      <c r="AK193" s="774">
        <v>7.9989297886505703E-2</v>
      </c>
      <c r="AL193" s="774">
        <v>5.1411641018919872E-3</v>
      </c>
      <c r="AM193" s="774">
        <v>9.6275477326779983E-3</v>
      </c>
      <c r="AN193" s="774">
        <v>8.9277121472303347E-3</v>
      </c>
      <c r="AO193" s="774">
        <v>3.4301831825213754E-4</v>
      </c>
      <c r="AP193" s="774">
        <v>1.5648691747624517E-2</v>
      </c>
      <c r="AQ193" s="774">
        <v>1.2085504423241355E-5</v>
      </c>
      <c r="AR193" s="774">
        <v>2.4107775378844165</v>
      </c>
    </row>
    <row r="194" spans="1:44">
      <c r="A194" s="574" t="s">
        <v>1016</v>
      </c>
      <c r="B194" s="550">
        <v>192</v>
      </c>
      <c r="C194" s="550" t="s">
        <v>528</v>
      </c>
      <c r="D194" s="551">
        <v>3380678</v>
      </c>
      <c r="E194" s="551">
        <v>1003657.1700241703</v>
      </c>
      <c r="F194" s="551">
        <v>61120.590732232908</v>
      </c>
      <c r="G194" s="551">
        <v>2399.2102640533799</v>
      </c>
      <c r="H194" s="551">
        <v>39.210101633958303</v>
      </c>
      <c r="I194" s="551">
        <v>59.356123762628059</v>
      </c>
      <c r="J194" s="551">
        <v>0</v>
      </c>
      <c r="K194" s="551">
        <v>0</v>
      </c>
      <c r="L194" s="551">
        <v>30847.022046976181</v>
      </c>
      <c r="M194" s="551">
        <v>0</v>
      </c>
      <c r="N194" s="551">
        <v>94465.389268659055</v>
      </c>
      <c r="O194" s="774">
        <v>0.29688043937463737</v>
      </c>
      <c r="P194" s="774">
        <v>1.8079388433986588E-2</v>
      </c>
      <c r="Q194" s="774">
        <v>7.0968316534534789E-4</v>
      </c>
      <c r="R194" s="774">
        <v>1.1598295263245509E-5</v>
      </c>
      <c r="S194" s="774">
        <v>1.7557461480397737E-5</v>
      </c>
      <c r="T194" s="774">
        <v>0</v>
      </c>
      <c r="U194" s="774">
        <v>0</v>
      </c>
      <c r="V194" s="774">
        <v>9.1245075830872335E-3</v>
      </c>
      <c r="W194" s="774">
        <v>0</v>
      </c>
      <c r="X194" s="774">
        <v>2.7942734939162814E-2</v>
      </c>
      <c r="Y194" s="774">
        <v>27.374602327497545</v>
      </c>
      <c r="Z194" s="774">
        <v>1.7324310443194293</v>
      </c>
      <c r="AA194" s="774">
        <v>0.13619485623860692</v>
      </c>
      <c r="AB194" s="774">
        <v>9.2229258271073589E-2</v>
      </c>
      <c r="AC194" s="774">
        <v>9.7386136838397003E-3</v>
      </c>
      <c r="AD194" s="774">
        <v>0.17247292435502598</v>
      </c>
      <c r="AE194" s="774">
        <v>4.2745144045768461E-3</v>
      </c>
      <c r="AF194" s="774">
        <v>1.4941659042440688E-2</v>
      </c>
      <c r="AG194" s="774">
        <v>3.7519102085066709E-4</v>
      </c>
      <c r="AH194" s="774">
        <v>2.1626580613358435</v>
      </c>
      <c r="AI194" s="774">
        <v>20.163936944908635</v>
      </c>
      <c r="AJ194" s="774">
        <v>1.2887509853682189</v>
      </c>
      <c r="AK194" s="774">
        <v>4.9146894474276691E-2</v>
      </c>
      <c r="AL194" s="774">
        <v>2.9988859191058788E-3</v>
      </c>
      <c r="AM194" s="774">
        <v>6.1239754139095232E-3</v>
      </c>
      <c r="AN194" s="774">
        <v>0.14567965761101181</v>
      </c>
      <c r="AO194" s="774">
        <v>1.0631580308158523E-3</v>
      </c>
      <c r="AP194" s="774">
        <v>1.3330702055810517E-2</v>
      </c>
      <c r="AQ194" s="774">
        <v>2.7813084125990431E-5</v>
      </c>
      <c r="AR194" s="774">
        <v>1.5071220719572751</v>
      </c>
    </row>
    <row r="195" spans="1:44">
      <c r="A195" s="574" t="s">
        <v>1017</v>
      </c>
      <c r="B195" s="550">
        <v>193</v>
      </c>
      <c r="C195" s="550" t="s">
        <v>1018</v>
      </c>
      <c r="D195" s="551">
        <v>1231108</v>
      </c>
      <c r="E195" s="551">
        <v>956986.65671876911</v>
      </c>
      <c r="F195" s="551">
        <v>59795.997225253173</v>
      </c>
      <c r="G195" s="551">
        <v>444.65285992356911</v>
      </c>
      <c r="H195" s="551">
        <v>37.386814136326294</v>
      </c>
      <c r="I195" s="551">
        <v>56.596037104995681</v>
      </c>
      <c r="J195" s="551">
        <v>0</v>
      </c>
      <c r="K195" s="551">
        <v>0</v>
      </c>
      <c r="L195" s="551">
        <v>11233.440466790618</v>
      </c>
      <c r="M195" s="551">
        <v>0</v>
      </c>
      <c r="N195" s="551">
        <v>71568.073403208677</v>
      </c>
      <c r="O195" s="774">
        <v>0.77733769638307049</v>
      </c>
      <c r="P195" s="774">
        <v>4.8570878611180479E-2</v>
      </c>
      <c r="Q195" s="774">
        <v>3.6118103360839918E-4</v>
      </c>
      <c r="R195" s="774">
        <v>3.0368427576074798E-5</v>
      </c>
      <c r="S195" s="774">
        <v>4.5971626457626528E-5</v>
      </c>
      <c r="T195" s="774">
        <v>0</v>
      </c>
      <c r="U195" s="774">
        <v>0</v>
      </c>
      <c r="V195" s="774">
        <v>9.1246588169280173E-3</v>
      </c>
      <c r="W195" s="774">
        <v>0</v>
      </c>
      <c r="X195" s="774">
        <v>5.8133058515750596E-2</v>
      </c>
      <c r="Y195" s="774">
        <v>44.941212276073387</v>
      </c>
      <c r="Z195" s="774">
        <v>3.1311891484836285</v>
      </c>
      <c r="AA195" s="774">
        <v>0.22490243470688415</v>
      </c>
      <c r="AB195" s="774">
        <v>0.1384220850553611</v>
      </c>
      <c r="AC195" s="774">
        <v>1.2674034855072335E-2</v>
      </c>
      <c r="AD195" s="774">
        <v>8.2421335228167036E-3</v>
      </c>
      <c r="AE195" s="774">
        <v>5.4243592796746672E-4</v>
      </c>
      <c r="AF195" s="774">
        <v>1.353201989340754E-2</v>
      </c>
      <c r="AG195" s="774">
        <v>3.6711308157747361E-5</v>
      </c>
      <c r="AH195" s="774">
        <v>3.5295410037532955</v>
      </c>
      <c r="AI195" s="774">
        <v>36.826721351810697</v>
      </c>
      <c r="AJ195" s="774">
        <v>2.6105898907783835</v>
      </c>
      <c r="AK195" s="774">
        <v>9.6663929644938501E-2</v>
      </c>
      <c r="AL195" s="774">
        <v>5.4167691571396226E-3</v>
      </c>
      <c r="AM195" s="774">
        <v>9.5409210181704E-3</v>
      </c>
      <c r="AN195" s="774">
        <v>5.9072181918448661E-3</v>
      </c>
      <c r="AO195" s="774">
        <v>1.8786710025204593E-4</v>
      </c>
      <c r="AP195" s="774">
        <v>1.3083555834358421E-2</v>
      </c>
      <c r="AQ195" s="774">
        <v>5.0236648064531172E-6</v>
      </c>
      <c r="AR195" s="774">
        <v>2.7413951753898935</v>
      </c>
    </row>
    <row r="196" spans="1:44">
      <c r="A196" s="574" t="s">
        <v>1019</v>
      </c>
      <c r="B196" s="550">
        <v>194</v>
      </c>
      <c r="C196" s="550" t="s">
        <v>1020</v>
      </c>
      <c r="D196" s="551">
        <v>279230</v>
      </c>
      <c r="E196" s="551">
        <v>172461.02731319721</v>
      </c>
      <c r="F196" s="551">
        <v>10495.419717293757</v>
      </c>
      <c r="G196" s="551">
        <v>715.07657751183001</v>
      </c>
      <c r="H196" s="551">
        <v>6.7375739553422127</v>
      </c>
      <c r="I196" s="551">
        <v>10.19931744341107</v>
      </c>
      <c r="J196" s="551">
        <v>0</v>
      </c>
      <c r="K196" s="551">
        <v>0</v>
      </c>
      <c r="L196" s="551">
        <v>2547.6212966679732</v>
      </c>
      <c r="M196" s="551">
        <v>0</v>
      </c>
      <c r="N196" s="551">
        <v>13775.054482872314</v>
      </c>
      <c r="O196" s="774">
        <v>0.61763072489774451</v>
      </c>
      <c r="P196" s="774">
        <v>3.7587006114292006E-2</v>
      </c>
      <c r="Q196" s="774">
        <v>2.5608873599249006E-3</v>
      </c>
      <c r="R196" s="774">
        <v>2.412911920403328E-5</v>
      </c>
      <c r="S196" s="774">
        <v>3.652658182649096E-5</v>
      </c>
      <c r="T196" s="774">
        <v>0</v>
      </c>
      <c r="U196" s="774">
        <v>0</v>
      </c>
      <c r="V196" s="774">
        <v>9.1237377669590412E-3</v>
      </c>
      <c r="W196" s="774">
        <v>0</v>
      </c>
      <c r="X196" s="774">
        <v>4.9332286942206469E-2</v>
      </c>
      <c r="Y196" s="774">
        <v>66.173182502666464</v>
      </c>
      <c r="Z196" s="774">
        <v>4.6692006135232083</v>
      </c>
      <c r="AA196" s="774">
        <v>0.34970416918679115</v>
      </c>
      <c r="AB196" s="774">
        <v>0.19607923534761831</v>
      </c>
      <c r="AC196" s="774">
        <v>1.7910812753755685E-2</v>
      </c>
      <c r="AD196" s="774">
        <v>1.7134473867735586E-2</v>
      </c>
      <c r="AE196" s="774">
        <v>2.2346443199684953E-3</v>
      </c>
      <c r="AF196" s="774">
        <v>2.1118791698048679E-2</v>
      </c>
      <c r="AG196" s="774">
        <v>1.7774957871504143E-4</v>
      </c>
      <c r="AH196" s="774">
        <v>5.2735604902758411</v>
      </c>
      <c r="AI196" s="774">
        <v>53.326370181181161</v>
      </c>
      <c r="AJ196" s="774">
        <v>3.8423618397140338</v>
      </c>
      <c r="AK196" s="774">
        <v>0.14729854737518577</v>
      </c>
      <c r="AL196" s="774">
        <v>7.8452487991365876E-3</v>
      </c>
      <c r="AM196" s="774">
        <v>1.3279122512037219E-2</v>
      </c>
      <c r="AN196" s="774">
        <v>1.2524552991942522E-2</v>
      </c>
      <c r="AO196" s="774">
        <v>5.9609808886631956E-4</v>
      </c>
      <c r="AP196" s="774">
        <v>1.9994460984163399E-2</v>
      </c>
      <c r="AQ196" s="774">
        <v>2.1224793711358457E-5</v>
      </c>
      <c r="AR196" s="774">
        <v>4.0439210952590772</v>
      </c>
    </row>
    <row r="197" spans="1:44">
      <c r="A197" s="574" t="s">
        <v>1021</v>
      </c>
      <c r="B197" s="550">
        <v>195</v>
      </c>
      <c r="C197" s="550" t="s">
        <v>1022</v>
      </c>
      <c r="D197" s="551">
        <v>841430</v>
      </c>
      <c r="E197" s="551">
        <v>286446.06765848352</v>
      </c>
      <c r="F197" s="551">
        <v>16189.562275646473</v>
      </c>
      <c r="G197" s="551">
        <v>2572.7594424259955</v>
      </c>
      <c r="H197" s="551">
        <v>11.190653303723572</v>
      </c>
      <c r="I197" s="551">
        <v>16.940374413750881</v>
      </c>
      <c r="J197" s="551">
        <v>0</v>
      </c>
      <c r="K197" s="551">
        <v>0</v>
      </c>
      <c r="L197" s="551">
        <v>7677.5378188267614</v>
      </c>
      <c r="M197" s="551">
        <v>0</v>
      </c>
      <c r="N197" s="551">
        <v>26467.990564616703</v>
      </c>
      <c r="O197" s="774">
        <v>0.34042768579499605</v>
      </c>
      <c r="P197" s="774">
        <v>1.9240533705295122E-2</v>
      </c>
      <c r="Q197" s="774">
        <v>3.0576036538107693E-3</v>
      </c>
      <c r="R197" s="774">
        <v>1.3299565387166576E-5</v>
      </c>
      <c r="S197" s="774">
        <v>2.0132838636310664E-5</v>
      </c>
      <c r="T197" s="774">
        <v>0</v>
      </c>
      <c r="U197" s="774">
        <v>0</v>
      </c>
      <c r="V197" s="774">
        <v>9.1243927823191021E-3</v>
      </c>
      <c r="W197" s="774">
        <v>0</v>
      </c>
      <c r="X197" s="774">
        <v>3.1455962545448468E-2</v>
      </c>
      <c r="Y197" s="774">
        <v>38.005303505266454</v>
      </c>
      <c r="Z197" s="774">
        <v>2.3803393110356579</v>
      </c>
      <c r="AA197" s="774">
        <v>0.19335186977723445</v>
      </c>
      <c r="AB197" s="774">
        <v>0.13265099906431094</v>
      </c>
      <c r="AC197" s="774">
        <v>1.390654684750315E-2</v>
      </c>
      <c r="AD197" s="774">
        <v>1.9060365442529783E-2</v>
      </c>
      <c r="AE197" s="774">
        <v>3.0050166360961708E-2</v>
      </c>
      <c r="AF197" s="774">
        <v>1.8819125036150297E-2</v>
      </c>
      <c r="AG197" s="774">
        <v>1.6188663690454388E-3</v>
      </c>
      <c r="AH197" s="774">
        <v>2.7897972499333936</v>
      </c>
      <c r="AI197" s="774">
        <v>25.830356650670588</v>
      </c>
      <c r="AJ197" s="774">
        <v>1.6548338038643264</v>
      </c>
      <c r="AK197" s="774">
        <v>5.5785413009748687E-2</v>
      </c>
      <c r="AL197" s="774">
        <v>3.8871550267542319E-3</v>
      </c>
      <c r="AM197" s="774">
        <v>7.8222409866306828E-3</v>
      </c>
      <c r="AN197" s="774">
        <v>1.3140915151757878E-2</v>
      </c>
      <c r="AO197" s="774">
        <v>1.0311293402526189E-2</v>
      </c>
      <c r="AP197" s="774">
        <v>1.5269313655158115E-2</v>
      </c>
      <c r="AQ197" s="774">
        <v>3.3897300596811327E-4</v>
      </c>
      <c r="AR197" s="774">
        <v>1.7613891081028703</v>
      </c>
    </row>
    <row r="198" spans="1:44">
      <c r="A198" s="574" t="s">
        <v>1023</v>
      </c>
      <c r="B198" s="550">
        <v>196</v>
      </c>
      <c r="C198" s="550" t="s">
        <v>530</v>
      </c>
      <c r="D198" s="551">
        <v>1484564</v>
      </c>
      <c r="E198" s="551">
        <v>859725.93656258879</v>
      </c>
      <c r="F198" s="551">
        <v>49061.274205687965</v>
      </c>
      <c r="G198" s="551">
        <v>1499.9433483834537</v>
      </c>
      <c r="H198" s="551">
        <v>33.587107586903684</v>
      </c>
      <c r="I198" s="551">
        <v>50.844053743293053</v>
      </c>
      <c r="J198" s="551">
        <v>0</v>
      </c>
      <c r="K198" s="551">
        <v>0</v>
      </c>
      <c r="L198" s="551">
        <v>13544.731564376572</v>
      </c>
      <c r="M198" s="551">
        <v>0</v>
      </c>
      <c r="N198" s="551">
        <v>64190.380279778183</v>
      </c>
      <c r="O198" s="774">
        <v>0.57911005289269357</v>
      </c>
      <c r="P198" s="774">
        <v>3.3047597951781103E-2</v>
      </c>
      <c r="Q198" s="774">
        <v>1.0103595051364938E-3</v>
      </c>
      <c r="R198" s="774">
        <v>2.2624223399532579E-5</v>
      </c>
      <c r="S198" s="774">
        <v>3.4248475473804468E-5</v>
      </c>
      <c r="T198" s="774">
        <v>0</v>
      </c>
      <c r="U198" s="774">
        <v>0</v>
      </c>
      <c r="V198" s="774">
        <v>9.1237101023442391E-3</v>
      </c>
      <c r="W198" s="774">
        <v>0</v>
      </c>
      <c r="X198" s="774">
        <v>4.3238540258135172E-2</v>
      </c>
      <c r="Y198" s="774">
        <v>43.969812349973459</v>
      </c>
      <c r="Z198" s="774">
        <v>2.9227668394870534</v>
      </c>
      <c r="AA198" s="774">
        <v>0.23340308221003386</v>
      </c>
      <c r="AB198" s="774">
        <v>0.14127710331372878</v>
      </c>
      <c r="AC198" s="774">
        <v>1.375649511996555E-2</v>
      </c>
      <c r="AD198" s="774">
        <v>0.19411431821776201</v>
      </c>
      <c r="AE198" s="774">
        <v>6.476763710340493E-3</v>
      </c>
      <c r="AF198" s="774">
        <v>1.8237791184808338E-2</v>
      </c>
      <c r="AG198" s="774">
        <v>4.8511976100931823E-4</v>
      </c>
      <c r="AH198" s="774">
        <v>3.5305175130047015</v>
      </c>
      <c r="AI198" s="774">
        <v>32.977076745929473</v>
      </c>
      <c r="AJ198" s="774">
        <v>2.2242813829948718</v>
      </c>
      <c r="AK198" s="774">
        <v>8.5955121184095887E-2</v>
      </c>
      <c r="AL198" s="774">
        <v>5.1674515683008968E-3</v>
      </c>
      <c r="AM198" s="774">
        <v>9.1838247572567921E-3</v>
      </c>
      <c r="AN198" s="774">
        <v>0.16310831981952936</v>
      </c>
      <c r="AO198" s="774">
        <v>2.2919745030784019E-3</v>
      </c>
      <c r="AP198" s="774">
        <v>1.586508286714524E-2</v>
      </c>
      <c r="AQ198" s="774">
        <v>7.9751204599466359E-5</v>
      </c>
      <c r="AR198" s="774">
        <v>2.505932908898878</v>
      </c>
    </row>
    <row r="199" spans="1:44">
      <c r="A199" s="574" t="s">
        <v>1024</v>
      </c>
      <c r="B199" s="550">
        <v>197</v>
      </c>
      <c r="C199" s="550" t="s">
        <v>1025</v>
      </c>
      <c r="D199" s="551">
        <v>418675</v>
      </c>
      <c r="E199" s="551">
        <v>194319.07911397266</v>
      </c>
      <c r="F199" s="551">
        <v>11614.346183870985</v>
      </c>
      <c r="G199" s="551">
        <v>16748.130861999678</v>
      </c>
      <c r="H199" s="551">
        <v>7.5915074081447171</v>
      </c>
      <c r="I199" s="551">
        <v>11.491999114648985</v>
      </c>
      <c r="J199" s="551">
        <v>0</v>
      </c>
      <c r="K199" s="551">
        <v>0</v>
      </c>
      <c r="L199" s="551">
        <v>2435.8423079764325</v>
      </c>
      <c r="M199" s="551">
        <v>0</v>
      </c>
      <c r="N199" s="551">
        <v>30817.40286036989</v>
      </c>
      <c r="O199" s="774">
        <v>0.46412868958971198</v>
      </c>
      <c r="P199" s="774">
        <v>2.7740720568151869E-2</v>
      </c>
      <c r="Q199" s="774">
        <v>4.0002701049739485E-2</v>
      </c>
      <c r="R199" s="774">
        <v>1.8132220476848911E-5</v>
      </c>
      <c r="S199" s="774">
        <v>2.7448496123840654E-5</v>
      </c>
      <c r="T199" s="774">
        <v>0</v>
      </c>
      <c r="U199" s="774">
        <v>0</v>
      </c>
      <c r="V199" s="774">
        <v>5.8179788809373202E-3</v>
      </c>
      <c r="W199" s="774">
        <v>0</v>
      </c>
      <c r="X199" s="774">
        <v>7.3606981215429357E-2</v>
      </c>
      <c r="Y199" s="774">
        <v>41.694927619642215</v>
      </c>
      <c r="Z199" s="774">
        <v>2.3349726324567244</v>
      </c>
      <c r="AA199" s="774">
        <v>0.22168115479885986</v>
      </c>
      <c r="AB199" s="774">
        <v>0.15504028038473788</v>
      </c>
      <c r="AC199" s="774">
        <v>2.4019956000734199E-2</v>
      </c>
      <c r="AD199" s="774">
        <v>2.9309378257976807E-2</v>
      </c>
      <c r="AE199" s="774">
        <v>7.3631977512235949E-2</v>
      </c>
      <c r="AF199" s="774">
        <v>1.8602180397495505E-2</v>
      </c>
      <c r="AG199" s="774">
        <v>5.2464144540674117E-3</v>
      </c>
      <c r="AH199" s="774">
        <v>2.862503974262832</v>
      </c>
      <c r="AI199" s="774">
        <v>26.097814150449757</v>
      </c>
      <c r="AJ199" s="774">
        <v>1.4690411414004687</v>
      </c>
      <c r="AK199" s="774">
        <v>8.3805193529477268E-2</v>
      </c>
      <c r="AL199" s="774">
        <v>3.8286664918154006E-3</v>
      </c>
      <c r="AM199" s="774">
        <v>1.0002461739909348E-2</v>
      </c>
      <c r="AN199" s="774">
        <v>1.8921792421508585E-2</v>
      </c>
      <c r="AO199" s="774">
        <v>2.0281024434263526E-2</v>
      </c>
      <c r="AP199" s="774">
        <v>1.0819802852037855E-2</v>
      </c>
      <c r="AQ199" s="774">
        <v>8.5368439992695891E-4</v>
      </c>
      <c r="AR199" s="774">
        <v>1.6175537672694076</v>
      </c>
    </row>
    <row r="200" spans="1:44">
      <c r="A200" s="574" t="s">
        <v>1026</v>
      </c>
      <c r="B200" s="550">
        <v>198</v>
      </c>
      <c r="C200" s="550" t="s">
        <v>1027</v>
      </c>
      <c r="D200" s="551">
        <v>457813</v>
      </c>
      <c r="E200" s="551">
        <v>254615.1548139544</v>
      </c>
      <c r="F200" s="551">
        <v>14843.647297009651</v>
      </c>
      <c r="G200" s="551">
        <v>7737.4205837358404</v>
      </c>
      <c r="H200" s="551">
        <v>9.9471078332063865</v>
      </c>
      <c r="I200" s="551">
        <v>15.057899342874045</v>
      </c>
      <c r="J200" s="551">
        <v>0</v>
      </c>
      <c r="K200" s="551">
        <v>0</v>
      </c>
      <c r="L200" s="551">
        <v>2663.8934626759219</v>
      </c>
      <c r="M200" s="551">
        <v>0</v>
      </c>
      <c r="N200" s="551">
        <v>25269.966350597493</v>
      </c>
      <c r="O200" s="774">
        <v>0.55615536215431716</v>
      </c>
      <c r="P200" s="774">
        <v>3.2422948446220727E-2</v>
      </c>
      <c r="Q200" s="774">
        <v>1.6900831963565562E-2</v>
      </c>
      <c r="R200" s="774">
        <v>2.1727447305354778E-5</v>
      </c>
      <c r="S200" s="774">
        <v>3.28909387520102E-5</v>
      </c>
      <c r="T200" s="774">
        <v>0</v>
      </c>
      <c r="U200" s="774">
        <v>0</v>
      </c>
      <c r="V200" s="774">
        <v>5.8187370447670157E-3</v>
      </c>
      <c r="W200" s="774">
        <v>0</v>
      </c>
      <c r="X200" s="774">
        <v>5.5197135840610659E-2</v>
      </c>
      <c r="Y200" s="774">
        <v>37.248061203738864</v>
      </c>
      <c r="Z200" s="774">
        <v>2.0801959591563168</v>
      </c>
      <c r="AA200" s="774">
        <v>0.16942527558140819</v>
      </c>
      <c r="AB200" s="774">
        <v>0.14066854780312654</v>
      </c>
      <c r="AC200" s="774">
        <v>2.0001404588018287E-2</v>
      </c>
      <c r="AD200" s="774">
        <v>3.0838457033449614E-2</v>
      </c>
      <c r="AE200" s="774">
        <v>5.281416327541797E-2</v>
      </c>
      <c r="AF200" s="774">
        <v>1.776124723503774E-2</v>
      </c>
      <c r="AG200" s="774">
        <v>3.8508392911004797E-3</v>
      </c>
      <c r="AH200" s="774">
        <v>2.5155558939638758</v>
      </c>
      <c r="AI200" s="774">
        <v>24.773939688520809</v>
      </c>
      <c r="AJ200" s="774">
        <v>1.3809982387461033</v>
      </c>
      <c r="AK200" s="774">
        <v>5.4975828793641476E-2</v>
      </c>
      <c r="AL200" s="774">
        <v>3.7742452330770302E-3</v>
      </c>
      <c r="AM200" s="774">
        <v>9.3681671475271504E-3</v>
      </c>
      <c r="AN200" s="774">
        <v>2.1318648534616839E-2</v>
      </c>
      <c r="AO200" s="774">
        <v>1.7622368090959302E-2</v>
      </c>
      <c r="AP200" s="774">
        <v>1.1586641588710502E-2</v>
      </c>
      <c r="AQ200" s="774">
        <v>7.0733626158728594E-4</v>
      </c>
      <c r="AR200" s="774">
        <v>1.500351474396223</v>
      </c>
    </row>
    <row r="201" spans="1:44">
      <c r="A201" s="574" t="s">
        <v>1028</v>
      </c>
      <c r="B201" s="550">
        <v>199</v>
      </c>
      <c r="C201" s="550" t="s">
        <v>534</v>
      </c>
      <c r="D201" s="551">
        <v>1053254</v>
      </c>
      <c r="E201" s="551">
        <v>511954.17075368512</v>
      </c>
      <c r="F201" s="551">
        <v>28326.46256077804</v>
      </c>
      <c r="G201" s="551">
        <v>206.71525703314211</v>
      </c>
      <c r="H201" s="551">
        <v>20.000629365002609</v>
      </c>
      <c r="I201" s="551">
        <v>30.276887395043019</v>
      </c>
      <c r="J201" s="551">
        <v>900.82637018616526</v>
      </c>
      <c r="K201" s="551">
        <v>0</v>
      </c>
      <c r="L201" s="551">
        <v>6127.1294930995418</v>
      </c>
      <c r="M201" s="551">
        <v>0</v>
      </c>
      <c r="N201" s="551">
        <v>35611.411197856934</v>
      </c>
      <c r="O201" s="774">
        <v>0.48606904958698011</v>
      </c>
      <c r="P201" s="774">
        <v>2.6894236870477626E-2</v>
      </c>
      <c r="Q201" s="774">
        <v>1.9626344360728002E-4</v>
      </c>
      <c r="R201" s="774">
        <v>1.8989369482577432E-5</v>
      </c>
      <c r="S201" s="774">
        <v>2.8746045488593461E-5</v>
      </c>
      <c r="T201" s="774">
        <v>8.5527932501197742E-4</v>
      </c>
      <c r="U201" s="774">
        <v>0</v>
      </c>
      <c r="V201" s="774">
        <v>5.8173332293060759E-3</v>
      </c>
      <c r="W201" s="774">
        <v>0</v>
      </c>
      <c r="X201" s="774">
        <v>3.3810848283374134E-2</v>
      </c>
      <c r="Y201" s="774">
        <v>38.427114212601758</v>
      </c>
      <c r="Z201" s="774">
        <v>2.3228759175631271</v>
      </c>
      <c r="AA201" s="774">
        <v>0.18554623143110155</v>
      </c>
      <c r="AB201" s="774">
        <v>0.13716171957833104</v>
      </c>
      <c r="AC201" s="774">
        <v>2.0873601161120445E-2</v>
      </c>
      <c r="AD201" s="774">
        <v>0.79647028369178796</v>
      </c>
      <c r="AE201" s="774">
        <v>9.6850784790697309E-2</v>
      </c>
      <c r="AF201" s="774">
        <v>2.8721360758416324E-2</v>
      </c>
      <c r="AG201" s="774">
        <v>6.6484949316982104E-3</v>
      </c>
      <c r="AH201" s="774">
        <v>3.5951483939062796</v>
      </c>
      <c r="AI201" s="774">
        <v>24.05778700882167</v>
      </c>
      <c r="AJ201" s="774">
        <v>1.4871114135413968</v>
      </c>
      <c r="AK201" s="774">
        <v>5.2415307318574619E-2</v>
      </c>
      <c r="AL201" s="774">
        <v>3.7703906527068393E-3</v>
      </c>
      <c r="AM201" s="774">
        <v>9.0059010638597753E-3</v>
      </c>
      <c r="AN201" s="774">
        <v>0.67220123355700456</v>
      </c>
      <c r="AO201" s="774">
        <v>4.6871627536638427E-2</v>
      </c>
      <c r="AP201" s="774">
        <v>1.889688454062392E-2</v>
      </c>
      <c r="AQ201" s="774">
        <v>1.79787693286809E-3</v>
      </c>
      <c r="AR201" s="774">
        <v>2.292070635143673</v>
      </c>
    </row>
    <row r="202" spans="1:44">
      <c r="A202" s="574" t="s">
        <v>1029</v>
      </c>
      <c r="B202" s="550">
        <v>200</v>
      </c>
      <c r="C202" s="550" t="s">
        <v>536</v>
      </c>
      <c r="D202" s="551">
        <v>1607458</v>
      </c>
      <c r="E202" s="551">
        <v>1702388.1588846787</v>
      </c>
      <c r="F202" s="551">
        <v>94381.909666001695</v>
      </c>
      <c r="G202" s="551">
        <v>4737.1948120043407</v>
      </c>
      <c r="H202" s="551">
        <v>66.507583190690411</v>
      </c>
      <c r="I202" s="551">
        <v>100.67896216828508</v>
      </c>
      <c r="J202" s="551">
        <v>0</v>
      </c>
      <c r="K202" s="551">
        <v>0</v>
      </c>
      <c r="L202" s="551">
        <v>9352.4243952780344</v>
      </c>
      <c r="M202" s="551">
        <v>0</v>
      </c>
      <c r="N202" s="551">
        <v>108638.71541864304</v>
      </c>
      <c r="O202" s="774">
        <v>1.059056074177166</v>
      </c>
      <c r="P202" s="774">
        <v>5.871500820923576E-2</v>
      </c>
      <c r="Q202" s="774">
        <v>2.9470100071070852E-3</v>
      </c>
      <c r="R202" s="774">
        <v>4.1374383150720211E-5</v>
      </c>
      <c r="S202" s="774">
        <v>6.2632406052466125E-5</v>
      </c>
      <c r="T202" s="774">
        <v>0</v>
      </c>
      <c r="U202" s="774">
        <v>0</v>
      </c>
      <c r="V202" s="774">
        <v>5.8181454167250618E-3</v>
      </c>
      <c r="W202" s="774">
        <v>0</v>
      </c>
      <c r="X202" s="774">
        <v>6.7584170422271106E-2</v>
      </c>
      <c r="Y202" s="774">
        <v>28.317418209245808</v>
      </c>
      <c r="Z202" s="774">
        <v>1.68466406009277</v>
      </c>
      <c r="AA202" s="774">
        <v>0.14149791337723236</v>
      </c>
      <c r="AB202" s="774">
        <v>0.1022283133919147</v>
      </c>
      <c r="AC202" s="774">
        <v>1.2805663209069135E-2</v>
      </c>
      <c r="AD202" s="774">
        <v>1.4633505969489391E-2</v>
      </c>
      <c r="AE202" s="774">
        <v>3.6404852579281277E-2</v>
      </c>
      <c r="AF202" s="774">
        <v>1.7986863490836891E-2</v>
      </c>
      <c r="AG202" s="774">
        <v>2.598127295545428E-3</v>
      </c>
      <c r="AH202" s="774">
        <v>2.0128192994061394</v>
      </c>
      <c r="AI202" s="774">
        <v>19.478701541725965</v>
      </c>
      <c r="AJ202" s="774">
        <v>1.1757248460179612</v>
      </c>
      <c r="AK202" s="774">
        <v>4.0709003930453812E-2</v>
      </c>
      <c r="AL202" s="774">
        <v>3.0786252507415939E-3</v>
      </c>
      <c r="AM202" s="774">
        <v>6.5835889941211079E-3</v>
      </c>
      <c r="AN202" s="774">
        <v>9.4725399531239967E-3</v>
      </c>
      <c r="AO202" s="774">
        <v>1.3697575910295259E-2</v>
      </c>
      <c r="AP202" s="774">
        <v>1.3912492908139385E-2</v>
      </c>
      <c r="AQ202" s="774">
        <v>5.0620606607669266E-4</v>
      </c>
      <c r="AR202" s="774">
        <v>1.263684879030913</v>
      </c>
    </row>
    <row r="203" spans="1:44">
      <c r="A203" s="574" t="s">
        <v>1030</v>
      </c>
      <c r="B203" s="550">
        <v>201</v>
      </c>
      <c r="C203" s="550" t="s">
        <v>538</v>
      </c>
      <c r="D203" s="551">
        <v>1467311</v>
      </c>
      <c r="E203" s="551">
        <v>2209800.3306798465</v>
      </c>
      <c r="F203" s="551">
        <v>140625.40057973951</v>
      </c>
      <c r="G203" s="551">
        <v>3565.7869725727496</v>
      </c>
      <c r="H203" s="551">
        <v>86.330769255227665</v>
      </c>
      <c r="I203" s="551">
        <v>130.68723647475224</v>
      </c>
      <c r="J203" s="551">
        <v>0</v>
      </c>
      <c r="K203" s="551">
        <v>0</v>
      </c>
      <c r="L203" s="551">
        <v>8536.2106961877689</v>
      </c>
      <c r="M203" s="551">
        <v>0</v>
      </c>
      <c r="N203" s="551">
        <v>152944.41625422999</v>
      </c>
      <c r="O203" s="774">
        <v>1.506020421491999</v>
      </c>
      <c r="P203" s="774">
        <v>9.583885119087876E-2</v>
      </c>
      <c r="Q203" s="774">
        <v>2.4301507809678722E-3</v>
      </c>
      <c r="R203" s="774">
        <v>5.883604038627644E-5</v>
      </c>
      <c r="S203" s="774">
        <v>8.9065805732221898E-5</v>
      </c>
      <c r="T203" s="774">
        <v>0</v>
      </c>
      <c r="U203" s="774">
        <v>0</v>
      </c>
      <c r="V203" s="774">
        <v>5.8175878843597364E-3</v>
      </c>
      <c r="W203" s="774">
        <v>0</v>
      </c>
      <c r="X203" s="774">
        <v>0.10423449170232485</v>
      </c>
      <c r="Y203" s="774">
        <v>38.026563397115787</v>
      </c>
      <c r="Z203" s="774">
        <v>2.1957642293479691</v>
      </c>
      <c r="AA203" s="774">
        <v>0.2504052813188658</v>
      </c>
      <c r="AB203" s="774">
        <v>0.1469695220031394</v>
      </c>
      <c r="AC203" s="774">
        <v>1.7692037117894625E-2</v>
      </c>
      <c r="AD203" s="774">
        <v>5.2921068624454212E-2</v>
      </c>
      <c r="AE203" s="774">
        <v>2.5104629274560142E-2</v>
      </c>
      <c r="AF203" s="774">
        <v>1.4820487710914787E-2</v>
      </c>
      <c r="AG203" s="774">
        <v>1.5823131488826299E-3</v>
      </c>
      <c r="AH203" s="774">
        <v>2.7052595685466807</v>
      </c>
      <c r="AI203" s="774">
        <v>23.565998139101858</v>
      </c>
      <c r="AJ203" s="774">
        <v>1.364060861564548</v>
      </c>
      <c r="AK203" s="774">
        <v>3.9426424323257707E-2</v>
      </c>
      <c r="AL203" s="774">
        <v>3.5296979181875235E-3</v>
      </c>
      <c r="AM203" s="774">
        <v>8.2935044580456085E-3</v>
      </c>
      <c r="AN203" s="774">
        <v>4.023984658392956E-2</v>
      </c>
      <c r="AO203" s="774">
        <v>8.4083719864669962E-3</v>
      </c>
      <c r="AP203" s="774">
        <v>1.1590396542952717E-2</v>
      </c>
      <c r="AQ203" s="774">
        <v>2.7322333340192245E-4</v>
      </c>
      <c r="AR203" s="774">
        <v>1.4758223267107899</v>
      </c>
    </row>
    <row r="204" spans="1:44">
      <c r="A204" s="574" t="s">
        <v>1031</v>
      </c>
      <c r="B204" s="550">
        <v>202</v>
      </c>
      <c r="C204" s="550" t="s">
        <v>540</v>
      </c>
      <c r="D204" s="551">
        <v>354192</v>
      </c>
      <c r="E204" s="551">
        <v>275157.97131860361</v>
      </c>
      <c r="F204" s="551">
        <v>15962.334923258637</v>
      </c>
      <c r="G204" s="551">
        <v>25441.974559171016</v>
      </c>
      <c r="H204" s="551">
        <v>10.749658691260491</v>
      </c>
      <c r="I204" s="551">
        <v>16.272798210037571</v>
      </c>
      <c r="J204" s="551">
        <v>0</v>
      </c>
      <c r="K204" s="551">
        <v>0</v>
      </c>
      <c r="L204" s="551">
        <v>2060.6050763918133</v>
      </c>
      <c r="M204" s="551">
        <v>0</v>
      </c>
      <c r="N204" s="551">
        <v>43491.937015722768</v>
      </c>
      <c r="O204" s="774">
        <v>0.77686105648519332</v>
      </c>
      <c r="P204" s="774">
        <v>4.5066898527517947E-2</v>
      </c>
      <c r="Q204" s="774">
        <v>7.1831025430193277E-2</v>
      </c>
      <c r="R204" s="774">
        <v>3.0349806577394437E-5</v>
      </c>
      <c r="S204" s="774">
        <v>4.594343805065493E-5</v>
      </c>
      <c r="T204" s="774">
        <v>0</v>
      </c>
      <c r="U204" s="774">
        <v>0</v>
      </c>
      <c r="V204" s="774">
        <v>5.8177628980660579E-3</v>
      </c>
      <c r="W204" s="774">
        <v>0</v>
      </c>
      <c r="X204" s="774">
        <v>0.12279198010040535</v>
      </c>
      <c r="Y204" s="774">
        <v>42.340821058218843</v>
      </c>
      <c r="Z204" s="774">
        <v>2.3227442575608062</v>
      </c>
      <c r="AA204" s="774">
        <v>0.27161062081078985</v>
      </c>
      <c r="AB204" s="774">
        <v>0.16741199981685148</v>
      </c>
      <c r="AC204" s="774">
        <v>1.9222251705802298E-2</v>
      </c>
      <c r="AD204" s="774">
        <v>2.686245359420826E-2</v>
      </c>
      <c r="AE204" s="774">
        <v>2.7641893731081203E-2</v>
      </c>
      <c r="AF204" s="774">
        <v>1.3230734894279925E-2</v>
      </c>
      <c r="AG204" s="774">
        <v>2.147856964902516E-3</v>
      </c>
      <c r="AH204" s="774">
        <v>2.8508720690787217</v>
      </c>
      <c r="AI204" s="774">
        <v>28.294071759819367</v>
      </c>
      <c r="AJ204" s="774">
        <v>1.5374100739063288</v>
      </c>
      <c r="AK204" s="774">
        <v>0.10705246636236394</v>
      </c>
      <c r="AL204" s="774">
        <v>3.965949045722705E-3</v>
      </c>
      <c r="AM204" s="774">
        <v>9.7347541802944478E-3</v>
      </c>
      <c r="AN204" s="774">
        <v>1.8091347416501813E-2</v>
      </c>
      <c r="AO204" s="774">
        <v>9.7493365790003988E-3</v>
      </c>
      <c r="AP204" s="774">
        <v>9.3687630358693635E-3</v>
      </c>
      <c r="AQ204" s="774">
        <v>3.9140254606216045E-4</v>
      </c>
      <c r="AR204" s="774">
        <v>1.6957640930721436</v>
      </c>
    </row>
    <row r="205" spans="1:44">
      <c r="A205" s="574" t="s">
        <v>1032</v>
      </c>
      <c r="B205" s="550">
        <v>203</v>
      </c>
      <c r="C205" s="550" t="s">
        <v>542</v>
      </c>
      <c r="D205" s="551">
        <v>348711</v>
      </c>
      <c r="E205" s="551">
        <v>94031.749039497445</v>
      </c>
      <c r="F205" s="551">
        <v>5226.0060238603191</v>
      </c>
      <c r="G205" s="551">
        <v>6.0871532131832273</v>
      </c>
      <c r="H205" s="551">
        <v>3.6735596045896477</v>
      </c>
      <c r="I205" s="551">
        <v>5.5610225287090609</v>
      </c>
      <c r="J205" s="551">
        <v>0</v>
      </c>
      <c r="K205" s="551">
        <v>0</v>
      </c>
      <c r="L205" s="551">
        <v>2028.6081031559163</v>
      </c>
      <c r="M205" s="551">
        <v>0</v>
      </c>
      <c r="N205" s="551">
        <v>7269.9358623627177</v>
      </c>
      <c r="O205" s="774">
        <v>0.26965524184639272</v>
      </c>
      <c r="P205" s="774">
        <v>1.4986639434547E-2</v>
      </c>
      <c r="Q205" s="774">
        <v>1.7456154847949239E-5</v>
      </c>
      <c r="R205" s="774">
        <v>1.0534682314551728E-5</v>
      </c>
      <c r="S205" s="774">
        <v>1.5947367673256825E-5</v>
      </c>
      <c r="T205" s="774">
        <v>0</v>
      </c>
      <c r="U205" s="774">
        <v>0</v>
      </c>
      <c r="V205" s="774">
        <v>5.8174479817267484E-3</v>
      </c>
      <c r="W205" s="774">
        <v>0</v>
      </c>
      <c r="X205" s="774">
        <v>2.0848025621109507E-2</v>
      </c>
      <c r="Y205" s="774">
        <v>32.515164052405652</v>
      </c>
      <c r="Z205" s="774">
        <v>1.9742100204583928</v>
      </c>
      <c r="AA205" s="774">
        <v>0.23248543150171735</v>
      </c>
      <c r="AB205" s="774">
        <v>0.13944921829612089</v>
      </c>
      <c r="AC205" s="774">
        <v>2.3916038258269212E-2</v>
      </c>
      <c r="AD205" s="774">
        <v>1.606745001821655E-2</v>
      </c>
      <c r="AE205" s="774">
        <v>1.7810176363199176E-2</v>
      </c>
      <c r="AF205" s="774">
        <v>1.4136323275867745E-2</v>
      </c>
      <c r="AG205" s="774">
        <v>1.6637820628529938E-3</v>
      </c>
      <c r="AH205" s="774">
        <v>2.419738440234636</v>
      </c>
      <c r="AI205" s="774">
        <v>21.025440849777851</v>
      </c>
      <c r="AJ205" s="774">
        <v>1.3181161984915404</v>
      </c>
      <c r="AK205" s="774">
        <v>7.984808773269203E-2</v>
      </c>
      <c r="AL205" s="774">
        <v>6.8521537406226731E-3</v>
      </c>
      <c r="AM205" s="774">
        <v>1.2653514248313241E-2</v>
      </c>
      <c r="AN205" s="774">
        <v>1.0853652386260841E-2</v>
      </c>
      <c r="AO205" s="774">
        <v>5.266112818669887E-3</v>
      </c>
      <c r="AP205" s="774">
        <v>1.1563031219376005E-2</v>
      </c>
      <c r="AQ205" s="774">
        <v>2.502695253549444E-4</v>
      </c>
      <c r="AR205" s="774">
        <v>1.4454030201628301</v>
      </c>
    </row>
    <row r="206" spans="1:44">
      <c r="A206" s="574" t="s">
        <v>1033</v>
      </c>
      <c r="B206" s="550">
        <v>204</v>
      </c>
      <c r="C206" s="550" t="s">
        <v>1034</v>
      </c>
      <c r="D206" s="551">
        <v>742223</v>
      </c>
      <c r="E206" s="551">
        <v>1306241.592175538</v>
      </c>
      <c r="F206" s="551">
        <v>71623.701617835497</v>
      </c>
      <c r="G206" s="551">
        <v>3201.9052143214044</v>
      </c>
      <c r="H206" s="551">
        <v>51.031235682272786</v>
      </c>
      <c r="I206" s="551">
        <v>295598.62591786787</v>
      </c>
      <c r="J206" s="551">
        <v>149935.53550904154</v>
      </c>
      <c r="K206" s="551">
        <v>1748272.5218405579</v>
      </c>
      <c r="L206" s="551">
        <v>356322.75566722092</v>
      </c>
      <c r="M206" s="551">
        <v>271634.74023085041</v>
      </c>
      <c r="N206" s="551">
        <v>2896640.8172333776</v>
      </c>
      <c r="O206" s="774">
        <v>1.7599044925521548</v>
      </c>
      <c r="P206" s="774">
        <v>9.6498898064106733E-2</v>
      </c>
      <c r="Q206" s="774">
        <v>4.3139396304364116E-3</v>
      </c>
      <c r="R206" s="774">
        <v>6.8754586805141831E-5</v>
      </c>
      <c r="S206" s="774">
        <v>0.3982612044060449</v>
      </c>
      <c r="T206" s="774">
        <v>0.20200874334134289</v>
      </c>
      <c r="U206" s="774">
        <v>2.3554545222130785</v>
      </c>
      <c r="V206" s="774">
        <v>0.4800750659400489</v>
      </c>
      <c r="W206" s="774">
        <v>0.36597456590654076</v>
      </c>
      <c r="X206" s="774">
        <v>3.9026556940884043</v>
      </c>
      <c r="Y206" s="774">
        <v>45.796212332929258</v>
      </c>
      <c r="Z206" s="774">
        <v>2.4749737063857329</v>
      </c>
      <c r="AA206" s="774">
        <v>0.23138337065438991</v>
      </c>
      <c r="AB206" s="774">
        <v>0.16374019333836826</v>
      </c>
      <c r="AC206" s="774">
        <v>0.42096493690525488</v>
      </c>
      <c r="AD206" s="774">
        <v>0.22341880991962879</v>
      </c>
      <c r="AE206" s="774">
        <v>2.3968047454986978</v>
      </c>
      <c r="AF206" s="774">
        <v>0.49012852556651143</v>
      </c>
      <c r="AG206" s="774">
        <v>0.36996279937423771</v>
      </c>
      <c r="AH206" s="774">
        <v>6.7713770876428221</v>
      </c>
      <c r="AI206" s="774">
        <v>32.241389447681058</v>
      </c>
      <c r="AJ206" s="774">
        <v>1.7074492270058337</v>
      </c>
      <c r="AK206" s="774">
        <v>5.3340448934403845E-2</v>
      </c>
      <c r="AL206" s="774">
        <v>4.8683069732970378E-3</v>
      </c>
      <c r="AM206" s="774">
        <v>0.40977913682678052</v>
      </c>
      <c r="AN206" s="774">
        <v>0.21484376405421723</v>
      </c>
      <c r="AO206" s="774">
        <v>2.3656018264763916</v>
      </c>
      <c r="AP206" s="774">
        <v>0.48369613688660129</v>
      </c>
      <c r="AQ206" s="774">
        <v>0.36609933819679086</v>
      </c>
      <c r="AR206" s="774">
        <v>5.6056781853543169</v>
      </c>
    </row>
    <row r="207" spans="1:44">
      <c r="A207" s="574" t="s">
        <v>1035</v>
      </c>
      <c r="B207" s="550">
        <v>205</v>
      </c>
      <c r="C207" s="550" t="s">
        <v>1036</v>
      </c>
      <c r="D207" s="551">
        <v>3517298</v>
      </c>
      <c r="E207" s="551">
        <v>5704310.5567156812</v>
      </c>
      <c r="F207" s="551">
        <v>317205.8165612928</v>
      </c>
      <c r="G207" s="551">
        <v>21368.752256217915</v>
      </c>
      <c r="H207" s="551">
        <v>222.85159052378089</v>
      </c>
      <c r="I207" s="551">
        <v>337.35200972731343</v>
      </c>
      <c r="J207" s="551">
        <v>0</v>
      </c>
      <c r="K207" s="551">
        <v>548854.04940915643</v>
      </c>
      <c r="L207" s="551">
        <v>16530.768284713464</v>
      </c>
      <c r="M207" s="551">
        <v>0</v>
      </c>
      <c r="N207" s="551">
        <v>904519.59011163178</v>
      </c>
      <c r="O207" s="774">
        <v>1.6217876781312477</v>
      </c>
      <c r="P207" s="774">
        <v>9.0184515659831155E-2</v>
      </c>
      <c r="Q207" s="774">
        <v>6.0753317621133939E-3</v>
      </c>
      <c r="R207" s="774">
        <v>6.335874598165435E-5</v>
      </c>
      <c r="S207" s="774">
        <v>9.5912262687811335E-5</v>
      </c>
      <c r="T207" s="774">
        <v>0</v>
      </c>
      <c r="U207" s="774">
        <v>0.15604422753180322</v>
      </c>
      <c r="V207" s="774">
        <v>4.6998486578940608E-3</v>
      </c>
      <c r="W207" s="774">
        <v>0</v>
      </c>
      <c r="X207" s="774">
        <v>0.25716319462031129</v>
      </c>
      <c r="Y207" s="774">
        <v>51.807878228607478</v>
      </c>
      <c r="Z207" s="774">
        <v>2.7466035658769403</v>
      </c>
      <c r="AA207" s="774">
        <v>0.24162413096220736</v>
      </c>
      <c r="AB207" s="774">
        <v>0.1790499502448345</v>
      </c>
      <c r="AC207" s="774">
        <v>2.1180933018149377E-2</v>
      </c>
      <c r="AD207" s="774">
        <v>2.0750935725511784E-2</v>
      </c>
      <c r="AE207" s="774">
        <v>0.19154900560285817</v>
      </c>
      <c r="AF207" s="774">
        <v>1.0181473526080499E-2</v>
      </c>
      <c r="AG207" s="774">
        <v>1.0147644170805314E-3</v>
      </c>
      <c r="AH207" s="774">
        <v>3.4119547593736619</v>
      </c>
      <c r="AI207" s="774">
        <v>37.29986918590366</v>
      </c>
      <c r="AJ207" s="774">
        <v>1.9394588409857882</v>
      </c>
      <c r="AK207" s="774">
        <v>5.1510249471912573E-2</v>
      </c>
      <c r="AL207" s="774">
        <v>4.7768211458715133E-3</v>
      </c>
      <c r="AM207" s="774">
        <v>1.2751184049769271E-2</v>
      </c>
      <c r="AN207" s="774">
        <v>1.3505223816442915E-2</v>
      </c>
      <c r="AO207" s="774">
        <v>0.16506622295674267</v>
      </c>
      <c r="AP207" s="774">
        <v>7.4422157567267206E-3</v>
      </c>
      <c r="AQ207" s="774">
        <v>4.2629689784896439E-5</v>
      </c>
      <c r="AR207" s="774">
        <v>2.194553387873039</v>
      </c>
    </row>
    <row r="208" spans="1:44">
      <c r="A208" s="574" t="s">
        <v>1037</v>
      </c>
      <c r="B208" s="550">
        <v>206</v>
      </c>
      <c r="C208" s="550" t="s">
        <v>1038</v>
      </c>
      <c r="D208" s="551">
        <v>1024030</v>
      </c>
      <c r="E208" s="551">
        <v>1102841.2637526859</v>
      </c>
      <c r="F208" s="551">
        <v>63544.240522519322</v>
      </c>
      <c r="G208" s="551">
        <v>7001.8242950342146</v>
      </c>
      <c r="H208" s="551">
        <v>43.084949053693748</v>
      </c>
      <c r="I208" s="551">
        <v>65.221855128341389</v>
      </c>
      <c r="J208" s="551">
        <v>1025.7646515918327</v>
      </c>
      <c r="K208" s="551">
        <v>683204.33540817618</v>
      </c>
      <c r="L208" s="551">
        <v>144296.49182391341</v>
      </c>
      <c r="M208" s="551">
        <v>21156.024254947468</v>
      </c>
      <c r="N208" s="551">
        <v>920336.98776036443</v>
      </c>
      <c r="O208" s="774">
        <v>1.0769618700161967</v>
      </c>
      <c r="P208" s="774">
        <v>6.2053104423229123E-2</v>
      </c>
      <c r="Q208" s="774">
        <v>6.8375187201880948E-3</v>
      </c>
      <c r="R208" s="774">
        <v>4.2073912926080044E-5</v>
      </c>
      <c r="S208" s="774">
        <v>6.3691351941194487E-5</v>
      </c>
      <c r="T208" s="774">
        <v>1.0016939460678229E-3</v>
      </c>
      <c r="U208" s="774">
        <v>0.66717218773685949</v>
      </c>
      <c r="V208" s="774">
        <v>0.14091041456198883</v>
      </c>
      <c r="W208" s="774">
        <v>2.0659574675495316E-2</v>
      </c>
      <c r="X208" s="774">
        <v>0.89874025932869595</v>
      </c>
      <c r="Y208" s="774">
        <v>68.517925581583171</v>
      </c>
      <c r="Z208" s="774">
        <v>3.6196506743797903</v>
      </c>
      <c r="AA208" s="774">
        <v>0.28033813771158733</v>
      </c>
      <c r="AB208" s="774">
        <v>0.23108281991812013</v>
      </c>
      <c r="AC208" s="774">
        <v>7.2521983296251882E-2</v>
      </c>
      <c r="AD208" s="774">
        <v>4.1839082809651117E-2</v>
      </c>
      <c r="AE208" s="774">
        <v>0.96511038059762833</v>
      </c>
      <c r="AF208" s="774">
        <v>0.19835842337084514</v>
      </c>
      <c r="AG208" s="774">
        <v>6.0118647455434437E-2</v>
      </c>
      <c r="AH208" s="774">
        <v>5.4690201495393076</v>
      </c>
      <c r="AI208" s="774">
        <v>46.373186542525382</v>
      </c>
      <c r="AJ208" s="774">
        <v>2.4062999504614648</v>
      </c>
      <c r="AK208" s="774">
        <v>6.664640585932266E-2</v>
      </c>
      <c r="AL208" s="774">
        <v>5.8931244774880539E-3</v>
      </c>
      <c r="AM208" s="774">
        <v>2.2751983422528734E-2</v>
      </c>
      <c r="AN208" s="774">
        <v>1.416618473347845E-2</v>
      </c>
      <c r="AO208" s="774">
        <v>0.71296293261307719</v>
      </c>
      <c r="AP208" s="774">
        <v>0.1511524911924183</v>
      </c>
      <c r="AQ208" s="774">
        <v>2.5983700772997678E-2</v>
      </c>
      <c r="AR208" s="774">
        <v>3.405856773532776</v>
      </c>
    </row>
    <row r="209" spans="1:44">
      <c r="A209" s="574" t="s">
        <v>1039</v>
      </c>
      <c r="B209" s="550">
        <v>207</v>
      </c>
      <c r="C209" s="550" t="s">
        <v>1040</v>
      </c>
      <c r="D209" s="551">
        <v>86084</v>
      </c>
      <c r="E209" s="551">
        <v>514830.09230406792</v>
      </c>
      <c r="F209" s="551">
        <v>28260.00493425371</v>
      </c>
      <c r="G209" s="551">
        <v>1088.2118549586439</v>
      </c>
      <c r="H209" s="551">
        <v>20.112983642588333</v>
      </c>
      <c r="I209" s="551">
        <v>30.446968933415345</v>
      </c>
      <c r="J209" s="551">
        <v>0</v>
      </c>
      <c r="K209" s="551">
        <v>0</v>
      </c>
      <c r="L209" s="551">
        <v>105.58928606632537</v>
      </c>
      <c r="M209" s="551">
        <v>0</v>
      </c>
      <c r="N209" s="551">
        <v>29504.366027854685</v>
      </c>
      <c r="O209" s="774">
        <v>5.9805549498637136</v>
      </c>
      <c r="P209" s="774">
        <v>0.32828405899184182</v>
      </c>
      <c r="Q209" s="774">
        <v>1.2641278924755401E-2</v>
      </c>
      <c r="R209" s="774">
        <v>2.3364369270234111E-4</v>
      </c>
      <c r="S209" s="774">
        <v>3.5368905874977167E-4</v>
      </c>
      <c r="T209" s="774">
        <v>0</v>
      </c>
      <c r="U209" s="774">
        <v>0</v>
      </c>
      <c r="V209" s="774">
        <v>1.2265843370002018E-3</v>
      </c>
      <c r="W209" s="774">
        <v>0</v>
      </c>
      <c r="X209" s="774">
        <v>0.34273925500504954</v>
      </c>
      <c r="Y209" s="774">
        <v>55.997501928587198</v>
      </c>
      <c r="Z209" s="774">
        <v>3.0530171382777711</v>
      </c>
      <c r="AA209" s="774">
        <v>0.31000339071036681</v>
      </c>
      <c r="AB209" s="774">
        <v>0.21382759946730917</v>
      </c>
      <c r="AC209" s="774">
        <v>2.1476516447143226E-2</v>
      </c>
      <c r="AD209" s="774">
        <v>1.3098496066855078E-2</v>
      </c>
      <c r="AE209" s="774">
        <v>1.4907297820814788E-2</v>
      </c>
      <c r="AF209" s="774">
        <v>6.2661370236454968E-3</v>
      </c>
      <c r="AG209" s="774">
        <v>1.5204314135389E-3</v>
      </c>
      <c r="AH209" s="774">
        <v>3.6341170072274442</v>
      </c>
      <c r="AI209" s="774">
        <v>43.292217685301999</v>
      </c>
      <c r="AJ209" s="774">
        <v>2.3299951961963838</v>
      </c>
      <c r="AK209" s="774">
        <v>0.11108117603550412</v>
      </c>
      <c r="AL209" s="774">
        <v>5.7614320876390249E-3</v>
      </c>
      <c r="AM209" s="774">
        <v>1.3082454227225586E-2</v>
      </c>
      <c r="AN209" s="774">
        <v>7.8514571347268504E-3</v>
      </c>
      <c r="AO209" s="774">
        <v>3.5709774596226775E-3</v>
      </c>
      <c r="AP209" s="774">
        <v>3.8670078835346799E-3</v>
      </c>
      <c r="AQ209" s="774">
        <v>1.7501142346868851E-4</v>
      </c>
      <c r="AR209" s="774">
        <v>2.4753847124481059</v>
      </c>
    </row>
    <row r="210" spans="1:44">
      <c r="A210" s="574" t="s">
        <v>1041</v>
      </c>
      <c r="B210" s="550">
        <v>208</v>
      </c>
      <c r="C210" s="550" t="s">
        <v>1042</v>
      </c>
      <c r="D210" s="551">
        <v>91684</v>
      </c>
      <c r="E210" s="551">
        <v>161219.94783838777</v>
      </c>
      <c r="F210" s="551">
        <v>8601.0302986441748</v>
      </c>
      <c r="G210" s="551">
        <v>83.457400779737895</v>
      </c>
      <c r="H210" s="551">
        <v>6.2984161613794942</v>
      </c>
      <c r="I210" s="551">
        <v>9.5345218095431257</v>
      </c>
      <c r="J210" s="551">
        <v>0</v>
      </c>
      <c r="K210" s="551">
        <v>0</v>
      </c>
      <c r="L210" s="551">
        <v>262.05902330255759</v>
      </c>
      <c r="M210" s="551">
        <v>0</v>
      </c>
      <c r="N210" s="551">
        <v>8962.3796606973938</v>
      </c>
      <c r="O210" s="774">
        <v>1.7584305640939288</v>
      </c>
      <c r="P210" s="774">
        <v>9.381168250342671E-2</v>
      </c>
      <c r="Q210" s="774">
        <v>9.1027224793571282E-4</v>
      </c>
      <c r="R210" s="774">
        <v>6.8697004508741914E-5</v>
      </c>
      <c r="S210" s="774">
        <v>1.039933010071891E-4</v>
      </c>
      <c r="T210" s="774">
        <v>0</v>
      </c>
      <c r="U210" s="774">
        <v>0</v>
      </c>
      <c r="V210" s="774">
        <v>2.8582852330020243E-3</v>
      </c>
      <c r="W210" s="774">
        <v>0</v>
      </c>
      <c r="X210" s="774">
        <v>9.7752930289880385E-2</v>
      </c>
      <c r="Y210" s="774">
        <v>50.44582806330294</v>
      </c>
      <c r="Z210" s="774">
        <v>2.7813580117303354</v>
      </c>
      <c r="AA210" s="774">
        <v>0.30938858154357707</v>
      </c>
      <c r="AB210" s="774">
        <v>0.22608370635212927</v>
      </c>
      <c r="AC210" s="774">
        <v>3.4347823515777712E-2</v>
      </c>
      <c r="AD210" s="774">
        <v>5.3537792527071665E-2</v>
      </c>
      <c r="AE210" s="774">
        <v>3.1533681596575608E-3</v>
      </c>
      <c r="AF210" s="774">
        <v>5.0121074372287662E-3</v>
      </c>
      <c r="AG210" s="774">
        <v>3.4251354132588724E-4</v>
      </c>
      <c r="AH210" s="774">
        <v>3.4132239048071029</v>
      </c>
      <c r="AI210" s="774">
        <v>34.804404111985185</v>
      </c>
      <c r="AJ210" s="774">
        <v>1.8997117495941098</v>
      </c>
      <c r="AK210" s="774">
        <v>0.14313048413475007</v>
      </c>
      <c r="AL210" s="774">
        <v>7.5625619253755156E-3</v>
      </c>
      <c r="AM210" s="774">
        <v>2.0671822470225778E-2</v>
      </c>
      <c r="AN210" s="774">
        <v>4.2502928656151351E-2</v>
      </c>
      <c r="AO210" s="774">
        <v>5.9782869104954149E-4</v>
      </c>
      <c r="AP210" s="774">
        <v>4.0937803698891297E-3</v>
      </c>
      <c r="AQ210" s="774">
        <v>4.4279239975364681E-5</v>
      </c>
      <c r="AR210" s="774">
        <v>2.1183154350815272</v>
      </c>
    </row>
    <row r="211" spans="1:44">
      <c r="A211" s="574" t="s">
        <v>1043</v>
      </c>
      <c r="B211" s="550">
        <v>209</v>
      </c>
      <c r="C211" s="550" t="s">
        <v>1044</v>
      </c>
      <c r="D211" s="551">
        <v>1671487</v>
      </c>
      <c r="E211" s="551">
        <v>1387261.5174619909</v>
      </c>
      <c r="F211" s="551">
        <v>79957.627960606158</v>
      </c>
      <c r="G211" s="551">
        <v>4294.9618616205053</v>
      </c>
      <c r="H211" s="551">
        <v>54.196459425735917</v>
      </c>
      <c r="I211" s="551">
        <v>82.042423230655686</v>
      </c>
      <c r="J211" s="551">
        <v>5314.3696800000007</v>
      </c>
      <c r="K211" s="551">
        <v>51775.779736674289</v>
      </c>
      <c r="L211" s="551">
        <v>4777.0759362328836</v>
      </c>
      <c r="M211" s="551">
        <v>0</v>
      </c>
      <c r="N211" s="551">
        <v>146256.05405779023</v>
      </c>
      <c r="O211" s="774">
        <v>0.8299565102582257</v>
      </c>
      <c r="P211" s="774">
        <v>4.7836224846861598E-2</v>
      </c>
      <c r="Q211" s="774">
        <v>2.5695454775421559E-3</v>
      </c>
      <c r="R211" s="774">
        <v>3.2424098677247214E-5</v>
      </c>
      <c r="S211" s="774">
        <v>4.9083494655151784E-5</v>
      </c>
      <c r="T211" s="774">
        <v>3.1794262713380366E-3</v>
      </c>
      <c r="U211" s="774">
        <v>3.09758794035935E-2</v>
      </c>
      <c r="V211" s="774">
        <v>2.8579797128143285E-3</v>
      </c>
      <c r="W211" s="774">
        <v>0</v>
      </c>
      <c r="X211" s="774">
        <v>8.7500563305482018E-2</v>
      </c>
      <c r="Y211" s="774">
        <v>45.319946937871528</v>
      </c>
      <c r="Z211" s="774">
        <v>2.4601528599347477</v>
      </c>
      <c r="AA211" s="774">
        <v>0.27611044871138329</v>
      </c>
      <c r="AB211" s="774">
        <v>0.15997546524156958</v>
      </c>
      <c r="AC211" s="774">
        <v>2.4549945993174151E-2</v>
      </c>
      <c r="AD211" s="774">
        <v>2.2456963430095067E-2</v>
      </c>
      <c r="AE211" s="774">
        <v>6.774438962136782E-2</v>
      </c>
      <c r="AF211" s="774">
        <v>1.2146134377847142E-2</v>
      </c>
      <c r="AG211" s="774">
        <v>3.225975478559046E-3</v>
      </c>
      <c r="AH211" s="774">
        <v>3.0263621827887435</v>
      </c>
      <c r="AI211" s="774">
        <v>31.239956793434335</v>
      </c>
      <c r="AJ211" s="774">
        <v>1.6655280695469554</v>
      </c>
      <c r="AK211" s="774">
        <v>8.7843677909842405E-2</v>
      </c>
      <c r="AL211" s="774">
        <v>5.7228578933710451E-3</v>
      </c>
      <c r="AM211" s="774">
        <v>1.4096464025846626E-2</v>
      </c>
      <c r="AN211" s="774">
        <v>1.4962916168681655E-2</v>
      </c>
      <c r="AO211" s="774">
        <v>4.0884921767575119E-2</v>
      </c>
      <c r="AP211" s="774">
        <v>7.2487816329757059E-3</v>
      </c>
      <c r="AQ211" s="774">
        <v>3.3276072588604971E-4</v>
      </c>
      <c r="AR211" s="774">
        <v>1.8366204496711338</v>
      </c>
    </row>
    <row r="212" spans="1:44">
      <c r="A212" s="574" t="s">
        <v>1045</v>
      </c>
      <c r="B212" s="550">
        <v>210</v>
      </c>
      <c r="C212" s="550" t="s">
        <v>221</v>
      </c>
      <c r="D212" s="551">
        <v>5852579</v>
      </c>
      <c r="E212" s="551">
        <v>4744165.5342763048</v>
      </c>
      <c r="F212" s="551">
        <v>262343.41431402997</v>
      </c>
      <c r="G212" s="551">
        <v>19394.69561110004</v>
      </c>
      <c r="H212" s="551">
        <v>185.34138779959719</v>
      </c>
      <c r="I212" s="551">
        <v>280.56918738110278</v>
      </c>
      <c r="J212" s="551">
        <v>0</v>
      </c>
      <c r="K212" s="551">
        <v>91588.263994169014</v>
      </c>
      <c r="L212" s="551">
        <v>16725.481349842408</v>
      </c>
      <c r="M212" s="551">
        <v>0</v>
      </c>
      <c r="N212" s="551">
        <v>390517.76584432216</v>
      </c>
      <c r="O212" s="774">
        <v>0.81061110568115435</v>
      </c>
      <c r="P212" s="774">
        <v>4.4825266658344971E-2</v>
      </c>
      <c r="Q212" s="774">
        <v>3.3138716472003267E-3</v>
      </c>
      <c r="R212" s="774">
        <v>3.1668327381757204E-5</v>
      </c>
      <c r="S212" s="774">
        <v>4.793941053697913E-5</v>
      </c>
      <c r="T212" s="774">
        <v>0</v>
      </c>
      <c r="U212" s="774">
        <v>1.5649214473511423E-2</v>
      </c>
      <c r="V212" s="774">
        <v>2.857796767859504E-3</v>
      </c>
      <c r="W212" s="774">
        <v>0</v>
      </c>
      <c r="X212" s="774">
        <v>6.6725757284834958E-2</v>
      </c>
      <c r="Y212" s="774">
        <v>41.761218694590781</v>
      </c>
      <c r="Z212" s="774">
        <v>2.3168953394229748</v>
      </c>
      <c r="AA212" s="774">
        <v>0.27439126328618768</v>
      </c>
      <c r="AB212" s="774">
        <v>0.14719762044570436</v>
      </c>
      <c r="AC212" s="774">
        <v>2.1125509433986979E-2</v>
      </c>
      <c r="AD212" s="774">
        <v>1.96145569998992E-2</v>
      </c>
      <c r="AE212" s="774">
        <v>5.6269322418863427E-2</v>
      </c>
      <c r="AF212" s="774">
        <v>1.210976176988466E-2</v>
      </c>
      <c r="AG212" s="774">
        <v>3.0021161700484172E-3</v>
      </c>
      <c r="AH212" s="774">
        <v>2.8506054899475495</v>
      </c>
      <c r="AI212" s="774">
        <v>26.805995787788085</v>
      </c>
      <c r="AJ212" s="774">
        <v>1.4712028865837286</v>
      </c>
      <c r="AK212" s="774">
        <v>7.374811847726763E-2</v>
      </c>
      <c r="AL212" s="774">
        <v>4.4602000952779974E-3</v>
      </c>
      <c r="AM212" s="774">
        <v>1.1008428226647314E-2</v>
      </c>
      <c r="AN212" s="774">
        <v>1.1594238894206396E-2</v>
      </c>
      <c r="AO212" s="774">
        <v>2.7176240279167312E-2</v>
      </c>
      <c r="AP212" s="774">
        <v>7.3017337007936891E-3</v>
      </c>
      <c r="AQ212" s="774">
        <v>3.4116786145580618E-4</v>
      </c>
      <c r="AR212" s="774">
        <v>1.6068330141185447</v>
      </c>
    </row>
    <row r="213" spans="1:44">
      <c r="A213" s="574" t="s">
        <v>1046</v>
      </c>
      <c r="B213" s="550">
        <v>211</v>
      </c>
      <c r="C213" s="550" t="s">
        <v>1047</v>
      </c>
      <c r="D213" s="551">
        <v>1183641</v>
      </c>
      <c r="E213" s="551">
        <v>913537.21205127158</v>
      </c>
      <c r="F213" s="551">
        <v>52537.8335149458</v>
      </c>
      <c r="G213" s="551">
        <v>1489.4885206760416</v>
      </c>
      <c r="H213" s="551">
        <v>35.689364855601696</v>
      </c>
      <c r="I213" s="551">
        <v>54.026443929031693</v>
      </c>
      <c r="J213" s="551">
        <v>0</v>
      </c>
      <c r="K213" s="551">
        <v>0</v>
      </c>
      <c r="L213" s="551">
        <v>3545.179065992776</v>
      </c>
      <c r="M213" s="551">
        <v>0</v>
      </c>
      <c r="N213" s="551">
        <v>57662.216910399256</v>
      </c>
      <c r="O213" s="774">
        <v>0.77180260911143794</v>
      </c>
      <c r="P213" s="774">
        <v>4.4386628644112365E-2</v>
      </c>
      <c r="Q213" s="774">
        <v>1.2583955106962683E-3</v>
      </c>
      <c r="R213" s="774">
        <v>3.015218706989847E-5</v>
      </c>
      <c r="S213" s="774">
        <v>4.5644282285787409E-5</v>
      </c>
      <c r="T213" s="774">
        <v>0</v>
      </c>
      <c r="U213" s="774">
        <v>0</v>
      </c>
      <c r="V213" s="774">
        <v>2.9951472329809259E-3</v>
      </c>
      <c r="W213" s="774">
        <v>0</v>
      </c>
      <c r="X213" s="774">
        <v>4.8715967857145243E-2</v>
      </c>
      <c r="Y213" s="774">
        <v>56.276358321383668</v>
      </c>
      <c r="Z213" s="774">
        <v>3.4761799841912588</v>
      </c>
      <c r="AA213" s="774">
        <v>0.27515365585144325</v>
      </c>
      <c r="AB213" s="774">
        <v>0.17820838512036274</v>
      </c>
      <c r="AC213" s="774">
        <v>2.0577383189821375E-2</v>
      </c>
      <c r="AD213" s="774">
        <v>1.932748217085753E-2</v>
      </c>
      <c r="AE213" s="774">
        <v>4.3664349214363275E-2</v>
      </c>
      <c r="AF213" s="774">
        <v>2.6560782901141829E-2</v>
      </c>
      <c r="AG213" s="774">
        <v>3.1020305115463621E-3</v>
      </c>
      <c r="AH213" s="774">
        <v>4.0427740531507954</v>
      </c>
      <c r="AI213" s="774">
        <v>41.050109601661532</v>
      </c>
      <c r="AJ213" s="774">
        <v>2.5770584124075104</v>
      </c>
      <c r="AK213" s="774">
        <v>7.1447688004428897E-2</v>
      </c>
      <c r="AL213" s="774">
        <v>5.6531009574659159E-3</v>
      </c>
      <c r="AM213" s="774">
        <v>1.1902028687315422E-2</v>
      </c>
      <c r="AN213" s="774">
        <v>1.1876667645762267E-2</v>
      </c>
      <c r="AO213" s="774">
        <v>1.9583399815799065E-2</v>
      </c>
      <c r="AP213" s="774">
        <v>2.1670224742873376E-2</v>
      </c>
      <c r="AQ213" s="774">
        <v>7.3619101195811893E-4</v>
      </c>
      <c r="AR213" s="774">
        <v>2.7199277132731137</v>
      </c>
    </row>
    <row r="214" spans="1:44">
      <c r="A214" s="574" t="s">
        <v>1048</v>
      </c>
      <c r="B214" s="550">
        <v>212</v>
      </c>
      <c r="C214" s="550" t="s">
        <v>1049</v>
      </c>
      <c r="D214" s="551">
        <v>362328</v>
      </c>
      <c r="E214" s="551">
        <v>114971.15867840366</v>
      </c>
      <c r="F214" s="551">
        <v>7092.2553051824871</v>
      </c>
      <c r="G214" s="551">
        <v>3039.4566081404773</v>
      </c>
      <c r="H214" s="551">
        <v>4.4916042563075518</v>
      </c>
      <c r="I214" s="551">
        <v>6.7993758501060011</v>
      </c>
      <c r="J214" s="551">
        <v>0</v>
      </c>
      <c r="K214" s="551">
        <v>0</v>
      </c>
      <c r="L214" s="551">
        <v>2515.274524851131</v>
      </c>
      <c r="M214" s="551">
        <v>0</v>
      </c>
      <c r="N214" s="551">
        <v>12658.277418280508</v>
      </c>
      <c r="O214" s="774">
        <v>0.31731237629552134</v>
      </c>
      <c r="P214" s="774">
        <v>1.9574129808302112E-2</v>
      </c>
      <c r="Q214" s="774">
        <v>8.3886881724307191E-3</v>
      </c>
      <c r="R214" s="774">
        <v>1.2396514363525733E-5</v>
      </c>
      <c r="S214" s="774">
        <v>1.8765802946794067E-5</v>
      </c>
      <c r="T214" s="774">
        <v>0</v>
      </c>
      <c r="U214" s="774">
        <v>0</v>
      </c>
      <c r="V214" s="774">
        <v>6.9419821952792253E-3</v>
      </c>
      <c r="W214" s="774">
        <v>0</v>
      </c>
      <c r="X214" s="774">
        <v>3.493596249332237E-2</v>
      </c>
      <c r="Y214" s="774">
        <v>48.489378928348579</v>
      </c>
      <c r="Z214" s="774">
        <v>3.0161063814979867</v>
      </c>
      <c r="AA214" s="774">
        <v>0.34915230340351283</v>
      </c>
      <c r="AB214" s="774">
        <v>0.15907559421819537</v>
      </c>
      <c r="AC214" s="774">
        <v>1.8263916943633666E-2</v>
      </c>
      <c r="AD214" s="774">
        <v>2.0289719115670592E-2</v>
      </c>
      <c r="AE214" s="774">
        <v>7.809642204181115E-3</v>
      </c>
      <c r="AF214" s="774">
        <v>1.8376397944117755E-2</v>
      </c>
      <c r="AG214" s="774">
        <v>6.0262922161750661E-4</v>
      </c>
      <c r="AH214" s="774">
        <v>3.5896765845489149</v>
      </c>
      <c r="AI214" s="774">
        <v>32.64203028144793</v>
      </c>
      <c r="AJ214" s="774">
        <v>2.07677066829558</v>
      </c>
      <c r="AK214" s="774">
        <v>0.10525079958620395</v>
      </c>
      <c r="AL214" s="774">
        <v>5.0222541939357029E-3</v>
      </c>
      <c r="AM214" s="774">
        <v>1.0569410962488073E-2</v>
      </c>
      <c r="AN214" s="774">
        <v>1.3143480010952826E-2</v>
      </c>
      <c r="AO214" s="774">
        <v>2.3231583741136082E-3</v>
      </c>
      <c r="AP214" s="774">
        <v>1.5238262992996028E-2</v>
      </c>
      <c r="AQ214" s="774">
        <v>9.0843031380656792E-5</v>
      </c>
      <c r="AR214" s="774">
        <v>2.22840887744765</v>
      </c>
    </row>
    <row r="215" spans="1:44">
      <c r="A215" s="574" t="s">
        <v>1050</v>
      </c>
      <c r="B215" s="550">
        <v>213</v>
      </c>
      <c r="C215" s="550" t="s">
        <v>1051</v>
      </c>
      <c r="D215" s="551">
        <v>2193478</v>
      </c>
      <c r="E215" s="551">
        <v>1494072.4109983603</v>
      </c>
      <c r="F215" s="551">
        <v>85207.402815429319</v>
      </c>
      <c r="G215" s="551">
        <v>6608.9575550878644</v>
      </c>
      <c r="H215" s="551">
        <v>58.369264758331802</v>
      </c>
      <c r="I215" s="551">
        <v>88.359202311493576</v>
      </c>
      <c r="J215" s="551">
        <v>0</v>
      </c>
      <c r="K215" s="551">
        <v>0</v>
      </c>
      <c r="L215" s="551">
        <v>136804.67435947291</v>
      </c>
      <c r="M215" s="551">
        <v>0</v>
      </c>
      <c r="N215" s="551">
        <v>228767.76319705992</v>
      </c>
      <c r="O215" s="774">
        <v>0.68114310287058277</v>
      </c>
      <c r="P215" s="774">
        <v>3.8845797776603783E-2</v>
      </c>
      <c r="Q215" s="774">
        <v>3.0130038026767829E-3</v>
      </c>
      <c r="R215" s="774">
        <v>2.6610371637341155E-5</v>
      </c>
      <c r="S215" s="774">
        <v>4.0282693654321392E-5</v>
      </c>
      <c r="T215" s="774">
        <v>0</v>
      </c>
      <c r="U215" s="774">
        <v>0</v>
      </c>
      <c r="V215" s="774">
        <v>6.2368838146301404E-2</v>
      </c>
      <c r="W215" s="774">
        <v>0</v>
      </c>
      <c r="X215" s="774">
        <v>0.10429453279087364</v>
      </c>
      <c r="Y215" s="774">
        <v>39.708284760524435</v>
      </c>
      <c r="Z215" s="774">
        <v>2.4254574220015979</v>
      </c>
      <c r="AA215" s="774">
        <v>0.23087108590529443</v>
      </c>
      <c r="AB215" s="774">
        <v>0.13651519855421768</v>
      </c>
      <c r="AC215" s="774">
        <v>1.9147183762749952E-2</v>
      </c>
      <c r="AD215" s="774">
        <v>2.2361416470998981E-2</v>
      </c>
      <c r="AE215" s="774">
        <v>6.0530710914806593E-2</v>
      </c>
      <c r="AF215" s="774">
        <v>7.8798619528349781E-2</v>
      </c>
      <c r="AG215" s="774">
        <v>4.3425838583862064E-3</v>
      </c>
      <c r="AH215" s="774">
        <v>2.9780242209964021</v>
      </c>
      <c r="AI215" s="774">
        <v>25.885616879486623</v>
      </c>
      <c r="AJ215" s="774">
        <v>1.6218236042892484</v>
      </c>
      <c r="AK215" s="774">
        <v>6.8301303399657454E-2</v>
      </c>
      <c r="AL215" s="774">
        <v>4.1484888371553317E-3</v>
      </c>
      <c r="AM215" s="774">
        <v>8.9045753786306699E-3</v>
      </c>
      <c r="AN215" s="774">
        <v>1.3813542018957011E-2</v>
      </c>
      <c r="AO215" s="774">
        <v>2.4882395277331989E-2</v>
      </c>
      <c r="AP215" s="774">
        <v>7.189863770294895E-2</v>
      </c>
      <c r="AQ215" s="774">
        <v>8.9728223172022862E-4</v>
      </c>
      <c r="AR215" s="774">
        <v>1.8146698291356498</v>
      </c>
    </row>
    <row r="216" spans="1:44">
      <c r="A216" s="574" t="s">
        <v>1052</v>
      </c>
      <c r="B216" s="550">
        <v>214</v>
      </c>
      <c r="C216" s="550" t="s">
        <v>1053</v>
      </c>
      <c r="D216" s="551">
        <v>450522</v>
      </c>
      <c r="E216" s="551">
        <v>210660.92195650286</v>
      </c>
      <c r="F216" s="551">
        <v>11807.0089226374</v>
      </c>
      <c r="G216" s="551">
        <v>46.281703749491186</v>
      </c>
      <c r="H216" s="551">
        <v>8.2299378781092312</v>
      </c>
      <c r="I216" s="551">
        <v>12.458453074468038</v>
      </c>
      <c r="J216" s="551">
        <v>0</v>
      </c>
      <c r="K216" s="551">
        <v>0</v>
      </c>
      <c r="L216" s="551">
        <v>1349.546073444576</v>
      </c>
      <c r="M216" s="551">
        <v>0</v>
      </c>
      <c r="N216" s="551">
        <v>13223.525090784045</v>
      </c>
      <c r="O216" s="774">
        <v>0.46759297427540247</v>
      </c>
      <c r="P216" s="774">
        <v>2.6207397025311528E-2</v>
      </c>
      <c r="Q216" s="774">
        <v>1.0272906483921138E-4</v>
      </c>
      <c r="R216" s="774">
        <v>1.8267560470097423E-5</v>
      </c>
      <c r="S216" s="774">
        <v>2.7653373363493986E-5</v>
      </c>
      <c r="T216" s="774">
        <v>0</v>
      </c>
      <c r="U216" s="774">
        <v>0</v>
      </c>
      <c r="V216" s="774">
        <v>2.9955164752100364E-3</v>
      </c>
      <c r="W216" s="774">
        <v>0</v>
      </c>
      <c r="X216" s="774">
        <v>2.9351563499194364E-2</v>
      </c>
      <c r="Y216" s="774">
        <v>33.466845680836215</v>
      </c>
      <c r="Z216" s="774">
        <v>1.9906097394103559</v>
      </c>
      <c r="AA216" s="774">
        <v>0.2720537047436119</v>
      </c>
      <c r="AB216" s="774">
        <v>0.12313084654209705</v>
      </c>
      <c r="AC216" s="774">
        <v>1.3702598275214448E-2</v>
      </c>
      <c r="AD216" s="774">
        <v>2.6573254599902382E-2</v>
      </c>
      <c r="AE216" s="774">
        <v>3.018176017937546E-3</v>
      </c>
      <c r="AF216" s="774">
        <v>6.3265007015618248E-3</v>
      </c>
      <c r="AG216" s="774">
        <v>3.8725996173834981E-4</v>
      </c>
      <c r="AH216" s="774">
        <v>2.4358020802524196</v>
      </c>
      <c r="AI216" s="774">
        <v>20.934460353189539</v>
      </c>
      <c r="AJ216" s="774">
        <v>1.2529757930425052</v>
      </c>
      <c r="AK216" s="774">
        <v>4.8539597940427587E-2</v>
      </c>
      <c r="AL216" s="774">
        <v>3.2119644512302306E-3</v>
      </c>
      <c r="AM216" s="774">
        <v>7.244030998123133E-3</v>
      </c>
      <c r="AN216" s="774">
        <v>1.8770370990469777E-2</v>
      </c>
      <c r="AO216" s="774">
        <v>2.9112837349085785E-4</v>
      </c>
      <c r="AP216" s="774">
        <v>5.1236455371827605E-3</v>
      </c>
      <c r="AQ216" s="774">
        <v>7.5410756355665044E-6</v>
      </c>
      <c r="AR216" s="774">
        <v>1.3361640724090651</v>
      </c>
    </row>
    <row r="217" spans="1:44">
      <c r="A217" s="574" t="s">
        <v>1054</v>
      </c>
      <c r="B217" s="550">
        <v>215</v>
      </c>
      <c r="C217" s="550" t="s">
        <v>1055</v>
      </c>
      <c r="D217" s="551">
        <v>3100522</v>
      </c>
      <c r="E217" s="551">
        <v>1814595.0712415604</v>
      </c>
      <c r="F217" s="551">
        <v>101170.6491410053</v>
      </c>
      <c r="G217" s="551">
        <v>3797.4373535912659</v>
      </c>
      <c r="H217" s="551">
        <v>70.891196010832999</v>
      </c>
      <c r="I217" s="551">
        <v>107.31486093510905</v>
      </c>
      <c r="J217" s="551">
        <v>0</v>
      </c>
      <c r="K217" s="551">
        <v>0</v>
      </c>
      <c r="L217" s="551">
        <v>9285.9911245337516</v>
      </c>
      <c r="M217" s="551">
        <v>0</v>
      </c>
      <c r="N217" s="551">
        <v>114432.28367607626</v>
      </c>
      <c r="O217" s="774">
        <v>0.58525469944788666</v>
      </c>
      <c r="P217" s="774">
        <v>3.2630198766854517E-2</v>
      </c>
      <c r="Q217" s="774">
        <v>1.224773555417851E-3</v>
      </c>
      <c r="R217" s="774">
        <v>2.2864277696088916E-5</v>
      </c>
      <c r="S217" s="774">
        <v>3.4611868883726373E-5</v>
      </c>
      <c r="T217" s="774">
        <v>0</v>
      </c>
      <c r="U217" s="774">
        <v>0</v>
      </c>
      <c r="V217" s="774">
        <v>2.9949766924839598E-3</v>
      </c>
      <c r="W217" s="774">
        <v>0</v>
      </c>
      <c r="X217" s="774">
        <v>3.690742516133614E-2</v>
      </c>
      <c r="Y217" s="774">
        <v>40.323704330139812</v>
      </c>
      <c r="Z217" s="774">
        <v>2.5482572818929103</v>
      </c>
      <c r="AA217" s="774">
        <v>0.22932329866313367</v>
      </c>
      <c r="AB217" s="774">
        <v>0.1400470237047666</v>
      </c>
      <c r="AC217" s="774">
        <v>1.5349807959866211E-2</v>
      </c>
      <c r="AD217" s="774">
        <v>1.7936272235058594E-2</v>
      </c>
      <c r="AE217" s="774">
        <v>1.221977771037944E-2</v>
      </c>
      <c r="AF217" s="774">
        <v>1.7015878527133654E-2</v>
      </c>
      <c r="AG217" s="774">
        <v>1.1697843601659256E-3</v>
      </c>
      <c r="AH217" s="774">
        <v>2.9813191250534148</v>
      </c>
      <c r="AI217" s="774">
        <v>29.159143362719128</v>
      </c>
      <c r="AJ217" s="774">
        <v>1.8792639211239495</v>
      </c>
      <c r="AK217" s="774">
        <v>6.9455665519818979E-2</v>
      </c>
      <c r="AL217" s="774">
        <v>4.5606831398515395E-3</v>
      </c>
      <c r="AM217" s="774">
        <v>9.0939744109541018E-3</v>
      </c>
      <c r="AN217" s="774">
        <v>1.2553236875388537E-2</v>
      </c>
      <c r="AO217" s="774">
        <v>2.1914591863918271E-3</v>
      </c>
      <c r="AP217" s="774">
        <v>1.4987227125078868E-2</v>
      </c>
      <c r="AQ217" s="774">
        <v>1.5602367432701698E-4</v>
      </c>
      <c r="AR217" s="774">
        <v>1.9922621910557603</v>
      </c>
    </row>
    <row r="218" spans="1:44">
      <c r="A218" s="574" t="s">
        <v>1056</v>
      </c>
      <c r="B218" s="550">
        <v>216</v>
      </c>
      <c r="C218" s="550" t="s">
        <v>1057</v>
      </c>
      <c r="D218" s="551">
        <v>855504</v>
      </c>
      <c r="E218" s="551">
        <v>364262.51878815488</v>
      </c>
      <c r="F218" s="551">
        <v>20292.228521045792</v>
      </c>
      <c r="G218" s="551">
        <v>385.34355252682741</v>
      </c>
      <c r="H218" s="551">
        <v>14.23072619785224</v>
      </c>
      <c r="I218" s="551">
        <v>21.542426829627153</v>
      </c>
      <c r="J218" s="551">
        <v>0</v>
      </c>
      <c r="K218" s="551">
        <v>0</v>
      </c>
      <c r="L218" s="551">
        <v>2562.5202406550802</v>
      </c>
      <c r="M218" s="551">
        <v>0</v>
      </c>
      <c r="N218" s="551">
        <v>23275.865467255182</v>
      </c>
      <c r="O218" s="774">
        <v>0.42578704341318668</v>
      </c>
      <c r="P218" s="774">
        <v>2.3719618518494117E-2</v>
      </c>
      <c r="Q218" s="774">
        <v>4.5042869761781058E-4</v>
      </c>
      <c r="R218" s="774">
        <v>1.6634318714877126E-5</v>
      </c>
      <c r="S218" s="774">
        <v>2.5180977329886423E-5</v>
      </c>
      <c r="T218" s="774">
        <v>0</v>
      </c>
      <c r="U218" s="774">
        <v>0</v>
      </c>
      <c r="V218" s="774">
        <v>2.9953340260888087E-3</v>
      </c>
      <c r="W218" s="774">
        <v>0</v>
      </c>
      <c r="X218" s="774">
        <v>2.72071965382455E-2</v>
      </c>
      <c r="Y218" s="774">
        <v>41.211002530848099</v>
      </c>
      <c r="Z218" s="774">
        <v>2.4373305028054344</v>
      </c>
      <c r="AA218" s="774">
        <v>0.22039730805501975</v>
      </c>
      <c r="AB218" s="774">
        <v>0.14614698104793689</v>
      </c>
      <c r="AC218" s="774">
        <v>2.2982484276515433E-2</v>
      </c>
      <c r="AD218" s="774">
        <v>1.9974308945573102E-2</v>
      </c>
      <c r="AE218" s="774">
        <v>6.1123792306697053E-2</v>
      </c>
      <c r="AF218" s="774">
        <v>2.5805408902911397E-2</v>
      </c>
      <c r="AG218" s="774">
        <v>6.5936889248971288E-3</v>
      </c>
      <c r="AH218" s="774">
        <v>2.9403544752649857</v>
      </c>
      <c r="AI218" s="774">
        <v>26.382837676554942</v>
      </c>
      <c r="AJ218" s="774">
        <v>1.5772500992939265</v>
      </c>
      <c r="AK218" s="774">
        <v>5.3861685350679728E-2</v>
      </c>
      <c r="AL218" s="774">
        <v>4.056161121663444E-3</v>
      </c>
      <c r="AM218" s="774">
        <v>1.0135711978872319E-2</v>
      </c>
      <c r="AN218" s="774">
        <v>1.1107145662904175E-2</v>
      </c>
      <c r="AO218" s="774">
        <v>1.8880681322348609E-2</v>
      </c>
      <c r="AP218" s="774">
        <v>1.6742280600464281E-2</v>
      </c>
      <c r="AQ218" s="774">
        <v>1.1288360469541838E-3</v>
      </c>
      <c r="AR218" s="774">
        <v>1.6931626013778129</v>
      </c>
    </row>
    <row r="219" spans="1:44">
      <c r="A219" s="574" t="s">
        <v>1058</v>
      </c>
      <c r="B219" s="550">
        <v>217</v>
      </c>
      <c r="C219" s="550" t="s">
        <v>1059</v>
      </c>
      <c r="D219" s="551">
        <v>1190378</v>
      </c>
      <c r="E219" s="551">
        <v>564818.60742193344</v>
      </c>
      <c r="F219" s="551">
        <v>32552.072706148545</v>
      </c>
      <c r="G219" s="551">
        <v>24599.30386198741</v>
      </c>
      <c r="H219" s="551">
        <v>22.065896267379287</v>
      </c>
      <c r="I219" s="551">
        <v>33.40328168508389</v>
      </c>
      <c r="J219" s="551">
        <v>32428.160655232929</v>
      </c>
      <c r="K219" s="551">
        <v>0</v>
      </c>
      <c r="L219" s="551">
        <v>16827.220732324931</v>
      </c>
      <c r="M219" s="551">
        <v>0</v>
      </c>
      <c r="N219" s="551">
        <v>106462.22713364627</v>
      </c>
      <c r="O219" s="774">
        <v>0.47448676590287575</v>
      </c>
      <c r="P219" s="774">
        <v>2.7345996570961952E-2</v>
      </c>
      <c r="Q219" s="774">
        <v>2.066511970314254E-2</v>
      </c>
      <c r="R219" s="774">
        <v>1.8536881786608361E-5</v>
      </c>
      <c r="S219" s="774">
        <v>2.8061071092614185E-5</v>
      </c>
      <c r="T219" s="774">
        <v>2.7241901862461275E-2</v>
      </c>
      <c r="U219" s="774">
        <v>0</v>
      </c>
      <c r="V219" s="774">
        <v>1.4136031355019105E-2</v>
      </c>
      <c r="W219" s="774">
        <v>0</v>
      </c>
      <c r="X219" s="774">
        <v>8.9435647444464098E-2</v>
      </c>
      <c r="Y219" s="774">
        <v>39.211105351548731</v>
      </c>
      <c r="Z219" s="774">
        <v>2.3010618589371736</v>
      </c>
      <c r="AA219" s="774">
        <v>0.21590410701960722</v>
      </c>
      <c r="AB219" s="774">
        <v>0.13621565378727696</v>
      </c>
      <c r="AC219" s="774">
        <v>1.9455358547308656E-2</v>
      </c>
      <c r="AD219" s="774">
        <v>0.49506754525331259</v>
      </c>
      <c r="AE219" s="774">
        <v>7.1313150098901129E-2</v>
      </c>
      <c r="AF219" s="774">
        <v>2.9829961298479105E-2</v>
      </c>
      <c r="AG219" s="774">
        <v>4.8729611057369664E-3</v>
      </c>
      <c r="AH219" s="774">
        <v>3.273720596047796</v>
      </c>
      <c r="AI219" s="774">
        <v>25.638982771920997</v>
      </c>
      <c r="AJ219" s="774">
        <v>1.5225686609047355</v>
      </c>
      <c r="AK219" s="774">
        <v>7.0952263132899748E-2</v>
      </c>
      <c r="AL219" s="774">
        <v>3.751411969221278E-3</v>
      </c>
      <c r="AM219" s="774">
        <v>9.0287071222797215E-3</v>
      </c>
      <c r="AN219" s="774">
        <v>0.43465047429189002</v>
      </c>
      <c r="AO219" s="774">
        <v>3.0051240483664851E-2</v>
      </c>
      <c r="AP219" s="774">
        <v>2.2601077674266553E-2</v>
      </c>
      <c r="AQ219" s="774">
        <v>1.1390187069336454E-3</v>
      </c>
      <c r="AR219" s="774">
        <v>2.094742854285891</v>
      </c>
    </row>
    <row r="220" spans="1:44">
      <c r="A220" s="574" t="s">
        <v>1060</v>
      </c>
      <c r="B220" s="550">
        <v>218</v>
      </c>
      <c r="C220" s="550" t="s">
        <v>1061</v>
      </c>
      <c r="D220" s="551">
        <v>1534586</v>
      </c>
      <c r="E220" s="551">
        <v>238238.08600472077</v>
      </c>
      <c r="F220" s="551">
        <v>14825.4611930592</v>
      </c>
      <c r="G220" s="551">
        <v>3246.0623366816867</v>
      </c>
      <c r="H220" s="551">
        <v>9.3073011824344771</v>
      </c>
      <c r="I220" s="551">
        <v>14.089362125044444</v>
      </c>
      <c r="J220" s="551">
        <v>0</v>
      </c>
      <c r="K220" s="551">
        <v>0</v>
      </c>
      <c r="L220" s="551">
        <v>21692.752802273058</v>
      </c>
      <c r="M220" s="551">
        <v>0</v>
      </c>
      <c r="N220" s="551">
        <v>39787.672995321424</v>
      </c>
      <c r="O220" s="774">
        <v>0.15524583568774952</v>
      </c>
      <c r="P220" s="774">
        <v>9.6608865147076797E-3</v>
      </c>
      <c r="Q220" s="774">
        <v>2.1152690932158165E-3</v>
      </c>
      <c r="R220" s="774">
        <v>6.0650241709715042E-6</v>
      </c>
      <c r="S220" s="774">
        <v>9.1812137769042876E-6</v>
      </c>
      <c r="T220" s="774">
        <v>0</v>
      </c>
      <c r="U220" s="774">
        <v>0</v>
      </c>
      <c r="V220" s="774">
        <v>1.4135899064811655E-2</v>
      </c>
      <c r="W220" s="774">
        <v>0</v>
      </c>
      <c r="X220" s="774">
        <v>2.5927300910683029E-2</v>
      </c>
      <c r="Y220" s="774">
        <v>42.615930279778283</v>
      </c>
      <c r="Z220" s="774">
        <v>2.5307484290003908</v>
      </c>
      <c r="AA220" s="774">
        <v>0.2000104156713941</v>
      </c>
      <c r="AB220" s="774">
        <v>0.14720912776428954</v>
      </c>
      <c r="AC220" s="774">
        <v>2.3569403020704378E-2</v>
      </c>
      <c r="AD220" s="774">
        <v>0.31368497929575023</v>
      </c>
      <c r="AE220" s="774">
        <v>9.942655377446992E-2</v>
      </c>
      <c r="AF220" s="774">
        <v>3.6203253271919478E-2</v>
      </c>
      <c r="AG220" s="774">
        <v>7.1480525170247123E-3</v>
      </c>
      <c r="AH220" s="774">
        <v>3.3580002143159433</v>
      </c>
      <c r="AI220" s="774">
        <v>27.355037254855198</v>
      </c>
      <c r="AJ220" s="774">
        <v>1.6520908936131122</v>
      </c>
      <c r="AK220" s="774">
        <v>5.3719332028774991E-2</v>
      </c>
      <c r="AL220" s="774">
        <v>4.083449105233488E-3</v>
      </c>
      <c r="AM220" s="774">
        <v>1.0059923248381512E-2</v>
      </c>
      <c r="AN220" s="774">
        <v>0.26462286269281438</v>
      </c>
      <c r="AO220" s="774">
        <v>4.5387297104468156E-2</v>
      </c>
      <c r="AP220" s="774">
        <v>2.5983520183175436E-2</v>
      </c>
      <c r="AQ220" s="774">
        <v>1.8069058716257236E-3</v>
      </c>
      <c r="AR220" s="774">
        <v>2.0577541838475861</v>
      </c>
    </row>
    <row r="221" spans="1:44">
      <c r="A221" s="574" t="s">
        <v>1062</v>
      </c>
      <c r="B221" s="550">
        <v>219</v>
      </c>
      <c r="C221" s="550" t="s">
        <v>548</v>
      </c>
      <c r="D221" s="551">
        <v>969721</v>
      </c>
      <c r="E221" s="551">
        <v>229431.98152757634</v>
      </c>
      <c r="F221" s="551">
        <v>13374.645441393608</v>
      </c>
      <c r="G221" s="551">
        <v>2745.4659549053822</v>
      </c>
      <c r="H221" s="551">
        <v>8.9632711073643474</v>
      </c>
      <c r="I221" s="551">
        <v>13.568570521274568</v>
      </c>
      <c r="J221" s="551">
        <v>0</v>
      </c>
      <c r="K221" s="551">
        <v>0</v>
      </c>
      <c r="L221" s="551">
        <v>13789.251961927155</v>
      </c>
      <c r="M221" s="551">
        <v>0</v>
      </c>
      <c r="N221" s="551">
        <v>29931.895199854785</v>
      </c>
      <c r="O221" s="774">
        <v>0.23659586780896397</v>
      </c>
      <c r="P221" s="774">
        <v>1.3792261321961274E-2</v>
      </c>
      <c r="Q221" s="774">
        <v>2.8311916055292008E-3</v>
      </c>
      <c r="R221" s="774">
        <v>9.2431442728004725E-6</v>
      </c>
      <c r="S221" s="774">
        <v>1.3992241604827129E-5</v>
      </c>
      <c r="T221" s="774">
        <v>0</v>
      </c>
      <c r="U221" s="774">
        <v>0</v>
      </c>
      <c r="V221" s="774">
        <v>1.4219813700979101E-2</v>
      </c>
      <c r="W221" s="774">
        <v>0</v>
      </c>
      <c r="X221" s="774">
        <v>3.0866502014347201E-2</v>
      </c>
      <c r="Y221" s="774">
        <v>38.904031840255897</v>
      </c>
      <c r="Z221" s="774">
        <v>2.1162507275902347</v>
      </c>
      <c r="AA221" s="774">
        <v>0.1897062941352145</v>
      </c>
      <c r="AB221" s="774">
        <v>0.13378329040876791</v>
      </c>
      <c r="AC221" s="774">
        <v>2.1697921419658508E-2</v>
      </c>
      <c r="AD221" s="774">
        <v>1.6313046877385044E-2</v>
      </c>
      <c r="AE221" s="774">
        <v>0.1341890418651239</v>
      </c>
      <c r="AF221" s="774">
        <v>3.9661783098342181E-2</v>
      </c>
      <c r="AG221" s="774">
        <v>7.670205075720706E-3</v>
      </c>
      <c r="AH221" s="774">
        <v>2.6592723104704477</v>
      </c>
      <c r="AI221" s="774">
        <v>21.940170495956124</v>
      </c>
      <c r="AJ221" s="774">
        <v>1.1829592209522839</v>
      </c>
      <c r="AK221" s="774">
        <v>3.9815904589204643E-2</v>
      </c>
      <c r="AL221" s="774">
        <v>3.1644507420320609E-3</v>
      </c>
      <c r="AM221" s="774">
        <v>8.4809081085608258E-3</v>
      </c>
      <c r="AN221" s="774">
        <v>6.777563530753641E-3</v>
      </c>
      <c r="AO221" s="774">
        <v>6.2137681980139067E-2</v>
      </c>
      <c r="AP221" s="774">
        <v>2.7873300835460826E-2</v>
      </c>
      <c r="AQ221" s="774">
        <v>2.059791485383205E-3</v>
      </c>
      <c r="AR221" s="774">
        <v>1.3332688222238183</v>
      </c>
    </row>
    <row r="222" spans="1:44">
      <c r="A222" s="574" t="s">
        <v>1063</v>
      </c>
      <c r="B222" s="550">
        <v>220</v>
      </c>
      <c r="C222" s="550" t="s">
        <v>550</v>
      </c>
      <c r="D222" s="551">
        <v>1250691</v>
      </c>
      <c r="E222" s="551">
        <v>337411.10828831955</v>
      </c>
      <c r="F222" s="551">
        <v>20113.913423299447</v>
      </c>
      <c r="G222" s="551">
        <v>703.33348551515064</v>
      </c>
      <c r="H222" s="551">
        <v>13.181716071527605</v>
      </c>
      <c r="I222" s="551">
        <v>19.954438727284423</v>
      </c>
      <c r="J222" s="551">
        <v>0</v>
      </c>
      <c r="K222" s="551">
        <v>0</v>
      </c>
      <c r="L222" s="551">
        <v>17781.850385219743</v>
      </c>
      <c r="M222" s="551">
        <v>0</v>
      </c>
      <c r="N222" s="551">
        <v>38632.233448833154</v>
      </c>
      <c r="O222" s="774">
        <v>0.26977975238353802</v>
      </c>
      <c r="P222" s="774">
        <v>1.6082240476104369E-2</v>
      </c>
      <c r="Q222" s="774">
        <v>5.6235591806061663E-4</v>
      </c>
      <c r="R222" s="774">
        <v>1.0539546595863891E-5</v>
      </c>
      <c r="S222" s="774">
        <v>1.595473120641663E-5</v>
      </c>
      <c r="T222" s="774">
        <v>0</v>
      </c>
      <c r="U222" s="774">
        <v>0</v>
      </c>
      <c r="V222" s="774">
        <v>1.4217620807393467E-2</v>
      </c>
      <c r="W222" s="774">
        <v>0</v>
      </c>
      <c r="X222" s="774">
        <v>3.0888711479360731E-2</v>
      </c>
      <c r="Y222" s="774">
        <v>29.972222862087293</v>
      </c>
      <c r="Z222" s="774">
        <v>1.6910471078217244</v>
      </c>
      <c r="AA222" s="774">
        <v>0.16982082955978525</v>
      </c>
      <c r="AB222" s="774">
        <v>0.10749103237539176</v>
      </c>
      <c r="AC222" s="774">
        <v>1.6329953443653684E-2</v>
      </c>
      <c r="AD222" s="774">
        <v>1.8035013617956092E-2</v>
      </c>
      <c r="AE222" s="774">
        <v>8.7952977453942302E-2</v>
      </c>
      <c r="AF222" s="774">
        <v>3.1457577664956521E-2</v>
      </c>
      <c r="AG222" s="774">
        <v>4.5684615136307276E-3</v>
      </c>
      <c r="AH222" s="774">
        <v>2.1267029534510402</v>
      </c>
      <c r="AI222" s="774">
        <v>16.219385643847094</v>
      </c>
      <c r="AJ222" s="774">
        <v>0.92738862696343904</v>
      </c>
      <c r="AK222" s="774">
        <v>4.3930297761938276E-2</v>
      </c>
      <c r="AL222" s="774">
        <v>2.6359100547492147E-3</v>
      </c>
      <c r="AM222" s="774">
        <v>6.5559558018183179E-3</v>
      </c>
      <c r="AN222" s="774">
        <v>1.0042907011034585E-2</v>
      </c>
      <c r="AO222" s="774">
        <v>3.8793652143866077E-2</v>
      </c>
      <c r="AP222" s="774">
        <v>2.411776226202941E-2</v>
      </c>
      <c r="AQ222" s="774">
        <v>1.2175420352080692E-3</v>
      </c>
      <c r="AR222" s="774">
        <v>1.054682654034083</v>
      </c>
    </row>
    <row r="223" spans="1:44">
      <c r="A223" s="574" t="s">
        <v>1064</v>
      </c>
      <c r="B223" s="550">
        <v>221</v>
      </c>
      <c r="C223" s="550" t="s">
        <v>1065</v>
      </c>
      <c r="D223" s="551">
        <v>177156</v>
      </c>
      <c r="E223" s="551">
        <v>245327.9968851209</v>
      </c>
      <c r="F223" s="551">
        <v>13785.19975345346</v>
      </c>
      <c r="G223" s="551">
        <v>8668.9803613445838</v>
      </c>
      <c r="H223" s="551">
        <v>9.5842843341510129</v>
      </c>
      <c r="I223" s="551">
        <v>14.508658315269331</v>
      </c>
      <c r="J223" s="551">
        <v>0</v>
      </c>
      <c r="K223" s="551">
        <v>0</v>
      </c>
      <c r="L223" s="551">
        <v>592.08399378757815</v>
      </c>
      <c r="M223" s="551">
        <v>0</v>
      </c>
      <c r="N223" s="551">
        <v>23070.357051235045</v>
      </c>
      <c r="O223" s="774">
        <v>1.3848133672306944</v>
      </c>
      <c r="P223" s="774">
        <v>7.7813902738001872E-2</v>
      </c>
      <c r="Q223" s="774">
        <v>4.8934161763330535E-2</v>
      </c>
      <c r="R223" s="774">
        <v>5.4100816987011517E-5</v>
      </c>
      <c r="S223" s="774">
        <v>8.1897640019357694E-5</v>
      </c>
      <c r="T223" s="774">
        <v>0</v>
      </c>
      <c r="U223" s="774">
        <v>0</v>
      </c>
      <c r="V223" s="774">
        <v>3.3421616755152416E-3</v>
      </c>
      <c r="W223" s="774">
        <v>0</v>
      </c>
      <c r="X223" s="774">
        <v>0.13022622463385403</v>
      </c>
      <c r="Y223" s="774">
        <v>33.495308552698752</v>
      </c>
      <c r="Z223" s="774">
        <v>1.8043409610241106</v>
      </c>
      <c r="AA223" s="774">
        <v>0.20486217122558872</v>
      </c>
      <c r="AB223" s="774">
        <v>0.1210211827635246</v>
      </c>
      <c r="AC223" s="774">
        <v>2.5576879633591461E-2</v>
      </c>
      <c r="AD223" s="774">
        <v>1.8415065360856721E-2</v>
      </c>
      <c r="AE223" s="774">
        <v>7.323752781754965E-2</v>
      </c>
      <c r="AF223" s="774">
        <v>2.0325434130224054E-2</v>
      </c>
      <c r="AG223" s="774">
        <v>1.1118698955469944E-2</v>
      </c>
      <c r="AH223" s="774">
        <v>2.2788979209109157</v>
      </c>
      <c r="AI223" s="774">
        <v>22.738887566586307</v>
      </c>
      <c r="AJ223" s="774">
        <v>1.193768194722534</v>
      </c>
      <c r="AK223" s="774">
        <v>9.2845218843207483E-2</v>
      </c>
      <c r="AL223" s="774">
        <v>3.1066836038597047E-3</v>
      </c>
      <c r="AM223" s="774">
        <v>7.9787328876099878E-3</v>
      </c>
      <c r="AN223" s="774">
        <v>7.3447495003891262E-3</v>
      </c>
      <c r="AO223" s="774">
        <v>8.9827608746420075E-4</v>
      </c>
      <c r="AP223" s="774">
        <v>4.5031245492649146E-3</v>
      </c>
      <c r="AQ223" s="774">
        <v>3.7196113923415265E-5</v>
      </c>
      <c r="AR223" s="774">
        <v>1.3104821763082528</v>
      </c>
    </row>
    <row r="224" spans="1:44">
      <c r="A224" s="574" t="s">
        <v>1066</v>
      </c>
      <c r="B224" s="550">
        <v>222</v>
      </c>
      <c r="C224" s="550" t="s">
        <v>1067</v>
      </c>
      <c r="D224" s="551">
        <v>1048555</v>
      </c>
      <c r="E224" s="551">
        <v>637367.22740842879</v>
      </c>
      <c r="F224" s="551">
        <v>35481.424795033716</v>
      </c>
      <c r="G224" s="551">
        <v>2617.1785912249716</v>
      </c>
      <c r="H224" s="551">
        <v>24.900169610940818</v>
      </c>
      <c r="I224" s="551">
        <v>37.69379541361392</v>
      </c>
      <c r="J224" s="551">
        <v>0</v>
      </c>
      <c r="K224" s="551">
        <v>0</v>
      </c>
      <c r="L224" s="551">
        <v>3505.3645820794773</v>
      </c>
      <c r="M224" s="551">
        <v>0</v>
      </c>
      <c r="N224" s="551">
        <v>41666.561933362718</v>
      </c>
      <c r="O224" s="774">
        <v>0.60785292846672689</v>
      </c>
      <c r="P224" s="774">
        <v>3.3838401223620806E-2</v>
      </c>
      <c r="Q224" s="774">
        <v>2.4959859914119639E-3</v>
      </c>
      <c r="R224" s="774">
        <v>2.3747127819657356E-5</v>
      </c>
      <c r="S224" s="774">
        <v>3.5948324516705292E-5</v>
      </c>
      <c r="T224" s="774">
        <v>0</v>
      </c>
      <c r="U224" s="774">
        <v>0</v>
      </c>
      <c r="V224" s="774">
        <v>3.3430431232309961E-3</v>
      </c>
      <c r="W224" s="774">
        <v>0</v>
      </c>
      <c r="X224" s="774">
        <v>3.9737125790600132E-2</v>
      </c>
      <c r="Y224" s="774">
        <v>39.073731550004375</v>
      </c>
      <c r="Z224" s="774">
        <v>2.2465119606205133</v>
      </c>
      <c r="AA224" s="774">
        <v>0.18184334539195979</v>
      </c>
      <c r="AB224" s="774">
        <v>0.14531141598860806</v>
      </c>
      <c r="AC224" s="774">
        <v>2.0431813235522213E-2</v>
      </c>
      <c r="AD224" s="774">
        <v>5.4822250821083274E-2</v>
      </c>
      <c r="AE224" s="774">
        <v>3.3264962581887832E-2</v>
      </c>
      <c r="AF224" s="774">
        <v>1.1186030170582588E-2</v>
      </c>
      <c r="AG224" s="774">
        <v>2.9181475462998594E-3</v>
      </c>
      <c r="AH224" s="774">
        <v>2.6962899263564566</v>
      </c>
      <c r="AI224" s="774">
        <v>25.862336822002632</v>
      </c>
      <c r="AJ224" s="774">
        <v>1.4900343350978558</v>
      </c>
      <c r="AK224" s="774">
        <v>4.9944447578229925E-2</v>
      </c>
      <c r="AL224" s="774">
        <v>4.2820279115495467E-3</v>
      </c>
      <c r="AM224" s="774">
        <v>1.0039010953286343E-2</v>
      </c>
      <c r="AN224" s="774">
        <v>4.1755301905971723E-2</v>
      </c>
      <c r="AO224" s="774">
        <v>6.2625914143469253E-3</v>
      </c>
      <c r="AP224" s="774">
        <v>6.6584689805091885E-3</v>
      </c>
      <c r="AQ224" s="774">
        <v>2.9677296353726175E-4</v>
      </c>
      <c r="AR224" s="774">
        <v>1.6092729568052868</v>
      </c>
    </row>
    <row r="225" spans="1:44">
      <c r="A225" s="574" t="s">
        <v>1068</v>
      </c>
      <c r="B225" s="550">
        <v>223</v>
      </c>
      <c r="C225" s="550" t="s">
        <v>1069</v>
      </c>
      <c r="D225" s="551">
        <v>903324</v>
      </c>
      <c r="E225" s="551">
        <v>1465678.16235304</v>
      </c>
      <c r="F225" s="551">
        <v>81866.737403610285</v>
      </c>
      <c r="G225" s="551">
        <v>6374.9733429236285</v>
      </c>
      <c r="H225" s="551">
        <v>57.259980225271491</v>
      </c>
      <c r="I225" s="551">
        <v>86.679971009137731</v>
      </c>
      <c r="J225" s="551">
        <v>0</v>
      </c>
      <c r="K225" s="551">
        <v>0</v>
      </c>
      <c r="L225" s="551">
        <v>3019.9292579803455</v>
      </c>
      <c r="M225" s="551">
        <v>0</v>
      </c>
      <c r="N225" s="551">
        <v>91405.579955748661</v>
      </c>
      <c r="O225" s="774">
        <v>1.6225387151819723</v>
      </c>
      <c r="P225" s="774">
        <v>9.0628320960818354E-2</v>
      </c>
      <c r="Q225" s="774">
        <v>7.0572389783993654E-3</v>
      </c>
      <c r="R225" s="774">
        <v>6.3388086915958721E-5</v>
      </c>
      <c r="S225" s="774">
        <v>9.5956678898310833E-5</v>
      </c>
      <c r="T225" s="774">
        <v>0</v>
      </c>
      <c r="U225" s="774">
        <v>0</v>
      </c>
      <c r="V225" s="774">
        <v>3.343129661096512E-3</v>
      </c>
      <c r="W225" s="774">
        <v>0</v>
      </c>
      <c r="X225" s="774">
        <v>0.1011880343661285</v>
      </c>
      <c r="Y225" s="774">
        <v>48.423385668276687</v>
      </c>
      <c r="Z225" s="774">
        <v>2.7718379327782783</v>
      </c>
      <c r="AA225" s="774">
        <v>0.40135606419699082</v>
      </c>
      <c r="AB225" s="774">
        <v>0.1815891950418575</v>
      </c>
      <c r="AC225" s="774">
        <v>2.293788909960507E-2</v>
      </c>
      <c r="AD225" s="774">
        <v>3.3697970516103036E-2</v>
      </c>
      <c r="AE225" s="774">
        <v>4.5599117449519984E-3</v>
      </c>
      <c r="AF225" s="774">
        <v>7.6022549545461861E-3</v>
      </c>
      <c r="AG225" s="774">
        <v>6.1179427434216794E-4</v>
      </c>
      <c r="AH225" s="774">
        <v>3.4241930126066751</v>
      </c>
      <c r="AI225" s="774">
        <v>33.049307787922672</v>
      </c>
      <c r="AJ225" s="774">
        <v>1.8806538698932893</v>
      </c>
      <c r="AK225" s="774">
        <v>8.2219985360398068E-2</v>
      </c>
      <c r="AL225" s="774">
        <v>5.2607148813208285E-3</v>
      </c>
      <c r="AM225" s="774">
        <v>1.3032887347869521E-2</v>
      </c>
      <c r="AN225" s="774">
        <v>2.4730178206261874E-2</v>
      </c>
      <c r="AO225" s="774">
        <v>3.3384361424928052E-4</v>
      </c>
      <c r="AP225" s="774">
        <v>6.176784580706164E-3</v>
      </c>
      <c r="AQ225" s="774">
        <v>7.1983362123295812E-6</v>
      </c>
      <c r="AR225" s="774">
        <v>2.0124154622203076</v>
      </c>
    </row>
    <row r="226" spans="1:44">
      <c r="A226" s="574" t="s">
        <v>1070</v>
      </c>
      <c r="B226" s="550">
        <v>224</v>
      </c>
      <c r="C226" s="550" t="s">
        <v>1071</v>
      </c>
      <c r="D226" s="551">
        <v>385008</v>
      </c>
      <c r="E226" s="551">
        <v>445121.23591350415</v>
      </c>
      <c r="F226" s="551">
        <v>24975.819504476065</v>
      </c>
      <c r="G226" s="551">
        <v>337.51988119090993</v>
      </c>
      <c r="H226" s="551">
        <v>17.389651985629033</v>
      </c>
      <c r="I226" s="551">
        <v>26.324398367641457</v>
      </c>
      <c r="J226" s="551">
        <v>0</v>
      </c>
      <c r="K226" s="551">
        <v>0</v>
      </c>
      <c r="L226" s="551">
        <v>1286.8047950809646</v>
      </c>
      <c r="M226" s="551">
        <v>0</v>
      </c>
      <c r="N226" s="551">
        <v>26643.858231101207</v>
      </c>
      <c r="O226" s="774">
        <v>1.1561350307357356</v>
      </c>
      <c r="P226" s="774">
        <v>6.4870910486213448E-2</v>
      </c>
      <c r="Q226" s="774">
        <v>8.7665679983509417E-4</v>
      </c>
      <c r="R226" s="774">
        <v>4.5166988700569943E-5</v>
      </c>
      <c r="S226" s="774">
        <v>6.8373639944212738E-5</v>
      </c>
      <c r="T226" s="774">
        <v>0</v>
      </c>
      <c r="U226" s="774">
        <v>0</v>
      </c>
      <c r="V226" s="774">
        <v>3.3422806671055266E-3</v>
      </c>
      <c r="W226" s="774">
        <v>0</v>
      </c>
      <c r="X226" s="774">
        <v>6.920338858179885E-2</v>
      </c>
      <c r="Y226" s="774">
        <v>44.472655669647366</v>
      </c>
      <c r="Z226" s="774">
        <v>2.5534404914635225</v>
      </c>
      <c r="AA226" s="774">
        <v>0.30165495716566781</v>
      </c>
      <c r="AB226" s="774">
        <v>0.16142726976955721</v>
      </c>
      <c r="AC226" s="774">
        <v>0.12185540588122448</v>
      </c>
      <c r="AD226" s="774">
        <v>7.5868844099532928E-2</v>
      </c>
      <c r="AE226" s="774">
        <v>0.61975324196299653</v>
      </c>
      <c r="AF226" s="774">
        <v>0.13447612847775162</v>
      </c>
      <c r="AG226" s="774">
        <v>9.5571674555072275E-2</v>
      </c>
      <c r="AH226" s="774">
        <v>4.0640480133753254</v>
      </c>
      <c r="AI226" s="774">
        <v>24.209850689095564</v>
      </c>
      <c r="AJ226" s="774">
        <v>1.4129934619860676</v>
      </c>
      <c r="AK226" s="774">
        <v>6.1628014770295121E-2</v>
      </c>
      <c r="AL226" s="774">
        <v>4.1729420637787486E-3</v>
      </c>
      <c r="AM226" s="774">
        <v>2.3003194721272931E-2</v>
      </c>
      <c r="AN226" s="774">
        <v>2.0786750564010241E-2</v>
      </c>
      <c r="AO226" s="774">
        <v>8.3997878547116683E-2</v>
      </c>
      <c r="AP226" s="774">
        <v>2.4520532506282597E-2</v>
      </c>
      <c r="AQ226" s="774">
        <v>1.2948491606607325E-2</v>
      </c>
      <c r="AR226" s="774">
        <v>1.6440512667654315</v>
      </c>
    </row>
    <row r="227" spans="1:44">
      <c r="A227" s="574" t="s">
        <v>1072</v>
      </c>
      <c r="B227" s="550">
        <v>225</v>
      </c>
      <c r="C227" s="550" t="s">
        <v>1073</v>
      </c>
      <c r="D227" s="551">
        <v>585847</v>
      </c>
      <c r="E227" s="551">
        <v>155252.60080723299</v>
      </c>
      <c r="F227" s="551">
        <v>10695.923366907478</v>
      </c>
      <c r="G227" s="551">
        <v>1962.7574844372548</v>
      </c>
      <c r="H227" s="551">
        <v>6.0652884654242678</v>
      </c>
      <c r="I227" s="551">
        <v>9.1816138649834862</v>
      </c>
      <c r="J227" s="551">
        <v>0</v>
      </c>
      <c r="K227" s="551">
        <v>0</v>
      </c>
      <c r="L227" s="551">
        <v>5655.5594532377227</v>
      </c>
      <c r="M227" s="551">
        <v>0</v>
      </c>
      <c r="N227" s="551">
        <v>18329.487206912861</v>
      </c>
      <c r="O227" s="774">
        <v>0.2650053696737083</v>
      </c>
      <c r="P227" s="774">
        <v>1.8257195764265207E-2</v>
      </c>
      <c r="Q227" s="774">
        <v>3.35029023693431E-3</v>
      </c>
      <c r="R227" s="774">
        <v>1.035302470683347E-5</v>
      </c>
      <c r="S227" s="774">
        <v>1.5672374980128747E-5</v>
      </c>
      <c r="T227" s="774">
        <v>0</v>
      </c>
      <c r="U227" s="774">
        <v>0</v>
      </c>
      <c r="V227" s="774">
        <v>9.6536458379708739E-3</v>
      </c>
      <c r="W227" s="774">
        <v>0</v>
      </c>
      <c r="X227" s="774">
        <v>3.1287157238857354E-2</v>
      </c>
      <c r="Y227" s="774">
        <v>43.600000004860554</v>
      </c>
      <c r="Z227" s="774">
        <v>2.4152225101075842</v>
      </c>
      <c r="AA227" s="774">
        <v>0.24564793487697539</v>
      </c>
      <c r="AB227" s="774">
        <v>0.15454299222625159</v>
      </c>
      <c r="AC227" s="774">
        <v>2.2627615970723939E-2</v>
      </c>
      <c r="AD227" s="774">
        <v>2.8065424269240077E-2</v>
      </c>
      <c r="AE227" s="774">
        <v>8.4282394083726328E-2</v>
      </c>
      <c r="AF227" s="774">
        <v>2.5159833184345684E-2</v>
      </c>
      <c r="AG227" s="774">
        <v>5.0576988350789897E-3</v>
      </c>
      <c r="AH227" s="774">
        <v>2.9806064035539266</v>
      </c>
      <c r="AI227" s="774">
        <v>26.272174765246824</v>
      </c>
      <c r="AJ227" s="774">
        <v>1.4467251153650142</v>
      </c>
      <c r="AK227" s="774">
        <v>5.5344890591896859E-2</v>
      </c>
      <c r="AL227" s="774">
        <v>3.8573904377407755E-3</v>
      </c>
      <c r="AM227" s="774">
        <v>1.0049539209425695E-2</v>
      </c>
      <c r="AN227" s="774">
        <v>1.7374813903344947E-2</v>
      </c>
      <c r="AO227" s="774">
        <v>3.6013111410902611E-2</v>
      </c>
      <c r="AP227" s="774">
        <v>1.765311534948337E-2</v>
      </c>
      <c r="AQ227" s="774">
        <v>1.1990364332521409E-3</v>
      </c>
      <c r="AR227" s="774">
        <v>1.5882170127010609</v>
      </c>
    </row>
    <row r="228" spans="1:44">
      <c r="A228" s="574" t="s">
        <v>1074</v>
      </c>
      <c r="B228" s="550">
        <v>226</v>
      </c>
      <c r="C228" s="550" t="s">
        <v>1075</v>
      </c>
      <c r="D228" s="551">
        <v>103201</v>
      </c>
      <c r="E228" s="551">
        <v>7743.5816477380868</v>
      </c>
      <c r="F228" s="551">
        <v>443.90675171857379</v>
      </c>
      <c r="G228" s="551">
        <v>88.190136058524004</v>
      </c>
      <c r="H228" s="551">
        <v>0.302520255408879</v>
      </c>
      <c r="I228" s="551">
        <v>0.45795417437020675</v>
      </c>
      <c r="J228" s="551">
        <v>0</v>
      </c>
      <c r="K228" s="551">
        <v>0</v>
      </c>
      <c r="L228" s="551">
        <v>995.20085275441056</v>
      </c>
      <c r="M228" s="551">
        <v>0</v>
      </c>
      <c r="N228" s="551">
        <v>1528.0582149612874</v>
      </c>
      <c r="O228" s="774">
        <v>7.503397881549681E-2</v>
      </c>
      <c r="P228" s="774">
        <v>4.3013803327348939E-3</v>
      </c>
      <c r="Q228" s="774">
        <v>8.5454730146533467E-4</v>
      </c>
      <c r="R228" s="774">
        <v>2.9313694189870155E-6</v>
      </c>
      <c r="S228" s="774">
        <v>4.4374974503174071E-6</v>
      </c>
      <c r="T228" s="774">
        <v>0</v>
      </c>
      <c r="U228" s="774">
        <v>0</v>
      </c>
      <c r="V228" s="774">
        <v>9.6433256727590875E-3</v>
      </c>
      <c r="W228" s="774">
        <v>0</v>
      </c>
      <c r="X228" s="774">
        <v>1.480662217382862E-2</v>
      </c>
      <c r="Y228" s="774">
        <v>45.936616644786383</v>
      </c>
      <c r="Z228" s="774">
        <v>2.5218733278788048</v>
      </c>
      <c r="AA228" s="774">
        <v>0.23903443408479991</v>
      </c>
      <c r="AB228" s="774">
        <v>0.16543827338076014</v>
      </c>
      <c r="AC228" s="774">
        <v>3.1349259990820742E-2</v>
      </c>
      <c r="AD228" s="774">
        <v>4.2149714749275508E-2</v>
      </c>
      <c r="AE228" s="774">
        <v>0.19474231464823774</v>
      </c>
      <c r="AF228" s="774">
        <v>4.832320846805941E-2</v>
      </c>
      <c r="AG228" s="774">
        <v>1.3341577634372602E-2</v>
      </c>
      <c r="AH228" s="774">
        <v>3.2562521108351312</v>
      </c>
      <c r="AI228" s="774">
        <v>26.462418646905967</v>
      </c>
      <c r="AJ228" s="774">
        <v>1.4447889141483867</v>
      </c>
      <c r="AK228" s="774">
        <v>4.9734661017033319E-2</v>
      </c>
      <c r="AL228" s="774">
        <v>3.9899099052485322E-3</v>
      </c>
      <c r="AM228" s="774">
        <v>1.1345760483546652E-2</v>
      </c>
      <c r="AN228" s="774">
        <v>2.6002470993144858E-2</v>
      </c>
      <c r="AO228" s="774">
        <v>9.6525369431913893E-2</v>
      </c>
      <c r="AP228" s="774">
        <v>3.0977068706856105E-2</v>
      </c>
      <c r="AQ228" s="774">
        <v>3.6650179144231301E-3</v>
      </c>
      <c r="AR228" s="774">
        <v>1.6670291726005531</v>
      </c>
    </row>
    <row r="229" spans="1:44">
      <c r="A229" s="574" t="s">
        <v>1076</v>
      </c>
      <c r="B229" s="550">
        <v>227</v>
      </c>
      <c r="C229" s="550" t="s">
        <v>1077</v>
      </c>
      <c r="D229" s="551">
        <v>1424720</v>
      </c>
      <c r="E229" s="551">
        <v>940230.15215630736</v>
      </c>
      <c r="F229" s="551">
        <v>50467.406634194325</v>
      </c>
      <c r="G229" s="551">
        <v>2373.3307061101282</v>
      </c>
      <c r="H229" s="551">
        <v>36.732183983175318</v>
      </c>
      <c r="I229" s="551">
        <v>55.605060117689781</v>
      </c>
      <c r="J229" s="551">
        <v>0</v>
      </c>
      <c r="K229" s="551">
        <v>0</v>
      </c>
      <c r="L229" s="551">
        <v>13751.339814102163</v>
      </c>
      <c r="M229" s="551">
        <v>0</v>
      </c>
      <c r="N229" s="551">
        <v>66684.414398507492</v>
      </c>
      <c r="O229" s="774">
        <v>0.65994030557324057</v>
      </c>
      <c r="P229" s="774">
        <v>3.5422684200540684E-2</v>
      </c>
      <c r="Q229" s="774">
        <v>1.6658225518769499E-3</v>
      </c>
      <c r="R229" s="774">
        <v>2.5782037160407179E-5</v>
      </c>
      <c r="S229" s="774">
        <v>3.9028763629126973E-5</v>
      </c>
      <c r="T229" s="774">
        <v>0</v>
      </c>
      <c r="U229" s="774">
        <v>0</v>
      </c>
      <c r="V229" s="774">
        <v>9.6519595528259325E-3</v>
      </c>
      <c r="W229" s="774">
        <v>0</v>
      </c>
      <c r="X229" s="774">
        <v>4.6805277106033105E-2</v>
      </c>
      <c r="Y229" s="774">
        <v>40.457174222491474</v>
      </c>
      <c r="Z229" s="774">
        <v>2.2248469255655041</v>
      </c>
      <c r="AA229" s="774">
        <v>0.22391848920275281</v>
      </c>
      <c r="AB229" s="774">
        <v>0.14365178374561355</v>
      </c>
      <c r="AC229" s="774">
        <v>2.3175852630228796E-2</v>
      </c>
      <c r="AD229" s="774">
        <v>3.1752798279702982E-2</v>
      </c>
      <c r="AE229" s="774">
        <v>9.6559936798737978E-2</v>
      </c>
      <c r="AF229" s="774">
        <v>2.9168228020767017E-2</v>
      </c>
      <c r="AG229" s="774">
        <v>7.067349057591067E-3</v>
      </c>
      <c r="AH229" s="774">
        <v>2.7801413633008982</v>
      </c>
      <c r="AI229" s="774">
        <v>24.849923100782362</v>
      </c>
      <c r="AJ229" s="774">
        <v>1.3549293679468453</v>
      </c>
      <c r="AK229" s="774">
        <v>4.6203555407505134E-2</v>
      </c>
      <c r="AL229" s="774">
        <v>3.7790133470143325E-3</v>
      </c>
      <c r="AM229" s="774">
        <v>9.7009776219117647E-3</v>
      </c>
      <c r="AN229" s="774">
        <v>2.0183961874313504E-2</v>
      </c>
      <c r="AO229" s="774">
        <v>4.1879346793355164E-2</v>
      </c>
      <c r="AP229" s="774">
        <v>1.9597885160517824E-2</v>
      </c>
      <c r="AQ229" s="774">
        <v>1.6546232037452275E-3</v>
      </c>
      <c r="AR229" s="774">
        <v>1.4979287313552083</v>
      </c>
    </row>
    <row r="230" spans="1:44">
      <c r="A230" s="574" t="s">
        <v>1078</v>
      </c>
      <c r="B230" s="550">
        <v>228</v>
      </c>
      <c r="C230" s="550" t="s">
        <v>1079</v>
      </c>
      <c r="D230" s="551">
        <v>40625</v>
      </c>
      <c r="E230" s="551">
        <v>11583.078161172331</v>
      </c>
      <c r="F230" s="551">
        <v>679.12902353286449</v>
      </c>
      <c r="G230" s="551">
        <v>0</v>
      </c>
      <c r="H230" s="551">
        <v>0.45251873398434689</v>
      </c>
      <c r="I230" s="551">
        <v>0.68502138122540579</v>
      </c>
      <c r="J230" s="551">
        <v>0</v>
      </c>
      <c r="K230" s="551">
        <v>0</v>
      </c>
      <c r="L230" s="551">
        <v>393.83312116760379</v>
      </c>
      <c r="M230" s="551">
        <v>0</v>
      </c>
      <c r="N230" s="551">
        <v>1074.0996848156781</v>
      </c>
      <c r="O230" s="774">
        <v>0.28512192396731889</v>
      </c>
      <c r="P230" s="774">
        <v>1.6717022117732048E-2</v>
      </c>
      <c r="Q230" s="774">
        <v>0</v>
      </c>
      <c r="R230" s="774">
        <v>1.1138922682691616E-5</v>
      </c>
      <c r="S230" s="774">
        <v>1.6862064768625375E-5</v>
      </c>
      <c r="T230" s="774">
        <v>0</v>
      </c>
      <c r="U230" s="774">
        <v>0</v>
      </c>
      <c r="V230" s="774">
        <v>9.6943537518179388E-3</v>
      </c>
      <c r="W230" s="774">
        <v>0</v>
      </c>
      <c r="X230" s="774">
        <v>2.6439376857001304E-2</v>
      </c>
      <c r="Y230" s="774">
        <v>47.197299193259312</v>
      </c>
      <c r="Z230" s="774">
        <v>2.5528511267556513</v>
      </c>
      <c r="AA230" s="774">
        <v>0.19573016218897438</v>
      </c>
      <c r="AB230" s="774">
        <v>0.16566292835668261</v>
      </c>
      <c r="AC230" s="774">
        <v>3.1601351578043446E-2</v>
      </c>
      <c r="AD230" s="774">
        <v>3.2211407420132718E-2</v>
      </c>
      <c r="AE230" s="774">
        <v>0.2217857264872482</v>
      </c>
      <c r="AF230" s="774">
        <v>5.5196466897242523E-2</v>
      </c>
      <c r="AG230" s="774">
        <v>1.5407043418993877E-2</v>
      </c>
      <c r="AH230" s="774">
        <v>3.2704462131029692</v>
      </c>
      <c r="AI230" s="774">
        <v>30.796036428415448</v>
      </c>
      <c r="AJ230" s="774">
        <v>1.645404524205484</v>
      </c>
      <c r="AK230" s="774">
        <v>4.2686650865605226E-2</v>
      </c>
      <c r="AL230" s="774">
        <v>4.1126658304173908E-3</v>
      </c>
      <c r="AM230" s="774">
        <v>1.2001729592494539E-2</v>
      </c>
      <c r="AN230" s="774">
        <v>1.804009980603602E-2</v>
      </c>
      <c r="AO230" s="774">
        <v>0.11869406306849418</v>
      </c>
      <c r="AP230" s="774">
        <v>3.582775338490924E-2</v>
      </c>
      <c r="AQ230" s="774">
        <v>4.5443353027446532E-3</v>
      </c>
      <c r="AR230" s="774">
        <v>1.8813118220561851</v>
      </c>
    </row>
    <row r="231" spans="1:44">
      <c r="A231" s="574" t="s">
        <v>1080</v>
      </c>
      <c r="B231" s="550">
        <v>229</v>
      </c>
      <c r="C231" s="550" t="s">
        <v>1081</v>
      </c>
      <c r="D231" s="551">
        <v>466753</v>
      </c>
      <c r="E231" s="551">
        <v>141136.00786550462</v>
      </c>
      <c r="F231" s="551">
        <v>8346.392250098419</v>
      </c>
      <c r="G231" s="551">
        <v>54.457463385236089</v>
      </c>
      <c r="H231" s="551">
        <v>5.513792336564789</v>
      </c>
      <c r="I231" s="551">
        <v>8.3467608267336892</v>
      </c>
      <c r="J231" s="551">
        <v>0</v>
      </c>
      <c r="K231" s="551">
        <v>0</v>
      </c>
      <c r="L231" s="551">
        <v>4504.9489619833494</v>
      </c>
      <c r="M231" s="551">
        <v>0</v>
      </c>
      <c r="N231" s="551">
        <v>12919.659228630302</v>
      </c>
      <c r="O231" s="774">
        <v>0.30237836257186268</v>
      </c>
      <c r="P231" s="774">
        <v>1.7881818113859835E-2</v>
      </c>
      <c r="Q231" s="774">
        <v>1.1667297989565378E-4</v>
      </c>
      <c r="R231" s="774">
        <v>1.1813083872122491E-5</v>
      </c>
      <c r="S231" s="774">
        <v>1.7882607774848132E-5</v>
      </c>
      <c r="T231" s="774">
        <v>0</v>
      </c>
      <c r="U231" s="774">
        <v>0</v>
      </c>
      <c r="V231" s="774">
        <v>9.6516765012401619E-3</v>
      </c>
      <c r="W231" s="774">
        <v>0</v>
      </c>
      <c r="X231" s="774">
        <v>2.7679863286642622E-2</v>
      </c>
      <c r="Y231" s="774">
        <v>33.885235470422074</v>
      </c>
      <c r="Z231" s="774">
        <v>1.8724786930300521</v>
      </c>
      <c r="AA231" s="774">
        <v>0.14249342062410858</v>
      </c>
      <c r="AB231" s="774">
        <v>0.1133853917044233</v>
      </c>
      <c r="AC231" s="774">
        <v>1.795434840633876E-2</v>
      </c>
      <c r="AD231" s="774">
        <v>1.7569725387063313E-2</v>
      </c>
      <c r="AE231" s="774">
        <v>5.2421914818933477E-2</v>
      </c>
      <c r="AF231" s="774">
        <v>2.0858088173182507E-2</v>
      </c>
      <c r="AG231" s="774">
        <v>4.9311892206015595E-3</v>
      </c>
      <c r="AH231" s="774">
        <v>2.2420927713647032</v>
      </c>
      <c r="AI231" s="774">
        <v>23.647142542711972</v>
      </c>
      <c r="AJ231" s="774">
        <v>1.2945543154796404</v>
      </c>
      <c r="AK231" s="774">
        <v>3.5376601895906759E-2</v>
      </c>
      <c r="AL231" s="774">
        <v>3.4894235845662532E-3</v>
      </c>
      <c r="AM231" s="774">
        <v>8.6047257141853607E-3</v>
      </c>
      <c r="AN231" s="774">
        <v>1.0219811104264452E-2</v>
      </c>
      <c r="AO231" s="774">
        <v>1.2877917406373961E-2</v>
      </c>
      <c r="AP231" s="774">
        <v>1.4015167279001827E-2</v>
      </c>
      <c r="AQ231" s="774">
        <v>6.626156725116569E-4</v>
      </c>
      <c r="AR231" s="774">
        <v>1.3798005781364506</v>
      </c>
    </row>
    <row r="232" spans="1:44">
      <c r="A232" s="574" t="s">
        <v>1082</v>
      </c>
      <c r="B232" s="550">
        <v>230</v>
      </c>
      <c r="C232" s="550" t="s">
        <v>1083</v>
      </c>
      <c r="D232" s="551">
        <v>252126</v>
      </c>
      <c r="E232" s="551">
        <v>60337.954786989751</v>
      </c>
      <c r="F232" s="551">
        <v>3793.3110721287012</v>
      </c>
      <c r="G232" s="551">
        <v>2058.7980215924649</v>
      </c>
      <c r="H232" s="551">
        <v>2.3572365248245806</v>
      </c>
      <c r="I232" s="551">
        <v>3.5683769507013734</v>
      </c>
      <c r="J232" s="551">
        <v>0</v>
      </c>
      <c r="K232" s="551">
        <v>0</v>
      </c>
      <c r="L232" s="551">
        <v>2433.463966822374</v>
      </c>
      <c r="M232" s="551">
        <v>0</v>
      </c>
      <c r="N232" s="551">
        <v>8291.498674019067</v>
      </c>
      <c r="O232" s="774">
        <v>0.23931667018470823</v>
      </c>
      <c r="P232" s="774">
        <v>1.5045299065263801E-2</v>
      </c>
      <c r="Q232" s="774">
        <v>8.1657505437458446E-3</v>
      </c>
      <c r="R232" s="774">
        <v>9.3494384745110804E-6</v>
      </c>
      <c r="S232" s="774">
        <v>1.4153149420136652E-5</v>
      </c>
      <c r="T232" s="774">
        <v>0</v>
      </c>
      <c r="U232" s="774">
        <v>0</v>
      </c>
      <c r="V232" s="774">
        <v>9.6517771543687438E-3</v>
      </c>
      <c r="W232" s="774">
        <v>0</v>
      </c>
      <c r="X232" s="774">
        <v>3.2886329351273037E-2</v>
      </c>
      <c r="Y232" s="774">
        <v>43.606051586370725</v>
      </c>
      <c r="Z232" s="774">
        <v>2.416447378124797</v>
      </c>
      <c r="AA232" s="774">
        <v>0.21929629984995991</v>
      </c>
      <c r="AB232" s="774">
        <v>0.14832520020204509</v>
      </c>
      <c r="AC232" s="774">
        <v>2.1648167971798412E-2</v>
      </c>
      <c r="AD232" s="774">
        <v>2.0600674013899999E-2</v>
      </c>
      <c r="AE232" s="774">
        <v>9.5441676993341329E-2</v>
      </c>
      <c r="AF232" s="774">
        <v>3.1504163309615023E-2</v>
      </c>
      <c r="AG232" s="774">
        <v>5.9186869243213081E-3</v>
      </c>
      <c r="AH232" s="774">
        <v>2.9591822473897786</v>
      </c>
      <c r="AI232" s="774">
        <v>28.285894817519797</v>
      </c>
      <c r="AJ232" s="774">
        <v>1.5572279870253114</v>
      </c>
      <c r="AK232" s="774">
        <v>5.7952912727025796E-2</v>
      </c>
      <c r="AL232" s="774">
        <v>3.8549090253626787E-3</v>
      </c>
      <c r="AM232" s="774">
        <v>9.958453173646211E-3</v>
      </c>
      <c r="AN232" s="774">
        <v>1.140723849184767E-2</v>
      </c>
      <c r="AO232" s="774">
        <v>4.4154984595424621E-2</v>
      </c>
      <c r="AP232" s="774">
        <v>2.2634098169874606E-2</v>
      </c>
      <c r="AQ232" s="774">
        <v>1.5337855044038253E-3</v>
      </c>
      <c r="AR232" s="774">
        <v>1.708724368712897</v>
      </c>
    </row>
    <row r="233" spans="1:44">
      <c r="A233" s="574" t="s">
        <v>1084</v>
      </c>
      <c r="B233" s="550">
        <v>231</v>
      </c>
      <c r="C233" s="550" t="s">
        <v>1085</v>
      </c>
      <c r="D233" s="551">
        <v>189203</v>
      </c>
      <c r="E233" s="551">
        <v>56239.945414392103</v>
      </c>
      <c r="F233" s="551">
        <v>3366.2587783156632</v>
      </c>
      <c r="G233" s="551">
        <v>206.47746116031732</v>
      </c>
      <c r="H233" s="551">
        <v>2.1971386659186387</v>
      </c>
      <c r="I233" s="551">
        <v>3.3260213348943775</v>
      </c>
      <c r="J233" s="551">
        <v>0</v>
      </c>
      <c r="K233" s="551">
        <v>0</v>
      </c>
      <c r="L233" s="551">
        <v>1827.2698489467498</v>
      </c>
      <c r="M233" s="551">
        <v>0</v>
      </c>
      <c r="N233" s="551">
        <v>5405.5292484235433</v>
      </c>
      <c r="O233" s="774">
        <v>0.29724658390401898</v>
      </c>
      <c r="P233" s="774">
        <v>1.7791783313772316E-2</v>
      </c>
      <c r="Q233" s="774">
        <v>1.0913012011454222E-3</v>
      </c>
      <c r="R233" s="774">
        <v>1.1612599514376827E-5</v>
      </c>
      <c r="S233" s="774">
        <v>1.7579115209031452E-5</v>
      </c>
      <c r="T233" s="774">
        <v>0</v>
      </c>
      <c r="U233" s="774">
        <v>0</v>
      </c>
      <c r="V233" s="774">
        <v>9.6577213307756735E-3</v>
      </c>
      <c r="W233" s="774">
        <v>0</v>
      </c>
      <c r="X233" s="774">
        <v>2.8569997560416817E-2</v>
      </c>
      <c r="Y233" s="774">
        <v>43.726174913544668</v>
      </c>
      <c r="Z233" s="774">
        <v>2.4462390997209562</v>
      </c>
      <c r="AA233" s="774">
        <v>0.20982773886062572</v>
      </c>
      <c r="AB233" s="774">
        <v>0.15265696710852344</v>
      </c>
      <c r="AC233" s="774">
        <v>2.5630349272075886E-2</v>
      </c>
      <c r="AD233" s="774">
        <v>3.0393901070228723E-2</v>
      </c>
      <c r="AE233" s="774">
        <v>0.11730382653961285</v>
      </c>
      <c r="AF233" s="774">
        <v>3.3816073793844117E-2</v>
      </c>
      <c r="AG233" s="774">
        <v>8.5659935216090763E-3</v>
      </c>
      <c r="AH233" s="774">
        <v>3.0244339498874759</v>
      </c>
      <c r="AI233" s="774">
        <v>27.553449714316265</v>
      </c>
      <c r="AJ233" s="774">
        <v>1.538399008546933</v>
      </c>
      <c r="AK233" s="774">
        <v>5.7195854293461648E-2</v>
      </c>
      <c r="AL233" s="774">
        <v>4.5772741152916852E-3</v>
      </c>
      <c r="AM233" s="774">
        <v>1.0767183148513441E-2</v>
      </c>
      <c r="AN233" s="774">
        <v>1.8372740303528919E-2</v>
      </c>
      <c r="AO233" s="774">
        <v>5.0348394066941735E-2</v>
      </c>
      <c r="AP233" s="774">
        <v>2.1834543579561029E-2</v>
      </c>
      <c r="AQ233" s="774">
        <v>1.9471499202122025E-3</v>
      </c>
      <c r="AR233" s="774">
        <v>1.7034421479744437</v>
      </c>
    </row>
    <row r="234" spans="1:44">
      <c r="A234" s="574" t="s">
        <v>1086</v>
      </c>
      <c r="B234" s="550">
        <v>232</v>
      </c>
      <c r="C234" s="550" t="s">
        <v>1087</v>
      </c>
      <c r="D234" s="551">
        <v>680047</v>
      </c>
      <c r="E234" s="551">
        <v>85995.629359446408</v>
      </c>
      <c r="F234" s="551">
        <v>4947.6398444871193</v>
      </c>
      <c r="G234" s="551">
        <v>4437.984668361054</v>
      </c>
      <c r="H234" s="551">
        <v>3.3596106997162174</v>
      </c>
      <c r="I234" s="551">
        <v>5.0857677021143255</v>
      </c>
      <c r="J234" s="551">
        <v>0</v>
      </c>
      <c r="K234" s="551">
        <v>0</v>
      </c>
      <c r="L234" s="551">
        <v>4580.9245548052286</v>
      </c>
      <c r="M234" s="551">
        <v>0</v>
      </c>
      <c r="N234" s="551">
        <v>13974.994446055232</v>
      </c>
      <c r="O234" s="774">
        <v>0.12645542052159101</v>
      </c>
      <c r="P234" s="774">
        <v>7.2754380866133063E-3</v>
      </c>
      <c r="Q234" s="774">
        <v>6.5259969801514514E-3</v>
      </c>
      <c r="R234" s="774">
        <v>4.9402625108503047E-6</v>
      </c>
      <c r="S234" s="774">
        <v>7.4785532501640706E-6</v>
      </c>
      <c r="T234" s="774">
        <v>0</v>
      </c>
      <c r="U234" s="774">
        <v>0</v>
      </c>
      <c r="V234" s="774">
        <v>6.7361881675902235E-3</v>
      </c>
      <c r="W234" s="774">
        <v>0</v>
      </c>
      <c r="X234" s="774">
        <v>2.0550042050115996E-2</v>
      </c>
      <c r="Y234" s="774">
        <v>35.989516986307279</v>
      </c>
      <c r="Z234" s="774">
        <v>1.9797697510173509</v>
      </c>
      <c r="AA234" s="774">
        <v>0.18870895547445535</v>
      </c>
      <c r="AB234" s="774">
        <v>0.128234982554637</v>
      </c>
      <c r="AC234" s="774">
        <v>1.9915366448840524E-2</v>
      </c>
      <c r="AD234" s="774">
        <v>1.9936795531066837E-2</v>
      </c>
      <c r="AE234" s="774">
        <v>0.13597719033552214</v>
      </c>
      <c r="AF234" s="774">
        <v>3.129285791833105E-2</v>
      </c>
      <c r="AG234" s="774">
        <v>6.5069518701338664E-3</v>
      </c>
      <c r="AH234" s="774">
        <v>2.5103428511503378</v>
      </c>
      <c r="AI234" s="774">
        <v>18.748688285409898</v>
      </c>
      <c r="AJ234" s="774">
        <v>1.0345664943635957</v>
      </c>
      <c r="AK234" s="774">
        <v>4.1537760333503176E-2</v>
      </c>
      <c r="AL234" s="774">
        <v>2.7534386466101946E-3</v>
      </c>
      <c r="AM234" s="774">
        <v>7.436368347532623E-3</v>
      </c>
      <c r="AN234" s="774">
        <v>1.0022261577344028E-2</v>
      </c>
      <c r="AO234" s="774">
        <v>6.7311082318308277E-2</v>
      </c>
      <c r="AP234" s="774">
        <v>2.1270979924081827E-2</v>
      </c>
      <c r="AQ234" s="774">
        <v>2.0983467309875904E-3</v>
      </c>
      <c r="AR234" s="774">
        <v>1.1869967322419634</v>
      </c>
    </row>
    <row r="235" spans="1:44">
      <c r="A235" s="574" t="s">
        <v>1088</v>
      </c>
      <c r="B235" s="550">
        <v>233</v>
      </c>
      <c r="C235" s="550" t="s">
        <v>1089</v>
      </c>
      <c r="D235" s="551">
        <v>47157</v>
      </c>
      <c r="E235" s="551">
        <v>23880.604888859318</v>
      </c>
      <c r="F235" s="551">
        <v>1296.1049011634359</v>
      </c>
      <c r="G235" s="551">
        <v>81.246084331899795</v>
      </c>
      <c r="H235" s="551">
        <v>0.93294899168610101</v>
      </c>
      <c r="I235" s="551">
        <v>1.4122951358733564</v>
      </c>
      <c r="J235" s="551">
        <v>0</v>
      </c>
      <c r="K235" s="551">
        <v>0</v>
      </c>
      <c r="L235" s="551">
        <v>317.97005733353939</v>
      </c>
      <c r="M235" s="551">
        <v>0</v>
      </c>
      <c r="N235" s="551">
        <v>1697.6662869564345</v>
      </c>
      <c r="O235" s="774">
        <v>0.50640636361217461</v>
      </c>
      <c r="P235" s="774">
        <v>2.7484888800463046E-2</v>
      </c>
      <c r="Q235" s="774">
        <v>1.722884923381466E-3</v>
      </c>
      <c r="R235" s="774">
        <v>1.9783891928793203E-5</v>
      </c>
      <c r="S235" s="774">
        <v>2.9948790972143189E-5</v>
      </c>
      <c r="T235" s="774">
        <v>0</v>
      </c>
      <c r="U235" s="774">
        <v>0</v>
      </c>
      <c r="V235" s="774">
        <v>6.7427965590164639E-3</v>
      </c>
      <c r="W235" s="774">
        <v>0</v>
      </c>
      <c r="X235" s="774">
        <v>3.6000302965761913E-2</v>
      </c>
      <c r="Y235" s="774">
        <v>32.274556658175541</v>
      </c>
      <c r="Z235" s="774">
        <v>1.7742457010458619</v>
      </c>
      <c r="AA235" s="774">
        <v>0.14965613498063374</v>
      </c>
      <c r="AB235" s="774">
        <v>0.11792597652239477</v>
      </c>
      <c r="AC235" s="774">
        <v>1.8085461718330264E-2</v>
      </c>
      <c r="AD235" s="774">
        <v>1.7351199344432619E-2</v>
      </c>
      <c r="AE235" s="774">
        <v>9.2075838170262991E-2</v>
      </c>
      <c r="AF235" s="774">
        <v>2.3946213017257599E-2</v>
      </c>
      <c r="AG235" s="774">
        <v>5.5814464684836992E-3</v>
      </c>
      <c r="AH235" s="774">
        <v>2.1988679712676578</v>
      </c>
      <c r="AI235" s="774">
        <v>17.905077015372733</v>
      </c>
      <c r="AJ235" s="774">
        <v>0.98327363331071949</v>
      </c>
      <c r="AK235" s="774">
        <v>3.224427745244151E-2</v>
      </c>
      <c r="AL235" s="774">
        <v>2.8149695583672431E-3</v>
      </c>
      <c r="AM235" s="774">
        <v>7.0769438329557179E-3</v>
      </c>
      <c r="AN235" s="774">
        <v>8.52848895885433E-3</v>
      </c>
      <c r="AO235" s="774">
        <v>3.6420963021210145E-2</v>
      </c>
      <c r="AP235" s="774">
        <v>1.4598796044843845E-2</v>
      </c>
      <c r="AQ235" s="774">
        <v>1.2647431813356382E-3</v>
      </c>
      <c r="AR235" s="774">
        <v>1.0862228153607281</v>
      </c>
    </row>
    <row r="236" spans="1:44">
      <c r="A236" s="574" t="s">
        <v>1090</v>
      </c>
      <c r="B236" s="550">
        <v>234</v>
      </c>
      <c r="C236" s="550" t="s">
        <v>1091</v>
      </c>
      <c r="D236" s="551">
        <v>999780</v>
      </c>
      <c r="E236" s="551">
        <v>437358.73862500879</v>
      </c>
      <c r="F236" s="551">
        <v>25643.263668948544</v>
      </c>
      <c r="G236" s="551">
        <v>3457.9989073813881</v>
      </c>
      <c r="H236" s="551">
        <v>17.086392748605</v>
      </c>
      <c r="I236" s="551">
        <v>25.865325525316319</v>
      </c>
      <c r="J236" s="551">
        <v>0</v>
      </c>
      <c r="K236" s="551">
        <v>0</v>
      </c>
      <c r="L236" s="551">
        <v>6733.9590955636841</v>
      </c>
      <c r="M236" s="551">
        <v>0</v>
      </c>
      <c r="N236" s="551">
        <v>35878.17339016754</v>
      </c>
      <c r="O236" s="774">
        <v>0.43745497872032724</v>
      </c>
      <c r="P236" s="774">
        <v>2.5648906428362785E-2</v>
      </c>
      <c r="Q236" s="774">
        <v>3.4587598345449879E-3</v>
      </c>
      <c r="R236" s="774">
        <v>1.709015258217308E-5</v>
      </c>
      <c r="S236" s="774">
        <v>2.5871017149089118E-5</v>
      </c>
      <c r="T236" s="774">
        <v>0</v>
      </c>
      <c r="U236" s="774">
        <v>0</v>
      </c>
      <c r="V236" s="774">
        <v>6.7354408925600472E-3</v>
      </c>
      <c r="W236" s="774">
        <v>0</v>
      </c>
      <c r="X236" s="774">
        <v>3.5886068325199083E-2</v>
      </c>
      <c r="Y236" s="774">
        <v>45.15079772850207</v>
      </c>
      <c r="Z236" s="774">
        <v>2.4643700694632162</v>
      </c>
      <c r="AA236" s="774">
        <v>0.18817790639872525</v>
      </c>
      <c r="AB236" s="774">
        <v>0.15799454414951231</v>
      </c>
      <c r="AC236" s="774">
        <v>2.2873913159481285E-2</v>
      </c>
      <c r="AD236" s="774">
        <v>3.8733540668472441E-2</v>
      </c>
      <c r="AE236" s="774">
        <v>0.10582049615462689</v>
      </c>
      <c r="AF236" s="774">
        <v>2.6558220072017129E-2</v>
      </c>
      <c r="AG236" s="774">
        <v>5.7322637119900967E-3</v>
      </c>
      <c r="AH236" s="774">
        <v>3.0102609537780416</v>
      </c>
      <c r="AI236" s="774">
        <v>28.52619960008726</v>
      </c>
      <c r="AJ236" s="774">
        <v>1.5445085959335718</v>
      </c>
      <c r="AK236" s="774">
        <v>4.6489027606482818E-2</v>
      </c>
      <c r="AL236" s="774">
        <v>3.9710028949963049E-3</v>
      </c>
      <c r="AM236" s="774">
        <v>1.0406862561593655E-2</v>
      </c>
      <c r="AN236" s="774">
        <v>2.6584297508044891E-2</v>
      </c>
      <c r="AO236" s="774">
        <v>4.9057310384096747E-2</v>
      </c>
      <c r="AP236" s="774">
        <v>1.7636589269804683E-2</v>
      </c>
      <c r="AQ236" s="774">
        <v>1.5965332854202836E-3</v>
      </c>
      <c r="AR236" s="774">
        <v>1.7002502194440112</v>
      </c>
    </row>
    <row r="237" spans="1:44">
      <c r="A237" s="574" t="s">
        <v>1092</v>
      </c>
      <c r="B237" s="550">
        <v>235</v>
      </c>
      <c r="C237" s="550" t="s">
        <v>1093</v>
      </c>
      <c r="D237" s="551">
        <v>4155265</v>
      </c>
      <c r="E237" s="551">
        <v>1857920.3486184212</v>
      </c>
      <c r="F237" s="551">
        <v>100556.82339773074</v>
      </c>
      <c r="G237" s="551">
        <v>2998.7821397091493</v>
      </c>
      <c r="H237" s="551">
        <v>72.583794419934407</v>
      </c>
      <c r="I237" s="551">
        <v>109.87711087745657</v>
      </c>
      <c r="J237" s="551">
        <v>0</v>
      </c>
      <c r="K237" s="551">
        <v>0</v>
      </c>
      <c r="L237" s="551">
        <v>1918.6382413840188</v>
      </c>
      <c r="M237" s="551">
        <v>0</v>
      </c>
      <c r="N237" s="551">
        <v>105656.70468412129</v>
      </c>
      <c r="O237" s="774">
        <v>0.44712439486252292</v>
      </c>
      <c r="P237" s="774">
        <v>2.4199858107179863E-2</v>
      </c>
      <c r="Q237" s="774">
        <v>7.2168252559322917E-4</v>
      </c>
      <c r="R237" s="774">
        <v>1.7467909849295871E-5</v>
      </c>
      <c r="S237" s="774">
        <v>2.6442864866008923E-5</v>
      </c>
      <c r="T237" s="774">
        <v>0</v>
      </c>
      <c r="U237" s="774">
        <v>0</v>
      </c>
      <c r="V237" s="774">
        <v>4.6173667416735608E-4</v>
      </c>
      <c r="W237" s="774">
        <v>0</v>
      </c>
      <c r="X237" s="774">
        <v>2.5427188081655755E-2</v>
      </c>
      <c r="Y237" s="774">
        <v>43.874670212525061</v>
      </c>
      <c r="Z237" s="774">
        <v>2.7836200790567593</v>
      </c>
      <c r="AA237" s="774">
        <v>0.24490569122587399</v>
      </c>
      <c r="AB237" s="774">
        <v>0.16353507790248889</v>
      </c>
      <c r="AC237" s="774">
        <v>1.7818293623512754E-2</v>
      </c>
      <c r="AD237" s="774">
        <v>3.2398674754667983E-2</v>
      </c>
      <c r="AE237" s="774">
        <v>1.0318202532313362E-2</v>
      </c>
      <c r="AF237" s="774">
        <v>9.7168491196711372E-3</v>
      </c>
      <c r="AG237" s="774">
        <v>6.4306391442989718E-4</v>
      </c>
      <c r="AH237" s="774">
        <v>3.2629559321297172</v>
      </c>
      <c r="AI237" s="774">
        <v>30.666469172561001</v>
      </c>
      <c r="AJ237" s="774">
        <v>1.9903481612503691</v>
      </c>
      <c r="AK237" s="774">
        <v>8.4206456860154044E-2</v>
      </c>
      <c r="AL237" s="774">
        <v>4.8280066344851807E-3</v>
      </c>
      <c r="AM237" s="774">
        <v>9.8554615691328878E-3</v>
      </c>
      <c r="AN237" s="774">
        <v>2.3698547995839897E-2</v>
      </c>
      <c r="AO237" s="774">
        <v>3.2593923208997888E-3</v>
      </c>
      <c r="AP237" s="774">
        <v>7.526433493856774E-3</v>
      </c>
      <c r="AQ237" s="774">
        <v>7.2230114948029209E-5</v>
      </c>
      <c r="AR237" s="774">
        <v>2.1237946902396856</v>
      </c>
    </row>
    <row r="238" spans="1:44">
      <c r="A238" s="574" t="s">
        <v>1094</v>
      </c>
      <c r="B238" s="550">
        <v>236</v>
      </c>
      <c r="C238" s="550" t="s">
        <v>1095</v>
      </c>
      <c r="D238" s="551">
        <v>10293825</v>
      </c>
      <c r="E238" s="551">
        <v>5124088.4006891698</v>
      </c>
      <c r="F238" s="551">
        <v>276348.25558141683</v>
      </c>
      <c r="G238" s="551">
        <v>7852.4568288104365</v>
      </c>
      <c r="H238" s="551">
        <v>0</v>
      </c>
      <c r="I238" s="551">
        <v>0</v>
      </c>
      <c r="J238" s="551">
        <v>0</v>
      </c>
      <c r="K238" s="551">
        <v>0</v>
      </c>
      <c r="L238" s="551">
        <v>4753.1455027394468</v>
      </c>
      <c r="M238" s="551">
        <v>0</v>
      </c>
      <c r="N238" s="551">
        <v>288953.85791296675</v>
      </c>
      <c r="O238" s="774">
        <v>0.49778273874766377</v>
      </c>
      <c r="P238" s="774">
        <v>2.6846022307686096E-2</v>
      </c>
      <c r="Q238" s="774">
        <v>7.6283177815927861E-4</v>
      </c>
      <c r="R238" s="774">
        <v>0</v>
      </c>
      <c r="S238" s="774">
        <v>0</v>
      </c>
      <c r="T238" s="774">
        <v>0</v>
      </c>
      <c r="U238" s="774">
        <v>0</v>
      </c>
      <c r="V238" s="774">
        <v>4.617472613668337E-4</v>
      </c>
      <c r="W238" s="774">
        <v>0</v>
      </c>
      <c r="X238" s="774">
        <v>2.8070601347212207E-2</v>
      </c>
      <c r="Y238" s="774">
        <v>44.853796090881104</v>
      </c>
      <c r="Z238" s="774">
        <v>2.8437230070898791</v>
      </c>
      <c r="AA238" s="774">
        <v>0.249706469100649</v>
      </c>
      <c r="AB238" s="774">
        <v>0.16764011102838527</v>
      </c>
      <c r="AC238" s="774">
        <v>1.8193596235840489E-2</v>
      </c>
      <c r="AD238" s="774">
        <v>3.3830467416430789E-2</v>
      </c>
      <c r="AE238" s="774">
        <v>1.0392442740461029E-2</v>
      </c>
      <c r="AF238" s="774">
        <v>9.9509737804720274E-3</v>
      </c>
      <c r="AG238" s="774">
        <v>6.4900603889368703E-4</v>
      </c>
      <c r="AH238" s="774">
        <v>3.3340860734310116</v>
      </c>
      <c r="AI238" s="774">
        <v>31.367728995889024</v>
      </c>
      <c r="AJ238" s="774">
        <v>2.0340859206214277</v>
      </c>
      <c r="AK238" s="774">
        <v>8.5613349173156245E-2</v>
      </c>
      <c r="AL238" s="774">
        <v>4.9152593991483914E-3</v>
      </c>
      <c r="AM238" s="774">
        <v>1.0059503645799509E-2</v>
      </c>
      <c r="AN238" s="774">
        <v>2.4864163822307769E-2</v>
      </c>
      <c r="AO238" s="774">
        <v>3.276389176609845E-3</v>
      </c>
      <c r="AP238" s="774">
        <v>7.731338922137846E-3</v>
      </c>
      <c r="AQ238" s="774">
        <v>7.2843529589590247E-5</v>
      </c>
      <c r="AR238" s="774">
        <v>2.1706187682901765</v>
      </c>
    </row>
    <row r="239" spans="1:44">
      <c r="A239" s="574" t="s">
        <v>1096</v>
      </c>
      <c r="B239" s="550">
        <v>237</v>
      </c>
      <c r="C239" s="550" t="s">
        <v>559</v>
      </c>
      <c r="D239" s="551">
        <v>3363386</v>
      </c>
      <c r="E239" s="551">
        <v>4293379.3683460047</v>
      </c>
      <c r="F239" s="551">
        <v>222642.06246515203</v>
      </c>
      <c r="G239" s="551">
        <v>1000.2048256999145</v>
      </c>
      <c r="H239" s="551">
        <v>167.73042271190315</v>
      </c>
      <c r="I239" s="551">
        <v>253.90976596253699</v>
      </c>
      <c r="J239" s="551">
        <v>0</v>
      </c>
      <c r="K239" s="551">
        <v>0</v>
      </c>
      <c r="L239" s="551">
        <v>1178.8178156372014</v>
      </c>
      <c r="M239" s="551">
        <v>0</v>
      </c>
      <c r="N239" s="551">
        <v>225242.72529516357</v>
      </c>
      <c r="O239" s="774">
        <v>1.2765050958605419</v>
      </c>
      <c r="P239" s="774">
        <v>6.6195810550781872E-2</v>
      </c>
      <c r="Q239" s="774">
        <v>2.9738032616533294E-4</v>
      </c>
      <c r="R239" s="774">
        <v>4.9869513255957876E-5</v>
      </c>
      <c r="S239" s="774">
        <v>7.5492306254035967E-5</v>
      </c>
      <c r="T239" s="774">
        <v>0</v>
      </c>
      <c r="U239" s="774">
        <v>0</v>
      </c>
      <c r="V239" s="774">
        <v>3.5048543807853199E-4</v>
      </c>
      <c r="W239" s="774">
        <v>0</v>
      </c>
      <c r="X239" s="774">
        <v>6.6969038134535724E-2</v>
      </c>
      <c r="Y239" s="774">
        <v>45.4626827187424</v>
      </c>
      <c r="Z239" s="774">
        <v>2.9612392485647181</v>
      </c>
      <c r="AA239" s="774">
        <v>0.25384953507217967</v>
      </c>
      <c r="AB239" s="774">
        <v>0.16795487134210826</v>
      </c>
      <c r="AC239" s="774">
        <v>1.7757407260029254E-2</v>
      </c>
      <c r="AD239" s="774">
        <v>4.3637707181944672E-2</v>
      </c>
      <c r="AE239" s="774">
        <v>9.2074573221308954E-3</v>
      </c>
      <c r="AF239" s="774">
        <v>8.967580110917148E-3</v>
      </c>
      <c r="AG239" s="774">
        <v>5.3887887168367068E-4</v>
      </c>
      <c r="AH239" s="774">
        <v>3.4631526857257113</v>
      </c>
      <c r="AI239" s="774">
        <v>32.767953174235736</v>
      </c>
      <c r="AJ239" s="774">
        <v>2.1881209348180475</v>
      </c>
      <c r="AK239" s="774">
        <v>9.2904467656213893E-2</v>
      </c>
      <c r="AL239" s="774">
        <v>5.2778452266000926E-3</v>
      </c>
      <c r="AM239" s="774">
        <v>1.0066030318457316E-2</v>
      </c>
      <c r="AN239" s="774">
        <v>3.4361937510522605E-2</v>
      </c>
      <c r="AO239" s="774">
        <v>3.2987749304597119E-3</v>
      </c>
      <c r="AP239" s="774">
        <v>7.1204561088546378E-3</v>
      </c>
      <c r="AQ239" s="774">
        <v>6.5997468264649507E-5</v>
      </c>
      <c r="AR239" s="774">
        <v>2.3412164440374208</v>
      </c>
    </row>
    <row r="240" spans="1:44">
      <c r="A240" s="574" t="s">
        <v>1097</v>
      </c>
      <c r="B240" s="550">
        <v>238</v>
      </c>
      <c r="C240" s="550" t="s">
        <v>561</v>
      </c>
      <c r="D240" s="551">
        <v>273380</v>
      </c>
      <c r="E240" s="551">
        <v>80662.839187786405</v>
      </c>
      <c r="F240" s="551">
        <v>4424.6517304697954</v>
      </c>
      <c r="G240" s="551">
        <v>5.1107933957702736</v>
      </c>
      <c r="H240" s="551">
        <v>3.1512733800930977</v>
      </c>
      <c r="I240" s="551">
        <v>4.7703873482614716</v>
      </c>
      <c r="J240" s="551">
        <v>0</v>
      </c>
      <c r="K240" s="551">
        <v>0</v>
      </c>
      <c r="L240" s="551">
        <v>95.784423669881704</v>
      </c>
      <c r="M240" s="551">
        <v>0</v>
      </c>
      <c r="N240" s="551">
        <v>4533.4686082638018</v>
      </c>
      <c r="O240" s="774">
        <v>0.29505757256487819</v>
      </c>
      <c r="P240" s="774">
        <v>1.6184986942972403E-2</v>
      </c>
      <c r="Q240" s="774">
        <v>1.8694832817946717E-5</v>
      </c>
      <c r="R240" s="774">
        <v>1.1527080913355394E-5</v>
      </c>
      <c r="S240" s="774">
        <v>1.7449657430175842E-5</v>
      </c>
      <c r="T240" s="774">
        <v>0</v>
      </c>
      <c r="U240" s="774">
        <v>0</v>
      </c>
      <c r="V240" s="774">
        <v>3.5037099886561454E-4</v>
      </c>
      <c r="W240" s="774">
        <v>0</v>
      </c>
      <c r="X240" s="774">
        <v>1.6583029512999496E-2</v>
      </c>
      <c r="Y240" s="774">
        <v>42.286242665231001</v>
      </c>
      <c r="Z240" s="774">
        <v>2.6018727429662323</v>
      </c>
      <c r="AA240" s="774">
        <v>0.24108541205734529</v>
      </c>
      <c r="AB240" s="774">
        <v>0.16506192370876896</v>
      </c>
      <c r="AC240" s="774">
        <v>1.7767987167155108E-2</v>
      </c>
      <c r="AD240" s="774">
        <v>3.0204457622638625E-2</v>
      </c>
      <c r="AE240" s="774">
        <v>7.4432646366283887E-3</v>
      </c>
      <c r="AF240" s="774">
        <v>1.0367407278041117E-2</v>
      </c>
      <c r="AG240" s="774">
        <v>4.5765910162565935E-4</v>
      </c>
      <c r="AH240" s="774">
        <v>3.0742608545384358</v>
      </c>
      <c r="AI240" s="774">
        <v>29.703409537107234</v>
      </c>
      <c r="AJ240" s="774">
        <v>1.8536795471304874</v>
      </c>
      <c r="AK240" s="774">
        <v>8.133021871088579E-2</v>
      </c>
      <c r="AL240" s="774">
        <v>4.8892576102025839E-3</v>
      </c>
      <c r="AM240" s="774">
        <v>1.022204110777147E-2</v>
      </c>
      <c r="AN240" s="774">
        <v>2.2109013053547663E-2</v>
      </c>
      <c r="AO240" s="774">
        <v>2.8729618497519336E-3</v>
      </c>
      <c r="AP240" s="774">
        <v>8.700714233991904E-3</v>
      </c>
      <c r="AQ240" s="774">
        <v>6.4426784744136097E-5</v>
      </c>
      <c r="AR240" s="774">
        <v>1.9838681804813827</v>
      </c>
    </row>
    <row r="241" spans="1:44">
      <c r="A241" s="574" t="s">
        <v>1098</v>
      </c>
      <c r="B241" s="550">
        <v>239</v>
      </c>
      <c r="C241" s="550" t="s">
        <v>1099</v>
      </c>
      <c r="D241" s="551">
        <v>5590554</v>
      </c>
      <c r="E241" s="551">
        <v>8052479.7506442182</v>
      </c>
      <c r="F241" s="551">
        <v>432417.15286438284</v>
      </c>
      <c r="G241" s="551">
        <v>1825.4050411892827</v>
      </c>
      <c r="H241" s="551">
        <v>314.58804745105073</v>
      </c>
      <c r="I241" s="551">
        <v>476.22235854079941</v>
      </c>
      <c r="J241" s="551">
        <v>0</v>
      </c>
      <c r="K241" s="551">
        <v>0</v>
      </c>
      <c r="L241" s="551">
        <v>3044.9201686616557</v>
      </c>
      <c r="M241" s="551">
        <v>0</v>
      </c>
      <c r="N241" s="551">
        <v>438078.2884802256</v>
      </c>
      <c r="O241" s="774">
        <v>1.4403724122232284</v>
      </c>
      <c r="P241" s="774">
        <v>7.7347817920081413E-2</v>
      </c>
      <c r="Q241" s="774">
        <v>3.265159483638442E-4</v>
      </c>
      <c r="R241" s="774">
        <v>5.6271354762166811E-5</v>
      </c>
      <c r="S241" s="774">
        <v>8.5183393012713845E-5</v>
      </c>
      <c r="T241" s="774">
        <v>0</v>
      </c>
      <c r="U241" s="774">
        <v>0</v>
      </c>
      <c r="V241" s="774">
        <v>5.4465445976582209E-4</v>
      </c>
      <c r="W241" s="774">
        <v>0</v>
      </c>
      <c r="X241" s="774">
        <v>7.8360443075985955E-2</v>
      </c>
      <c r="Y241" s="774">
        <v>44.336565573444531</v>
      </c>
      <c r="Z241" s="774">
        <v>2.8238101289899662</v>
      </c>
      <c r="AA241" s="774">
        <v>0.25394148659843174</v>
      </c>
      <c r="AB241" s="774">
        <v>0.16896504913817822</v>
      </c>
      <c r="AC241" s="774">
        <v>1.4374194347692111E-2</v>
      </c>
      <c r="AD241" s="774">
        <v>2.1092385709303572E-2</v>
      </c>
      <c r="AE241" s="774">
        <v>3.20415483526253E-3</v>
      </c>
      <c r="AF241" s="774">
        <v>1.6320562447904571E-2</v>
      </c>
      <c r="AG241" s="774">
        <v>2.7872825110754486E-4</v>
      </c>
      <c r="AH241" s="774">
        <v>3.3019866903178468</v>
      </c>
      <c r="AI241" s="774">
        <v>32.718100978274315</v>
      </c>
      <c r="AJ241" s="774">
        <v>2.1291338009234906</v>
      </c>
      <c r="AK241" s="774">
        <v>7.1445569857595981E-2</v>
      </c>
      <c r="AL241" s="774">
        <v>5.0726608396513837E-3</v>
      </c>
      <c r="AM241" s="774">
        <v>9.067922941606802E-3</v>
      </c>
      <c r="AN241" s="774">
        <v>1.5219807520052819E-2</v>
      </c>
      <c r="AO241" s="774">
        <v>7.4779926119687527E-4</v>
      </c>
      <c r="AP241" s="774">
        <v>1.5199597566156058E-2</v>
      </c>
      <c r="AQ241" s="774">
        <v>3.5575771369878552E-5</v>
      </c>
      <c r="AR241" s="774">
        <v>2.2459227346811197</v>
      </c>
    </row>
    <row r="242" spans="1:44">
      <c r="A242" s="574" t="s">
        <v>1100</v>
      </c>
      <c r="B242" s="550">
        <v>240</v>
      </c>
      <c r="C242" s="550" t="s">
        <v>1101</v>
      </c>
      <c r="D242" s="551">
        <v>17139423</v>
      </c>
      <c r="E242" s="551">
        <v>16583014.830380756</v>
      </c>
      <c r="F242" s="551">
        <v>903568.072646391</v>
      </c>
      <c r="G242" s="551">
        <v>226659.21924113395</v>
      </c>
      <c r="H242" s="551">
        <v>647.85239055384659</v>
      </c>
      <c r="I242" s="551">
        <v>980.71683242782228</v>
      </c>
      <c r="J242" s="551">
        <v>5324.53783272685</v>
      </c>
      <c r="K242" s="551">
        <v>42452.013668104737</v>
      </c>
      <c r="L242" s="551">
        <v>9334.8649080109208</v>
      </c>
      <c r="M242" s="551">
        <v>0</v>
      </c>
      <c r="N242" s="551">
        <v>1188967.2775193492</v>
      </c>
      <c r="O242" s="774">
        <v>0.96753635349222411</v>
      </c>
      <c r="P242" s="774">
        <v>5.271869844430533E-2</v>
      </c>
      <c r="Q242" s="774">
        <v>1.3224436974403043E-2</v>
      </c>
      <c r="R242" s="774">
        <v>3.7798961525942071E-5</v>
      </c>
      <c r="S242" s="774">
        <v>5.721994447700032E-5</v>
      </c>
      <c r="T242" s="774">
        <v>3.1066027326164073E-4</v>
      </c>
      <c r="U242" s="774">
        <v>2.4768636416817964E-3</v>
      </c>
      <c r="V242" s="774">
        <v>5.4464289188795446E-4</v>
      </c>
      <c r="W242" s="774">
        <v>0</v>
      </c>
      <c r="X242" s="774">
        <v>6.9370321131542706E-2</v>
      </c>
      <c r="Y242" s="774">
        <v>43.645824239950926</v>
      </c>
      <c r="Z242" s="774">
        <v>2.7240332252165169</v>
      </c>
      <c r="AA242" s="774">
        <v>0.24299313614721241</v>
      </c>
      <c r="AB242" s="774">
        <v>0.16658008169127603</v>
      </c>
      <c r="AC242" s="774">
        <v>1.8308707847647258E-2</v>
      </c>
      <c r="AD242" s="774">
        <v>3.3946320176521341E-2</v>
      </c>
      <c r="AE242" s="774">
        <v>1.4868106907737062E-2</v>
      </c>
      <c r="AF242" s="774">
        <v>1.0613687642871478E-2</v>
      </c>
      <c r="AG242" s="774">
        <v>7.6323696734812655E-4</v>
      </c>
      <c r="AH242" s="774">
        <v>3.2121065025971309</v>
      </c>
      <c r="AI242" s="774">
        <v>30.829127563712145</v>
      </c>
      <c r="AJ242" s="774">
        <v>1.9639827409791457</v>
      </c>
      <c r="AK242" s="774">
        <v>8.9277059123141211E-2</v>
      </c>
      <c r="AL242" s="774">
        <v>4.7618829927498184E-3</v>
      </c>
      <c r="AM242" s="774">
        <v>9.8515017760104975E-3</v>
      </c>
      <c r="AN242" s="774">
        <v>2.540470699668845E-2</v>
      </c>
      <c r="AO242" s="774">
        <v>7.1769419864958616E-3</v>
      </c>
      <c r="AP242" s="774">
        <v>8.7979921842032786E-3</v>
      </c>
      <c r="AQ242" s="774">
        <v>1.2861479650203681E-4</v>
      </c>
      <c r="AR242" s="774">
        <v>2.1093814408349361</v>
      </c>
    </row>
    <row r="243" spans="1:44">
      <c r="A243" s="574" t="s">
        <v>1102</v>
      </c>
      <c r="B243" s="550">
        <v>241</v>
      </c>
      <c r="C243" s="550" t="s">
        <v>1103</v>
      </c>
      <c r="D243" s="551">
        <v>1337873</v>
      </c>
      <c r="E243" s="551">
        <v>1482307.2687521558</v>
      </c>
      <c r="F243" s="551">
        <v>93924.183728769334</v>
      </c>
      <c r="G243" s="551">
        <v>8335.6342067212317</v>
      </c>
      <c r="H243" s="551">
        <v>57.909633285564517</v>
      </c>
      <c r="I243" s="551">
        <v>87.663413689534323</v>
      </c>
      <c r="J243" s="551">
        <v>341.96577460685791</v>
      </c>
      <c r="K243" s="551">
        <v>0</v>
      </c>
      <c r="L243" s="551">
        <v>26087.463542346253</v>
      </c>
      <c r="M243" s="551">
        <v>0</v>
      </c>
      <c r="N243" s="551">
        <v>128834.82029941879</v>
      </c>
      <c r="O243" s="774">
        <v>1.1079581311171955</v>
      </c>
      <c r="P243" s="774">
        <v>7.0204110351856516E-2</v>
      </c>
      <c r="Q243" s="774">
        <v>6.2305123182254457E-3</v>
      </c>
      <c r="R243" s="774">
        <v>4.3284850868179951E-5</v>
      </c>
      <c r="S243" s="774">
        <v>6.5524465842074935E-5</v>
      </c>
      <c r="T243" s="774">
        <v>2.5560406302157075E-4</v>
      </c>
      <c r="U243" s="774">
        <v>0</v>
      </c>
      <c r="V243" s="774">
        <v>1.9499207729243549E-2</v>
      </c>
      <c r="W243" s="774">
        <v>0</v>
      </c>
      <c r="X243" s="774">
        <v>9.6298243779057324E-2</v>
      </c>
      <c r="Y243" s="774">
        <v>114.32154619118018</v>
      </c>
      <c r="Z243" s="774">
        <v>7.6086975489519748</v>
      </c>
      <c r="AA243" s="774">
        <v>0.51951375134605671</v>
      </c>
      <c r="AB243" s="774">
        <v>0.33035643926175862</v>
      </c>
      <c r="AC243" s="774">
        <v>3.2294118229948598E-2</v>
      </c>
      <c r="AD243" s="774">
        <v>0.10795302303424664</v>
      </c>
      <c r="AE243" s="774">
        <v>4.4285529579453529E-3</v>
      </c>
      <c r="AF243" s="774">
        <v>2.955908209429103E-2</v>
      </c>
      <c r="AG243" s="774">
        <v>3.2374680774947481E-4</v>
      </c>
      <c r="AH243" s="774">
        <v>8.6331262626839713</v>
      </c>
      <c r="AI243" s="774">
        <v>96.585462003891323</v>
      </c>
      <c r="AJ243" s="774">
        <v>6.469504850996624</v>
      </c>
      <c r="AK243" s="774">
        <v>0.2222346172491115</v>
      </c>
      <c r="AL243" s="774">
        <v>1.3237191276820066E-2</v>
      </c>
      <c r="AM243" s="774">
        <v>2.5155401429901962E-2</v>
      </c>
      <c r="AN243" s="774">
        <v>9.2280186960481195E-2</v>
      </c>
      <c r="AO243" s="774">
        <v>1.1090798146982577E-3</v>
      </c>
      <c r="AP243" s="774">
        <v>2.7990100764294094E-2</v>
      </c>
      <c r="AQ243" s="774">
        <v>3.613429658325408E-5</v>
      </c>
      <c r="AR243" s="774">
        <v>6.8515475627885145</v>
      </c>
    </row>
    <row r="244" spans="1:44">
      <c r="A244" s="574" t="s">
        <v>1104</v>
      </c>
      <c r="B244" s="550">
        <v>242</v>
      </c>
      <c r="C244" s="550" t="s">
        <v>1105</v>
      </c>
      <c r="D244" s="551">
        <v>29705</v>
      </c>
      <c r="E244" s="551">
        <v>30023.450015187253</v>
      </c>
      <c r="F244" s="551">
        <v>2043.9771678444645</v>
      </c>
      <c r="G244" s="551">
        <v>79.868204179381209</v>
      </c>
      <c r="H244" s="551">
        <v>1.1729329114135745</v>
      </c>
      <c r="I244" s="551">
        <v>1.7755820095816335</v>
      </c>
      <c r="J244" s="551">
        <v>6.9263590331421652</v>
      </c>
      <c r="K244" s="551">
        <v>0</v>
      </c>
      <c r="L244" s="551">
        <v>579.15807086835378</v>
      </c>
      <c r="M244" s="551">
        <v>0</v>
      </c>
      <c r="N244" s="551">
        <v>2712.8783168463369</v>
      </c>
      <c r="O244" s="774">
        <v>1.0107204179494109</v>
      </c>
      <c r="P244" s="774">
        <v>6.8809196022368777E-2</v>
      </c>
      <c r="Q244" s="774">
        <v>2.688712478686457E-3</v>
      </c>
      <c r="R244" s="774">
        <v>3.9486043137975913E-5</v>
      </c>
      <c r="S244" s="774">
        <v>5.9773843109969147E-5</v>
      </c>
      <c r="T244" s="774">
        <v>2.3317148739748073E-4</v>
      </c>
      <c r="U244" s="774">
        <v>0</v>
      </c>
      <c r="V244" s="774">
        <v>1.9496989424957204E-2</v>
      </c>
      <c r="W244" s="774">
        <v>0</v>
      </c>
      <c r="X244" s="774">
        <v>9.1327329299657853E-2</v>
      </c>
      <c r="Y244" s="774">
        <v>79.297770248492441</v>
      </c>
      <c r="Z244" s="774">
        <v>4.5821409065646579</v>
      </c>
      <c r="AA244" s="774">
        <v>0.27798480365971606</v>
      </c>
      <c r="AB244" s="774">
        <v>0.25057482931352282</v>
      </c>
      <c r="AC244" s="774">
        <v>2.6280505637098495E-2</v>
      </c>
      <c r="AD244" s="774">
        <v>3.3946338631785616E-2</v>
      </c>
      <c r="AE244" s="774">
        <v>3.9103848384508307E-3</v>
      </c>
      <c r="AF244" s="774">
        <v>3.3237753519961596E-2</v>
      </c>
      <c r="AG244" s="774">
        <v>2.6615941942315904E-4</v>
      </c>
      <c r="AH244" s="774">
        <v>5.2083416815846171</v>
      </c>
      <c r="AI244" s="774">
        <v>65.456083823647447</v>
      </c>
      <c r="AJ244" s="774">
        <v>3.7591478841089008</v>
      </c>
      <c r="AK244" s="774">
        <v>9.4145026393590417E-2</v>
      </c>
      <c r="AL244" s="774">
        <v>8.3555517623315999E-3</v>
      </c>
      <c r="AM244" s="774">
        <v>1.8993077262277648E-2</v>
      </c>
      <c r="AN244" s="774">
        <v>2.6749007450758762E-2</v>
      </c>
      <c r="AO244" s="774">
        <v>1.056328671273339E-3</v>
      </c>
      <c r="AP244" s="774">
        <v>3.1863123195801618E-2</v>
      </c>
      <c r="AQ244" s="774">
        <v>3.0247490277449515E-5</v>
      </c>
      <c r="AR244" s="774">
        <v>3.9403402463352117</v>
      </c>
    </row>
    <row r="245" spans="1:44">
      <c r="A245" s="574" t="s">
        <v>1106</v>
      </c>
      <c r="B245" s="550">
        <v>243</v>
      </c>
      <c r="C245" s="550" t="s">
        <v>1107</v>
      </c>
      <c r="D245" s="551">
        <v>725240</v>
      </c>
      <c r="E245" s="551">
        <v>6025324.7932542497</v>
      </c>
      <c r="F245" s="551">
        <v>349292.3089842294</v>
      </c>
      <c r="G245" s="551">
        <v>49.549024604760866</v>
      </c>
      <c r="H245" s="551">
        <v>235.39272629858104</v>
      </c>
      <c r="I245" s="551">
        <v>356.33674009404803</v>
      </c>
      <c r="J245" s="551">
        <v>0</v>
      </c>
      <c r="K245" s="551">
        <v>0</v>
      </c>
      <c r="L245" s="551">
        <v>14141.597070495965</v>
      </c>
      <c r="M245" s="551">
        <v>0</v>
      </c>
      <c r="N245" s="551">
        <v>364075.18454572279</v>
      </c>
      <c r="O245" s="774">
        <v>8.3080425697069238</v>
      </c>
      <c r="P245" s="774">
        <v>0.48162306130967597</v>
      </c>
      <c r="Q245" s="774">
        <v>6.8320865651040849E-5</v>
      </c>
      <c r="R245" s="774">
        <v>3.245721778977732E-4</v>
      </c>
      <c r="S245" s="774">
        <v>4.9133630259506921E-4</v>
      </c>
      <c r="T245" s="774">
        <v>0</v>
      </c>
      <c r="U245" s="774">
        <v>0</v>
      </c>
      <c r="V245" s="774">
        <v>1.9499196225381894E-2</v>
      </c>
      <c r="W245" s="774">
        <v>0</v>
      </c>
      <c r="X245" s="774">
        <v>0.50200648688120175</v>
      </c>
      <c r="Y245" s="774">
        <v>89.519793818867896</v>
      </c>
      <c r="Z245" s="774">
        <v>5.2691908038322612</v>
      </c>
      <c r="AA245" s="774">
        <v>0.2530627081779992</v>
      </c>
      <c r="AB245" s="774">
        <v>0.27716582813571472</v>
      </c>
      <c r="AC245" s="774">
        <v>2.2885286165792905E-2</v>
      </c>
      <c r="AD245" s="774">
        <v>1.4561888644286834E-2</v>
      </c>
      <c r="AE245" s="774">
        <v>1.866742428386337E-3</v>
      </c>
      <c r="AF245" s="774">
        <v>3.5047900207816084E-2</v>
      </c>
      <c r="AG245" s="774">
        <v>1.95528431669961E-4</v>
      </c>
      <c r="AH245" s="774">
        <v>5.8739766860239264</v>
      </c>
      <c r="AI245" s="774">
        <v>78.956388294159922</v>
      </c>
      <c r="AJ245" s="774">
        <v>4.6249191170704957</v>
      </c>
      <c r="AK245" s="774">
        <v>8.5362285419705336E-2</v>
      </c>
      <c r="AL245" s="774">
        <v>8.9488678682833195E-3</v>
      </c>
      <c r="AM245" s="774">
        <v>1.8851341641424255E-2</v>
      </c>
      <c r="AN245" s="774">
        <v>1.0674717790672385E-2</v>
      </c>
      <c r="AO245" s="774">
        <v>3.2440166659367038E-4</v>
      </c>
      <c r="AP245" s="774">
        <v>3.4115119960105945E-2</v>
      </c>
      <c r="AQ245" s="774">
        <v>1.19882609443723E-5</v>
      </c>
      <c r="AR245" s="774">
        <v>4.7832078396782238</v>
      </c>
    </row>
    <row r="246" spans="1:44">
      <c r="A246" s="574" t="s">
        <v>1108</v>
      </c>
      <c r="B246" s="550">
        <v>244</v>
      </c>
      <c r="C246" s="550" t="s">
        <v>1109</v>
      </c>
      <c r="D246" s="551">
        <v>226360</v>
      </c>
      <c r="E246" s="551">
        <v>90336.896803267999</v>
      </c>
      <c r="F246" s="551">
        <v>6240.4081907380669</v>
      </c>
      <c r="G246" s="551">
        <v>3647.9425342717677</v>
      </c>
      <c r="H246" s="551">
        <v>3.5292119767024017</v>
      </c>
      <c r="I246" s="551">
        <v>5.3425095611655955</v>
      </c>
      <c r="J246" s="551">
        <v>0</v>
      </c>
      <c r="K246" s="551">
        <v>0</v>
      </c>
      <c r="L246" s="551">
        <v>4414.8615233870487</v>
      </c>
      <c r="M246" s="551">
        <v>0</v>
      </c>
      <c r="N246" s="551">
        <v>14312.083969934749</v>
      </c>
      <c r="O246" s="774">
        <v>0.39908507158185191</v>
      </c>
      <c r="P246" s="774">
        <v>2.7568511180146964E-2</v>
      </c>
      <c r="Q246" s="774">
        <v>1.6115667672167201E-2</v>
      </c>
      <c r="R246" s="774">
        <v>1.559114674280969E-5</v>
      </c>
      <c r="S246" s="774">
        <v>2.3601827006386268E-5</v>
      </c>
      <c r="T246" s="774">
        <v>0</v>
      </c>
      <c r="U246" s="774">
        <v>0</v>
      </c>
      <c r="V246" s="774">
        <v>1.950371763291681E-2</v>
      </c>
      <c r="W246" s="774">
        <v>0</v>
      </c>
      <c r="X246" s="774">
        <v>6.3227089458980174E-2</v>
      </c>
      <c r="Y246" s="774">
        <v>66.619155985677821</v>
      </c>
      <c r="Z246" s="774">
        <v>4.3512982717711335</v>
      </c>
      <c r="AA246" s="774">
        <v>0.36366353511143057</v>
      </c>
      <c r="AB246" s="774">
        <v>0.21443510804281629</v>
      </c>
      <c r="AC246" s="774">
        <v>2.3676588581178621E-2</v>
      </c>
      <c r="AD246" s="774">
        <v>1.9105860102308064E-2</v>
      </c>
      <c r="AE246" s="774">
        <v>2.4547065656139919E-3</v>
      </c>
      <c r="AF246" s="774">
        <v>3.063598097363119E-2</v>
      </c>
      <c r="AG246" s="774">
        <v>1.9076803678580109E-4</v>
      </c>
      <c r="AH246" s="774">
        <v>5.0054608191848988</v>
      </c>
      <c r="AI246" s="774">
        <v>54.048740816749472</v>
      </c>
      <c r="AJ246" s="774">
        <v>3.5766041328595515</v>
      </c>
      <c r="AK246" s="774">
        <v>0.17071649081940515</v>
      </c>
      <c r="AL246" s="774">
        <v>8.433272729049212E-3</v>
      </c>
      <c r="AM246" s="774">
        <v>1.6560687985228272E-2</v>
      </c>
      <c r="AN246" s="774">
        <v>1.4083316187047513E-2</v>
      </c>
      <c r="AO246" s="774">
        <v>6.6438863573274089E-4</v>
      </c>
      <c r="AP246" s="774">
        <v>2.9502955646461704E-2</v>
      </c>
      <c r="AQ246" s="774">
        <v>2.2782717043297059E-5</v>
      </c>
      <c r="AR246" s="774">
        <v>3.8165880275795199</v>
      </c>
    </row>
    <row r="247" spans="1:44">
      <c r="A247" s="574" t="s">
        <v>1110</v>
      </c>
      <c r="B247" s="550">
        <v>245</v>
      </c>
      <c r="C247" s="550" t="s">
        <v>1111</v>
      </c>
      <c r="D247" s="551">
        <v>856939</v>
      </c>
      <c r="E247" s="551">
        <v>600255.72996425128</v>
      </c>
      <c r="F247" s="551">
        <v>39934.979607009715</v>
      </c>
      <c r="G247" s="551">
        <v>855.39559998777088</v>
      </c>
      <c r="H247" s="551">
        <v>23.45032634768835</v>
      </c>
      <c r="I247" s="551">
        <v>35.499027418024355</v>
      </c>
      <c r="J247" s="551">
        <v>0</v>
      </c>
      <c r="K247" s="551">
        <v>0</v>
      </c>
      <c r="L247" s="551">
        <v>1513.9874983775817</v>
      </c>
      <c r="M247" s="551">
        <v>0</v>
      </c>
      <c r="N247" s="551">
        <v>42363.312059140779</v>
      </c>
      <c r="O247" s="774">
        <v>0.70046494553784022</v>
      </c>
      <c r="P247" s="774">
        <v>4.6601893025069133E-2</v>
      </c>
      <c r="Q247" s="774">
        <v>9.9819893829989161E-4</v>
      </c>
      <c r="R247" s="774">
        <v>2.7365222434372048E-5</v>
      </c>
      <c r="S247" s="774">
        <v>4.1425384324933691E-5</v>
      </c>
      <c r="T247" s="774">
        <v>0</v>
      </c>
      <c r="U247" s="774">
        <v>0</v>
      </c>
      <c r="V247" s="774">
        <v>1.7667389375178183E-3</v>
      </c>
      <c r="W247" s="774">
        <v>0</v>
      </c>
      <c r="X247" s="774">
        <v>4.9435621507646146E-2</v>
      </c>
      <c r="Y247" s="774">
        <v>82.370648971909986</v>
      </c>
      <c r="Z247" s="774">
        <v>5.0967966422610251</v>
      </c>
      <c r="AA247" s="774">
        <v>0.42073541334870351</v>
      </c>
      <c r="AB247" s="774">
        <v>0.24929821117037473</v>
      </c>
      <c r="AC247" s="774">
        <v>3.107718461065067E-2</v>
      </c>
      <c r="AD247" s="774">
        <v>0.12212214632934429</v>
      </c>
      <c r="AE247" s="774">
        <v>8.1599172393498516E-3</v>
      </c>
      <c r="AF247" s="774">
        <v>8.8559164253541947E-3</v>
      </c>
      <c r="AG247" s="774">
        <v>9.7825793882871655E-4</v>
      </c>
      <c r="AH247" s="774">
        <v>5.9380236893236313</v>
      </c>
      <c r="AI247" s="774">
        <v>68.805491481308792</v>
      </c>
      <c r="AJ247" s="774">
        <v>4.2546419924630792</v>
      </c>
      <c r="AK247" s="774">
        <v>0.2132226772003121</v>
      </c>
      <c r="AL247" s="774">
        <v>1.281810973914143E-2</v>
      </c>
      <c r="AM247" s="774">
        <v>2.4846486434211119E-2</v>
      </c>
      <c r="AN247" s="774">
        <v>0.10333695450797221</v>
      </c>
      <c r="AO247" s="774">
        <v>1.5401275791653896E-3</v>
      </c>
      <c r="AP247" s="774">
        <v>6.7173777263950744E-3</v>
      </c>
      <c r="AQ247" s="774">
        <v>1.2888590425761762E-4</v>
      </c>
      <c r="AR247" s="774">
        <v>4.6172526115545338</v>
      </c>
    </row>
    <row r="248" spans="1:44">
      <c r="A248" s="574" t="s">
        <v>1112</v>
      </c>
      <c r="B248" s="550">
        <v>246</v>
      </c>
      <c r="C248" s="550" t="s">
        <v>1113</v>
      </c>
      <c r="D248" s="551">
        <v>375430</v>
      </c>
      <c r="E248" s="551">
        <v>1636191.1686851354</v>
      </c>
      <c r="F248" s="551">
        <v>170100.7264736426</v>
      </c>
      <c r="G248" s="551">
        <v>3830.8484221633116</v>
      </c>
      <c r="H248" s="551">
        <v>63.921450404408688</v>
      </c>
      <c r="I248" s="551">
        <v>96.764082804744106</v>
      </c>
      <c r="J248" s="551">
        <v>0</v>
      </c>
      <c r="K248" s="551">
        <v>0</v>
      </c>
      <c r="L248" s="551">
        <v>663.18658913762431</v>
      </c>
      <c r="M248" s="551">
        <v>0</v>
      </c>
      <c r="N248" s="551">
        <v>174755.44701815268</v>
      </c>
      <c r="O248" s="774">
        <v>4.3581790711587658</v>
      </c>
      <c r="P248" s="774">
        <v>0.45308240277453216</v>
      </c>
      <c r="Q248" s="774">
        <v>1.0203895325795253E-2</v>
      </c>
      <c r="R248" s="774">
        <v>1.7026196735585512E-4</v>
      </c>
      <c r="S248" s="774">
        <v>2.5774200997454678E-4</v>
      </c>
      <c r="T248" s="774">
        <v>0</v>
      </c>
      <c r="U248" s="774">
        <v>0</v>
      </c>
      <c r="V248" s="774">
        <v>1.7664720164547966E-3</v>
      </c>
      <c r="W248" s="774">
        <v>0</v>
      </c>
      <c r="X248" s="774">
        <v>0.46548077409411259</v>
      </c>
      <c r="Y248" s="774">
        <v>88.157034005017096</v>
      </c>
      <c r="Z248" s="774">
        <v>5.3390707269846995</v>
      </c>
      <c r="AA248" s="774">
        <v>0.40655908296140181</v>
      </c>
      <c r="AB248" s="774">
        <v>0.30543923558871072</v>
      </c>
      <c r="AC248" s="774">
        <v>3.6654713021441493E-2</v>
      </c>
      <c r="AD248" s="774">
        <v>4.8501196797580366E-2</v>
      </c>
      <c r="AE248" s="774">
        <v>3.4265474765522407E-3</v>
      </c>
      <c r="AF248" s="774">
        <v>8.0394755197305649E-3</v>
      </c>
      <c r="AG248" s="774">
        <v>3.7595360080272278E-4</v>
      </c>
      <c r="AH248" s="774">
        <v>6.14806693195092</v>
      </c>
      <c r="AI248" s="774">
        <v>76.692936022868039</v>
      </c>
      <c r="AJ248" s="774">
        <v>4.6439852485583142</v>
      </c>
      <c r="AK248" s="774">
        <v>0.21001873110086558</v>
      </c>
      <c r="AL248" s="774">
        <v>1.9170255460325865E-2</v>
      </c>
      <c r="AM248" s="774">
        <v>3.1307028411149504E-2</v>
      </c>
      <c r="AN248" s="774">
        <v>3.9186252594951114E-2</v>
      </c>
      <c r="AO248" s="774">
        <v>7.2300621193018477E-4</v>
      </c>
      <c r="AP248" s="774">
        <v>6.9602409759724334E-3</v>
      </c>
      <c r="AQ248" s="774">
        <v>4.8327556642061451E-5</v>
      </c>
      <c r="AR248" s="774">
        <v>4.9513990908701517</v>
      </c>
    </row>
    <row r="249" spans="1:44">
      <c r="A249" s="574" t="s">
        <v>1114</v>
      </c>
      <c r="B249" s="550">
        <v>247</v>
      </c>
      <c r="C249" s="550" t="s">
        <v>1115</v>
      </c>
      <c r="D249" s="551">
        <v>1425619</v>
      </c>
      <c r="E249" s="551">
        <v>8832075.0794395525</v>
      </c>
      <c r="F249" s="551">
        <v>536488.70508596231</v>
      </c>
      <c r="G249" s="551">
        <v>342.33087722672894</v>
      </c>
      <c r="H249" s="551">
        <v>345.04467446312896</v>
      </c>
      <c r="I249" s="551">
        <v>522.32750101651959</v>
      </c>
      <c r="J249" s="551">
        <v>0</v>
      </c>
      <c r="K249" s="551">
        <v>0</v>
      </c>
      <c r="L249" s="551">
        <v>2518.4837545940259</v>
      </c>
      <c r="M249" s="551">
        <v>0</v>
      </c>
      <c r="N249" s="551">
        <v>540216.89189326274</v>
      </c>
      <c r="O249" s="774">
        <v>6.1952562917859204</v>
      </c>
      <c r="P249" s="774">
        <v>0.37631983376060668</v>
      </c>
      <c r="Q249" s="774">
        <v>2.4012788636145347E-4</v>
      </c>
      <c r="R249" s="774">
        <v>2.4203147858097357E-4</v>
      </c>
      <c r="S249" s="774">
        <v>3.6638646161177676E-4</v>
      </c>
      <c r="T249" s="774">
        <v>0</v>
      </c>
      <c r="U249" s="774">
        <v>0</v>
      </c>
      <c r="V249" s="774">
        <v>1.7665896390227866E-3</v>
      </c>
      <c r="W249" s="774">
        <v>0</v>
      </c>
      <c r="X249" s="774">
        <v>0.37893496922618369</v>
      </c>
      <c r="Y249" s="774">
        <v>65.78815209276415</v>
      </c>
      <c r="Z249" s="774">
        <v>3.5338006303620864</v>
      </c>
      <c r="AA249" s="774">
        <v>0.15284106991825203</v>
      </c>
      <c r="AB249" s="774">
        <v>0.22466947691514882</v>
      </c>
      <c r="AC249" s="774">
        <v>1.7994492306624591E-2</v>
      </c>
      <c r="AD249" s="774">
        <v>2.1533288160335895E-2</v>
      </c>
      <c r="AE249" s="774">
        <v>4.8533114428587001E-3</v>
      </c>
      <c r="AF249" s="774">
        <v>7.8595368177062554E-3</v>
      </c>
      <c r="AG249" s="774">
        <v>2.4530617525465821E-4</v>
      </c>
      <c r="AH249" s="774">
        <v>3.9637971120982671</v>
      </c>
      <c r="AI249" s="774">
        <v>47.456242064208212</v>
      </c>
      <c r="AJ249" s="774">
        <v>2.5341039528569071</v>
      </c>
      <c r="AK249" s="774">
        <v>2.7482985638118278E-2</v>
      </c>
      <c r="AL249" s="774">
        <v>4.9892713285558214E-3</v>
      </c>
      <c r="AM249" s="774">
        <v>1.181374166970404E-2</v>
      </c>
      <c r="AN249" s="774">
        <v>1.3635330645106815E-2</v>
      </c>
      <c r="AO249" s="774">
        <v>1.661099686425631E-3</v>
      </c>
      <c r="AP249" s="774">
        <v>5.8031483153478496E-3</v>
      </c>
      <c r="AQ249" s="774">
        <v>5.1973247795883109E-5</v>
      </c>
      <c r="AR249" s="774">
        <v>2.599541503387961</v>
      </c>
    </row>
    <row r="250" spans="1:44">
      <c r="A250" s="574" t="s">
        <v>1116</v>
      </c>
      <c r="B250" s="550">
        <v>248</v>
      </c>
      <c r="C250" s="550" t="s">
        <v>1117</v>
      </c>
      <c r="D250" s="551">
        <v>332606</v>
      </c>
      <c r="E250" s="551">
        <v>262009.11349600664</v>
      </c>
      <c r="F250" s="551">
        <v>14383.768830820787</v>
      </c>
      <c r="G250" s="551">
        <v>0</v>
      </c>
      <c r="H250" s="551">
        <v>10.235969289149134</v>
      </c>
      <c r="I250" s="551">
        <v>15.495176871232744</v>
      </c>
      <c r="J250" s="551">
        <v>0</v>
      </c>
      <c r="K250" s="551">
        <v>0</v>
      </c>
      <c r="L250" s="551">
        <v>587.5755448779272</v>
      </c>
      <c r="M250" s="551">
        <v>0</v>
      </c>
      <c r="N250" s="551">
        <v>14997.075521859097</v>
      </c>
      <c r="O250" s="774">
        <v>0.78774620270231632</v>
      </c>
      <c r="P250" s="774">
        <v>4.32456685412193E-2</v>
      </c>
      <c r="Q250" s="774">
        <v>0</v>
      </c>
      <c r="R250" s="774">
        <v>3.0775059046286397E-5</v>
      </c>
      <c r="S250" s="774">
        <v>4.6587183848856433E-5</v>
      </c>
      <c r="T250" s="774">
        <v>0</v>
      </c>
      <c r="U250" s="774">
        <v>0</v>
      </c>
      <c r="V250" s="774">
        <v>1.7665813150632497E-3</v>
      </c>
      <c r="W250" s="774">
        <v>0</v>
      </c>
      <c r="X250" s="774">
        <v>4.5089612099177688E-2</v>
      </c>
      <c r="Y250" s="774">
        <v>50.195736396441383</v>
      </c>
      <c r="Z250" s="774">
        <v>2.6943424465665577</v>
      </c>
      <c r="AA250" s="774">
        <v>0.12272990840206427</v>
      </c>
      <c r="AB250" s="774">
        <v>0.17169975190919404</v>
      </c>
      <c r="AC250" s="774">
        <v>1.4481986419322926E-2</v>
      </c>
      <c r="AD250" s="774">
        <v>1.5540128605056248E-2</v>
      </c>
      <c r="AE250" s="774">
        <v>3.2829131538189196E-3</v>
      </c>
      <c r="AF250" s="774">
        <v>7.2284882436046607E-3</v>
      </c>
      <c r="AG250" s="774">
        <v>1.6762119208069056E-4</v>
      </c>
      <c r="AH250" s="774">
        <v>3.0294732444916992</v>
      </c>
      <c r="AI250" s="774">
        <v>21.164630195091103</v>
      </c>
      <c r="AJ250" s="774">
        <v>1.1274908306229743</v>
      </c>
      <c r="AK250" s="774">
        <v>1.7749163811876977E-2</v>
      </c>
      <c r="AL250" s="774">
        <v>2.4016391333836319E-3</v>
      </c>
      <c r="AM250" s="774">
        <v>5.643822651779519E-3</v>
      </c>
      <c r="AN250" s="774">
        <v>5.3672195333517528E-3</v>
      </c>
      <c r="AO250" s="774">
        <v>5.5945497450229052E-4</v>
      </c>
      <c r="AP250" s="774">
        <v>3.8583958203910482E-3</v>
      </c>
      <c r="AQ250" s="774">
        <v>1.7319076577799279E-5</v>
      </c>
      <c r="AR250" s="774">
        <v>1.1630878456248372</v>
      </c>
    </row>
    <row r="251" spans="1:44">
      <c r="A251" s="574" t="s">
        <v>1118</v>
      </c>
      <c r="B251" s="550">
        <v>249</v>
      </c>
      <c r="C251" s="550" t="s">
        <v>1119</v>
      </c>
      <c r="D251" s="551">
        <v>239391</v>
      </c>
      <c r="E251" s="551">
        <v>3981708.9843392884</v>
      </c>
      <c r="F251" s="551">
        <v>218836.50735777325</v>
      </c>
      <c r="G251" s="551">
        <v>226.83978214942613</v>
      </c>
      <c r="H251" s="551">
        <v>155.55432533703572</v>
      </c>
      <c r="I251" s="551">
        <v>235.47762953311963</v>
      </c>
      <c r="J251" s="551">
        <v>0</v>
      </c>
      <c r="K251" s="551">
        <v>0</v>
      </c>
      <c r="L251" s="551">
        <v>422.75053484452189</v>
      </c>
      <c r="M251" s="551">
        <v>0</v>
      </c>
      <c r="N251" s="551">
        <v>219877.12962963735</v>
      </c>
      <c r="O251" s="774">
        <v>16.632659474831087</v>
      </c>
      <c r="P251" s="774">
        <v>0.91413840686480796</v>
      </c>
      <c r="Q251" s="774">
        <v>9.4757021838509441E-4</v>
      </c>
      <c r="R251" s="774">
        <v>6.4979186910550408E-4</v>
      </c>
      <c r="S251" s="774">
        <v>9.8365280872346754E-4</v>
      </c>
      <c r="T251" s="774">
        <v>0</v>
      </c>
      <c r="U251" s="774">
        <v>0</v>
      </c>
      <c r="V251" s="774">
        <v>1.7659416387605293E-3</v>
      </c>
      <c r="W251" s="774">
        <v>0</v>
      </c>
      <c r="X251" s="774">
        <v>0.9184853633997826</v>
      </c>
      <c r="Y251" s="774">
        <v>106.97367734882943</v>
      </c>
      <c r="Z251" s="774">
        <v>5.7901109683253154</v>
      </c>
      <c r="AA251" s="774">
        <v>0.23985665254794741</v>
      </c>
      <c r="AB251" s="774">
        <v>0.3306912389028045</v>
      </c>
      <c r="AC251" s="774">
        <v>2.6863547245172408E-2</v>
      </c>
      <c r="AD251" s="774">
        <v>1.1844187817380251E-2</v>
      </c>
      <c r="AE251" s="774">
        <v>1.7782711466847118E-3</v>
      </c>
      <c r="AF251" s="774">
        <v>1.0334727918834788E-2</v>
      </c>
      <c r="AG251" s="774">
        <v>1.3733742288415143E-4</v>
      </c>
      <c r="AH251" s="774">
        <v>6.4116169313270239</v>
      </c>
      <c r="AI251" s="774">
        <v>77.759545562552915</v>
      </c>
      <c r="AJ251" s="774">
        <v>4.1773315813572403</v>
      </c>
      <c r="AK251" s="774">
        <v>4.8062648572115535E-2</v>
      </c>
      <c r="AL251" s="774">
        <v>8.0219758217900186E-3</v>
      </c>
      <c r="AM251" s="774">
        <v>1.7482768549946019E-2</v>
      </c>
      <c r="AN251" s="774">
        <v>6.4356148888785134E-3</v>
      </c>
      <c r="AO251" s="774">
        <v>4.2045773367883524E-4</v>
      </c>
      <c r="AP251" s="774">
        <v>7.672800777282265E-3</v>
      </c>
      <c r="AQ251" s="774">
        <v>1.3850187838284926E-5</v>
      </c>
      <c r="AR251" s="774">
        <v>4.265441697888769</v>
      </c>
    </row>
    <row r="252" spans="1:44">
      <c r="A252" s="574" t="s">
        <v>1120</v>
      </c>
      <c r="B252" s="550">
        <v>250</v>
      </c>
      <c r="C252" s="550" t="s">
        <v>569</v>
      </c>
      <c r="D252" s="551">
        <v>920353</v>
      </c>
      <c r="E252" s="551">
        <v>3439916.4498402444</v>
      </c>
      <c r="F252" s="551">
        <v>192769.32916579364</v>
      </c>
      <c r="G252" s="551">
        <v>810.47469103900278</v>
      </c>
      <c r="H252" s="551">
        <v>134.38799386777936</v>
      </c>
      <c r="I252" s="551">
        <v>203.43610610075203</v>
      </c>
      <c r="J252" s="551">
        <v>0</v>
      </c>
      <c r="K252" s="551">
        <v>0</v>
      </c>
      <c r="L252" s="551">
        <v>1625.990774220217</v>
      </c>
      <c r="M252" s="551">
        <v>0</v>
      </c>
      <c r="N252" s="551">
        <v>195543.61873102139</v>
      </c>
      <c r="O252" s="774">
        <v>3.7376055164053841</v>
      </c>
      <c r="P252" s="774">
        <v>0.20945151389281463</v>
      </c>
      <c r="Q252" s="774">
        <v>8.8061286380226151E-4</v>
      </c>
      <c r="R252" s="774">
        <v>1.4601787995234368E-4</v>
      </c>
      <c r="S252" s="774">
        <v>2.2104138966326184E-4</v>
      </c>
      <c r="T252" s="774">
        <v>0</v>
      </c>
      <c r="U252" s="774">
        <v>0</v>
      </c>
      <c r="V252" s="774">
        <v>1.7667033999130952E-3</v>
      </c>
      <c r="W252" s="774">
        <v>0</v>
      </c>
      <c r="X252" s="774">
        <v>0.21246588942614555</v>
      </c>
      <c r="Y252" s="774">
        <v>76.001284844377537</v>
      </c>
      <c r="Z252" s="774">
        <v>4.7431202913694621</v>
      </c>
      <c r="AA252" s="774">
        <v>0.27611821701177991</v>
      </c>
      <c r="AB252" s="774">
        <v>0.22821958428047895</v>
      </c>
      <c r="AC252" s="774">
        <v>2.1438032676074619E-2</v>
      </c>
      <c r="AD252" s="774">
        <v>1.6076383190444864E-2</v>
      </c>
      <c r="AE252" s="774">
        <v>3.189114709144983E-3</v>
      </c>
      <c r="AF252" s="774">
        <v>8.1088707929334574E-3</v>
      </c>
      <c r="AG252" s="774">
        <v>2.1579977304701873E-4</v>
      </c>
      <c r="AH252" s="774">
        <v>5.2964862938033663</v>
      </c>
      <c r="AI252" s="774">
        <v>62.923149413542959</v>
      </c>
      <c r="AJ252" s="774">
        <v>3.9276449342593942</v>
      </c>
      <c r="AK252" s="774">
        <v>9.9520348356970864E-2</v>
      </c>
      <c r="AL252" s="774">
        <v>7.7927968754668616E-3</v>
      </c>
      <c r="AM252" s="774">
        <v>1.5779967899646499E-2</v>
      </c>
      <c r="AN252" s="774">
        <v>1.1220469200080158E-2</v>
      </c>
      <c r="AO252" s="774">
        <v>1.181358157686213E-3</v>
      </c>
      <c r="AP252" s="774">
        <v>7.0277875222625359E-3</v>
      </c>
      <c r="AQ252" s="774">
        <v>3.1670104064368288E-5</v>
      </c>
      <c r="AR252" s="774">
        <v>4.070199332375573</v>
      </c>
    </row>
    <row r="253" spans="1:44">
      <c r="A253" s="574" t="s">
        <v>1121</v>
      </c>
      <c r="B253" s="550">
        <v>251</v>
      </c>
      <c r="C253" s="550" t="s">
        <v>1122</v>
      </c>
      <c r="D253" s="551">
        <v>146887</v>
      </c>
      <c r="E253" s="551">
        <v>14153.55577763606</v>
      </c>
      <c r="F253" s="551">
        <v>849.45697744703489</v>
      </c>
      <c r="G253" s="551">
        <v>25.941869058239917</v>
      </c>
      <c r="H253" s="551">
        <v>0.55294016432886428</v>
      </c>
      <c r="I253" s="551">
        <v>0.83703901442600537</v>
      </c>
      <c r="J253" s="551">
        <v>0</v>
      </c>
      <c r="K253" s="551">
        <v>0</v>
      </c>
      <c r="L253" s="551">
        <v>0</v>
      </c>
      <c r="M253" s="551">
        <v>0</v>
      </c>
      <c r="N253" s="551">
        <v>876.78882568402969</v>
      </c>
      <c r="O253" s="774">
        <v>9.6356762529264395E-2</v>
      </c>
      <c r="P253" s="774">
        <v>5.783064379060331E-3</v>
      </c>
      <c r="Q253" s="774">
        <v>1.7661106196082646E-4</v>
      </c>
      <c r="R253" s="774">
        <v>3.7643914323858766E-6</v>
      </c>
      <c r="S253" s="774">
        <v>5.6985234528992039E-6</v>
      </c>
      <c r="T253" s="774">
        <v>0</v>
      </c>
      <c r="U253" s="774">
        <v>0</v>
      </c>
      <c r="V253" s="774">
        <v>0</v>
      </c>
      <c r="W253" s="774">
        <v>0</v>
      </c>
      <c r="X253" s="774">
        <v>5.969138355906442E-3</v>
      </c>
      <c r="Y253" s="774">
        <v>33.287237877273306</v>
      </c>
      <c r="Z253" s="774">
        <v>1.9038092414866494</v>
      </c>
      <c r="AA253" s="774">
        <v>0.13656822877111319</v>
      </c>
      <c r="AB253" s="774">
        <v>0.14432337985692911</v>
      </c>
      <c r="AC253" s="774">
        <v>1.8313094691277419E-2</v>
      </c>
      <c r="AD253" s="774">
        <v>3.0641520846614617E-2</v>
      </c>
      <c r="AE253" s="774">
        <v>6.5673810782314615E-2</v>
      </c>
      <c r="AF253" s="774">
        <v>1.1315233371433753E-2</v>
      </c>
      <c r="AG253" s="774">
        <v>2.898540635408349E-3</v>
      </c>
      <c r="AH253" s="774">
        <v>2.3135430504417407</v>
      </c>
      <c r="AI253" s="774">
        <v>19.274237451859218</v>
      </c>
      <c r="AJ253" s="774">
        <v>1.119574891557281</v>
      </c>
      <c r="AK253" s="774">
        <v>2.4714884727494949E-2</v>
      </c>
      <c r="AL253" s="774">
        <v>3.3764973272176471E-3</v>
      </c>
      <c r="AM253" s="774">
        <v>8.5258537171044035E-3</v>
      </c>
      <c r="AN253" s="774">
        <v>2.1338319230997584E-2</v>
      </c>
      <c r="AO253" s="774">
        <v>2.9897150435574452E-2</v>
      </c>
      <c r="AP253" s="774">
        <v>6.4164670478841397E-3</v>
      </c>
      <c r="AQ253" s="774">
        <v>9.1607099227340131E-4</v>
      </c>
      <c r="AR253" s="774">
        <v>1.2147601350358275</v>
      </c>
    </row>
    <row r="254" spans="1:44">
      <c r="A254" s="574" t="s">
        <v>1123</v>
      </c>
      <c r="B254" s="550">
        <v>252</v>
      </c>
      <c r="C254" s="550" t="s">
        <v>1124</v>
      </c>
      <c r="D254" s="551">
        <v>328329</v>
      </c>
      <c r="E254" s="551">
        <v>152581.83672382848</v>
      </c>
      <c r="F254" s="551">
        <v>9170.1759686423593</v>
      </c>
      <c r="G254" s="551">
        <v>553.86139837190058</v>
      </c>
      <c r="H254" s="551">
        <v>5.9609491209964336</v>
      </c>
      <c r="I254" s="551">
        <v>9.0236653062425329</v>
      </c>
      <c r="J254" s="551">
        <v>0</v>
      </c>
      <c r="K254" s="551">
        <v>0</v>
      </c>
      <c r="L254" s="551">
        <v>0</v>
      </c>
      <c r="M254" s="551">
        <v>0</v>
      </c>
      <c r="N254" s="551">
        <v>9739.0219814414977</v>
      </c>
      <c r="O254" s="774">
        <v>0.46472238737311805</v>
      </c>
      <c r="P254" s="774">
        <v>2.7929838572414739E-2</v>
      </c>
      <c r="Q254" s="774">
        <v>1.6869097715154634E-3</v>
      </c>
      <c r="R254" s="774">
        <v>1.8155414602415362E-5</v>
      </c>
      <c r="S254" s="774">
        <v>2.7483607315352993E-5</v>
      </c>
      <c r="T254" s="774">
        <v>0</v>
      </c>
      <c r="U254" s="774">
        <v>0</v>
      </c>
      <c r="V254" s="774">
        <v>0</v>
      </c>
      <c r="W254" s="774">
        <v>0</v>
      </c>
      <c r="X254" s="774">
        <v>2.9662387365847968E-2</v>
      </c>
      <c r="Y254" s="774">
        <v>51.192437261080826</v>
      </c>
      <c r="Z254" s="774">
        <v>3.1827819239333701</v>
      </c>
      <c r="AA254" s="774">
        <v>0.21362718201915548</v>
      </c>
      <c r="AB254" s="774">
        <v>0.21057165585112561</v>
      </c>
      <c r="AC254" s="774">
        <v>2.9096296846517218E-2</v>
      </c>
      <c r="AD254" s="774">
        <v>3.2768571949217513E-2</v>
      </c>
      <c r="AE254" s="774">
        <v>4.4302162039451566E-3</v>
      </c>
      <c r="AF254" s="774">
        <v>4.1623287024649888E-3</v>
      </c>
      <c r="AG254" s="774">
        <v>5.8508712733655545E-4</v>
      </c>
      <c r="AH254" s="774">
        <v>3.6780232626331326</v>
      </c>
      <c r="AI254" s="774">
        <v>33.908927602300075</v>
      </c>
      <c r="AJ254" s="774">
        <v>2.1369060246970855</v>
      </c>
      <c r="AK254" s="774">
        <v>5.7650535885495825E-2</v>
      </c>
      <c r="AL254" s="774">
        <v>6.3374575586983579E-3</v>
      </c>
      <c r="AM254" s="774">
        <v>1.4796206498581242E-2</v>
      </c>
      <c r="AN254" s="774">
        <v>2.3171713761905344E-2</v>
      </c>
      <c r="AO254" s="774">
        <v>3.6532606100177548E-4</v>
      </c>
      <c r="AP254" s="774">
        <v>2.7775173929319424E-3</v>
      </c>
      <c r="AQ254" s="774">
        <v>9.8012918018969934E-6</v>
      </c>
      <c r="AR254" s="774">
        <v>2.2420145831475016</v>
      </c>
    </row>
    <row r="255" spans="1:44">
      <c r="A255" s="574" t="s">
        <v>1125</v>
      </c>
      <c r="B255" s="550">
        <v>253</v>
      </c>
      <c r="C255" s="550" t="s">
        <v>1126</v>
      </c>
      <c r="D255" s="551">
        <v>237795</v>
      </c>
      <c r="E255" s="551">
        <v>112816.76805190889</v>
      </c>
      <c r="F255" s="551">
        <v>6868.8560785264999</v>
      </c>
      <c r="G255" s="551">
        <v>515.18038449811763</v>
      </c>
      <c r="H255" s="551">
        <v>4.4074381904963813</v>
      </c>
      <c r="I255" s="551">
        <v>6.6719655346332489</v>
      </c>
      <c r="J255" s="551">
        <v>0</v>
      </c>
      <c r="K255" s="551">
        <v>0</v>
      </c>
      <c r="L255" s="551">
        <v>0</v>
      </c>
      <c r="M255" s="551">
        <v>0</v>
      </c>
      <c r="N255" s="551">
        <v>7395.1158667497475</v>
      </c>
      <c r="O255" s="774">
        <v>0.47442868038398156</v>
      </c>
      <c r="P255" s="774">
        <v>2.8885620297005823E-2</v>
      </c>
      <c r="Q255" s="774">
        <v>2.1664895582250159E-3</v>
      </c>
      <c r="R255" s="774">
        <v>1.8534612546505945E-5</v>
      </c>
      <c r="S255" s="774">
        <v>2.8057635924360265E-5</v>
      </c>
      <c r="T255" s="774">
        <v>0</v>
      </c>
      <c r="U255" s="774">
        <v>0</v>
      </c>
      <c r="V255" s="774">
        <v>0</v>
      </c>
      <c r="W255" s="774">
        <v>0</v>
      </c>
      <c r="X255" s="774">
        <v>3.1098702103701706E-2</v>
      </c>
      <c r="Y255" s="774">
        <v>33.582898425595488</v>
      </c>
      <c r="Z255" s="774">
        <v>2.0196946331926728</v>
      </c>
      <c r="AA255" s="774">
        <v>0.2272402774925234</v>
      </c>
      <c r="AB255" s="774">
        <v>0.14151735562407897</v>
      </c>
      <c r="AC255" s="774">
        <v>3.884816529115169E-2</v>
      </c>
      <c r="AD255" s="774">
        <v>2.1990346802843917E-2</v>
      </c>
      <c r="AE255" s="774">
        <v>5.1172654219153397E-4</v>
      </c>
      <c r="AF255" s="774">
        <v>1.1772085661912815E-3</v>
      </c>
      <c r="AG255" s="774">
        <v>3.3625780991182814E-5</v>
      </c>
      <c r="AH255" s="774">
        <v>2.4510133392926448</v>
      </c>
      <c r="AI255" s="774">
        <v>22.560538614869799</v>
      </c>
      <c r="AJ255" s="774">
        <v>1.3594134883830811</v>
      </c>
      <c r="AK255" s="774">
        <v>4.6327103118071963E-2</v>
      </c>
      <c r="AL255" s="774">
        <v>1.0779796100096183E-2</v>
      </c>
      <c r="AM255" s="774">
        <v>1.2976049958617722E-2</v>
      </c>
      <c r="AN255" s="774">
        <v>1.6190190039684905E-2</v>
      </c>
      <c r="AO255" s="774">
        <v>1.6106909357492256E-4</v>
      </c>
      <c r="AP255" s="774">
        <v>7.8472181104559976E-4</v>
      </c>
      <c r="AQ255" s="774">
        <v>3.1609847709428979E-6</v>
      </c>
      <c r="AR255" s="774">
        <v>1.4466355794889432</v>
      </c>
    </row>
    <row r="256" spans="1:44">
      <c r="A256" s="574" t="s">
        <v>1127</v>
      </c>
      <c r="B256" s="550">
        <v>254</v>
      </c>
      <c r="C256" s="550" t="s">
        <v>1128</v>
      </c>
      <c r="D256" s="551">
        <v>110478</v>
      </c>
      <c r="E256" s="551">
        <v>115498.18824570932</v>
      </c>
      <c r="F256" s="551">
        <v>7811.6329471050085</v>
      </c>
      <c r="G256" s="551">
        <v>0</v>
      </c>
      <c r="H256" s="551">
        <v>4.5121938395988828</v>
      </c>
      <c r="I256" s="551">
        <v>6.8305442940307364</v>
      </c>
      <c r="J256" s="551">
        <v>0</v>
      </c>
      <c r="K256" s="551">
        <v>0</v>
      </c>
      <c r="L256" s="551">
        <v>0</v>
      </c>
      <c r="M256" s="551">
        <v>0</v>
      </c>
      <c r="N256" s="551">
        <v>7822.9756852386381</v>
      </c>
      <c r="O256" s="774">
        <v>1.045440614834712</v>
      </c>
      <c r="P256" s="774">
        <v>7.0707588362434223E-2</v>
      </c>
      <c r="Q256" s="774">
        <v>0</v>
      </c>
      <c r="R256" s="774">
        <v>4.0842464921512726E-5</v>
      </c>
      <c r="S256" s="774">
        <v>6.1827189974752769E-5</v>
      </c>
      <c r="T256" s="774">
        <v>0</v>
      </c>
      <c r="U256" s="774">
        <v>0</v>
      </c>
      <c r="V256" s="774">
        <v>0</v>
      </c>
      <c r="W256" s="774">
        <v>0</v>
      </c>
      <c r="X256" s="774">
        <v>7.0810258017330499E-2</v>
      </c>
      <c r="Y256" s="774">
        <v>28.628923141788881</v>
      </c>
      <c r="Z256" s="774">
        <v>1.6843891289277619</v>
      </c>
      <c r="AA256" s="774">
        <v>0.13383206925797586</v>
      </c>
      <c r="AB256" s="774">
        <v>0.11663645739912776</v>
      </c>
      <c r="AC256" s="774">
        <v>1.7163353611766876E-2</v>
      </c>
      <c r="AD256" s="774">
        <v>1.9788555914490621E-2</v>
      </c>
      <c r="AE256" s="774">
        <v>4.9286556865960909E-2</v>
      </c>
      <c r="AF256" s="774">
        <v>1.1047960174672191E-2</v>
      </c>
      <c r="AG256" s="774">
        <v>3.7013773061138791E-3</v>
      </c>
      <c r="AH256" s="774">
        <v>2.0358454594578701</v>
      </c>
      <c r="AI256" s="774">
        <v>16.591614867715606</v>
      </c>
      <c r="AJ256" s="774">
        <v>0.98310153464920746</v>
      </c>
      <c r="AK256" s="774">
        <v>2.5229460905832647E-2</v>
      </c>
      <c r="AL256" s="774">
        <v>3.5704925941987867E-3</v>
      </c>
      <c r="AM256" s="774">
        <v>6.6743700148008305E-3</v>
      </c>
      <c r="AN256" s="774">
        <v>1.1160355407821339E-2</v>
      </c>
      <c r="AO256" s="774">
        <v>1.9642729929896817E-2</v>
      </c>
      <c r="AP256" s="774">
        <v>5.1815439821887889E-3</v>
      </c>
      <c r="AQ256" s="774">
        <v>7.4738350327554375E-4</v>
      </c>
      <c r="AR256" s="774">
        <v>1.0553078709872223</v>
      </c>
    </row>
    <row r="257" spans="1:44">
      <c r="A257" s="574" t="s">
        <v>1129</v>
      </c>
      <c r="B257" s="550">
        <v>255</v>
      </c>
      <c r="C257" s="550" t="s">
        <v>1130</v>
      </c>
      <c r="D257" s="551">
        <v>74277</v>
      </c>
      <c r="E257" s="551">
        <v>28379.327135967076</v>
      </c>
      <c r="F257" s="551">
        <v>1635.506394595136</v>
      </c>
      <c r="G257" s="551">
        <v>49.391603360908825</v>
      </c>
      <c r="H257" s="551">
        <v>1.1087015910799722</v>
      </c>
      <c r="I257" s="551">
        <v>1.6783488466903536</v>
      </c>
      <c r="J257" s="551">
        <v>0</v>
      </c>
      <c r="K257" s="551">
        <v>0</v>
      </c>
      <c r="L257" s="551">
        <v>0</v>
      </c>
      <c r="M257" s="551">
        <v>0</v>
      </c>
      <c r="N257" s="551">
        <v>1687.6850483938154</v>
      </c>
      <c r="O257" s="774">
        <v>0.3820742239989105</v>
      </c>
      <c r="P257" s="774">
        <v>2.2019015234798607E-2</v>
      </c>
      <c r="Q257" s="774">
        <v>6.6496497382647149E-4</v>
      </c>
      <c r="R257" s="774">
        <v>1.4926580113359077E-5</v>
      </c>
      <c r="S257" s="774">
        <v>2.2595808213718291E-5</v>
      </c>
      <c r="T257" s="774">
        <v>0</v>
      </c>
      <c r="U257" s="774">
        <v>0</v>
      </c>
      <c r="V257" s="774">
        <v>0</v>
      </c>
      <c r="W257" s="774">
        <v>0</v>
      </c>
      <c r="X257" s="774">
        <v>2.2721502596952155E-2</v>
      </c>
      <c r="Y257" s="774">
        <v>28.800630583831328</v>
      </c>
      <c r="Z257" s="774">
        <v>1.7718864788337372</v>
      </c>
      <c r="AA257" s="774">
        <v>0.12856794834266119</v>
      </c>
      <c r="AB257" s="774">
        <v>0.13492969488846884</v>
      </c>
      <c r="AC257" s="774">
        <v>1.4878529133505493E-2</v>
      </c>
      <c r="AD257" s="774">
        <v>2.2610681111860136E-2</v>
      </c>
      <c r="AE257" s="774">
        <v>3.0423084478530184E-2</v>
      </c>
      <c r="AF257" s="774">
        <v>4.8444712330535933E-3</v>
      </c>
      <c r="AG257" s="774">
        <v>1.2673446468766053E-3</v>
      </c>
      <c r="AH257" s="774">
        <v>2.1094082326686934</v>
      </c>
      <c r="AI257" s="774">
        <v>19.257380867552769</v>
      </c>
      <c r="AJ257" s="774">
        <v>1.2244293881533057</v>
      </c>
      <c r="AK257" s="774">
        <v>3.5904312353688572E-2</v>
      </c>
      <c r="AL257" s="774">
        <v>4.0101216904362726E-3</v>
      </c>
      <c r="AM257" s="774">
        <v>8.7294204993652348E-3</v>
      </c>
      <c r="AN257" s="774">
        <v>1.7304351988206006E-2</v>
      </c>
      <c r="AO257" s="774">
        <v>1.1225582092029941E-2</v>
      </c>
      <c r="AP257" s="774">
        <v>2.537362151141032E-3</v>
      </c>
      <c r="AQ257" s="774">
        <v>3.1517101825021747E-4</v>
      </c>
      <c r="AR257" s="774">
        <v>1.3044557099464231</v>
      </c>
    </row>
    <row r="258" spans="1:44">
      <c r="A258" s="574" t="s">
        <v>1131</v>
      </c>
      <c r="B258" s="550">
        <v>256</v>
      </c>
      <c r="C258" s="550" t="s">
        <v>1132</v>
      </c>
      <c r="D258" s="551">
        <v>240879</v>
      </c>
      <c r="E258" s="551">
        <v>193377.52242761967</v>
      </c>
      <c r="F258" s="551">
        <v>12261.959510221224</v>
      </c>
      <c r="G258" s="551">
        <v>363.2604674535217</v>
      </c>
      <c r="H258" s="551">
        <v>7.5547234001500918</v>
      </c>
      <c r="I258" s="551">
        <v>11.43631560351206</v>
      </c>
      <c r="J258" s="551">
        <v>0</v>
      </c>
      <c r="K258" s="551">
        <v>0</v>
      </c>
      <c r="L258" s="551">
        <v>0</v>
      </c>
      <c r="M258" s="551">
        <v>0</v>
      </c>
      <c r="N258" s="551">
        <v>12644.211016678408</v>
      </c>
      <c r="O258" s="774">
        <v>0.80279942389174508</v>
      </c>
      <c r="P258" s="774">
        <v>5.0905058183657453E-2</v>
      </c>
      <c r="Q258" s="774">
        <v>1.508062003966812E-3</v>
      </c>
      <c r="R258" s="774">
        <v>3.1363146642713114E-5</v>
      </c>
      <c r="S258" s="774">
        <v>4.7477428931173165E-5</v>
      </c>
      <c r="T258" s="774">
        <v>0</v>
      </c>
      <c r="U258" s="774">
        <v>0</v>
      </c>
      <c r="V258" s="774">
        <v>0</v>
      </c>
      <c r="W258" s="774">
        <v>0</v>
      </c>
      <c r="X258" s="774">
        <v>5.2491960763198148E-2</v>
      </c>
      <c r="Y258" s="774">
        <v>35.126694967945255</v>
      </c>
      <c r="Z258" s="774">
        <v>2.0352572069321608</v>
      </c>
      <c r="AA258" s="774">
        <v>0.19088451713818122</v>
      </c>
      <c r="AB258" s="774">
        <v>0.17547104163037919</v>
      </c>
      <c r="AC258" s="774">
        <v>2.8415970455285502E-2</v>
      </c>
      <c r="AD258" s="774">
        <v>3.3709438453172008E-2</v>
      </c>
      <c r="AE258" s="774">
        <v>6.0530582493211805E-4</v>
      </c>
      <c r="AF258" s="774">
        <v>1.134596871032153E-3</v>
      </c>
      <c r="AG258" s="774">
        <v>3.8174150315638304E-5</v>
      </c>
      <c r="AH258" s="774">
        <v>2.4655162514554583</v>
      </c>
      <c r="AI258" s="774">
        <v>25.566471836259847</v>
      </c>
      <c r="AJ258" s="774">
        <v>1.4844929673427874</v>
      </c>
      <c r="AK258" s="774">
        <v>7.5240222871767612E-2</v>
      </c>
      <c r="AL258" s="774">
        <v>1.2531886020196652E-2</v>
      </c>
      <c r="AM258" s="774">
        <v>1.4888858594864114E-2</v>
      </c>
      <c r="AN258" s="774">
        <v>2.7008038674361742E-2</v>
      </c>
      <c r="AO258" s="774">
        <v>2.1821828592366086E-4</v>
      </c>
      <c r="AP258" s="774">
        <v>7.8569470810783276E-4</v>
      </c>
      <c r="AQ258" s="774">
        <v>5.1678719529279576E-6</v>
      </c>
      <c r="AR258" s="774">
        <v>1.6151710543699618</v>
      </c>
    </row>
    <row r="259" spans="1:44">
      <c r="A259" s="574" t="s">
        <v>1133</v>
      </c>
      <c r="B259" s="550">
        <v>257</v>
      </c>
      <c r="C259" s="550" t="s">
        <v>1134</v>
      </c>
      <c r="D259" s="551">
        <v>68719</v>
      </c>
      <c r="E259" s="551">
        <v>18479.912774804656</v>
      </c>
      <c r="F259" s="551">
        <v>1195.7238869333876</v>
      </c>
      <c r="G259" s="551">
        <v>0.21107522803807191</v>
      </c>
      <c r="H259" s="551">
        <v>0.72195893152372448</v>
      </c>
      <c r="I259" s="551">
        <v>1.092899072058102</v>
      </c>
      <c r="J259" s="551">
        <v>0</v>
      </c>
      <c r="K259" s="551">
        <v>0</v>
      </c>
      <c r="L259" s="551">
        <v>0</v>
      </c>
      <c r="M259" s="551">
        <v>0</v>
      </c>
      <c r="N259" s="551">
        <v>1197.7498201650073</v>
      </c>
      <c r="O259" s="774">
        <v>0.26891998973798592</v>
      </c>
      <c r="P259" s="774">
        <v>1.7400193351669663E-2</v>
      </c>
      <c r="Q259" s="774">
        <v>3.0715701339960116E-6</v>
      </c>
      <c r="R259" s="774">
        <v>1.0505958054158595E-5</v>
      </c>
      <c r="S259" s="774">
        <v>1.5903884981709598E-5</v>
      </c>
      <c r="T259" s="774">
        <v>0</v>
      </c>
      <c r="U259" s="774">
        <v>0</v>
      </c>
      <c r="V259" s="774">
        <v>0</v>
      </c>
      <c r="W259" s="774">
        <v>0</v>
      </c>
      <c r="X259" s="774">
        <v>1.7429674764839528E-2</v>
      </c>
      <c r="Y259" s="774">
        <v>26.752296120707548</v>
      </c>
      <c r="Z259" s="774">
        <v>1.5863156391654556</v>
      </c>
      <c r="AA259" s="774">
        <v>0.1254577033023655</v>
      </c>
      <c r="AB259" s="774">
        <v>1.3287199935538836</v>
      </c>
      <c r="AC259" s="774">
        <v>0.13483595856247402</v>
      </c>
      <c r="AD259" s="774">
        <v>1.7738212219714843E-2</v>
      </c>
      <c r="AE259" s="774">
        <v>8.2770467199110888E-4</v>
      </c>
      <c r="AF259" s="774">
        <v>9.1492477674941664E-4</v>
      </c>
      <c r="AG259" s="774">
        <v>5.2054899354579917E-5</v>
      </c>
      <c r="AH259" s="774">
        <v>3.1948621911519886</v>
      </c>
      <c r="AI259" s="774">
        <v>20.038287757919804</v>
      </c>
      <c r="AJ259" s="774">
        <v>1.1957837969573601</v>
      </c>
      <c r="AK259" s="774">
        <v>5.3449269545634531E-2</v>
      </c>
      <c r="AL259" s="774">
        <v>1.1881215068760549</v>
      </c>
      <c r="AM259" s="774">
        <v>0.11108355466149138</v>
      </c>
      <c r="AN259" s="774">
        <v>1.3413246293803477E-2</v>
      </c>
      <c r="AO259" s="774">
        <v>3.1927424263964533E-4</v>
      </c>
      <c r="AP259" s="774">
        <v>6.3098950070066158E-4</v>
      </c>
      <c r="AQ259" s="774">
        <v>8.389754879200419E-6</v>
      </c>
      <c r="AR259" s="774">
        <v>2.5628100278325636</v>
      </c>
    </row>
    <row r="260" spans="1:44">
      <c r="A260" s="574" t="s">
        <v>1135</v>
      </c>
      <c r="B260" s="550">
        <v>258</v>
      </c>
      <c r="C260" s="550" t="s">
        <v>1136</v>
      </c>
      <c r="D260" s="551">
        <v>363722</v>
      </c>
      <c r="E260" s="551">
        <v>51443.533895683737</v>
      </c>
      <c r="F260" s="551">
        <v>3048.4120847011645</v>
      </c>
      <c r="G260" s="551">
        <v>484.83979880345112</v>
      </c>
      <c r="H260" s="551">
        <v>2.0097561724300355</v>
      </c>
      <c r="I260" s="551">
        <v>3.0423623283891055</v>
      </c>
      <c r="J260" s="551">
        <v>0</v>
      </c>
      <c r="K260" s="551">
        <v>0</v>
      </c>
      <c r="L260" s="551">
        <v>0</v>
      </c>
      <c r="M260" s="551">
        <v>0</v>
      </c>
      <c r="N260" s="551">
        <v>3538.304002005435</v>
      </c>
      <c r="O260" s="774">
        <v>0.14143640993858975</v>
      </c>
      <c r="P260" s="774">
        <v>8.3811594698730476E-3</v>
      </c>
      <c r="Q260" s="774">
        <v>1.3329955262630557E-3</v>
      </c>
      <c r="R260" s="774">
        <v>5.5255282122886037E-6</v>
      </c>
      <c r="S260" s="774">
        <v>8.3645265570658515E-6</v>
      </c>
      <c r="T260" s="774">
        <v>0</v>
      </c>
      <c r="U260" s="774">
        <v>0</v>
      </c>
      <c r="V260" s="774">
        <v>0</v>
      </c>
      <c r="W260" s="774">
        <v>0</v>
      </c>
      <c r="X260" s="774">
        <v>9.7280450509054581E-3</v>
      </c>
      <c r="Y260" s="774">
        <v>21.971536546635129</v>
      </c>
      <c r="Z260" s="774">
        <v>1.2451116719761137</v>
      </c>
      <c r="AA260" s="774">
        <v>0.10674940635830557</v>
      </c>
      <c r="AB260" s="774">
        <v>0.11037335983255028</v>
      </c>
      <c r="AC260" s="774">
        <v>1.6992134778577313E-2</v>
      </c>
      <c r="AD260" s="774">
        <v>5.2037496449361467E-2</v>
      </c>
      <c r="AE260" s="774">
        <v>6.4967557759031992E-4</v>
      </c>
      <c r="AF260" s="774">
        <v>8.1805117022780102E-4</v>
      </c>
      <c r="AG260" s="774">
        <v>4.23056730869705E-5</v>
      </c>
      <c r="AH260" s="774">
        <v>1.5327741018158134</v>
      </c>
      <c r="AI260" s="774">
        <v>13.090375782863273</v>
      </c>
      <c r="AJ260" s="774">
        <v>0.74681030303881535</v>
      </c>
      <c r="AK260" s="774">
        <v>2.7317422207720959E-2</v>
      </c>
      <c r="AL260" s="774">
        <v>2.987916661529227E-3</v>
      </c>
      <c r="AM260" s="774">
        <v>7.6970244983195716E-3</v>
      </c>
      <c r="AN260" s="774">
        <v>4.3142811381677811E-2</v>
      </c>
      <c r="AO260" s="774">
        <v>2.3601890173916294E-4</v>
      </c>
      <c r="AP260" s="774">
        <v>4.9508503029180501E-4</v>
      </c>
      <c r="AQ260" s="774">
        <v>6.1766418340284893E-6</v>
      </c>
      <c r="AR260" s="774">
        <v>0.82869275836192791</v>
      </c>
    </row>
    <row r="261" spans="1:44">
      <c r="A261" s="574" t="s">
        <v>1137</v>
      </c>
      <c r="B261" s="550">
        <v>259</v>
      </c>
      <c r="C261" s="550" t="s">
        <v>3</v>
      </c>
      <c r="D261" s="551">
        <v>1928240</v>
      </c>
      <c r="E261" s="551">
        <v>980073.37288261275</v>
      </c>
      <c r="F261" s="551">
        <v>57203.828858212779</v>
      </c>
      <c r="G261" s="551">
        <v>13519.245886648299</v>
      </c>
      <c r="H261" s="551">
        <v>38.288748097657788</v>
      </c>
      <c r="I261" s="551">
        <v>57.961381789237578</v>
      </c>
      <c r="J261" s="551">
        <v>0</v>
      </c>
      <c r="K261" s="551">
        <v>0</v>
      </c>
      <c r="L261" s="551">
        <v>0</v>
      </c>
      <c r="M261" s="551">
        <v>0</v>
      </c>
      <c r="N261" s="551">
        <v>70819.324874747981</v>
      </c>
      <c r="O261" s="774">
        <v>0.50827354109582457</v>
      </c>
      <c r="P261" s="774">
        <v>2.9666342809096781E-2</v>
      </c>
      <c r="Q261" s="774">
        <v>7.0111842336266746E-3</v>
      </c>
      <c r="R261" s="774">
        <v>1.9856837373800868E-5</v>
      </c>
      <c r="S261" s="774">
        <v>3.0059215548498929E-5</v>
      </c>
      <c r="T261" s="774">
        <v>0</v>
      </c>
      <c r="U261" s="774">
        <v>0</v>
      </c>
      <c r="V261" s="774">
        <v>0</v>
      </c>
      <c r="W261" s="774">
        <v>0</v>
      </c>
      <c r="X261" s="774">
        <v>3.6727443095645761E-2</v>
      </c>
      <c r="Y261" s="774">
        <v>39.052325022154889</v>
      </c>
      <c r="Z261" s="774">
        <v>2.2810097377565919</v>
      </c>
      <c r="AA261" s="774">
        <v>0.21672188053389188</v>
      </c>
      <c r="AB261" s="774">
        <v>0.17848585479297843</v>
      </c>
      <c r="AC261" s="774">
        <v>2.9030496557337276E-2</v>
      </c>
      <c r="AD261" s="774">
        <v>4.1178392474173799E-2</v>
      </c>
      <c r="AE261" s="774">
        <v>1.3060477054008205E-3</v>
      </c>
      <c r="AF261" s="774">
        <v>1.4628978079714969E-3</v>
      </c>
      <c r="AG261" s="774">
        <v>1.2150899303773653E-4</v>
      </c>
      <c r="AH261" s="774">
        <v>2.7493168166213833</v>
      </c>
      <c r="AI261" s="774">
        <v>27.198182938794567</v>
      </c>
      <c r="AJ261" s="774">
        <v>1.5935886893125419</v>
      </c>
      <c r="AK261" s="774">
        <v>7.4571532903685553E-2</v>
      </c>
      <c r="AL261" s="774">
        <v>1.1425839943822926E-2</v>
      </c>
      <c r="AM261" s="774">
        <v>1.5361602246602265E-2</v>
      </c>
      <c r="AN261" s="774">
        <v>3.317387597606198E-2</v>
      </c>
      <c r="AO261" s="774">
        <v>3.3979084716374022E-4</v>
      </c>
      <c r="AP261" s="774">
        <v>9.2764385149619053E-4</v>
      </c>
      <c r="AQ261" s="774">
        <v>1.0906424310085531E-5</v>
      </c>
      <c r="AR261" s="774">
        <v>1.729399881505685</v>
      </c>
    </row>
    <row r="262" spans="1:44">
      <c r="A262" s="574" t="s">
        <v>1138</v>
      </c>
      <c r="B262" s="550">
        <v>260</v>
      </c>
      <c r="C262" s="550" t="s">
        <v>246</v>
      </c>
      <c r="D262" s="551">
        <v>914413</v>
      </c>
      <c r="E262" s="551">
        <v>3468061.4032523655</v>
      </c>
      <c r="F262" s="551">
        <v>236305.57979374111</v>
      </c>
      <c r="G262" s="551">
        <v>45.170098800147386</v>
      </c>
      <c r="H262" s="551">
        <v>135.4875391275873</v>
      </c>
      <c r="I262" s="551">
        <v>205.1005941230745</v>
      </c>
      <c r="J262" s="551">
        <v>0</v>
      </c>
      <c r="K262" s="551">
        <v>0</v>
      </c>
      <c r="L262" s="551">
        <v>0</v>
      </c>
      <c r="M262" s="551">
        <v>0</v>
      </c>
      <c r="N262" s="551">
        <v>236691.33802579192</v>
      </c>
      <c r="O262" s="774">
        <v>3.7926641498451636</v>
      </c>
      <c r="P262" s="774">
        <v>0.2584232505374936</v>
      </c>
      <c r="Q262" s="774">
        <v>4.9397918446202523E-5</v>
      </c>
      <c r="R262" s="774">
        <v>1.4816886803620168E-4</v>
      </c>
      <c r="S262" s="774">
        <v>2.2429754839779672E-4</v>
      </c>
      <c r="T262" s="774">
        <v>0</v>
      </c>
      <c r="U262" s="774">
        <v>0</v>
      </c>
      <c r="V262" s="774">
        <v>0</v>
      </c>
      <c r="W262" s="774">
        <v>0</v>
      </c>
      <c r="X262" s="774">
        <v>0.25884511487237383</v>
      </c>
      <c r="Y262" s="774">
        <v>54.484171380765588</v>
      </c>
      <c r="Z262" s="774">
        <v>3.4905528108468546</v>
      </c>
      <c r="AA262" s="774">
        <v>0.12303795640200571</v>
      </c>
      <c r="AB262" s="774">
        <v>0.19268184430993762</v>
      </c>
      <c r="AC262" s="774">
        <v>2.7126542427665937E-2</v>
      </c>
      <c r="AD262" s="774">
        <v>2.1353385957751748E-2</v>
      </c>
      <c r="AE262" s="774">
        <v>1.0862902603248814E-3</v>
      </c>
      <c r="AF262" s="774">
        <v>1.3120692477048199E-3</v>
      </c>
      <c r="AG262" s="774">
        <v>4.8703649511111078E-5</v>
      </c>
      <c r="AH262" s="774">
        <v>3.857199603101757</v>
      </c>
      <c r="AI262" s="774">
        <v>50.140424539231802</v>
      </c>
      <c r="AJ262" s="774">
        <v>3.2382692824743051</v>
      </c>
      <c r="AK262" s="774">
        <v>4.2540792809439287E-2</v>
      </c>
      <c r="AL262" s="774">
        <v>6.3789241278076267E-3</v>
      </c>
      <c r="AM262" s="774">
        <v>2.5007026788543107E-2</v>
      </c>
      <c r="AN262" s="774">
        <v>1.9197579212370652E-2</v>
      </c>
      <c r="AO262" s="774">
        <v>6.0391148908365763E-4</v>
      </c>
      <c r="AP262" s="774">
        <v>1.0315331090489242E-3</v>
      </c>
      <c r="AQ262" s="774">
        <v>7.5431447447786328E-6</v>
      </c>
      <c r="AR262" s="774">
        <v>3.3330365931553434</v>
      </c>
    </row>
    <row r="263" spans="1:44">
      <c r="A263" s="574" t="s">
        <v>1139</v>
      </c>
      <c r="B263" s="550">
        <v>261</v>
      </c>
      <c r="C263" s="550" t="s">
        <v>1140</v>
      </c>
      <c r="D263" s="551">
        <v>9220703</v>
      </c>
      <c r="E263" s="551">
        <v>2264718.738635262</v>
      </c>
      <c r="F263" s="551">
        <v>147223.71742379968</v>
      </c>
      <c r="G263" s="551">
        <v>48442.907864433342</v>
      </c>
      <c r="H263" s="551">
        <v>88.476279118376638</v>
      </c>
      <c r="I263" s="551">
        <v>133.93510229667396</v>
      </c>
      <c r="J263" s="551">
        <v>0</v>
      </c>
      <c r="K263" s="551">
        <v>0</v>
      </c>
      <c r="L263" s="551">
        <v>0</v>
      </c>
      <c r="M263" s="551">
        <v>0</v>
      </c>
      <c r="N263" s="551">
        <v>195889.03666964808</v>
      </c>
      <c r="O263" s="774">
        <v>0.24561237235764583</v>
      </c>
      <c r="P263" s="774">
        <v>1.5966647816744523E-2</v>
      </c>
      <c r="Q263" s="774">
        <v>5.2537109008318934E-3</v>
      </c>
      <c r="R263" s="774">
        <v>9.5953940950464021E-6</v>
      </c>
      <c r="S263" s="774">
        <v>1.4525476235019602E-5</v>
      </c>
      <c r="T263" s="774">
        <v>0</v>
      </c>
      <c r="U263" s="774">
        <v>0</v>
      </c>
      <c r="V263" s="774">
        <v>0</v>
      </c>
      <c r="W263" s="774">
        <v>0</v>
      </c>
      <c r="X263" s="774">
        <v>2.1244479587906481E-2</v>
      </c>
      <c r="Y263" s="774">
        <v>25.526307441462123</v>
      </c>
      <c r="Z263" s="774">
        <v>1.5671014065705764</v>
      </c>
      <c r="AA263" s="774">
        <v>0.33519973006060655</v>
      </c>
      <c r="AB263" s="774">
        <v>0.10013570800960223</v>
      </c>
      <c r="AC263" s="774">
        <v>1.475962498259714E-2</v>
      </c>
      <c r="AD263" s="774">
        <v>2.6823876569671366E-2</v>
      </c>
      <c r="AE263" s="774">
        <v>1.2645686173219949E-3</v>
      </c>
      <c r="AF263" s="774">
        <v>1.2898643433914437E-3</v>
      </c>
      <c r="AG263" s="774">
        <v>1.059599974366932E-4</v>
      </c>
      <c r="AH263" s="774">
        <v>2.0466807391512036</v>
      </c>
      <c r="AI263" s="774">
        <v>19.101621193926221</v>
      </c>
      <c r="AJ263" s="774">
        <v>1.1922668280724733</v>
      </c>
      <c r="AK263" s="774">
        <v>0.26344792678694734</v>
      </c>
      <c r="AL263" s="774">
        <v>5.6210644335068999E-3</v>
      </c>
      <c r="AM263" s="774">
        <v>1.036580589837615E-2</v>
      </c>
      <c r="AN263" s="774">
        <v>2.1801988150852568E-2</v>
      </c>
      <c r="AO263" s="774">
        <v>3.4298713428298876E-4</v>
      </c>
      <c r="AP263" s="774">
        <v>8.8225861356525863E-4</v>
      </c>
      <c r="AQ263" s="774">
        <v>1.04226182741985E-5</v>
      </c>
      <c r="AR263" s="774">
        <v>1.494739281708279</v>
      </c>
    </row>
    <row r="264" spans="1:44">
      <c r="A264" s="574" t="s">
        <v>1141</v>
      </c>
      <c r="B264" s="550">
        <v>262</v>
      </c>
      <c r="C264" s="550" t="s">
        <v>1142</v>
      </c>
      <c r="D264" s="551">
        <v>6513147</v>
      </c>
      <c r="E264" s="551">
        <v>2695915.2826487445</v>
      </c>
      <c r="F264" s="551">
        <v>175078.50342109948</v>
      </c>
      <c r="G264" s="551">
        <v>42333.084884704498</v>
      </c>
      <c r="H264" s="551">
        <v>105.32193201654009</v>
      </c>
      <c r="I264" s="551">
        <v>159.43599662283651</v>
      </c>
      <c r="J264" s="551">
        <v>0</v>
      </c>
      <c r="K264" s="551">
        <v>0</v>
      </c>
      <c r="L264" s="551">
        <v>0</v>
      </c>
      <c r="M264" s="551">
        <v>0</v>
      </c>
      <c r="N264" s="551">
        <v>217676.34623444336</v>
      </c>
      <c r="O264" s="774">
        <v>0.41391899839643487</v>
      </c>
      <c r="P264" s="774">
        <v>2.6880784883421098E-2</v>
      </c>
      <c r="Q264" s="774">
        <v>6.4996360261336799E-3</v>
      </c>
      <c r="R264" s="774">
        <v>1.6170667116301856E-5</v>
      </c>
      <c r="S264" s="774">
        <v>2.4479103054611926E-5</v>
      </c>
      <c r="T264" s="774">
        <v>0</v>
      </c>
      <c r="U264" s="774">
        <v>0</v>
      </c>
      <c r="V264" s="774">
        <v>0</v>
      </c>
      <c r="W264" s="774">
        <v>0</v>
      </c>
      <c r="X264" s="774">
        <v>3.3421070679725697E-2</v>
      </c>
      <c r="Y264" s="774">
        <v>35.977513439694853</v>
      </c>
      <c r="Z264" s="774">
        <v>2.3951949404367245</v>
      </c>
      <c r="AA264" s="774">
        <v>0.50754853549334378</v>
      </c>
      <c r="AB264" s="774">
        <v>0.14255078434886961</v>
      </c>
      <c r="AC264" s="774">
        <v>1.7612195503318294E-2</v>
      </c>
      <c r="AD264" s="774">
        <v>4.1213905296563033E-2</v>
      </c>
      <c r="AE264" s="774">
        <v>1.8080641676721505E-3</v>
      </c>
      <c r="AF264" s="774">
        <v>1.6067387423043199E-3</v>
      </c>
      <c r="AG264" s="774">
        <v>1.72526749561785E-4</v>
      </c>
      <c r="AH264" s="774">
        <v>3.1077076907383576</v>
      </c>
      <c r="AI264" s="774">
        <v>28.635350986589572</v>
      </c>
      <c r="AJ264" s="774">
        <v>1.9462579965527558</v>
      </c>
      <c r="AK264" s="774">
        <v>0.3989798195261014</v>
      </c>
      <c r="AL264" s="774">
        <v>6.4631110442750746E-3</v>
      </c>
      <c r="AM264" s="774">
        <v>1.3558444563152465E-2</v>
      </c>
      <c r="AN264" s="774">
        <v>3.491677032212577E-2</v>
      </c>
      <c r="AO264" s="774">
        <v>4.00526563374952E-4</v>
      </c>
      <c r="AP264" s="774">
        <v>1.0636385654899947E-3</v>
      </c>
      <c r="AQ264" s="774">
        <v>1.21636545737587E-5</v>
      </c>
      <c r="AR264" s="774">
        <v>2.401652470791849</v>
      </c>
    </row>
    <row r="265" spans="1:44">
      <c r="A265" s="574" t="s">
        <v>1143</v>
      </c>
      <c r="B265" s="550">
        <v>263</v>
      </c>
      <c r="C265" s="550" t="s">
        <v>1144</v>
      </c>
      <c r="D265" s="551">
        <v>957053</v>
      </c>
      <c r="E265" s="551">
        <v>311984.64822083229</v>
      </c>
      <c r="F265" s="551">
        <v>20577.982741836677</v>
      </c>
      <c r="G265" s="551">
        <v>3456.8459532399743</v>
      </c>
      <c r="H265" s="551">
        <v>12.188374805989742</v>
      </c>
      <c r="I265" s="551">
        <v>18.450721964542669</v>
      </c>
      <c r="J265" s="551">
        <v>0</v>
      </c>
      <c r="K265" s="551">
        <v>0</v>
      </c>
      <c r="L265" s="551">
        <v>0</v>
      </c>
      <c r="M265" s="551">
        <v>0</v>
      </c>
      <c r="N265" s="551">
        <v>24065.467791847183</v>
      </c>
      <c r="O265" s="774">
        <v>0.32598471372100846</v>
      </c>
      <c r="P265" s="774">
        <v>2.150140351875672E-2</v>
      </c>
      <c r="Q265" s="774">
        <v>3.6119691942243263E-3</v>
      </c>
      <c r="R265" s="774">
        <v>1.2735318530937933E-5</v>
      </c>
      <c r="S265" s="774">
        <v>1.9278683588623272E-5</v>
      </c>
      <c r="T265" s="774">
        <v>0</v>
      </c>
      <c r="U265" s="774">
        <v>0</v>
      </c>
      <c r="V265" s="774">
        <v>0</v>
      </c>
      <c r="W265" s="774">
        <v>0</v>
      </c>
      <c r="X265" s="774">
        <v>2.5145386715100609E-2</v>
      </c>
      <c r="Y265" s="774">
        <v>25.655395410129465</v>
      </c>
      <c r="Z265" s="774">
        <v>1.632816391188417</v>
      </c>
      <c r="AA265" s="774">
        <v>0.48068892522803996</v>
      </c>
      <c r="AB265" s="774">
        <v>9.8907864405908069E-2</v>
      </c>
      <c r="AC265" s="774">
        <v>1.5260958885636057E-2</v>
      </c>
      <c r="AD265" s="774">
        <v>0.17886854481368045</v>
      </c>
      <c r="AE265" s="774">
        <v>2.0342874146826459E-3</v>
      </c>
      <c r="AF265" s="774">
        <v>1.7193544144833823E-3</v>
      </c>
      <c r="AG265" s="774">
        <v>1.811692740341895E-4</v>
      </c>
      <c r="AH265" s="774">
        <v>2.4104774956248827</v>
      </c>
      <c r="AI265" s="774">
        <v>19.522054217264461</v>
      </c>
      <c r="AJ265" s="774">
        <v>1.2673506566583503</v>
      </c>
      <c r="AK265" s="774">
        <v>0.39984248504769798</v>
      </c>
      <c r="AL265" s="774">
        <v>5.0766447982149628E-3</v>
      </c>
      <c r="AM265" s="774">
        <v>1.1403345749680879E-2</v>
      </c>
      <c r="AN265" s="774">
        <v>0.15731838636490977</v>
      </c>
      <c r="AO265" s="774">
        <v>5.060410702203245E-4</v>
      </c>
      <c r="AP265" s="774">
        <v>1.1353440498984254E-3</v>
      </c>
      <c r="AQ265" s="774">
        <v>1.663156358105886E-5</v>
      </c>
      <c r="AR265" s="774">
        <v>1.8426495353025536</v>
      </c>
    </row>
    <row r="266" spans="1:44">
      <c r="A266" s="574" t="s">
        <v>1145</v>
      </c>
      <c r="B266" s="550">
        <v>264</v>
      </c>
      <c r="C266" s="550" t="s">
        <v>1146</v>
      </c>
      <c r="D266" s="551">
        <v>14091533</v>
      </c>
      <c r="E266" s="551">
        <v>6884235.4135498898</v>
      </c>
      <c r="F266" s="551">
        <v>458081.33044719498</v>
      </c>
      <c r="G266" s="551">
        <v>68189.234234559277</v>
      </c>
      <c r="H266" s="551">
        <v>268.94798174050368</v>
      </c>
      <c r="I266" s="551">
        <v>407.13257616432281</v>
      </c>
      <c r="J266" s="551">
        <v>0</v>
      </c>
      <c r="K266" s="551">
        <v>0</v>
      </c>
      <c r="L266" s="551">
        <v>0</v>
      </c>
      <c r="M266" s="551">
        <v>0</v>
      </c>
      <c r="N266" s="551">
        <v>526946.645239659</v>
      </c>
      <c r="O266" s="774">
        <v>0.48853701109381709</v>
      </c>
      <c r="P266" s="774">
        <v>3.2507558293848868E-2</v>
      </c>
      <c r="Q266" s="774">
        <v>4.8390217185425655E-3</v>
      </c>
      <c r="R266" s="774">
        <v>1.9085785892883598E-5</v>
      </c>
      <c r="S266" s="774">
        <v>2.8892000335543537E-5</v>
      </c>
      <c r="T266" s="774">
        <v>0</v>
      </c>
      <c r="U266" s="774">
        <v>0</v>
      </c>
      <c r="V266" s="774">
        <v>0</v>
      </c>
      <c r="W266" s="774">
        <v>0</v>
      </c>
      <c r="X266" s="774">
        <v>3.739455779861986E-2</v>
      </c>
      <c r="Y266" s="774">
        <v>30.135252530792208</v>
      </c>
      <c r="Z266" s="774">
        <v>2.0236376790809318</v>
      </c>
      <c r="AA266" s="774">
        <v>0.46619987378853928</v>
      </c>
      <c r="AB266" s="774">
        <v>0.11562536505984364</v>
      </c>
      <c r="AC266" s="774">
        <v>1.4595389394023366E-2</v>
      </c>
      <c r="AD266" s="774">
        <v>0.18222173433436115</v>
      </c>
      <c r="AE266" s="774">
        <v>1.9120857621379244E-3</v>
      </c>
      <c r="AF266" s="774">
        <v>1.7852595059061169E-3</v>
      </c>
      <c r="AG266" s="774">
        <v>1.8529773888871609E-4</v>
      </c>
      <c r="AH266" s="774">
        <v>2.8061626846646317</v>
      </c>
      <c r="AI266" s="774">
        <v>23.470231717639884</v>
      </c>
      <c r="AJ266" s="774">
        <v>1.6087585352808971</v>
      </c>
      <c r="AK266" s="774">
        <v>0.36897287481365731</v>
      </c>
      <c r="AL266" s="774">
        <v>4.9134967153722665E-3</v>
      </c>
      <c r="AM266" s="774">
        <v>1.1165428836387038E-2</v>
      </c>
      <c r="AN266" s="774">
        <v>0.1608822594754013</v>
      </c>
      <c r="AO266" s="774">
        <v>4.1090794351527938E-4</v>
      </c>
      <c r="AP266" s="774">
        <v>1.1956775618529453E-3</v>
      </c>
      <c r="AQ266" s="774">
        <v>1.2879612254162394E-5</v>
      </c>
      <c r="AR266" s="774">
        <v>2.1563120602393369</v>
      </c>
    </row>
    <row r="267" spans="1:44">
      <c r="A267" s="574" t="s">
        <v>1147</v>
      </c>
      <c r="B267" s="550">
        <v>265</v>
      </c>
      <c r="C267" s="550" t="s">
        <v>250</v>
      </c>
      <c r="D267" s="551">
        <v>15521269</v>
      </c>
      <c r="E267" s="551">
        <v>13016107.36452497</v>
      </c>
      <c r="F267" s="551">
        <v>875306.18306508893</v>
      </c>
      <c r="G267" s="551">
        <v>103677.46617265385</v>
      </c>
      <c r="H267" s="551">
        <v>508.50320994493217</v>
      </c>
      <c r="I267" s="551">
        <v>769.77049804545607</v>
      </c>
      <c r="J267" s="551">
        <v>0</v>
      </c>
      <c r="K267" s="551">
        <v>0</v>
      </c>
      <c r="L267" s="551">
        <v>0</v>
      </c>
      <c r="M267" s="551">
        <v>0</v>
      </c>
      <c r="N267" s="551">
        <v>980261.92294573318</v>
      </c>
      <c r="O267" s="774">
        <v>0.83859814326553905</v>
      </c>
      <c r="P267" s="774">
        <v>5.6393983189460151E-2</v>
      </c>
      <c r="Q267" s="774">
        <v>6.6797029400530233E-3</v>
      </c>
      <c r="R267" s="774">
        <v>3.2761703308210959E-5</v>
      </c>
      <c r="S267" s="774">
        <v>4.9594559442623927E-5</v>
      </c>
      <c r="T267" s="774">
        <v>0</v>
      </c>
      <c r="U267" s="774">
        <v>0</v>
      </c>
      <c r="V267" s="774">
        <v>0</v>
      </c>
      <c r="W267" s="774">
        <v>0</v>
      </c>
      <c r="X267" s="774">
        <v>6.3156042392263995E-2</v>
      </c>
      <c r="Y267" s="774">
        <v>31.727136594218081</v>
      </c>
      <c r="Z267" s="774">
        <v>2.0664593616507032</v>
      </c>
      <c r="AA267" s="774">
        <v>0.42728524754976066</v>
      </c>
      <c r="AB267" s="774">
        <v>0.12669561496930171</v>
      </c>
      <c r="AC267" s="774">
        <v>1.6574267652126381E-2</v>
      </c>
      <c r="AD267" s="774">
        <v>1.6997552820630226E-2</v>
      </c>
      <c r="AE267" s="774">
        <v>1.5708217765876928E-3</v>
      </c>
      <c r="AF267" s="774">
        <v>1.8254152657885755E-3</v>
      </c>
      <c r="AG267" s="774">
        <v>1.6107307937118854E-4</v>
      </c>
      <c r="AH267" s="774">
        <v>2.65756935476427</v>
      </c>
      <c r="AI267" s="774">
        <v>24.333714599819974</v>
      </c>
      <c r="AJ267" s="774">
        <v>1.6132168193745142</v>
      </c>
      <c r="AK267" s="774">
        <v>0.32655312074701437</v>
      </c>
      <c r="AL267" s="774">
        <v>8.7913025651060218E-3</v>
      </c>
      <c r="AM267" s="774">
        <v>1.2541373685593663E-2</v>
      </c>
      <c r="AN267" s="774">
        <v>1.3399515491467829E-2</v>
      </c>
      <c r="AO267" s="774">
        <v>3.1368477668053098E-4</v>
      </c>
      <c r="AP267" s="774">
        <v>1.2945607720275564E-3</v>
      </c>
      <c r="AQ267" s="774">
        <v>9.5980748016672426E-6</v>
      </c>
      <c r="AR267" s="774">
        <v>1.9761199754872061</v>
      </c>
    </row>
    <row r="268" spans="1:44">
      <c r="A268" s="574" t="s">
        <v>1148</v>
      </c>
      <c r="B268" s="550">
        <v>266</v>
      </c>
      <c r="C268" s="550" t="s">
        <v>1149</v>
      </c>
      <c r="D268" s="551">
        <v>5915647</v>
      </c>
      <c r="E268" s="551">
        <v>16380598.316637654</v>
      </c>
      <c r="F268" s="551">
        <v>1121178.9540206823</v>
      </c>
      <c r="G268" s="551">
        <v>58592.971222058048</v>
      </c>
      <c r="H268" s="551">
        <v>639.94453883584674</v>
      </c>
      <c r="I268" s="551">
        <v>968.74595233034256</v>
      </c>
      <c r="J268" s="551">
        <v>0</v>
      </c>
      <c r="K268" s="551">
        <v>0</v>
      </c>
      <c r="L268" s="551">
        <v>0</v>
      </c>
      <c r="M268" s="551">
        <v>0</v>
      </c>
      <c r="N268" s="551">
        <v>1181380.6157339064</v>
      </c>
      <c r="O268" s="774">
        <v>2.7690290371683188</v>
      </c>
      <c r="P268" s="774">
        <v>0.189527697312007</v>
      </c>
      <c r="Q268" s="774">
        <v>9.9047443537550583E-3</v>
      </c>
      <c r="R268" s="774">
        <v>1.081782835987081E-4</v>
      </c>
      <c r="S268" s="774">
        <v>1.6375993231684423E-4</v>
      </c>
      <c r="T268" s="774">
        <v>0</v>
      </c>
      <c r="U268" s="774">
        <v>0</v>
      </c>
      <c r="V268" s="774">
        <v>0</v>
      </c>
      <c r="W268" s="774">
        <v>0</v>
      </c>
      <c r="X268" s="774">
        <v>0.19970437988167761</v>
      </c>
      <c r="Y268" s="774">
        <v>36.198179387820097</v>
      </c>
      <c r="Z268" s="774">
        <v>2.434748259762483</v>
      </c>
      <c r="AA268" s="774">
        <v>0.82820712099464222</v>
      </c>
      <c r="AB268" s="774">
        <v>0.17462704433928924</v>
      </c>
      <c r="AC268" s="774">
        <v>1.9512652529147023E-2</v>
      </c>
      <c r="AD268" s="774">
        <v>1.3981580327836689E-2</v>
      </c>
      <c r="AE268" s="774">
        <v>8.2884218675015537E-4</v>
      </c>
      <c r="AF268" s="774">
        <v>8.9475128418364303E-4</v>
      </c>
      <c r="AG268" s="774">
        <v>6.8591153112531694E-5</v>
      </c>
      <c r="AH268" s="774">
        <v>3.4728688425774439</v>
      </c>
      <c r="AI268" s="774">
        <v>30.185890691362005</v>
      </c>
      <c r="AJ268" s="774">
        <v>2.0663443412859901</v>
      </c>
      <c r="AK268" s="774">
        <v>0.71481440375717054</v>
      </c>
      <c r="AL268" s="774">
        <v>8.0246643996539965E-3</v>
      </c>
      <c r="AM268" s="774">
        <v>1.6560255653131444E-2</v>
      </c>
      <c r="AN268" s="774">
        <v>1.1488986718264427E-2</v>
      </c>
      <c r="AO268" s="774">
        <v>2.1569975449352218E-4</v>
      </c>
      <c r="AP268" s="774">
        <v>5.8803298328541506E-4</v>
      </c>
      <c r="AQ268" s="774">
        <v>5.4064604490063238E-6</v>
      </c>
      <c r="AR268" s="774">
        <v>2.8180417910124382</v>
      </c>
    </row>
    <row r="269" spans="1:44">
      <c r="A269" s="574" t="s">
        <v>1150</v>
      </c>
      <c r="B269" s="550">
        <v>267</v>
      </c>
      <c r="C269" s="550" t="s">
        <v>1151</v>
      </c>
      <c r="D269" s="551">
        <v>6092026</v>
      </c>
      <c r="E269" s="551">
        <v>13557238.630606305</v>
      </c>
      <c r="F269" s="551">
        <v>928888.76103187061</v>
      </c>
      <c r="G269" s="551">
        <v>13754.243636038118</v>
      </c>
      <c r="H269" s="551">
        <v>529.64370749137106</v>
      </c>
      <c r="I269" s="551">
        <v>801.77291416985622</v>
      </c>
      <c r="J269" s="551">
        <v>0</v>
      </c>
      <c r="K269" s="551">
        <v>0</v>
      </c>
      <c r="L269" s="551">
        <v>0</v>
      </c>
      <c r="M269" s="551">
        <v>0</v>
      </c>
      <c r="N269" s="551">
        <v>943974.42128956993</v>
      </c>
      <c r="O269" s="774">
        <v>2.2254072176655688</v>
      </c>
      <c r="P269" s="774">
        <v>0.15247616491326049</v>
      </c>
      <c r="Q269" s="774">
        <v>2.2577453930823863E-3</v>
      </c>
      <c r="R269" s="774">
        <v>8.6940487038527256E-5</v>
      </c>
      <c r="S269" s="774">
        <v>1.3161022526329602E-4</v>
      </c>
      <c r="T269" s="774">
        <v>0</v>
      </c>
      <c r="U269" s="774">
        <v>0</v>
      </c>
      <c r="V269" s="774">
        <v>0</v>
      </c>
      <c r="W269" s="774">
        <v>0</v>
      </c>
      <c r="X269" s="774">
        <v>0.15495246101864468</v>
      </c>
      <c r="Y269" s="774">
        <v>29.689089139486875</v>
      </c>
      <c r="Z269" s="774">
        <v>1.9698495457576031</v>
      </c>
      <c r="AA269" s="774">
        <v>0.65878968091032775</v>
      </c>
      <c r="AB269" s="774">
        <v>0.13036323877043943</v>
      </c>
      <c r="AC269" s="774">
        <v>1.7294708092543909E-2</v>
      </c>
      <c r="AD269" s="774">
        <v>4.3434953968967481E-2</v>
      </c>
      <c r="AE269" s="774">
        <v>1.80671206161544E-3</v>
      </c>
      <c r="AF269" s="774">
        <v>1.4971515806268391E-3</v>
      </c>
      <c r="AG269" s="774">
        <v>1.3538019047698471E-4</v>
      </c>
      <c r="AH269" s="774">
        <v>2.823171371332601</v>
      </c>
      <c r="AI269" s="774">
        <v>24.426973440116708</v>
      </c>
      <c r="AJ269" s="774">
        <v>1.6497690784684675</v>
      </c>
      <c r="AK269" s="774">
        <v>0.5668026488110387</v>
      </c>
      <c r="AL269" s="774">
        <v>7.1624398954234156E-3</v>
      </c>
      <c r="AM269" s="774">
        <v>1.4525969661120684E-2</v>
      </c>
      <c r="AN269" s="774">
        <v>3.7557065042080298E-2</v>
      </c>
      <c r="AO269" s="774">
        <v>5.3701838058315744E-4</v>
      </c>
      <c r="AP269" s="774">
        <v>9.8798535719371063E-4</v>
      </c>
      <c r="AQ269" s="774">
        <v>1.7288046783611505E-5</v>
      </c>
      <c r="AR269" s="774">
        <v>2.2773594936626909</v>
      </c>
    </row>
    <row r="270" spans="1:44">
      <c r="A270" s="574" t="s">
        <v>1152</v>
      </c>
      <c r="B270" s="550">
        <v>268</v>
      </c>
      <c r="C270" s="550" t="s">
        <v>1153</v>
      </c>
      <c r="D270" s="551">
        <v>1207462</v>
      </c>
      <c r="E270" s="551">
        <v>7011588.6779854828</v>
      </c>
      <c r="F270" s="551">
        <v>482537.22875763039</v>
      </c>
      <c r="G270" s="551">
        <v>6283.7274142551378</v>
      </c>
      <c r="H270" s="551">
        <v>273.92332052258564</v>
      </c>
      <c r="I270" s="551">
        <v>414.6642277592909</v>
      </c>
      <c r="J270" s="551">
        <v>0</v>
      </c>
      <c r="K270" s="551">
        <v>0</v>
      </c>
      <c r="L270" s="551">
        <v>0</v>
      </c>
      <c r="M270" s="551">
        <v>0</v>
      </c>
      <c r="N270" s="551">
        <v>489509.54372016742</v>
      </c>
      <c r="O270" s="774">
        <v>5.8068814405633331</v>
      </c>
      <c r="P270" s="774">
        <v>0.39962932892101816</v>
      </c>
      <c r="Q270" s="774">
        <v>5.2040788151139642E-3</v>
      </c>
      <c r="R270" s="774">
        <v>2.2685875043900814E-4</v>
      </c>
      <c r="S270" s="774">
        <v>3.4341803531646618E-4</v>
      </c>
      <c r="T270" s="774">
        <v>0</v>
      </c>
      <c r="U270" s="774">
        <v>0</v>
      </c>
      <c r="V270" s="774">
        <v>0</v>
      </c>
      <c r="W270" s="774">
        <v>0</v>
      </c>
      <c r="X270" s="774">
        <v>0.40540368452188758</v>
      </c>
      <c r="Y270" s="774">
        <v>33.914111272607911</v>
      </c>
      <c r="Z270" s="774">
        <v>2.2917625091363276</v>
      </c>
      <c r="AA270" s="774">
        <v>0.92529817605417342</v>
      </c>
      <c r="AB270" s="774">
        <v>0.15051496303872006</v>
      </c>
      <c r="AC270" s="774">
        <v>2.0510831575128594E-2</v>
      </c>
      <c r="AD270" s="774">
        <v>1.3021417536991479E-2</v>
      </c>
      <c r="AE270" s="774">
        <v>5.0067200465225641E-4</v>
      </c>
      <c r="AF270" s="774">
        <v>7.97502637693704E-4</v>
      </c>
      <c r="AG270" s="774">
        <v>3.3371657640340422E-5</v>
      </c>
      <c r="AH270" s="774">
        <v>3.402439443641327</v>
      </c>
      <c r="AI270" s="774">
        <v>28.741318549301187</v>
      </c>
      <c r="AJ270" s="774">
        <v>1.9743695885601193</v>
      </c>
      <c r="AK270" s="774">
        <v>0.82112590837081656</v>
      </c>
      <c r="AL270" s="774">
        <v>8.3102183458996556E-3</v>
      </c>
      <c r="AM270" s="774">
        <v>1.7401962957400735E-2</v>
      </c>
      <c r="AN270" s="774">
        <v>1.0601045120583333E-2</v>
      </c>
      <c r="AO270" s="774">
        <v>1.7476698157346303E-4</v>
      </c>
      <c r="AP270" s="774">
        <v>5.7385513841737084E-4</v>
      </c>
      <c r="AQ270" s="774">
        <v>4.5020503826834602E-6</v>
      </c>
      <c r="AR270" s="774">
        <v>2.8325618475251932</v>
      </c>
    </row>
    <row r="271" spans="1:44">
      <c r="A271" s="574" t="s">
        <v>1154</v>
      </c>
      <c r="B271" s="550">
        <v>269</v>
      </c>
      <c r="C271" s="550" t="s">
        <v>1155</v>
      </c>
      <c r="D271" s="551">
        <v>1534242</v>
      </c>
      <c r="E271" s="551">
        <v>1675580.5006669057</v>
      </c>
      <c r="F271" s="551">
        <v>114234.58537018318</v>
      </c>
      <c r="G271" s="551">
        <v>5586.0359960435089</v>
      </c>
      <c r="H271" s="551">
        <v>65.460282344663483</v>
      </c>
      <c r="I271" s="551">
        <v>99.093561568873184</v>
      </c>
      <c r="J271" s="551">
        <v>0</v>
      </c>
      <c r="K271" s="551">
        <v>0</v>
      </c>
      <c r="L271" s="551">
        <v>0</v>
      </c>
      <c r="M271" s="551">
        <v>0</v>
      </c>
      <c r="N271" s="551">
        <v>119985.17521014024</v>
      </c>
      <c r="O271" s="774">
        <v>1.092122690336274</v>
      </c>
      <c r="P271" s="774">
        <v>7.4456692862132037E-2</v>
      </c>
      <c r="Q271" s="774">
        <v>3.6409093194186503E-3</v>
      </c>
      <c r="R271" s="774">
        <v>4.2666204122076881E-5</v>
      </c>
      <c r="S271" s="774">
        <v>6.4587960418808241E-5</v>
      </c>
      <c r="T271" s="774">
        <v>0</v>
      </c>
      <c r="U271" s="774">
        <v>0</v>
      </c>
      <c r="V271" s="774">
        <v>0</v>
      </c>
      <c r="W271" s="774">
        <v>0</v>
      </c>
      <c r="X271" s="774">
        <v>7.8204856346091575E-2</v>
      </c>
      <c r="Y271" s="774">
        <v>36.572843112831123</v>
      </c>
      <c r="Z271" s="774">
        <v>2.5472324229750476</v>
      </c>
      <c r="AA271" s="774">
        <v>0.63063057661949673</v>
      </c>
      <c r="AB271" s="774">
        <v>0.13197766546188969</v>
      </c>
      <c r="AC271" s="774">
        <v>1.8747866182512729E-2</v>
      </c>
      <c r="AD271" s="774">
        <v>1.5836064006161527E-2</v>
      </c>
      <c r="AE271" s="774">
        <v>1.2612914310999213E-3</v>
      </c>
      <c r="AF271" s="774">
        <v>1.2695600262711659E-3</v>
      </c>
      <c r="AG271" s="774">
        <v>9.1109286473051211E-5</v>
      </c>
      <c r="AH271" s="774">
        <v>3.3470465559889524</v>
      </c>
      <c r="AI271" s="774">
        <v>28.572124118015836</v>
      </c>
      <c r="AJ271" s="774">
        <v>2.0533037226977249</v>
      </c>
      <c r="AK271" s="774">
        <v>0.48420282374344992</v>
      </c>
      <c r="AL271" s="774">
        <v>7.8149688095799311E-3</v>
      </c>
      <c r="AM271" s="774">
        <v>1.5180556599298272E-2</v>
      </c>
      <c r="AN271" s="774">
        <v>1.2170098947798382E-2</v>
      </c>
      <c r="AO271" s="774">
        <v>3.5790115171966937E-4</v>
      </c>
      <c r="AP271" s="774">
        <v>8.119281939149497E-4</v>
      </c>
      <c r="AQ271" s="774">
        <v>1.0866918117949248E-5</v>
      </c>
      <c r="AR271" s="774">
        <v>2.573852867061603</v>
      </c>
    </row>
    <row r="272" spans="1:44">
      <c r="A272" s="574" t="s">
        <v>1156</v>
      </c>
      <c r="B272" s="550">
        <v>270</v>
      </c>
      <c r="C272" s="550" t="s">
        <v>1157</v>
      </c>
      <c r="D272" s="551">
        <v>2410867</v>
      </c>
      <c r="E272" s="551">
        <v>1778738.9833341117</v>
      </c>
      <c r="F272" s="551">
        <v>120998.41185371595</v>
      </c>
      <c r="G272" s="551">
        <v>2176.5993789385129</v>
      </c>
      <c r="H272" s="551">
        <v>69.49039811585719</v>
      </c>
      <c r="I272" s="551">
        <v>105.19433765779618</v>
      </c>
      <c r="J272" s="551">
        <v>0</v>
      </c>
      <c r="K272" s="551">
        <v>0</v>
      </c>
      <c r="L272" s="551">
        <v>0</v>
      </c>
      <c r="M272" s="551">
        <v>0</v>
      </c>
      <c r="N272" s="551">
        <v>123349.69596842812</v>
      </c>
      <c r="O272" s="774">
        <v>0.73780054367748682</v>
      </c>
      <c r="P272" s="774">
        <v>5.0188754441334159E-2</v>
      </c>
      <c r="Q272" s="774">
        <v>9.0282847578838357E-4</v>
      </c>
      <c r="R272" s="774">
        <v>2.882382069017378E-5</v>
      </c>
      <c r="S272" s="774">
        <v>4.3633405599643688E-5</v>
      </c>
      <c r="T272" s="774">
        <v>0</v>
      </c>
      <c r="U272" s="774">
        <v>0</v>
      </c>
      <c r="V272" s="774">
        <v>0</v>
      </c>
      <c r="W272" s="774">
        <v>0</v>
      </c>
      <c r="X272" s="774">
        <v>5.1164040143412359E-2</v>
      </c>
      <c r="Y272" s="774">
        <v>24.694512991402409</v>
      </c>
      <c r="Z272" s="774">
        <v>1.636232024579668</v>
      </c>
      <c r="AA272" s="774">
        <v>0.37104140658376017</v>
      </c>
      <c r="AB272" s="774">
        <v>9.2033902855905264E-2</v>
      </c>
      <c r="AC272" s="774">
        <v>1.213854194366705E-2</v>
      </c>
      <c r="AD272" s="774">
        <v>1.3507235029694909E-2</v>
      </c>
      <c r="AE272" s="774">
        <v>1.2797117838415592E-3</v>
      </c>
      <c r="AF272" s="774">
        <v>1.232509921025977E-3</v>
      </c>
      <c r="AG272" s="774">
        <v>9.290147555044868E-5</v>
      </c>
      <c r="AH272" s="774">
        <v>2.1275582341731138</v>
      </c>
      <c r="AI272" s="774">
        <v>17.890805110596538</v>
      </c>
      <c r="AJ272" s="774">
        <v>1.2237435268032664</v>
      </c>
      <c r="AK272" s="774">
        <v>0.25908228324545646</v>
      </c>
      <c r="AL272" s="774">
        <v>5.0147867839057817E-3</v>
      </c>
      <c r="AM272" s="774">
        <v>9.1520685953537205E-3</v>
      </c>
      <c r="AN272" s="774">
        <v>1.0147284293495224E-2</v>
      </c>
      <c r="AO272" s="774">
        <v>3.5360406288150934E-4</v>
      </c>
      <c r="AP272" s="774">
        <v>7.6651252054715476E-4</v>
      </c>
      <c r="AQ272" s="774">
        <v>1.1286816677552763E-5</v>
      </c>
      <c r="AR272" s="774">
        <v>1.5082713531215839</v>
      </c>
    </row>
    <row r="273" spans="1:44">
      <c r="A273" s="574" t="s">
        <v>1158</v>
      </c>
      <c r="B273" s="550">
        <v>271</v>
      </c>
      <c r="C273" s="550" t="s">
        <v>1159</v>
      </c>
      <c r="D273" s="551">
        <v>650605</v>
      </c>
      <c r="E273" s="551">
        <v>406478.39191637037</v>
      </c>
      <c r="F273" s="551">
        <v>25310.073012168399</v>
      </c>
      <c r="G273" s="551">
        <v>938.10975411888933</v>
      </c>
      <c r="H273" s="551">
        <v>15.879983260284973</v>
      </c>
      <c r="I273" s="551">
        <v>24.039066782974384</v>
      </c>
      <c r="J273" s="551">
        <v>0</v>
      </c>
      <c r="K273" s="551">
        <v>0</v>
      </c>
      <c r="L273" s="551">
        <v>0</v>
      </c>
      <c r="M273" s="551">
        <v>0</v>
      </c>
      <c r="N273" s="551">
        <v>26288.101816330549</v>
      </c>
      <c r="O273" s="774">
        <v>0.6247698556211071</v>
      </c>
      <c r="P273" s="774">
        <v>3.8902364740769593E-2</v>
      </c>
      <c r="Q273" s="774">
        <v>1.4419036959735774E-3</v>
      </c>
      <c r="R273" s="774">
        <v>2.4408025238485676E-5</v>
      </c>
      <c r="S273" s="774">
        <v>3.6948788870319755E-5</v>
      </c>
      <c r="T273" s="774">
        <v>0</v>
      </c>
      <c r="U273" s="774">
        <v>0</v>
      </c>
      <c r="V273" s="774">
        <v>0</v>
      </c>
      <c r="W273" s="774">
        <v>0</v>
      </c>
      <c r="X273" s="774">
        <v>4.0405625250851979E-2</v>
      </c>
      <c r="Y273" s="774">
        <v>20.271807419582633</v>
      </c>
      <c r="Z273" s="774">
        <v>1.2600190457454383</v>
      </c>
      <c r="AA273" s="774">
        <v>0.2394628852840916</v>
      </c>
      <c r="AB273" s="774">
        <v>8.5412153697772317E-2</v>
      </c>
      <c r="AC273" s="774">
        <v>1.1506833805174282E-2</v>
      </c>
      <c r="AD273" s="774">
        <v>1.8921764623136078E-2</v>
      </c>
      <c r="AE273" s="774">
        <v>2.4421802625019468E-3</v>
      </c>
      <c r="AF273" s="774">
        <v>1.5023294075144555E-3</v>
      </c>
      <c r="AG273" s="774">
        <v>1.8698532120426138E-4</v>
      </c>
      <c r="AH273" s="774">
        <v>1.6194541781468332</v>
      </c>
      <c r="AI273" s="774">
        <v>14.175284455904002</v>
      </c>
      <c r="AJ273" s="774">
        <v>0.90161563150473301</v>
      </c>
      <c r="AK273" s="774">
        <v>0.15326579261168166</v>
      </c>
      <c r="AL273" s="774">
        <v>4.6113198833745671E-3</v>
      </c>
      <c r="AM273" s="774">
        <v>8.2686393711491769E-3</v>
      </c>
      <c r="AN273" s="774">
        <v>1.4881834813302908E-2</v>
      </c>
      <c r="AO273" s="774">
        <v>5.4982670854129639E-4</v>
      </c>
      <c r="AP273" s="774">
        <v>8.5458622851609109E-4</v>
      </c>
      <c r="AQ273" s="774">
        <v>2.0965551953057058E-5</v>
      </c>
      <c r="AR273" s="774">
        <v>1.0840685966732515</v>
      </c>
    </row>
    <row r="274" spans="1:44">
      <c r="A274" s="574" t="s">
        <v>1160</v>
      </c>
      <c r="B274" s="550">
        <v>272</v>
      </c>
      <c r="C274" s="550" t="s">
        <v>254</v>
      </c>
      <c r="D274" s="551">
        <v>4771926</v>
      </c>
      <c r="E274" s="551">
        <v>7259819.872894804</v>
      </c>
      <c r="F274" s="551">
        <v>496584.25841193495</v>
      </c>
      <c r="G274" s="551">
        <v>13051.6919621783</v>
      </c>
      <c r="H274" s="551">
        <v>283.62102475049352</v>
      </c>
      <c r="I274" s="551">
        <v>429.34458073921121</v>
      </c>
      <c r="J274" s="551">
        <v>0</v>
      </c>
      <c r="K274" s="551">
        <v>0</v>
      </c>
      <c r="L274" s="551">
        <v>0</v>
      </c>
      <c r="M274" s="551">
        <v>0</v>
      </c>
      <c r="N274" s="551">
        <v>510348.91597960296</v>
      </c>
      <c r="O274" s="774">
        <v>1.5213605309249985</v>
      </c>
      <c r="P274" s="774">
        <v>0.10406369638002244</v>
      </c>
      <c r="Q274" s="774">
        <v>2.7350994047640933E-3</v>
      </c>
      <c r="R274" s="774">
        <v>5.9435335910593235E-5</v>
      </c>
      <c r="S274" s="774">
        <v>8.9973017339164773E-5</v>
      </c>
      <c r="T274" s="774">
        <v>0</v>
      </c>
      <c r="U274" s="774">
        <v>0</v>
      </c>
      <c r="V274" s="774">
        <v>0</v>
      </c>
      <c r="W274" s="774">
        <v>0</v>
      </c>
      <c r="X274" s="774">
        <v>0.10694820413803628</v>
      </c>
      <c r="Y274" s="774">
        <v>35.044112798621263</v>
      </c>
      <c r="Z274" s="774">
        <v>2.3754014301166135</v>
      </c>
      <c r="AA274" s="774">
        <v>0.72546922044053153</v>
      </c>
      <c r="AB274" s="774">
        <v>0.14208486244899354</v>
      </c>
      <c r="AC274" s="774">
        <v>1.9312502245332396E-2</v>
      </c>
      <c r="AD274" s="774">
        <v>2.3145139269178508E-2</v>
      </c>
      <c r="AE274" s="774">
        <v>1.3957856012404091E-3</v>
      </c>
      <c r="AF274" s="774">
        <v>1.534413054890144E-3</v>
      </c>
      <c r="AG274" s="774">
        <v>9.8475100805446925E-5</v>
      </c>
      <c r="AH274" s="774">
        <v>3.2884418282775854</v>
      </c>
      <c r="AI274" s="774">
        <v>28.608450783830985</v>
      </c>
      <c r="AJ274" s="774">
        <v>1.9732421630568755</v>
      </c>
      <c r="AK274" s="774">
        <v>0.61276055843889088</v>
      </c>
      <c r="AL274" s="774">
        <v>8.5482811778965877E-3</v>
      </c>
      <c r="AM274" s="774">
        <v>1.6117237209879152E-2</v>
      </c>
      <c r="AN274" s="774">
        <v>1.929166123423048E-2</v>
      </c>
      <c r="AO274" s="774">
        <v>4.4314854253183644E-4</v>
      </c>
      <c r="AP274" s="774">
        <v>1.0592732578697352E-3</v>
      </c>
      <c r="AQ274" s="774">
        <v>1.3580603789513384E-5</v>
      </c>
      <c r="AR274" s="774">
        <v>2.6314759035219639</v>
      </c>
    </row>
    <row r="275" spans="1:44">
      <c r="A275" s="574" t="s">
        <v>1161</v>
      </c>
      <c r="B275" s="550">
        <v>273</v>
      </c>
      <c r="C275" s="550" t="s">
        <v>256</v>
      </c>
      <c r="D275" s="551">
        <v>20010229</v>
      </c>
      <c r="E275" s="551">
        <v>8476877480.6503563</v>
      </c>
      <c r="F275" s="551">
        <v>424237793.68264407</v>
      </c>
      <c r="G275" s="551">
        <v>185726.7760565471</v>
      </c>
      <c r="H275" s="551">
        <v>359376.83499750623</v>
      </c>
      <c r="I275" s="551">
        <v>2061535.4913870734</v>
      </c>
      <c r="J275" s="551">
        <v>0</v>
      </c>
      <c r="K275" s="551">
        <v>0</v>
      </c>
      <c r="L275" s="551">
        <v>486228.76569037663</v>
      </c>
      <c r="M275" s="551">
        <v>0</v>
      </c>
      <c r="N275" s="551">
        <v>427330661.55077559</v>
      </c>
      <c r="O275" s="774">
        <v>423.6272098960165</v>
      </c>
      <c r="P275" s="774">
        <v>21.201046408946347</v>
      </c>
      <c r="Q275" s="774">
        <v>9.281591732735647E-3</v>
      </c>
      <c r="R275" s="774">
        <v>1.795965628366903E-2</v>
      </c>
      <c r="S275" s="774">
        <v>0.10302408290215337</v>
      </c>
      <c r="T275" s="774">
        <v>0</v>
      </c>
      <c r="U275" s="774">
        <v>0</v>
      </c>
      <c r="V275" s="774">
        <v>2.4299010555570186E-2</v>
      </c>
      <c r="W275" s="774">
        <v>0</v>
      </c>
      <c r="X275" s="774">
        <v>21.355610750420475</v>
      </c>
      <c r="Y275" s="774">
        <v>488.77604612605387</v>
      </c>
      <c r="Z275" s="774">
        <v>24.515816722566353</v>
      </c>
      <c r="AA275" s="774">
        <v>0.64232618194247948</v>
      </c>
      <c r="AB275" s="774">
        <v>1.3913385503219875</v>
      </c>
      <c r="AC275" s="774">
        <v>0.12655562908067877</v>
      </c>
      <c r="AD275" s="774">
        <v>1.9884008834359267E-2</v>
      </c>
      <c r="AE275" s="774">
        <v>1.616869240815728E-3</v>
      </c>
      <c r="AF275" s="774">
        <v>2.7699350215619201E-2</v>
      </c>
      <c r="AG275" s="774">
        <v>1.0861539229516917E-4</v>
      </c>
      <c r="AH275" s="774">
        <v>26.725345927594589</v>
      </c>
      <c r="AI275" s="774">
        <v>468.99757538549812</v>
      </c>
      <c r="AJ275" s="774">
        <v>23.425456470566605</v>
      </c>
      <c r="AK275" s="774">
        <v>0.10740018785029752</v>
      </c>
      <c r="AL275" s="774">
        <v>4.2217409390834452E-2</v>
      </c>
      <c r="AM275" s="774">
        <v>0.12097464155596574</v>
      </c>
      <c r="AN275" s="774">
        <v>1.3670397958931862E-2</v>
      </c>
      <c r="AO275" s="774">
        <v>5.5267153336598953E-4</v>
      </c>
      <c r="AP275" s="774">
        <v>2.6849008154678569E-2</v>
      </c>
      <c r="AQ275" s="774">
        <v>1.7090596018503246E-5</v>
      </c>
      <c r="AR275" s="774">
        <v>23.737137877606695</v>
      </c>
    </row>
    <row r="276" spans="1:44">
      <c r="A276" s="574" t="s">
        <v>1162</v>
      </c>
      <c r="B276" s="550">
        <v>274</v>
      </c>
      <c r="C276" s="550" t="s">
        <v>583</v>
      </c>
      <c r="D276" s="551">
        <v>3089183</v>
      </c>
      <c r="E276" s="551">
        <v>23984795.690969113</v>
      </c>
      <c r="F276" s="551">
        <v>1226011.0626719436</v>
      </c>
      <c r="G276" s="551">
        <v>1205.4246233154383</v>
      </c>
      <c r="H276" s="551">
        <v>34310.261125854711</v>
      </c>
      <c r="I276" s="551">
        <v>2429.8939456448215</v>
      </c>
      <c r="J276" s="551">
        <v>0</v>
      </c>
      <c r="K276" s="551">
        <v>0</v>
      </c>
      <c r="L276" s="551">
        <v>0</v>
      </c>
      <c r="M276" s="551">
        <v>0</v>
      </c>
      <c r="N276" s="551">
        <v>1263956.6423667585</v>
      </c>
      <c r="O276" s="774">
        <v>7.7641226469811313</v>
      </c>
      <c r="P276" s="774">
        <v>0.39687226773938078</v>
      </c>
      <c r="Q276" s="774">
        <v>3.902082276496531E-4</v>
      </c>
      <c r="R276" s="774">
        <v>1.1106580971685624E-2</v>
      </c>
      <c r="S276" s="774">
        <v>7.8658141833773572E-4</v>
      </c>
      <c r="T276" s="774">
        <v>0</v>
      </c>
      <c r="U276" s="774">
        <v>0</v>
      </c>
      <c r="V276" s="774">
        <v>0</v>
      </c>
      <c r="W276" s="774">
        <v>0</v>
      </c>
      <c r="X276" s="774">
        <v>0.40915563835705382</v>
      </c>
      <c r="Y276" s="774">
        <v>58.375831882565002</v>
      </c>
      <c r="Z276" s="774">
        <v>3.2564648248965136</v>
      </c>
      <c r="AA276" s="774">
        <v>1.1717083042788423</v>
      </c>
      <c r="AB276" s="774">
        <v>2.8789123370332206</v>
      </c>
      <c r="AC276" s="774">
        <v>1.8932674688006787E-2</v>
      </c>
      <c r="AD276" s="774">
        <v>1.4229942114925179E-2</v>
      </c>
      <c r="AE276" s="774">
        <v>8.742684848563019E-4</v>
      </c>
      <c r="AF276" s="774">
        <v>1.786634481104147E-3</v>
      </c>
      <c r="AG276" s="774">
        <v>6.01668066668655E-5</v>
      </c>
      <c r="AH276" s="774">
        <v>7.3429691527841356</v>
      </c>
      <c r="AI276" s="774">
        <v>17.956446497457808</v>
      </c>
      <c r="AJ276" s="774">
        <v>1.0157432493809828</v>
      </c>
      <c r="AK276" s="774">
        <v>5.415035021394083E-2</v>
      </c>
      <c r="AL276" s="774">
        <v>4.6871351044782406E-2</v>
      </c>
      <c r="AM276" s="774">
        <v>7.3475549506206508E-3</v>
      </c>
      <c r="AN276" s="774">
        <v>4.6509713805739416E-3</v>
      </c>
      <c r="AO276" s="774">
        <v>1.1329623663837954E-4</v>
      </c>
      <c r="AP276" s="774">
        <v>3.767816972173743E-4</v>
      </c>
      <c r="AQ276" s="774">
        <v>2.8625290856548391E-6</v>
      </c>
      <c r="AR276" s="774">
        <v>1.129256417433842</v>
      </c>
    </row>
    <row r="277" spans="1:44">
      <c r="A277" s="574" t="s">
        <v>1163</v>
      </c>
      <c r="B277" s="550">
        <v>275</v>
      </c>
      <c r="C277" s="550" t="s">
        <v>585</v>
      </c>
      <c r="D277" s="551">
        <v>153190</v>
      </c>
      <c r="E277" s="551">
        <v>35885498.631524317</v>
      </c>
      <c r="F277" s="551">
        <v>1880032.9486848142</v>
      </c>
      <c r="G277" s="551">
        <v>0</v>
      </c>
      <c r="H277" s="551">
        <v>514.52209537672252</v>
      </c>
      <c r="I277" s="551">
        <v>6826.0469676294324</v>
      </c>
      <c r="J277" s="551">
        <v>0</v>
      </c>
      <c r="K277" s="551">
        <v>0</v>
      </c>
      <c r="L277" s="551">
        <v>0</v>
      </c>
      <c r="M277" s="551">
        <v>0</v>
      </c>
      <c r="N277" s="551">
        <v>1887373.5177478201</v>
      </c>
      <c r="O277" s="774">
        <v>234.25483798893086</v>
      </c>
      <c r="P277" s="774">
        <v>12.272556620437458</v>
      </c>
      <c r="Q277" s="774">
        <v>0</v>
      </c>
      <c r="R277" s="774">
        <v>3.3587185545839969E-3</v>
      </c>
      <c r="S277" s="774">
        <v>4.455935092127053E-2</v>
      </c>
      <c r="T277" s="774">
        <v>0</v>
      </c>
      <c r="U277" s="774">
        <v>0</v>
      </c>
      <c r="V277" s="774">
        <v>0</v>
      </c>
      <c r="W277" s="774">
        <v>0</v>
      </c>
      <c r="X277" s="774">
        <v>12.320474689913311</v>
      </c>
      <c r="Y277" s="774">
        <v>343.64605238222498</v>
      </c>
      <c r="Z277" s="774">
        <v>17.886121504765264</v>
      </c>
      <c r="AA277" s="774">
        <v>0.28509148872037204</v>
      </c>
      <c r="AB277" s="774">
        <v>0.64116833652761385</v>
      </c>
      <c r="AC277" s="774">
        <v>7.7830432452778625E-2</v>
      </c>
      <c r="AD277" s="774">
        <v>2.0245123053201211E-2</v>
      </c>
      <c r="AE277" s="774">
        <v>1.6887139310577703E-3</v>
      </c>
      <c r="AF277" s="774">
        <v>6.0621029410143556E-3</v>
      </c>
      <c r="AG277" s="774">
        <v>1.129673606210871E-4</v>
      </c>
      <c r="AH277" s="774">
        <v>18.918320669751921</v>
      </c>
      <c r="AI277" s="774">
        <v>333.78169300716894</v>
      </c>
      <c r="AJ277" s="774">
        <v>17.333496263368787</v>
      </c>
      <c r="AK277" s="774">
        <v>3.5889730426979759E-2</v>
      </c>
      <c r="AL277" s="774">
        <v>2.1502747532776038E-2</v>
      </c>
      <c r="AM277" s="774">
        <v>7.468282479487319E-2</v>
      </c>
      <c r="AN277" s="774">
        <v>1.5949816409617422E-2</v>
      </c>
      <c r="AO277" s="774">
        <v>6.4281406796734672E-4</v>
      </c>
      <c r="AP277" s="774">
        <v>5.5194208392219937E-3</v>
      </c>
      <c r="AQ277" s="774">
        <v>1.9785071855440365E-5</v>
      </c>
      <c r="AR277" s="774">
        <v>17.487703402512075</v>
      </c>
    </row>
    <row r="278" spans="1:44">
      <c r="A278" s="574" t="s">
        <v>1164</v>
      </c>
      <c r="B278" s="550">
        <v>276</v>
      </c>
      <c r="C278" s="550" t="s">
        <v>1165</v>
      </c>
      <c r="D278" s="551">
        <v>2750749</v>
      </c>
      <c r="E278" s="551">
        <v>4647956.5271948446</v>
      </c>
      <c r="F278" s="551">
        <v>117907.62649042728</v>
      </c>
      <c r="G278" s="551">
        <v>0</v>
      </c>
      <c r="H278" s="551">
        <v>41.545521820640289</v>
      </c>
      <c r="I278" s="551">
        <v>70.8195748183132</v>
      </c>
      <c r="J278" s="551">
        <v>0</v>
      </c>
      <c r="K278" s="551">
        <v>0</v>
      </c>
      <c r="L278" s="551">
        <v>0</v>
      </c>
      <c r="M278" s="551">
        <v>0</v>
      </c>
      <c r="N278" s="551">
        <v>118019.99158706622</v>
      </c>
      <c r="O278" s="774">
        <v>1.6897057954741943</v>
      </c>
      <c r="P278" s="774">
        <v>4.2863825994457247E-2</v>
      </c>
      <c r="Q278" s="774">
        <v>0</v>
      </c>
      <c r="R278" s="774">
        <v>1.5103348877211367E-5</v>
      </c>
      <c r="S278" s="774">
        <v>2.5745560506724969E-5</v>
      </c>
      <c r="T278" s="774">
        <v>0</v>
      </c>
      <c r="U278" s="774">
        <v>0</v>
      </c>
      <c r="V278" s="774">
        <v>0</v>
      </c>
      <c r="W278" s="774">
        <v>0</v>
      </c>
      <c r="X278" s="774">
        <v>4.2904674903841186E-2</v>
      </c>
      <c r="Y278" s="774">
        <v>31.800653699480534</v>
      </c>
      <c r="Z278" s="774">
        <v>1.6231672779550959</v>
      </c>
      <c r="AA278" s="774">
        <v>0.11786103220359138</v>
      </c>
      <c r="AB278" s="774">
        <v>0.10642008994459556</v>
      </c>
      <c r="AC278" s="774">
        <v>1.2579823617593291E-2</v>
      </c>
      <c r="AD278" s="774">
        <v>1.4983492788120865E-2</v>
      </c>
      <c r="AE278" s="774">
        <v>5.6673836732163405E-4</v>
      </c>
      <c r="AF278" s="774">
        <v>1.6829388433882214E-3</v>
      </c>
      <c r="AG278" s="774">
        <v>4.1181548015791828E-5</v>
      </c>
      <c r="AH278" s="774">
        <v>1.8773025752677226</v>
      </c>
      <c r="AI278" s="774">
        <v>28.725754985713372</v>
      </c>
      <c r="AJ278" s="774">
        <v>1.4477131714036682</v>
      </c>
      <c r="AK278" s="774">
        <v>6.5023563074392804E-2</v>
      </c>
      <c r="AL278" s="774">
        <v>4.6199926092587197E-3</v>
      </c>
      <c r="AM278" s="774">
        <v>1.0442558837551876E-2</v>
      </c>
      <c r="AN278" s="774">
        <v>1.2338059539148356E-2</v>
      </c>
      <c r="AO278" s="774">
        <v>1.9725466404005342E-4</v>
      </c>
      <c r="AP278" s="774">
        <v>1.4994700974311195E-3</v>
      </c>
      <c r="AQ278" s="774">
        <v>5.8485732068094872E-6</v>
      </c>
      <c r="AR278" s="774">
        <v>1.541839918798698</v>
      </c>
    </row>
    <row r="279" spans="1:44">
      <c r="A279" s="574" t="s">
        <v>1166</v>
      </c>
      <c r="B279" s="550">
        <v>277</v>
      </c>
      <c r="C279" s="550" t="s">
        <v>1167</v>
      </c>
      <c r="D279" s="551">
        <v>125276</v>
      </c>
      <c r="E279" s="551">
        <v>137532.09417055207</v>
      </c>
      <c r="F279" s="551">
        <v>1858.5145107519913</v>
      </c>
      <c r="G279" s="551">
        <v>0</v>
      </c>
      <c r="H279" s="551">
        <v>1.2293235932758322</v>
      </c>
      <c r="I279" s="551">
        <v>2.095536904453152</v>
      </c>
      <c r="J279" s="551">
        <v>0</v>
      </c>
      <c r="K279" s="551">
        <v>0</v>
      </c>
      <c r="L279" s="551">
        <v>0</v>
      </c>
      <c r="M279" s="551">
        <v>0</v>
      </c>
      <c r="N279" s="551">
        <v>1861.8393712497204</v>
      </c>
      <c r="O279" s="774">
        <v>1.0978327386774167</v>
      </c>
      <c r="P279" s="774">
        <v>1.483535961199265E-2</v>
      </c>
      <c r="Q279" s="774">
        <v>0</v>
      </c>
      <c r="R279" s="774">
        <v>9.8129218148394912E-6</v>
      </c>
      <c r="S279" s="774">
        <v>1.6727361222046938E-5</v>
      </c>
      <c r="T279" s="774">
        <v>0</v>
      </c>
      <c r="U279" s="774">
        <v>0</v>
      </c>
      <c r="V279" s="774">
        <v>0</v>
      </c>
      <c r="W279" s="774">
        <v>0</v>
      </c>
      <c r="X279" s="774">
        <v>1.4861899895029536E-2</v>
      </c>
      <c r="Y279" s="774">
        <v>32.712827695427485</v>
      </c>
      <c r="Z279" s="774">
        <v>1.6575313487365646</v>
      </c>
      <c r="AA279" s="774">
        <v>6.3457128934943458E-2</v>
      </c>
      <c r="AB279" s="774">
        <v>0.10730940577328373</v>
      </c>
      <c r="AC279" s="774">
        <v>9.481446657680687E-3</v>
      </c>
      <c r="AD279" s="774">
        <v>1.6537317752791825E-2</v>
      </c>
      <c r="AE279" s="774">
        <v>1.4092919351544136E-3</v>
      </c>
      <c r="AF279" s="774">
        <v>2.1034052394714618E-3</v>
      </c>
      <c r="AG279" s="774">
        <v>9.4491595353446298E-5</v>
      </c>
      <c r="AH279" s="774">
        <v>1.8579238366252437</v>
      </c>
      <c r="AI279" s="774">
        <v>30.351900867305464</v>
      </c>
      <c r="AJ279" s="774">
        <v>1.5226326023031542</v>
      </c>
      <c r="AK279" s="774">
        <v>1.7099092978784623E-2</v>
      </c>
      <c r="AL279" s="774">
        <v>3.236831926920244E-3</v>
      </c>
      <c r="AM279" s="774">
        <v>8.3952229893238042E-3</v>
      </c>
      <c r="AN279" s="774">
        <v>1.4105316251184949E-2</v>
      </c>
      <c r="AO279" s="774">
        <v>5.723218321958026E-4</v>
      </c>
      <c r="AP279" s="774">
        <v>1.8367663452117219E-3</v>
      </c>
      <c r="AQ279" s="774">
        <v>1.7640166202670259E-5</v>
      </c>
      <c r="AR279" s="774">
        <v>1.5678957947929781</v>
      </c>
    </row>
    <row r="280" spans="1:44">
      <c r="A280" s="574" t="s">
        <v>1168</v>
      </c>
      <c r="B280" s="550">
        <v>278</v>
      </c>
      <c r="C280" s="550" t="s">
        <v>1169</v>
      </c>
      <c r="D280" s="551">
        <v>1654386</v>
      </c>
      <c r="E280" s="551">
        <v>11447549.637540447</v>
      </c>
      <c r="F280" s="551">
        <v>721866.93815154489</v>
      </c>
      <c r="G280" s="551">
        <v>594626.04258858843</v>
      </c>
      <c r="H280" s="551">
        <v>1609499.9757396616</v>
      </c>
      <c r="I280" s="551">
        <v>1332668.48235141</v>
      </c>
      <c r="J280" s="551">
        <v>0</v>
      </c>
      <c r="K280" s="551">
        <v>0</v>
      </c>
      <c r="L280" s="551">
        <v>0</v>
      </c>
      <c r="M280" s="551">
        <v>0</v>
      </c>
      <c r="N280" s="551">
        <v>4258661.4388312045</v>
      </c>
      <c r="O280" s="774">
        <v>6.9195155408353592</v>
      </c>
      <c r="P280" s="774">
        <v>0.43633525558820307</v>
      </c>
      <c r="Q280" s="774">
        <v>0.35942400539450192</v>
      </c>
      <c r="R280" s="774">
        <v>0.97286846947427119</v>
      </c>
      <c r="S280" s="774">
        <v>0.80553660533358595</v>
      </c>
      <c r="T280" s="774">
        <v>0</v>
      </c>
      <c r="U280" s="774">
        <v>0</v>
      </c>
      <c r="V280" s="774">
        <v>0</v>
      </c>
      <c r="W280" s="774">
        <v>0</v>
      </c>
      <c r="X280" s="774">
        <v>2.5741643357905621</v>
      </c>
      <c r="Y280" s="774">
        <v>78.733712495041317</v>
      </c>
      <c r="Z280" s="774">
        <v>4.2482367819440485</v>
      </c>
      <c r="AA280" s="774">
        <v>0.6036618594629688</v>
      </c>
      <c r="AB280" s="774">
        <v>1.2946713319233349</v>
      </c>
      <c r="AC280" s="774">
        <v>0.83087375311527678</v>
      </c>
      <c r="AD280" s="774">
        <v>4.6050895513584655E-2</v>
      </c>
      <c r="AE280" s="774">
        <v>2.2829585351193497E-3</v>
      </c>
      <c r="AF280" s="774">
        <v>4.6256473088238104E-3</v>
      </c>
      <c r="AG280" s="774">
        <v>1.567743503066366E-4</v>
      </c>
      <c r="AH280" s="774">
        <v>7.0305600021534644</v>
      </c>
      <c r="AI280" s="774">
        <v>69.911785585155542</v>
      </c>
      <c r="AJ280" s="774">
        <v>3.7424194840693543</v>
      </c>
      <c r="AK280" s="774">
        <v>0.44986053684907978</v>
      </c>
      <c r="AL280" s="774">
        <v>0.98100471218903995</v>
      </c>
      <c r="AM280" s="774">
        <v>0.82567914664434916</v>
      </c>
      <c r="AN280" s="774">
        <v>3.7937369005853858E-2</v>
      </c>
      <c r="AO280" s="774">
        <v>8.6751362246587809E-4</v>
      </c>
      <c r="AP280" s="774">
        <v>3.8940952282896738E-3</v>
      </c>
      <c r="AQ280" s="774">
        <v>2.5689075831838006E-5</v>
      </c>
      <c r="AR280" s="774">
        <v>6.0416885466842647</v>
      </c>
    </row>
    <row r="281" spans="1:44">
      <c r="A281" s="574" t="s">
        <v>1170</v>
      </c>
      <c r="B281" s="550">
        <v>279</v>
      </c>
      <c r="C281" s="550" t="s">
        <v>1171</v>
      </c>
      <c r="D281" s="551">
        <v>949001</v>
      </c>
      <c r="E281" s="551">
        <v>17984190.175491881</v>
      </c>
      <c r="F281" s="551">
        <v>479491.87339269073</v>
      </c>
      <c r="G281" s="551">
        <v>10209907.986885287</v>
      </c>
      <c r="H281" s="551">
        <v>1230278.1447765189</v>
      </c>
      <c r="I281" s="551">
        <v>339103.79873677017</v>
      </c>
      <c r="J281" s="551">
        <v>0</v>
      </c>
      <c r="K281" s="551">
        <v>0</v>
      </c>
      <c r="L281" s="551">
        <v>0</v>
      </c>
      <c r="M281" s="551">
        <v>0</v>
      </c>
      <c r="N281" s="551">
        <v>12258781.803791266</v>
      </c>
      <c r="O281" s="774">
        <v>18.950654609944436</v>
      </c>
      <c r="P281" s="774">
        <v>0.50525960814866444</v>
      </c>
      <c r="Q281" s="774">
        <v>10.758585066702024</v>
      </c>
      <c r="R281" s="774">
        <v>1.2963928855465052</v>
      </c>
      <c r="S281" s="774">
        <v>0.35732712477307205</v>
      </c>
      <c r="T281" s="774">
        <v>0</v>
      </c>
      <c r="U281" s="774">
        <v>0</v>
      </c>
      <c r="V281" s="774">
        <v>0</v>
      </c>
      <c r="W281" s="774">
        <v>0</v>
      </c>
      <c r="X281" s="774">
        <v>12.917564685170264</v>
      </c>
      <c r="Y281" s="774">
        <v>73.258280672678893</v>
      </c>
      <c r="Z281" s="774">
        <v>3.5702536368352176</v>
      </c>
      <c r="AA281" s="774">
        <v>10.888842818017423</v>
      </c>
      <c r="AB281" s="774">
        <v>1.5232676335823752</v>
      </c>
      <c r="AC281" s="774">
        <v>0.38121358837905822</v>
      </c>
      <c r="AD281" s="774">
        <v>1.7802095978917066E-2</v>
      </c>
      <c r="AE281" s="774">
        <v>1.0206102061745472E-3</v>
      </c>
      <c r="AF281" s="774">
        <v>2.8025320304526269E-3</v>
      </c>
      <c r="AG281" s="774">
        <v>6.4819393440601934E-5</v>
      </c>
      <c r="AH281" s="774">
        <v>16.385267734423064</v>
      </c>
      <c r="AI281" s="774">
        <v>67.889756428704544</v>
      </c>
      <c r="AJ281" s="774">
        <v>3.2589307641575944</v>
      </c>
      <c r="AK281" s="774">
        <v>10.789849595547906</v>
      </c>
      <c r="AL281" s="774">
        <v>1.3067529478865372</v>
      </c>
      <c r="AM281" s="774">
        <v>0.37752286918257616</v>
      </c>
      <c r="AN281" s="774">
        <v>1.4929860806409975E-2</v>
      </c>
      <c r="AO281" s="774">
        <v>4.1723281079119874E-4</v>
      </c>
      <c r="AP281" s="774">
        <v>2.4974433618863063E-3</v>
      </c>
      <c r="AQ281" s="774">
        <v>1.1126462681532527E-5</v>
      </c>
      <c r="AR281" s="774">
        <v>15.75091184021638</v>
      </c>
    </row>
    <row r="282" spans="1:44">
      <c r="A282" s="574" t="s">
        <v>1172</v>
      </c>
      <c r="B282" s="550">
        <v>280</v>
      </c>
      <c r="C282" s="550" t="s">
        <v>5</v>
      </c>
      <c r="D282" s="551">
        <v>5043316</v>
      </c>
      <c r="E282" s="551">
        <v>112379252.21835873</v>
      </c>
      <c r="F282" s="551">
        <v>3693009.2869407632</v>
      </c>
      <c r="G282" s="551">
        <v>19397835.629950762</v>
      </c>
      <c r="H282" s="551">
        <v>949041.10395031236</v>
      </c>
      <c r="I282" s="551">
        <v>1497218.1791835553</v>
      </c>
      <c r="J282" s="551">
        <v>0</v>
      </c>
      <c r="K282" s="551">
        <v>0</v>
      </c>
      <c r="L282" s="551">
        <v>0</v>
      </c>
      <c r="M282" s="551">
        <v>0</v>
      </c>
      <c r="N282" s="551">
        <v>25537104.200025391</v>
      </c>
      <c r="O282" s="774">
        <v>22.282810004044705</v>
      </c>
      <c r="P282" s="774">
        <v>0.73225815850935438</v>
      </c>
      <c r="Q282" s="774">
        <v>3.8462463248288947</v>
      </c>
      <c r="R282" s="774">
        <v>0.18817799716502245</v>
      </c>
      <c r="S282" s="774">
        <v>0.29687177626457578</v>
      </c>
      <c r="T282" s="774">
        <v>0</v>
      </c>
      <c r="U282" s="774">
        <v>0</v>
      </c>
      <c r="V282" s="774">
        <v>0</v>
      </c>
      <c r="W282" s="774">
        <v>0</v>
      </c>
      <c r="X282" s="774">
        <v>5.0635542567678469</v>
      </c>
      <c r="Y282" s="774">
        <v>72.750378219274651</v>
      </c>
      <c r="Z282" s="774">
        <v>3.5567201966779036</v>
      </c>
      <c r="AA282" s="774">
        <v>3.9750700292942835</v>
      </c>
      <c r="AB282" s="774">
        <v>0.40129623236212236</v>
      </c>
      <c r="AC282" s="774">
        <v>0.31830957735999232</v>
      </c>
      <c r="AD282" s="774">
        <v>1.2644026566308949E-2</v>
      </c>
      <c r="AE282" s="774">
        <v>9.6550553783552998E-4</v>
      </c>
      <c r="AF282" s="774">
        <v>2.6936482756839417E-3</v>
      </c>
      <c r="AG282" s="774">
        <v>5.4319767964787079E-5</v>
      </c>
      <c r="AH282" s="774">
        <v>8.2677535358420968</v>
      </c>
      <c r="AI282" s="774">
        <v>68.115972451992846</v>
      </c>
      <c r="AJ282" s="774">
        <v>3.2871331614042436</v>
      </c>
      <c r="AK282" s="774">
        <v>3.8860651060964342</v>
      </c>
      <c r="AL282" s="774">
        <v>0.19846252278724336</v>
      </c>
      <c r="AM282" s="774">
        <v>0.31553474599121889</v>
      </c>
      <c r="AN282" s="774">
        <v>1.0295297438611972E-2</v>
      </c>
      <c r="AO282" s="774">
        <v>4.5696194434411791E-4</v>
      </c>
      <c r="AP282" s="774">
        <v>2.4335534646803712E-3</v>
      </c>
      <c r="AQ282" s="774">
        <v>9.2247957919903779E-6</v>
      </c>
      <c r="AR282" s="774">
        <v>7.7003905739225678</v>
      </c>
    </row>
    <row r="283" spans="1:44">
      <c r="A283" s="574" t="s">
        <v>1173</v>
      </c>
      <c r="B283" s="550">
        <v>281</v>
      </c>
      <c r="C283" s="550" t="s">
        <v>343</v>
      </c>
      <c r="D283" s="551">
        <v>48959979</v>
      </c>
      <c r="E283" s="551">
        <v>36132167.613261953</v>
      </c>
      <c r="F283" s="551">
        <v>2405399.5869963388</v>
      </c>
      <c r="G283" s="551">
        <v>0</v>
      </c>
      <c r="H283" s="551">
        <v>322.9655331801855</v>
      </c>
      <c r="I283" s="551">
        <v>550.53543049800737</v>
      </c>
      <c r="J283" s="551">
        <v>0</v>
      </c>
      <c r="K283" s="551">
        <v>0</v>
      </c>
      <c r="L283" s="551">
        <v>0</v>
      </c>
      <c r="M283" s="551">
        <v>0</v>
      </c>
      <c r="N283" s="551">
        <v>2406273.0879600169</v>
      </c>
      <c r="O283" s="774">
        <v>0.73799393609343567</v>
      </c>
      <c r="P283" s="774">
        <v>4.9129914598132055E-2</v>
      </c>
      <c r="Q283" s="774">
        <v>0</v>
      </c>
      <c r="R283" s="774">
        <v>6.5965210724495107E-6</v>
      </c>
      <c r="S283" s="774">
        <v>1.1244601034204026E-5</v>
      </c>
      <c r="T283" s="774">
        <v>0</v>
      </c>
      <c r="U283" s="774">
        <v>0</v>
      </c>
      <c r="V283" s="774">
        <v>0</v>
      </c>
      <c r="W283" s="774">
        <v>0</v>
      </c>
      <c r="X283" s="774">
        <v>4.9147755720238703E-2</v>
      </c>
      <c r="Y283" s="774">
        <v>12.642523035771738</v>
      </c>
      <c r="Z283" s="774">
        <v>0.74445197259978213</v>
      </c>
      <c r="AA283" s="774">
        <v>4.7320051736285812E-2</v>
      </c>
      <c r="AB283" s="774">
        <v>6.438313512761637E-2</v>
      </c>
      <c r="AC283" s="774">
        <v>6.177759153030234E-3</v>
      </c>
      <c r="AD283" s="774">
        <v>7.4440158107272761E-3</v>
      </c>
      <c r="AE283" s="774">
        <v>3.9152479091643816E-4</v>
      </c>
      <c r="AF283" s="774">
        <v>4.6468301933762864E-4</v>
      </c>
      <c r="AG283" s="774">
        <v>2.3368257911667978E-5</v>
      </c>
      <c r="AH283" s="774">
        <v>0.87065651049560766</v>
      </c>
      <c r="AI283" s="774">
        <v>10.819460593233886</v>
      </c>
      <c r="AJ283" s="774">
        <v>0.63883699554390216</v>
      </c>
      <c r="AK283" s="774">
        <v>1.9763569276829564E-2</v>
      </c>
      <c r="AL283" s="774">
        <v>2.9831710739548285E-3</v>
      </c>
      <c r="AM283" s="774">
        <v>5.2224766915024579E-3</v>
      </c>
      <c r="AN283" s="774">
        <v>6.6454029820522762E-3</v>
      </c>
      <c r="AO283" s="774">
        <v>1.4267862243105692E-4</v>
      </c>
      <c r="AP283" s="774">
        <v>3.4557527956781777E-4</v>
      </c>
      <c r="AQ283" s="774">
        <v>2.4750033369011044E-6</v>
      </c>
      <c r="AR283" s="774">
        <v>0.67394234447357704</v>
      </c>
    </row>
    <row r="284" spans="1:44">
      <c r="A284" s="574" t="s">
        <v>1174</v>
      </c>
      <c r="B284" s="550">
        <v>282</v>
      </c>
      <c r="C284" s="550" t="s">
        <v>344</v>
      </c>
      <c r="D284" s="551">
        <v>43758323</v>
      </c>
      <c r="E284" s="551">
        <v>47791874.532519847</v>
      </c>
      <c r="F284" s="551">
        <v>2858592.4730883976</v>
      </c>
      <c r="G284" s="551">
        <v>0</v>
      </c>
      <c r="H284" s="551">
        <v>427.1852274484217</v>
      </c>
      <c r="I284" s="551">
        <v>728.19102639196058</v>
      </c>
      <c r="J284" s="551">
        <v>0</v>
      </c>
      <c r="K284" s="551">
        <v>0</v>
      </c>
      <c r="L284" s="551">
        <v>0</v>
      </c>
      <c r="M284" s="551">
        <v>0</v>
      </c>
      <c r="N284" s="551">
        <v>2859747.8493422382</v>
      </c>
      <c r="O284" s="774">
        <v>1.0921779276714934</v>
      </c>
      <c r="P284" s="774">
        <v>6.5326828751833058E-2</v>
      </c>
      <c r="Q284" s="774">
        <v>0</v>
      </c>
      <c r="R284" s="774">
        <v>9.7623765757298724E-6</v>
      </c>
      <c r="S284" s="774">
        <v>1.6641200495548253E-5</v>
      </c>
      <c r="T284" s="774">
        <v>0</v>
      </c>
      <c r="U284" s="774">
        <v>0</v>
      </c>
      <c r="V284" s="774">
        <v>0</v>
      </c>
      <c r="W284" s="774">
        <v>0</v>
      </c>
      <c r="X284" s="774">
        <v>6.5353232328904332E-2</v>
      </c>
      <c r="Y284" s="774">
        <v>25.308742492283312</v>
      </c>
      <c r="Z284" s="774">
        <v>1.3774214940151128</v>
      </c>
      <c r="AA284" s="774">
        <v>7.3617708608975888E-2</v>
      </c>
      <c r="AB284" s="774">
        <v>0.11654456756934198</v>
      </c>
      <c r="AC284" s="774">
        <v>1.220633395589501E-2</v>
      </c>
      <c r="AD284" s="774">
        <v>1.0509130076599761E-2</v>
      </c>
      <c r="AE284" s="774">
        <v>3.7791875187107943E-4</v>
      </c>
      <c r="AF284" s="774">
        <v>1.1404156466452949E-3</v>
      </c>
      <c r="AG284" s="774">
        <v>2.4528783168224594E-5</v>
      </c>
      <c r="AH284" s="774">
        <v>1.5918420974076102</v>
      </c>
      <c r="AI284" s="774">
        <v>22.62008078919181</v>
      </c>
      <c r="AJ284" s="774">
        <v>1.2245101697391174</v>
      </c>
      <c r="AK284" s="774">
        <v>2.6290854881772262E-2</v>
      </c>
      <c r="AL284" s="774">
        <v>7.2829624223986148E-3</v>
      </c>
      <c r="AM284" s="774">
        <v>1.0698120784381962E-2</v>
      </c>
      <c r="AN284" s="774">
        <v>8.9931109983077961E-3</v>
      </c>
      <c r="AO284" s="774">
        <v>1.2446067614585305E-4</v>
      </c>
      <c r="AP284" s="774">
        <v>9.9889024140169236E-4</v>
      </c>
      <c r="AQ284" s="774">
        <v>3.0012798201175153E-6</v>
      </c>
      <c r="AR284" s="774">
        <v>1.2789015710233458</v>
      </c>
    </row>
    <row r="285" spans="1:44">
      <c r="A285" s="574" t="s">
        <v>1175</v>
      </c>
      <c r="B285" s="550">
        <v>283</v>
      </c>
      <c r="C285" s="550" t="s">
        <v>591</v>
      </c>
      <c r="D285" s="551">
        <v>23544887</v>
      </c>
      <c r="E285" s="551">
        <v>2659543.4477149239</v>
      </c>
      <c r="F285" s="551">
        <v>145585.42392600433</v>
      </c>
      <c r="G285" s="551">
        <v>0</v>
      </c>
      <c r="H285" s="551">
        <v>23.772193154884338</v>
      </c>
      <c r="I285" s="551">
        <v>40.522697464142198</v>
      </c>
      <c r="J285" s="551">
        <v>0</v>
      </c>
      <c r="K285" s="551">
        <v>0</v>
      </c>
      <c r="L285" s="551">
        <v>0</v>
      </c>
      <c r="M285" s="551">
        <v>0</v>
      </c>
      <c r="N285" s="551">
        <v>145649.71881662335</v>
      </c>
      <c r="O285" s="774">
        <v>0.11295630544818176</v>
      </c>
      <c r="P285" s="774">
        <v>6.1833137668490116E-3</v>
      </c>
      <c r="Q285" s="774">
        <v>0</v>
      </c>
      <c r="R285" s="774">
        <v>1.00965416206433E-6</v>
      </c>
      <c r="S285" s="774">
        <v>1.7210826904432456E-6</v>
      </c>
      <c r="T285" s="774">
        <v>0</v>
      </c>
      <c r="U285" s="774">
        <v>0</v>
      </c>
      <c r="V285" s="774">
        <v>0</v>
      </c>
      <c r="W285" s="774">
        <v>0</v>
      </c>
      <c r="X285" s="774">
        <v>6.1860445037015196E-3</v>
      </c>
      <c r="Y285" s="774">
        <v>8.4939805531113635</v>
      </c>
      <c r="Z285" s="774">
        <v>0.47899939931283037</v>
      </c>
      <c r="AA285" s="774">
        <v>5.1414293820608581E-2</v>
      </c>
      <c r="AB285" s="774">
        <v>4.0352757297611896E-2</v>
      </c>
      <c r="AC285" s="774">
        <v>6.0422595572484543E-3</v>
      </c>
      <c r="AD285" s="774">
        <v>6.3650868334626E-3</v>
      </c>
      <c r="AE285" s="774">
        <v>3.9879908358469356E-4</v>
      </c>
      <c r="AF285" s="774">
        <v>3.951709203357214E-4</v>
      </c>
      <c r="AG285" s="774">
        <v>2.4063427648824918E-5</v>
      </c>
      <c r="AH285" s="774">
        <v>0.58399183025333101</v>
      </c>
      <c r="AI285" s="774">
        <v>6.9036936850670187</v>
      </c>
      <c r="AJ285" s="774">
        <v>0.38774562088985859</v>
      </c>
      <c r="AK285" s="774">
        <v>3.2769387141751774E-2</v>
      </c>
      <c r="AL285" s="774">
        <v>3.1007428556134313E-3</v>
      </c>
      <c r="AM285" s="774">
        <v>5.0373064053484727E-3</v>
      </c>
      <c r="AN285" s="774">
        <v>5.2692142117864247E-3</v>
      </c>
      <c r="AO285" s="774">
        <v>1.5671416237763281E-4</v>
      </c>
      <c r="AP285" s="774">
        <v>2.8700582873784648E-4</v>
      </c>
      <c r="AQ285" s="774">
        <v>3.3814500935650149E-6</v>
      </c>
      <c r="AR285" s="774">
        <v>0.43436937294556777</v>
      </c>
    </row>
    <row r="286" spans="1:44">
      <c r="A286" s="574" t="s">
        <v>1176</v>
      </c>
      <c r="B286" s="550">
        <v>284</v>
      </c>
      <c r="C286" s="550" t="s">
        <v>1177</v>
      </c>
      <c r="D286" s="551">
        <v>8017322</v>
      </c>
      <c r="E286" s="551">
        <v>580404.13935362932</v>
      </c>
      <c r="F286" s="551">
        <v>32829.611297930329</v>
      </c>
      <c r="G286" s="551">
        <v>0</v>
      </c>
      <c r="H286" s="551">
        <v>5.1879127300829238</v>
      </c>
      <c r="I286" s="551">
        <v>8.8434506930770045</v>
      </c>
      <c r="J286" s="551">
        <v>0</v>
      </c>
      <c r="K286" s="551">
        <v>0</v>
      </c>
      <c r="L286" s="551">
        <v>0</v>
      </c>
      <c r="M286" s="551">
        <v>0</v>
      </c>
      <c r="N286" s="551">
        <v>32843.642661353493</v>
      </c>
      <c r="O286" s="774">
        <v>7.2393766815606178E-2</v>
      </c>
      <c r="P286" s="774">
        <v>4.0948350706046643E-3</v>
      </c>
      <c r="Q286" s="774">
        <v>0</v>
      </c>
      <c r="R286" s="774">
        <v>6.47087984003003E-7</v>
      </c>
      <c r="S286" s="774">
        <v>1.1030429728376888E-6</v>
      </c>
      <c r="T286" s="774">
        <v>0</v>
      </c>
      <c r="U286" s="774">
        <v>0</v>
      </c>
      <c r="V286" s="774">
        <v>0</v>
      </c>
      <c r="W286" s="774">
        <v>0</v>
      </c>
      <c r="X286" s="774">
        <v>4.0965852015615051E-3</v>
      </c>
      <c r="Y286" s="774">
        <v>7.1477401201441024</v>
      </c>
      <c r="Z286" s="774">
        <v>0.40420948585780481</v>
      </c>
      <c r="AA286" s="774">
        <v>5.083078850979178E-2</v>
      </c>
      <c r="AB286" s="774">
        <v>3.6368570416022317E-2</v>
      </c>
      <c r="AC286" s="774">
        <v>6.0030622785198304E-3</v>
      </c>
      <c r="AD286" s="774">
        <v>6.3743535660509242E-3</v>
      </c>
      <c r="AE286" s="774">
        <v>3.5982544842239831E-4</v>
      </c>
      <c r="AF286" s="774">
        <v>3.1634623958706244E-4</v>
      </c>
      <c r="AG286" s="774">
        <v>1.8700894612631347E-5</v>
      </c>
      <c r="AH286" s="774">
        <v>0.50448113321081178</v>
      </c>
      <c r="AI286" s="774">
        <v>5.7235474144070322</v>
      </c>
      <c r="AJ286" s="774">
        <v>0.32277524664165852</v>
      </c>
      <c r="AK286" s="774">
        <v>3.4216070088047917E-2</v>
      </c>
      <c r="AL286" s="774">
        <v>3.3170811058394058E-3</v>
      </c>
      <c r="AM286" s="774">
        <v>5.0712472170201311E-3</v>
      </c>
      <c r="AN286" s="774">
        <v>5.2757091443676931E-3</v>
      </c>
      <c r="AO286" s="774">
        <v>1.690396985765069E-4</v>
      </c>
      <c r="AP286" s="774">
        <v>2.264991261307898E-4</v>
      </c>
      <c r="AQ286" s="774">
        <v>2.5425739274918373E-6</v>
      </c>
      <c r="AR286" s="774">
        <v>0.37105343559556841</v>
      </c>
    </row>
    <row r="287" spans="1:44">
      <c r="A287" s="574" t="s">
        <v>1178</v>
      </c>
      <c r="B287" s="550">
        <v>285</v>
      </c>
      <c r="C287" s="550" t="s">
        <v>1179</v>
      </c>
      <c r="D287" s="551">
        <v>4771376</v>
      </c>
      <c r="E287" s="551">
        <v>693220.32412057091</v>
      </c>
      <c r="F287" s="551">
        <v>38180.585085236431</v>
      </c>
      <c r="G287" s="551">
        <v>0</v>
      </c>
      <c r="H287" s="551">
        <v>6.1963144306007818</v>
      </c>
      <c r="I287" s="551">
        <v>10.562398405060225</v>
      </c>
      <c r="J287" s="551">
        <v>0</v>
      </c>
      <c r="K287" s="551">
        <v>0</v>
      </c>
      <c r="L287" s="551">
        <v>0</v>
      </c>
      <c r="M287" s="551">
        <v>0</v>
      </c>
      <c r="N287" s="551">
        <v>38197.343798072092</v>
      </c>
      <c r="O287" s="774">
        <v>0.14528729744219926</v>
      </c>
      <c r="P287" s="774">
        <v>8.0020071956677548E-3</v>
      </c>
      <c r="Q287" s="774">
        <v>0</v>
      </c>
      <c r="R287" s="774">
        <v>1.298643081283215E-6</v>
      </c>
      <c r="S287" s="774">
        <v>2.2137007029125822E-6</v>
      </c>
      <c r="T287" s="774">
        <v>0</v>
      </c>
      <c r="U287" s="774">
        <v>0</v>
      </c>
      <c r="V287" s="774">
        <v>0</v>
      </c>
      <c r="W287" s="774">
        <v>0</v>
      </c>
      <c r="X287" s="774">
        <v>8.005519539451951E-3</v>
      </c>
      <c r="Y287" s="774">
        <v>9.8475329924387243</v>
      </c>
      <c r="Z287" s="774">
        <v>0.54884591021135254</v>
      </c>
      <c r="AA287" s="774">
        <v>5.4636617592266984E-2</v>
      </c>
      <c r="AB287" s="774">
        <v>4.6113331077092305E-2</v>
      </c>
      <c r="AC287" s="774">
        <v>6.184916893096048E-3</v>
      </c>
      <c r="AD287" s="774">
        <v>6.1500199513314638E-3</v>
      </c>
      <c r="AE287" s="774">
        <v>4.8590363259070712E-4</v>
      </c>
      <c r="AF287" s="774">
        <v>4.8051722698034529E-4</v>
      </c>
      <c r="AG287" s="774">
        <v>2.4935132225536548E-5</v>
      </c>
      <c r="AH287" s="774">
        <v>0.66292215171693603</v>
      </c>
      <c r="AI287" s="774">
        <v>8.01508697428965</v>
      </c>
      <c r="AJ287" s="774">
        <v>0.44350661926081358</v>
      </c>
      <c r="AK287" s="774">
        <v>3.2670399320507172E-2</v>
      </c>
      <c r="AL287" s="774">
        <v>2.9798454331467598E-3</v>
      </c>
      <c r="AM287" s="774">
        <v>5.0482488338712793E-3</v>
      </c>
      <c r="AN287" s="774">
        <v>4.8624238941171322E-3</v>
      </c>
      <c r="AO287" s="774">
        <v>2.429089453255522E-4</v>
      </c>
      <c r="AP287" s="774">
        <v>3.6344435632758396E-4</v>
      </c>
      <c r="AQ287" s="774">
        <v>3.5653447027471637E-6</v>
      </c>
      <c r="AR287" s="774">
        <v>0.4896774553888118</v>
      </c>
    </row>
    <row r="288" spans="1:44">
      <c r="A288" s="574" t="s">
        <v>1180</v>
      </c>
      <c r="B288" s="550">
        <v>286</v>
      </c>
      <c r="C288" s="550" t="s">
        <v>1181</v>
      </c>
      <c r="D288" s="551">
        <v>10369054</v>
      </c>
      <c r="E288" s="551">
        <v>898046.89772705548</v>
      </c>
      <c r="F288" s="551">
        <v>55779.026760471628</v>
      </c>
      <c r="G288" s="551">
        <v>0</v>
      </c>
      <c r="H288" s="551">
        <v>8.0271462883055609</v>
      </c>
      <c r="I288" s="551">
        <v>13.68328190933382</v>
      </c>
      <c r="J288" s="551">
        <v>0</v>
      </c>
      <c r="K288" s="551">
        <v>0</v>
      </c>
      <c r="L288" s="551">
        <v>0</v>
      </c>
      <c r="M288" s="551">
        <v>0</v>
      </c>
      <c r="N288" s="551">
        <v>55800.737188669264</v>
      </c>
      <c r="O288" s="774">
        <v>8.6608373119385379E-2</v>
      </c>
      <c r="P288" s="774">
        <v>5.3793747009584121E-3</v>
      </c>
      <c r="Q288" s="774">
        <v>0</v>
      </c>
      <c r="R288" s="774">
        <v>7.7414451581654033E-7</v>
      </c>
      <c r="S288" s="774">
        <v>1.3196268347463347E-6</v>
      </c>
      <c r="T288" s="774">
        <v>0</v>
      </c>
      <c r="U288" s="774">
        <v>0</v>
      </c>
      <c r="V288" s="774">
        <v>0</v>
      </c>
      <c r="W288" s="774">
        <v>0</v>
      </c>
      <c r="X288" s="774">
        <v>5.3814684723089744E-3</v>
      </c>
      <c r="Y288" s="774">
        <v>5.2339919816769127</v>
      </c>
      <c r="Z288" s="774">
        <v>0.29666962606206781</v>
      </c>
      <c r="AA288" s="774">
        <v>2.9072441669405334E-2</v>
      </c>
      <c r="AB288" s="774">
        <v>2.8183060161329737E-2</v>
      </c>
      <c r="AC288" s="774">
        <v>3.0500330020356596E-3</v>
      </c>
      <c r="AD288" s="774">
        <v>3.0921308697927038E-3</v>
      </c>
      <c r="AE288" s="774">
        <v>2.4929819586231526E-4</v>
      </c>
      <c r="AF288" s="774">
        <v>2.5168848780854081E-4</v>
      </c>
      <c r="AG288" s="774">
        <v>1.5782485823937007E-5</v>
      </c>
      <c r="AH288" s="774">
        <v>0.36058406093412604</v>
      </c>
      <c r="AI288" s="774">
        <v>4.1729446370311418</v>
      </c>
      <c r="AJ288" s="774">
        <v>0.23558001166212755</v>
      </c>
      <c r="AK288" s="774">
        <v>1.5470765592529079E-2</v>
      </c>
      <c r="AL288" s="774">
        <v>1.6796659307567285E-3</v>
      </c>
      <c r="AM288" s="774">
        <v>2.3604635672243818E-3</v>
      </c>
      <c r="AN288" s="774">
        <v>2.4487958990672427E-3</v>
      </c>
      <c r="AO288" s="774">
        <v>7.3852398006841376E-5</v>
      </c>
      <c r="AP288" s="774">
        <v>1.7619407235795081E-4</v>
      </c>
      <c r="AQ288" s="774">
        <v>1.4640801508731341E-6</v>
      </c>
      <c r="AR288" s="774">
        <v>0.2577912132022207</v>
      </c>
    </row>
    <row r="289" spans="1:44">
      <c r="A289" s="574" t="s">
        <v>1182</v>
      </c>
      <c r="B289" s="550">
        <v>287</v>
      </c>
      <c r="C289" s="550" t="s">
        <v>1183</v>
      </c>
      <c r="D289" s="551">
        <v>13030207</v>
      </c>
      <c r="E289" s="551">
        <v>19029399.595903963</v>
      </c>
      <c r="F289" s="551">
        <v>1006952.0410549936</v>
      </c>
      <c r="G289" s="551">
        <v>0</v>
      </c>
      <c r="H289" s="551">
        <v>170.09331552901799</v>
      </c>
      <c r="I289" s="551">
        <v>289.94548045892367</v>
      </c>
      <c r="J289" s="551">
        <v>0</v>
      </c>
      <c r="K289" s="551">
        <v>0</v>
      </c>
      <c r="L289" s="551">
        <v>0</v>
      </c>
      <c r="M289" s="551">
        <v>0</v>
      </c>
      <c r="N289" s="551">
        <v>1007412.0798509816</v>
      </c>
      <c r="O289" s="774">
        <v>1.4604065457980799</v>
      </c>
      <c r="P289" s="774">
        <v>7.727828430162266E-2</v>
      </c>
      <c r="Q289" s="774">
        <v>0</v>
      </c>
      <c r="R289" s="774">
        <v>1.3053769255470614E-5</v>
      </c>
      <c r="S289" s="774">
        <v>2.2251793886230945E-5</v>
      </c>
      <c r="T289" s="774">
        <v>0</v>
      </c>
      <c r="U289" s="774">
        <v>0</v>
      </c>
      <c r="V289" s="774">
        <v>0</v>
      </c>
      <c r="W289" s="774">
        <v>0</v>
      </c>
      <c r="X289" s="774">
        <v>7.7313589864764359E-2</v>
      </c>
      <c r="Y289" s="774">
        <v>9.4262508840817212</v>
      </c>
      <c r="Z289" s="774">
        <v>0.50031895975607288</v>
      </c>
      <c r="AA289" s="774">
        <v>2.7341163981778577E-2</v>
      </c>
      <c r="AB289" s="774">
        <v>3.8672676991632543E-2</v>
      </c>
      <c r="AC289" s="774">
        <v>3.5560387100693367E-3</v>
      </c>
      <c r="AD289" s="774">
        <v>2.6716356274177414E-3</v>
      </c>
      <c r="AE289" s="774">
        <v>1.8124869410778761E-4</v>
      </c>
      <c r="AF289" s="774">
        <v>4.1769032759582646E-4</v>
      </c>
      <c r="AG289" s="774">
        <v>1.175377543957146E-5</v>
      </c>
      <c r="AH289" s="774">
        <v>0.57317116786411437</v>
      </c>
      <c r="AI289" s="774">
        <v>8.4490482539798641</v>
      </c>
      <c r="AJ289" s="774">
        <v>0.44457928544632785</v>
      </c>
      <c r="AK289" s="774">
        <v>1.080789525318088E-2</v>
      </c>
      <c r="AL289" s="774">
        <v>1.9865991260656444E-3</v>
      </c>
      <c r="AM289" s="774">
        <v>3.0231322853872681E-3</v>
      </c>
      <c r="AN289" s="774">
        <v>2.154414338094776E-3</v>
      </c>
      <c r="AO289" s="774">
        <v>5.7969640807862367E-5</v>
      </c>
      <c r="AP289" s="774">
        <v>3.5870669548632286E-4</v>
      </c>
      <c r="AQ289" s="774">
        <v>1.3775714076512962E-6</v>
      </c>
      <c r="AR289" s="774">
        <v>0.46296938035675822</v>
      </c>
    </row>
    <row r="290" spans="1:44">
      <c r="A290" s="574" t="s">
        <v>1184</v>
      </c>
      <c r="B290" s="550">
        <v>288</v>
      </c>
      <c r="C290" s="550" t="s">
        <v>266</v>
      </c>
      <c r="D290" s="551">
        <v>14935043</v>
      </c>
      <c r="E290" s="551">
        <v>1811130.7769122543</v>
      </c>
      <c r="F290" s="551">
        <v>109062.68908937424</v>
      </c>
      <c r="G290" s="551">
        <v>0</v>
      </c>
      <c r="H290" s="551">
        <v>16.188699866703161</v>
      </c>
      <c r="I290" s="551">
        <v>27.595677973928314</v>
      </c>
      <c r="J290" s="551">
        <v>0</v>
      </c>
      <c r="K290" s="551">
        <v>0</v>
      </c>
      <c r="L290" s="551">
        <v>0</v>
      </c>
      <c r="M290" s="551">
        <v>0</v>
      </c>
      <c r="N290" s="551">
        <v>109106.47346721488</v>
      </c>
      <c r="O290" s="774">
        <v>0.12126719534133609</v>
      </c>
      <c r="P290" s="774">
        <v>7.302469038045236E-3</v>
      </c>
      <c r="Q290" s="774">
        <v>0</v>
      </c>
      <c r="R290" s="774">
        <v>1.0839406265320535E-6</v>
      </c>
      <c r="S290" s="774">
        <v>1.8477133258959024E-6</v>
      </c>
      <c r="T290" s="774">
        <v>0</v>
      </c>
      <c r="U290" s="774">
        <v>0</v>
      </c>
      <c r="V290" s="774">
        <v>0</v>
      </c>
      <c r="W290" s="774">
        <v>0</v>
      </c>
      <c r="X290" s="774">
        <v>7.3054006919976641E-3</v>
      </c>
      <c r="Y290" s="774">
        <v>5.5259379713648809</v>
      </c>
      <c r="Z290" s="774">
        <v>0.31206045025558976</v>
      </c>
      <c r="AA290" s="774">
        <v>3.1771695431887258E-2</v>
      </c>
      <c r="AB290" s="774">
        <v>2.5933517460376067E-2</v>
      </c>
      <c r="AC290" s="774">
        <v>2.8249924758064365E-3</v>
      </c>
      <c r="AD290" s="774">
        <v>3.2902297276286218E-3</v>
      </c>
      <c r="AE290" s="774">
        <v>1.9653418508806225E-4</v>
      </c>
      <c r="AF290" s="774">
        <v>2.7356467172182753E-4</v>
      </c>
      <c r="AG290" s="774">
        <v>1.3513193596374552E-5</v>
      </c>
      <c r="AH290" s="774">
        <v>0.37636449740169442</v>
      </c>
      <c r="AI290" s="774">
        <v>4.5451095052528556</v>
      </c>
      <c r="AJ290" s="774">
        <v>0.25524611973381905</v>
      </c>
      <c r="AK290" s="774">
        <v>1.8789040647523663E-2</v>
      </c>
      <c r="AL290" s="774">
        <v>1.4235236335958727E-3</v>
      </c>
      <c r="AM290" s="774">
        <v>2.2085936778633887E-3</v>
      </c>
      <c r="AN290" s="774">
        <v>2.6519015916206192E-3</v>
      </c>
      <c r="AO290" s="774">
        <v>6.044450660755489E-5</v>
      </c>
      <c r="AP290" s="774">
        <v>2.1000979250633143E-4</v>
      </c>
      <c r="AQ290" s="774">
        <v>1.4149618688610341E-6</v>
      </c>
      <c r="AR290" s="774">
        <v>0.2805910485454054</v>
      </c>
    </row>
    <row r="291" spans="1:44">
      <c r="A291" s="574" t="s">
        <v>1185</v>
      </c>
      <c r="B291" s="550">
        <v>289</v>
      </c>
      <c r="C291" s="550" t="s">
        <v>268</v>
      </c>
      <c r="D291" s="551">
        <v>52214289</v>
      </c>
      <c r="E291" s="551">
        <v>640.48041798188058</v>
      </c>
      <c r="F291" s="551">
        <v>0</v>
      </c>
      <c r="G291" s="551">
        <v>0</v>
      </c>
      <c r="H291" s="551">
        <v>5.724901475577757E-3</v>
      </c>
      <c r="I291" s="551">
        <v>9.7588156463045261E-3</v>
      </c>
      <c r="J291" s="551">
        <v>0</v>
      </c>
      <c r="K291" s="551">
        <v>0</v>
      </c>
      <c r="L291" s="551">
        <v>0</v>
      </c>
      <c r="M291" s="551">
        <v>0</v>
      </c>
      <c r="N291" s="551">
        <v>1.5483717121882283E-2</v>
      </c>
      <c r="O291" s="774">
        <v>1.2266382062233588E-5</v>
      </c>
      <c r="P291" s="774">
        <v>0</v>
      </c>
      <c r="Q291" s="774">
        <v>0</v>
      </c>
      <c r="R291" s="774">
        <v>1.0964242902125426E-10</v>
      </c>
      <c r="S291" s="774">
        <v>1.868993303021808E-10</v>
      </c>
      <c r="T291" s="774">
        <v>0</v>
      </c>
      <c r="U291" s="774">
        <v>0</v>
      </c>
      <c r="V291" s="774">
        <v>0</v>
      </c>
      <c r="W291" s="774">
        <v>0</v>
      </c>
      <c r="X291" s="774">
        <v>2.9654175932343504E-10</v>
      </c>
      <c r="Y291" s="774">
        <v>1.4534374235060099</v>
      </c>
      <c r="Z291" s="774">
        <v>8.8408652070640317E-2</v>
      </c>
      <c r="AA291" s="774">
        <v>1.8359066500987488E-2</v>
      </c>
      <c r="AB291" s="774">
        <v>6.7071045082964902E-3</v>
      </c>
      <c r="AC291" s="774">
        <v>9.1809761884615736E-4</v>
      </c>
      <c r="AD291" s="774">
        <v>1.0428146017656182E-3</v>
      </c>
      <c r="AE291" s="774">
        <v>6.218117493927126E-5</v>
      </c>
      <c r="AF291" s="774">
        <v>6.9764655049619248E-5</v>
      </c>
      <c r="AG291" s="774">
        <v>4.7826718339480642E-6</v>
      </c>
      <c r="AH291" s="774">
        <v>0.11557246380235892</v>
      </c>
      <c r="AI291" s="774">
        <v>1.1219722467607582</v>
      </c>
      <c r="AJ291" s="774">
        <v>6.8938413796734266E-2</v>
      </c>
      <c r="AK291" s="774">
        <v>1.4277216084940736E-2</v>
      </c>
      <c r="AL291" s="774">
        <v>4.3397093666881266E-4</v>
      </c>
      <c r="AM291" s="774">
        <v>7.1744397975291108E-4</v>
      </c>
      <c r="AN291" s="774">
        <v>8.3644688696142837E-4</v>
      </c>
      <c r="AO291" s="774">
        <v>1.8747766929381139E-5</v>
      </c>
      <c r="AP291" s="774">
        <v>4.8751728462164215E-5</v>
      </c>
      <c r="AQ291" s="774">
        <v>4.2854563576439753E-7</v>
      </c>
      <c r="AR291" s="774">
        <v>8.5271419726085471E-2</v>
      </c>
    </row>
    <row r="292" spans="1:44">
      <c r="A292" s="574" t="s">
        <v>1186</v>
      </c>
      <c r="B292" s="550">
        <v>290</v>
      </c>
      <c r="C292" s="550" t="s">
        <v>598</v>
      </c>
      <c r="D292" s="551">
        <v>4690299</v>
      </c>
      <c r="E292" s="551">
        <v>5950386.3332387013</v>
      </c>
      <c r="F292" s="551">
        <v>408960.98574015778</v>
      </c>
      <c r="G292" s="551">
        <v>2582.318039957046</v>
      </c>
      <c r="H292" s="551">
        <v>637.63021331370226</v>
      </c>
      <c r="I292" s="551">
        <v>41531.165147174899</v>
      </c>
      <c r="J292" s="551">
        <v>511.40939930466885</v>
      </c>
      <c r="K292" s="551">
        <v>28739.289434818333</v>
      </c>
      <c r="L292" s="551">
        <v>0</v>
      </c>
      <c r="M292" s="551">
        <v>0</v>
      </c>
      <c r="N292" s="551">
        <v>482962.79797472636</v>
      </c>
      <c r="O292" s="774">
        <v>1.2686582099006272</v>
      </c>
      <c r="P292" s="774">
        <v>8.7192945639533379E-2</v>
      </c>
      <c r="Q292" s="774">
        <v>5.5056576136341116E-4</v>
      </c>
      <c r="R292" s="774">
        <v>1.3594660240502838E-4</v>
      </c>
      <c r="S292" s="774">
        <v>8.8546945828346761E-3</v>
      </c>
      <c r="T292" s="774">
        <v>1.0903556453536734E-4</v>
      </c>
      <c r="U292" s="774">
        <v>6.1273896258678458E-3</v>
      </c>
      <c r="V292" s="774">
        <v>0</v>
      </c>
      <c r="W292" s="774">
        <v>0</v>
      </c>
      <c r="X292" s="774">
        <v>0.1029705777765397</v>
      </c>
      <c r="Y292" s="774">
        <v>48.723171242542854</v>
      </c>
      <c r="Z292" s="774">
        <v>2.5761106743993789</v>
      </c>
      <c r="AA292" s="774">
        <v>0.29208787630681743</v>
      </c>
      <c r="AB292" s="774">
        <v>0.1670620956797505</v>
      </c>
      <c r="AC292" s="774">
        <v>4.0885739223766052E-2</v>
      </c>
      <c r="AD292" s="774">
        <v>8.9242003264672198E-3</v>
      </c>
      <c r="AE292" s="774">
        <v>6.8556645568472923E-3</v>
      </c>
      <c r="AF292" s="774">
        <v>2.8484447005064518E-3</v>
      </c>
      <c r="AG292" s="774">
        <v>6.3898737916215562E-5</v>
      </c>
      <c r="AH292" s="774">
        <v>3.0948385939314496</v>
      </c>
      <c r="AI292" s="774">
        <v>45.323307317007853</v>
      </c>
      <c r="AJ292" s="774">
        <v>2.3796867396794834</v>
      </c>
      <c r="AK292" s="774">
        <v>0.22376419279873483</v>
      </c>
      <c r="AL292" s="774">
        <v>1.9393903994711231E-2</v>
      </c>
      <c r="AM292" s="774">
        <v>3.9381537471266118E-2</v>
      </c>
      <c r="AN292" s="774">
        <v>7.1246523604279535E-3</v>
      </c>
      <c r="AO292" s="774">
        <v>6.3449586619811951E-3</v>
      </c>
      <c r="AP292" s="774">
        <v>2.6166588872852722E-3</v>
      </c>
      <c r="AQ292" s="774">
        <v>7.2980240957865066E-6</v>
      </c>
      <c r="AR292" s="774">
        <v>2.6783199418779859</v>
      </c>
    </row>
    <row r="293" spans="1:44">
      <c r="A293" s="574" t="s">
        <v>1187</v>
      </c>
      <c r="B293" s="550">
        <v>291</v>
      </c>
      <c r="C293" s="550" t="s">
        <v>600</v>
      </c>
      <c r="D293" s="551">
        <v>138279</v>
      </c>
      <c r="E293" s="551">
        <v>1030775.5398075122</v>
      </c>
      <c r="F293" s="551">
        <v>70842.714621942665</v>
      </c>
      <c r="G293" s="551">
        <v>288.82879411483106</v>
      </c>
      <c r="H293" s="551">
        <v>111.38433540118548</v>
      </c>
      <c r="I293" s="551">
        <v>7254.8651738356166</v>
      </c>
      <c r="J293" s="551">
        <v>88.590600695331148</v>
      </c>
      <c r="K293" s="551">
        <v>19289.480427987375</v>
      </c>
      <c r="L293" s="551">
        <v>0</v>
      </c>
      <c r="M293" s="551">
        <v>0</v>
      </c>
      <c r="N293" s="551">
        <v>97875.863953977008</v>
      </c>
      <c r="O293" s="774">
        <v>7.4543172846745502</v>
      </c>
      <c r="P293" s="774">
        <v>0.51231723271026453</v>
      </c>
      <c r="Q293" s="774">
        <v>2.088739390036311E-3</v>
      </c>
      <c r="R293" s="774">
        <v>8.0550434557080598E-4</v>
      </c>
      <c r="S293" s="774">
        <v>5.2465415383649121E-2</v>
      </c>
      <c r="T293" s="774">
        <v>6.4066561585874313E-4</v>
      </c>
      <c r="U293" s="774">
        <v>0.13949681750654383</v>
      </c>
      <c r="V293" s="774">
        <v>0</v>
      </c>
      <c r="W293" s="774">
        <v>0</v>
      </c>
      <c r="X293" s="774">
        <v>0.70781437495192334</v>
      </c>
      <c r="Y293" s="774">
        <v>73.106839099365217</v>
      </c>
      <c r="Z293" s="774">
        <v>3.9509154077039703</v>
      </c>
      <c r="AA293" s="774">
        <v>0.34142224010121297</v>
      </c>
      <c r="AB293" s="774">
        <v>0.22687018157891808</v>
      </c>
      <c r="AC293" s="774">
        <v>8.8527745263653063E-2</v>
      </c>
      <c r="AD293" s="774">
        <v>1.0569802588569037E-2</v>
      </c>
      <c r="AE293" s="774">
        <v>0.14032129494756501</v>
      </c>
      <c r="AF293" s="774">
        <v>3.9118021945466503E-3</v>
      </c>
      <c r="AG293" s="774">
        <v>6.7779900429227046E-5</v>
      </c>
      <c r="AH293" s="774">
        <v>4.7626062542788654</v>
      </c>
      <c r="AI293" s="774">
        <v>68.816832651333087</v>
      </c>
      <c r="AJ293" s="774">
        <v>3.7040259320263775</v>
      </c>
      <c r="AK293" s="774">
        <v>0.24817515250912275</v>
      </c>
      <c r="AL293" s="774">
        <v>1.9891066830065463E-2</v>
      </c>
      <c r="AM293" s="774">
        <v>8.6840255857606671E-2</v>
      </c>
      <c r="AN293" s="774">
        <v>8.4095507929613997E-3</v>
      </c>
      <c r="AO293" s="774">
        <v>0.13977830048813819</v>
      </c>
      <c r="AP293" s="774">
        <v>3.6429729228103789E-3</v>
      </c>
      <c r="AQ293" s="774">
        <v>8.8239007369550598E-6</v>
      </c>
      <c r="AR293" s="774">
        <v>4.2107720553278192</v>
      </c>
    </row>
    <row r="294" spans="1:44">
      <c r="A294" s="574" t="s">
        <v>1188</v>
      </c>
      <c r="B294" s="550">
        <v>292</v>
      </c>
      <c r="C294" s="550" t="s">
        <v>1189</v>
      </c>
      <c r="D294" s="551">
        <v>1127218</v>
      </c>
      <c r="E294" s="551">
        <v>47209231.426331334</v>
      </c>
      <c r="F294" s="551">
        <v>3246257.6798922732</v>
      </c>
      <c r="G294" s="551">
        <v>0</v>
      </c>
      <c r="H294" s="551">
        <v>1848.8066188688838</v>
      </c>
      <c r="I294" s="551">
        <v>21575.387056821779</v>
      </c>
      <c r="J294" s="551">
        <v>3241.589103510405</v>
      </c>
      <c r="K294" s="551">
        <v>0</v>
      </c>
      <c r="L294" s="551">
        <v>0</v>
      </c>
      <c r="M294" s="551">
        <v>0</v>
      </c>
      <c r="N294" s="551">
        <v>3272923.4626714746</v>
      </c>
      <c r="O294" s="774">
        <v>41.881190174687887</v>
      </c>
      <c r="P294" s="774">
        <v>2.879884529782414</v>
      </c>
      <c r="Q294" s="774">
        <v>0</v>
      </c>
      <c r="R294" s="774">
        <v>1.640150014344061E-3</v>
      </c>
      <c r="S294" s="774">
        <v>1.9140385494928025E-2</v>
      </c>
      <c r="T294" s="774">
        <v>2.875742849662093E-3</v>
      </c>
      <c r="U294" s="774">
        <v>0</v>
      </c>
      <c r="V294" s="774">
        <v>0</v>
      </c>
      <c r="W294" s="774">
        <v>0</v>
      </c>
      <c r="X294" s="774">
        <v>2.9035408081413485</v>
      </c>
      <c r="Y294" s="774">
        <v>57.023310319840846</v>
      </c>
      <c r="Z294" s="774">
        <v>3.7928582636865302</v>
      </c>
      <c r="AA294" s="774">
        <v>0.16368604315904078</v>
      </c>
      <c r="AB294" s="774">
        <v>0.28638580552120374</v>
      </c>
      <c r="AC294" s="774">
        <v>3.0093205752436469E-2</v>
      </c>
      <c r="AD294" s="774">
        <v>9.9682867154859689E-3</v>
      </c>
      <c r="AE294" s="774">
        <v>5.8621938313811977E-4</v>
      </c>
      <c r="AF294" s="774">
        <v>6.7851799044273868E-4</v>
      </c>
      <c r="AG294" s="774">
        <v>3.6546567700638579E-5</v>
      </c>
      <c r="AH294" s="774">
        <v>4.2842928887759797</v>
      </c>
      <c r="AI294" s="774">
        <v>51.69442624472844</v>
      </c>
      <c r="AJ294" s="774">
        <v>3.4858751878738592</v>
      </c>
      <c r="AK294" s="774">
        <v>5.0603066762553169E-2</v>
      </c>
      <c r="AL294" s="774">
        <v>9.6876210226327641E-3</v>
      </c>
      <c r="AM294" s="774">
        <v>2.7957807722939043E-2</v>
      </c>
      <c r="AN294" s="774">
        <v>8.2915300231353201E-3</v>
      </c>
      <c r="AO294" s="774">
        <v>2.0617913440988889E-4</v>
      </c>
      <c r="AP294" s="774">
        <v>4.327283252319063E-4</v>
      </c>
      <c r="AQ294" s="774">
        <v>5.0314610537204211E-6</v>
      </c>
      <c r="AR294" s="774">
        <v>3.5830591523258151</v>
      </c>
    </row>
    <row r="295" spans="1:44">
      <c r="A295" s="574" t="s">
        <v>1190</v>
      </c>
      <c r="B295" s="550">
        <v>293</v>
      </c>
      <c r="C295" s="550" t="s">
        <v>1191</v>
      </c>
      <c r="D295" s="551">
        <v>1161015</v>
      </c>
      <c r="E295" s="551">
        <v>23273374.621262748</v>
      </c>
      <c r="F295" s="551">
        <v>1430884.9767711004</v>
      </c>
      <c r="G295" s="551">
        <v>0</v>
      </c>
      <c r="H295" s="551">
        <v>919.18431888695386</v>
      </c>
      <c r="I295" s="551">
        <v>10726.788434303839</v>
      </c>
      <c r="J295" s="551">
        <v>7155.0667569817215</v>
      </c>
      <c r="K295" s="551">
        <v>0</v>
      </c>
      <c r="L295" s="551">
        <v>0</v>
      </c>
      <c r="M295" s="551">
        <v>0</v>
      </c>
      <c r="N295" s="551">
        <v>1449686.016281273</v>
      </c>
      <c r="O295" s="774">
        <v>20.045713984111099</v>
      </c>
      <c r="P295" s="774">
        <v>1.2324431439482697</v>
      </c>
      <c r="Q295" s="774">
        <v>0</v>
      </c>
      <c r="R295" s="774">
        <v>7.91707530813085E-4</v>
      </c>
      <c r="S295" s="774">
        <v>9.2391471551218872E-3</v>
      </c>
      <c r="T295" s="774">
        <v>6.162768574895003E-3</v>
      </c>
      <c r="U295" s="774">
        <v>0</v>
      </c>
      <c r="V295" s="774">
        <v>0</v>
      </c>
      <c r="W295" s="774">
        <v>0</v>
      </c>
      <c r="X295" s="774">
        <v>1.2486367672090997</v>
      </c>
      <c r="Y295" s="774">
        <v>28.63503959310319</v>
      </c>
      <c r="Z295" s="774">
        <v>1.7484066182055757</v>
      </c>
      <c r="AA295" s="774">
        <v>7.636981851336333E-2</v>
      </c>
      <c r="AB295" s="774">
        <v>0.15468731679399311</v>
      </c>
      <c r="AC295" s="774">
        <v>1.4329901659883961E-2</v>
      </c>
      <c r="AD295" s="774">
        <v>9.2347478897331012E-3</v>
      </c>
      <c r="AE295" s="774">
        <v>2.6803794999572634E-4</v>
      </c>
      <c r="AF295" s="774">
        <v>3.6959902749227926E-4</v>
      </c>
      <c r="AG295" s="774">
        <v>1.6141983112400177E-5</v>
      </c>
      <c r="AH295" s="774">
        <v>2.0036821820231494</v>
      </c>
      <c r="AI295" s="774">
        <v>25.71641221910901</v>
      </c>
      <c r="AJ295" s="774">
        <v>1.5803101702883149</v>
      </c>
      <c r="AK295" s="774">
        <v>1.4662593081458404E-2</v>
      </c>
      <c r="AL295" s="774">
        <v>4.2944232573506411E-3</v>
      </c>
      <c r="AM295" s="774">
        <v>1.3130447933359725E-2</v>
      </c>
      <c r="AN295" s="774">
        <v>8.4149248221761057E-3</v>
      </c>
      <c r="AO295" s="774">
        <v>9.2846331880326523E-5</v>
      </c>
      <c r="AP295" s="774">
        <v>2.4411539008394343E-4</v>
      </c>
      <c r="AQ295" s="774">
        <v>1.900810283951424E-6</v>
      </c>
      <c r="AR295" s="774">
        <v>1.6211514219149081</v>
      </c>
    </row>
    <row r="296" spans="1:44">
      <c r="A296" s="574" t="s">
        <v>1192</v>
      </c>
      <c r="B296" s="550">
        <v>294</v>
      </c>
      <c r="C296" s="550" t="s">
        <v>604</v>
      </c>
      <c r="D296" s="551">
        <v>13697814</v>
      </c>
      <c r="E296" s="551">
        <v>606741299.62517214</v>
      </c>
      <c r="F296" s="551">
        <v>41739378.152963042</v>
      </c>
      <c r="G296" s="551">
        <v>72460.254963404572</v>
      </c>
      <c r="H296" s="551">
        <v>23958.285516805467</v>
      </c>
      <c r="I296" s="551">
        <v>279590.77924503275</v>
      </c>
      <c r="J296" s="551">
        <v>63371.522325982769</v>
      </c>
      <c r="K296" s="551">
        <v>0</v>
      </c>
      <c r="L296" s="551">
        <v>0</v>
      </c>
      <c r="M296" s="551">
        <v>0</v>
      </c>
      <c r="N296" s="551">
        <v>42178758.995014273</v>
      </c>
      <c r="O296" s="774">
        <v>44.294753865483365</v>
      </c>
      <c r="P296" s="774">
        <v>3.0471561486353256</v>
      </c>
      <c r="Q296" s="774">
        <v>5.2899137748114097E-3</v>
      </c>
      <c r="R296" s="774">
        <v>1.7490590481667708E-3</v>
      </c>
      <c r="S296" s="774">
        <v>2.0411342951877777E-2</v>
      </c>
      <c r="T296" s="774">
        <v>4.6263967612629846E-3</v>
      </c>
      <c r="U296" s="774">
        <v>0</v>
      </c>
      <c r="V296" s="774">
        <v>0</v>
      </c>
      <c r="W296" s="774">
        <v>0</v>
      </c>
      <c r="X296" s="774">
        <v>3.0792328611714441</v>
      </c>
      <c r="Y296" s="774">
        <v>55.961161870285068</v>
      </c>
      <c r="Z296" s="774">
        <v>3.7423763139833928</v>
      </c>
      <c r="AA296" s="774">
        <v>0.10315654911041068</v>
      </c>
      <c r="AB296" s="774">
        <v>0.17992811572884829</v>
      </c>
      <c r="AC296" s="774">
        <v>2.7175717324326679E-2</v>
      </c>
      <c r="AD296" s="774">
        <v>8.8900541962512406E-3</v>
      </c>
      <c r="AE296" s="774">
        <v>4.9507877635963351E-4</v>
      </c>
      <c r="AF296" s="774">
        <v>5.1300381475561209E-4</v>
      </c>
      <c r="AG296" s="774">
        <v>1.8504381902221243E-5</v>
      </c>
      <c r="AH296" s="774">
        <v>4.0625533373162472</v>
      </c>
      <c r="AI296" s="774">
        <v>52.573483824590333</v>
      </c>
      <c r="AJ296" s="774">
        <v>3.5472661388956146</v>
      </c>
      <c r="AK296" s="774">
        <v>3.1636358060831662E-2</v>
      </c>
      <c r="AL296" s="774">
        <v>5.6476635847701644E-3</v>
      </c>
      <c r="AM296" s="774">
        <v>2.5792180383304129E-2</v>
      </c>
      <c r="AN296" s="774">
        <v>7.9003333602116945E-3</v>
      </c>
      <c r="AO296" s="774">
        <v>2.9062218462793667E-4</v>
      </c>
      <c r="AP296" s="774">
        <v>3.6501318022528535E-4</v>
      </c>
      <c r="AQ296" s="774">
        <v>2.1175921903600103E-6</v>
      </c>
      <c r="AR296" s="774">
        <v>3.6189004272417762</v>
      </c>
    </row>
    <row r="297" spans="1:44">
      <c r="A297" s="574" t="s">
        <v>1193</v>
      </c>
      <c r="B297" s="550">
        <v>295</v>
      </c>
      <c r="C297" s="550" t="s">
        <v>606</v>
      </c>
      <c r="D297" s="551">
        <v>6111144</v>
      </c>
      <c r="E297" s="551">
        <v>456122894.29056168</v>
      </c>
      <c r="F297" s="551">
        <v>30944687.457507204</v>
      </c>
      <c r="G297" s="551">
        <v>149625.35438963701</v>
      </c>
      <c r="H297" s="551">
        <v>18033.343370206763</v>
      </c>
      <c r="I297" s="551">
        <v>210447.30106971503</v>
      </c>
      <c r="J297" s="551">
        <v>823248.5741197546</v>
      </c>
      <c r="K297" s="551">
        <v>0</v>
      </c>
      <c r="L297" s="551">
        <v>0</v>
      </c>
      <c r="M297" s="551">
        <v>0</v>
      </c>
      <c r="N297" s="551">
        <v>32146042.030456517</v>
      </c>
      <c r="O297" s="774">
        <v>74.637890105446985</v>
      </c>
      <c r="P297" s="774">
        <v>5.0636488777726729</v>
      </c>
      <c r="Q297" s="774">
        <v>2.4484017131593858E-2</v>
      </c>
      <c r="R297" s="774">
        <v>2.9508948521269934E-3</v>
      </c>
      <c r="S297" s="774">
        <v>3.4436645752368954E-2</v>
      </c>
      <c r="T297" s="774">
        <v>0.13471267803863804</v>
      </c>
      <c r="U297" s="774">
        <v>0</v>
      </c>
      <c r="V297" s="774">
        <v>0</v>
      </c>
      <c r="W297" s="774">
        <v>0</v>
      </c>
      <c r="X297" s="774">
        <v>5.2602331135474012</v>
      </c>
      <c r="Y297" s="774">
        <v>114.1996996530514</v>
      </c>
      <c r="Z297" s="774">
        <v>7.476399836261086</v>
      </c>
      <c r="AA297" s="774">
        <v>0.45546771387157031</v>
      </c>
      <c r="AB297" s="774">
        <v>0.94793321072121639</v>
      </c>
      <c r="AC297" s="774">
        <v>6.2392245965205761E-2</v>
      </c>
      <c r="AD297" s="774">
        <v>0.14672338850049427</v>
      </c>
      <c r="AE297" s="774">
        <v>1.3231796564748225E-3</v>
      </c>
      <c r="AF297" s="774">
        <v>1.7148827988243914E-3</v>
      </c>
      <c r="AG297" s="774">
        <v>7.7280346394560895E-5</v>
      </c>
      <c r="AH297" s="774">
        <v>9.0920317381212659</v>
      </c>
      <c r="AI297" s="774">
        <v>97.348422028645842</v>
      </c>
      <c r="AJ297" s="774">
        <v>6.5076402285443491</v>
      </c>
      <c r="AK297" s="774">
        <v>8.1236829101365857E-2</v>
      </c>
      <c r="AL297" s="774">
        <v>2.6300828140601116E-2</v>
      </c>
      <c r="AM297" s="774">
        <v>5.5966872749524388E-2</v>
      </c>
      <c r="AN297" s="774">
        <v>0.1423486149434017</v>
      </c>
      <c r="AO297" s="774">
        <v>4.8651662307115705E-4</v>
      </c>
      <c r="AP297" s="774">
        <v>1.0363519837633347E-3</v>
      </c>
      <c r="AQ297" s="774">
        <v>9.3308247310599485E-6</v>
      </c>
      <c r="AR297" s="774">
        <v>6.8150255729108071</v>
      </c>
    </row>
    <row r="298" spans="1:44">
      <c r="A298" s="574" t="s">
        <v>1194</v>
      </c>
      <c r="B298" s="550">
        <v>296</v>
      </c>
      <c r="C298" s="550" t="s">
        <v>608</v>
      </c>
      <c r="D298" s="551">
        <v>3738035</v>
      </c>
      <c r="E298" s="551">
        <v>465008896.49176037</v>
      </c>
      <c r="F298" s="551">
        <v>31775209.649867337</v>
      </c>
      <c r="G298" s="551">
        <v>7071.5863688866903</v>
      </c>
      <c r="H298" s="551">
        <v>18383.264707716782</v>
      </c>
      <c r="I298" s="551">
        <v>214530.8478393812</v>
      </c>
      <c r="J298" s="551">
        <v>433264.10401214613</v>
      </c>
      <c r="K298" s="551">
        <v>0</v>
      </c>
      <c r="L298" s="551">
        <v>0</v>
      </c>
      <c r="M298" s="551">
        <v>0</v>
      </c>
      <c r="N298" s="551">
        <v>32448459.452795468</v>
      </c>
      <c r="O298" s="774">
        <v>124.39928906277238</v>
      </c>
      <c r="P298" s="774">
        <v>8.5005115387810264</v>
      </c>
      <c r="Q298" s="774">
        <v>1.8917924441281824E-3</v>
      </c>
      <c r="R298" s="774">
        <v>4.9178952866189805E-3</v>
      </c>
      <c r="S298" s="774">
        <v>5.7391342734720567E-2</v>
      </c>
      <c r="T298" s="774">
        <v>0.11590691473251218</v>
      </c>
      <c r="U298" s="774">
        <v>0</v>
      </c>
      <c r="V298" s="774">
        <v>0</v>
      </c>
      <c r="W298" s="774">
        <v>0</v>
      </c>
      <c r="X298" s="774">
        <v>8.6806194839790063</v>
      </c>
      <c r="Y298" s="774">
        <v>169.01922631045383</v>
      </c>
      <c r="Z298" s="774">
        <v>11.221198026767111</v>
      </c>
      <c r="AA298" s="774">
        <v>0.49096515456566503</v>
      </c>
      <c r="AB298" s="774">
        <v>1.0855048635980336</v>
      </c>
      <c r="AC298" s="774">
        <v>8.56766709250016E-2</v>
      </c>
      <c r="AD298" s="774">
        <v>0.12787935503398973</v>
      </c>
      <c r="AE298" s="774">
        <v>1.3951494147708813E-3</v>
      </c>
      <c r="AF298" s="774">
        <v>1.8715931688312155E-3</v>
      </c>
      <c r="AG298" s="774">
        <v>8.2830146865195425E-5</v>
      </c>
      <c r="AH298" s="774">
        <v>13.014573643620269</v>
      </c>
      <c r="AI298" s="774">
        <v>149.44311057397778</v>
      </c>
      <c r="AJ298" s="774">
        <v>10.095123594442171</v>
      </c>
      <c r="AK298" s="774">
        <v>5.8875441068486932E-2</v>
      </c>
      <c r="AL298" s="774">
        <v>2.7480737886306297E-2</v>
      </c>
      <c r="AM298" s="774">
        <v>7.7629305470236665E-2</v>
      </c>
      <c r="AN298" s="774">
        <v>0.12297166926587222</v>
      </c>
      <c r="AO298" s="774">
        <v>5.0143048134835058E-4</v>
      </c>
      <c r="AP298" s="774">
        <v>1.1066727246482389E-3</v>
      </c>
      <c r="AQ298" s="774">
        <v>9.4027702150343794E-6</v>
      </c>
      <c r="AR298" s="774">
        <v>10.383698254109285</v>
      </c>
    </row>
    <row r="299" spans="1:44">
      <c r="A299" s="574" t="s">
        <v>1195</v>
      </c>
      <c r="B299" s="550">
        <v>297</v>
      </c>
      <c r="C299" s="550" t="s">
        <v>610</v>
      </c>
      <c r="D299" s="551">
        <v>3281300</v>
      </c>
      <c r="E299" s="551">
        <v>0</v>
      </c>
      <c r="F299" s="551">
        <v>0</v>
      </c>
      <c r="G299" s="551">
        <v>0</v>
      </c>
      <c r="H299" s="551">
        <v>0</v>
      </c>
      <c r="I299" s="551">
        <v>0</v>
      </c>
      <c r="J299" s="551">
        <v>0</v>
      </c>
      <c r="K299" s="551">
        <v>0</v>
      </c>
      <c r="L299" s="551">
        <v>0</v>
      </c>
      <c r="M299" s="551">
        <v>0</v>
      </c>
      <c r="N299" s="551">
        <v>0</v>
      </c>
      <c r="O299" s="774">
        <v>0</v>
      </c>
      <c r="P299" s="774">
        <v>0</v>
      </c>
      <c r="Q299" s="774">
        <v>0</v>
      </c>
      <c r="R299" s="774">
        <v>0</v>
      </c>
      <c r="S299" s="774">
        <v>0</v>
      </c>
      <c r="T299" s="774">
        <v>0</v>
      </c>
      <c r="U299" s="774">
        <v>0</v>
      </c>
      <c r="V299" s="774">
        <v>0</v>
      </c>
      <c r="W299" s="774">
        <v>0</v>
      </c>
      <c r="X299" s="774">
        <v>0</v>
      </c>
      <c r="Y299" s="774">
        <v>22.668302405977805</v>
      </c>
      <c r="Z299" s="774">
        <v>1.4164062491824179</v>
      </c>
      <c r="AA299" s="774">
        <v>0.24452932241429876</v>
      </c>
      <c r="AB299" s="774">
        <v>0.44099682300435694</v>
      </c>
      <c r="AC299" s="774">
        <v>1.4449332994313563E-2</v>
      </c>
      <c r="AD299" s="774">
        <v>1.0876818059304051E-2</v>
      </c>
      <c r="AE299" s="774">
        <v>4.8438270333857857E-4</v>
      </c>
      <c r="AF299" s="774">
        <v>1.3111865416900355E-3</v>
      </c>
      <c r="AG299" s="774">
        <v>3.0201139224767675E-5</v>
      </c>
      <c r="AH299" s="774">
        <v>2.1290843160389441</v>
      </c>
      <c r="AI299" s="774">
        <v>7.7067576695743352</v>
      </c>
      <c r="AJ299" s="774">
        <v>0.50246226158635865</v>
      </c>
      <c r="AK299" s="774">
        <v>3.5548607036113448E-2</v>
      </c>
      <c r="AL299" s="774">
        <v>4.1290121657836E-3</v>
      </c>
      <c r="AM299" s="774">
        <v>6.069466043640153E-3</v>
      </c>
      <c r="AN299" s="774">
        <v>4.4912035016044585E-3</v>
      </c>
      <c r="AO299" s="774">
        <v>7.7548792208366056E-5</v>
      </c>
      <c r="AP299" s="774">
        <v>4.641261877163373E-4</v>
      </c>
      <c r="AQ299" s="774">
        <v>1.5101780347588006E-6</v>
      </c>
      <c r="AR299" s="774">
        <v>0.55324373549145966</v>
      </c>
    </row>
    <row r="300" spans="1:44">
      <c r="A300" s="574" t="s">
        <v>1196</v>
      </c>
      <c r="B300" s="550">
        <v>298</v>
      </c>
      <c r="C300" s="550" t="s">
        <v>612</v>
      </c>
      <c r="D300" s="551">
        <v>739792</v>
      </c>
      <c r="E300" s="551">
        <v>115948157.08680753</v>
      </c>
      <c r="F300" s="551">
        <v>8414587.1549504045</v>
      </c>
      <c r="G300" s="551">
        <v>248342.79024496698</v>
      </c>
      <c r="H300" s="551">
        <v>4588.6126148794956</v>
      </c>
      <c r="I300" s="551">
        <v>124079.83091255778</v>
      </c>
      <c r="J300" s="551">
        <v>162739.85749098961</v>
      </c>
      <c r="K300" s="551">
        <v>0</v>
      </c>
      <c r="L300" s="551">
        <v>0</v>
      </c>
      <c r="M300" s="551">
        <v>0</v>
      </c>
      <c r="N300" s="551">
        <v>8954338.2462137993</v>
      </c>
      <c r="O300" s="774">
        <v>156.73075281539613</v>
      </c>
      <c r="P300" s="774">
        <v>11.374260812431608</v>
      </c>
      <c r="Q300" s="774">
        <v>0.33569272206913159</v>
      </c>
      <c r="R300" s="774">
        <v>6.2025712833870816E-3</v>
      </c>
      <c r="S300" s="774">
        <v>0.1677225908262833</v>
      </c>
      <c r="T300" s="774">
        <v>0.21998055871243485</v>
      </c>
      <c r="U300" s="774">
        <v>0</v>
      </c>
      <c r="V300" s="774">
        <v>0</v>
      </c>
      <c r="W300" s="774">
        <v>0</v>
      </c>
      <c r="X300" s="774">
        <v>12.103859255322844</v>
      </c>
      <c r="Y300" s="774">
        <v>181.82034480532798</v>
      </c>
      <c r="Z300" s="774">
        <v>12.921925704087293</v>
      </c>
      <c r="AA300" s="774">
        <v>0.54988182751554648</v>
      </c>
      <c r="AB300" s="774">
        <v>0.37263559947584968</v>
      </c>
      <c r="AC300" s="774">
        <v>0.18205191990821842</v>
      </c>
      <c r="AD300" s="774">
        <v>0.23051679906118805</v>
      </c>
      <c r="AE300" s="774">
        <v>7.0325887032278325E-4</v>
      </c>
      <c r="AF300" s="774">
        <v>3.3238915920381852E-3</v>
      </c>
      <c r="AG300" s="774">
        <v>5.1604480412198903E-5</v>
      </c>
      <c r="AH300" s="774">
        <v>14.261090604990867</v>
      </c>
      <c r="AI300" s="774">
        <v>172.61054008131146</v>
      </c>
      <c r="AJ300" s="774">
        <v>12.37952601167178</v>
      </c>
      <c r="AK300" s="774">
        <v>0.38988022242724207</v>
      </c>
      <c r="AL300" s="774">
        <v>1.428134170455979E-2</v>
      </c>
      <c r="AM300" s="774">
        <v>0.17799825309417133</v>
      </c>
      <c r="AN300" s="774">
        <v>0.22764113414320719</v>
      </c>
      <c r="AO300" s="774">
        <v>1.857034407433268E-4</v>
      </c>
      <c r="AP300" s="774">
        <v>2.5170103985111296E-3</v>
      </c>
      <c r="AQ300" s="774">
        <v>4.4607111415272314E-6</v>
      </c>
      <c r="AR300" s="774">
        <v>13.192034137591358</v>
      </c>
    </row>
    <row r="301" spans="1:44">
      <c r="A301" s="574" t="s">
        <v>1197</v>
      </c>
      <c r="B301" s="550">
        <v>299</v>
      </c>
      <c r="C301" s="550" t="s">
        <v>614</v>
      </c>
      <c r="D301" s="551">
        <v>1446064</v>
      </c>
      <c r="E301" s="551">
        <v>11771501.772008309</v>
      </c>
      <c r="F301" s="551">
        <v>837619.93779030873</v>
      </c>
      <c r="G301" s="551">
        <v>69282.437552601681</v>
      </c>
      <c r="H301" s="551">
        <v>440.70894204741654</v>
      </c>
      <c r="I301" s="551">
        <v>11917.129555363814</v>
      </c>
      <c r="J301" s="551">
        <v>16521.974725284614</v>
      </c>
      <c r="K301" s="551">
        <v>0</v>
      </c>
      <c r="L301" s="551">
        <v>0</v>
      </c>
      <c r="M301" s="551">
        <v>0</v>
      </c>
      <c r="N301" s="551">
        <v>935782.18856560625</v>
      </c>
      <c r="O301" s="774">
        <v>8.1403739889854876</v>
      </c>
      <c r="P301" s="774">
        <v>0.57924126303559786</v>
      </c>
      <c r="Q301" s="774">
        <v>4.7911045121517219E-2</v>
      </c>
      <c r="R301" s="774">
        <v>3.0476447933661067E-4</v>
      </c>
      <c r="S301" s="774">
        <v>8.2410803085920213E-3</v>
      </c>
      <c r="T301" s="774">
        <v>1.1425479595152506E-2</v>
      </c>
      <c r="U301" s="774">
        <v>0</v>
      </c>
      <c r="V301" s="774">
        <v>0</v>
      </c>
      <c r="W301" s="774">
        <v>0</v>
      </c>
      <c r="X301" s="774">
        <v>0.64712363254019623</v>
      </c>
      <c r="Y301" s="774">
        <v>17.47907756754417</v>
      </c>
      <c r="Z301" s="774">
        <v>1.1371047716702281</v>
      </c>
      <c r="AA301" s="774">
        <v>0.11182403096832164</v>
      </c>
      <c r="AB301" s="774">
        <v>6.2607691011525135E-2</v>
      </c>
      <c r="AC301" s="774">
        <v>1.356051596875983E-2</v>
      </c>
      <c r="AD301" s="774">
        <v>1.5426179847513271E-2</v>
      </c>
      <c r="AE301" s="774">
        <v>3.4075647530462444E-4</v>
      </c>
      <c r="AF301" s="774">
        <v>1.4937610833779804E-3</v>
      </c>
      <c r="AG301" s="774">
        <v>2.2071858517352782E-5</v>
      </c>
      <c r="AH301" s="774">
        <v>1.3423797788835479</v>
      </c>
      <c r="AI301" s="774">
        <v>14.946232988647555</v>
      </c>
      <c r="AJ301" s="774">
        <v>0.98417312998978024</v>
      </c>
      <c r="AK301" s="774">
        <v>7.9277778791291234E-2</v>
      </c>
      <c r="AL301" s="774">
        <v>2.829197897870046E-3</v>
      </c>
      <c r="AM301" s="774">
        <v>1.2260853667915045E-2</v>
      </c>
      <c r="AN301" s="774">
        <v>1.4415434806052823E-2</v>
      </c>
      <c r="AO301" s="774">
        <v>1.176444723326852E-4</v>
      </c>
      <c r="AP301" s="774">
        <v>1.1747102998630318E-3</v>
      </c>
      <c r="AQ301" s="774">
        <v>2.5329503013295705E-6</v>
      </c>
      <c r="AR301" s="774">
        <v>1.0942512828754063</v>
      </c>
    </row>
    <row r="302" spans="1:44">
      <c r="A302" s="574" t="s">
        <v>1198</v>
      </c>
      <c r="B302" s="550">
        <v>300</v>
      </c>
      <c r="C302" s="550" t="s">
        <v>278</v>
      </c>
      <c r="D302" s="551">
        <v>1668709</v>
      </c>
      <c r="E302" s="551">
        <v>48300193.242842354</v>
      </c>
      <c r="F302" s="551">
        <v>3290398.020117152</v>
      </c>
      <c r="G302" s="551">
        <v>0</v>
      </c>
      <c r="H302" s="551">
        <v>1146.9613737753218</v>
      </c>
      <c r="I302" s="551">
        <v>50688.17018092396</v>
      </c>
      <c r="J302" s="551">
        <v>0</v>
      </c>
      <c r="K302" s="551">
        <v>0</v>
      </c>
      <c r="L302" s="551">
        <v>0</v>
      </c>
      <c r="M302" s="551">
        <v>0</v>
      </c>
      <c r="N302" s="551">
        <v>3342233.1516718511</v>
      </c>
      <c r="O302" s="774">
        <v>28.944647175057096</v>
      </c>
      <c r="P302" s="774">
        <v>1.9718225407288821</v>
      </c>
      <c r="Q302" s="774">
        <v>0</v>
      </c>
      <c r="R302" s="774">
        <v>6.8733456448986723E-4</v>
      </c>
      <c r="S302" s="774">
        <v>3.0375679750588004E-2</v>
      </c>
      <c r="T302" s="774">
        <v>0</v>
      </c>
      <c r="U302" s="774">
        <v>0</v>
      </c>
      <c r="V302" s="774">
        <v>0</v>
      </c>
      <c r="W302" s="774">
        <v>0</v>
      </c>
      <c r="X302" s="774">
        <v>2.0028855550439597</v>
      </c>
      <c r="Y302" s="774">
        <v>61.049065230170875</v>
      </c>
      <c r="Z302" s="774">
        <v>3.8676279561875866</v>
      </c>
      <c r="AA302" s="774">
        <v>0.26820316188244792</v>
      </c>
      <c r="AB302" s="774">
        <v>0.60498150981467824</v>
      </c>
      <c r="AC302" s="774">
        <v>4.52197901487843E-2</v>
      </c>
      <c r="AD302" s="774">
        <v>1.4681219752945066E-2</v>
      </c>
      <c r="AE302" s="774">
        <v>1.5907963700517364E-3</v>
      </c>
      <c r="AF302" s="774">
        <v>2.060551327056747E-3</v>
      </c>
      <c r="AG302" s="774">
        <v>9.9454366063778018E-5</v>
      </c>
      <c r="AH302" s="774">
        <v>4.8044644398496139</v>
      </c>
      <c r="AI302" s="774">
        <v>44.438858206302086</v>
      </c>
      <c r="AJ302" s="774">
        <v>2.9332680104864268</v>
      </c>
      <c r="AK302" s="774">
        <v>2.3186361293826781E-2</v>
      </c>
      <c r="AL302" s="774">
        <v>1.0556980661399155E-2</v>
      </c>
      <c r="AM302" s="774">
        <v>3.8647020793080404E-2</v>
      </c>
      <c r="AN302" s="774">
        <v>9.185080393527615E-3</v>
      </c>
      <c r="AO302" s="774">
        <v>4.1914312073929283E-4</v>
      </c>
      <c r="AP302" s="774">
        <v>8.0994903087104456E-4</v>
      </c>
      <c r="AQ302" s="774">
        <v>1.1489542545432694E-5</v>
      </c>
      <c r="AR302" s="774">
        <v>3.0160840353224163</v>
      </c>
    </row>
    <row r="303" spans="1:44">
      <c r="A303" s="574" t="s">
        <v>1199</v>
      </c>
      <c r="B303" s="550">
        <v>301</v>
      </c>
      <c r="C303" s="550" t="s">
        <v>280</v>
      </c>
      <c r="D303" s="551">
        <v>811755</v>
      </c>
      <c r="E303" s="551">
        <v>17907049.00335677</v>
      </c>
      <c r="F303" s="551">
        <v>1233175.559734643</v>
      </c>
      <c r="G303" s="551">
        <v>272.32004504534802</v>
      </c>
      <c r="H303" s="551">
        <v>160.06124213068543</v>
      </c>
      <c r="I303" s="551">
        <v>272.8445477595285</v>
      </c>
      <c r="J303" s="551">
        <v>0</v>
      </c>
      <c r="K303" s="551">
        <v>0</v>
      </c>
      <c r="L303" s="551">
        <v>0</v>
      </c>
      <c r="M303" s="551">
        <v>0</v>
      </c>
      <c r="N303" s="551">
        <v>1233880.7855695784</v>
      </c>
      <c r="O303" s="774">
        <v>22.05967194948817</v>
      </c>
      <c r="P303" s="774">
        <v>1.5191474764364161</v>
      </c>
      <c r="Q303" s="774">
        <v>3.3547073322042739E-4</v>
      </c>
      <c r="R303" s="774">
        <v>1.9717925005781971E-4</v>
      </c>
      <c r="S303" s="774">
        <v>3.3611686747790713E-4</v>
      </c>
      <c r="T303" s="774">
        <v>0</v>
      </c>
      <c r="U303" s="774">
        <v>0</v>
      </c>
      <c r="V303" s="774">
        <v>0</v>
      </c>
      <c r="W303" s="774">
        <v>0</v>
      </c>
      <c r="X303" s="774">
        <v>1.5200162432871722</v>
      </c>
      <c r="Y303" s="774">
        <v>30.502645063556439</v>
      </c>
      <c r="Z303" s="774">
        <v>2.0035504909845283</v>
      </c>
      <c r="AA303" s="774">
        <v>6.4242600767841468E-2</v>
      </c>
      <c r="AB303" s="774">
        <v>9.2195718591604248E-2</v>
      </c>
      <c r="AC303" s="774">
        <v>5.4812116830465236E-3</v>
      </c>
      <c r="AD303" s="774">
        <v>4.1878287670498917E-3</v>
      </c>
      <c r="AE303" s="774">
        <v>9.3874130099297825E-4</v>
      </c>
      <c r="AF303" s="774">
        <v>3.7723328420497757E-4</v>
      </c>
      <c r="AG303" s="774">
        <v>2.0585908392822989E-5</v>
      </c>
      <c r="AH303" s="774">
        <v>2.170994411287662</v>
      </c>
      <c r="AI303" s="774">
        <v>28.37359045024786</v>
      </c>
      <c r="AJ303" s="774">
        <v>1.8809085185407117</v>
      </c>
      <c r="AK303" s="774">
        <v>2.6140597679150158E-2</v>
      </c>
      <c r="AL303" s="774">
        <v>3.0057996385460884E-3</v>
      </c>
      <c r="AM303" s="774">
        <v>4.4730799124223751E-3</v>
      </c>
      <c r="AN303" s="774">
        <v>3.275750453680208E-3</v>
      </c>
      <c r="AO303" s="774">
        <v>7.2986883682370012E-4</v>
      </c>
      <c r="AP303" s="774">
        <v>2.643855921316837E-4</v>
      </c>
      <c r="AQ303" s="774">
        <v>2.662857532032178E-6</v>
      </c>
      <c r="AR303" s="774">
        <v>1.9188006635109982</v>
      </c>
    </row>
    <row r="304" spans="1:44">
      <c r="A304" s="574" t="s">
        <v>1200</v>
      </c>
      <c r="B304" s="550">
        <v>302</v>
      </c>
      <c r="C304" s="550" t="s">
        <v>282</v>
      </c>
      <c r="D304" s="551">
        <v>3045236</v>
      </c>
      <c r="E304" s="551">
        <v>7061075.1599939857</v>
      </c>
      <c r="F304" s="551">
        <v>478231.76928997278</v>
      </c>
      <c r="G304" s="551">
        <v>1909.9144185158077</v>
      </c>
      <c r="H304" s="551">
        <v>63.11505936432647</v>
      </c>
      <c r="I304" s="551">
        <v>107.58756835721243</v>
      </c>
      <c r="J304" s="551">
        <v>0</v>
      </c>
      <c r="K304" s="551">
        <v>0</v>
      </c>
      <c r="L304" s="551">
        <v>0</v>
      </c>
      <c r="M304" s="551">
        <v>0</v>
      </c>
      <c r="N304" s="551">
        <v>480312.38633621018</v>
      </c>
      <c r="O304" s="774">
        <v>2.3187283875515678</v>
      </c>
      <c r="P304" s="774">
        <v>0.15704259679380278</v>
      </c>
      <c r="Q304" s="774">
        <v>6.2718108498514E-4</v>
      </c>
      <c r="R304" s="774">
        <v>2.0725835161651335E-5</v>
      </c>
      <c r="S304" s="774">
        <v>3.532979656000797E-5</v>
      </c>
      <c r="T304" s="774">
        <v>0</v>
      </c>
      <c r="U304" s="774">
        <v>0</v>
      </c>
      <c r="V304" s="774">
        <v>0</v>
      </c>
      <c r="W304" s="774">
        <v>0</v>
      </c>
      <c r="X304" s="774">
        <v>0.15772583351050959</v>
      </c>
      <c r="Y304" s="774">
        <v>22.897526618838974</v>
      </c>
      <c r="Z304" s="774">
        <v>1.2872121005417578</v>
      </c>
      <c r="AA304" s="774">
        <v>6.036217630653587E-2</v>
      </c>
      <c r="AB304" s="774">
        <v>7.3451760322860202E-2</v>
      </c>
      <c r="AC304" s="774">
        <v>8.0480479658942925E-3</v>
      </c>
      <c r="AD304" s="774">
        <v>7.2486533962262826E-3</v>
      </c>
      <c r="AE304" s="774">
        <v>4.4048726399039903E-4</v>
      </c>
      <c r="AF304" s="774">
        <v>1.1238843752689721E-3</v>
      </c>
      <c r="AG304" s="774">
        <v>2.938797594181722E-5</v>
      </c>
      <c r="AH304" s="774">
        <v>1.4379164981484758</v>
      </c>
      <c r="AI304" s="774">
        <v>20.871566493891493</v>
      </c>
      <c r="AJ304" s="774">
        <v>1.1691253991168793</v>
      </c>
      <c r="AK304" s="774">
        <v>2.8062887847222495E-2</v>
      </c>
      <c r="AL304" s="774">
        <v>3.4516007434383226E-3</v>
      </c>
      <c r="AM304" s="774">
        <v>6.9273656159957947E-3</v>
      </c>
      <c r="AN304" s="774">
        <v>6.0006914723261988E-3</v>
      </c>
      <c r="AO304" s="774">
        <v>1.681201040965465E-4</v>
      </c>
      <c r="AP304" s="774">
        <v>9.9594394955642503E-4</v>
      </c>
      <c r="AQ304" s="774">
        <v>4.7141799268663063E-6</v>
      </c>
      <c r="AR304" s="774">
        <v>1.2147367230294421</v>
      </c>
    </row>
    <row r="305" spans="1:44">
      <c r="A305" s="574" t="s">
        <v>1201</v>
      </c>
      <c r="B305" s="550">
        <v>303</v>
      </c>
      <c r="C305" s="550" t="s">
        <v>619</v>
      </c>
      <c r="D305" s="551">
        <v>1214221</v>
      </c>
      <c r="E305" s="551">
        <v>2652581.1185190706</v>
      </c>
      <c r="F305" s="551">
        <v>180455.0230589571</v>
      </c>
      <c r="G305" s="551">
        <v>0</v>
      </c>
      <c r="H305" s="551">
        <v>23.709960731272723</v>
      </c>
      <c r="I305" s="551">
        <v>40.416614459598051</v>
      </c>
      <c r="J305" s="551">
        <v>0</v>
      </c>
      <c r="K305" s="551">
        <v>0</v>
      </c>
      <c r="L305" s="551">
        <v>0</v>
      </c>
      <c r="M305" s="551">
        <v>0</v>
      </c>
      <c r="N305" s="551">
        <v>180519.14963414797</v>
      </c>
      <c r="O305" s="774">
        <v>2.1845949942548106</v>
      </c>
      <c r="P305" s="774">
        <v>0.14861793945167898</v>
      </c>
      <c r="Q305" s="774">
        <v>0</v>
      </c>
      <c r="R305" s="774">
        <v>1.952689068239861E-5</v>
      </c>
      <c r="S305" s="774">
        <v>3.3286044681814969E-5</v>
      </c>
      <c r="T305" s="774">
        <v>0</v>
      </c>
      <c r="U305" s="774">
        <v>0</v>
      </c>
      <c r="V305" s="774">
        <v>0</v>
      </c>
      <c r="W305" s="774">
        <v>0</v>
      </c>
      <c r="X305" s="774">
        <v>0.14867075238704319</v>
      </c>
      <c r="Y305" s="774">
        <v>32.105109914301195</v>
      </c>
      <c r="Z305" s="774">
        <v>1.7604782487014299</v>
      </c>
      <c r="AA305" s="774">
        <v>0.102941751675343</v>
      </c>
      <c r="AB305" s="774">
        <v>0.10204982626578038</v>
      </c>
      <c r="AC305" s="774">
        <v>1.393256864464814E-2</v>
      </c>
      <c r="AD305" s="774">
        <v>1.6150453910342442E-2</v>
      </c>
      <c r="AE305" s="774">
        <v>4.6153264342758819E-4</v>
      </c>
      <c r="AF305" s="774">
        <v>1.0036295962117339E-3</v>
      </c>
      <c r="AG305" s="774">
        <v>2.7439043654393427E-5</v>
      </c>
      <c r="AH305" s="774">
        <v>1.9970454504808375</v>
      </c>
      <c r="AI305" s="774">
        <v>25.685747227671197</v>
      </c>
      <c r="AJ305" s="774">
        <v>1.3903723443813552</v>
      </c>
      <c r="AK305" s="774">
        <v>4.6656007194761949E-2</v>
      </c>
      <c r="AL305" s="774">
        <v>4.883018979173287E-3</v>
      </c>
      <c r="AM305" s="774">
        <v>9.454018918224838E-3</v>
      </c>
      <c r="AN305" s="774">
        <v>1.2799734446756316E-2</v>
      </c>
      <c r="AO305" s="774">
        <v>1.8899545257044451E-4</v>
      </c>
      <c r="AP305" s="774">
        <v>7.5503668739053528E-4</v>
      </c>
      <c r="AQ305" s="774">
        <v>3.3872764280172335E-6</v>
      </c>
      <c r="AR305" s="774">
        <v>1.4651125433366605</v>
      </c>
    </row>
    <row r="306" spans="1:44">
      <c r="A306" s="574" t="s">
        <v>1202</v>
      </c>
      <c r="B306" s="550">
        <v>304</v>
      </c>
      <c r="C306" s="550" t="s">
        <v>1203</v>
      </c>
      <c r="D306" s="551">
        <v>3986748</v>
      </c>
      <c r="E306" s="551">
        <v>8890291.7710005268</v>
      </c>
      <c r="F306" s="551">
        <v>599166.49332975515</v>
      </c>
      <c r="G306" s="551">
        <v>0</v>
      </c>
      <c r="H306" s="551">
        <v>79.465418534556321</v>
      </c>
      <c r="I306" s="551">
        <v>135.45881497583392</v>
      </c>
      <c r="J306" s="551">
        <v>0</v>
      </c>
      <c r="K306" s="551">
        <v>0</v>
      </c>
      <c r="L306" s="551">
        <v>0</v>
      </c>
      <c r="M306" s="551">
        <v>0</v>
      </c>
      <c r="N306" s="551">
        <v>599381.41756326554</v>
      </c>
      <c r="O306" s="774">
        <v>2.2299608028901066</v>
      </c>
      <c r="P306" s="774">
        <v>0.15028953255378949</v>
      </c>
      <c r="Q306" s="774">
        <v>0</v>
      </c>
      <c r="R306" s="774">
        <v>1.9932390643842129E-5</v>
      </c>
      <c r="S306" s="774">
        <v>3.3977270440929278E-5</v>
      </c>
      <c r="T306" s="774">
        <v>0</v>
      </c>
      <c r="U306" s="774">
        <v>0</v>
      </c>
      <c r="V306" s="774">
        <v>0</v>
      </c>
      <c r="W306" s="774">
        <v>0</v>
      </c>
      <c r="X306" s="774">
        <v>0.15034344221487428</v>
      </c>
      <c r="Y306" s="774">
        <v>13.490583346458818</v>
      </c>
      <c r="Z306" s="774">
        <v>0.77213859022673659</v>
      </c>
      <c r="AA306" s="774">
        <v>0.12895978750645554</v>
      </c>
      <c r="AB306" s="774">
        <v>5.5903156388791245E-2</v>
      </c>
      <c r="AC306" s="774">
        <v>1.2715407396926597E-2</v>
      </c>
      <c r="AD306" s="774">
        <v>6.172189065294255E-3</v>
      </c>
      <c r="AE306" s="774">
        <v>5.0142782913585333E-4</v>
      </c>
      <c r="AF306" s="774">
        <v>6.6327098954696681E-4</v>
      </c>
      <c r="AG306" s="774">
        <v>3.454110983583803E-5</v>
      </c>
      <c r="AH306" s="774">
        <v>0.9770883705127229</v>
      </c>
      <c r="AI306" s="774">
        <v>11.840825173436887</v>
      </c>
      <c r="AJ306" s="774">
        <v>0.675818978178375</v>
      </c>
      <c r="AK306" s="774">
        <v>0.10533238069169895</v>
      </c>
      <c r="AL306" s="774">
        <v>8.2022392302220689E-3</v>
      </c>
      <c r="AM306" s="774">
        <v>1.173481791599492E-2</v>
      </c>
      <c r="AN306" s="774">
        <v>5.0234518019707294E-3</v>
      </c>
      <c r="AO306" s="774">
        <v>1.8069579237252291E-4</v>
      </c>
      <c r="AP306" s="774">
        <v>5.3187765946346804E-4</v>
      </c>
      <c r="AQ306" s="774">
        <v>5.2782825504801723E-6</v>
      </c>
      <c r="AR306" s="774">
        <v>0.80682971955264826</v>
      </c>
    </row>
    <row r="307" spans="1:44">
      <c r="A307" s="574" t="s">
        <v>1204</v>
      </c>
      <c r="B307" s="550">
        <v>305</v>
      </c>
      <c r="C307" s="550" t="s">
        <v>1205</v>
      </c>
      <c r="D307" s="551">
        <v>126763</v>
      </c>
      <c r="E307" s="551">
        <v>390380.30660407757</v>
      </c>
      <c r="F307" s="551">
        <v>27839.738658217735</v>
      </c>
      <c r="G307" s="551">
        <v>22.319561781671837</v>
      </c>
      <c r="H307" s="551">
        <v>3.4893944148303482</v>
      </c>
      <c r="I307" s="551">
        <v>5.9481122874935535</v>
      </c>
      <c r="J307" s="551">
        <v>0</v>
      </c>
      <c r="K307" s="551">
        <v>0</v>
      </c>
      <c r="L307" s="551">
        <v>0</v>
      </c>
      <c r="M307" s="551">
        <v>0</v>
      </c>
      <c r="N307" s="551">
        <v>27871.495726701731</v>
      </c>
      <c r="O307" s="774">
        <v>3.0796076663070262</v>
      </c>
      <c r="P307" s="774">
        <v>0.21962038337857051</v>
      </c>
      <c r="Q307" s="774">
        <v>1.7607315842692138E-4</v>
      </c>
      <c r="R307" s="774">
        <v>2.7526915699615411E-5</v>
      </c>
      <c r="S307" s="774">
        <v>4.692309496851253E-5</v>
      </c>
      <c r="T307" s="774">
        <v>0</v>
      </c>
      <c r="U307" s="774">
        <v>0</v>
      </c>
      <c r="V307" s="774">
        <v>0</v>
      </c>
      <c r="W307" s="774">
        <v>0</v>
      </c>
      <c r="X307" s="774">
        <v>0.21987090654766556</v>
      </c>
      <c r="Y307" s="774">
        <v>21.115997819585679</v>
      </c>
      <c r="Z307" s="774">
        <v>1.2527601437157094</v>
      </c>
      <c r="AA307" s="774">
        <v>0.15378591314487255</v>
      </c>
      <c r="AB307" s="774">
        <v>7.8049063372368777E-2</v>
      </c>
      <c r="AC307" s="774">
        <v>1.3442192811903463E-2</v>
      </c>
      <c r="AD307" s="774">
        <v>7.1329618577109302E-3</v>
      </c>
      <c r="AE307" s="774">
        <v>6.275412545044954E-4</v>
      </c>
      <c r="AF307" s="774">
        <v>1.9087353261175101E-3</v>
      </c>
      <c r="AG307" s="774">
        <v>4.4234484262468488E-5</v>
      </c>
      <c r="AH307" s="774">
        <v>1.5077507859674497</v>
      </c>
      <c r="AI307" s="774">
        <v>17.51400556327614</v>
      </c>
      <c r="AJ307" s="774">
        <v>1.0356840431831058</v>
      </c>
      <c r="AK307" s="774">
        <v>0.11321771493287189</v>
      </c>
      <c r="AL307" s="774">
        <v>8.1996964156099555E-3</v>
      </c>
      <c r="AM307" s="774">
        <v>1.1407905058508139E-2</v>
      </c>
      <c r="AN307" s="774">
        <v>5.4489156332483317E-3</v>
      </c>
      <c r="AO307" s="774">
        <v>2.0824223232884074E-4</v>
      </c>
      <c r="AP307" s="774">
        <v>1.5280476264717447E-3</v>
      </c>
      <c r="AQ307" s="774">
        <v>6.0961349251165572E-6</v>
      </c>
      <c r="AR307" s="774">
        <v>1.1757006612170697</v>
      </c>
    </row>
    <row r="308" spans="1:44">
      <c r="A308" s="574" t="s">
        <v>1206</v>
      </c>
      <c r="B308" s="550">
        <v>306</v>
      </c>
      <c r="C308" s="550" t="s">
        <v>1207</v>
      </c>
      <c r="D308" s="551">
        <v>120928</v>
      </c>
      <c r="E308" s="551">
        <v>95470.701779201889</v>
      </c>
      <c r="F308" s="551">
        <v>6636.7710325581384</v>
      </c>
      <c r="G308" s="551">
        <v>20.290510710610761</v>
      </c>
      <c r="H308" s="551">
        <v>0.85335998751121744</v>
      </c>
      <c r="I308" s="551">
        <v>1.4546595838514871</v>
      </c>
      <c r="J308" s="551">
        <v>0</v>
      </c>
      <c r="K308" s="551">
        <v>0</v>
      </c>
      <c r="L308" s="551">
        <v>0</v>
      </c>
      <c r="M308" s="551">
        <v>0</v>
      </c>
      <c r="N308" s="551">
        <v>6659.3695628401119</v>
      </c>
      <c r="O308" s="774">
        <v>0.78948383979890424</v>
      </c>
      <c r="P308" s="774">
        <v>5.4882004437004979E-2</v>
      </c>
      <c r="Q308" s="774">
        <v>1.6779001315337028E-4</v>
      </c>
      <c r="R308" s="774">
        <v>7.0567609446217371E-6</v>
      </c>
      <c r="S308" s="774">
        <v>1.2029137865932515E-5</v>
      </c>
      <c r="T308" s="774">
        <v>0</v>
      </c>
      <c r="U308" s="774">
        <v>0</v>
      </c>
      <c r="V308" s="774">
        <v>0</v>
      </c>
      <c r="W308" s="774">
        <v>0</v>
      </c>
      <c r="X308" s="774">
        <v>5.5068880348968903E-2</v>
      </c>
      <c r="Y308" s="774">
        <v>14.463952508723917</v>
      </c>
      <c r="Z308" s="774">
        <v>0.84473481921663174</v>
      </c>
      <c r="AA308" s="774">
        <v>0.15999653451213025</v>
      </c>
      <c r="AB308" s="774">
        <v>5.6952185596418181E-2</v>
      </c>
      <c r="AC308" s="774">
        <v>1.3688514629785398E-2</v>
      </c>
      <c r="AD308" s="774">
        <v>7.4481704479152765E-3</v>
      </c>
      <c r="AE308" s="774">
        <v>1.6446088826491258E-3</v>
      </c>
      <c r="AF308" s="774">
        <v>1.9580291513048823E-3</v>
      </c>
      <c r="AG308" s="774">
        <v>1.1362889570122074E-4</v>
      </c>
      <c r="AH308" s="774">
        <v>1.0865364913325359</v>
      </c>
      <c r="AI308" s="774">
        <v>11.602619980078899</v>
      </c>
      <c r="AJ308" s="774">
        <v>0.67237584746254253</v>
      </c>
      <c r="AK308" s="774">
        <v>0.12867028536855257</v>
      </c>
      <c r="AL308" s="774">
        <v>7.6056312787386804E-3</v>
      </c>
      <c r="AM308" s="774">
        <v>1.2032021750457901E-2</v>
      </c>
      <c r="AN308" s="774">
        <v>5.7395928221601437E-3</v>
      </c>
      <c r="AO308" s="774">
        <v>2.4354505195040412E-4</v>
      </c>
      <c r="AP308" s="774">
        <v>1.3609387365169077E-3</v>
      </c>
      <c r="AQ308" s="774">
        <v>7.3106989902873374E-6</v>
      </c>
      <c r="AR308" s="774">
        <v>0.8280351731699096</v>
      </c>
    </row>
    <row r="309" spans="1:44">
      <c r="A309" s="574" t="s">
        <v>1208</v>
      </c>
      <c r="B309" s="550">
        <v>307</v>
      </c>
      <c r="C309" s="550" t="s">
        <v>1209</v>
      </c>
      <c r="D309" s="551">
        <v>53766</v>
      </c>
      <c r="E309" s="551">
        <v>105666.51183883063</v>
      </c>
      <c r="F309" s="551">
        <v>7507.5839493408857</v>
      </c>
      <c r="G309" s="551">
        <v>4.0581021421221521</v>
      </c>
      <c r="H309" s="551">
        <v>0.94449471453222444</v>
      </c>
      <c r="I309" s="551">
        <v>1.610010204952707</v>
      </c>
      <c r="J309" s="551">
        <v>0</v>
      </c>
      <c r="K309" s="551">
        <v>0</v>
      </c>
      <c r="L309" s="551">
        <v>0</v>
      </c>
      <c r="M309" s="551">
        <v>0</v>
      </c>
      <c r="N309" s="551">
        <v>7514.1965564024931</v>
      </c>
      <c r="O309" s="774">
        <v>1.9653035717522342</v>
      </c>
      <c r="P309" s="774">
        <v>0.13963441485959316</v>
      </c>
      <c r="Q309" s="774">
        <v>7.5477107133172487E-5</v>
      </c>
      <c r="R309" s="774">
        <v>1.756676551226099E-5</v>
      </c>
      <c r="S309" s="774">
        <v>2.9944764441332941E-5</v>
      </c>
      <c r="T309" s="774">
        <v>0</v>
      </c>
      <c r="U309" s="774">
        <v>0</v>
      </c>
      <c r="V309" s="774">
        <v>0</v>
      </c>
      <c r="W309" s="774">
        <v>0</v>
      </c>
      <c r="X309" s="774">
        <v>0.13975740349667992</v>
      </c>
      <c r="Y309" s="774">
        <v>10.706766729483032</v>
      </c>
      <c r="Z309" s="774">
        <v>0.61337958916124269</v>
      </c>
      <c r="AA309" s="774">
        <v>0.22659583804746811</v>
      </c>
      <c r="AB309" s="774">
        <v>4.7471037125597235E-2</v>
      </c>
      <c r="AC309" s="774">
        <v>1.9344587761226942E-2</v>
      </c>
      <c r="AD309" s="774">
        <v>3.1345449164071441E-3</v>
      </c>
      <c r="AE309" s="774">
        <v>3.000238849802982E-4</v>
      </c>
      <c r="AF309" s="774">
        <v>4.7790638761533377E-4</v>
      </c>
      <c r="AG309" s="774">
        <v>1.4713034935921953E-5</v>
      </c>
      <c r="AH309" s="774">
        <v>0.91071824031947368</v>
      </c>
      <c r="AI309" s="774">
        <v>9.4214687315206831</v>
      </c>
      <c r="AJ309" s="774">
        <v>0.53775490921888869</v>
      </c>
      <c r="AK309" s="774">
        <v>0.20841952893339932</v>
      </c>
      <c r="AL309" s="774">
        <v>1.1917031708225797E-2</v>
      </c>
      <c r="AM309" s="774">
        <v>1.8622599384609737E-2</v>
      </c>
      <c r="AN309" s="774">
        <v>2.5361825806531836E-3</v>
      </c>
      <c r="AO309" s="774">
        <v>1.5434612332656421E-4</v>
      </c>
      <c r="AP309" s="774">
        <v>3.84210997355496E-4</v>
      </c>
      <c r="AQ309" s="774">
        <v>1.9890591618108669E-6</v>
      </c>
      <c r="AR309" s="774">
        <v>0.77979079800562057</v>
      </c>
    </row>
    <row r="310" spans="1:44">
      <c r="A310" s="574" t="s">
        <v>1210</v>
      </c>
      <c r="B310" s="550">
        <v>308</v>
      </c>
      <c r="C310" s="550" t="s">
        <v>1211</v>
      </c>
      <c r="D310" s="551">
        <v>23721</v>
      </c>
      <c r="E310" s="551">
        <v>52378.747855591442</v>
      </c>
      <c r="F310" s="551">
        <v>3561.1352814779943</v>
      </c>
      <c r="G310" s="551">
        <v>0</v>
      </c>
      <c r="H310" s="551">
        <v>0.46818476017150307</v>
      </c>
      <c r="I310" s="551">
        <v>0.79807989402331159</v>
      </c>
      <c r="J310" s="551">
        <v>0</v>
      </c>
      <c r="K310" s="551">
        <v>0</v>
      </c>
      <c r="L310" s="551">
        <v>0</v>
      </c>
      <c r="M310" s="551">
        <v>0</v>
      </c>
      <c r="N310" s="551">
        <v>3562.4015461321892</v>
      </c>
      <c r="O310" s="774">
        <v>2.2081171896459444</v>
      </c>
      <c r="P310" s="774">
        <v>0.15012584973137702</v>
      </c>
      <c r="Q310" s="774">
        <v>0</v>
      </c>
      <c r="R310" s="774">
        <v>1.9737142623477218E-5</v>
      </c>
      <c r="S310" s="774">
        <v>3.3644445597711377E-5</v>
      </c>
      <c r="T310" s="774">
        <v>0</v>
      </c>
      <c r="U310" s="774">
        <v>0</v>
      </c>
      <c r="V310" s="774">
        <v>0</v>
      </c>
      <c r="W310" s="774">
        <v>0</v>
      </c>
      <c r="X310" s="774">
        <v>0.15017923131959823</v>
      </c>
      <c r="Y310" s="774">
        <v>19.496289085025964</v>
      </c>
      <c r="Z310" s="774">
        <v>1.1157513674857173</v>
      </c>
      <c r="AA310" s="774">
        <v>5.9667382934825278E-2</v>
      </c>
      <c r="AB310" s="774">
        <v>7.1989677528912693E-2</v>
      </c>
      <c r="AC310" s="774">
        <v>6.9641074551302319E-3</v>
      </c>
      <c r="AD310" s="774">
        <v>1.1601496919413146E-2</v>
      </c>
      <c r="AE310" s="774">
        <v>1.4895763370668296E-3</v>
      </c>
      <c r="AF310" s="774">
        <v>1.4247095570215169E-3</v>
      </c>
      <c r="AG310" s="774">
        <v>1.2278035224777645E-4</v>
      </c>
      <c r="AH310" s="774">
        <v>1.2690110985703349</v>
      </c>
      <c r="AI310" s="774">
        <v>15.569678888664917</v>
      </c>
      <c r="AJ310" s="774">
        <v>0.89269188306511582</v>
      </c>
      <c r="AK310" s="774">
        <v>2.258287799846127E-2</v>
      </c>
      <c r="AL310" s="774">
        <v>2.6935889977463649E-3</v>
      </c>
      <c r="AM310" s="774">
        <v>4.9206113254243065E-3</v>
      </c>
      <c r="AN310" s="774">
        <v>9.0888607847709451E-3</v>
      </c>
      <c r="AO310" s="774">
        <v>4.0466204615624286E-4</v>
      </c>
      <c r="AP310" s="774">
        <v>9.4037984015443569E-4</v>
      </c>
      <c r="AQ310" s="774">
        <v>1.2031031445093166E-5</v>
      </c>
      <c r="AR310" s="774">
        <v>0.93333489508927436</v>
      </c>
    </row>
    <row r="311" spans="1:44">
      <c r="A311" s="574" t="s">
        <v>1212</v>
      </c>
      <c r="B311" s="550">
        <v>309</v>
      </c>
      <c r="C311" s="550" t="s">
        <v>1213</v>
      </c>
      <c r="D311" s="551">
        <v>228009</v>
      </c>
      <c r="E311" s="551">
        <v>673953.26640867593</v>
      </c>
      <c r="F311" s="551">
        <v>45392.296285253047</v>
      </c>
      <c r="G311" s="551">
        <v>0</v>
      </c>
      <c r="H311" s="551">
        <v>6.0240968201507625</v>
      </c>
      <c r="I311" s="551">
        <v>10.268831796342436</v>
      </c>
      <c r="J311" s="551">
        <v>0</v>
      </c>
      <c r="K311" s="551">
        <v>0</v>
      </c>
      <c r="L311" s="551">
        <v>0</v>
      </c>
      <c r="M311" s="551">
        <v>0</v>
      </c>
      <c r="N311" s="551">
        <v>45408.589213869542</v>
      </c>
      <c r="O311" s="774">
        <v>2.9558187019313973</v>
      </c>
      <c r="P311" s="774">
        <v>0.19908116032811446</v>
      </c>
      <c r="Q311" s="774">
        <v>0</v>
      </c>
      <c r="R311" s="774">
        <v>2.6420434369479988E-5</v>
      </c>
      <c r="S311" s="774">
        <v>4.5036958174205561E-5</v>
      </c>
      <c r="T311" s="774">
        <v>0</v>
      </c>
      <c r="U311" s="774">
        <v>0</v>
      </c>
      <c r="V311" s="774">
        <v>0</v>
      </c>
      <c r="W311" s="774">
        <v>0</v>
      </c>
      <c r="X311" s="774">
        <v>0.19915261772065815</v>
      </c>
      <c r="Y311" s="774">
        <v>19.747314075774803</v>
      </c>
      <c r="Z311" s="774">
        <v>1.1301352165610341</v>
      </c>
      <c r="AA311" s="774">
        <v>9.0242501031305197E-2</v>
      </c>
      <c r="AB311" s="774">
        <v>7.5957572552054237E-2</v>
      </c>
      <c r="AC311" s="774">
        <v>9.5849005594328147E-3</v>
      </c>
      <c r="AD311" s="774">
        <v>1.0676461781489963E-2</v>
      </c>
      <c r="AE311" s="774">
        <v>1.2474903489030512E-3</v>
      </c>
      <c r="AF311" s="774">
        <v>1.2141162909264488E-3</v>
      </c>
      <c r="AG311" s="774">
        <v>1.0237423963842459E-4</v>
      </c>
      <c r="AH311" s="774">
        <v>1.3191606333647845</v>
      </c>
      <c r="AI311" s="774">
        <v>16.142659141114404</v>
      </c>
      <c r="AJ311" s="774">
        <v>0.92384678797379927</v>
      </c>
      <c r="AK311" s="774">
        <v>5.3129315523058093E-2</v>
      </c>
      <c r="AL311" s="774">
        <v>4.4340164978814755E-3</v>
      </c>
      <c r="AM311" s="774">
        <v>7.5433926877492338E-3</v>
      </c>
      <c r="AN311" s="774">
        <v>8.3973625845666037E-3</v>
      </c>
      <c r="AO311" s="774">
        <v>3.4477519299253115E-4</v>
      </c>
      <c r="AP311" s="774">
        <v>8.1871351658720465E-4</v>
      </c>
      <c r="AQ311" s="774">
        <v>9.9700180971525144E-6</v>
      </c>
      <c r="AR311" s="774">
        <v>0.99852433399473162</v>
      </c>
    </row>
    <row r="312" spans="1:44">
      <c r="A312" s="574" t="s">
        <v>1214</v>
      </c>
      <c r="B312" s="550">
        <v>310</v>
      </c>
      <c r="C312" s="550" t="s">
        <v>1215</v>
      </c>
      <c r="D312" s="551">
        <v>198760</v>
      </c>
      <c r="E312" s="551">
        <v>1906981.2521363795</v>
      </c>
      <c r="F312" s="551">
        <v>131225.19667457475</v>
      </c>
      <c r="G312" s="551">
        <v>0</v>
      </c>
      <c r="H312" s="551">
        <v>17.045454439738286</v>
      </c>
      <c r="I312" s="551">
        <v>29.056124056371043</v>
      </c>
      <c r="J312" s="551">
        <v>0</v>
      </c>
      <c r="K312" s="551">
        <v>0</v>
      </c>
      <c r="L312" s="551">
        <v>0</v>
      </c>
      <c r="M312" s="551">
        <v>0</v>
      </c>
      <c r="N312" s="551">
        <v>131271.29825307085</v>
      </c>
      <c r="O312" s="774">
        <v>9.5943914879069201</v>
      </c>
      <c r="P312" s="774">
        <v>0.66021934330134202</v>
      </c>
      <c r="Q312" s="774">
        <v>0</v>
      </c>
      <c r="R312" s="774">
        <v>8.5758977861432305E-5</v>
      </c>
      <c r="S312" s="774">
        <v>1.4618697955509681E-4</v>
      </c>
      <c r="T312" s="774">
        <v>0</v>
      </c>
      <c r="U312" s="774">
        <v>0</v>
      </c>
      <c r="V312" s="774">
        <v>0</v>
      </c>
      <c r="W312" s="774">
        <v>0</v>
      </c>
      <c r="X312" s="774">
        <v>0.66045128925875862</v>
      </c>
      <c r="Y312" s="774">
        <v>19.736289378683082</v>
      </c>
      <c r="Z312" s="774">
        <v>1.2513297907493546</v>
      </c>
      <c r="AA312" s="774">
        <v>6.6102436054326141E-2</v>
      </c>
      <c r="AB312" s="774">
        <v>9.9656449942483433E-2</v>
      </c>
      <c r="AC312" s="774">
        <v>2.4163751426178187E-2</v>
      </c>
      <c r="AD312" s="774">
        <v>7.4965174794163524E-3</v>
      </c>
      <c r="AE312" s="774">
        <v>8.5300968168328909E-4</v>
      </c>
      <c r="AF312" s="774">
        <v>5.8303507571522931E-4</v>
      </c>
      <c r="AG312" s="774">
        <v>7.7971026933332561E-5</v>
      </c>
      <c r="AH312" s="774">
        <v>1.4502629614360905</v>
      </c>
      <c r="AI312" s="774">
        <v>17.25251626448209</v>
      </c>
      <c r="AJ312" s="774">
        <v>1.1055309499627843</v>
      </c>
      <c r="AK312" s="774">
        <v>3.3227500451463957E-2</v>
      </c>
      <c r="AL312" s="774">
        <v>2.892223159882059E-2</v>
      </c>
      <c r="AM312" s="774">
        <v>1.4525190447763722E-2</v>
      </c>
      <c r="AN312" s="774">
        <v>5.9675217446828336E-3</v>
      </c>
      <c r="AO312" s="774">
        <v>2.2224006594553683E-4</v>
      </c>
      <c r="AP312" s="774">
        <v>3.629678912676999E-4</v>
      </c>
      <c r="AQ312" s="774">
        <v>6.4327319916322795E-6</v>
      </c>
      <c r="AR312" s="774">
        <v>1.1887650348947203</v>
      </c>
    </row>
    <row r="313" spans="1:44">
      <c r="A313" s="574" t="s">
        <v>1216</v>
      </c>
      <c r="B313" s="550">
        <v>311</v>
      </c>
      <c r="C313" s="550" t="s">
        <v>1217</v>
      </c>
      <c r="D313" s="551">
        <v>664567</v>
      </c>
      <c r="E313" s="551">
        <v>206072.59877264005</v>
      </c>
      <c r="F313" s="551">
        <v>11000.076240221013</v>
      </c>
      <c r="G313" s="551">
        <v>0</v>
      </c>
      <c r="H313" s="551">
        <v>1.8419693899572203</v>
      </c>
      <c r="I313" s="551">
        <v>3.1398688308281226</v>
      </c>
      <c r="J313" s="551">
        <v>0</v>
      </c>
      <c r="K313" s="551">
        <v>0</v>
      </c>
      <c r="L313" s="551">
        <v>0</v>
      </c>
      <c r="M313" s="551">
        <v>0</v>
      </c>
      <c r="N313" s="551">
        <v>11005.058078441798</v>
      </c>
      <c r="O313" s="774">
        <v>0.31008551248051747</v>
      </c>
      <c r="P313" s="774">
        <v>1.6552245658031491E-2</v>
      </c>
      <c r="Q313" s="774">
        <v>0</v>
      </c>
      <c r="R313" s="774">
        <v>2.7716835021257757E-6</v>
      </c>
      <c r="S313" s="774">
        <v>4.724683637358043E-6</v>
      </c>
      <c r="T313" s="774">
        <v>0</v>
      </c>
      <c r="U313" s="774">
        <v>0</v>
      </c>
      <c r="V313" s="774">
        <v>0</v>
      </c>
      <c r="W313" s="774">
        <v>0</v>
      </c>
      <c r="X313" s="774">
        <v>1.6559742025170975E-2</v>
      </c>
      <c r="Y313" s="774">
        <v>13.290542865945698</v>
      </c>
      <c r="Z313" s="774">
        <v>0.75432594484194238</v>
      </c>
      <c r="AA313" s="774">
        <v>5.4505818710572529E-2</v>
      </c>
      <c r="AB313" s="774">
        <v>6.1705866285686951E-2</v>
      </c>
      <c r="AC313" s="774">
        <v>6.9863420778422105E-3</v>
      </c>
      <c r="AD313" s="774">
        <v>9.6549154149334817E-3</v>
      </c>
      <c r="AE313" s="774">
        <v>7.4831954432970414E-4</v>
      </c>
      <c r="AF313" s="774">
        <v>7.0173556018182399E-4</v>
      </c>
      <c r="AG313" s="774">
        <v>4.65957627988936E-5</v>
      </c>
      <c r="AH313" s="774">
        <v>0.88867553819828793</v>
      </c>
      <c r="AI313" s="774">
        <v>10.772288699767232</v>
      </c>
      <c r="AJ313" s="774">
        <v>0.61001996288078175</v>
      </c>
      <c r="AK313" s="774">
        <v>2.5472409150495642E-2</v>
      </c>
      <c r="AL313" s="774">
        <v>3.0645900969990818E-3</v>
      </c>
      <c r="AM313" s="774">
        <v>5.4062610182347487E-3</v>
      </c>
      <c r="AN313" s="774">
        <v>7.7601707474035308E-3</v>
      </c>
      <c r="AO313" s="774">
        <v>2.7740676235701135E-4</v>
      </c>
      <c r="AP313" s="774">
        <v>5.0809075581271005E-4</v>
      </c>
      <c r="AQ313" s="774">
        <v>6.7930447980373712E-6</v>
      </c>
      <c r="AR313" s="774">
        <v>0.65251568445688246</v>
      </c>
    </row>
    <row r="314" spans="1:44">
      <c r="A314" s="574" t="s">
        <v>1218</v>
      </c>
      <c r="B314" s="550">
        <v>312</v>
      </c>
      <c r="C314" s="550" t="s">
        <v>286</v>
      </c>
      <c r="D314" s="551">
        <v>1532744</v>
      </c>
      <c r="E314" s="551">
        <v>1936467.7537353951</v>
      </c>
      <c r="F314" s="551">
        <v>118257.62484493532</v>
      </c>
      <c r="G314" s="551">
        <v>0</v>
      </c>
      <c r="H314" s="551">
        <v>17.309018026968214</v>
      </c>
      <c r="I314" s="551">
        <v>29.505401388012107</v>
      </c>
      <c r="J314" s="551">
        <v>0</v>
      </c>
      <c r="K314" s="551">
        <v>0</v>
      </c>
      <c r="L314" s="551">
        <v>0</v>
      </c>
      <c r="M314" s="551">
        <v>0</v>
      </c>
      <c r="N314" s="551">
        <v>118304.43926435029</v>
      </c>
      <c r="O314" s="774">
        <v>1.2633993372248693</v>
      </c>
      <c r="P314" s="774">
        <v>7.7154191988313317E-2</v>
      </c>
      <c r="Q314" s="774">
        <v>0</v>
      </c>
      <c r="R314" s="774">
        <v>1.1292830392399653E-5</v>
      </c>
      <c r="S314" s="774">
        <v>1.9250051794697685E-5</v>
      </c>
      <c r="T314" s="774">
        <v>0</v>
      </c>
      <c r="U314" s="774">
        <v>0</v>
      </c>
      <c r="V314" s="774">
        <v>0</v>
      </c>
      <c r="W314" s="774">
        <v>0</v>
      </c>
      <c r="X314" s="774">
        <v>7.7184734870500413E-2</v>
      </c>
      <c r="Y314" s="774">
        <v>16.604451912320506</v>
      </c>
      <c r="Z314" s="774">
        <v>1.0002298133704184</v>
      </c>
      <c r="AA314" s="774">
        <v>4.8141476368550033E-2</v>
      </c>
      <c r="AB314" s="774">
        <v>7.4903044230304736E-2</v>
      </c>
      <c r="AC314" s="774">
        <v>7.2294754299150957E-3</v>
      </c>
      <c r="AD314" s="774">
        <v>4.1407519354657073E-3</v>
      </c>
      <c r="AE314" s="774">
        <v>3.4341373530163369E-4</v>
      </c>
      <c r="AF314" s="774">
        <v>5.4129706217965058E-4</v>
      </c>
      <c r="AG314" s="774">
        <v>1.4798113239714871E-5</v>
      </c>
      <c r="AH314" s="774">
        <v>1.1355440702453747</v>
      </c>
      <c r="AI314" s="774">
        <v>14.75199103786689</v>
      </c>
      <c r="AJ314" s="774">
        <v>0.89234949201384128</v>
      </c>
      <c r="AK314" s="774">
        <v>1.7691661511454619E-2</v>
      </c>
      <c r="AL314" s="774">
        <v>2.3974764895044248E-3</v>
      </c>
      <c r="AM314" s="774">
        <v>6.3209847370693916E-3</v>
      </c>
      <c r="AN314" s="774">
        <v>3.4300032583642259E-3</v>
      </c>
      <c r="AO314" s="774">
        <v>1.9385327763468861E-4</v>
      </c>
      <c r="AP314" s="774">
        <v>4.4077608220015454E-4</v>
      </c>
      <c r="AQ314" s="774">
        <v>2.1644239892588817E-6</v>
      </c>
      <c r="AR314" s="774">
        <v>0.922826411794058</v>
      </c>
    </row>
    <row r="315" spans="1:44">
      <c r="A315" s="574" t="s">
        <v>1219</v>
      </c>
      <c r="B315" s="550">
        <v>313</v>
      </c>
      <c r="C315" s="550" t="s">
        <v>1220</v>
      </c>
      <c r="D315" s="551">
        <v>7163409</v>
      </c>
      <c r="E315" s="551">
        <v>714038.76885250513</v>
      </c>
      <c r="F315" s="551">
        <v>37678.040993073526</v>
      </c>
      <c r="G315" s="551">
        <v>0</v>
      </c>
      <c r="H315" s="551">
        <v>6.3823990346244699</v>
      </c>
      <c r="I315" s="551">
        <v>10.879603050944457</v>
      </c>
      <c r="J315" s="551">
        <v>0</v>
      </c>
      <c r="K315" s="551">
        <v>0</v>
      </c>
      <c r="L315" s="551">
        <v>0</v>
      </c>
      <c r="M315" s="551">
        <v>0</v>
      </c>
      <c r="N315" s="551">
        <v>37695.302995159094</v>
      </c>
      <c r="O315" s="774">
        <v>9.967862631499963E-2</v>
      </c>
      <c r="P315" s="774">
        <v>5.25979195004411E-3</v>
      </c>
      <c r="Q315" s="774">
        <v>0</v>
      </c>
      <c r="R315" s="774">
        <v>8.9097230587063641E-7</v>
      </c>
      <c r="S315" s="774">
        <v>1.5187745179626707E-6</v>
      </c>
      <c r="T315" s="774">
        <v>0</v>
      </c>
      <c r="U315" s="774">
        <v>0</v>
      </c>
      <c r="V315" s="774">
        <v>0</v>
      </c>
      <c r="W315" s="774">
        <v>0</v>
      </c>
      <c r="X315" s="774">
        <v>5.2622016968679429E-3</v>
      </c>
      <c r="Y315" s="774">
        <v>14.86628717958034</v>
      </c>
      <c r="Z315" s="774">
        <v>0.80380765849789593</v>
      </c>
      <c r="AA315" s="774">
        <v>8.045433940741667E-2</v>
      </c>
      <c r="AB315" s="774">
        <v>6.1278921443616741E-2</v>
      </c>
      <c r="AC315" s="774">
        <v>8.6713761436034743E-3</v>
      </c>
      <c r="AD315" s="774">
        <v>9.4552742678070817E-3</v>
      </c>
      <c r="AE315" s="774">
        <v>7.5231330681812441E-4</v>
      </c>
      <c r="AF315" s="774">
        <v>8.8479520701931344E-4</v>
      </c>
      <c r="AG315" s="774">
        <v>4.9325106950288286E-5</v>
      </c>
      <c r="AH315" s="774">
        <v>0.96535400338112765</v>
      </c>
      <c r="AI315" s="774">
        <v>12.92367648293291</v>
      </c>
      <c r="AJ315" s="774">
        <v>0.69202762954184749</v>
      </c>
      <c r="AK315" s="774">
        <v>5.2956622720929096E-2</v>
      </c>
      <c r="AL315" s="774">
        <v>4.3617499540768096E-3</v>
      </c>
      <c r="AM315" s="774">
        <v>7.5484184478562298E-3</v>
      </c>
      <c r="AN315" s="774">
        <v>7.8489023966018378E-3</v>
      </c>
      <c r="AO315" s="774">
        <v>2.9264211253423521E-4</v>
      </c>
      <c r="AP315" s="774">
        <v>7.1432821768683012E-4</v>
      </c>
      <c r="AQ315" s="774">
        <v>8.3218433390068274E-6</v>
      </c>
      <c r="AR315" s="774">
        <v>0.76575861523487143</v>
      </c>
    </row>
    <row r="316" spans="1:44">
      <c r="A316" s="574" t="s">
        <v>1221</v>
      </c>
      <c r="B316" s="550">
        <v>314</v>
      </c>
      <c r="C316" s="550" t="s">
        <v>1222</v>
      </c>
      <c r="D316" s="551">
        <v>9087469</v>
      </c>
      <c r="E316" s="551">
        <v>929767.73418747354</v>
      </c>
      <c r="F316" s="551">
        <v>49248.322267369367</v>
      </c>
      <c r="G316" s="551">
        <v>0</v>
      </c>
      <c r="H316" s="551">
        <v>8.3106813634777499</v>
      </c>
      <c r="I316" s="551">
        <v>14.166603157685477</v>
      </c>
      <c r="J316" s="551">
        <v>0</v>
      </c>
      <c r="K316" s="551">
        <v>0</v>
      </c>
      <c r="L316" s="551">
        <v>0</v>
      </c>
      <c r="M316" s="551">
        <v>0</v>
      </c>
      <c r="N316" s="551">
        <v>49270.79955189053</v>
      </c>
      <c r="O316" s="774">
        <v>0.10231316708617917</v>
      </c>
      <c r="P316" s="774">
        <v>5.4193661917712587E-3</v>
      </c>
      <c r="Q316" s="774">
        <v>0</v>
      </c>
      <c r="R316" s="774">
        <v>9.1452101387941457E-7</v>
      </c>
      <c r="S316" s="774">
        <v>1.5589162568461557E-6</v>
      </c>
      <c r="T316" s="774">
        <v>0</v>
      </c>
      <c r="U316" s="774">
        <v>0</v>
      </c>
      <c r="V316" s="774">
        <v>0</v>
      </c>
      <c r="W316" s="774">
        <v>0</v>
      </c>
      <c r="X316" s="774">
        <v>5.4218396290419838E-3</v>
      </c>
      <c r="Y316" s="774">
        <v>12.833906465026837</v>
      </c>
      <c r="Z316" s="774">
        <v>0.70132876508781883</v>
      </c>
      <c r="AA316" s="774">
        <v>0.13586589977701227</v>
      </c>
      <c r="AB316" s="774">
        <v>6.42024727286164E-2</v>
      </c>
      <c r="AC316" s="774">
        <v>1.5289755161144593E-2</v>
      </c>
      <c r="AD316" s="774">
        <v>8.6315006067504887E-3</v>
      </c>
      <c r="AE316" s="774">
        <v>6.3693831267594642E-4</v>
      </c>
      <c r="AF316" s="774">
        <v>6.9675822277337268E-4</v>
      </c>
      <c r="AG316" s="774">
        <v>4.1337841830579489E-5</v>
      </c>
      <c r="AH316" s="774">
        <v>0.92669342773862251</v>
      </c>
      <c r="AI316" s="774">
        <v>10.954920019380022</v>
      </c>
      <c r="AJ316" s="774">
        <v>0.59320636883608147</v>
      </c>
      <c r="AK316" s="774">
        <v>0.10950148077835489</v>
      </c>
      <c r="AL316" s="774">
        <v>1.0243795462871869E-2</v>
      </c>
      <c r="AM316" s="774">
        <v>1.4127007994655588E-2</v>
      </c>
      <c r="AN316" s="774">
        <v>7.1913767299123695E-3</v>
      </c>
      <c r="AO316" s="774">
        <v>2.4880730990894234E-4</v>
      </c>
      <c r="AP316" s="774">
        <v>5.4532797173011387E-4</v>
      </c>
      <c r="AQ316" s="774">
        <v>6.831565337175207E-6</v>
      </c>
      <c r="AR316" s="774">
        <v>0.73507099664885245</v>
      </c>
    </row>
    <row r="317" spans="1:44">
      <c r="A317" s="574" t="s">
        <v>1223</v>
      </c>
      <c r="B317" s="550">
        <v>315</v>
      </c>
      <c r="C317" s="550" t="s">
        <v>1224</v>
      </c>
      <c r="D317" s="551">
        <v>1701748</v>
      </c>
      <c r="E317" s="551">
        <v>335964.0182023205</v>
      </c>
      <c r="F317" s="551">
        <v>17643.526774795933</v>
      </c>
      <c r="G317" s="551">
        <v>0</v>
      </c>
      <c r="H317" s="551">
        <v>3.0029972026434524</v>
      </c>
      <c r="I317" s="551">
        <v>5.1189869750567407</v>
      </c>
      <c r="J317" s="551">
        <v>0</v>
      </c>
      <c r="K317" s="551">
        <v>0</v>
      </c>
      <c r="L317" s="551">
        <v>0</v>
      </c>
      <c r="M317" s="551">
        <v>0</v>
      </c>
      <c r="N317" s="551">
        <v>17651.648758973632</v>
      </c>
      <c r="O317" s="774">
        <v>0.19742289587078726</v>
      </c>
      <c r="P317" s="774">
        <v>1.0367884536838552E-2</v>
      </c>
      <c r="Q317" s="774">
        <v>0</v>
      </c>
      <c r="R317" s="774">
        <v>1.7646544627309403E-6</v>
      </c>
      <c r="S317" s="774">
        <v>3.0080757991528361E-6</v>
      </c>
      <c r="T317" s="774">
        <v>0</v>
      </c>
      <c r="U317" s="774">
        <v>0</v>
      </c>
      <c r="V317" s="774">
        <v>0</v>
      </c>
      <c r="W317" s="774">
        <v>0</v>
      </c>
      <c r="X317" s="774">
        <v>1.0372657267100434E-2</v>
      </c>
      <c r="Y317" s="774">
        <v>9.821043434407084</v>
      </c>
      <c r="Z317" s="774">
        <v>0.55627316713257047</v>
      </c>
      <c r="AA317" s="774">
        <v>4.2758520711607295E-2</v>
      </c>
      <c r="AB317" s="774">
        <v>4.998999814962457E-2</v>
      </c>
      <c r="AC317" s="774">
        <v>4.6991625669469449E-3</v>
      </c>
      <c r="AD317" s="774">
        <v>2.130499230249722E-2</v>
      </c>
      <c r="AE317" s="774">
        <v>2.0433005435686845E-3</v>
      </c>
      <c r="AF317" s="774">
        <v>1.0061343327862657E-3</v>
      </c>
      <c r="AG317" s="774">
        <v>1.3325001631823215E-4</v>
      </c>
      <c r="AH317" s="774">
        <v>0.67820852575591972</v>
      </c>
      <c r="AI317" s="774">
        <v>7.6695085367884861</v>
      </c>
      <c r="AJ317" s="774">
        <v>0.43109846194984919</v>
      </c>
      <c r="AK317" s="774">
        <v>1.6164665561625585E-2</v>
      </c>
      <c r="AL317" s="774">
        <v>2.0353219506058402E-3</v>
      </c>
      <c r="AM317" s="774">
        <v>3.3726779341763393E-3</v>
      </c>
      <c r="AN317" s="774">
        <v>1.8185772764976314E-2</v>
      </c>
      <c r="AO317" s="774">
        <v>8.3910439848705262E-4</v>
      </c>
      <c r="AP317" s="774">
        <v>6.6194743514075434E-4</v>
      </c>
      <c r="AQ317" s="774">
        <v>2.4446350188636087E-5</v>
      </c>
      <c r="AR317" s="774">
        <v>0.47238239834504969</v>
      </c>
    </row>
    <row r="318" spans="1:44">
      <c r="A318" s="574" t="s">
        <v>1225</v>
      </c>
      <c r="B318" s="550">
        <v>316</v>
      </c>
      <c r="C318" s="550" t="s">
        <v>1226</v>
      </c>
      <c r="D318" s="551">
        <v>900390</v>
      </c>
      <c r="E318" s="551">
        <v>232938.79560094629</v>
      </c>
      <c r="F318" s="551">
        <v>12261.143640400875</v>
      </c>
      <c r="G318" s="551">
        <v>0</v>
      </c>
      <c r="H318" s="551">
        <v>2.0821115169408499</v>
      </c>
      <c r="I318" s="551">
        <v>3.5492213334243683</v>
      </c>
      <c r="J318" s="551">
        <v>0</v>
      </c>
      <c r="K318" s="551">
        <v>0</v>
      </c>
      <c r="L318" s="551">
        <v>0</v>
      </c>
      <c r="M318" s="551">
        <v>0</v>
      </c>
      <c r="N318" s="551">
        <v>12266.774973251238</v>
      </c>
      <c r="O318" s="774">
        <v>0.25870877686441018</v>
      </c>
      <c r="P318" s="774">
        <v>1.3617591977255272E-2</v>
      </c>
      <c r="Q318" s="774">
        <v>0</v>
      </c>
      <c r="R318" s="774">
        <v>2.3124551771352968E-6</v>
      </c>
      <c r="S318" s="774">
        <v>3.941871115210485E-6</v>
      </c>
      <c r="T318" s="774">
        <v>0</v>
      </c>
      <c r="U318" s="774">
        <v>0</v>
      </c>
      <c r="V318" s="774">
        <v>0</v>
      </c>
      <c r="W318" s="774">
        <v>0</v>
      </c>
      <c r="X318" s="774">
        <v>1.3623846303547616E-2</v>
      </c>
      <c r="Y318" s="774">
        <v>11.222996738459351</v>
      </c>
      <c r="Z318" s="774">
        <v>0.62305362488173821</v>
      </c>
      <c r="AA318" s="774">
        <v>6.3046146778041462E-2</v>
      </c>
      <c r="AB318" s="774">
        <v>5.2055602015380231E-2</v>
      </c>
      <c r="AC318" s="774">
        <v>1.05477771175759E-2</v>
      </c>
      <c r="AD318" s="774">
        <v>1.2147991511550065E-2</v>
      </c>
      <c r="AE318" s="774">
        <v>9.8678301564204948E-4</v>
      </c>
      <c r="AF318" s="774">
        <v>7.2779730504329864E-4</v>
      </c>
      <c r="AG318" s="774">
        <v>6.6959911811108612E-5</v>
      </c>
      <c r="AH318" s="774">
        <v>0.7626326825367824</v>
      </c>
      <c r="AI318" s="774">
        <v>9.1054296157075694</v>
      </c>
      <c r="AJ318" s="774">
        <v>0.50142082814028432</v>
      </c>
      <c r="AK318" s="774">
        <v>3.7892617825924631E-2</v>
      </c>
      <c r="AL318" s="774">
        <v>3.7623612582283511E-3</v>
      </c>
      <c r="AM318" s="774">
        <v>7.8573062799470409E-3</v>
      </c>
      <c r="AN318" s="774">
        <v>1.006992672858621E-2</v>
      </c>
      <c r="AO318" s="774">
        <v>3.6780573201259271E-4</v>
      </c>
      <c r="AP318" s="774">
        <v>5.0796486815178599E-4</v>
      </c>
      <c r="AQ318" s="774">
        <v>1.0806010224280174E-5</v>
      </c>
      <c r="AR318" s="774">
        <v>0.56188961684335925</v>
      </c>
    </row>
    <row r="319" spans="1:44">
      <c r="A319" s="574" t="s">
        <v>1227</v>
      </c>
      <c r="B319" s="550">
        <v>317</v>
      </c>
      <c r="C319" s="550" t="s">
        <v>1228</v>
      </c>
      <c r="D319" s="551">
        <v>2450372</v>
      </c>
      <c r="E319" s="551">
        <v>380955.15742164274</v>
      </c>
      <c r="F319" s="551">
        <v>21000.297138284575</v>
      </c>
      <c r="G319" s="551">
        <v>0</v>
      </c>
      <c r="H319" s="551">
        <v>3.4051482006649239</v>
      </c>
      <c r="I319" s="551">
        <v>5.8045040041987752</v>
      </c>
      <c r="J319" s="551">
        <v>0</v>
      </c>
      <c r="K319" s="551">
        <v>0</v>
      </c>
      <c r="L319" s="551">
        <v>0</v>
      </c>
      <c r="M319" s="551">
        <v>0</v>
      </c>
      <c r="N319" s="551">
        <v>21009.506790489439</v>
      </c>
      <c r="O319" s="774">
        <v>0.15546829519013552</v>
      </c>
      <c r="P319" s="774">
        <v>8.57024857380209E-3</v>
      </c>
      <c r="Q319" s="774">
        <v>0</v>
      </c>
      <c r="R319" s="774">
        <v>1.3896454092133454E-6</v>
      </c>
      <c r="S319" s="774">
        <v>2.3688256330870477E-6</v>
      </c>
      <c r="T319" s="774">
        <v>0</v>
      </c>
      <c r="U319" s="774">
        <v>0</v>
      </c>
      <c r="V319" s="774">
        <v>0</v>
      </c>
      <c r="W319" s="774">
        <v>0</v>
      </c>
      <c r="X319" s="774">
        <v>8.5740070448443902E-3</v>
      </c>
      <c r="Y319" s="774">
        <v>11.802542689947135</v>
      </c>
      <c r="Z319" s="774">
        <v>0.66415533895284951</v>
      </c>
      <c r="AA319" s="774">
        <v>7.3360097714926562E-2</v>
      </c>
      <c r="AB319" s="774">
        <v>5.9812560217413879E-2</v>
      </c>
      <c r="AC319" s="774">
        <v>1.2220193445624708E-2</v>
      </c>
      <c r="AD319" s="774">
        <v>9.2146905890179587E-3</v>
      </c>
      <c r="AE319" s="774">
        <v>6.4137435057616868E-4</v>
      </c>
      <c r="AF319" s="774">
        <v>6.0499615283347375E-4</v>
      </c>
      <c r="AG319" s="774">
        <v>4.355596054619926E-5</v>
      </c>
      <c r="AH319" s="774">
        <v>0.8200528073837885</v>
      </c>
      <c r="AI319" s="774">
        <v>9.2339766565366919</v>
      </c>
      <c r="AJ319" s="774">
        <v>0.51754216917549722</v>
      </c>
      <c r="AK319" s="774">
        <v>4.4446668758448452E-2</v>
      </c>
      <c r="AL319" s="774">
        <v>4.4440835506171185E-3</v>
      </c>
      <c r="AM319" s="774">
        <v>8.9816938316991737E-3</v>
      </c>
      <c r="AN319" s="774">
        <v>7.243511997940104E-3</v>
      </c>
      <c r="AO319" s="774">
        <v>2.0326187591027282E-4</v>
      </c>
      <c r="AP319" s="774">
        <v>4.0569690760502124E-4</v>
      </c>
      <c r="AQ319" s="774">
        <v>5.6494809585264077E-6</v>
      </c>
      <c r="AR319" s="774">
        <v>0.58327273557867598</v>
      </c>
    </row>
    <row r="320" spans="1:44">
      <c r="A320" s="574" t="s">
        <v>1229</v>
      </c>
      <c r="B320" s="550">
        <v>318</v>
      </c>
      <c r="C320" s="550" t="s">
        <v>1230</v>
      </c>
      <c r="D320" s="551">
        <v>1045479</v>
      </c>
      <c r="E320" s="551">
        <v>276433.85880348715</v>
      </c>
      <c r="F320" s="551">
        <v>15163.324874652742</v>
      </c>
      <c r="G320" s="551">
        <v>0</v>
      </c>
      <c r="H320" s="551">
        <v>2.4708899159638444</v>
      </c>
      <c r="I320" s="551">
        <v>4.2119430832249503</v>
      </c>
      <c r="J320" s="551">
        <v>0</v>
      </c>
      <c r="K320" s="551">
        <v>0</v>
      </c>
      <c r="L320" s="551">
        <v>0</v>
      </c>
      <c r="M320" s="551">
        <v>0</v>
      </c>
      <c r="N320" s="551">
        <v>15170.00770765193</v>
      </c>
      <c r="O320" s="774">
        <v>0.26440881051028969</v>
      </c>
      <c r="P320" s="774">
        <v>1.4503710619393352E-2</v>
      </c>
      <c r="Q320" s="774">
        <v>0</v>
      </c>
      <c r="R320" s="774">
        <v>2.363404636500441E-6</v>
      </c>
      <c r="S320" s="774">
        <v>4.0287208860483569E-6</v>
      </c>
      <c r="T320" s="774">
        <v>0</v>
      </c>
      <c r="U320" s="774">
        <v>0</v>
      </c>
      <c r="V320" s="774">
        <v>0</v>
      </c>
      <c r="W320" s="774">
        <v>0</v>
      </c>
      <c r="X320" s="774">
        <v>1.45101027449159E-2</v>
      </c>
      <c r="Y320" s="774">
        <v>11.30044047265574</v>
      </c>
      <c r="Z320" s="774">
        <v>0.6326660665172712</v>
      </c>
      <c r="AA320" s="774">
        <v>7.7385996881626923E-2</v>
      </c>
      <c r="AB320" s="774">
        <v>5.0804804000991369E-2</v>
      </c>
      <c r="AC320" s="774">
        <v>7.5175151634188425E-3</v>
      </c>
      <c r="AD320" s="774">
        <v>7.8254724773278422E-3</v>
      </c>
      <c r="AE320" s="774">
        <v>7.1088324849433149E-4</v>
      </c>
      <c r="AF320" s="774">
        <v>6.7130717836897552E-4</v>
      </c>
      <c r="AG320" s="774">
        <v>4.9309974329452011E-5</v>
      </c>
      <c r="AH320" s="774">
        <v>0.77763135544182893</v>
      </c>
      <c r="AI320" s="774">
        <v>9.3523962243204988</v>
      </c>
      <c r="AJ320" s="774">
        <v>0.51978277716724164</v>
      </c>
      <c r="AK320" s="774">
        <v>5.2076191200197117E-2</v>
      </c>
      <c r="AL320" s="774">
        <v>4.138951453270096E-3</v>
      </c>
      <c r="AM320" s="774">
        <v>6.1171457206588894E-3</v>
      </c>
      <c r="AN320" s="774">
        <v>6.3080171817577061E-3</v>
      </c>
      <c r="AO320" s="774">
        <v>2.4125007250214159E-4</v>
      </c>
      <c r="AP320" s="774">
        <v>4.9391275695521476E-4</v>
      </c>
      <c r="AQ320" s="774">
        <v>6.7994137868783227E-6</v>
      </c>
      <c r="AR320" s="774">
        <v>0.58916504496636968</v>
      </c>
    </row>
    <row r="321" spans="1:44">
      <c r="A321" s="574" t="s">
        <v>1231</v>
      </c>
      <c r="B321" s="550">
        <v>319</v>
      </c>
      <c r="C321" s="550" t="s">
        <v>292</v>
      </c>
      <c r="D321" s="551">
        <v>27277475</v>
      </c>
      <c r="E321" s="551">
        <v>2304972.3093974618</v>
      </c>
      <c r="F321" s="551">
        <v>132145.28404560758</v>
      </c>
      <c r="G321" s="551">
        <v>0</v>
      </c>
      <c r="H321" s="551">
        <v>20.602877160264267</v>
      </c>
      <c r="I321" s="551">
        <v>35.120199159442507</v>
      </c>
      <c r="J321" s="551">
        <v>0</v>
      </c>
      <c r="K321" s="551">
        <v>0</v>
      </c>
      <c r="L321" s="551">
        <v>0</v>
      </c>
      <c r="M321" s="551">
        <v>0</v>
      </c>
      <c r="N321" s="551">
        <v>132201.00712192728</v>
      </c>
      <c r="O321" s="774">
        <v>8.4500941139070307E-2</v>
      </c>
      <c r="P321" s="774">
        <v>4.8444837377949234E-3</v>
      </c>
      <c r="Q321" s="774">
        <v>0</v>
      </c>
      <c r="R321" s="774">
        <v>7.5530734278976584E-7</v>
      </c>
      <c r="S321" s="774">
        <v>1.2875165006820649E-6</v>
      </c>
      <c r="T321" s="774">
        <v>0</v>
      </c>
      <c r="U321" s="774">
        <v>0</v>
      </c>
      <c r="V321" s="774">
        <v>0</v>
      </c>
      <c r="W321" s="774">
        <v>0</v>
      </c>
      <c r="X321" s="774">
        <v>4.8465265616383958E-3</v>
      </c>
      <c r="Y321" s="774">
        <v>9.3304972809601487</v>
      </c>
      <c r="Z321" s="774">
        <v>0.53428878757222553</v>
      </c>
      <c r="AA321" s="774">
        <v>3.449743843947263E-2</v>
      </c>
      <c r="AB321" s="774">
        <v>4.476805889469871E-2</v>
      </c>
      <c r="AC321" s="774">
        <v>4.625085535932761E-3</v>
      </c>
      <c r="AD321" s="774">
        <v>1.3209737587411103E-2</v>
      </c>
      <c r="AE321" s="774">
        <v>8.0095179803027082E-4</v>
      </c>
      <c r="AF321" s="774">
        <v>5.6139722030899104E-4</v>
      </c>
      <c r="AG321" s="774">
        <v>5.303515727154382E-5</v>
      </c>
      <c r="AH321" s="774">
        <v>0.63280449220535151</v>
      </c>
      <c r="AI321" s="774">
        <v>7.3062151949101501</v>
      </c>
      <c r="AJ321" s="774">
        <v>0.41830652300314952</v>
      </c>
      <c r="AK321" s="774">
        <v>1.2239350054727101E-2</v>
      </c>
      <c r="AL321" s="774">
        <v>1.8162560967219189E-3</v>
      </c>
      <c r="AM321" s="774">
        <v>3.2808425985357669E-3</v>
      </c>
      <c r="AN321" s="774">
        <v>1.1174138621798684E-2</v>
      </c>
      <c r="AO321" s="774">
        <v>2.9862812178707646E-4</v>
      </c>
      <c r="AP321" s="774">
        <v>3.7854756878561303E-4</v>
      </c>
      <c r="AQ321" s="774">
        <v>8.9577751274194009E-6</v>
      </c>
      <c r="AR321" s="774">
        <v>0.44750324384063317</v>
      </c>
    </row>
    <row r="322" spans="1:44">
      <c r="A322" s="574" t="s">
        <v>1232</v>
      </c>
      <c r="B322" s="550">
        <v>320</v>
      </c>
      <c r="C322" s="550" t="s">
        <v>294</v>
      </c>
      <c r="D322" s="551">
        <v>8424576</v>
      </c>
      <c r="E322" s="551">
        <v>421967.75575070002</v>
      </c>
      <c r="F322" s="551">
        <v>22346.500092559152</v>
      </c>
      <c r="G322" s="551">
        <v>0</v>
      </c>
      <c r="H322" s="551">
        <v>3.7717372143167678</v>
      </c>
      <c r="I322" s="551">
        <v>6.4294011517654788</v>
      </c>
      <c r="J322" s="551">
        <v>0</v>
      </c>
      <c r="K322" s="551">
        <v>0</v>
      </c>
      <c r="L322" s="551">
        <v>0</v>
      </c>
      <c r="M322" s="551">
        <v>0</v>
      </c>
      <c r="N322" s="551">
        <v>22356.701230925235</v>
      </c>
      <c r="O322" s="774">
        <v>5.008771429573429E-2</v>
      </c>
      <c r="P322" s="774">
        <v>2.6525370644836193E-3</v>
      </c>
      <c r="Q322" s="774">
        <v>0</v>
      </c>
      <c r="R322" s="774">
        <v>4.4770647381147344E-7</v>
      </c>
      <c r="S322" s="774">
        <v>7.6317207557572976E-7</v>
      </c>
      <c r="T322" s="774">
        <v>0</v>
      </c>
      <c r="U322" s="774">
        <v>0</v>
      </c>
      <c r="V322" s="774">
        <v>0</v>
      </c>
      <c r="W322" s="774">
        <v>0</v>
      </c>
      <c r="X322" s="774">
        <v>2.6537479430330064E-3</v>
      </c>
      <c r="Y322" s="774">
        <v>8.289735093160095</v>
      </c>
      <c r="Z322" s="774">
        <v>0.46823046670046653</v>
      </c>
      <c r="AA322" s="774">
        <v>5.6628885990224115E-2</v>
      </c>
      <c r="AB322" s="774">
        <v>3.9755536210610405E-2</v>
      </c>
      <c r="AC322" s="774">
        <v>6.2327576114360982E-3</v>
      </c>
      <c r="AD322" s="774">
        <v>8.2407067550908653E-3</v>
      </c>
      <c r="AE322" s="774">
        <v>7.1170359551345468E-4</v>
      </c>
      <c r="AF322" s="774">
        <v>5.2082516091977245E-4</v>
      </c>
      <c r="AG322" s="774">
        <v>4.6446480247714123E-5</v>
      </c>
      <c r="AH322" s="774">
        <v>0.58036732850450889</v>
      </c>
      <c r="AI322" s="774">
        <v>6.5346120765793279</v>
      </c>
      <c r="AJ322" s="774">
        <v>0.36675082249880597</v>
      </c>
      <c r="AK322" s="774">
        <v>3.684329771876705E-2</v>
      </c>
      <c r="AL322" s="774">
        <v>3.3904931050905466E-3</v>
      </c>
      <c r="AM322" s="774">
        <v>5.0791878046379593E-3</v>
      </c>
      <c r="AN322" s="774">
        <v>6.6605907680011688E-3</v>
      </c>
      <c r="AO322" s="774">
        <v>2.6798822773649376E-4</v>
      </c>
      <c r="AP322" s="774">
        <v>3.5909040602958285E-4</v>
      </c>
      <c r="AQ322" s="774">
        <v>7.4790644453711577E-6</v>
      </c>
      <c r="AR322" s="774">
        <v>0.41935894959351416</v>
      </c>
    </row>
    <row r="323" spans="1:44">
      <c r="A323" s="574" t="s">
        <v>1233</v>
      </c>
      <c r="B323" s="550">
        <v>321</v>
      </c>
      <c r="C323" s="550" t="s">
        <v>1234</v>
      </c>
      <c r="D323" s="551">
        <v>3357286</v>
      </c>
      <c r="E323" s="551">
        <v>583331.19725358882</v>
      </c>
      <c r="F323" s="551">
        <v>33350.290530558792</v>
      </c>
      <c r="G323" s="551">
        <v>0</v>
      </c>
      <c r="H323" s="551">
        <v>5.2140760874941954</v>
      </c>
      <c r="I323" s="551">
        <v>8.8880494311957587</v>
      </c>
      <c r="J323" s="551">
        <v>0</v>
      </c>
      <c r="K323" s="551">
        <v>0</v>
      </c>
      <c r="L323" s="551">
        <v>0</v>
      </c>
      <c r="M323" s="551">
        <v>0</v>
      </c>
      <c r="N323" s="551">
        <v>33364.392656077485</v>
      </c>
      <c r="O323" s="774">
        <v>0.17375082052991281</v>
      </c>
      <c r="P323" s="774">
        <v>9.9337055379133E-3</v>
      </c>
      <c r="Q323" s="774">
        <v>0</v>
      </c>
      <c r="R323" s="774">
        <v>1.553062827383248E-6</v>
      </c>
      <c r="S323" s="774">
        <v>2.647391205633288E-6</v>
      </c>
      <c r="T323" s="774">
        <v>0</v>
      </c>
      <c r="U323" s="774">
        <v>0</v>
      </c>
      <c r="V323" s="774">
        <v>0</v>
      </c>
      <c r="W323" s="774">
        <v>0</v>
      </c>
      <c r="X323" s="774">
        <v>9.9379059919463171E-3</v>
      </c>
      <c r="Y323" s="774">
        <v>13.693182543756819</v>
      </c>
      <c r="Z323" s="774">
        <v>0.77880111605814972</v>
      </c>
      <c r="AA323" s="774">
        <v>6.8970415896909457E-2</v>
      </c>
      <c r="AB323" s="774">
        <v>6.9579895017221033E-2</v>
      </c>
      <c r="AC323" s="774">
        <v>1.1598996911550523E-2</v>
      </c>
      <c r="AD323" s="774">
        <v>1.0626713465651215E-2</v>
      </c>
      <c r="AE323" s="774">
        <v>7.8813291787929642E-4</v>
      </c>
      <c r="AF323" s="774">
        <v>7.1149036793493291E-4</v>
      </c>
      <c r="AG323" s="774">
        <v>5.4601750617311154E-5</v>
      </c>
      <c r="AH323" s="774">
        <v>0.94113136238591355</v>
      </c>
      <c r="AI323" s="774">
        <v>10.413512740638252</v>
      </c>
      <c r="AJ323" s="774">
        <v>0.59212315070392352</v>
      </c>
      <c r="AK323" s="774">
        <v>3.3637556664198619E-2</v>
      </c>
      <c r="AL323" s="774">
        <v>3.773145023361893E-3</v>
      </c>
      <c r="AM323" s="774">
        <v>8.2708689583537269E-3</v>
      </c>
      <c r="AN323" s="774">
        <v>8.1323933226957745E-3</v>
      </c>
      <c r="AO323" s="774">
        <v>2.0034330372010957E-4</v>
      </c>
      <c r="AP323" s="774">
        <v>4.3235086667104853E-4</v>
      </c>
      <c r="AQ323" s="774">
        <v>5.8393756483556608E-6</v>
      </c>
      <c r="AR323" s="774">
        <v>0.64657564821857305</v>
      </c>
    </row>
    <row r="324" spans="1:44">
      <c r="A324" s="574" t="s">
        <v>1235</v>
      </c>
      <c r="B324" s="550">
        <v>322</v>
      </c>
      <c r="C324" s="550" t="s">
        <v>1236</v>
      </c>
      <c r="D324" s="551">
        <v>1391150</v>
      </c>
      <c r="E324" s="551">
        <v>526523.32044955762</v>
      </c>
      <c r="F324" s="551">
        <v>28591.024976621524</v>
      </c>
      <c r="G324" s="551">
        <v>5294.6106240343825</v>
      </c>
      <c r="H324" s="551">
        <v>4.7063017846285629</v>
      </c>
      <c r="I324" s="551">
        <v>8.0224841751410381</v>
      </c>
      <c r="J324" s="551">
        <v>0</v>
      </c>
      <c r="K324" s="551">
        <v>0</v>
      </c>
      <c r="L324" s="551">
        <v>0</v>
      </c>
      <c r="M324" s="551">
        <v>0</v>
      </c>
      <c r="N324" s="551">
        <v>33898.364386615678</v>
      </c>
      <c r="O324" s="774">
        <v>0.37848062426737422</v>
      </c>
      <c r="P324" s="774">
        <v>2.0552079198232775E-2</v>
      </c>
      <c r="Q324" s="774">
        <v>3.8059236056747171E-3</v>
      </c>
      <c r="R324" s="774">
        <v>3.3830297125605167E-6</v>
      </c>
      <c r="S324" s="774">
        <v>5.7668002552859416E-6</v>
      </c>
      <c r="T324" s="774">
        <v>0</v>
      </c>
      <c r="U324" s="774">
        <v>0</v>
      </c>
      <c r="V324" s="774">
        <v>0</v>
      </c>
      <c r="W324" s="774">
        <v>0</v>
      </c>
      <c r="X324" s="774">
        <v>2.4367152633875341E-2</v>
      </c>
      <c r="Y324" s="774">
        <v>50.111727168994634</v>
      </c>
      <c r="Z324" s="774">
        <v>2.7284152467412666</v>
      </c>
      <c r="AA324" s="774">
        <v>0.12886906067648857</v>
      </c>
      <c r="AB324" s="774">
        <v>0.16179177830967001</v>
      </c>
      <c r="AC324" s="774">
        <v>1.9700979891136311E-2</v>
      </c>
      <c r="AD324" s="774">
        <v>1.2811389329253501E-2</v>
      </c>
      <c r="AE324" s="774">
        <v>7.2730599530763571E-4</v>
      </c>
      <c r="AF324" s="774">
        <v>1.8504755126781116E-3</v>
      </c>
      <c r="AG324" s="774">
        <v>4.0624883625166753E-5</v>
      </c>
      <c r="AH324" s="774">
        <v>3.0542068613394262</v>
      </c>
      <c r="AI324" s="774">
        <v>40.568211537196653</v>
      </c>
      <c r="AJ324" s="774">
        <v>2.1903903104005407</v>
      </c>
      <c r="AK324" s="774">
        <v>5.2788236027421803E-2</v>
      </c>
      <c r="AL324" s="774">
        <v>6.6713695620604719E-3</v>
      </c>
      <c r="AM324" s="774">
        <v>1.3587344757927798E-2</v>
      </c>
      <c r="AN324" s="774">
        <v>9.9998773983552801E-3</v>
      </c>
      <c r="AO324" s="774">
        <v>3.1988169991967083E-4</v>
      </c>
      <c r="AP324" s="774">
        <v>1.4486148134753719E-3</v>
      </c>
      <c r="AQ324" s="774">
        <v>5.9689570683391542E-6</v>
      </c>
      <c r="AR324" s="774">
        <v>2.2752116036167691</v>
      </c>
    </row>
    <row r="325" spans="1:44">
      <c r="A325" s="574" t="s">
        <v>1237</v>
      </c>
      <c r="B325" s="550">
        <v>323</v>
      </c>
      <c r="C325" s="550" t="s">
        <v>1238</v>
      </c>
      <c r="D325" s="551">
        <v>2176634</v>
      </c>
      <c r="E325" s="551">
        <v>137127.72289225383</v>
      </c>
      <c r="F325" s="551">
        <v>8160.4111616595064</v>
      </c>
      <c r="G325" s="551">
        <v>790.78210192786071</v>
      </c>
      <c r="H325" s="551">
        <v>1.2257091412757148</v>
      </c>
      <c r="I325" s="551">
        <v>2.0893756157598817</v>
      </c>
      <c r="J325" s="551">
        <v>0</v>
      </c>
      <c r="K325" s="551">
        <v>0</v>
      </c>
      <c r="L325" s="551">
        <v>0</v>
      </c>
      <c r="M325" s="551">
        <v>0</v>
      </c>
      <c r="N325" s="551">
        <v>8954.5083483444032</v>
      </c>
      <c r="O325" s="774">
        <v>6.2999899336431311E-2</v>
      </c>
      <c r="P325" s="774">
        <v>3.749096615076079E-3</v>
      </c>
      <c r="Q325" s="774">
        <v>3.6330503976684218E-4</v>
      </c>
      <c r="R325" s="774">
        <v>5.6312137974308718E-7</v>
      </c>
      <c r="S325" s="774">
        <v>9.5991131984517455E-7</v>
      </c>
      <c r="T325" s="774">
        <v>0</v>
      </c>
      <c r="U325" s="774">
        <v>0</v>
      </c>
      <c r="V325" s="774">
        <v>0</v>
      </c>
      <c r="W325" s="774">
        <v>0</v>
      </c>
      <c r="X325" s="774">
        <v>4.1139246875425096E-3</v>
      </c>
      <c r="Y325" s="774">
        <v>14.439720271482443</v>
      </c>
      <c r="Z325" s="774">
        <v>0.79486637020476947</v>
      </c>
      <c r="AA325" s="774">
        <v>6.4423604999687523E-2</v>
      </c>
      <c r="AB325" s="774">
        <v>6.0071489797573201E-2</v>
      </c>
      <c r="AC325" s="774">
        <v>7.5162523041928022E-3</v>
      </c>
      <c r="AD325" s="774">
        <v>7.1193351803663478E-3</v>
      </c>
      <c r="AE325" s="774">
        <v>3.1038929539555339E-4</v>
      </c>
      <c r="AF325" s="774">
        <v>5.5400403212565986E-4</v>
      </c>
      <c r="AG325" s="774">
        <v>1.8359257744923384E-5</v>
      </c>
      <c r="AH325" s="774">
        <v>0.93487980507185542</v>
      </c>
      <c r="AI325" s="774">
        <v>12.07292541980806</v>
      </c>
      <c r="AJ325" s="774">
        <v>0.66218781967544438</v>
      </c>
      <c r="AK325" s="774">
        <v>3.5218692332333885E-2</v>
      </c>
      <c r="AL325" s="774">
        <v>2.7485158436860533E-3</v>
      </c>
      <c r="AM325" s="774">
        <v>5.5263829008500263E-3</v>
      </c>
      <c r="AN325" s="774">
        <v>5.6767393488165868E-3</v>
      </c>
      <c r="AO325" s="774">
        <v>1.1916630988315202E-4</v>
      </c>
      <c r="AP325" s="774">
        <v>4.3656481557757023E-4</v>
      </c>
      <c r="AQ325" s="774">
        <v>2.4746273179456592E-6</v>
      </c>
      <c r="AR325" s="774">
        <v>0.71191635585390967</v>
      </c>
    </row>
    <row r="326" spans="1:44">
      <c r="A326" s="574" t="s">
        <v>1239</v>
      </c>
      <c r="B326" s="550">
        <v>324</v>
      </c>
      <c r="C326" s="550" t="s">
        <v>1240</v>
      </c>
      <c r="D326" s="551">
        <v>15410954</v>
      </c>
      <c r="E326" s="551">
        <v>81137005.723947793</v>
      </c>
      <c r="F326" s="551">
        <v>5486148.0014257003</v>
      </c>
      <c r="G326" s="551">
        <v>1824.1169128839072</v>
      </c>
      <c r="H326" s="551">
        <v>725.23897804184014</v>
      </c>
      <c r="I326" s="551">
        <v>1236.2611857019522</v>
      </c>
      <c r="J326" s="551">
        <v>0</v>
      </c>
      <c r="K326" s="551">
        <v>0</v>
      </c>
      <c r="L326" s="551">
        <v>28905</v>
      </c>
      <c r="M326" s="551">
        <v>0</v>
      </c>
      <c r="N326" s="551">
        <v>5518838.6185023282</v>
      </c>
      <c r="O326" s="774">
        <v>5.264891824603966</v>
      </c>
      <c r="P326" s="774">
        <v>0.35599016137649236</v>
      </c>
      <c r="Q326" s="774">
        <v>1.1836495734682663E-4</v>
      </c>
      <c r="R326" s="774">
        <v>4.7059966439575392E-5</v>
      </c>
      <c r="S326" s="774">
        <v>8.0219640244332186E-5</v>
      </c>
      <c r="T326" s="774">
        <v>0</v>
      </c>
      <c r="U326" s="774">
        <v>0</v>
      </c>
      <c r="V326" s="774">
        <v>1.8756139301953662E-3</v>
      </c>
      <c r="W326" s="774">
        <v>0</v>
      </c>
      <c r="X326" s="774">
        <v>0.35811141987071848</v>
      </c>
      <c r="Y326" s="774">
        <v>16.859116729677368</v>
      </c>
      <c r="Z326" s="774">
        <v>1.0334519104136377</v>
      </c>
      <c r="AA326" s="774">
        <v>7.630177780182798E-2</v>
      </c>
      <c r="AB326" s="774">
        <v>0.10910848690792616</v>
      </c>
      <c r="AC326" s="774">
        <v>7.0946166632412334E-3</v>
      </c>
      <c r="AD326" s="774">
        <v>6.7239658500353721E-3</v>
      </c>
      <c r="AE326" s="774">
        <v>1.8608739652012348E-3</v>
      </c>
      <c r="AF326" s="774">
        <v>3.0467444007305665E-3</v>
      </c>
      <c r="AG326" s="774">
        <v>1.2673377100419275E-4</v>
      </c>
      <c r="AH326" s="774">
        <v>1.2377151097736045</v>
      </c>
      <c r="AI326" s="774">
        <v>13.029843898510604</v>
      </c>
      <c r="AJ326" s="774">
        <v>0.81463485670197566</v>
      </c>
      <c r="AK326" s="774">
        <v>2.5866345223654035E-2</v>
      </c>
      <c r="AL326" s="774">
        <v>4.569054685321189E-3</v>
      </c>
      <c r="AM326" s="774">
        <v>5.0370888335535763E-3</v>
      </c>
      <c r="AN326" s="774">
        <v>5.023604108456637E-3</v>
      </c>
      <c r="AO326" s="774">
        <v>5.7802626620174677E-4</v>
      </c>
      <c r="AP326" s="774">
        <v>2.5617684249549621E-3</v>
      </c>
      <c r="AQ326" s="774">
        <v>1.577145412528668E-5</v>
      </c>
      <c r="AR326" s="774">
        <v>0.85828651569824299</v>
      </c>
    </row>
    <row r="327" spans="1:44">
      <c r="A327" s="574" t="s">
        <v>1241</v>
      </c>
      <c r="B327" s="550">
        <v>325</v>
      </c>
      <c r="C327" s="550" t="s">
        <v>1242</v>
      </c>
      <c r="D327" s="551">
        <v>27215848</v>
      </c>
      <c r="E327" s="551">
        <v>13332939.379637986</v>
      </c>
      <c r="F327" s="551">
        <v>767991.32694851048</v>
      </c>
      <c r="G327" s="551">
        <v>6131.7923367465719</v>
      </c>
      <c r="H327" s="551">
        <v>119.17579708180503</v>
      </c>
      <c r="I327" s="551">
        <v>203.15015693879013</v>
      </c>
      <c r="J327" s="551">
        <v>0</v>
      </c>
      <c r="K327" s="551">
        <v>0</v>
      </c>
      <c r="L327" s="551">
        <v>0</v>
      </c>
      <c r="M327" s="551">
        <v>0</v>
      </c>
      <c r="N327" s="551">
        <v>774445.44523927767</v>
      </c>
      <c r="O327" s="774">
        <v>0.48989615828387878</v>
      </c>
      <c r="P327" s="774">
        <v>2.8218533809731394E-2</v>
      </c>
      <c r="Q327" s="774">
        <v>2.2530227008714084E-4</v>
      </c>
      <c r="R327" s="774">
        <v>4.3789117679450971E-6</v>
      </c>
      <c r="S327" s="774">
        <v>7.4644066552249315E-6</v>
      </c>
      <c r="T327" s="774">
        <v>0</v>
      </c>
      <c r="U327" s="774">
        <v>0</v>
      </c>
      <c r="V327" s="774">
        <v>0</v>
      </c>
      <c r="W327" s="774">
        <v>0</v>
      </c>
      <c r="X327" s="774">
        <v>2.8455679398241705E-2</v>
      </c>
      <c r="Y327" s="774">
        <v>11.060050125836202</v>
      </c>
      <c r="Z327" s="774">
        <v>0.61721675678116705</v>
      </c>
      <c r="AA327" s="774">
        <v>0.21475565971551069</v>
      </c>
      <c r="AB327" s="774">
        <v>7.2671708627722431E-2</v>
      </c>
      <c r="AC327" s="774">
        <v>1.8869404070810579E-2</v>
      </c>
      <c r="AD327" s="774">
        <v>6.8000536059944112E-3</v>
      </c>
      <c r="AE327" s="774">
        <v>5.1827451569338924E-4</v>
      </c>
      <c r="AF327" s="774">
        <v>5.2299118859546649E-4</v>
      </c>
      <c r="AG327" s="774">
        <v>3.2758810836948196E-5</v>
      </c>
      <c r="AH327" s="774">
        <v>0.93138760731633108</v>
      </c>
      <c r="AI327" s="774">
        <v>9.2039091968016109</v>
      </c>
      <c r="AJ327" s="774">
        <v>0.50957345886869676</v>
      </c>
      <c r="AK327" s="774">
        <v>0.18660130945229764</v>
      </c>
      <c r="AL327" s="774">
        <v>1.2030940934119765E-2</v>
      </c>
      <c r="AM327" s="774">
        <v>1.7654603688094142E-2</v>
      </c>
      <c r="AN327" s="774">
        <v>5.6831905139139872E-3</v>
      </c>
      <c r="AO327" s="774">
        <v>2.0952755234136071E-4</v>
      </c>
      <c r="AP327" s="774">
        <v>3.8970455141839174E-4</v>
      </c>
      <c r="AQ327" s="774">
        <v>4.9705934109256655E-6</v>
      </c>
      <c r="AR327" s="774">
        <v>0.73214770615429303</v>
      </c>
    </row>
    <row r="328" spans="1:44">
      <c r="A328" s="574" t="s">
        <v>1243</v>
      </c>
      <c r="B328" s="550">
        <v>326</v>
      </c>
      <c r="C328" s="550" t="s">
        <v>1244</v>
      </c>
      <c r="D328" s="551">
        <v>14922496</v>
      </c>
      <c r="E328" s="551">
        <v>32751606.672773752</v>
      </c>
      <c r="F328" s="551">
        <v>1805644.3457349644</v>
      </c>
      <c r="G328" s="551">
        <v>608.22977409179202</v>
      </c>
      <c r="H328" s="551">
        <v>292.74856202365453</v>
      </c>
      <c r="I328" s="551">
        <v>499.02679717667547</v>
      </c>
      <c r="J328" s="551">
        <v>0</v>
      </c>
      <c r="K328" s="551">
        <v>0</v>
      </c>
      <c r="L328" s="551">
        <v>12416.187294729814</v>
      </c>
      <c r="M328" s="551">
        <v>0</v>
      </c>
      <c r="N328" s="551">
        <v>1819460.5381629863</v>
      </c>
      <c r="O328" s="774">
        <v>2.1947807305677114</v>
      </c>
      <c r="P328" s="774">
        <v>0.12100149638069693</v>
      </c>
      <c r="Q328" s="774">
        <v>4.0759251943628734E-5</v>
      </c>
      <c r="R328" s="774">
        <v>1.961793536574944E-5</v>
      </c>
      <c r="S328" s="774">
        <v>3.3441241812138896E-5</v>
      </c>
      <c r="T328" s="774">
        <v>0</v>
      </c>
      <c r="U328" s="774">
        <v>0</v>
      </c>
      <c r="V328" s="774">
        <v>8.3204494038596592E-4</v>
      </c>
      <c r="W328" s="774">
        <v>0</v>
      </c>
      <c r="X328" s="774">
        <v>0.12192735975020441</v>
      </c>
      <c r="Y328" s="774">
        <v>18.039062111051784</v>
      </c>
      <c r="Z328" s="774">
        <v>0.96491458076323477</v>
      </c>
      <c r="AA328" s="774">
        <v>9.2853600280407816E-2</v>
      </c>
      <c r="AB328" s="774">
        <v>6.7137286855882911E-2</v>
      </c>
      <c r="AC328" s="774">
        <v>1.0527364967660966E-2</v>
      </c>
      <c r="AD328" s="774">
        <v>4.3790423450516033E-3</v>
      </c>
      <c r="AE328" s="774">
        <v>3.3824259522822076E-4</v>
      </c>
      <c r="AF328" s="774">
        <v>1.6364906501256345E-3</v>
      </c>
      <c r="AG328" s="774">
        <v>2.3559499997018146E-5</v>
      </c>
      <c r="AH328" s="774">
        <v>1.1418101679575889</v>
      </c>
      <c r="AI328" s="774">
        <v>16.501029512842806</v>
      </c>
      <c r="AJ328" s="774">
        <v>0.87727112101105442</v>
      </c>
      <c r="AK328" s="774">
        <v>6.539986838279245E-2</v>
      </c>
      <c r="AL328" s="774">
        <v>5.9487807981567133E-3</v>
      </c>
      <c r="AM328" s="774">
        <v>9.7446345779998722E-3</v>
      </c>
      <c r="AN328" s="774">
        <v>3.7028466779133666E-3</v>
      </c>
      <c r="AO328" s="774">
        <v>1.0398186928779029E-4</v>
      </c>
      <c r="AP328" s="774">
        <v>1.5395037374543452E-3</v>
      </c>
      <c r="AQ328" s="774">
        <v>2.4994117445200769E-6</v>
      </c>
      <c r="AR328" s="774">
        <v>0.96371323646640361</v>
      </c>
    </row>
    <row r="329" spans="1:44">
      <c r="A329" s="574" t="s">
        <v>1245</v>
      </c>
      <c r="B329" s="550">
        <v>327</v>
      </c>
      <c r="C329" s="550" t="s">
        <v>1246</v>
      </c>
      <c r="D329" s="551">
        <v>7353722</v>
      </c>
      <c r="E329" s="551">
        <v>29593880.613299426</v>
      </c>
      <c r="F329" s="551">
        <v>1597546.1742963458</v>
      </c>
      <c r="G329" s="551">
        <v>132.33145438360845</v>
      </c>
      <c r="H329" s="551">
        <v>264.52338906002717</v>
      </c>
      <c r="I329" s="551">
        <v>450.91343475251244</v>
      </c>
      <c r="J329" s="551">
        <v>0</v>
      </c>
      <c r="K329" s="551">
        <v>0</v>
      </c>
      <c r="L329" s="551">
        <v>6118.524033541642</v>
      </c>
      <c r="M329" s="551">
        <v>0</v>
      </c>
      <c r="N329" s="551">
        <v>1604512.4666080836</v>
      </c>
      <c r="O329" s="774">
        <v>4.0243404106518339</v>
      </c>
      <c r="P329" s="774">
        <v>0.21724321021332405</v>
      </c>
      <c r="Q329" s="774">
        <v>1.7995166853412251E-5</v>
      </c>
      <c r="R329" s="774">
        <v>3.5971361041391985E-5</v>
      </c>
      <c r="S329" s="774">
        <v>6.1317715675478687E-5</v>
      </c>
      <c r="T329" s="774">
        <v>0</v>
      </c>
      <c r="U329" s="774">
        <v>0</v>
      </c>
      <c r="V329" s="774">
        <v>8.3203091353489323E-4</v>
      </c>
      <c r="W329" s="774">
        <v>0</v>
      </c>
      <c r="X329" s="774">
        <v>0.21819052537042921</v>
      </c>
      <c r="Y329" s="774">
        <v>16.361587105983752</v>
      </c>
      <c r="Z329" s="774">
        <v>0.89081691813543951</v>
      </c>
      <c r="AA329" s="774">
        <v>7.0972112309447014E-2</v>
      </c>
      <c r="AB329" s="774">
        <v>6.3164712935727493E-2</v>
      </c>
      <c r="AC329" s="774">
        <v>8.8635361405905149E-3</v>
      </c>
      <c r="AD329" s="774">
        <v>4.9442573571670629E-3</v>
      </c>
      <c r="AE329" s="774">
        <v>4.5396098821592115E-4</v>
      </c>
      <c r="AF329" s="774">
        <v>1.4684597468065017E-3</v>
      </c>
      <c r="AG329" s="774">
        <v>2.874961412247463E-5</v>
      </c>
      <c r="AH329" s="774">
        <v>1.0407127072275162</v>
      </c>
      <c r="AI329" s="774">
        <v>14.571111876696262</v>
      </c>
      <c r="AJ329" s="774">
        <v>0.78848586652646868</v>
      </c>
      <c r="AK329" s="774">
        <v>4.3060006200911265E-2</v>
      </c>
      <c r="AL329" s="774">
        <v>5.9857861398967408E-3</v>
      </c>
      <c r="AM329" s="774">
        <v>7.844919201863431E-3</v>
      </c>
      <c r="AN329" s="774">
        <v>4.0523856319670511E-3</v>
      </c>
      <c r="AO329" s="774">
        <v>1.1832785849491046E-4</v>
      </c>
      <c r="AP329" s="774">
        <v>1.3440099092467323E-3</v>
      </c>
      <c r="AQ329" s="774">
        <v>2.9724417657543192E-6</v>
      </c>
      <c r="AR329" s="774">
        <v>0.85089427391061456</v>
      </c>
    </row>
    <row r="330" spans="1:44">
      <c r="A330" s="574" t="s">
        <v>1247</v>
      </c>
      <c r="B330" s="550">
        <v>328</v>
      </c>
      <c r="C330" s="550" t="s">
        <v>1248</v>
      </c>
      <c r="D330" s="551">
        <v>699738</v>
      </c>
      <c r="E330" s="551">
        <v>6370809.1975726672</v>
      </c>
      <c r="F330" s="551">
        <v>339815.18359040678</v>
      </c>
      <c r="G330" s="551">
        <v>0</v>
      </c>
      <c r="H330" s="551">
        <v>56.945152344751186</v>
      </c>
      <c r="I330" s="551">
        <v>97.070184710396234</v>
      </c>
      <c r="J330" s="551">
        <v>0</v>
      </c>
      <c r="K330" s="551">
        <v>0</v>
      </c>
      <c r="L330" s="551">
        <v>582.18168873328545</v>
      </c>
      <c r="M330" s="551">
        <v>0</v>
      </c>
      <c r="N330" s="551">
        <v>340551.38061619521</v>
      </c>
      <c r="O330" s="774">
        <v>9.1045637046618406</v>
      </c>
      <c r="P330" s="774">
        <v>0.48563202740226596</v>
      </c>
      <c r="Q330" s="774">
        <v>0</v>
      </c>
      <c r="R330" s="774">
        <v>8.1380677260276259E-5</v>
      </c>
      <c r="S330" s="774">
        <v>1.3872361471064346E-4</v>
      </c>
      <c r="T330" s="774">
        <v>0</v>
      </c>
      <c r="U330" s="774">
        <v>0</v>
      </c>
      <c r="V330" s="774">
        <v>8.3199953230106904E-4</v>
      </c>
      <c r="W330" s="774">
        <v>0</v>
      </c>
      <c r="X330" s="774">
        <v>0.48668413122653792</v>
      </c>
      <c r="Y330" s="774">
        <v>37.03230711691171</v>
      </c>
      <c r="Z330" s="774">
        <v>2.0951384952692909</v>
      </c>
      <c r="AA330" s="774">
        <v>0.14468016482442869</v>
      </c>
      <c r="AB330" s="774">
        <v>0.54273219470123513</v>
      </c>
      <c r="AC330" s="774">
        <v>0.22244452222604155</v>
      </c>
      <c r="AD330" s="774">
        <v>1.1833230085986385E-2</v>
      </c>
      <c r="AE330" s="774">
        <v>4.6888680016891882E-4</v>
      </c>
      <c r="AF330" s="774">
        <v>1.7883442881461353E-3</v>
      </c>
      <c r="AG330" s="774">
        <v>2.7419102645375377E-5</v>
      </c>
      <c r="AH330" s="774">
        <v>3.0191132572979433</v>
      </c>
      <c r="AI330" s="774">
        <v>30.239546070538914</v>
      </c>
      <c r="AJ330" s="774">
        <v>1.6921927829808201</v>
      </c>
      <c r="AK330" s="774">
        <v>6.6013281613424304E-2</v>
      </c>
      <c r="AL330" s="774">
        <v>0.3353763580190644</v>
      </c>
      <c r="AM330" s="774">
        <v>0.12605462977008267</v>
      </c>
      <c r="AN330" s="774">
        <v>8.4847905096938642E-3</v>
      </c>
      <c r="AO330" s="774">
        <v>1.7498682664531475E-4</v>
      </c>
      <c r="AP330" s="774">
        <v>1.5564509344696991E-3</v>
      </c>
      <c r="AQ330" s="774">
        <v>3.4769661650922164E-6</v>
      </c>
      <c r="AR330" s="774">
        <v>2.2298567576203654</v>
      </c>
    </row>
    <row r="331" spans="1:44">
      <c r="A331" s="574" t="s">
        <v>1249</v>
      </c>
      <c r="B331" s="550">
        <v>329</v>
      </c>
      <c r="C331" s="550" t="s">
        <v>1250</v>
      </c>
      <c r="D331" s="551">
        <v>7078</v>
      </c>
      <c r="E331" s="551">
        <v>50641.658218403638</v>
      </c>
      <c r="F331" s="551">
        <v>2769.5070821007612</v>
      </c>
      <c r="G331" s="551">
        <v>0</v>
      </c>
      <c r="H331" s="551">
        <v>0.45265787324733686</v>
      </c>
      <c r="I331" s="551">
        <v>0.77161235956872742</v>
      </c>
      <c r="J331" s="551">
        <v>0</v>
      </c>
      <c r="K331" s="551">
        <v>0</v>
      </c>
      <c r="L331" s="551">
        <v>5.9075174932204177</v>
      </c>
      <c r="M331" s="551">
        <v>0</v>
      </c>
      <c r="N331" s="551">
        <v>2776.6388698267979</v>
      </c>
      <c r="O331" s="774">
        <v>7.1547977138179766</v>
      </c>
      <c r="P331" s="774">
        <v>0.39128384884158818</v>
      </c>
      <c r="Q331" s="774">
        <v>0</v>
      </c>
      <c r="R331" s="774">
        <v>6.3952793620703145E-5</v>
      </c>
      <c r="S331" s="774">
        <v>1.090155919142028E-4</v>
      </c>
      <c r="T331" s="774">
        <v>0</v>
      </c>
      <c r="U331" s="774">
        <v>0</v>
      </c>
      <c r="V331" s="774">
        <v>8.3463089760107631E-4</v>
      </c>
      <c r="W331" s="774">
        <v>0</v>
      </c>
      <c r="X331" s="774">
        <v>0.39229144812472416</v>
      </c>
      <c r="Y331" s="774">
        <v>35.625632688904673</v>
      </c>
      <c r="Z331" s="774">
        <v>2.0081170823597203</v>
      </c>
      <c r="AA331" s="774">
        <v>0.14737067606989632</v>
      </c>
      <c r="AB331" s="774">
        <v>0.52162949417847826</v>
      </c>
      <c r="AC331" s="774">
        <v>0.21800534222671247</v>
      </c>
      <c r="AD331" s="774">
        <v>1.2823393645914078E-2</v>
      </c>
      <c r="AE331" s="774">
        <v>5.3099953593178668E-4</v>
      </c>
      <c r="AF331" s="774">
        <v>1.9070497012383147E-3</v>
      </c>
      <c r="AG331" s="774">
        <v>3.3355992939547128E-5</v>
      </c>
      <c r="AH331" s="774">
        <v>2.9104173937108317</v>
      </c>
      <c r="AI331" s="774">
        <v>28.816979614955024</v>
      </c>
      <c r="AJ331" s="774">
        <v>1.6044210655968942</v>
      </c>
      <c r="AK331" s="774">
        <v>7.002238720432126E-2</v>
      </c>
      <c r="AL331" s="774">
        <v>0.32375053017313438</v>
      </c>
      <c r="AM331" s="774">
        <v>0.12289875507974027</v>
      </c>
      <c r="AN331" s="774">
        <v>9.2283633125804718E-3</v>
      </c>
      <c r="AO331" s="774">
        <v>1.8355448303178232E-4</v>
      </c>
      <c r="AP331" s="774">
        <v>1.6620951774602151E-3</v>
      </c>
      <c r="AQ331" s="774">
        <v>4.5061743357064186E-6</v>
      </c>
      <c r="AR331" s="774">
        <v>2.1321712572014984</v>
      </c>
    </row>
    <row r="332" spans="1:44">
      <c r="A332" s="574" t="s">
        <v>1251</v>
      </c>
      <c r="B332" s="550">
        <v>330</v>
      </c>
      <c r="C332" s="550" t="s">
        <v>1252</v>
      </c>
      <c r="D332" s="551">
        <v>922818</v>
      </c>
      <c r="E332" s="551">
        <v>2619913.9885207545</v>
      </c>
      <c r="F332" s="551">
        <v>144762.48881928835</v>
      </c>
      <c r="G332" s="551">
        <v>0</v>
      </c>
      <c r="H332" s="551">
        <v>23.417967259685362</v>
      </c>
      <c r="I332" s="551">
        <v>39.918874809177609</v>
      </c>
      <c r="J332" s="551">
        <v>0</v>
      </c>
      <c r="K332" s="551">
        <v>0</v>
      </c>
      <c r="L332" s="551">
        <v>767.81086517518349</v>
      </c>
      <c r="M332" s="551">
        <v>0</v>
      </c>
      <c r="N332" s="551">
        <v>145593.63652653238</v>
      </c>
      <c r="O332" s="774">
        <v>2.8390365039701808</v>
      </c>
      <c r="P332" s="774">
        <v>0.15687003159809232</v>
      </c>
      <c r="Q332" s="774">
        <v>0</v>
      </c>
      <c r="R332" s="774">
        <v>2.5376582662762713E-5</v>
      </c>
      <c r="S332" s="774">
        <v>4.325758146154237E-5</v>
      </c>
      <c r="T332" s="774">
        <v>0</v>
      </c>
      <c r="U332" s="774">
        <v>0</v>
      </c>
      <c r="V332" s="774">
        <v>8.3202848793064669E-4</v>
      </c>
      <c r="W332" s="774">
        <v>0</v>
      </c>
      <c r="X332" s="774">
        <v>0.15777069425014728</v>
      </c>
      <c r="Y332" s="774">
        <v>42.978267190349072</v>
      </c>
      <c r="Z332" s="774">
        <v>2.2483148135945163</v>
      </c>
      <c r="AA332" s="774">
        <v>0.10604059018595367</v>
      </c>
      <c r="AB332" s="774">
        <v>0.14662670106693504</v>
      </c>
      <c r="AC332" s="774">
        <v>2.9050141136843507E-2</v>
      </c>
      <c r="AD332" s="774">
        <v>6.9010285328875622E-3</v>
      </c>
      <c r="AE332" s="774">
        <v>4.663550045095408E-4</v>
      </c>
      <c r="AF332" s="774">
        <v>2.9538658436342267E-3</v>
      </c>
      <c r="AG332" s="774">
        <v>2.6502849704128701E-5</v>
      </c>
      <c r="AH332" s="774">
        <v>2.5403799982149842</v>
      </c>
      <c r="AI332" s="774">
        <v>39.838471977946654</v>
      </c>
      <c r="AJ332" s="774">
        <v>2.0698145298702539</v>
      </c>
      <c r="AK332" s="774">
        <v>4.6631577412573261E-2</v>
      </c>
      <c r="AL332" s="774">
        <v>1.1342786815800615E-2</v>
      </c>
      <c r="AM332" s="774">
        <v>1.9962682220909283E-2</v>
      </c>
      <c r="AN332" s="774">
        <v>5.5446496840162634E-3</v>
      </c>
      <c r="AO332" s="774">
        <v>1.9271229235727719E-4</v>
      </c>
      <c r="AP332" s="774">
        <v>2.7968600595939075E-3</v>
      </c>
      <c r="AQ332" s="774">
        <v>3.5413692348293326E-6</v>
      </c>
      <c r="AR332" s="774">
        <v>2.1562893397247391</v>
      </c>
    </row>
    <row r="333" spans="1:44">
      <c r="A333" s="574" t="s">
        <v>1253</v>
      </c>
      <c r="B333" s="550">
        <v>331</v>
      </c>
      <c r="C333" s="550" t="s">
        <v>1254</v>
      </c>
      <c r="D333" s="551">
        <v>301345</v>
      </c>
      <c r="E333" s="551">
        <v>1477365.4783557225</v>
      </c>
      <c r="F333" s="551">
        <v>85059.320872128024</v>
      </c>
      <c r="G333" s="551">
        <v>0</v>
      </c>
      <c r="H333" s="551">
        <v>13.205355807217808</v>
      </c>
      <c r="I333" s="551">
        <v>22.510192256800384</v>
      </c>
      <c r="J333" s="551">
        <v>0</v>
      </c>
      <c r="K333" s="551">
        <v>0</v>
      </c>
      <c r="L333" s="551">
        <v>250.69507333905798</v>
      </c>
      <c r="M333" s="551">
        <v>0</v>
      </c>
      <c r="N333" s="551">
        <v>85345.731493531101</v>
      </c>
      <c r="O333" s="774">
        <v>4.9025717312572716</v>
      </c>
      <c r="P333" s="774">
        <v>0.28226557889504728</v>
      </c>
      <c r="Q333" s="774">
        <v>0</v>
      </c>
      <c r="R333" s="774">
        <v>4.3821386806543358E-5</v>
      </c>
      <c r="S333" s="774">
        <v>7.4699073343843054E-5</v>
      </c>
      <c r="T333" s="774">
        <v>0</v>
      </c>
      <c r="U333" s="774">
        <v>0</v>
      </c>
      <c r="V333" s="774">
        <v>8.3192046770000491E-4</v>
      </c>
      <c r="W333" s="774">
        <v>0</v>
      </c>
      <c r="X333" s="774">
        <v>0.28321601982289768</v>
      </c>
      <c r="Y333" s="774">
        <v>75.896912243715349</v>
      </c>
      <c r="Z333" s="774">
        <v>4.0124384074023389</v>
      </c>
      <c r="AA333" s="774">
        <v>0.14938314084521215</v>
      </c>
      <c r="AB333" s="774">
        <v>0.26860328839075048</v>
      </c>
      <c r="AC333" s="774">
        <v>5.4888885891766617E-2</v>
      </c>
      <c r="AD333" s="774">
        <v>1.3881112203782403E-2</v>
      </c>
      <c r="AE333" s="774">
        <v>1.7696056925213548E-3</v>
      </c>
      <c r="AF333" s="774">
        <v>4.6393814120913798E-3</v>
      </c>
      <c r="AG333" s="774">
        <v>8.9714303067018843E-5</v>
      </c>
      <c r="AH333" s="774">
        <v>4.5056935361415302</v>
      </c>
      <c r="AI333" s="774">
        <v>69.700089967283148</v>
      </c>
      <c r="AJ333" s="774">
        <v>3.6583336672974247</v>
      </c>
      <c r="AK333" s="774">
        <v>4.2119319260301005E-2</v>
      </c>
      <c r="AL333" s="774">
        <v>2.3967496103156509E-2</v>
      </c>
      <c r="AM333" s="774">
        <v>3.0980128390969832E-2</v>
      </c>
      <c r="AN333" s="774">
        <v>1.1212519235081052E-2</v>
      </c>
      <c r="AO333" s="774">
        <v>4.1155935778593167E-4</v>
      </c>
      <c r="AP333" s="774">
        <v>4.2180415495140979E-3</v>
      </c>
      <c r="AQ333" s="774">
        <v>9.4341981230926606E-6</v>
      </c>
      <c r="AR333" s="774">
        <v>3.7712521653923563</v>
      </c>
    </row>
    <row r="334" spans="1:44">
      <c r="A334" s="574" t="s">
        <v>1255</v>
      </c>
      <c r="B334" s="550">
        <v>332</v>
      </c>
      <c r="C334" s="550" t="s">
        <v>1256</v>
      </c>
      <c r="D334" s="551">
        <v>516642</v>
      </c>
      <c r="E334" s="551">
        <v>5595865.2028764999</v>
      </c>
      <c r="F334" s="551">
        <v>325657.04976737674</v>
      </c>
      <c r="G334" s="551">
        <v>0</v>
      </c>
      <c r="H334" s="551">
        <v>50.01835506232166</v>
      </c>
      <c r="I334" s="551">
        <v>85.262586276271037</v>
      </c>
      <c r="J334" s="551">
        <v>0</v>
      </c>
      <c r="K334" s="551">
        <v>0</v>
      </c>
      <c r="L334" s="551">
        <v>429.83430098558699</v>
      </c>
      <c r="M334" s="551">
        <v>0</v>
      </c>
      <c r="N334" s="551">
        <v>326222.16500970093</v>
      </c>
      <c r="O334" s="774">
        <v>10.831223947872028</v>
      </c>
      <c r="P334" s="774">
        <v>0.63033406065975417</v>
      </c>
      <c r="Q334" s="774">
        <v>0</v>
      </c>
      <c r="R334" s="774">
        <v>9.6814341579510877E-5</v>
      </c>
      <c r="S334" s="774">
        <v>1.6503223949324879E-4</v>
      </c>
      <c r="T334" s="774">
        <v>0</v>
      </c>
      <c r="U334" s="774">
        <v>0</v>
      </c>
      <c r="V334" s="774">
        <v>8.3197707694222887E-4</v>
      </c>
      <c r="W334" s="774">
        <v>0</v>
      </c>
      <c r="X334" s="774">
        <v>0.63142788431776919</v>
      </c>
      <c r="Y334" s="774">
        <v>47.662218501268093</v>
      </c>
      <c r="Z334" s="774">
        <v>2.601574895237964</v>
      </c>
      <c r="AA334" s="774">
        <v>0.17294689054763124</v>
      </c>
      <c r="AB334" s="774">
        <v>0.20032724306705713</v>
      </c>
      <c r="AC334" s="774">
        <v>2.6765817395041996E-2</v>
      </c>
      <c r="AD334" s="774">
        <v>9.5471031068424909E-3</v>
      </c>
      <c r="AE334" s="774">
        <v>8.6259214500999167E-4</v>
      </c>
      <c r="AF334" s="774">
        <v>2.8567748302637938E-3</v>
      </c>
      <c r="AG334" s="774">
        <v>3.9698955805824419E-5</v>
      </c>
      <c r="AH334" s="774">
        <v>3.014921015285617</v>
      </c>
      <c r="AI334" s="774">
        <v>43.401961119265309</v>
      </c>
      <c r="AJ334" s="774">
        <v>2.3580761587640633</v>
      </c>
      <c r="AK334" s="774">
        <v>9.2020611277154926E-2</v>
      </c>
      <c r="AL334" s="774">
        <v>2.014624610043541E-2</v>
      </c>
      <c r="AM334" s="774">
        <v>2.4746791797795938E-2</v>
      </c>
      <c r="AN334" s="774">
        <v>7.8387656585973148E-3</v>
      </c>
      <c r="AO334" s="774">
        <v>4.6145360070952191E-4</v>
      </c>
      <c r="AP334" s="774">
        <v>2.6025921629399093E-3</v>
      </c>
      <c r="AQ334" s="774">
        <v>5.0327887353857691E-6</v>
      </c>
      <c r="AR334" s="774">
        <v>2.5058976521504324</v>
      </c>
    </row>
    <row r="335" spans="1:44">
      <c r="A335" s="574" t="s">
        <v>1257</v>
      </c>
      <c r="B335" s="550">
        <v>333</v>
      </c>
      <c r="C335" s="550" t="s">
        <v>1258</v>
      </c>
      <c r="D335" s="551">
        <v>982480</v>
      </c>
      <c r="E335" s="551">
        <v>7310148.6170982076</v>
      </c>
      <c r="F335" s="551">
        <v>468818.24436785129</v>
      </c>
      <c r="G335" s="551">
        <v>0</v>
      </c>
      <c r="H335" s="551">
        <v>65.341389728330739</v>
      </c>
      <c r="I335" s="551">
        <v>111.38262888057191</v>
      </c>
      <c r="J335" s="551">
        <v>0</v>
      </c>
      <c r="K335" s="551">
        <v>0</v>
      </c>
      <c r="L335" s="551">
        <v>817.48393480127606</v>
      </c>
      <c r="M335" s="551">
        <v>0</v>
      </c>
      <c r="N335" s="551">
        <v>469812.45232126146</v>
      </c>
      <c r="O335" s="774">
        <v>7.4405062872508427</v>
      </c>
      <c r="P335" s="774">
        <v>0.47717841011303158</v>
      </c>
      <c r="Q335" s="774">
        <v>0</v>
      </c>
      <c r="R335" s="774">
        <v>6.6506585099269954E-5</v>
      </c>
      <c r="S335" s="774">
        <v>1.1336885115276841E-4</v>
      </c>
      <c r="T335" s="774">
        <v>0</v>
      </c>
      <c r="U335" s="774">
        <v>0</v>
      </c>
      <c r="V335" s="774">
        <v>8.3206165499682039E-4</v>
      </c>
      <c r="W335" s="774">
        <v>0</v>
      </c>
      <c r="X335" s="774">
        <v>0.47819034720428044</v>
      </c>
      <c r="Y335" s="774">
        <v>20.418780301375762</v>
      </c>
      <c r="Z335" s="774">
        <v>1.2038843682986093</v>
      </c>
      <c r="AA335" s="774">
        <v>5.9821315692951085E-2</v>
      </c>
      <c r="AB335" s="774">
        <v>9.2169252096681351E-2</v>
      </c>
      <c r="AC335" s="774">
        <v>6.5939099337289147E-3</v>
      </c>
      <c r="AD335" s="774">
        <v>6.592520103200091E-3</v>
      </c>
      <c r="AE335" s="774">
        <v>6.369685541326263E-4</v>
      </c>
      <c r="AF335" s="774">
        <v>1.5816308980508781E-3</v>
      </c>
      <c r="AG335" s="774">
        <v>3.8741014781556066E-5</v>
      </c>
      <c r="AH335" s="774">
        <v>1.3713187065921355</v>
      </c>
      <c r="AI335" s="774">
        <v>18.220112987850879</v>
      </c>
      <c r="AJ335" s="774">
        <v>1.0771450850712718</v>
      </c>
      <c r="AK335" s="774">
        <v>2.0191354528802337E-2</v>
      </c>
      <c r="AL335" s="774">
        <v>3.8450735409571216E-3</v>
      </c>
      <c r="AM335" s="774">
        <v>5.5056978576520296E-3</v>
      </c>
      <c r="AN335" s="774">
        <v>5.4633148031992722E-3</v>
      </c>
      <c r="AO335" s="774">
        <v>2.302032662081685E-4</v>
      </c>
      <c r="AP335" s="774">
        <v>1.4267595705923005E-3</v>
      </c>
      <c r="AQ335" s="774">
        <v>5.4555443194136647E-6</v>
      </c>
      <c r="AR335" s="774">
        <v>1.1138129441830027</v>
      </c>
    </row>
    <row r="336" spans="1:44">
      <c r="A336" s="574" t="s">
        <v>1259</v>
      </c>
      <c r="B336" s="550">
        <v>334</v>
      </c>
      <c r="C336" s="550" t="s">
        <v>1260</v>
      </c>
      <c r="D336" s="551">
        <v>4012953</v>
      </c>
      <c r="E336" s="551">
        <v>12265407.853508301</v>
      </c>
      <c r="F336" s="551">
        <v>770206.55482970807</v>
      </c>
      <c r="G336" s="551">
        <v>32.464817136977217</v>
      </c>
      <c r="H336" s="551">
        <v>109.63372110636361</v>
      </c>
      <c r="I336" s="551">
        <v>186.88448656444245</v>
      </c>
      <c r="J336" s="551">
        <v>0</v>
      </c>
      <c r="K336" s="551">
        <v>0</v>
      </c>
      <c r="L336" s="551">
        <v>40921.34150655182</v>
      </c>
      <c r="M336" s="551">
        <v>0</v>
      </c>
      <c r="N336" s="551">
        <v>811456.87936106767</v>
      </c>
      <c r="O336" s="774">
        <v>3.0564543999165457</v>
      </c>
      <c r="P336" s="774">
        <v>0.19193012099312104</v>
      </c>
      <c r="Q336" s="774">
        <v>8.0900068196605391E-6</v>
      </c>
      <c r="R336" s="774">
        <v>2.7319961411549951E-5</v>
      </c>
      <c r="S336" s="774">
        <v>4.6570315317533609E-5</v>
      </c>
      <c r="T336" s="774">
        <v>0</v>
      </c>
      <c r="U336" s="774">
        <v>0</v>
      </c>
      <c r="V336" s="774">
        <v>1.0197313924820903E-2</v>
      </c>
      <c r="W336" s="774">
        <v>0</v>
      </c>
      <c r="X336" s="774">
        <v>0.20220941520149072</v>
      </c>
      <c r="Y336" s="774">
        <v>14.937642931788492</v>
      </c>
      <c r="Z336" s="774">
        <v>0.85292297635572967</v>
      </c>
      <c r="AA336" s="774">
        <v>7.6439604980706261E-2</v>
      </c>
      <c r="AB336" s="774">
        <v>9.0758834369100413E-2</v>
      </c>
      <c r="AC336" s="774">
        <v>1.3134438345115993E-2</v>
      </c>
      <c r="AD336" s="774">
        <v>7.1791484670328228E-3</v>
      </c>
      <c r="AE336" s="774">
        <v>8.5836640000159256E-4</v>
      </c>
      <c r="AF336" s="774">
        <v>1.0845429933714578E-2</v>
      </c>
      <c r="AG336" s="774">
        <v>5.8382063997216731E-5</v>
      </c>
      <c r="AH336" s="774">
        <v>1.0521971809153985</v>
      </c>
      <c r="AI336" s="774">
        <v>12.29363376653718</v>
      </c>
      <c r="AJ336" s="774">
        <v>0.70162204182375887</v>
      </c>
      <c r="AK336" s="774">
        <v>3.9037621571240071E-2</v>
      </c>
      <c r="AL336" s="774">
        <v>1.121882142283482E-2</v>
      </c>
      <c r="AM336" s="774">
        <v>9.4451029813519844E-3</v>
      </c>
      <c r="AN336" s="774">
        <v>5.7129568999107448E-3</v>
      </c>
      <c r="AO336" s="774">
        <v>3.232610740812151E-4</v>
      </c>
      <c r="AP336" s="774">
        <v>1.0643220489393973E-2</v>
      </c>
      <c r="AQ336" s="774">
        <v>5.4071576655739213E-6</v>
      </c>
      <c r="AR336" s="774">
        <v>0.77800843342023718</v>
      </c>
    </row>
    <row r="337" spans="1:44">
      <c r="A337" s="574" t="s">
        <v>1261</v>
      </c>
      <c r="B337" s="550">
        <v>335</v>
      </c>
      <c r="C337" s="550" t="s">
        <v>1262</v>
      </c>
      <c r="D337" s="551">
        <v>250392</v>
      </c>
      <c r="E337" s="551">
        <v>118016.03607596621</v>
      </c>
      <c r="F337" s="551">
        <v>7019.0531556704445</v>
      </c>
      <c r="G337" s="551">
        <v>4.0581021421221521</v>
      </c>
      <c r="H337" s="551">
        <v>1.0548803056337168</v>
      </c>
      <c r="I337" s="551">
        <v>1.7981763486257913</v>
      </c>
      <c r="J337" s="551">
        <v>0</v>
      </c>
      <c r="K337" s="551">
        <v>0</v>
      </c>
      <c r="L337" s="551">
        <v>2552.3577819810412</v>
      </c>
      <c r="M337" s="551">
        <v>0</v>
      </c>
      <c r="N337" s="551">
        <v>9578.3220964478678</v>
      </c>
      <c r="O337" s="774">
        <v>0.47132510653681514</v>
      </c>
      <c r="P337" s="774">
        <v>2.8032258042071809E-2</v>
      </c>
      <c r="Q337" s="774">
        <v>1.6206995998762547E-5</v>
      </c>
      <c r="R337" s="774">
        <v>4.2129153712327747E-6</v>
      </c>
      <c r="S337" s="774">
        <v>7.1814448889173432E-6</v>
      </c>
      <c r="T337" s="774">
        <v>0</v>
      </c>
      <c r="U337" s="774">
        <v>0</v>
      </c>
      <c r="V337" s="774">
        <v>1.0193447801770988E-2</v>
      </c>
      <c r="W337" s="774">
        <v>0</v>
      </c>
      <c r="X337" s="774">
        <v>3.8253307200101713E-2</v>
      </c>
      <c r="Y337" s="774">
        <v>15.259924204516391</v>
      </c>
      <c r="Z337" s="774">
        <v>0.84661945310641051</v>
      </c>
      <c r="AA337" s="774">
        <v>8.5036229296265906E-2</v>
      </c>
      <c r="AB337" s="774">
        <v>7.9623320112748752E-2</v>
      </c>
      <c r="AC337" s="774">
        <v>1.0300450680300407E-2</v>
      </c>
      <c r="AD337" s="774">
        <v>7.7842915171164135E-3</v>
      </c>
      <c r="AE337" s="774">
        <v>5.7432670307112552E-4</v>
      </c>
      <c r="AF337" s="774">
        <v>1.0787015733033142E-2</v>
      </c>
      <c r="AG337" s="774">
        <v>3.1333602143979399E-5</v>
      </c>
      <c r="AH337" s="774">
        <v>1.0407564207510904</v>
      </c>
      <c r="AI337" s="774">
        <v>12.962990745234045</v>
      </c>
      <c r="AJ337" s="774">
        <v>0.71621084321419093</v>
      </c>
      <c r="AK337" s="774">
        <v>5.1871417673920464E-2</v>
      </c>
      <c r="AL337" s="774">
        <v>5.9214826161181318E-3</v>
      </c>
      <c r="AM337" s="774">
        <v>9.1276793065474919E-3</v>
      </c>
      <c r="AN337" s="774">
        <v>6.7290869681105358E-3</v>
      </c>
      <c r="AO337" s="774">
        <v>2.3664052217650886E-4</v>
      </c>
      <c r="AP337" s="774">
        <v>1.0644037917519911E-2</v>
      </c>
      <c r="AQ337" s="774">
        <v>4.2015474716776055E-6</v>
      </c>
      <c r="AR337" s="774">
        <v>0.80074538976605569</v>
      </c>
    </row>
    <row r="338" spans="1:44">
      <c r="A338" s="574" t="s">
        <v>1263</v>
      </c>
      <c r="B338" s="550">
        <v>336</v>
      </c>
      <c r="C338" s="550" t="s">
        <v>1264</v>
      </c>
      <c r="D338" s="551">
        <v>1005467</v>
      </c>
      <c r="E338" s="551">
        <v>1183201.2501451771</v>
      </c>
      <c r="F338" s="551">
        <v>76034.409582400505</v>
      </c>
      <c r="G338" s="551">
        <v>4.0581021421221521</v>
      </c>
      <c r="H338" s="551">
        <v>10.575983890663151</v>
      </c>
      <c r="I338" s="551">
        <v>18.028096641934319</v>
      </c>
      <c r="J338" s="551">
        <v>0</v>
      </c>
      <c r="K338" s="551">
        <v>0</v>
      </c>
      <c r="L338" s="551">
        <v>10253.279064250648</v>
      </c>
      <c r="M338" s="551">
        <v>0</v>
      </c>
      <c r="N338" s="551">
        <v>86320.350829325878</v>
      </c>
      <c r="O338" s="774">
        <v>1.176767860253173</v>
      </c>
      <c r="P338" s="774">
        <v>7.5620989632081914E-2</v>
      </c>
      <c r="Q338" s="774">
        <v>4.0360371271480339E-6</v>
      </c>
      <c r="R338" s="774">
        <v>1.0518479363980271E-5</v>
      </c>
      <c r="S338" s="774">
        <v>1.793007293320847E-5</v>
      </c>
      <c r="T338" s="774">
        <v>0</v>
      </c>
      <c r="U338" s="774">
        <v>0</v>
      </c>
      <c r="V338" s="774">
        <v>1.019752917226587E-2</v>
      </c>
      <c r="W338" s="774">
        <v>0</v>
      </c>
      <c r="X338" s="774">
        <v>8.5851003393772121E-2</v>
      </c>
      <c r="Y338" s="774">
        <v>13.058567849629391</v>
      </c>
      <c r="Z338" s="774">
        <v>0.7448695911215466</v>
      </c>
      <c r="AA338" s="774">
        <v>0.10518953581010068</v>
      </c>
      <c r="AB338" s="774">
        <v>7.1548671379025375E-2</v>
      </c>
      <c r="AC338" s="774">
        <v>1.490273260819102E-2</v>
      </c>
      <c r="AD338" s="774">
        <v>8.1094685807268536E-3</v>
      </c>
      <c r="AE338" s="774">
        <v>7.6808031875613269E-4</v>
      </c>
      <c r="AF338" s="774">
        <v>1.0801958205022952E-2</v>
      </c>
      <c r="AG338" s="774">
        <v>4.7040121313299613E-5</v>
      </c>
      <c r="AH338" s="774">
        <v>0.95623707814468284</v>
      </c>
      <c r="AI338" s="774">
        <v>10.512907239920713</v>
      </c>
      <c r="AJ338" s="774">
        <v>0.59807038026955717</v>
      </c>
      <c r="AK338" s="774">
        <v>7.4324421631910748E-2</v>
      </c>
      <c r="AL338" s="774">
        <v>1.2014490563828646E-2</v>
      </c>
      <c r="AM338" s="774">
        <v>1.1604491046590566E-2</v>
      </c>
      <c r="AN338" s="774">
        <v>6.5873823167527596E-3</v>
      </c>
      <c r="AO338" s="774">
        <v>2.6225634179252965E-4</v>
      </c>
      <c r="AP338" s="774">
        <v>1.0612259833911852E-2</v>
      </c>
      <c r="AQ338" s="774">
        <v>6.1824625385802421E-6</v>
      </c>
      <c r="AR338" s="774">
        <v>0.71348186446688289</v>
      </c>
    </row>
    <row r="339" spans="1:44">
      <c r="A339" s="574" t="s">
        <v>1265</v>
      </c>
      <c r="B339" s="550">
        <v>337</v>
      </c>
      <c r="C339" s="550" t="s">
        <v>1266</v>
      </c>
      <c r="D339" s="551">
        <v>498972</v>
      </c>
      <c r="E339" s="551">
        <v>379961.52644705266</v>
      </c>
      <c r="F339" s="551">
        <v>22500.691285384972</v>
      </c>
      <c r="G339" s="551">
        <v>4.0581021421221521</v>
      </c>
      <c r="H339" s="551">
        <v>3.3962666809917166</v>
      </c>
      <c r="I339" s="551">
        <v>5.7893643352420936</v>
      </c>
      <c r="J339" s="551">
        <v>0</v>
      </c>
      <c r="K339" s="551">
        <v>0</v>
      </c>
      <c r="L339" s="551">
        <v>5088.4000527708349</v>
      </c>
      <c r="M339" s="551">
        <v>0</v>
      </c>
      <c r="N339" s="551">
        <v>27602.335071314166</v>
      </c>
      <c r="O339" s="774">
        <v>0.76148867360704142</v>
      </c>
      <c r="P339" s="774">
        <v>4.5094096032212171E-2</v>
      </c>
      <c r="Q339" s="774">
        <v>8.132925579235212E-6</v>
      </c>
      <c r="R339" s="774">
        <v>6.8065275826934509E-6</v>
      </c>
      <c r="S339" s="774">
        <v>1.1602583582329457E-5</v>
      </c>
      <c r="T339" s="774">
        <v>0</v>
      </c>
      <c r="U339" s="774">
        <v>0</v>
      </c>
      <c r="V339" s="774">
        <v>1.019776671390546E-2</v>
      </c>
      <c r="W339" s="774">
        <v>0</v>
      </c>
      <c r="X339" s="774">
        <v>5.5318404782861881E-2</v>
      </c>
      <c r="Y339" s="774">
        <v>13.294502522703977</v>
      </c>
      <c r="Z339" s="774">
        <v>0.73449981527186392</v>
      </c>
      <c r="AA339" s="774">
        <v>0.12048887526436888</v>
      </c>
      <c r="AB339" s="774">
        <v>6.8754494390937115E-2</v>
      </c>
      <c r="AC339" s="774">
        <v>1.4434050765121305E-2</v>
      </c>
      <c r="AD339" s="774">
        <v>7.0579103741601149E-3</v>
      </c>
      <c r="AE339" s="774">
        <v>7.7725434226442037E-4</v>
      </c>
      <c r="AF339" s="774">
        <v>1.0841930124815654E-2</v>
      </c>
      <c r="AG339" s="774">
        <v>4.5160213781183533E-5</v>
      </c>
      <c r="AH339" s="774">
        <v>0.95689949074731262</v>
      </c>
      <c r="AI339" s="774">
        <v>10.717703404622601</v>
      </c>
      <c r="AJ339" s="774">
        <v>0.58672945261224396</v>
      </c>
      <c r="AK339" s="774">
        <v>8.8886465941976509E-2</v>
      </c>
      <c r="AL339" s="774">
        <v>1.1171650587716211E-2</v>
      </c>
      <c r="AM339" s="774">
        <v>1.2777389259465109E-2</v>
      </c>
      <c r="AN339" s="774">
        <v>5.5956750708455348E-3</v>
      </c>
      <c r="AO339" s="774">
        <v>2.8366390417941626E-4</v>
      </c>
      <c r="AP339" s="774">
        <v>1.0656041730498091E-2</v>
      </c>
      <c r="AQ339" s="774">
        <v>5.5235900802199952E-6</v>
      </c>
      <c r="AR339" s="774">
        <v>0.71610586269700505</v>
      </c>
    </row>
    <row r="340" spans="1:44">
      <c r="A340" s="574" t="s">
        <v>1267</v>
      </c>
      <c r="B340" s="550">
        <v>338</v>
      </c>
      <c r="C340" s="550" t="s">
        <v>1268</v>
      </c>
      <c r="D340" s="551">
        <v>530246</v>
      </c>
      <c r="E340" s="551">
        <v>2613407.3901064321</v>
      </c>
      <c r="F340" s="551">
        <v>177133.92386199103</v>
      </c>
      <c r="G340" s="551">
        <v>19.632840755844558</v>
      </c>
      <c r="H340" s="551">
        <v>23.359808362368067</v>
      </c>
      <c r="I340" s="551">
        <v>39.819735643284005</v>
      </c>
      <c r="J340" s="551">
        <v>0</v>
      </c>
      <c r="K340" s="551">
        <v>0</v>
      </c>
      <c r="L340" s="551">
        <v>5406.5525210001924</v>
      </c>
      <c r="M340" s="551">
        <v>0</v>
      </c>
      <c r="N340" s="551">
        <v>182623.2887677527</v>
      </c>
      <c r="O340" s="774">
        <v>4.9286696931356992</v>
      </c>
      <c r="P340" s="774">
        <v>0.33405989646690598</v>
      </c>
      <c r="Q340" s="774">
        <v>3.7025910154616081E-5</v>
      </c>
      <c r="R340" s="774">
        <v>4.40546621046987E-5</v>
      </c>
      <c r="S340" s="774">
        <v>7.509672047178858E-5</v>
      </c>
      <c r="T340" s="774">
        <v>0</v>
      </c>
      <c r="U340" s="774">
        <v>0</v>
      </c>
      <c r="V340" s="774">
        <v>1.0196309865609911E-2</v>
      </c>
      <c r="W340" s="774">
        <v>0</v>
      </c>
      <c r="X340" s="774">
        <v>0.34441238362524706</v>
      </c>
      <c r="Y340" s="774">
        <v>50.009189546390289</v>
      </c>
      <c r="Z340" s="774">
        <v>2.8331020670358456</v>
      </c>
      <c r="AA340" s="774">
        <v>0.21460240047408125</v>
      </c>
      <c r="AB340" s="774">
        <v>0.33051411313971568</v>
      </c>
      <c r="AC340" s="774">
        <v>3.257196366775774E-2</v>
      </c>
      <c r="AD340" s="774">
        <v>4.2688276478797388E-2</v>
      </c>
      <c r="AE340" s="774">
        <v>2.6624961876764823E-3</v>
      </c>
      <c r="AF340" s="774">
        <v>1.275963446393082E-2</v>
      </c>
      <c r="AG340" s="774">
        <v>1.6978779481244797E-4</v>
      </c>
      <c r="AH340" s="774">
        <v>3.4690707392426177</v>
      </c>
      <c r="AI340" s="774">
        <v>39.954384862520016</v>
      </c>
      <c r="AJ340" s="774">
        <v>2.2591042660442939</v>
      </c>
      <c r="AK340" s="774">
        <v>6.6991353075975466E-2</v>
      </c>
      <c r="AL340" s="774">
        <v>1.5401943551802705E-2</v>
      </c>
      <c r="AM340" s="774">
        <v>1.9346198687235187E-2</v>
      </c>
      <c r="AN340" s="774">
        <v>3.5463899390858006E-2</v>
      </c>
      <c r="AO340" s="774">
        <v>1.1041054060486576E-3</v>
      </c>
      <c r="AP340" s="774">
        <v>1.2102241009751713E-2</v>
      </c>
      <c r="AQ340" s="774">
        <v>2.9310533456963013E-5</v>
      </c>
      <c r="AR340" s="774">
        <v>2.4095433176994221</v>
      </c>
    </row>
    <row r="341" spans="1:44">
      <c r="A341" s="574" t="s">
        <v>1269</v>
      </c>
      <c r="B341" s="550">
        <v>339</v>
      </c>
      <c r="C341" s="550" t="s">
        <v>1270</v>
      </c>
      <c r="D341" s="551">
        <v>9234</v>
      </c>
      <c r="E341" s="551">
        <v>7607.1984239312051</v>
      </c>
      <c r="F341" s="551">
        <v>390.53981285253525</v>
      </c>
      <c r="G341" s="551">
        <v>0</v>
      </c>
      <c r="H341" s="551">
        <v>6.7996554241895032E-2</v>
      </c>
      <c r="I341" s="551">
        <v>0.11590869122575295</v>
      </c>
      <c r="J341" s="551">
        <v>0</v>
      </c>
      <c r="K341" s="551">
        <v>0</v>
      </c>
      <c r="L341" s="551">
        <v>93.814189349682707</v>
      </c>
      <c r="M341" s="551">
        <v>0</v>
      </c>
      <c r="N341" s="551">
        <v>484.5379074476856</v>
      </c>
      <c r="O341" s="774">
        <v>0.82382482390418077</v>
      </c>
      <c r="P341" s="774">
        <v>4.229367693876275E-2</v>
      </c>
      <c r="Q341" s="774">
        <v>0</v>
      </c>
      <c r="R341" s="774">
        <v>7.3637160755788423E-6</v>
      </c>
      <c r="S341" s="774">
        <v>1.2552381549247666E-5</v>
      </c>
      <c r="T341" s="774">
        <v>0</v>
      </c>
      <c r="U341" s="774">
        <v>0</v>
      </c>
      <c r="V341" s="774">
        <v>1.0159647969426326E-2</v>
      </c>
      <c r="W341" s="774">
        <v>0</v>
      </c>
      <c r="X341" s="774">
        <v>5.2473241005813902E-2</v>
      </c>
      <c r="Y341" s="774">
        <v>14.880998512503417</v>
      </c>
      <c r="Z341" s="774">
        <v>0.8454330479498311</v>
      </c>
      <c r="AA341" s="774">
        <v>5.5112692350738401E-2</v>
      </c>
      <c r="AB341" s="774">
        <v>7.361965436031731E-2</v>
      </c>
      <c r="AC341" s="774">
        <v>7.2361215754242229E-3</v>
      </c>
      <c r="AD341" s="774">
        <v>1.0567083653628068E-2</v>
      </c>
      <c r="AE341" s="774">
        <v>8.1227860653600029E-4</v>
      </c>
      <c r="AF341" s="774">
        <v>1.0835673445493932E-2</v>
      </c>
      <c r="AG341" s="774">
        <v>4.9163048858328797E-5</v>
      </c>
      <c r="AH341" s="774">
        <v>1.0036657149908272</v>
      </c>
      <c r="AI341" s="774">
        <v>12.073143898310519</v>
      </c>
      <c r="AJ341" s="774">
        <v>0.68508536012585619</v>
      </c>
      <c r="AK341" s="774">
        <v>2.1239383862739908E-2</v>
      </c>
      <c r="AL341" s="774">
        <v>3.163667199572538E-3</v>
      </c>
      <c r="AM341" s="774">
        <v>5.5240260920057958E-3</v>
      </c>
      <c r="AN341" s="774">
        <v>8.7684275940290018E-3</v>
      </c>
      <c r="AO341" s="774">
        <v>3.5043112228665244E-4</v>
      </c>
      <c r="AP341" s="774">
        <v>1.0637400878336947E-2</v>
      </c>
      <c r="AQ341" s="774">
        <v>8.2519967639920875E-6</v>
      </c>
      <c r="AR341" s="774">
        <v>0.73477694887159095</v>
      </c>
    </row>
    <row r="342" spans="1:44">
      <c r="A342" s="574" t="s">
        <v>1271</v>
      </c>
      <c r="B342" s="550">
        <v>340</v>
      </c>
      <c r="C342" s="550" t="s">
        <v>639</v>
      </c>
      <c r="D342" s="551">
        <v>13870147</v>
      </c>
      <c r="E342" s="551">
        <v>11611999.870137613</v>
      </c>
      <c r="F342" s="551">
        <v>922150.06913289742</v>
      </c>
      <c r="G342" s="551">
        <v>6247.4749401601484</v>
      </c>
      <c r="H342" s="551">
        <v>103.79326724839885</v>
      </c>
      <c r="I342" s="551">
        <v>176.9286973279344</v>
      </c>
      <c r="J342" s="551">
        <v>0</v>
      </c>
      <c r="K342" s="551">
        <v>0</v>
      </c>
      <c r="L342" s="551">
        <v>141436.1073585907</v>
      </c>
      <c r="M342" s="551">
        <v>0</v>
      </c>
      <c r="N342" s="551">
        <v>1070114.3733962248</v>
      </c>
      <c r="O342" s="774">
        <v>0.83719371324165581</v>
      </c>
      <c r="P342" s="774">
        <v>6.6484520252950263E-2</v>
      </c>
      <c r="Q342" s="774">
        <v>4.5042600775320902E-4</v>
      </c>
      <c r="R342" s="774">
        <v>7.4832132095210563E-6</v>
      </c>
      <c r="S342" s="774">
        <v>1.2756079465339077E-5</v>
      </c>
      <c r="T342" s="774">
        <v>0</v>
      </c>
      <c r="U342" s="774">
        <v>0</v>
      </c>
      <c r="V342" s="774">
        <v>1.0197159940596931E-2</v>
      </c>
      <c r="W342" s="774">
        <v>0</v>
      </c>
      <c r="X342" s="774">
        <v>7.7152345493975261E-2</v>
      </c>
      <c r="Y342" s="774">
        <v>16.807086473396836</v>
      </c>
      <c r="Z342" s="774">
        <v>0.96407679128087143</v>
      </c>
      <c r="AA342" s="774">
        <v>0.10053979274258043</v>
      </c>
      <c r="AB342" s="774">
        <v>9.2029155712073193E-2</v>
      </c>
      <c r="AC342" s="774">
        <v>2.4103414034500333E-2</v>
      </c>
      <c r="AD342" s="774">
        <v>1.5299766230176471E-2</v>
      </c>
      <c r="AE342" s="774">
        <v>9.8958718057564525E-4</v>
      </c>
      <c r="AF342" s="774">
        <v>1.0997060542517928E-2</v>
      </c>
      <c r="AG342" s="774">
        <v>6.2696175797454838E-5</v>
      </c>
      <c r="AH342" s="774">
        <v>1.2080982638990927</v>
      </c>
      <c r="AI342" s="774">
        <v>12.070796390865608</v>
      </c>
      <c r="AJ342" s="774">
        <v>0.69466164327184099</v>
      </c>
      <c r="AK342" s="774">
        <v>4.9107793424828808E-2</v>
      </c>
      <c r="AL342" s="774">
        <v>1.0631696574161142E-2</v>
      </c>
      <c r="AM342" s="774">
        <v>1.1839787389077379E-2</v>
      </c>
      <c r="AN342" s="774">
        <v>1.2230581218660507E-2</v>
      </c>
      <c r="AO342" s="774">
        <v>3.568329692765399E-4</v>
      </c>
      <c r="AP342" s="774">
        <v>1.0713877392161791E-2</v>
      </c>
      <c r="AQ342" s="774">
        <v>9.7788595454316588E-6</v>
      </c>
      <c r="AR342" s="774">
        <v>0.78955199109955276</v>
      </c>
    </row>
    <row r="343" spans="1:44">
      <c r="A343" s="574" t="s">
        <v>1272</v>
      </c>
      <c r="B343" s="550">
        <v>341</v>
      </c>
      <c r="C343" s="550" t="s">
        <v>1273</v>
      </c>
      <c r="D343" s="551">
        <v>23853697</v>
      </c>
      <c r="E343" s="551">
        <v>35958041.079864845</v>
      </c>
      <c r="F343" s="551">
        <v>2046405.1642216812</v>
      </c>
      <c r="G343" s="551">
        <v>1286.4183790527222</v>
      </c>
      <c r="H343" s="551">
        <v>321.40911206254492</v>
      </c>
      <c r="I343" s="551">
        <v>46353.553408066662</v>
      </c>
      <c r="J343" s="551">
        <v>149485.97225506837</v>
      </c>
      <c r="K343" s="551">
        <v>0</v>
      </c>
      <c r="L343" s="551">
        <v>12875.517939158626</v>
      </c>
      <c r="M343" s="551">
        <v>0</v>
      </c>
      <c r="N343" s="551">
        <v>2256728.0353150903</v>
      </c>
      <c r="O343" s="774">
        <v>1.5074410092433406</v>
      </c>
      <c r="P343" s="774">
        <v>8.5789853213180375E-2</v>
      </c>
      <c r="Q343" s="774">
        <v>5.3929517887844478E-5</v>
      </c>
      <c r="R343" s="774">
        <v>1.3474184402633476E-5</v>
      </c>
      <c r="S343" s="774">
        <v>1.9432439930827771E-3</v>
      </c>
      <c r="T343" s="774">
        <v>6.2667842328620327E-3</v>
      </c>
      <c r="U343" s="774">
        <v>0</v>
      </c>
      <c r="V343" s="774">
        <v>5.3977033158250588E-4</v>
      </c>
      <c r="W343" s="774">
        <v>0</v>
      </c>
      <c r="X343" s="774">
        <v>9.4607055472998164E-2</v>
      </c>
      <c r="Y343" s="774">
        <v>19.465422377985558</v>
      </c>
      <c r="Z343" s="774">
        <v>1.0623793601877813</v>
      </c>
      <c r="AA343" s="774">
        <v>9.9512714236601268E-2</v>
      </c>
      <c r="AB343" s="774">
        <v>9.496249383500957E-2</v>
      </c>
      <c r="AC343" s="774">
        <v>2.3977453579867657E-2</v>
      </c>
      <c r="AD343" s="774">
        <v>1.9806425957349088E-2</v>
      </c>
      <c r="AE343" s="774">
        <v>8.7579792100097372E-4</v>
      </c>
      <c r="AF343" s="774">
        <v>1.582066288090067E-3</v>
      </c>
      <c r="AG343" s="774">
        <v>5.4724886158682722E-5</v>
      </c>
      <c r="AH343" s="774">
        <v>1.3031510368918586</v>
      </c>
      <c r="AI343" s="774">
        <v>13.654537421559406</v>
      </c>
      <c r="AJ343" s="774">
        <v>0.73821060327661203</v>
      </c>
      <c r="AK343" s="774">
        <v>4.4341391287938466E-2</v>
      </c>
      <c r="AL343" s="774">
        <v>1.2793975407272206E-2</v>
      </c>
      <c r="AM343" s="774">
        <v>1.4035545480662111E-2</v>
      </c>
      <c r="AN343" s="774">
        <v>1.5690793914173492E-2</v>
      </c>
      <c r="AO343" s="774">
        <v>2.2583934701787928E-4</v>
      </c>
      <c r="AP343" s="774">
        <v>1.2106898936962247E-3</v>
      </c>
      <c r="AQ343" s="774">
        <v>6.0377524707712419E-6</v>
      </c>
      <c r="AR343" s="774">
        <v>0.82651487635984322</v>
      </c>
    </row>
    <row r="344" spans="1:44">
      <c r="A344" s="574" t="s">
        <v>1274</v>
      </c>
      <c r="B344" s="550">
        <v>342</v>
      </c>
      <c r="C344" s="550" t="s">
        <v>1275</v>
      </c>
      <c r="D344" s="551">
        <v>9720414</v>
      </c>
      <c r="E344" s="551">
        <v>13672450.10983569</v>
      </c>
      <c r="F344" s="551">
        <v>776399.90468289261</v>
      </c>
      <c r="G344" s="551">
        <v>267.83474138006204</v>
      </c>
      <c r="H344" s="551">
        <v>122.2104963883158</v>
      </c>
      <c r="I344" s="551">
        <v>27368.976061787132</v>
      </c>
      <c r="J344" s="551">
        <v>88638.29533722972</v>
      </c>
      <c r="K344" s="551">
        <v>0</v>
      </c>
      <c r="L344" s="551">
        <v>5157.8749724970685</v>
      </c>
      <c r="M344" s="551">
        <v>0</v>
      </c>
      <c r="N344" s="551">
        <v>897955.09629217489</v>
      </c>
      <c r="O344" s="774">
        <v>1.4065707602408386</v>
      </c>
      <c r="P344" s="774">
        <v>7.9873131399844963E-2</v>
      </c>
      <c r="Q344" s="774">
        <v>2.7553840955751682E-5</v>
      </c>
      <c r="R344" s="774">
        <v>1.2572560838284851E-5</v>
      </c>
      <c r="S344" s="774">
        <v>2.8156183534762133E-3</v>
      </c>
      <c r="T344" s="774">
        <v>9.1187777945702427E-3</v>
      </c>
      <c r="U344" s="774">
        <v>0</v>
      </c>
      <c r="V344" s="774">
        <v>5.3062297269407136E-4</v>
      </c>
      <c r="W344" s="774">
        <v>0</v>
      </c>
      <c r="X344" s="774">
        <v>9.2378276922379515E-2</v>
      </c>
      <c r="Y344" s="774">
        <v>21.512731545477621</v>
      </c>
      <c r="Z344" s="774">
        <v>1.1724309908159685</v>
      </c>
      <c r="AA344" s="774">
        <v>0.1163828355796975</v>
      </c>
      <c r="AB344" s="774">
        <v>9.8554918996167168E-2</v>
      </c>
      <c r="AC344" s="774">
        <v>2.4012646637551271E-2</v>
      </c>
      <c r="AD344" s="774">
        <v>2.4886742382773726E-2</v>
      </c>
      <c r="AE344" s="774">
        <v>7.7733134494932499E-4</v>
      </c>
      <c r="AF344" s="774">
        <v>1.5243350865275028E-3</v>
      </c>
      <c r="AG344" s="774">
        <v>4.8199368985664245E-5</v>
      </c>
      <c r="AH344" s="774">
        <v>1.4386180002126203</v>
      </c>
      <c r="AI344" s="774">
        <v>14.558187872192171</v>
      </c>
      <c r="AJ344" s="774">
        <v>0.78776254239704624</v>
      </c>
      <c r="AK344" s="774">
        <v>5.3473081598410382E-2</v>
      </c>
      <c r="AL344" s="774">
        <v>7.9806726970817199E-3</v>
      </c>
      <c r="AM344" s="774">
        <v>1.4177654448186701E-2</v>
      </c>
      <c r="AN344" s="774">
        <v>2.0002522045917979E-2</v>
      </c>
      <c r="AO344" s="774">
        <v>2.3060500339991213E-4</v>
      </c>
      <c r="AP344" s="774">
        <v>1.1741080748401743E-3</v>
      </c>
      <c r="AQ344" s="774">
        <v>5.7407896442144224E-6</v>
      </c>
      <c r="AR344" s="774">
        <v>0.88480692705452735</v>
      </c>
    </row>
    <row r="345" spans="1:44">
      <c r="A345" s="574" t="s">
        <v>1276</v>
      </c>
      <c r="B345" s="550">
        <v>343</v>
      </c>
      <c r="C345" s="550" t="s">
        <v>1277</v>
      </c>
      <c r="D345" s="551">
        <v>3924631</v>
      </c>
      <c r="E345" s="551">
        <v>3533423.640471159</v>
      </c>
      <c r="F345" s="551">
        <v>202297.90202213253</v>
      </c>
      <c r="G345" s="551">
        <v>340.88057993826078</v>
      </c>
      <c r="H345" s="551">
        <v>31.583326586179776</v>
      </c>
      <c r="I345" s="551">
        <v>1004.4275372035447</v>
      </c>
      <c r="J345" s="551">
        <v>3102.2324077018784</v>
      </c>
      <c r="K345" s="551">
        <v>0</v>
      </c>
      <c r="L345" s="551">
        <v>2077.776611408332</v>
      </c>
      <c r="M345" s="551">
        <v>0</v>
      </c>
      <c r="N345" s="551">
        <v>208854.80248497071</v>
      </c>
      <c r="O345" s="774">
        <v>0.90031996395869041</v>
      </c>
      <c r="P345" s="774">
        <v>5.1545712710859323E-2</v>
      </c>
      <c r="Q345" s="774">
        <v>8.6856721036515484E-5</v>
      </c>
      <c r="R345" s="774">
        <v>8.0474639746207417E-6</v>
      </c>
      <c r="S345" s="774">
        <v>2.5592916562182399E-4</v>
      </c>
      <c r="T345" s="774">
        <v>7.904519960480051E-4</v>
      </c>
      <c r="U345" s="774">
        <v>0</v>
      </c>
      <c r="V345" s="774">
        <v>5.294196094889767E-4</v>
      </c>
      <c r="W345" s="774">
        <v>0</v>
      </c>
      <c r="X345" s="774">
        <v>5.3216417667029267E-2</v>
      </c>
      <c r="Y345" s="774">
        <v>13.634754453434439</v>
      </c>
      <c r="Z345" s="774">
        <v>0.73968452198143375</v>
      </c>
      <c r="AA345" s="774">
        <v>8.0021682321342297E-2</v>
      </c>
      <c r="AB345" s="774">
        <v>5.947195110270008E-2</v>
      </c>
      <c r="AC345" s="774">
        <v>9.5377382983814971E-3</v>
      </c>
      <c r="AD345" s="774">
        <v>8.8024603432336479E-3</v>
      </c>
      <c r="AE345" s="774">
        <v>1.2496370743159016E-3</v>
      </c>
      <c r="AF345" s="774">
        <v>1.7909897373066669E-3</v>
      </c>
      <c r="AG345" s="774">
        <v>7.9209270295192878E-5</v>
      </c>
      <c r="AH345" s="774">
        <v>0.90063819012900892</v>
      </c>
      <c r="AI345" s="774">
        <v>10.435779867816317</v>
      </c>
      <c r="AJ345" s="774">
        <v>0.55812016418519561</v>
      </c>
      <c r="AK345" s="774">
        <v>4.0946212387871835E-2</v>
      </c>
      <c r="AL345" s="774">
        <v>4.3088533910269821E-3</v>
      </c>
      <c r="AM345" s="774">
        <v>6.9439593667463845E-3</v>
      </c>
      <c r="AN345" s="774">
        <v>6.319354746602719E-3</v>
      </c>
      <c r="AO345" s="774">
        <v>2.8527487450280645E-4</v>
      </c>
      <c r="AP345" s="774">
        <v>1.3525728011174619E-3</v>
      </c>
      <c r="AQ345" s="774">
        <v>8.4388965170939569E-6</v>
      </c>
      <c r="AR345" s="774">
        <v>0.61828483064958095</v>
      </c>
    </row>
    <row r="346" spans="1:44">
      <c r="A346" s="574" t="s">
        <v>1278</v>
      </c>
      <c r="B346" s="550">
        <v>344</v>
      </c>
      <c r="C346" s="550" t="s">
        <v>1279</v>
      </c>
      <c r="D346" s="551">
        <v>8003111</v>
      </c>
      <c r="E346" s="551">
        <v>4798551.9794626534</v>
      </c>
      <c r="F346" s="551">
        <v>253253.61978800045</v>
      </c>
      <c r="G346" s="551">
        <v>91.307298197748423</v>
      </c>
      <c r="H346" s="551">
        <v>42.891611572486013</v>
      </c>
      <c r="I346" s="551">
        <v>73.114154347355054</v>
      </c>
      <c r="J346" s="551">
        <v>0</v>
      </c>
      <c r="K346" s="551">
        <v>0</v>
      </c>
      <c r="L346" s="551">
        <v>4242.0477162598945</v>
      </c>
      <c r="M346" s="551">
        <v>0</v>
      </c>
      <c r="N346" s="551">
        <v>257702.98056837797</v>
      </c>
      <c r="O346" s="774">
        <v>0.59958583349183259</v>
      </c>
      <c r="P346" s="774">
        <v>3.1644396758710509E-2</v>
      </c>
      <c r="Q346" s="774">
        <v>1.1408975609328475E-5</v>
      </c>
      <c r="R346" s="774">
        <v>5.3593673225931786E-6</v>
      </c>
      <c r="S346" s="774">
        <v>9.1357166416103763E-6</v>
      </c>
      <c r="T346" s="774">
        <v>0</v>
      </c>
      <c r="U346" s="774">
        <v>0</v>
      </c>
      <c r="V346" s="774">
        <v>5.3004984140041223E-4</v>
      </c>
      <c r="W346" s="774">
        <v>0</v>
      </c>
      <c r="X346" s="774">
        <v>3.2200350659684449E-2</v>
      </c>
      <c r="Y346" s="774">
        <v>32.076953998554856</v>
      </c>
      <c r="Z346" s="774">
        <v>1.7374735126951086</v>
      </c>
      <c r="AA346" s="774">
        <v>0.16363876309206127</v>
      </c>
      <c r="AB346" s="774">
        <v>0.14321107342522438</v>
      </c>
      <c r="AC346" s="774">
        <v>3.742117701785859E-2</v>
      </c>
      <c r="AD346" s="774">
        <v>2.6067407093948215E-2</v>
      </c>
      <c r="AE346" s="774">
        <v>6.6881912161777897E-4</v>
      </c>
      <c r="AF346" s="774">
        <v>1.5871674479170984E-3</v>
      </c>
      <c r="AG346" s="774">
        <v>3.9036110924217555E-5</v>
      </c>
      <c r="AH346" s="774">
        <v>2.1101069560046604</v>
      </c>
      <c r="AI346" s="774">
        <v>17.505902546405405</v>
      </c>
      <c r="AJ346" s="774">
        <v>0.94021829052183348</v>
      </c>
      <c r="AK346" s="774">
        <v>5.2475795418058982E-2</v>
      </c>
      <c r="AL346" s="774">
        <v>8.0822200143968043E-3</v>
      </c>
      <c r="AM346" s="774">
        <v>1.5254938839104653E-2</v>
      </c>
      <c r="AN346" s="774">
        <v>1.5929371532519422E-2</v>
      </c>
      <c r="AO346" s="774">
        <v>2.1222548332672979E-4</v>
      </c>
      <c r="AP346" s="774">
        <v>1.0940342559427833E-3</v>
      </c>
      <c r="AQ346" s="774">
        <v>3.9750252224327621E-6</v>
      </c>
      <c r="AR346" s="774">
        <v>1.0332708510904054</v>
      </c>
    </row>
    <row r="347" spans="1:44">
      <c r="A347" s="574" t="s">
        <v>1280</v>
      </c>
      <c r="B347" s="550">
        <v>345</v>
      </c>
      <c r="C347" s="550" t="s">
        <v>1281</v>
      </c>
      <c r="D347" s="551">
        <v>1840341</v>
      </c>
      <c r="E347" s="551">
        <v>465799.69485251047</v>
      </c>
      <c r="F347" s="551">
        <v>27486.566782909627</v>
      </c>
      <c r="G347" s="551">
        <v>604.65721917620067</v>
      </c>
      <c r="H347" s="551">
        <v>4.1635267613447118</v>
      </c>
      <c r="I347" s="551">
        <v>7.0972557826102847</v>
      </c>
      <c r="J347" s="551">
        <v>0</v>
      </c>
      <c r="K347" s="551">
        <v>0</v>
      </c>
      <c r="L347" s="551">
        <v>1003.2488659405149</v>
      </c>
      <c r="M347" s="551">
        <v>0</v>
      </c>
      <c r="N347" s="551">
        <v>29105.733650570299</v>
      </c>
      <c r="O347" s="774">
        <v>0.25310510109404205</v>
      </c>
      <c r="P347" s="774">
        <v>1.4935583559193447E-2</v>
      </c>
      <c r="Q347" s="774">
        <v>3.2855716368662149E-4</v>
      </c>
      <c r="R347" s="774">
        <v>2.2623670077147179E-6</v>
      </c>
      <c r="S347" s="774">
        <v>3.8564895215670816E-6</v>
      </c>
      <c r="T347" s="774">
        <v>0</v>
      </c>
      <c r="U347" s="774">
        <v>0</v>
      </c>
      <c r="V347" s="774">
        <v>5.451429196765789E-4</v>
      </c>
      <c r="W347" s="774">
        <v>0</v>
      </c>
      <c r="X347" s="774">
        <v>1.5815402499085932E-2</v>
      </c>
      <c r="Y347" s="774">
        <v>10.360898344705397</v>
      </c>
      <c r="Z347" s="774">
        <v>0.56711187640343808</v>
      </c>
      <c r="AA347" s="774">
        <v>4.8679040566464257E-2</v>
      </c>
      <c r="AB347" s="774">
        <v>4.6879579039019792E-2</v>
      </c>
      <c r="AC347" s="774">
        <v>7.1996718443269117E-3</v>
      </c>
      <c r="AD347" s="774">
        <v>7.0766906282668483E-3</v>
      </c>
      <c r="AE347" s="774">
        <v>1.2161402300452681E-3</v>
      </c>
      <c r="AF347" s="774">
        <v>1.5875502728916703E-3</v>
      </c>
      <c r="AG347" s="774">
        <v>7.7320378019745238E-5</v>
      </c>
      <c r="AH347" s="774">
        <v>0.67982786936247253</v>
      </c>
      <c r="AI347" s="774">
        <v>7.715442829976169</v>
      </c>
      <c r="AJ347" s="774">
        <v>0.41640930733834325</v>
      </c>
      <c r="AK347" s="774">
        <v>1.7404922785970476E-2</v>
      </c>
      <c r="AL347" s="774">
        <v>3.1785641131465659E-3</v>
      </c>
      <c r="AM347" s="774">
        <v>4.4964930566166782E-3</v>
      </c>
      <c r="AN347" s="774">
        <v>4.9485090345204753E-3</v>
      </c>
      <c r="AO347" s="774">
        <v>2.6573494249156938E-4</v>
      </c>
      <c r="AP347" s="774">
        <v>1.1653908750834429E-3</v>
      </c>
      <c r="AQ347" s="774">
        <v>7.9824664694294716E-6</v>
      </c>
      <c r="AR347" s="774">
        <v>0.4478769046126419</v>
      </c>
    </row>
    <row r="348" spans="1:44">
      <c r="A348" s="574" t="s">
        <v>1282</v>
      </c>
      <c r="B348" s="550">
        <v>346</v>
      </c>
      <c r="C348" s="550" t="s">
        <v>1283</v>
      </c>
      <c r="D348" s="551">
        <v>1413763</v>
      </c>
      <c r="E348" s="551">
        <v>1458654.4394687687</v>
      </c>
      <c r="F348" s="551">
        <v>88504.827618400886</v>
      </c>
      <c r="G348" s="551">
        <v>5713.8078161079902</v>
      </c>
      <c r="H348" s="551">
        <v>13.03810814261154</v>
      </c>
      <c r="I348" s="551">
        <v>22.225097546763852</v>
      </c>
      <c r="J348" s="551">
        <v>0</v>
      </c>
      <c r="K348" s="551">
        <v>0</v>
      </c>
      <c r="L348" s="551">
        <v>0</v>
      </c>
      <c r="M348" s="551">
        <v>0</v>
      </c>
      <c r="N348" s="551">
        <v>94253.898640198255</v>
      </c>
      <c r="O348" s="774">
        <v>1.0317531576853891</v>
      </c>
      <c r="P348" s="774">
        <v>6.260230860363504E-2</v>
      </c>
      <c r="Q348" s="774">
        <v>4.0415598768025404E-3</v>
      </c>
      <c r="R348" s="774">
        <v>9.2222728580473112E-6</v>
      </c>
      <c r="S348" s="774">
        <v>1.5720525679879762E-5</v>
      </c>
      <c r="T348" s="774">
        <v>0</v>
      </c>
      <c r="U348" s="774">
        <v>0</v>
      </c>
      <c r="V348" s="774">
        <v>0</v>
      </c>
      <c r="W348" s="774">
        <v>0</v>
      </c>
      <c r="X348" s="774">
        <v>6.6668811278975504E-2</v>
      </c>
      <c r="Y348" s="774">
        <v>21.64515204054613</v>
      </c>
      <c r="Z348" s="774">
        <v>1.1920047323515548</v>
      </c>
      <c r="AA348" s="774">
        <v>0.2215731638355396</v>
      </c>
      <c r="AB348" s="774">
        <v>0.12942282011127651</v>
      </c>
      <c r="AC348" s="774">
        <v>2.2885915535606295E-2</v>
      </c>
      <c r="AD348" s="774">
        <v>1.1208166374627106E-2</v>
      </c>
      <c r="AE348" s="774">
        <v>8.7078684371298763E-4</v>
      </c>
      <c r="AF348" s="774">
        <v>1.0117735674658272E-3</v>
      </c>
      <c r="AG348" s="774">
        <v>5.2705275526497591E-5</v>
      </c>
      <c r="AH348" s="774">
        <v>1.5790300638953096</v>
      </c>
      <c r="AI348" s="774">
        <v>16.060423764051549</v>
      </c>
      <c r="AJ348" s="774">
        <v>0.87571531945722358</v>
      </c>
      <c r="AK348" s="774">
        <v>0.15298511733998704</v>
      </c>
      <c r="AL348" s="774">
        <v>1.3879626337404876E-2</v>
      </c>
      <c r="AM348" s="774">
        <v>1.7089541831847462E-2</v>
      </c>
      <c r="AN348" s="774">
        <v>8.3506906443843315E-3</v>
      </c>
      <c r="AO348" s="774">
        <v>3.0136026249774389E-4</v>
      </c>
      <c r="AP348" s="774">
        <v>6.8186962640098445E-4</v>
      </c>
      <c r="AQ348" s="774">
        <v>6.9809156618237526E-6</v>
      </c>
      <c r="AR348" s="774">
        <v>1.0690105064154078</v>
      </c>
    </row>
    <row r="349" spans="1:44">
      <c r="A349" s="574" t="s">
        <v>1284</v>
      </c>
      <c r="B349" s="550">
        <v>347</v>
      </c>
      <c r="C349" s="550" t="s">
        <v>305</v>
      </c>
      <c r="D349" s="551">
        <v>575911</v>
      </c>
      <c r="E349" s="551">
        <v>121035.38487225809</v>
      </c>
      <c r="F349" s="551">
        <v>8022.757212213809</v>
      </c>
      <c r="G349" s="551">
        <v>655.38349595272757</v>
      </c>
      <c r="H349" s="551">
        <v>1.0818686005040594</v>
      </c>
      <c r="I349" s="551">
        <v>1.8441812965487074</v>
      </c>
      <c r="J349" s="551">
        <v>0</v>
      </c>
      <c r="K349" s="551">
        <v>0</v>
      </c>
      <c r="L349" s="551">
        <v>0</v>
      </c>
      <c r="M349" s="551">
        <v>0</v>
      </c>
      <c r="N349" s="551">
        <v>8681.0667580635891</v>
      </c>
      <c r="O349" s="774">
        <v>0.2101633496707965</v>
      </c>
      <c r="P349" s="774">
        <v>1.3930550401388077E-2</v>
      </c>
      <c r="Q349" s="774">
        <v>1.1379944053034716E-3</v>
      </c>
      <c r="R349" s="774">
        <v>1.8785343577463522E-6</v>
      </c>
      <c r="S349" s="774">
        <v>3.2021984239729879E-6</v>
      </c>
      <c r="T349" s="774">
        <v>0</v>
      </c>
      <c r="U349" s="774">
        <v>0</v>
      </c>
      <c r="V349" s="774">
        <v>0</v>
      </c>
      <c r="W349" s="774">
        <v>0</v>
      </c>
      <c r="X349" s="774">
        <v>1.5073625539473267E-2</v>
      </c>
      <c r="Y349" s="774">
        <v>9.3943756908039777</v>
      </c>
      <c r="Z349" s="774">
        <v>0.53096969908049563</v>
      </c>
      <c r="AA349" s="774">
        <v>5.2916784618781285E-2</v>
      </c>
      <c r="AB349" s="774">
        <v>4.8865887052958676E-2</v>
      </c>
      <c r="AC349" s="774">
        <v>8.0695097095716834E-3</v>
      </c>
      <c r="AD349" s="774">
        <v>9.8636928147795323E-3</v>
      </c>
      <c r="AE349" s="774">
        <v>8.7468845118366214E-4</v>
      </c>
      <c r="AF349" s="774">
        <v>6.0769151817673518E-4</v>
      </c>
      <c r="AG349" s="774">
        <v>5.6943231743406996E-5</v>
      </c>
      <c r="AH349" s="774">
        <v>0.65222489647769055</v>
      </c>
      <c r="AI349" s="774">
        <v>6.5631476995718971</v>
      </c>
      <c r="AJ349" s="774">
        <v>0.36927934346029734</v>
      </c>
      <c r="AK349" s="774">
        <v>2.1488026997944804E-2</v>
      </c>
      <c r="AL349" s="774">
        <v>2.2179820658523282E-3</v>
      </c>
      <c r="AM349" s="774">
        <v>4.483716043264219E-3</v>
      </c>
      <c r="AN349" s="774">
        <v>7.8650966295452235E-3</v>
      </c>
      <c r="AO349" s="774">
        <v>3.1314212219702646E-4</v>
      </c>
      <c r="AP349" s="774">
        <v>3.7602241348426842E-4</v>
      </c>
      <c r="AQ349" s="774">
        <v>8.8135691018558254E-6</v>
      </c>
      <c r="AR349" s="774">
        <v>0.40603214330168708</v>
      </c>
    </row>
    <row r="350" spans="1:44">
      <c r="A350" s="574" t="s">
        <v>1285</v>
      </c>
      <c r="B350" s="550">
        <v>348</v>
      </c>
      <c r="C350" s="550" t="s">
        <v>1286</v>
      </c>
      <c r="D350" s="551">
        <v>1952141</v>
      </c>
      <c r="E350" s="551">
        <v>6723456.9828833528</v>
      </c>
      <c r="F350" s="551">
        <v>356043.73909281602</v>
      </c>
      <c r="G350" s="551">
        <v>0</v>
      </c>
      <c r="H350" s="551">
        <v>60.097276546839574</v>
      </c>
      <c r="I350" s="551">
        <v>102.44337743932978</v>
      </c>
      <c r="J350" s="551">
        <v>0</v>
      </c>
      <c r="K350" s="551">
        <v>0</v>
      </c>
      <c r="L350" s="551">
        <v>0</v>
      </c>
      <c r="M350" s="551">
        <v>0</v>
      </c>
      <c r="N350" s="551">
        <v>356206.27974680217</v>
      </c>
      <c r="O350" s="774">
        <v>3.4441451631226192</v>
      </c>
      <c r="P350" s="774">
        <v>0.18238628208352572</v>
      </c>
      <c r="Q350" s="774">
        <v>0</v>
      </c>
      <c r="R350" s="774">
        <v>3.0785315480203313E-5</v>
      </c>
      <c r="S350" s="774">
        <v>5.2477447806961576E-5</v>
      </c>
      <c r="T350" s="774">
        <v>0</v>
      </c>
      <c r="U350" s="774">
        <v>0</v>
      </c>
      <c r="V350" s="774">
        <v>0</v>
      </c>
      <c r="W350" s="774">
        <v>0</v>
      </c>
      <c r="X350" s="774">
        <v>0.18246954484681288</v>
      </c>
      <c r="Y350" s="774">
        <v>33.302405390088289</v>
      </c>
      <c r="Z350" s="774">
        <v>1.7449090566948451</v>
      </c>
      <c r="AA350" s="774">
        <v>0.12297208038315152</v>
      </c>
      <c r="AB350" s="774">
        <v>0.12717937353687062</v>
      </c>
      <c r="AC350" s="774">
        <v>1.4571377860719433E-2</v>
      </c>
      <c r="AD350" s="774">
        <v>9.5423365835311993E-3</v>
      </c>
      <c r="AE350" s="774">
        <v>7.4958449577881879E-4</v>
      </c>
      <c r="AF350" s="774">
        <v>1.6987587021810812E-3</v>
      </c>
      <c r="AG350" s="774">
        <v>4.9185953575035785E-5</v>
      </c>
      <c r="AH350" s="774">
        <v>2.0216717542106526</v>
      </c>
      <c r="AI350" s="774">
        <v>30.170214070568104</v>
      </c>
      <c r="AJ350" s="774">
        <v>1.5658978945852842</v>
      </c>
      <c r="AK350" s="774">
        <v>7.0215486921740691E-2</v>
      </c>
      <c r="AL350" s="774">
        <v>7.4903211955256862E-3</v>
      </c>
      <c r="AM350" s="774">
        <v>1.3046420361209114E-2</v>
      </c>
      <c r="AN350" s="774">
        <v>7.630192149707159E-3</v>
      </c>
      <c r="AO350" s="774">
        <v>2.7604035198751533E-4</v>
      </c>
      <c r="AP350" s="774">
        <v>1.4848608734919339E-3</v>
      </c>
      <c r="AQ350" s="774">
        <v>7.9721036123636154E-6</v>
      </c>
      <c r="AR350" s="774">
        <v>1.6660491885425583</v>
      </c>
    </row>
    <row r="351" spans="1:44">
      <c r="A351" s="574" t="s">
        <v>1287</v>
      </c>
      <c r="B351" s="550">
        <v>349</v>
      </c>
      <c r="C351" s="550" t="s">
        <v>1288</v>
      </c>
      <c r="D351" s="551">
        <v>1785583</v>
      </c>
      <c r="E351" s="551">
        <v>3990438.34205114</v>
      </c>
      <c r="F351" s="551">
        <v>259202.56843806678</v>
      </c>
      <c r="G351" s="551">
        <v>0</v>
      </c>
      <c r="H351" s="551">
        <v>35.66832913423579</v>
      </c>
      <c r="I351" s="551">
        <v>60.801159621282657</v>
      </c>
      <c r="J351" s="551">
        <v>0</v>
      </c>
      <c r="K351" s="551">
        <v>0</v>
      </c>
      <c r="L351" s="551">
        <v>0</v>
      </c>
      <c r="M351" s="551">
        <v>0</v>
      </c>
      <c r="N351" s="551">
        <v>259299.03792682229</v>
      </c>
      <c r="O351" s="774">
        <v>2.2348097747632791</v>
      </c>
      <c r="P351" s="774">
        <v>0.14516411079074273</v>
      </c>
      <c r="Q351" s="774">
        <v>0</v>
      </c>
      <c r="R351" s="774">
        <v>1.9975732931057135E-5</v>
      </c>
      <c r="S351" s="774">
        <v>3.4051152828674252E-5</v>
      </c>
      <c r="T351" s="774">
        <v>0</v>
      </c>
      <c r="U351" s="774">
        <v>0</v>
      </c>
      <c r="V351" s="774">
        <v>0</v>
      </c>
      <c r="W351" s="774">
        <v>0</v>
      </c>
      <c r="X351" s="774">
        <v>0.14521813767650246</v>
      </c>
      <c r="Y351" s="774">
        <v>15.658291126270719</v>
      </c>
      <c r="Z351" s="774">
        <v>0.87339870124005259</v>
      </c>
      <c r="AA351" s="774">
        <v>6.5358925195295015E-2</v>
      </c>
      <c r="AB351" s="774">
        <v>8.3790411960089031E-2</v>
      </c>
      <c r="AC351" s="774">
        <v>2.0343938656484609E-2</v>
      </c>
      <c r="AD351" s="774">
        <v>5.997074149536874E-3</v>
      </c>
      <c r="AE351" s="774">
        <v>4.2574338054525331E-4</v>
      </c>
      <c r="AF351" s="774">
        <v>6.9561577990462267E-4</v>
      </c>
      <c r="AG351" s="774">
        <v>2.5121792105769857E-5</v>
      </c>
      <c r="AH351" s="774">
        <v>1.0500355321540136</v>
      </c>
      <c r="AI351" s="774">
        <v>13.18876728896768</v>
      </c>
      <c r="AJ351" s="774">
        <v>0.73193174975601627</v>
      </c>
      <c r="AK351" s="774">
        <v>3.3516887496923026E-2</v>
      </c>
      <c r="AL351" s="774">
        <v>1.7875518854350986E-2</v>
      </c>
      <c r="AM351" s="774">
        <v>1.2176541786742368E-2</v>
      </c>
      <c r="AN351" s="774">
        <v>4.6995362007326265E-3</v>
      </c>
      <c r="AO351" s="774">
        <v>1.1471984460035207E-4</v>
      </c>
      <c r="AP351" s="774">
        <v>5.4714779549801403E-4</v>
      </c>
      <c r="AQ351" s="774">
        <v>2.9113685339860936E-6</v>
      </c>
      <c r="AR351" s="774">
        <v>0.80086501310339764</v>
      </c>
    </row>
    <row r="352" spans="1:44">
      <c r="A352" s="574" t="s">
        <v>1289</v>
      </c>
      <c r="B352" s="550">
        <v>350</v>
      </c>
      <c r="C352" s="550" t="s">
        <v>1290</v>
      </c>
      <c r="D352" s="551">
        <v>3491653</v>
      </c>
      <c r="E352" s="551">
        <v>7548621.7669863086</v>
      </c>
      <c r="F352" s="551">
        <v>427443.13179377711</v>
      </c>
      <c r="G352" s="551">
        <v>0</v>
      </c>
      <c r="H352" s="551">
        <v>67.472969788158096</v>
      </c>
      <c r="I352" s="551">
        <v>115.01617557616717</v>
      </c>
      <c r="J352" s="551">
        <v>0</v>
      </c>
      <c r="K352" s="551">
        <v>0</v>
      </c>
      <c r="L352" s="551">
        <v>0</v>
      </c>
      <c r="M352" s="551">
        <v>0</v>
      </c>
      <c r="N352" s="551">
        <v>427625.62093914149</v>
      </c>
      <c r="O352" s="774">
        <v>2.1619049106501445</v>
      </c>
      <c r="P352" s="774">
        <v>0.12241855986083872</v>
      </c>
      <c r="Q352" s="774">
        <v>0</v>
      </c>
      <c r="R352" s="774">
        <v>1.9324076529986829E-5</v>
      </c>
      <c r="S352" s="774">
        <v>3.29403224135294E-5</v>
      </c>
      <c r="T352" s="774">
        <v>0</v>
      </c>
      <c r="U352" s="774">
        <v>0</v>
      </c>
      <c r="V352" s="774">
        <v>0</v>
      </c>
      <c r="W352" s="774">
        <v>0</v>
      </c>
      <c r="X352" s="774">
        <v>0.12247082425978224</v>
      </c>
      <c r="Y352" s="774">
        <v>19.615683261583484</v>
      </c>
      <c r="Z352" s="774">
        <v>1.0718987419050858</v>
      </c>
      <c r="AA352" s="774">
        <v>7.8700038021007487E-2</v>
      </c>
      <c r="AB352" s="774">
        <v>9.9617690366344769E-2</v>
      </c>
      <c r="AC352" s="774">
        <v>2.2041616024409558E-2</v>
      </c>
      <c r="AD352" s="774">
        <v>8.9691989937203884E-3</v>
      </c>
      <c r="AE352" s="774">
        <v>6.2666254502147093E-4</v>
      </c>
      <c r="AF352" s="774">
        <v>9.5357119171616731E-4</v>
      </c>
      <c r="AG352" s="774">
        <v>3.6470314091440595E-5</v>
      </c>
      <c r="AH352" s="774">
        <v>1.282843989361397</v>
      </c>
      <c r="AI352" s="774">
        <v>16.059785050106957</v>
      </c>
      <c r="AJ352" s="774">
        <v>0.86741700781526498</v>
      </c>
      <c r="AK352" s="774">
        <v>3.8041105355907275E-2</v>
      </c>
      <c r="AL352" s="774">
        <v>1.9160582699331147E-2</v>
      </c>
      <c r="AM352" s="774">
        <v>1.3466001581963719E-2</v>
      </c>
      <c r="AN352" s="774">
        <v>7.0780884830710135E-3</v>
      </c>
      <c r="AO352" s="774">
        <v>1.904800451598601E-4</v>
      </c>
      <c r="AP352" s="774">
        <v>7.424258573030377E-4</v>
      </c>
      <c r="AQ352" s="774">
        <v>4.5877601364741002E-6</v>
      </c>
      <c r="AR352" s="774">
        <v>0.94610027959813758</v>
      </c>
    </row>
    <row r="353" spans="1:44">
      <c r="A353" s="574" t="s">
        <v>1291</v>
      </c>
      <c r="B353" s="550">
        <v>351</v>
      </c>
      <c r="C353" s="550" t="s">
        <v>1292</v>
      </c>
      <c r="D353" s="551">
        <v>1237086</v>
      </c>
      <c r="E353" s="551">
        <v>1211945.1527171682</v>
      </c>
      <c r="F353" s="551">
        <v>72021.41797100949</v>
      </c>
      <c r="G353" s="551">
        <v>0</v>
      </c>
      <c r="H353" s="551">
        <v>10.832909794450755</v>
      </c>
      <c r="I353" s="551">
        <v>18.46605920609711</v>
      </c>
      <c r="J353" s="551">
        <v>0</v>
      </c>
      <c r="K353" s="551">
        <v>0</v>
      </c>
      <c r="L353" s="551">
        <v>0</v>
      </c>
      <c r="M353" s="551">
        <v>0</v>
      </c>
      <c r="N353" s="551">
        <v>72050.716940010039</v>
      </c>
      <c r="O353" s="774">
        <v>0.97967736496667834</v>
      </c>
      <c r="P353" s="774">
        <v>5.8218602401942543E-2</v>
      </c>
      <c r="Q353" s="774">
        <v>0</v>
      </c>
      <c r="R353" s="774">
        <v>8.7567960468801325E-6</v>
      </c>
      <c r="S353" s="774">
        <v>1.492706182601461E-5</v>
      </c>
      <c r="T353" s="774">
        <v>0</v>
      </c>
      <c r="U353" s="774">
        <v>0</v>
      </c>
      <c r="V353" s="774">
        <v>0</v>
      </c>
      <c r="W353" s="774">
        <v>0</v>
      </c>
      <c r="X353" s="774">
        <v>5.8242286259815437E-2</v>
      </c>
      <c r="Y353" s="774">
        <v>13.750684935914727</v>
      </c>
      <c r="Z353" s="774">
        <v>0.74603386621764201</v>
      </c>
      <c r="AA353" s="774">
        <v>5.1266590062784625E-2</v>
      </c>
      <c r="AB353" s="774">
        <v>5.9654142033769009E-2</v>
      </c>
      <c r="AC353" s="774">
        <v>1.1127380438623154E-2</v>
      </c>
      <c r="AD353" s="774">
        <v>5.2486835896426148E-3</v>
      </c>
      <c r="AE353" s="774">
        <v>4.6973370972342853E-4</v>
      </c>
      <c r="AF353" s="774">
        <v>7.4418555951322673E-4</v>
      </c>
      <c r="AG353" s="774">
        <v>2.6691994582601639E-5</v>
      </c>
      <c r="AH353" s="774">
        <v>0.87457127360628084</v>
      </c>
      <c r="AI353" s="774">
        <v>11.333976558308635</v>
      </c>
      <c r="AJ353" s="774">
        <v>0.60700493779597808</v>
      </c>
      <c r="AK353" s="774">
        <v>2.4058927023010164E-2</v>
      </c>
      <c r="AL353" s="774">
        <v>7.9233000518462021E-3</v>
      </c>
      <c r="AM353" s="774">
        <v>7.1339912805799197E-3</v>
      </c>
      <c r="AN353" s="774">
        <v>4.037566495324392E-3</v>
      </c>
      <c r="AO353" s="774">
        <v>1.4085700679238584E-4</v>
      </c>
      <c r="AP353" s="774">
        <v>5.9894507586996876E-4</v>
      </c>
      <c r="AQ353" s="774">
        <v>3.2266762968552025E-6</v>
      </c>
      <c r="AR353" s="774">
        <v>0.65090175140569784</v>
      </c>
    </row>
    <row r="354" spans="1:44">
      <c r="A354" s="574" t="s">
        <v>1293</v>
      </c>
      <c r="B354" s="550">
        <v>352</v>
      </c>
      <c r="C354" s="550" t="s">
        <v>1294</v>
      </c>
      <c r="D354" s="551">
        <v>3409017</v>
      </c>
      <c r="E354" s="551">
        <v>8331193.8119898504</v>
      </c>
      <c r="F354" s="551">
        <v>440361.20529632183</v>
      </c>
      <c r="G354" s="551">
        <v>0</v>
      </c>
      <c r="H354" s="551">
        <v>74.46795000832374</v>
      </c>
      <c r="I354" s="551">
        <v>126.94000041565999</v>
      </c>
      <c r="J354" s="551">
        <v>0</v>
      </c>
      <c r="K354" s="551">
        <v>0</v>
      </c>
      <c r="L354" s="551">
        <v>0</v>
      </c>
      <c r="M354" s="551">
        <v>0</v>
      </c>
      <c r="N354" s="551">
        <v>440562.61324674584</v>
      </c>
      <c r="O354" s="774">
        <v>2.4438698346150374</v>
      </c>
      <c r="P354" s="774">
        <v>0.12917542074337612</v>
      </c>
      <c r="Q354" s="774">
        <v>0</v>
      </c>
      <c r="R354" s="774">
        <v>2.1844405589154804E-5</v>
      </c>
      <c r="S354" s="774">
        <v>3.7236540743463584E-5</v>
      </c>
      <c r="T354" s="774">
        <v>0</v>
      </c>
      <c r="U354" s="774">
        <v>0</v>
      </c>
      <c r="V354" s="774">
        <v>0</v>
      </c>
      <c r="W354" s="774">
        <v>0</v>
      </c>
      <c r="X354" s="774">
        <v>0.12923450168970876</v>
      </c>
      <c r="Y354" s="774">
        <v>15.739729902817341</v>
      </c>
      <c r="Z354" s="774">
        <v>0.85352496725648686</v>
      </c>
      <c r="AA354" s="774">
        <v>6.6035749230369548E-2</v>
      </c>
      <c r="AB354" s="774">
        <v>9.0693223419359384E-2</v>
      </c>
      <c r="AC354" s="774">
        <v>2.2144774763881554E-2</v>
      </c>
      <c r="AD354" s="774">
        <v>5.3463204541971121E-3</v>
      </c>
      <c r="AE354" s="774">
        <v>4.057839829309383E-4</v>
      </c>
      <c r="AF354" s="774">
        <v>7.1068180771182072E-4</v>
      </c>
      <c r="AG354" s="774">
        <v>2.3491799699874564E-5</v>
      </c>
      <c r="AH354" s="774">
        <v>1.0388849927146373</v>
      </c>
      <c r="AI354" s="774">
        <v>13.134951223122741</v>
      </c>
      <c r="AJ354" s="774">
        <v>0.70316436315396491</v>
      </c>
      <c r="AK354" s="774">
        <v>3.2287260987331243E-2</v>
      </c>
      <c r="AL354" s="774">
        <v>1.9928999655666378E-2</v>
      </c>
      <c r="AM354" s="774">
        <v>1.3256122098186319E-2</v>
      </c>
      <c r="AN354" s="774">
        <v>4.082604510896576E-3</v>
      </c>
      <c r="AO354" s="774">
        <v>1.0927184943939421E-4</v>
      </c>
      <c r="AP354" s="774">
        <v>5.6143588231740587E-4</v>
      </c>
      <c r="AQ354" s="774">
        <v>2.6133021903072262E-6</v>
      </c>
      <c r="AR354" s="774">
        <v>0.77339267143999257</v>
      </c>
    </row>
    <row r="355" spans="1:44">
      <c r="A355" s="574" t="s">
        <v>1295</v>
      </c>
      <c r="B355" s="550">
        <v>353</v>
      </c>
      <c r="C355" s="550" t="s">
        <v>1296</v>
      </c>
      <c r="D355" s="551">
        <v>4056104</v>
      </c>
      <c r="E355" s="551">
        <v>15095702.088727953</v>
      </c>
      <c r="F355" s="551">
        <v>921621.13934018323</v>
      </c>
      <c r="G355" s="551">
        <v>46.66817463440475</v>
      </c>
      <c r="H355" s="551">
        <v>134.93216144679349</v>
      </c>
      <c r="I355" s="551">
        <v>230.00886459513566</v>
      </c>
      <c r="J355" s="551">
        <v>0</v>
      </c>
      <c r="K355" s="551">
        <v>0</v>
      </c>
      <c r="L355" s="551">
        <v>0</v>
      </c>
      <c r="M355" s="551">
        <v>0</v>
      </c>
      <c r="N355" s="551">
        <v>922032.74854085955</v>
      </c>
      <c r="O355" s="774">
        <v>3.7217246127633694</v>
      </c>
      <c r="P355" s="774">
        <v>0.22721832066933767</v>
      </c>
      <c r="Q355" s="774">
        <v>1.1505665198526652E-5</v>
      </c>
      <c r="R355" s="774">
        <v>3.3266445201304868E-5</v>
      </c>
      <c r="S355" s="774">
        <v>5.6706845927800582E-5</v>
      </c>
      <c r="T355" s="774">
        <v>0</v>
      </c>
      <c r="U355" s="774">
        <v>0</v>
      </c>
      <c r="V355" s="774">
        <v>0</v>
      </c>
      <c r="W355" s="774">
        <v>0</v>
      </c>
      <c r="X355" s="774">
        <v>0.22731979962566529</v>
      </c>
      <c r="Y355" s="774">
        <v>18.627320540240667</v>
      </c>
      <c r="Z355" s="774">
        <v>1.0346598184028779</v>
      </c>
      <c r="AA355" s="774">
        <v>6.8140634925038607E-2</v>
      </c>
      <c r="AB355" s="774">
        <v>0.12285915127414625</v>
      </c>
      <c r="AC355" s="774">
        <v>3.7354455413203952E-2</v>
      </c>
      <c r="AD355" s="774">
        <v>6.4684663933648728E-3</v>
      </c>
      <c r="AE355" s="774">
        <v>3.6912489554408884E-4</v>
      </c>
      <c r="AF355" s="774">
        <v>7.4240389929896666E-4</v>
      </c>
      <c r="AG355" s="774">
        <v>2.2498996157133179E-5</v>
      </c>
      <c r="AH355" s="774">
        <v>1.2706165541996317</v>
      </c>
      <c r="AI355" s="774">
        <v>15.641239384010593</v>
      </c>
      <c r="AJ355" s="774">
        <v>0.86210067919440303</v>
      </c>
      <c r="AK355" s="774">
        <v>3.1645292363840907E-2</v>
      </c>
      <c r="AL355" s="774">
        <v>4.4563437022005672E-2</v>
      </c>
      <c r="AM355" s="774">
        <v>2.2736877772532551E-2</v>
      </c>
      <c r="AN355" s="774">
        <v>4.8693356150804456E-3</v>
      </c>
      <c r="AO355" s="774">
        <v>1.1673810083107391E-4</v>
      </c>
      <c r="AP355" s="774">
        <v>5.9465106752756012E-4</v>
      </c>
      <c r="AQ355" s="774">
        <v>2.8757232952697874E-6</v>
      </c>
      <c r="AR355" s="774">
        <v>0.96662988685951656</v>
      </c>
    </row>
    <row r="356" spans="1:44">
      <c r="A356" s="574" t="s">
        <v>1297</v>
      </c>
      <c r="B356" s="550">
        <v>354</v>
      </c>
      <c r="C356" s="550" t="s">
        <v>1298</v>
      </c>
      <c r="D356" s="551">
        <v>7541109</v>
      </c>
      <c r="E356" s="551">
        <v>19939928.220575616</v>
      </c>
      <c r="F356" s="551">
        <v>1211355.613568441</v>
      </c>
      <c r="G356" s="551">
        <v>22.319561781671837</v>
      </c>
      <c r="H356" s="551">
        <v>178.2320290955677</v>
      </c>
      <c r="I356" s="551">
        <v>303.81894284650474</v>
      </c>
      <c r="J356" s="551">
        <v>0</v>
      </c>
      <c r="K356" s="551">
        <v>0</v>
      </c>
      <c r="L356" s="551">
        <v>0</v>
      </c>
      <c r="M356" s="551">
        <v>0</v>
      </c>
      <c r="N356" s="551">
        <v>1211859.9841021646</v>
      </c>
      <c r="O356" s="774">
        <v>2.6441639048813133</v>
      </c>
      <c r="P356" s="774">
        <v>0.16063361682856475</v>
      </c>
      <c r="Q356" s="774">
        <v>2.9597187604199645E-6</v>
      </c>
      <c r="R356" s="774">
        <v>2.3634723897448994E-5</v>
      </c>
      <c r="S356" s="774">
        <v>4.0288363799874094E-5</v>
      </c>
      <c r="T356" s="774">
        <v>0</v>
      </c>
      <c r="U356" s="774">
        <v>0</v>
      </c>
      <c r="V356" s="774">
        <v>0</v>
      </c>
      <c r="W356" s="774">
        <v>0</v>
      </c>
      <c r="X356" s="774">
        <v>0.16070049963502248</v>
      </c>
      <c r="Y356" s="774">
        <v>15.053479926037141</v>
      </c>
      <c r="Z356" s="774">
        <v>0.83670052309974752</v>
      </c>
      <c r="AA356" s="774">
        <v>6.4169926342474273E-2</v>
      </c>
      <c r="AB356" s="774">
        <v>8.7618245125347077E-2</v>
      </c>
      <c r="AC356" s="774">
        <v>2.196437385896784E-2</v>
      </c>
      <c r="AD356" s="774">
        <v>5.6571536938139193E-3</v>
      </c>
      <c r="AE356" s="774">
        <v>3.5983161674014096E-4</v>
      </c>
      <c r="AF356" s="774">
        <v>6.5524119598632503E-4</v>
      </c>
      <c r="AG356" s="774">
        <v>2.1843960580999814E-5</v>
      </c>
      <c r="AH356" s="774">
        <v>1.0171471388936582</v>
      </c>
      <c r="AI356" s="774">
        <v>12.908260614147084</v>
      </c>
      <c r="AJ356" s="774">
        <v>0.71283008668807391</v>
      </c>
      <c r="AK356" s="774">
        <v>3.472842184176967E-2</v>
      </c>
      <c r="AL356" s="774">
        <v>2.4023961422690577E-2</v>
      </c>
      <c r="AM356" s="774">
        <v>1.4150582207205791E-2</v>
      </c>
      <c r="AN356" s="774">
        <v>4.5552015054133614E-3</v>
      </c>
      <c r="AO356" s="774">
        <v>1.1257236006511597E-4</v>
      </c>
      <c r="AP356" s="774">
        <v>5.3160368831218401E-4</v>
      </c>
      <c r="AQ356" s="774">
        <v>2.86444856696663E-6</v>
      </c>
      <c r="AR356" s="774">
        <v>0.79093529416209762</v>
      </c>
    </row>
    <row r="357" spans="1:44">
      <c r="A357" s="574" t="s">
        <v>1299</v>
      </c>
      <c r="B357" s="550">
        <v>355</v>
      </c>
      <c r="C357" s="550" t="s">
        <v>1300</v>
      </c>
      <c r="D357" s="551">
        <v>1066357</v>
      </c>
      <c r="E357" s="551">
        <v>818123.64836072281</v>
      </c>
      <c r="F357" s="551">
        <v>45303.574013670608</v>
      </c>
      <c r="G357" s="551">
        <v>0</v>
      </c>
      <c r="H357" s="551">
        <v>7.3127564094205653</v>
      </c>
      <c r="I357" s="551">
        <v>12.465514379645299</v>
      </c>
      <c r="J357" s="551">
        <v>0</v>
      </c>
      <c r="K357" s="551">
        <v>0</v>
      </c>
      <c r="L357" s="551">
        <v>0</v>
      </c>
      <c r="M357" s="551">
        <v>0</v>
      </c>
      <c r="N357" s="551">
        <v>45323.352284459674</v>
      </c>
      <c r="O357" s="774">
        <v>0.7672136520515388</v>
      </c>
      <c r="P357" s="774">
        <v>4.2484434400177996E-2</v>
      </c>
      <c r="Q357" s="774">
        <v>0</v>
      </c>
      <c r="R357" s="774">
        <v>6.8577000098658938E-6</v>
      </c>
      <c r="S357" s="774">
        <v>1.1689813429878829E-5</v>
      </c>
      <c r="T357" s="774">
        <v>0</v>
      </c>
      <c r="U357" s="774">
        <v>0</v>
      </c>
      <c r="V357" s="774">
        <v>0</v>
      </c>
      <c r="W357" s="774">
        <v>0</v>
      </c>
      <c r="X357" s="774">
        <v>4.2502981913617746E-2</v>
      </c>
      <c r="Y357" s="774">
        <v>23.046723279935772</v>
      </c>
      <c r="Z357" s="774">
        <v>1.3006471121778613</v>
      </c>
      <c r="AA357" s="774">
        <v>7.7660055422497917E-2</v>
      </c>
      <c r="AB357" s="774">
        <v>0.10819153642060697</v>
      </c>
      <c r="AC357" s="774">
        <v>1.1787936713449094E-2</v>
      </c>
      <c r="AD357" s="774">
        <v>1.2914276485162199E-2</v>
      </c>
      <c r="AE357" s="774">
        <v>7.8238245642237914E-4</v>
      </c>
      <c r="AF357" s="774">
        <v>1.1598183685124831E-3</v>
      </c>
      <c r="AG357" s="774">
        <v>4.7056025716362428E-5</v>
      </c>
      <c r="AH357" s="774">
        <v>1.5131901740702287</v>
      </c>
      <c r="AI357" s="774">
        <v>16.551453390828232</v>
      </c>
      <c r="AJ357" s="774">
        <v>0.92181043901555759</v>
      </c>
      <c r="AK357" s="774">
        <v>2.3123724815776632E-2</v>
      </c>
      <c r="AL357" s="774">
        <v>4.1472917876870701E-3</v>
      </c>
      <c r="AM357" s="774">
        <v>7.3659242085905678E-3</v>
      </c>
      <c r="AN357" s="774">
        <v>9.8748174335418076E-3</v>
      </c>
      <c r="AO357" s="774">
        <v>3.1320249573625359E-4</v>
      </c>
      <c r="AP357" s="774">
        <v>8.4368480656144592E-4</v>
      </c>
      <c r="AQ357" s="774">
        <v>6.7606286003006659E-6</v>
      </c>
      <c r="AR357" s="774">
        <v>0.96748584519205172</v>
      </c>
    </row>
    <row r="358" spans="1:44">
      <c r="A358" s="574" t="s">
        <v>1301</v>
      </c>
      <c r="B358" s="550">
        <v>356</v>
      </c>
      <c r="C358" s="550" t="s">
        <v>1302</v>
      </c>
      <c r="D358" s="551">
        <v>3708323</v>
      </c>
      <c r="E358" s="551">
        <v>11114918.25459823</v>
      </c>
      <c r="F358" s="551">
        <v>652834.92653255817</v>
      </c>
      <c r="G358" s="551">
        <v>0</v>
      </c>
      <c r="H358" s="551">
        <v>99.350128638086986</v>
      </c>
      <c r="I358" s="551">
        <v>169.35480793018971</v>
      </c>
      <c r="J358" s="551">
        <v>0</v>
      </c>
      <c r="K358" s="551">
        <v>0</v>
      </c>
      <c r="L358" s="551">
        <v>0</v>
      </c>
      <c r="M358" s="551">
        <v>0</v>
      </c>
      <c r="N358" s="551">
        <v>653103.63146912644</v>
      </c>
      <c r="O358" s="774">
        <v>2.9972896790808758</v>
      </c>
      <c r="P358" s="774">
        <v>0.17604586400174907</v>
      </c>
      <c r="Q358" s="774">
        <v>0</v>
      </c>
      <c r="R358" s="774">
        <v>2.6791120578786418E-5</v>
      </c>
      <c r="S358" s="774">
        <v>4.5668839507828662E-5</v>
      </c>
      <c r="T358" s="774">
        <v>0</v>
      </c>
      <c r="U358" s="774">
        <v>0</v>
      </c>
      <c r="V358" s="774">
        <v>0</v>
      </c>
      <c r="W358" s="774">
        <v>0</v>
      </c>
      <c r="X358" s="774">
        <v>0.17611832396183569</v>
      </c>
      <c r="Y358" s="774">
        <v>24.584423337404758</v>
      </c>
      <c r="Z358" s="774">
        <v>1.3421280102544544</v>
      </c>
      <c r="AA358" s="774">
        <v>5.9389007112377434E-2</v>
      </c>
      <c r="AB358" s="774">
        <v>9.4399909121431841E-2</v>
      </c>
      <c r="AC358" s="774">
        <v>1.0720489364041649E-2</v>
      </c>
      <c r="AD358" s="774">
        <v>8.430976365604248E-3</v>
      </c>
      <c r="AE358" s="774">
        <v>4.6703732292498223E-4</v>
      </c>
      <c r="AF358" s="774">
        <v>1.1344817412306531E-3</v>
      </c>
      <c r="AG358" s="774">
        <v>2.913878635926556E-5</v>
      </c>
      <c r="AH358" s="774">
        <v>1.5166990500684245</v>
      </c>
      <c r="AI358" s="774">
        <v>21.528616207749302</v>
      </c>
      <c r="AJ358" s="774">
        <v>1.1667231475120701</v>
      </c>
      <c r="AK358" s="774">
        <v>1.927043731697281E-2</v>
      </c>
      <c r="AL358" s="774">
        <v>8.7385379098646014E-3</v>
      </c>
      <c r="AM358" s="774">
        <v>8.1308233245431846E-3</v>
      </c>
      <c r="AN358" s="774">
        <v>6.7629582217589093E-3</v>
      </c>
      <c r="AO358" s="774">
        <v>1.8590125978769779E-4</v>
      </c>
      <c r="AP358" s="774">
        <v>9.7106805935259972E-4</v>
      </c>
      <c r="AQ358" s="774">
        <v>4.5563376618270303E-6</v>
      </c>
      <c r="AR358" s="774">
        <v>1.2107874299420118</v>
      </c>
    </row>
    <row r="359" spans="1:44">
      <c r="A359" s="574" t="s">
        <v>1303</v>
      </c>
      <c r="B359" s="550">
        <v>357</v>
      </c>
      <c r="C359" s="550" t="s">
        <v>1304</v>
      </c>
      <c r="D359" s="551">
        <v>6725448</v>
      </c>
      <c r="E359" s="551">
        <v>2946271.3265153295</v>
      </c>
      <c r="F359" s="551">
        <v>201865.05345904434</v>
      </c>
      <c r="G359" s="551">
        <v>0</v>
      </c>
      <c r="H359" s="551">
        <v>26.335095642373286</v>
      </c>
      <c r="I359" s="551">
        <v>44.891487564994677</v>
      </c>
      <c r="J359" s="551">
        <v>0</v>
      </c>
      <c r="K359" s="551">
        <v>0</v>
      </c>
      <c r="L359" s="551">
        <v>0</v>
      </c>
      <c r="M359" s="551">
        <v>0</v>
      </c>
      <c r="N359" s="551">
        <v>201936.28004225172</v>
      </c>
      <c r="O359" s="774">
        <v>0.43807807695715284</v>
      </c>
      <c r="P359" s="774">
        <v>3.0015108801531784E-2</v>
      </c>
      <c r="Q359" s="774">
        <v>0</v>
      </c>
      <c r="R359" s="774">
        <v>3.9157384968812916E-6</v>
      </c>
      <c r="S359" s="774">
        <v>6.6748694756088631E-6</v>
      </c>
      <c r="T359" s="774">
        <v>0</v>
      </c>
      <c r="U359" s="774">
        <v>0</v>
      </c>
      <c r="V359" s="774">
        <v>0</v>
      </c>
      <c r="W359" s="774">
        <v>0</v>
      </c>
      <c r="X359" s="774">
        <v>3.0025699409504274E-2</v>
      </c>
      <c r="Y359" s="774">
        <v>11.318370404239621</v>
      </c>
      <c r="Z359" s="774">
        <v>0.6819316988180768</v>
      </c>
      <c r="AA359" s="774">
        <v>5.50712239351792E-2</v>
      </c>
      <c r="AB359" s="774">
        <v>5.5089520676860869E-2</v>
      </c>
      <c r="AC359" s="774">
        <v>6.4347223210128486E-3</v>
      </c>
      <c r="AD359" s="774">
        <v>5.7675895688285739E-2</v>
      </c>
      <c r="AE359" s="774">
        <v>5.8275576912175039E-3</v>
      </c>
      <c r="AF359" s="774">
        <v>2.2452136737130019E-3</v>
      </c>
      <c r="AG359" s="774">
        <v>3.8708972825252558E-4</v>
      </c>
      <c r="AH359" s="774">
        <v>0.86466292253259835</v>
      </c>
      <c r="AI359" s="774">
        <v>7.6910360167292673</v>
      </c>
      <c r="AJ359" s="774">
        <v>0.46934836905580474</v>
      </c>
      <c r="AK359" s="774">
        <v>1.7930759265826268E-2</v>
      </c>
      <c r="AL359" s="774">
        <v>2.1160365753819044E-3</v>
      </c>
      <c r="AM359" s="774">
        <v>3.6007902436399671E-3</v>
      </c>
      <c r="AN359" s="774">
        <v>4.9685374203373198E-2</v>
      </c>
      <c r="AO359" s="774">
        <v>2.2449432978326215E-3</v>
      </c>
      <c r="AP359" s="774">
        <v>1.3182043734067542E-3</v>
      </c>
      <c r="AQ359" s="774">
        <v>7.2307324413970104E-5</v>
      </c>
      <c r="AR359" s="774">
        <v>0.54631678433967945</v>
      </c>
    </row>
    <row r="360" spans="1:44">
      <c r="A360" s="574" t="s">
        <v>1305</v>
      </c>
      <c r="B360" s="550">
        <v>358</v>
      </c>
      <c r="C360" s="550" t="s">
        <v>648</v>
      </c>
      <c r="D360" s="551">
        <v>2147392</v>
      </c>
      <c r="E360" s="551">
        <v>12136437.838135187</v>
      </c>
      <c r="F360" s="551">
        <v>824769.40827786969</v>
      </c>
      <c r="G360" s="551">
        <v>0</v>
      </c>
      <c r="H360" s="551">
        <v>108.48092921673594</v>
      </c>
      <c r="I360" s="551">
        <v>184.9194075884246</v>
      </c>
      <c r="J360" s="551">
        <v>0</v>
      </c>
      <c r="K360" s="551">
        <v>0</v>
      </c>
      <c r="L360" s="551">
        <v>0</v>
      </c>
      <c r="M360" s="551">
        <v>0</v>
      </c>
      <c r="N360" s="551">
        <v>825062.80861467484</v>
      </c>
      <c r="O360" s="774">
        <v>5.6517104646637346</v>
      </c>
      <c r="P360" s="774">
        <v>0.38407957572621565</v>
      </c>
      <c r="Q360" s="774">
        <v>0</v>
      </c>
      <c r="R360" s="774">
        <v>5.0517525080067328E-5</v>
      </c>
      <c r="S360" s="774">
        <v>8.6113484444584227E-5</v>
      </c>
      <c r="T360" s="774">
        <v>0</v>
      </c>
      <c r="U360" s="774">
        <v>0</v>
      </c>
      <c r="V360" s="774">
        <v>0</v>
      </c>
      <c r="W360" s="774">
        <v>0</v>
      </c>
      <c r="X360" s="774">
        <v>0.38421620673574031</v>
      </c>
      <c r="Y360" s="774">
        <v>13.221603540541786</v>
      </c>
      <c r="Z360" s="774">
        <v>0.81218643634849186</v>
      </c>
      <c r="AA360" s="774">
        <v>4.1055372319681448E-2</v>
      </c>
      <c r="AB360" s="774">
        <v>5.6334429069682855E-2</v>
      </c>
      <c r="AC360" s="774">
        <v>4.0750445807872238E-3</v>
      </c>
      <c r="AD360" s="774">
        <v>3.082791958105657E-3</v>
      </c>
      <c r="AE360" s="774">
        <v>2.1838221172503923E-4</v>
      </c>
      <c r="AF360" s="774">
        <v>3.7886311383236412E-4</v>
      </c>
      <c r="AG360" s="774">
        <v>1.3255685752141543E-5</v>
      </c>
      <c r="AH360" s="774">
        <v>0.91734457528805868</v>
      </c>
      <c r="AI360" s="774">
        <v>11.792713009766087</v>
      </c>
      <c r="AJ360" s="774">
        <v>0.72963560908202862</v>
      </c>
      <c r="AK360" s="774">
        <v>1.6538849104603695E-2</v>
      </c>
      <c r="AL360" s="774">
        <v>2.0891112894263399E-3</v>
      </c>
      <c r="AM360" s="774">
        <v>3.3543494363625346E-3</v>
      </c>
      <c r="AN360" s="774">
        <v>2.487127666940538E-3</v>
      </c>
      <c r="AO360" s="774">
        <v>7.6962042853918398E-5</v>
      </c>
      <c r="AP360" s="774">
        <v>2.9809966303740853E-4</v>
      </c>
      <c r="AQ360" s="774">
        <v>1.5662677823414718E-6</v>
      </c>
      <c r="AR360" s="774">
        <v>0.75448167455303539</v>
      </c>
    </row>
    <row r="361" spans="1:44">
      <c r="A361" s="574" t="s">
        <v>1306</v>
      </c>
      <c r="B361" s="550">
        <v>359</v>
      </c>
      <c r="C361" s="550" t="s">
        <v>314</v>
      </c>
      <c r="D361" s="551">
        <v>8220764</v>
      </c>
      <c r="E361" s="551">
        <v>245955.99104671972</v>
      </c>
      <c r="F361" s="551">
        <v>13819.327900238051</v>
      </c>
      <c r="G361" s="551">
        <v>3817.712709021619</v>
      </c>
      <c r="H361" s="551">
        <v>2.1984650530102394</v>
      </c>
      <c r="I361" s="551">
        <v>3.7475605909890097</v>
      </c>
      <c r="J361" s="551">
        <v>0</v>
      </c>
      <c r="K361" s="551">
        <v>0</v>
      </c>
      <c r="L361" s="551">
        <v>0</v>
      </c>
      <c r="M361" s="551">
        <v>0</v>
      </c>
      <c r="N361" s="551">
        <v>17642.986634903671</v>
      </c>
      <c r="O361" s="774">
        <v>2.9918872631147144E-2</v>
      </c>
      <c r="P361" s="774">
        <v>1.6810272013936967E-3</v>
      </c>
      <c r="Q361" s="774">
        <v>4.6439877230651787E-4</v>
      </c>
      <c r="R361" s="774">
        <v>2.6742831359837592E-7</v>
      </c>
      <c r="S361" s="774">
        <v>4.5586524451851553E-7</v>
      </c>
      <c r="T361" s="774">
        <v>0</v>
      </c>
      <c r="U361" s="774">
        <v>0</v>
      </c>
      <c r="V361" s="774">
        <v>0</v>
      </c>
      <c r="W361" s="774">
        <v>0</v>
      </c>
      <c r="X361" s="774">
        <v>2.1461492672583318E-3</v>
      </c>
      <c r="Y361" s="774">
        <v>13.972773748574438</v>
      </c>
      <c r="Z361" s="774">
        <v>0.79000930317207452</v>
      </c>
      <c r="AA361" s="774">
        <v>7.335066651784064E-2</v>
      </c>
      <c r="AB361" s="774">
        <v>6.7497532201837879E-2</v>
      </c>
      <c r="AC361" s="774">
        <v>1.0534576380257291E-2</v>
      </c>
      <c r="AD361" s="774">
        <v>1.0733326340489416E-2</v>
      </c>
      <c r="AE361" s="774">
        <v>6.7073629724490307E-4</v>
      </c>
      <c r="AF361" s="774">
        <v>6.5558801264364386E-4</v>
      </c>
      <c r="AG361" s="774">
        <v>4.4233218834895539E-5</v>
      </c>
      <c r="AH361" s="774">
        <v>0.95349596214122312</v>
      </c>
      <c r="AI361" s="774">
        <v>10.917154799528852</v>
      </c>
      <c r="AJ361" s="774">
        <v>0.61605357853210108</v>
      </c>
      <c r="AK361" s="774">
        <v>3.969025570276339E-2</v>
      </c>
      <c r="AL361" s="774">
        <v>3.7278483897261803E-3</v>
      </c>
      <c r="AM361" s="774">
        <v>7.6070324433988321E-3</v>
      </c>
      <c r="AN361" s="774">
        <v>8.6118317732496782E-3</v>
      </c>
      <c r="AO361" s="774">
        <v>2.1491535275836916E-4</v>
      </c>
      <c r="AP361" s="774">
        <v>4.4411131487845314E-4</v>
      </c>
      <c r="AQ361" s="774">
        <v>5.7584270909113528E-6</v>
      </c>
      <c r="AR361" s="774">
        <v>0.67635533193596697</v>
      </c>
    </row>
    <row r="362" spans="1:44">
      <c r="A362" s="574" t="s">
        <v>1307</v>
      </c>
      <c r="B362" s="550">
        <v>360</v>
      </c>
      <c r="C362" s="550" t="s">
        <v>651</v>
      </c>
      <c r="D362" s="551">
        <v>6253270</v>
      </c>
      <c r="E362" s="551">
        <v>4495458.5234513711</v>
      </c>
      <c r="F362" s="551">
        <v>303717.27821536886</v>
      </c>
      <c r="G362" s="551">
        <v>51819.104527517717</v>
      </c>
      <c r="H362" s="551">
        <v>40.18242620968536</v>
      </c>
      <c r="I362" s="551">
        <v>68.496006660443115</v>
      </c>
      <c r="J362" s="551">
        <v>0</v>
      </c>
      <c r="K362" s="551">
        <v>0</v>
      </c>
      <c r="L362" s="551">
        <v>0</v>
      </c>
      <c r="M362" s="551">
        <v>0</v>
      </c>
      <c r="N362" s="551">
        <v>355645.06117575668</v>
      </c>
      <c r="O362" s="774">
        <v>0.71889723671796857</v>
      </c>
      <c r="P362" s="774">
        <v>4.8569353028954272E-2</v>
      </c>
      <c r="Q362" s="774">
        <v>8.2867211119170801E-3</v>
      </c>
      <c r="R362" s="774">
        <v>6.4258262012811472E-6</v>
      </c>
      <c r="S362" s="774">
        <v>1.0953630126388771E-5</v>
      </c>
      <c r="T362" s="774">
        <v>0</v>
      </c>
      <c r="U362" s="774">
        <v>0</v>
      </c>
      <c r="V362" s="774">
        <v>0</v>
      </c>
      <c r="W362" s="774">
        <v>0</v>
      </c>
      <c r="X362" s="774">
        <v>5.6873453597199017E-2</v>
      </c>
      <c r="Y362" s="774">
        <v>26.704927507459661</v>
      </c>
      <c r="Z362" s="774">
        <v>1.6147439859735333</v>
      </c>
      <c r="AA362" s="774">
        <v>0.18996753064169744</v>
      </c>
      <c r="AB362" s="774">
        <v>0.11543070545983174</v>
      </c>
      <c r="AC362" s="774">
        <v>1.6300569219465134E-2</v>
      </c>
      <c r="AD362" s="774">
        <v>1.7904271784792133E-2</v>
      </c>
      <c r="AE362" s="774">
        <v>4.4235049270224093E-3</v>
      </c>
      <c r="AF362" s="774">
        <v>3.7616008331995644E-3</v>
      </c>
      <c r="AG362" s="774">
        <v>2.4766186080922039E-4</v>
      </c>
      <c r="AH362" s="774">
        <v>1.962779830700351</v>
      </c>
      <c r="AI362" s="774">
        <v>18.633044618566622</v>
      </c>
      <c r="AJ362" s="774">
        <v>1.139202275139541</v>
      </c>
      <c r="AK362" s="774">
        <v>9.3471767653387383E-2</v>
      </c>
      <c r="AL362" s="774">
        <v>4.463290624291549E-3</v>
      </c>
      <c r="AM362" s="774">
        <v>8.9590625337743843E-3</v>
      </c>
      <c r="AN362" s="774">
        <v>1.3295715868018705E-2</v>
      </c>
      <c r="AO362" s="774">
        <v>1.8738311097653527E-3</v>
      </c>
      <c r="AP362" s="774">
        <v>2.9152636387826543E-3</v>
      </c>
      <c r="AQ362" s="774">
        <v>3.6021830982239704E-5</v>
      </c>
      <c r="AR362" s="774">
        <v>1.2642172283985431</v>
      </c>
    </row>
    <row r="363" spans="1:44">
      <c r="A363" s="574" t="s">
        <v>1308</v>
      </c>
      <c r="B363" s="550">
        <v>361</v>
      </c>
      <c r="C363" s="550" t="s">
        <v>653</v>
      </c>
      <c r="D363" s="551">
        <v>6782515</v>
      </c>
      <c r="E363" s="551">
        <v>6058078.7997921854</v>
      </c>
      <c r="F363" s="551">
        <v>409722.09063549468</v>
      </c>
      <c r="G363" s="551">
        <v>4594.4286285051039</v>
      </c>
      <c r="H363" s="551">
        <v>54.149827670574901</v>
      </c>
      <c r="I363" s="551">
        <v>92.305201717549238</v>
      </c>
      <c r="J363" s="551">
        <v>0</v>
      </c>
      <c r="K363" s="551">
        <v>0</v>
      </c>
      <c r="L363" s="551">
        <v>0</v>
      </c>
      <c r="M363" s="551">
        <v>0</v>
      </c>
      <c r="N363" s="551">
        <v>414462.9742933879</v>
      </c>
      <c r="O363" s="774">
        <v>0.89319062321162368</v>
      </c>
      <c r="P363" s="774">
        <v>6.0408578622457111E-2</v>
      </c>
      <c r="Q363" s="774">
        <v>6.7739306562611423E-4</v>
      </c>
      <c r="R363" s="774">
        <v>7.9837387267960191E-6</v>
      </c>
      <c r="S363" s="774">
        <v>1.360928825333217E-5</v>
      </c>
      <c r="T363" s="774">
        <v>0</v>
      </c>
      <c r="U363" s="774">
        <v>0</v>
      </c>
      <c r="V363" s="774">
        <v>0</v>
      </c>
      <c r="W363" s="774">
        <v>0</v>
      </c>
      <c r="X363" s="774">
        <v>6.1107564715063359E-2</v>
      </c>
      <c r="Y363" s="774">
        <v>28.13231609726331</v>
      </c>
      <c r="Z363" s="774">
        <v>1.7196764805430624</v>
      </c>
      <c r="AA363" s="774">
        <v>0.14922773687564955</v>
      </c>
      <c r="AB363" s="774">
        <v>0.11927488815740259</v>
      </c>
      <c r="AC363" s="774">
        <v>1.2772435792124953E-2</v>
      </c>
      <c r="AD363" s="774">
        <v>0.31711743591065411</v>
      </c>
      <c r="AE363" s="774">
        <v>2.9434138779780301E-2</v>
      </c>
      <c r="AF363" s="774">
        <v>1.0958197116580796E-2</v>
      </c>
      <c r="AG363" s="774">
        <v>1.9857090503857385E-3</v>
      </c>
      <c r="AH363" s="774">
        <v>2.3604470222256406</v>
      </c>
      <c r="AI363" s="774">
        <v>17.581376707813764</v>
      </c>
      <c r="AJ363" s="774">
        <v>1.0930074928128926</v>
      </c>
      <c r="AK363" s="774">
        <v>4.0605505375210169E-2</v>
      </c>
      <c r="AL363" s="774">
        <v>3.5854265762481031E-3</v>
      </c>
      <c r="AM363" s="774">
        <v>6.5436400617100415E-3</v>
      </c>
      <c r="AN363" s="774">
        <v>0.2760695040152702</v>
      </c>
      <c r="AO363" s="774">
        <v>1.2140218187458283E-2</v>
      </c>
      <c r="AP363" s="774">
        <v>6.6062141569112158E-3</v>
      </c>
      <c r="AQ363" s="774">
        <v>3.9138101527327423E-4</v>
      </c>
      <c r="AR363" s="774">
        <v>1.438949382200974</v>
      </c>
    </row>
    <row r="364" spans="1:44">
      <c r="A364" s="574" t="s">
        <v>1309</v>
      </c>
      <c r="B364" s="550">
        <v>362</v>
      </c>
      <c r="C364" s="550" t="s">
        <v>1310</v>
      </c>
      <c r="D364" s="551">
        <v>3208374</v>
      </c>
      <c r="E364" s="551">
        <v>2050579.0499663465</v>
      </c>
      <c r="F364" s="551">
        <v>122450.04547366714</v>
      </c>
      <c r="G364" s="551">
        <v>0</v>
      </c>
      <c r="H364" s="551">
        <v>18.328996015102657</v>
      </c>
      <c r="I364" s="551">
        <v>31.244082340331566</v>
      </c>
      <c r="J364" s="551">
        <v>0</v>
      </c>
      <c r="K364" s="551">
        <v>0</v>
      </c>
      <c r="L364" s="551">
        <v>0</v>
      </c>
      <c r="M364" s="551">
        <v>0</v>
      </c>
      <c r="N364" s="551">
        <v>122499.61855202257</v>
      </c>
      <c r="O364" s="774">
        <v>0.63913342084381264</v>
      </c>
      <c r="P364" s="774">
        <v>3.8165764176391885E-2</v>
      </c>
      <c r="Q364" s="774">
        <v>0</v>
      </c>
      <c r="R364" s="774">
        <v>5.7128614105159366E-6</v>
      </c>
      <c r="S364" s="774">
        <v>9.7382918388976989E-6</v>
      </c>
      <c r="T364" s="774">
        <v>0</v>
      </c>
      <c r="U364" s="774">
        <v>0</v>
      </c>
      <c r="V364" s="774">
        <v>0</v>
      </c>
      <c r="W364" s="774">
        <v>0</v>
      </c>
      <c r="X364" s="774">
        <v>3.8181215329641298E-2</v>
      </c>
      <c r="Y364" s="774">
        <v>8.5291324199423499</v>
      </c>
      <c r="Z364" s="774">
        <v>0.46647769848024068</v>
      </c>
      <c r="AA364" s="774">
        <v>2.372919912858848E-2</v>
      </c>
      <c r="AB364" s="774">
        <v>3.559724070803668E-2</v>
      </c>
      <c r="AC364" s="774">
        <v>3.3879929479611577E-3</v>
      </c>
      <c r="AD364" s="774">
        <v>3.0381444075237322E-3</v>
      </c>
      <c r="AE364" s="774">
        <v>2.6445299464701361E-4</v>
      </c>
      <c r="AF364" s="774">
        <v>4.0570023857221791E-4</v>
      </c>
      <c r="AG364" s="774">
        <v>1.6780159943988804E-5</v>
      </c>
      <c r="AH364" s="774">
        <v>0.53291720906551399</v>
      </c>
      <c r="AI364" s="774">
        <v>7.4797675694936894</v>
      </c>
      <c r="AJ364" s="774">
        <v>0.40657202524872049</v>
      </c>
      <c r="AK364" s="774">
        <v>8.2950021875867665E-3</v>
      </c>
      <c r="AL364" s="774">
        <v>1.3822669438443608E-3</v>
      </c>
      <c r="AM364" s="774">
        <v>2.6515367989377865E-3</v>
      </c>
      <c r="AN364" s="774">
        <v>2.46191115595567E-3</v>
      </c>
      <c r="AO364" s="774">
        <v>7.1581289483990183E-5</v>
      </c>
      <c r="AP364" s="774">
        <v>3.269478086923581E-4</v>
      </c>
      <c r="AQ364" s="774">
        <v>1.6248344105761901E-6</v>
      </c>
      <c r="AR364" s="774">
        <v>0.42176289626763197</v>
      </c>
    </row>
    <row r="365" spans="1:44">
      <c r="A365" s="574" t="s">
        <v>1311</v>
      </c>
      <c r="B365" s="550">
        <v>363</v>
      </c>
      <c r="C365" s="550" t="s">
        <v>1312</v>
      </c>
      <c r="D365" s="551">
        <v>5566730</v>
      </c>
      <c r="E365" s="551">
        <v>4121240.2098766281</v>
      </c>
      <c r="F365" s="551">
        <v>266789.28263653698</v>
      </c>
      <c r="G365" s="551">
        <v>0</v>
      </c>
      <c r="H365" s="551">
        <v>36.837494943366984</v>
      </c>
      <c r="I365" s="551">
        <v>62.794150005474776</v>
      </c>
      <c r="J365" s="551">
        <v>0</v>
      </c>
      <c r="K365" s="551">
        <v>0</v>
      </c>
      <c r="L365" s="551">
        <v>0</v>
      </c>
      <c r="M365" s="551">
        <v>0</v>
      </c>
      <c r="N365" s="551">
        <v>266888.91428148584</v>
      </c>
      <c r="O365" s="774">
        <v>0.7403341297092958</v>
      </c>
      <c r="P365" s="774">
        <v>4.7925673175551353E-2</v>
      </c>
      <c r="Q365" s="774">
        <v>0</v>
      </c>
      <c r="R365" s="774">
        <v>6.6174387734571254E-6</v>
      </c>
      <c r="S365" s="774">
        <v>1.128025789026498E-5</v>
      </c>
      <c r="T365" s="774">
        <v>0</v>
      </c>
      <c r="U365" s="774">
        <v>0</v>
      </c>
      <c r="V365" s="774">
        <v>0</v>
      </c>
      <c r="W365" s="774">
        <v>0</v>
      </c>
      <c r="X365" s="774">
        <v>4.7943570872215076E-2</v>
      </c>
      <c r="Y365" s="774">
        <v>16.169779288456844</v>
      </c>
      <c r="Z365" s="774">
        <v>0.89151484633869338</v>
      </c>
      <c r="AA365" s="774">
        <v>3.9347276844215101E-2</v>
      </c>
      <c r="AB365" s="774">
        <v>6.1121560948877676E-2</v>
      </c>
      <c r="AC365" s="774">
        <v>5.8753733877563268E-3</v>
      </c>
      <c r="AD365" s="774">
        <v>4.8691727878945653E-3</v>
      </c>
      <c r="AE365" s="774">
        <v>3.0317882785902642E-4</v>
      </c>
      <c r="AF365" s="774">
        <v>6.6588505998343116E-4</v>
      </c>
      <c r="AG365" s="774">
        <v>1.8465164794363753E-5</v>
      </c>
      <c r="AH365" s="774">
        <v>1.0037157593600741</v>
      </c>
      <c r="AI365" s="774">
        <v>13.332322613292279</v>
      </c>
      <c r="AJ365" s="774">
        <v>0.72959819197348752</v>
      </c>
      <c r="AK365" s="774">
        <v>1.1517305984591069E-2</v>
      </c>
      <c r="AL365" s="774">
        <v>1.9671234496878528E-3</v>
      </c>
      <c r="AM365" s="774">
        <v>4.2821561391150455E-3</v>
      </c>
      <c r="AN365" s="774">
        <v>3.8099025853496615E-3</v>
      </c>
      <c r="AO365" s="774">
        <v>1.1838135535467513E-4</v>
      </c>
      <c r="AP365" s="774">
        <v>5.2984573017485258E-4</v>
      </c>
      <c r="AQ365" s="774">
        <v>2.6070295412391548E-6</v>
      </c>
      <c r="AR365" s="774">
        <v>0.75182551424730204</v>
      </c>
    </row>
    <row r="366" spans="1:44">
      <c r="A366" s="574" t="s">
        <v>1313</v>
      </c>
      <c r="B366" s="550">
        <v>364</v>
      </c>
      <c r="C366" s="550" t="s">
        <v>1314</v>
      </c>
      <c r="D366" s="551">
        <v>7620494</v>
      </c>
      <c r="E366" s="551">
        <v>382159.52871037606</v>
      </c>
      <c r="F366" s="551">
        <v>23328.40514623154</v>
      </c>
      <c r="G366" s="551">
        <v>0</v>
      </c>
      <c r="H366" s="551">
        <v>3.4159134118633219</v>
      </c>
      <c r="I366" s="551">
        <v>5.8228546626209097</v>
      </c>
      <c r="J366" s="551">
        <v>0</v>
      </c>
      <c r="K366" s="551">
        <v>0</v>
      </c>
      <c r="L366" s="551">
        <v>0</v>
      </c>
      <c r="M366" s="551">
        <v>0</v>
      </c>
      <c r="N366" s="551">
        <v>23337.643914306023</v>
      </c>
      <c r="O366" s="774">
        <v>5.0148917998016407E-2</v>
      </c>
      <c r="P366" s="774">
        <v>3.0612720312136643E-3</v>
      </c>
      <c r="Q366" s="774">
        <v>0</v>
      </c>
      <c r="R366" s="774">
        <v>4.4825353997566584E-7</v>
      </c>
      <c r="S366" s="774">
        <v>7.641046187584308E-7</v>
      </c>
      <c r="T366" s="774">
        <v>0</v>
      </c>
      <c r="U366" s="774">
        <v>0</v>
      </c>
      <c r="V366" s="774">
        <v>0</v>
      </c>
      <c r="W366" s="774">
        <v>0</v>
      </c>
      <c r="X366" s="774">
        <v>3.0624843893723983E-3</v>
      </c>
      <c r="Y366" s="774">
        <v>1.2315131751496269</v>
      </c>
      <c r="Z366" s="774">
        <v>6.7497900474426747E-2</v>
      </c>
      <c r="AA366" s="774">
        <v>5.2972836635522885E-3</v>
      </c>
      <c r="AB366" s="774">
        <v>4.8789468014046574E-3</v>
      </c>
      <c r="AC366" s="774">
        <v>6.2054596958604396E-4</v>
      </c>
      <c r="AD366" s="774">
        <v>4.6108808539049872E-4</v>
      </c>
      <c r="AE366" s="774">
        <v>3.9201280078639012E-5</v>
      </c>
      <c r="AF366" s="774">
        <v>5.9171481519377268E-5</v>
      </c>
      <c r="AG366" s="774">
        <v>2.505989198677198E-6</v>
      </c>
      <c r="AH366" s="774">
        <v>7.885664374515694E-2</v>
      </c>
      <c r="AI366" s="774">
        <v>1.0333130851414691</v>
      </c>
      <c r="AJ366" s="774">
        <v>5.6141729671658924E-2</v>
      </c>
      <c r="AK366" s="774">
        <v>3.0177883496163176E-3</v>
      </c>
      <c r="AL366" s="774">
        <v>4.1008496260587344E-4</v>
      </c>
      <c r="AM366" s="774">
        <v>4.9089305270393904E-4</v>
      </c>
      <c r="AN366" s="774">
        <v>3.4642955558622502E-4</v>
      </c>
      <c r="AO366" s="774">
        <v>1.2574569281420496E-5</v>
      </c>
      <c r="AP366" s="774">
        <v>4.6448080909575453E-5</v>
      </c>
      <c r="AQ366" s="774">
        <v>2.892412972858407E-7</v>
      </c>
      <c r="AR366" s="774">
        <v>6.0466237483659563E-2</v>
      </c>
    </row>
    <row r="367" spans="1:44">
      <c r="A367" s="574" t="s">
        <v>1315</v>
      </c>
      <c r="B367" s="550">
        <v>365</v>
      </c>
      <c r="C367" s="550" t="s">
        <v>1316</v>
      </c>
      <c r="D367" s="551">
        <v>6457117</v>
      </c>
      <c r="E367" s="551">
        <v>1193687.0802910279</v>
      </c>
      <c r="F367" s="551">
        <v>81425.405667139115</v>
      </c>
      <c r="G367" s="551">
        <v>0</v>
      </c>
      <c r="H367" s="551">
        <v>10.669710947399397</v>
      </c>
      <c r="I367" s="551">
        <v>18.187866215552599</v>
      </c>
      <c r="J367" s="551">
        <v>0</v>
      </c>
      <c r="K367" s="551">
        <v>0</v>
      </c>
      <c r="L367" s="551">
        <v>0</v>
      </c>
      <c r="M367" s="551">
        <v>0</v>
      </c>
      <c r="N367" s="551">
        <v>81454.26324430207</v>
      </c>
      <c r="O367" s="774">
        <v>0.18486378368101861</v>
      </c>
      <c r="P367" s="774">
        <v>1.2610179692754384E-2</v>
      </c>
      <c r="Q367" s="774">
        <v>0</v>
      </c>
      <c r="R367" s="774">
        <v>1.6523954804287109E-6</v>
      </c>
      <c r="S367" s="774">
        <v>2.8167162242147077E-6</v>
      </c>
      <c r="T367" s="774">
        <v>0</v>
      </c>
      <c r="U367" s="774">
        <v>0</v>
      </c>
      <c r="V367" s="774">
        <v>0</v>
      </c>
      <c r="W367" s="774">
        <v>0</v>
      </c>
      <c r="X367" s="774">
        <v>1.2614648804459028E-2</v>
      </c>
      <c r="Y367" s="774">
        <v>9.0971279676248873</v>
      </c>
      <c r="Z367" s="774">
        <v>0.52067972408693874</v>
      </c>
      <c r="AA367" s="774">
        <v>0.10653838545308611</v>
      </c>
      <c r="AB367" s="774">
        <v>5.577635913291297E-2</v>
      </c>
      <c r="AC367" s="774">
        <v>9.8757764281784746E-3</v>
      </c>
      <c r="AD367" s="774">
        <v>7.3631772668147763E-3</v>
      </c>
      <c r="AE367" s="774">
        <v>4.4513410292064886E-4</v>
      </c>
      <c r="AF367" s="774">
        <v>4.1756292552821419E-4</v>
      </c>
      <c r="AG367" s="774">
        <v>3.0630416417272134E-5</v>
      </c>
      <c r="AH367" s="774">
        <v>0.70112674981279732</v>
      </c>
      <c r="AI367" s="774">
        <v>6.9703435363043713</v>
      </c>
      <c r="AJ367" s="774">
        <v>0.39827069226432638</v>
      </c>
      <c r="AK367" s="774">
        <v>8.1740613675449547E-2</v>
      </c>
      <c r="AL367" s="774">
        <v>9.4749037923177633E-3</v>
      </c>
      <c r="AM367" s="774">
        <v>7.6862737572775414E-3</v>
      </c>
      <c r="AN367" s="774">
        <v>6.0493158942203275E-3</v>
      </c>
      <c r="AO367" s="774">
        <v>1.5193391771188536E-4</v>
      </c>
      <c r="AP367" s="774">
        <v>2.8634093921031689E-4</v>
      </c>
      <c r="AQ367" s="774">
        <v>4.2972156808780109E-6</v>
      </c>
      <c r="AR367" s="774">
        <v>0.50366437145619458</v>
      </c>
    </row>
    <row r="368" spans="1:44">
      <c r="A368" s="574" t="s">
        <v>1317</v>
      </c>
      <c r="B368" s="550">
        <v>366</v>
      </c>
      <c r="C368" s="550" t="s">
        <v>1318</v>
      </c>
      <c r="D368" s="551">
        <v>2971688</v>
      </c>
      <c r="E368" s="551">
        <v>99427.824662985091</v>
      </c>
      <c r="F368" s="551">
        <v>6230.2548612472247</v>
      </c>
      <c r="G368" s="551">
        <v>0</v>
      </c>
      <c r="H368" s="551">
        <v>0.88873052812476938</v>
      </c>
      <c r="I368" s="551">
        <v>1.5149531254312476</v>
      </c>
      <c r="J368" s="551">
        <v>0</v>
      </c>
      <c r="K368" s="551">
        <v>0</v>
      </c>
      <c r="L368" s="551">
        <v>0</v>
      </c>
      <c r="M368" s="551">
        <v>0</v>
      </c>
      <c r="N368" s="551">
        <v>6232.6585449007807</v>
      </c>
      <c r="O368" s="774">
        <v>3.3458365973475374E-2</v>
      </c>
      <c r="P368" s="774">
        <v>2.0965373421594812E-3</v>
      </c>
      <c r="Q368" s="774">
        <v>0</v>
      </c>
      <c r="R368" s="774">
        <v>2.9906589390432961E-7</v>
      </c>
      <c r="S368" s="774">
        <v>5.0979548506816583E-7</v>
      </c>
      <c r="T368" s="774">
        <v>0</v>
      </c>
      <c r="U368" s="774">
        <v>0</v>
      </c>
      <c r="V368" s="774">
        <v>0</v>
      </c>
      <c r="W368" s="774">
        <v>0</v>
      </c>
      <c r="X368" s="774">
        <v>2.0973462035384538E-3</v>
      </c>
      <c r="Y368" s="774">
        <v>5.3258498045477225</v>
      </c>
      <c r="Z368" s="774">
        <v>0.31172769421533703</v>
      </c>
      <c r="AA368" s="774">
        <v>2.3036904151515478E-2</v>
      </c>
      <c r="AB368" s="774">
        <v>3.0135084438340502E-2</v>
      </c>
      <c r="AC368" s="774">
        <v>3.1037971205720477E-3</v>
      </c>
      <c r="AD368" s="774">
        <v>6.3599458548482656E-3</v>
      </c>
      <c r="AE368" s="774">
        <v>5.0215577355572642E-4</v>
      </c>
      <c r="AF368" s="774">
        <v>3.2161851980993541E-4</v>
      </c>
      <c r="AG368" s="774">
        <v>3.2370350035546342E-5</v>
      </c>
      <c r="AH368" s="774">
        <v>0.3752195704240146</v>
      </c>
      <c r="AI368" s="774">
        <v>4.0756658352673467</v>
      </c>
      <c r="AJ368" s="774">
        <v>0.23968448463510661</v>
      </c>
      <c r="AK368" s="774">
        <v>8.1807219992883519E-3</v>
      </c>
      <c r="AL368" s="774">
        <v>1.2628477498110818E-3</v>
      </c>
      <c r="AM368" s="774">
        <v>2.2032484583618412E-3</v>
      </c>
      <c r="AN368" s="774">
        <v>5.405378330511636E-3</v>
      </c>
      <c r="AO368" s="774">
        <v>1.8145939013012525E-4</v>
      </c>
      <c r="AP368" s="774">
        <v>2.0611651903614897E-4</v>
      </c>
      <c r="AQ368" s="774">
        <v>5.0004462320130253E-6</v>
      </c>
      <c r="AR368" s="774">
        <v>0.25712925752847782</v>
      </c>
    </row>
    <row r="369" spans="1:44">
      <c r="A369" s="574" t="s">
        <v>1319</v>
      </c>
      <c r="B369" s="550">
        <v>367</v>
      </c>
      <c r="C369" s="550" t="s">
        <v>1320</v>
      </c>
      <c r="D369" s="551">
        <v>18288</v>
      </c>
      <c r="E369" s="551">
        <v>14760.431159300906</v>
      </c>
      <c r="F369" s="551">
        <v>756.64955179534127</v>
      </c>
      <c r="G369" s="551">
        <v>26.377663923793985</v>
      </c>
      <c r="H369" s="551">
        <v>0.13193535938273798</v>
      </c>
      <c r="I369" s="551">
        <v>0.22490043801411211</v>
      </c>
      <c r="J369" s="551">
        <v>0</v>
      </c>
      <c r="K369" s="551">
        <v>0</v>
      </c>
      <c r="L369" s="551">
        <v>0</v>
      </c>
      <c r="M369" s="551">
        <v>0</v>
      </c>
      <c r="N369" s="551">
        <v>783.38405151653205</v>
      </c>
      <c r="O369" s="774">
        <v>0.80711019025048703</v>
      </c>
      <c r="P369" s="774">
        <v>4.1374100601232575E-2</v>
      </c>
      <c r="Q369" s="774">
        <v>1.4423482023071953E-3</v>
      </c>
      <c r="R369" s="774">
        <v>7.2143131770963461E-6</v>
      </c>
      <c r="S369" s="774">
        <v>1.2297705490710418E-5</v>
      </c>
      <c r="T369" s="774">
        <v>0</v>
      </c>
      <c r="U369" s="774">
        <v>0</v>
      </c>
      <c r="V369" s="774">
        <v>0</v>
      </c>
      <c r="W369" s="774">
        <v>0</v>
      </c>
      <c r="X369" s="774">
        <v>4.2835960822207572E-2</v>
      </c>
      <c r="Y369" s="774">
        <v>32.102435921527501</v>
      </c>
      <c r="Z369" s="774">
        <v>1.6883140119335101</v>
      </c>
      <c r="AA369" s="774">
        <v>0.39519356432850344</v>
      </c>
      <c r="AB369" s="774">
        <v>0.25966040846946659</v>
      </c>
      <c r="AC369" s="774">
        <v>0.10681185971852096</v>
      </c>
      <c r="AD369" s="774">
        <v>2.1270929752263926E-2</v>
      </c>
      <c r="AE369" s="774">
        <v>1.5735793138169257E-3</v>
      </c>
      <c r="AF369" s="774">
        <v>1.8705111770710282E-3</v>
      </c>
      <c r="AG369" s="774">
        <v>1.0628214108502116E-4</v>
      </c>
      <c r="AH369" s="774">
        <v>2.4748011468342379</v>
      </c>
      <c r="AI369" s="774">
        <v>28.032658739350556</v>
      </c>
      <c r="AJ369" s="774">
        <v>1.4552899871042184</v>
      </c>
      <c r="AK369" s="774">
        <v>0.3248358599721774</v>
      </c>
      <c r="AL369" s="774">
        <v>0.10910346599498973</v>
      </c>
      <c r="AM369" s="774">
        <v>0.10438596369246661</v>
      </c>
      <c r="AN369" s="774">
        <v>1.7730899334912602E-2</v>
      </c>
      <c r="AO369" s="774">
        <v>6.242507415241958E-4</v>
      </c>
      <c r="AP369" s="774">
        <v>1.5114429179276054E-3</v>
      </c>
      <c r="AQ369" s="774">
        <v>1.9193156454171617E-5</v>
      </c>
      <c r="AR369" s="774">
        <v>2.013501062914671</v>
      </c>
    </row>
    <row r="370" spans="1:44">
      <c r="A370" s="574" t="s">
        <v>1321</v>
      </c>
      <c r="B370" s="550">
        <v>368</v>
      </c>
      <c r="C370" s="550" t="s">
        <v>1322</v>
      </c>
      <c r="D370" s="551">
        <v>40488</v>
      </c>
      <c r="E370" s="551">
        <v>80972.905968805862</v>
      </c>
      <c r="F370" s="551">
        <v>5472.2923132411433</v>
      </c>
      <c r="G370" s="551">
        <v>79.132991771381967</v>
      </c>
      <c r="H370" s="551">
        <v>0.72377218076907712</v>
      </c>
      <c r="I370" s="551">
        <v>1.2337608449997655</v>
      </c>
      <c r="J370" s="551">
        <v>0</v>
      </c>
      <c r="K370" s="551">
        <v>0</v>
      </c>
      <c r="L370" s="551">
        <v>0</v>
      </c>
      <c r="M370" s="551">
        <v>0</v>
      </c>
      <c r="N370" s="551">
        <v>5553.3828380382938</v>
      </c>
      <c r="O370" s="774">
        <v>1.999923581525535</v>
      </c>
      <c r="P370" s="774">
        <v>0.1351583756481215</v>
      </c>
      <c r="Q370" s="774">
        <v>1.9544801366178119E-3</v>
      </c>
      <c r="R370" s="774">
        <v>1.7876214699888289E-5</v>
      </c>
      <c r="S370" s="774">
        <v>3.0472259558381877E-5</v>
      </c>
      <c r="T370" s="774">
        <v>0</v>
      </c>
      <c r="U370" s="774">
        <v>0</v>
      </c>
      <c r="V370" s="774">
        <v>0</v>
      </c>
      <c r="W370" s="774">
        <v>0</v>
      </c>
      <c r="X370" s="774">
        <v>0.13716120425899758</v>
      </c>
      <c r="Y370" s="774">
        <v>45.397319129314695</v>
      </c>
      <c r="Z370" s="774">
        <v>2.4261335588700343</v>
      </c>
      <c r="AA370" s="774">
        <v>0.25635777304561269</v>
      </c>
      <c r="AB370" s="774">
        <v>0.23500414603386358</v>
      </c>
      <c r="AC370" s="774">
        <v>6.4215653769364084E-2</v>
      </c>
      <c r="AD370" s="774">
        <v>2.4079883276976365E-2</v>
      </c>
      <c r="AE370" s="774">
        <v>1.5952011483119444E-3</v>
      </c>
      <c r="AF370" s="774">
        <v>2.5712246069576022E-3</v>
      </c>
      <c r="AG370" s="774">
        <v>1.0625169125472006E-4</v>
      </c>
      <c r="AH370" s="774">
        <v>3.0100636924423751</v>
      </c>
      <c r="AI370" s="774">
        <v>39.479383068956125</v>
      </c>
      <c r="AJ370" s="774">
        <v>2.084157103797827</v>
      </c>
      <c r="AK370" s="774">
        <v>0.170384519441516</v>
      </c>
      <c r="AL370" s="774">
        <v>5.9967712070088067E-2</v>
      </c>
      <c r="AM370" s="774">
        <v>6.0785251469678982E-2</v>
      </c>
      <c r="AN370" s="774">
        <v>1.9778545355693657E-2</v>
      </c>
      <c r="AO370" s="774">
        <v>6.25978674198585E-4</v>
      </c>
      <c r="AP370" s="774">
        <v>2.1501464280052401E-3</v>
      </c>
      <c r="AQ370" s="774">
        <v>1.8849500710453563E-5</v>
      </c>
      <c r="AR370" s="774">
        <v>2.3978681067377177</v>
      </c>
    </row>
    <row r="371" spans="1:44">
      <c r="A371" s="574" t="s">
        <v>1323</v>
      </c>
      <c r="B371" s="550">
        <v>369</v>
      </c>
      <c r="C371" s="550" t="s">
        <v>318</v>
      </c>
      <c r="D371" s="551">
        <v>28555716</v>
      </c>
      <c r="E371" s="551">
        <v>6631672.6737366281</v>
      </c>
      <c r="F371" s="551">
        <v>395908.90817642468</v>
      </c>
      <c r="G371" s="551">
        <v>2102.5667242473264</v>
      </c>
      <c r="H371" s="551">
        <v>59.27686719143</v>
      </c>
      <c r="I371" s="551">
        <v>101.04488635819942</v>
      </c>
      <c r="J371" s="551">
        <v>0</v>
      </c>
      <c r="K371" s="551">
        <v>0</v>
      </c>
      <c r="L371" s="551">
        <v>0</v>
      </c>
      <c r="M371" s="551">
        <v>0</v>
      </c>
      <c r="N371" s="551">
        <v>398171.7966542216</v>
      </c>
      <c r="O371" s="774">
        <v>0.23223625958938057</v>
      </c>
      <c r="P371" s="774">
        <v>1.3864436394325559E-2</v>
      </c>
      <c r="Q371" s="774">
        <v>7.3630327611022835E-5</v>
      </c>
      <c r="R371" s="774">
        <v>2.0758319347142268E-6</v>
      </c>
      <c r="S371" s="774">
        <v>3.5385169945729751E-6</v>
      </c>
      <c r="T371" s="774">
        <v>0</v>
      </c>
      <c r="U371" s="774">
        <v>0</v>
      </c>
      <c r="V371" s="774">
        <v>0</v>
      </c>
      <c r="W371" s="774">
        <v>0</v>
      </c>
      <c r="X371" s="774">
        <v>1.394368107086587E-2</v>
      </c>
      <c r="Y371" s="774">
        <v>6.2852308543150075</v>
      </c>
      <c r="Z371" s="774">
        <v>0.3581076700555802</v>
      </c>
      <c r="AA371" s="774">
        <v>2.7365506297680815E-2</v>
      </c>
      <c r="AB371" s="774">
        <v>4.0302746813100497E-2</v>
      </c>
      <c r="AC371" s="774">
        <v>3.442755586815463E-3</v>
      </c>
      <c r="AD371" s="774">
        <v>5.8490812623711854E-3</v>
      </c>
      <c r="AE371" s="774">
        <v>5.1793128829759577E-4</v>
      </c>
      <c r="AF371" s="774">
        <v>3.7106350814507672E-4</v>
      </c>
      <c r="AG371" s="774">
        <v>3.4146838872830942E-5</v>
      </c>
      <c r="AH371" s="774">
        <v>0.43599090165086357</v>
      </c>
      <c r="AI371" s="774">
        <v>4.6701786016967528</v>
      </c>
      <c r="AJ371" s="774">
        <v>0.26567493379429113</v>
      </c>
      <c r="AK371" s="774">
        <v>7.7803054533484945E-3</v>
      </c>
      <c r="AL371" s="774">
        <v>1.3508841173178287E-3</v>
      </c>
      <c r="AM371" s="774">
        <v>2.2588360265334015E-3</v>
      </c>
      <c r="AN371" s="774">
        <v>4.7404910255024251E-3</v>
      </c>
      <c r="AO371" s="774">
        <v>1.5694824540168372E-4</v>
      </c>
      <c r="AP371" s="774">
        <v>2.3317619459927133E-4</v>
      </c>
      <c r="AQ371" s="774">
        <v>4.6377752824264766E-6</v>
      </c>
      <c r="AR371" s="774">
        <v>0.28220021263227674</v>
      </c>
    </row>
    <row r="372" spans="1:44">
      <c r="A372" s="574" t="s">
        <v>1324</v>
      </c>
      <c r="B372" s="550">
        <v>370</v>
      </c>
      <c r="C372" s="550" t="s">
        <v>320</v>
      </c>
      <c r="D372" s="551">
        <v>3231916</v>
      </c>
      <c r="E372" s="551">
        <v>50833293.057557911</v>
      </c>
      <c r="F372" s="551">
        <v>3056506.0923178233</v>
      </c>
      <c r="G372" s="551">
        <v>0</v>
      </c>
      <c r="H372" s="551">
        <v>454.3707914609854</v>
      </c>
      <c r="I372" s="551">
        <v>774.53224441486918</v>
      </c>
      <c r="J372" s="551">
        <v>0</v>
      </c>
      <c r="K372" s="551">
        <v>0</v>
      </c>
      <c r="L372" s="551">
        <v>0</v>
      </c>
      <c r="M372" s="551">
        <v>0</v>
      </c>
      <c r="N372" s="551">
        <v>3057734.9953536992</v>
      </c>
      <c r="O372" s="774">
        <v>15.728531638061728</v>
      </c>
      <c r="P372" s="774">
        <v>0.94572572193021831</v>
      </c>
      <c r="Q372" s="774">
        <v>0</v>
      </c>
      <c r="R372" s="774">
        <v>1.4058867602406293E-4</v>
      </c>
      <c r="S372" s="774">
        <v>2.3965110615958743E-4</v>
      </c>
      <c r="T372" s="774">
        <v>0</v>
      </c>
      <c r="U372" s="774">
        <v>0</v>
      </c>
      <c r="V372" s="774">
        <v>0</v>
      </c>
      <c r="W372" s="774">
        <v>0</v>
      </c>
      <c r="X372" s="774">
        <v>0.94610596171240191</v>
      </c>
      <c r="Y372" s="774">
        <v>68.787001451063944</v>
      </c>
      <c r="Z372" s="774">
        <v>3.8063399711175556</v>
      </c>
      <c r="AA372" s="774">
        <v>0.36236484535463642</v>
      </c>
      <c r="AB372" s="774">
        <v>0.37413311147613948</v>
      </c>
      <c r="AC372" s="774">
        <v>0.10467076928711087</v>
      </c>
      <c r="AD372" s="774">
        <v>1.7475459351659582E-2</v>
      </c>
      <c r="AE372" s="774">
        <v>6.1712369181380147E-4</v>
      </c>
      <c r="AF372" s="774">
        <v>2.6210906139610812E-3</v>
      </c>
      <c r="AG372" s="774">
        <v>3.8327774273607557E-5</v>
      </c>
      <c r="AH372" s="774">
        <v>4.6682606986671518</v>
      </c>
      <c r="AI372" s="774">
        <v>62.232776349555202</v>
      </c>
      <c r="AJ372" s="774">
        <v>3.424664543149758</v>
      </c>
      <c r="AK372" s="774">
        <v>0.25736505077241917</v>
      </c>
      <c r="AL372" s="774">
        <v>0.11956634395815134</v>
      </c>
      <c r="AM372" s="774">
        <v>6.974851228440189E-2</v>
      </c>
      <c r="AN372" s="774">
        <v>1.4496374620125017E-2</v>
      </c>
      <c r="AO372" s="774">
        <v>2.2748430017300095E-4</v>
      </c>
      <c r="AP372" s="774">
        <v>2.3492701260420606E-3</v>
      </c>
      <c r="AQ372" s="774">
        <v>5.1893652774391103E-6</v>
      </c>
      <c r="AR372" s="774">
        <v>3.8884227685763477</v>
      </c>
    </row>
    <row r="373" spans="1:44">
      <c r="A373" s="574" t="s">
        <v>1325</v>
      </c>
      <c r="B373" s="550">
        <v>371</v>
      </c>
      <c r="C373" s="550" t="s">
        <v>1326</v>
      </c>
      <c r="D373" s="551">
        <v>12257120</v>
      </c>
      <c r="E373" s="551">
        <v>64665643.580217242</v>
      </c>
      <c r="F373" s="551">
        <v>3839914.908726098</v>
      </c>
      <c r="G373" s="551">
        <v>3360.1085736771415</v>
      </c>
      <c r="H373" s="551">
        <v>578.01054951541732</v>
      </c>
      <c r="I373" s="551">
        <v>985.29178509065503</v>
      </c>
      <c r="J373" s="551">
        <v>0</v>
      </c>
      <c r="K373" s="551">
        <v>0</v>
      </c>
      <c r="L373" s="551">
        <v>0</v>
      </c>
      <c r="M373" s="551">
        <v>0</v>
      </c>
      <c r="N373" s="551">
        <v>3844838.3196343812</v>
      </c>
      <c r="O373" s="774">
        <v>5.2757616454939855</v>
      </c>
      <c r="P373" s="774">
        <v>0.31328035531398063</v>
      </c>
      <c r="Q373" s="774">
        <v>2.7413524332609468E-4</v>
      </c>
      <c r="R373" s="774">
        <v>4.715712577794925E-5</v>
      </c>
      <c r="S373" s="774">
        <v>8.038526057431558E-5</v>
      </c>
      <c r="T373" s="774">
        <v>0</v>
      </c>
      <c r="U373" s="774">
        <v>0</v>
      </c>
      <c r="V373" s="774">
        <v>0</v>
      </c>
      <c r="W373" s="774">
        <v>0</v>
      </c>
      <c r="X373" s="774">
        <v>0.31368203294365898</v>
      </c>
      <c r="Y373" s="774">
        <v>38.844818846436723</v>
      </c>
      <c r="Z373" s="774">
        <v>2.1524258328798811</v>
      </c>
      <c r="AA373" s="774">
        <v>0.19262602213920982</v>
      </c>
      <c r="AB373" s="774">
        <v>0.35716688340739045</v>
      </c>
      <c r="AC373" s="774">
        <v>0.15797180431927033</v>
      </c>
      <c r="AD373" s="774">
        <v>1.1291767449728474E-2</v>
      </c>
      <c r="AE373" s="774">
        <v>5.1962393788590466E-4</v>
      </c>
      <c r="AF373" s="774">
        <v>1.5498599806857208E-3</v>
      </c>
      <c r="AG373" s="774">
        <v>3.1875549596780889E-5</v>
      </c>
      <c r="AH373" s="774">
        <v>2.8735836696636481</v>
      </c>
      <c r="AI373" s="774">
        <v>32.314819565756288</v>
      </c>
      <c r="AJ373" s="774">
        <v>1.7669655739255949</v>
      </c>
      <c r="AK373" s="774">
        <v>0.11086693123196953</v>
      </c>
      <c r="AL373" s="774">
        <v>0.15223429335431854</v>
      </c>
      <c r="AM373" s="774">
        <v>7.9574593284329601E-2</v>
      </c>
      <c r="AN373" s="774">
        <v>8.0001787238056423E-3</v>
      </c>
      <c r="AO373" s="774">
        <v>1.8539591763039418E-4</v>
      </c>
      <c r="AP373" s="774">
        <v>1.3051915104031319E-3</v>
      </c>
      <c r="AQ373" s="774">
        <v>4.102963646745666E-6</v>
      </c>
      <c r="AR373" s="774">
        <v>2.1191362609116982</v>
      </c>
    </row>
    <row r="374" spans="1:44">
      <c r="A374" s="574" t="s">
        <v>1327</v>
      </c>
      <c r="B374" s="550">
        <v>372</v>
      </c>
      <c r="C374" s="550" t="s">
        <v>1328</v>
      </c>
      <c r="D374" s="551">
        <v>4431132</v>
      </c>
      <c r="E374" s="551">
        <v>15218428.931229513</v>
      </c>
      <c r="F374" s="551">
        <v>903445.19188209553</v>
      </c>
      <c r="G374" s="551">
        <v>0</v>
      </c>
      <c r="H374" s="551">
        <v>136.02914905485187</v>
      </c>
      <c r="I374" s="551">
        <v>231.87881814437856</v>
      </c>
      <c r="J374" s="551">
        <v>0</v>
      </c>
      <c r="K374" s="551">
        <v>0</v>
      </c>
      <c r="L374" s="551">
        <v>0</v>
      </c>
      <c r="M374" s="551">
        <v>0</v>
      </c>
      <c r="N374" s="551">
        <v>903813.09984929475</v>
      </c>
      <c r="O374" s="774">
        <v>3.434433668694481</v>
      </c>
      <c r="P374" s="774">
        <v>0.20388586751243148</v>
      </c>
      <c r="Q374" s="774">
        <v>0</v>
      </c>
      <c r="R374" s="774">
        <v>3.0698509783696779E-5</v>
      </c>
      <c r="S374" s="774">
        <v>5.2329476563636237E-5</v>
      </c>
      <c r="T374" s="774">
        <v>0</v>
      </c>
      <c r="U374" s="774">
        <v>0</v>
      </c>
      <c r="V374" s="774">
        <v>0</v>
      </c>
      <c r="W374" s="774">
        <v>0</v>
      </c>
      <c r="X374" s="774">
        <v>0.20396889549877881</v>
      </c>
      <c r="Y374" s="774">
        <v>28.648290358427769</v>
      </c>
      <c r="Z374" s="774">
        <v>1.6248976695459083</v>
      </c>
      <c r="AA374" s="774">
        <v>0.1842180488286968</v>
      </c>
      <c r="AB374" s="774">
        <v>0.34909804166929947</v>
      </c>
      <c r="AC374" s="774">
        <v>0.16431012716223209</v>
      </c>
      <c r="AD374" s="774">
        <v>1.1018821078004035E-2</v>
      </c>
      <c r="AE374" s="774">
        <v>4.370301418959913E-4</v>
      </c>
      <c r="AF374" s="774">
        <v>1.0387457273918006E-3</v>
      </c>
      <c r="AG374" s="774">
        <v>2.6252850136022843E-5</v>
      </c>
      <c r="AH374" s="774">
        <v>2.3350447370035647</v>
      </c>
      <c r="AI374" s="774">
        <v>22.670556476695293</v>
      </c>
      <c r="AJ374" s="774">
        <v>1.2692943867251643</v>
      </c>
      <c r="AK374" s="774">
        <v>0.11637083921781897</v>
      </c>
      <c r="AL374" s="774">
        <v>0.17554015124250652</v>
      </c>
      <c r="AM374" s="774">
        <v>8.3772393677070331E-2</v>
      </c>
      <c r="AN374" s="774">
        <v>7.9098443676812059E-3</v>
      </c>
      <c r="AO374" s="774">
        <v>1.5433770372460823E-4</v>
      </c>
      <c r="AP374" s="774">
        <v>8.2538162368249761E-4</v>
      </c>
      <c r="AQ374" s="774">
        <v>3.1580374002924146E-6</v>
      </c>
      <c r="AR374" s="774">
        <v>1.6538704925950485</v>
      </c>
    </row>
    <row r="375" spans="1:44">
      <c r="A375" s="574" t="s">
        <v>1329</v>
      </c>
      <c r="B375" s="550">
        <v>373</v>
      </c>
      <c r="C375" s="550" t="s">
        <v>1330</v>
      </c>
      <c r="D375" s="551">
        <v>1532292</v>
      </c>
      <c r="E375" s="551">
        <v>13043097.096787104</v>
      </c>
      <c r="F375" s="551">
        <v>777595.17775938916</v>
      </c>
      <c r="G375" s="551">
        <v>40828.683909698375</v>
      </c>
      <c r="H375" s="551">
        <v>116.58505665291537</v>
      </c>
      <c r="I375" s="551">
        <v>198.73391356048626</v>
      </c>
      <c r="J375" s="551">
        <v>128139.62366896552</v>
      </c>
      <c r="K375" s="551">
        <v>0</v>
      </c>
      <c r="L375" s="551">
        <v>0</v>
      </c>
      <c r="M375" s="551">
        <v>0</v>
      </c>
      <c r="N375" s="551">
        <v>946878.8043082665</v>
      </c>
      <c r="O375" s="774">
        <v>8.5121485309504354</v>
      </c>
      <c r="P375" s="774">
        <v>0.50747192947518438</v>
      </c>
      <c r="Q375" s="774">
        <v>2.6645498318661441E-2</v>
      </c>
      <c r="R375" s="774">
        <v>7.6085404513575333E-5</v>
      </c>
      <c r="S375" s="774">
        <v>1.2969715534668735E-4</v>
      </c>
      <c r="T375" s="774">
        <v>8.3626112822468249E-2</v>
      </c>
      <c r="U375" s="774">
        <v>0</v>
      </c>
      <c r="V375" s="774">
        <v>0</v>
      </c>
      <c r="W375" s="774">
        <v>0</v>
      </c>
      <c r="X375" s="774">
        <v>0.61794932317617435</v>
      </c>
      <c r="Y375" s="774">
        <v>39.520427340920726</v>
      </c>
      <c r="Z375" s="774">
        <v>2.1998068038125207</v>
      </c>
      <c r="AA375" s="774">
        <v>0.21084235904762952</v>
      </c>
      <c r="AB375" s="774">
        <v>0.15631381607591516</v>
      </c>
      <c r="AC375" s="774">
        <v>2.4792334596561418E-2</v>
      </c>
      <c r="AD375" s="774">
        <v>0.10058327605190574</v>
      </c>
      <c r="AE375" s="774">
        <v>5.6117834296052084E-4</v>
      </c>
      <c r="AF375" s="774">
        <v>1.3888978638463042E-3</v>
      </c>
      <c r="AG375" s="774">
        <v>3.5472691476614854E-5</v>
      </c>
      <c r="AH375" s="774">
        <v>2.6943241384828158</v>
      </c>
      <c r="AI375" s="774">
        <v>34.821020105210536</v>
      </c>
      <c r="AJ375" s="774">
        <v>1.9296525814411702</v>
      </c>
      <c r="AK375" s="774">
        <v>0.14514303330211592</v>
      </c>
      <c r="AL375" s="774">
        <v>1.2153890881984019E-2</v>
      </c>
      <c r="AM375" s="774">
        <v>1.9825192728704595E-2</v>
      </c>
      <c r="AN375" s="774">
        <v>9.8366145370136188E-2</v>
      </c>
      <c r="AO375" s="774">
        <v>2.2128009755005015E-4</v>
      </c>
      <c r="AP375" s="774">
        <v>1.1763217303642688E-3</v>
      </c>
      <c r="AQ375" s="774">
        <v>5.7186644325912711E-6</v>
      </c>
      <c r="AR375" s="774">
        <v>2.2065441642164574</v>
      </c>
    </row>
    <row r="376" spans="1:44">
      <c r="A376" s="574" t="s">
        <v>1331</v>
      </c>
      <c r="B376" s="550">
        <v>374</v>
      </c>
      <c r="C376" s="550" t="s">
        <v>1332</v>
      </c>
      <c r="D376" s="551">
        <v>346996</v>
      </c>
      <c r="E376" s="551">
        <v>4851428.723410381</v>
      </c>
      <c r="F376" s="551">
        <v>271249.16232527612</v>
      </c>
      <c r="G376" s="551">
        <v>0</v>
      </c>
      <c r="H376" s="551">
        <v>43.364247645270133</v>
      </c>
      <c r="I376" s="551">
        <v>73.919822064392605</v>
      </c>
      <c r="J376" s="551">
        <v>0</v>
      </c>
      <c r="K376" s="551">
        <v>0</v>
      </c>
      <c r="L376" s="551">
        <v>0</v>
      </c>
      <c r="M376" s="551">
        <v>0</v>
      </c>
      <c r="N376" s="551">
        <v>271366.44639498577</v>
      </c>
      <c r="O376" s="774">
        <v>13.981223770332745</v>
      </c>
      <c r="P376" s="774">
        <v>0.78170688516661901</v>
      </c>
      <c r="Q376" s="774">
        <v>0</v>
      </c>
      <c r="R376" s="774">
        <v>1.2497045396854756E-4</v>
      </c>
      <c r="S376" s="774">
        <v>2.1302787946948266E-4</v>
      </c>
      <c r="T376" s="774">
        <v>0</v>
      </c>
      <c r="U376" s="774">
        <v>0</v>
      </c>
      <c r="V376" s="774">
        <v>0</v>
      </c>
      <c r="W376" s="774">
        <v>0</v>
      </c>
      <c r="X376" s="774">
        <v>0.78204488350005708</v>
      </c>
      <c r="Y376" s="774">
        <v>34.657744368149451</v>
      </c>
      <c r="Z376" s="774">
        <v>1.9228727730805848</v>
      </c>
      <c r="AA376" s="774">
        <v>7.5868542952272286E-2</v>
      </c>
      <c r="AB376" s="774">
        <v>0.13117154357361799</v>
      </c>
      <c r="AC376" s="774">
        <v>1.1000517602643051E-2</v>
      </c>
      <c r="AD376" s="774">
        <v>8.5343809973792168E-3</v>
      </c>
      <c r="AE376" s="774">
        <v>3.289523939592073E-4</v>
      </c>
      <c r="AF376" s="774">
        <v>1.1246040886465777E-3</v>
      </c>
      <c r="AG376" s="774">
        <v>2.1057017184915002E-5</v>
      </c>
      <c r="AH376" s="774">
        <v>2.150922371706288</v>
      </c>
      <c r="AI376" s="774">
        <v>31.479462366215241</v>
      </c>
      <c r="AJ376" s="774">
        <v>1.7422503206761717</v>
      </c>
      <c r="AK376" s="774">
        <v>1.9803584694717255E-2</v>
      </c>
      <c r="AL376" s="774">
        <v>4.9998827766133047E-3</v>
      </c>
      <c r="AM376" s="774">
        <v>8.2776437924143211E-3</v>
      </c>
      <c r="AN376" s="774">
        <v>6.9780731654737176E-3</v>
      </c>
      <c r="AO376" s="774">
        <v>1.1939788677765505E-4</v>
      </c>
      <c r="AP376" s="774">
        <v>9.8361499989964318E-4</v>
      </c>
      <c r="AQ376" s="774">
        <v>3.0198060525150467E-6</v>
      </c>
      <c r="AR376" s="774">
        <v>1.7834155377981202</v>
      </c>
    </row>
    <row r="377" spans="1:44">
      <c r="A377" s="574" t="s">
        <v>1333</v>
      </c>
      <c r="B377" s="550">
        <v>375</v>
      </c>
      <c r="C377" s="550" t="s">
        <v>1334</v>
      </c>
      <c r="D377" s="551">
        <v>1609487</v>
      </c>
      <c r="E377" s="551">
        <v>11022879.497725535</v>
      </c>
      <c r="F377" s="551">
        <v>618094.06948799896</v>
      </c>
      <c r="G377" s="551">
        <v>0</v>
      </c>
      <c r="H377" s="551">
        <v>98.527444914685873</v>
      </c>
      <c r="I377" s="551">
        <v>167.95243990234928</v>
      </c>
      <c r="J377" s="551">
        <v>0</v>
      </c>
      <c r="K377" s="551">
        <v>0</v>
      </c>
      <c r="L377" s="551">
        <v>0</v>
      </c>
      <c r="M377" s="551">
        <v>0</v>
      </c>
      <c r="N377" s="551">
        <v>618360.54937281599</v>
      </c>
      <c r="O377" s="774">
        <v>6.8486912275312166</v>
      </c>
      <c r="P377" s="774">
        <v>0.38403172531868784</v>
      </c>
      <c r="Q377" s="774">
        <v>0</v>
      </c>
      <c r="R377" s="774">
        <v>6.1216676440807452E-5</v>
      </c>
      <c r="S377" s="774">
        <v>1.0435153555284963E-4</v>
      </c>
      <c r="T377" s="774">
        <v>0</v>
      </c>
      <c r="U377" s="774">
        <v>0</v>
      </c>
      <c r="V377" s="774">
        <v>0</v>
      </c>
      <c r="W377" s="774">
        <v>0</v>
      </c>
      <c r="X377" s="774">
        <v>0.38419729353068149</v>
      </c>
      <c r="Y377" s="774">
        <v>24.819471313618784</v>
      </c>
      <c r="Z377" s="774">
        <v>1.359653335884867</v>
      </c>
      <c r="AA377" s="774">
        <v>7.2918245512668525E-2</v>
      </c>
      <c r="AB377" s="774">
        <v>9.3431177977438523E-2</v>
      </c>
      <c r="AC377" s="774">
        <v>1.172524879414465E-2</v>
      </c>
      <c r="AD377" s="774">
        <v>8.0860220593145966E-3</v>
      </c>
      <c r="AE377" s="774">
        <v>3.5588185639298783E-4</v>
      </c>
      <c r="AF377" s="774">
        <v>1.2925789980248164E-3</v>
      </c>
      <c r="AG377" s="774">
        <v>2.2958711991567306E-5</v>
      </c>
      <c r="AH377" s="774">
        <v>1.5474854497948425</v>
      </c>
      <c r="AI377" s="774">
        <v>21.792741222802736</v>
      </c>
      <c r="AJ377" s="774">
        <v>1.1858427469742614</v>
      </c>
      <c r="AK377" s="774">
        <v>2.9944072962419431E-2</v>
      </c>
      <c r="AL377" s="774">
        <v>6.0934177896985933E-3</v>
      </c>
      <c r="AM377" s="774">
        <v>8.911247811911693E-3</v>
      </c>
      <c r="AN377" s="774">
        <v>6.3135334212175345E-3</v>
      </c>
      <c r="AO377" s="774">
        <v>1.320987578018441E-4</v>
      </c>
      <c r="AP377" s="774">
        <v>1.1500736020663063E-3</v>
      </c>
      <c r="AQ377" s="774">
        <v>3.4136724695364361E-6</v>
      </c>
      <c r="AR377" s="774">
        <v>1.2383906049918461</v>
      </c>
    </row>
    <row r="378" spans="1:44">
      <c r="A378" s="574" t="s">
        <v>1335</v>
      </c>
      <c r="B378" s="550">
        <v>376</v>
      </c>
      <c r="C378" s="550" t="s">
        <v>1336</v>
      </c>
      <c r="D378" s="551">
        <v>208880</v>
      </c>
      <c r="E378" s="551">
        <v>22396899.076422121</v>
      </c>
      <c r="F378" s="551">
        <v>1408140.3753434494</v>
      </c>
      <c r="G378" s="551">
        <v>0</v>
      </c>
      <c r="H378" s="551">
        <v>200.19353749329227</v>
      </c>
      <c r="I378" s="551">
        <v>341.25510007688473</v>
      </c>
      <c r="J378" s="551">
        <v>0</v>
      </c>
      <c r="K378" s="551">
        <v>0</v>
      </c>
      <c r="L378" s="551">
        <v>0</v>
      </c>
      <c r="M378" s="551">
        <v>0</v>
      </c>
      <c r="N378" s="551">
        <v>1408681.8239810194</v>
      </c>
      <c r="O378" s="774">
        <v>107.22376041948546</v>
      </c>
      <c r="P378" s="774">
        <v>6.7413844089594477</v>
      </c>
      <c r="Q378" s="774">
        <v>0</v>
      </c>
      <c r="R378" s="774">
        <v>9.5841410136581894E-4</v>
      </c>
      <c r="S378" s="774">
        <v>1.6337375530298963E-3</v>
      </c>
      <c r="T378" s="774">
        <v>0</v>
      </c>
      <c r="U378" s="774">
        <v>0</v>
      </c>
      <c r="V378" s="774">
        <v>0</v>
      </c>
      <c r="W378" s="774">
        <v>0</v>
      </c>
      <c r="X378" s="774">
        <v>6.7439765606138433</v>
      </c>
      <c r="Y378" s="774">
        <v>171.38555492458789</v>
      </c>
      <c r="Z378" s="774">
        <v>10.093808944459326</v>
      </c>
      <c r="AA378" s="774">
        <v>0.20193268127245551</v>
      </c>
      <c r="AB378" s="774">
        <v>0.36594876532009668</v>
      </c>
      <c r="AC378" s="774">
        <v>3.1594783152117521E-2</v>
      </c>
      <c r="AD378" s="774">
        <v>1.3647943925060279E-2</v>
      </c>
      <c r="AE378" s="774">
        <v>6.2600192019905937E-4</v>
      </c>
      <c r="AF378" s="774">
        <v>3.3762354636329562E-3</v>
      </c>
      <c r="AG378" s="774">
        <v>4.1582165206819534E-5</v>
      </c>
      <c r="AH378" s="774">
        <v>10.710976937678094</v>
      </c>
      <c r="AI378" s="774">
        <v>164.45813827804196</v>
      </c>
      <c r="AJ378" s="774">
        <v>9.6991627989030782</v>
      </c>
      <c r="AK378" s="774">
        <v>5.9614338341813698E-2</v>
      </c>
      <c r="AL378" s="774">
        <v>2.024689714153852E-2</v>
      </c>
      <c r="AM378" s="774">
        <v>2.8277955988899942E-2</v>
      </c>
      <c r="AN378" s="774">
        <v>1.0862248845622556E-2</v>
      </c>
      <c r="AO378" s="774">
        <v>2.2059696409188281E-4</v>
      </c>
      <c r="AP378" s="774">
        <v>3.0732641110627493E-3</v>
      </c>
      <c r="AQ378" s="774">
        <v>6.1438360640938647E-6</v>
      </c>
      <c r="AR378" s="774">
        <v>9.8214642441321693</v>
      </c>
    </row>
    <row r="379" spans="1:44">
      <c r="A379" s="574" t="s">
        <v>1337</v>
      </c>
      <c r="B379" s="550">
        <v>377</v>
      </c>
      <c r="C379" s="550" t="s">
        <v>1338</v>
      </c>
      <c r="D379" s="551">
        <v>660320</v>
      </c>
      <c r="E379" s="551">
        <v>4577616.2059185896</v>
      </c>
      <c r="F379" s="551">
        <v>268103.94318658375</v>
      </c>
      <c r="G379" s="551">
        <v>0</v>
      </c>
      <c r="H379" s="551">
        <v>40.916788454621226</v>
      </c>
      <c r="I379" s="551">
        <v>69.747819603688953</v>
      </c>
      <c r="J379" s="551">
        <v>0</v>
      </c>
      <c r="K379" s="551">
        <v>0</v>
      </c>
      <c r="L379" s="551">
        <v>0</v>
      </c>
      <c r="M379" s="551">
        <v>0</v>
      </c>
      <c r="N379" s="551">
        <v>268214.6077946421</v>
      </c>
      <c r="O379" s="774">
        <v>6.9324209563826473</v>
      </c>
      <c r="P379" s="774">
        <v>0.40602123695569381</v>
      </c>
      <c r="Q379" s="774">
        <v>0</v>
      </c>
      <c r="R379" s="774">
        <v>6.196509034198756E-5</v>
      </c>
      <c r="S379" s="774">
        <v>1.0562730131404312E-4</v>
      </c>
      <c r="T379" s="774">
        <v>0</v>
      </c>
      <c r="U379" s="774">
        <v>0</v>
      </c>
      <c r="V379" s="774">
        <v>0</v>
      </c>
      <c r="W379" s="774">
        <v>0</v>
      </c>
      <c r="X379" s="774">
        <v>0.40618882934734984</v>
      </c>
      <c r="Y379" s="774">
        <v>28.333023871730088</v>
      </c>
      <c r="Z379" s="774">
        <v>1.562693582927507</v>
      </c>
      <c r="AA379" s="774">
        <v>8.5656660686096189E-2</v>
      </c>
      <c r="AB379" s="774">
        <v>0.10938115712138026</v>
      </c>
      <c r="AC379" s="774">
        <v>1.3994851953179153E-2</v>
      </c>
      <c r="AD379" s="774">
        <v>2.0733665712249529E-2</v>
      </c>
      <c r="AE379" s="774">
        <v>4.7358083495940709E-4</v>
      </c>
      <c r="AF379" s="774">
        <v>1.439878802921809E-3</v>
      </c>
      <c r="AG379" s="774">
        <v>3.0361768771428213E-5</v>
      </c>
      <c r="AH379" s="774">
        <v>1.7944037398070647</v>
      </c>
      <c r="AI379" s="774">
        <v>23.893306553502168</v>
      </c>
      <c r="AJ379" s="774">
        <v>1.3116515880855775</v>
      </c>
      <c r="AK379" s="774">
        <v>3.2173721248678268E-2</v>
      </c>
      <c r="AL379" s="774">
        <v>6.4332827144602932E-3</v>
      </c>
      <c r="AM379" s="774">
        <v>9.96299912074417E-3</v>
      </c>
      <c r="AN379" s="774">
        <v>1.5500982667345179E-2</v>
      </c>
      <c r="AO379" s="774">
        <v>1.6948797699234216E-4</v>
      </c>
      <c r="AP379" s="774">
        <v>1.2386461021302135E-3</v>
      </c>
      <c r="AQ379" s="774">
        <v>4.3109924371567056E-6</v>
      </c>
      <c r="AR379" s="774">
        <v>1.3771350189083651</v>
      </c>
    </row>
    <row r="380" spans="1:44">
      <c r="A380" s="574" t="s">
        <v>1339</v>
      </c>
      <c r="B380" s="550">
        <v>378</v>
      </c>
      <c r="C380" s="550" t="s">
        <v>1340</v>
      </c>
      <c r="D380" s="551">
        <v>191750</v>
      </c>
      <c r="E380" s="551">
        <v>4606918.9043763811</v>
      </c>
      <c r="F380" s="551">
        <v>239741.50697589127</v>
      </c>
      <c r="G380" s="551">
        <v>0</v>
      </c>
      <c r="H380" s="551">
        <v>41.178709126869109</v>
      </c>
      <c r="I380" s="551">
        <v>70.194296379809415</v>
      </c>
      <c r="J380" s="551">
        <v>0</v>
      </c>
      <c r="K380" s="551">
        <v>0</v>
      </c>
      <c r="L380" s="551">
        <v>0</v>
      </c>
      <c r="M380" s="551">
        <v>0</v>
      </c>
      <c r="N380" s="551">
        <v>239852.87998139794</v>
      </c>
      <c r="O380" s="774">
        <v>24.025652695574347</v>
      </c>
      <c r="P380" s="774">
        <v>1.2502816530685334</v>
      </c>
      <c r="Q380" s="774">
        <v>0</v>
      </c>
      <c r="R380" s="774">
        <v>2.1475206845824829E-4</v>
      </c>
      <c r="S380" s="774">
        <v>3.6607194982951456E-4</v>
      </c>
      <c r="T380" s="774">
        <v>0</v>
      </c>
      <c r="U380" s="774">
        <v>0</v>
      </c>
      <c r="V380" s="774">
        <v>0</v>
      </c>
      <c r="W380" s="774">
        <v>0</v>
      </c>
      <c r="X380" s="774">
        <v>1.2508624770868213</v>
      </c>
      <c r="Y380" s="774">
        <v>73.722474775249196</v>
      </c>
      <c r="Z380" s="774">
        <v>3.848614583114272</v>
      </c>
      <c r="AA380" s="774">
        <v>0.15611465864985022</v>
      </c>
      <c r="AB380" s="774">
        <v>0.20284410231229272</v>
      </c>
      <c r="AC380" s="774">
        <v>2.347118234466419E-2</v>
      </c>
      <c r="AD380" s="774">
        <v>1.207192703473909E-2</v>
      </c>
      <c r="AE380" s="774">
        <v>9.1211073129445245E-4</v>
      </c>
      <c r="AF380" s="774">
        <v>2.6900847184186966E-3</v>
      </c>
      <c r="AG380" s="774">
        <v>6.3465706048493396E-5</v>
      </c>
      <c r="AH380" s="774">
        <v>4.2467821146115803</v>
      </c>
      <c r="AI380" s="774">
        <v>68.756476526758391</v>
      </c>
      <c r="AJ380" s="774">
        <v>3.5675888961016335</v>
      </c>
      <c r="AK380" s="774">
        <v>7.1517590953471682E-2</v>
      </c>
      <c r="AL380" s="774">
        <v>1.0841782822664495E-2</v>
      </c>
      <c r="AM380" s="774">
        <v>2.0217027559485228E-2</v>
      </c>
      <c r="AN380" s="774">
        <v>9.2604125580331431E-3</v>
      </c>
      <c r="AO380" s="774">
        <v>2.6828630620109612E-4</v>
      </c>
      <c r="AP380" s="774">
        <v>2.3688947619680289E-3</v>
      </c>
      <c r="AQ380" s="774">
        <v>7.7620280774975629E-6</v>
      </c>
      <c r="AR380" s="774">
        <v>3.682070653091535</v>
      </c>
    </row>
    <row r="381" spans="1:44">
      <c r="A381" s="574" t="s">
        <v>1341</v>
      </c>
      <c r="B381" s="550">
        <v>379</v>
      </c>
      <c r="C381" s="550" t="s">
        <v>1342</v>
      </c>
      <c r="D381" s="551">
        <v>1087550</v>
      </c>
      <c r="E381" s="551">
        <v>2353989.0440945816</v>
      </c>
      <c r="F381" s="551">
        <v>125857.00821623385</v>
      </c>
      <c r="G381" s="551">
        <v>0</v>
      </c>
      <c r="H381" s="551">
        <v>21.041010737680661</v>
      </c>
      <c r="I381" s="551">
        <v>35.867053027356626</v>
      </c>
      <c r="J381" s="551">
        <v>0</v>
      </c>
      <c r="K381" s="551">
        <v>0</v>
      </c>
      <c r="L381" s="551">
        <v>0</v>
      </c>
      <c r="M381" s="551">
        <v>0</v>
      </c>
      <c r="N381" s="551">
        <v>125913.91627999888</v>
      </c>
      <c r="O381" s="774">
        <v>2.1644881100589228</v>
      </c>
      <c r="P381" s="774">
        <v>0.11572526156612004</v>
      </c>
      <c r="Q381" s="774">
        <v>0</v>
      </c>
      <c r="R381" s="774">
        <v>1.9347166325852294E-5</v>
      </c>
      <c r="S381" s="774">
        <v>3.2979681878862236E-5</v>
      </c>
      <c r="T381" s="774">
        <v>0</v>
      </c>
      <c r="U381" s="774">
        <v>0</v>
      </c>
      <c r="V381" s="774">
        <v>0</v>
      </c>
      <c r="W381" s="774">
        <v>0</v>
      </c>
      <c r="X381" s="774">
        <v>0.11577758841432476</v>
      </c>
      <c r="Y381" s="774">
        <v>22.566770601667741</v>
      </c>
      <c r="Z381" s="774">
        <v>1.2558798906255415</v>
      </c>
      <c r="AA381" s="774">
        <v>0.11437544209042728</v>
      </c>
      <c r="AB381" s="774">
        <v>0.10344158961006451</v>
      </c>
      <c r="AC381" s="774">
        <v>8.4044468880268675E-2</v>
      </c>
      <c r="AD381" s="774">
        <v>1.2299147763375382E-2</v>
      </c>
      <c r="AE381" s="774">
        <v>4.950486993143729E-4</v>
      </c>
      <c r="AF381" s="774">
        <v>8.5718659975941532E-4</v>
      </c>
      <c r="AG381" s="774">
        <v>3.2037550698984297E-5</v>
      </c>
      <c r="AH381" s="774">
        <v>1.5714248118194498</v>
      </c>
      <c r="AI381" s="774">
        <v>19.165564732030134</v>
      </c>
      <c r="AJ381" s="774">
        <v>1.0588974500663246</v>
      </c>
      <c r="AK381" s="774">
        <v>6.8187727486464095E-2</v>
      </c>
      <c r="AL381" s="774">
        <v>1.0381263735459638E-2</v>
      </c>
      <c r="AM381" s="774">
        <v>5.9588265628989348E-2</v>
      </c>
      <c r="AN381" s="774">
        <v>9.9975722098768535E-3</v>
      </c>
      <c r="AO381" s="774">
        <v>1.609118657657102E-4</v>
      </c>
      <c r="AP381" s="774">
        <v>6.8078548162962382E-4</v>
      </c>
      <c r="AQ381" s="774">
        <v>4.2764027537218266E-6</v>
      </c>
      <c r="AR381" s="774">
        <v>1.2078982528772637</v>
      </c>
    </row>
    <row r="382" spans="1:44">
      <c r="A382" s="574" t="s">
        <v>1343</v>
      </c>
      <c r="B382" s="550">
        <v>380</v>
      </c>
      <c r="C382" s="550" t="s">
        <v>1344</v>
      </c>
      <c r="D382" s="551">
        <v>1818300</v>
      </c>
      <c r="E382" s="551">
        <v>4208767.8442054987</v>
      </c>
      <c r="F382" s="551">
        <v>259011.70316417061</v>
      </c>
      <c r="G382" s="551">
        <v>0</v>
      </c>
      <c r="H382" s="551">
        <v>37.619856228513022</v>
      </c>
      <c r="I382" s="551">
        <v>64.127783358488173</v>
      </c>
      <c r="J382" s="551">
        <v>0</v>
      </c>
      <c r="K382" s="551">
        <v>0</v>
      </c>
      <c r="L382" s="551">
        <v>0</v>
      </c>
      <c r="M382" s="551">
        <v>0</v>
      </c>
      <c r="N382" s="551">
        <v>259113.45080375759</v>
      </c>
      <c r="O382" s="774">
        <v>2.3146718606420826</v>
      </c>
      <c r="P382" s="774">
        <v>0.14244717767374504</v>
      </c>
      <c r="Q382" s="774">
        <v>0</v>
      </c>
      <c r="R382" s="774">
        <v>2.0689576103235451E-5</v>
      </c>
      <c r="S382" s="774">
        <v>3.5267988427920681E-5</v>
      </c>
      <c r="T382" s="774">
        <v>0</v>
      </c>
      <c r="U382" s="774">
        <v>0</v>
      </c>
      <c r="V382" s="774">
        <v>0</v>
      </c>
      <c r="W382" s="774">
        <v>0</v>
      </c>
      <c r="X382" s="774">
        <v>0.14250313523827621</v>
      </c>
      <c r="Y382" s="774">
        <v>23.9313779995821</v>
      </c>
      <c r="Z382" s="774">
        <v>1.3131394561793679</v>
      </c>
      <c r="AA382" s="774">
        <v>8.8703944495325482E-2</v>
      </c>
      <c r="AB382" s="774">
        <v>0.10585881993692267</v>
      </c>
      <c r="AC382" s="774">
        <v>0.11425740928637364</v>
      </c>
      <c r="AD382" s="774">
        <v>9.3535637304367463E-3</v>
      </c>
      <c r="AE382" s="774">
        <v>5.3755988330099285E-4</v>
      </c>
      <c r="AF382" s="774">
        <v>1.1114915161365786E-3</v>
      </c>
      <c r="AG382" s="774">
        <v>3.7643958609501083E-5</v>
      </c>
      <c r="AH382" s="774">
        <v>1.6329998889864734</v>
      </c>
      <c r="AI382" s="774">
        <v>21.048000021552564</v>
      </c>
      <c r="AJ382" s="774">
        <v>1.1455773733276491</v>
      </c>
      <c r="AK382" s="774">
        <v>4.2018452437403132E-2</v>
      </c>
      <c r="AL382" s="774">
        <v>1.3227707613541669E-2</v>
      </c>
      <c r="AM382" s="774">
        <v>7.8769309695147519E-2</v>
      </c>
      <c r="AN382" s="774">
        <v>7.6181372852147447E-3</v>
      </c>
      <c r="AO382" s="774">
        <v>1.8191821947667689E-4</v>
      </c>
      <c r="AP382" s="774">
        <v>9.4720536348869423E-4</v>
      </c>
      <c r="AQ382" s="774">
        <v>5.3755760155038725E-6</v>
      </c>
      <c r="AR382" s="774">
        <v>1.288345479517937</v>
      </c>
    </row>
    <row r="383" spans="1:44">
      <c r="A383" s="574" t="s">
        <v>1345</v>
      </c>
      <c r="B383" s="550">
        <v>381</v>
      </c>
      <c r="C383" s="550" t="s">
        <v>1346</v>
      </c>
      <c r="D383" s="551">
        <v>1970607</v>
      </c>
      <c r="E383" s="551">
        <v>6100645.7843987327</v>
      </c>
      <c r="F383" s="551">
        <v>375603.35369538871</v>
      </c>
      <c r="G383" s="551">
        <v>144.0626260453364</v>
      </c>
      <c r="H383" s="551">
        <v>54.530310486509798</v>
      </c>
      <c r="I383" s="551">
        <v>92.953782601104223</v>
      </c>
      <c r="J383" s="551">
        <v>0</v>
      </c>
      <c r="K383" s="551">
        <v>0</v>
      </c>
      <c r="L383" s="551">
        <v>0</v>
      </c>
      <c r="M383" s="551">
        <v>0</v>
      </c>
      <c r="N383" s="551">
        <v>375894.90041452163</v>
      </c>
      <c r="O383" s="774">
        <v>3.0958206199403193</v>
      </c>
      <c r="P383" s="774">
        <v>0.19060287195538669</v>
      </c>
      <c r="Q383" s="774">
        <v>7.3105711105936599E-5</v>
      </c>
      <c r="R383" s="774">
        <v>2.7671834356880796E-5</v>
      </c>
      <c r="S383" s="774">
        <v>4.7170127073081655E-5</v>
      </c>
      <c r="T383" s="774">
        <v>0</v>
      </c>
      <c r="U383" s="774">
        <v>0</v>
      </c>
      <c r="V383" s="774">
        <v>0</v>
      </c>
      <c r="W383" s="774">
        <v>0</v>
      </c>
      <c r="X383" s="774">
        <v>0.19075081962792259</v>
      </c>
      <c r="Y383" s="774">
        <v>31.050342096180131</v>
      </c>
      <c r="Z383" s="774">
        <v>1.6782175752951038</v>
      </c>
      <c r="AA383" s="774">
        <v>0.14873731464592563</v>
      </c>
      <c r="AB383" s="774">
        <v>0.12250143830947008</v>
      </c>
      <c r="AC383" s="774">
        <v>2.5817702474342879E-2</v>
      </c>
      <c r="AD383" s="774">
        <v>9.3553674831959501E-3</v>
      </c>
      <c r="AE383" s="774">
        <v>5.7711367353336122E-4</v>
      </c>
      <c r="AF383" s="774">
        <v>1.434836385736091E-3</v>
      </c>
      <c r="AG383" s="774">
        <v>4.3009907985100187E-5</v>
      </c>
      <c r="AH383" s="774">
        <v>1.9866843581752929</v>
      </c>
      <c r="AI383" s="774">
        <v>27.965271105068947</v>
      </c>
      <c r="AJ383" s="774">
        <v>1.5007820390790989</v>
      </c>
      <c r="AK383" s="774">
        <v>9.777030005224828E-2</v>
      </c>
      <c r="AL383" s="774">
        <v>1.015397987184876E-2</v>
      </c>
      <c r="AM383" s="774">
        <v>1.9593329867643908E-2</v>
      </c>
      <c r="AN383" s="774">
        <v>7.5724044438350274E-3</v>
      </c>
      <c r="AO383" s="774">
        <v>1.7436904367903184E-4</v>
      </c>
      <c r="AP383" s="774">
        <v>1.2492077441364549E-3</v>
      </c>
      <c r="AQ383" s="774">
        <v>4.8062985405608436E-6</v>
      </c>
      <c r="AR383" s="774">
        <v>1.6373004364010308</v>
      </c>
    </row>
    <row r="384" spans="1:44">
      <c r="A384" s="574" t="s">
        <v>1347</v>
      </c>
      <c r="B384" s="550">
        <v>382</v>
      </c>
      <c r="C384" s="550" t="s">
        <v>1348</v>
      </c>
      <c r="D384" s="551">
        <v>3406138</v>
      </c>
      <c r="E384" s="551">
        <v>13245486.418793092</v>
      </c>
      <c r="F384" s="551">
        <v>823077.03179254057</v>
      </c>
      <c r="G384" s="551">
        <v>2178.9212087521064</v>
      </c>
      <c r="H384" s="551">
        <v>118.3941032617783</v>
      </c>
      <c r="I384" s="551">
        <v>201.81766136414328</v>
      </c>
      <c r="J384" s="551">
        <v>0</v>
      </c>
      <c r="K384" s="551">
        <v>0</v>
      </c>
      <c r="L384" s="551">
        <v>0</v>
      </c>
      <c r="M384" s="551">
        <v>0</v>
      </c>
      <c r="N384" s="551">
        <v>825576.16476591851</v>
      </c>
      <c r="O384" s="774">
        <v>3.8887110324928384</v>
      </c>
      <c r="P384" s="774">
        <v>0.24164523921007916</v>
      </c>
      <c r="Q384" s="774">
        <v>6.3970432459052053E-4</v>
      </c>
      <c r="R384" s="774">
        <v>3.4759044777921006E-5</v>
      </c>
      <c r="S384" s="774">
        <v>5.9251169906839736E-5</v>
      </c>
      <c r="T384" s="774">
        <v>0</v>
      </c>
      <c r="U384" s="774">
        <v>0</v>
      </c>
      <c r="V384" s="774">
        <v>0</v>
      </c>
      <c r="W384" s="774">
        <v>0</v>
      </c>
      <c r="X384" s="774">
        <v>0.24237895374935445</v>
      </c>
      <c r="Y384" s="774">
        <v>39.848979037523819</v>
      </c>
      <c r="Z384" s="774">
        <v>2.1833842235512941</v>
      </c>
      <c r="AA384" s="774">
        <v>0.17245887601533244</v>
      </c>
      <c r="AB384" s="774">
        <v>0.16830774766424356</v>
      </c>
      <c r="AC384" s="774">
        <v>2.1768600106827903E-2</v>
      </c>
      <c r="AD384" s="774">
        <v>2.0839160121609458E-2</v>
      </c>
      <c r="AE384" s="774">
        <v>1.577201176777625E-3</v>
      </c>
      <c r="AF384" s="774">
        <v>2.0157746138071975E-3</v>
      </c>
      <c r="AG384" s="774">
        <v>1.0421051776959222E-4</v>
      </c>
      <c r="AH384" s="774">
        <v>2.5704557937676622</v>
      </c>
      <c r="AI384" s="774">
        <v>35.769010392651978</v>
      </c>
      <c r="AJ384" s="774">
        <v>1.9488857611976025</v>
      </c>
      <c r="AK384" s="774">
        <v>0.10327026731992756</v>
      </c>
      <c r="AL384" s="774">
        <v>1.1938014985548365E-2</v>
      </c>
      <c r="AM384" s="774">
        <v>1.9451884712549609E-2</v>
      </c>
      <c r="AN384" s="774">
        <v>1.6396434180946932E-2</v>
      </c>
      <c r="AO384" s="774">
        <v>5.0914129203879013E-4</v>
      </c>
      <c r="AP384" s="774">
        <v>1.6562346659445956E-3</v>
      </c>
      <c r="AQ384" s="774">
        <v>1.7263847773902106E-5</v>
      </c>
      <c r="AR384" s="774">
        <v>2.1021250022023326</v>
      </c>
    </row>
    <row r="385" spans="1:44">
      <c r="A385" s="574" t="s">
        <v>1349</v>
      </c>
      <c r="B385" s="550">
        <v>383</v>
      </c>
      <c r="C385" s="550" t="s">
        <v>328</v>
      </c>
      <c r="D385" s="551">
        <v>536690</v>
      </c>
      <c r="E385" s="551">
        <v>604435.60437049472</v>
      </c>
      <c r="F385" s="551">
        <v>31407.490156553569</v>
      </c>
      <c r="G385" s="551">
        <v>4429.4184881263291</v>
      </c>
      <c r="H385" s="551">
        <v>5.4027167516779153</v>
      </c>
      <c r="I385" s="551">
        <v>9.209611203571864</v>
      </c>
      <c r="J385" s="551">
        <v>0</v>
      </c>
      <c r="K385" s="551">
        <v>0</v>
      </c>
      <c r="L385" s="551">
        <v>0</v>
      </c>
      <c r="M385" s="551">
        <v>0</v>
      </c>
      <c r="N385" s="551">
        <v>35851.520972635146</v>
      </c>
      <c r="O385" s="774">
        <v>1.12622855721272</v>
      </c>
      <c r="P385" s="774">
        <v>5.8520729204109577E-2</v>
      </c>
      <c r="Q385" s="774">
        <v>8.2532159871179442E-3</v>
      </c>
      <c r="R385" s="774">
        <v>1.0066736387258781E-5</v>
      </c>
      <c r="S385" s="774">
        <v>1.7160020130004033E-5</v>
      </c>
      <c r="T385" s="774">
        <v>0</v>
      </c>
      <c r="U385" s="774">
        <v>0</v>
      </c>
      <c r="V385" s="774">
        <v>0</v>
      </c>
      <c r="W385" s="774">
        <v>0</v>
      </c>
      <c r="X385" s="774">
        <v>6.6801171947744792E-2</v>
      </c>
      <c r="Y385" s="774">
        <v>14.938117706131278</v>
      </c>
      <c r="Z385" s="774">
        <v>0.83029410825209882</v>
      </c>
      <c r="AA385" s="774">
        <v>6.8989475852065107E-2</v>
      </c>
      <c r="AB385" s="774">
        <v>6.9530752951755342E-2</v>
      </c>
      <c r="AC385" s="774">
        <v>3.7719246265548893E-2</v>
      </c>
      <c r="AD385" s="774">
        <v>8.6462276672451786E-3</v>
      </c>
      <c r="AE385" s="774">
        <v>5.2622633963135762E-4</v>
      </c>
      <c r="AF385" s="774">
        <v>6.5083587246334029E-4</v>
      </c>
      <c r="AG385" s="774">
        <v>3.277493743725042E-5</v>
      </c>
      <c r="AH385" s="774">
        <v>1.0163896481382451</v>
      </c>
      <c r="AI385" s="774">
        <v>10.412050201624513</v>
      </c>
      <c r="AJ385" s="774">
        <v>0.57417846663288563</v>
      </c>
      <c r="AK385" s="774">
        <v>2.738801420234932E-2</v>
      </c>
      <c r="AL385" s="774">
        <v>5.9376992826386862E-3</v>
      </c>
      <c r="AM385" s="774">
        <v>1.8003512236477951E-2</v>
      </c>
      <c r="AN385" s="774">
        <v>5.90990555141826E-3</v>
      </c>
      <c r="AO385" s="774">
        <v>1.3818932648215803E-4</v>
      </c>
      <c r="AP385" s="774">
        <v>4.0781442885434645E-4</v>
      </c>
      <c r="AQ385" s="774">
        <v>3.5802425628231391E-6</v>
      </c>
      <c r="AR385" s="774">
        <v>0.63196718190366918</v>
      </c>
    </row>
    <row r="386" spans="1:44">
      <c r="A386" s="574" t="s">
        <v>1350</v>
      </c>
      <c r="B386" s="550">
        <v>384</v>
      </c>
      <c r="C386" s="550" t="s">
        <v>1351</v>
      </c>
      <c r="D386" s="551">
        <v>237765</v>
      </c>
      <c r="E386" s="551">
        <v>186152.64867260892</v>
      </c>
      <c r="F386" s="551">
        <v>12064.089645655691</v>
      </c>
      <c r="G386" s="551">
        <v>221.61695902428917</v>
      </c>
      <c r="H386" s="551">
        <v>1.6639159342708834</v>
      </c>
      <c r="I386" s="551">
        <v>2.8363542888499031</v>
      </c>
      <c r="J386" s="551">
        <v>0</v>
      </c>
      <c r="K386" s="551">
        <v>0</v>
      </c>
      <c r="L386" s="551">
        <v>0</v>
      </c>
      <c r="M386" s="551">
        <v>0</v>
      </c>
      <c r="N386" s="551">
        <v>12290.2068749031</v>
      </c>
      <c r="O386" s="774">
        <v>0.7829270442353119</v>
      </c>
      <c r="P386" s="774">
        <v>5.0739552270753441E-2</v>
      </c>
      <c r="Q386" s="774">
        <v>9.3208402844947391E-4</v>
      </c>
      <c r="R386" s="774">
        <v>6.9981533626517082E-6</v>
      </c>
      <c r="S386" s="774">
        <v>1.1929233860534154E-5</v>
      </c>
      <c r="T386" s="774">
        <v>0</v>
      </c>
      <c r="U386" s="774">
        <v>0</v>
      </c>
      <c r="V386" s="774">
        <v>0</v>
      </c>
      <c r="W386" s="774">
        <v>0</v>
      </c>
      <c r="X386" s="774">
        <v>5.1690563686426098E-2</v>
      </c>
      <c r="Y386" s="774">
        <v>18.750736618811132</v>
      </c>
      <c r="Z386" s="774">
        <v>1.1197065664547448</v>
      </c>
      <c r="AA386" s="774">
        <v>0.11805722877116255</v>
      </c>
      <c r="AB386" s="774">
        <v>0.11102811251402725</v>
      </c>
      <c r="AC386" s="774">
        <v>1.817336656214966E-2</v>
      </c>
      <c r="AD386" s="774">
        <v>1.2851546622234042E-2</v>
      </c>
      <c r="AE386" s="774">
        <v>6.0543094641930784E-4</v>
      </c>
      <c r="AF386" s="774">
        <v>6.2146014763822337E-4</v>
      </c>
      <c r="AG386" s="774">
        <v>3.8922563014860249E-5</v>
      </c>
      <c r="AH386" s="774">
        <v>1.3810826345813909</v>
      </c>
      <c r="AI386" s="774">
        <v>15.369953235439226</v>
      </c>
      <c r="AJ386" s="774">
        <v>0.92796986008927018</v>
      </c>
      <c r="AK386" s="774">
        <v>6.8924439110598007E-2</v>
      </c>
      <c r="AL386" s="774">
        <v>8.7362930278218429E-3</v>
      </c>
      <c r="AM386" s="774">
        <v>1.4635776264716568E-2</v>
      </c>
      <c r="AN386" s="774">
        <v>1.1197227480593102E-2</v>
      </c>
      <c r="AO386" s="774">
        <v>1.9779597023788039E-4</v>
      </c>
      <c r="AP386" s="774">
        <v>4.176988098821141E-4</v>
      </c>
      <c r="AQ386" s="774">
        <v>4.6641623144081899E-6</v>
      </c>
      <c r="AR386" s="774">
        <v>1.032083754915434</v>
      </c>
    </row>
    <row r="387" spans="1:44">
      <c r="A387" s="574" t="s">
        <v>1352</v>
      </c>
      <c r="B387" s="550">
        <v>385</v>
      </c>
      <c r="C387" s="550" t="s">
        <v>1353</v>
      </c>
      <c r="D387" s="551">
        <v>1819894</v>
      </c>
      <c r="E387" s="551">
        <v>4865540.9710161258</v>
      </c>
      <c r="F387" s="551">
        <v>302043.05484643474</v>
      </c>
      <c r="G387" s="551">
        <v>0</v>
      </c>
      <c r="H387" s="551">
        <v>43.490389249093738</v>
      </c>
      <c r="I387" s="551">
        <v>74.134846316302458</v>
      </c>
      <c r="J387" s="551">
        <v>0</v>
      </c>
      <c r="K387" s="551">
        <v>0</v>
      </c>
      <c r="L387" s="551">
        <v>0</v>
      </c>
      <c r="M387" s="551">
        <v>0</v>
      </c>
      <c r="N387" s="551">
        <v>302160.68008200015</v>
      </c>
      <c r="O387" s="774">
        <v>2.673529870979368</v>
      </c>
      <c r="P387" s="774">
        <v>0.16596738867562327</v>
      </c>
      <c r="Q387" s="774">
        <v>0</v>
      </c>
      <c r="R387" s="774">
        <v>2.3897210084265202E-5</v>
      </c>
      <c r="S387" s="774">
        <v>4.0735804566805793E-5</v>
      </c>
      <c r="T387" s="774">
        <v>0</v>
      </c>
      <c r="U387" s="774">
        <v>0</v>
      </c>
      <c r="V387" s="774">
        <v>0</v>
      </c>
      <c r="W387" s="774">
        <v>0</v>
      </c>
      <c r="X387" s="774">
        <v>0.16603202169027437</v>
      </c>
      <c r="Y387" s="774">
        <v>27.46692837857892</v>
      </c>
      <c r="Z387" s="774">
        <v>1.5609362835232441</v>
      </c>
      <c r="AA387" s="774">
        <v>0.1319996896348701</v>
      </c>
      <c r="AB387" s="774">
        <v>0.15655269295182483</v>
      </c>
      <c r="AC387" s="774">
        <v>3.1669640924316629E-2</v>
      </c>
      <c r="AD387" s="774">
        <v>8.9051412291640767E-3</v>
      </c>
      <c r="AE387" s="774">
        <v>3.170654575267726E-4</v>
      </c>
      <c r="AF387" s="774">
        <v>1.0948314352880945E-3</v>
      </c>
      <c r="AG387" s="774">
        <v>2.0583031648327648E-5</v>
      </c>
      <c r="AH387" s="774">
        <v>1.8914959281878831</v>
      </c>
      <c r="AI387" s="774">
        <v>23.809695840243307</v>
      </c>
      <c r="AJ387" s="774">
        <v>1.3485631176248194</v>
      </c>
      <c r="AK387" s="774">
        <v>7.556184238160811E-2</v>
      </c>
      <c r="AL387" s="774">
        <v>3.1478052023930267E-2</v>
      </c>
      <c r="AM387" s="774">
        <v>2.1976010037793158E-2</v>
      </c>
      <c r="AN387" s="774">
        <v>7.3456185656625202E-3</v>
      </c>
      <c r="AO387" s="774">
        <v>1.1178836732813753E-4</v>
      </c>
      <c r="AP387" s="774">
        <v>9.4326253506654874E-4</v>
      </c>
      <c r="AQ387" s="774">
        <v>2.3849319082449847E-6</v>
      </c>
      <c r="AR387" s="774">
        <v>1.4859820764681162</v>
      </c>
    </row>
    <row r="388" spans="1:44">
      <c r="A388" s="574" t="s">
        <v>1354</v>
      </c>
      <c r="B388" s="550">
        <v>386</v>
      </c>
      <c r="C388" s="550" t="s">
        <v>1355</v>
      </c>
      <c r="D388" s="551">
        <v>2340639</v>
      </c>
      <c r="E388" s="551">
        <v>4949004.4225016125</v>
      </c>
      <c r="F388" s="551">
        <v>300587.16934357717</v>
      </c>
      <c r="G388" s="551">
        <v>0</v>
      </c>
      <c r="H388" s="551">
        <v>44.236423043650142</v>
      </c>
      <c r="I388" s="551">
        <v>75.406554885969001</v>
      </c>
      <c r="J388" s="551">
        <v>0</v>
      </c>
      <c r="K388" s="551">
        <v>0</v>
      </c>
      <c r="L388" s="551">
        <v>0</v>
      </c>
      <c r="M388" s="551">
        <v>0</v>
      </c>
      <c r="N388" s="551">
        <v>300706.81232150679</v>
      </c>
      <c r="O388" s="774">
        <v>2.1143817660483366</v>
      </c>
      <c r="P388" s="774">
        <v>0.12842098646719002</v>
      </c>
      <c r="Q388" s="774">
        <v>0</v>
      </c>
      <c r="R388" s="774">
        <v>1.8899293331286944E-5</v>
      </c>
      <c r="S388" s="774">
        <v>3.2216225947687363E-5</v>
      </c>
      <c r="T388" s="774">
        <v>0</v>
      </c>
      <c r="U388" s="774">
        <v>0</v>
      </c>
      <c r="V388" s="774">
        <v>0</v>
      </c>
      <c r="W388" s="774">
        <v>0</v>
      </c>
      <c r="X388" s="774">
        <v>0.128472101986469</v>
      </c>
      <c r="Y388" s="774">
        <v>15.564372173813746</v>
      </c>
      <c r="Z388" s="774">
        <v>0.87556936415869391</v>
      </c>
      <c r="AA388" s="774">
        <v>6.9076485553046352E-2</v>
      </c>
      <c r="AB388" s="774">
        <v>6.6419706811997631E-2</v>
      </c>
      <c r="AC388" s="774">
        <v>9.6501480998694069E-3</v>
      </c>
      <c r="AD388" s="774">
        <v>5.6827622394417937E-3</v>
      </c>
      <c r="AE388" s="774">
        <v>2.2743002816406557E-4</v>
      </c>
      <c r="AF388" s="774">
        <v>7.2335179463423526E-4</v>
      </c>
      <c r="AG388" s="774">
        <v>1.3754352757796729E-5</v>
      </c>
      <c r="AH388" s="774">
        <v>1.0273630030386054</v>
      </c>
      <c r="AI388" s="774">
        <v>13.80603294947324</v>
      </c>
      <c r="AJ388" s="774">
        <v>0.77389433619428738</v>
      </c>
      <c r="AK388" s="774">
        <v>4.1520811759003518E-2</v>
      </c>
      <c r="AL388" s="774">
        <v>6.0843551634555066E-3</v>
      </c>
      <c r="AM388" s="774">
        <v>8.6671038761993602E-3</v>
      </c>
      <c r="AN388" s="774">
        <v>4.9123884216009678E-3</v>
      </c>
      <c r="AO388" s="774">
        <v>8.1625997039264212E-5</v>
      </c>
      <c r="AP388" s="774">
        <v>6.3467737898699559E-4</v>
      </c>
      <c r="AQ388" s="774">
        <v>1.8199498722838914E-6</v>
      </c>
      <c r="AR388" s="774">
        <v>0.83579711874044549</v>
      </c>
    </row>
    <row r="389" spans="1:44">
      <c r="A389" s="574" t="s">
        <v>1356</v>
      </c>
      <c r="B389" s="550">
        <v>387</v>
      </c>
      <c r="C389" s="550" t="s">
        <v>1357</v>
      </c>
      <c r="D389" s="551">
        <v>389882</v>
      </c>
      <c r="E389" s="551">
        <v>547050.26487294631</v>
      </c>
      <c r="F389" s="551">
        <v>40764.593884539885</v>
      </c>
      <c r="G389" s="551">
        <v>515.37897204951332</v>
      </c>
      <c r="H389" s="551">
        <v>4.8897808280454473</v>
      </c>
      <c r="I389" s="551">
        <v>8.3352473147870327</v>
      </c>
      <c r="J389" s="551">
        <v>0</v>
      </c>
      <c r="K389" s="551">
        <v>0</v>
      </c>
      <c r="L389" s="551">
        <v>0</v>
      </c>
      <c r="M389" s="551">
        <v>0</v>
      </c>
      <c r="N389" s="551">
        <v>41293.197884732232</v>
      </c>
      <c r="O389" s="774">
        <v>1.403117519846893</v>
      </c>
      <c r="P389" s="774">
        <v>0.10455623466725801</v>
      </c>
      <c r="Q389" s="774">
        <v>1.3218844985136871E-3</v>
      </c>
      <c r="R389" s="774">
        <v>1.2541694225548878E-5</v>
      </c>
      <c r="S389" s="774">
        <v>2.1378897499210101E-5</v>
      </c>
      <c r="T389" s="774">
        <v>0</v>
      </c>
      <c r="U389" s="774">
        <v>0</v>
      </c>
      <c r="V389" s="774">
        <v>0</v>
      </c>
      <c r="W389" s="774">
        <v>0</v>
      </c>
      <c r="X389" s="774">
        <v>0.10591203975749645</v>
      </c>
      <c r="Y389" s="774">
        <v>21.677700227057422</v>
      </c>
      <c r="Z389" s="774">
        <v>1.2633386479403095</v>
      </c>
      <c r="AA389" s="774">
        <v>0.28058155773494636</v>
      </c>
      <c r="AB389" s="774">
        <v>0.12551444084059429</v>
      </c>
      <c r="AC389" s="774">
        <v>2.8469157497627476E-2</v>
      </c>
      <c r="AD389" s="774">
        <v>1.0345266429057915E-2</v>
      </c>
      <c r="AE389" s="774">
        <v>1.3504991099570164E-3</v>
      </c>
      <c r="AF389" s="774">
        <v>1.7188569792050703E-3</v>
      </c>
      <c r="AG389" s="774">
        <v>9.2796816854426423E-5</v>
      </c>
      <c r="AH389" s="774">
        <v>1.7114112233485523</v>
      </c>
      <c r="AI389" s="774">
        <v>16.862256502654947</v>
      </c>
      <c r="AJ389" s="774">
        <v>0.98530788562355331</v>
      </c>
      <c r="AK389" s="774">
        <v>0.22339155994020415</v>
      </c>
      <c r="AL389" s="774">
        <v>2.2689985375507843E-2</v>
      </c>
      <c r="AM389" s="774">
        <v>2.5107403940309359E-2</v>
      </c>
      <c r="AN389" s="774">
        <v>8.2733070638799852E-3</v>
      </c>
      <c r="AO389" s="774">
        <v>2.6509508354957635E-4</v>
      </c>
      <c r="AP389" s="774">
        <v>1.3045967844828343E-3</v>
      </c>
      <c r="AQ389" s="774">
        <v>5.7964762984056243E-6</v>
      </c>
      <c r="AR389" s="774">
        <v>1.2663456302877858</v>
      </c>
    </row>
    <row r="390" spans="1:44">
      <c r="A390" s="574" t="s">
        <v>1358</v>
      </c>
      <c r="B390" s="550">
        <v>388</v>
      </c>
      <c r="C390" s="550" t="s">
        <v>330</v>
      </c>
      <c r="D390" s="551">
        <v>1502153</v>
      </c>
      <c r="E390" s="551">
        <v>1812578.1508093153</v>
      </c>
      <c r="F390" s="551">
        <v>119672.26312499575</v>
      </c>
      <c r="G390" s="551">
        <v>0</v>
      </c>
      <c r="H390" s="551">
        <v>16.201637144294104</v>
      </c>
      <c r="I390" s="551">
        <v>27.617731193099626</v>
      </c>
      <c r="J390" s="551">
        <v>0</v>
      </c>
      <c r="K390" s="551">
        <v>0</v>
      </c>
      <c r="L390" s="551">
        <v>0</v>
      </c>
      <c r="M390" s="551">
        <v>0</v>
      </c>
      <c r="N390" s="551">
        <v>119716.08249333313</v>
      </c>
      <c r="O390" s="774">
        <v>1.2066534839056442</v>
      </c>
      <c r="P390" s="774">
        <v>7.9667159819935621E-2</v>
      </c>
      <c r="Q390" s="774">
        <v>0</v>
      </c>
      <c r="R390" s="774">
        <v>1.0785610483282398E-5</v>
      </c>
      <c r="S390" s="774">
        <v>1.8385431572615855E-5</v>
      </c>
      <c r="T390" s="774">
        <v>0</v>
      </c>
      <c r="U390" s="774">
        <v>0</v>
      </c>
      <c r="V390" s="774">
        <v>0</v>
      </c>
      <c r="W390" s="774">
        <v>0</v>
      </c>
      <c r="X390" s="774">
        <v>7.9696330861991529E-2</v>
      </c>
      <c r="Y390" s="774">
        <v>15.641793615415793</v>
      </c>
      <c r="Z390" s="774">
        <v>0.89847666063617249</v>
      </c>
      <c r="AA390" s="774">
        <v>0.17294036175885405</v>
      </c>
      <c r="AB390" s="774">
        <v>8.7987401070371798E-2</v>
      </c>
      <c r="AC390" s="774">
        <v>1.7541562610278224E-2</v>
      </c>
      <c r="AD390" s="774">
        <v>8.5597422844602838E-3</v>
      </c>
      <c r="AE390" s="774">
        <v>3.7579987525636875E-4</v>
      </c>
      <c r="AF390" s="774">
        <v>6.3088221748834269E-4</v>
      </c>
      <c r="AG390" s="774">
        <v>2.4358147984606922E-5</v>
      </c>
      <c r="AH390" s="774">
        <v>1.1865367686008661</v>
      </c>
      <c r="AI390" s="774">
        <v>13.004298464145068</v>
      </c>
      <c r="AJ390" s="774">
        <v>0.74715515431310753</v>
      </c>
      <c r="AK390" s="774">
        <v>0.13371292019689326</v>
      </c>
      <c r="AL390" s="774">
        <v>1.0152867712657694E-2</v>
      </c>
      <c r="AM390" s="774">
        <v>1.5493259823669343E-2</v>
      </c>
      <c r="AN390" s="774">
        <v>7.2973423120923468E-3</v>
      </c>
      <c r="AO390" s="774">
        <v>1.2551386337053902E-4</v>
      </c>
      <c r="AP390" s="774">
        <v>4.9276847587689885E-4</v>
      </c>
      <c r="AQ390" s="774">
        <v>2.8950730230128094E-6</v>
      </c>
      <c r="AR390" s="774">
        <v>0.91443272177069057</v>
      </c>
    </row>
    <row r="391" spans="1:44">
      <c r="A391" s="574" t="s">
        <v>1359</v>
      </c>
      <c r="B391" s="550">
        <v>389</v>
      </c>
      <c r="C391" s="550" t="s">
        <v>332</v>
      </c>
      <c r="D391" s="551">
        <v>1482084</v>
      </c>
      <c r="E391" s="551">
        <v>0</v>
      </c>
      <c r="F391" s="551">
        <v>0</v>
      </c>
      <c r="G391" s="551">
        <v>0</v>
      </c>
      <c r="H391" s="551">
        <v>0</v>
      </c>
      <c r="I391" s="551">
        <v>0</v>
      </c>
      <c r="J391" s="551">
        <v>0</v>
      </c>
      <c r="K391" s="551">
        <v>0</v>
      </c>
      <c r="L391" s="551">
        <v>0</v>
      </c>
      <c r="M391" s="551">
        <v>0</v>
      </c>
      <c r="N391" s="551">
        <v>0</v>
      </c>
      <c r="O391" s="774">
        <v>0</v>
      </c>
      <c r="P391" s="774">
        <v>0</v>
      </c>
      <c r="Q391" s="774">
        <v>0</v>
      </c>
      <c r="R391" s="774">
        <v>0</v>
      </c>
      <c r="S391" s="774">
        <v>0</v>
      </c>
      <c r="T391" s="774">
        <v>0</v>
      </c>
      <c r="U391" s="774">
        <v>0</v>
      </c>
      <c r="V391" s="774">
        <v>0</v>
      </c>
      <c r="W391" s="774">
        <v>0</v>
      </c>
      <c r="X391" s="774">
        <v>0</v>
      </c>
      <c r="Y391" s="774">
        <v>75.647630111897783</v>
      </c>
      <c r="Z391" s="774">
        <v>3.9098963717016804</v>
      </c>
      <c r="AA391" s="774">
        <v>0.19427720363815867</v>
      </c>
      <c r="AB391" s="774">
        <v>0.22202631797725539</v>
      </c>
      <c r="AC391" s="774">
        <v>3.0208279835131125E-2</v>
      </c>
      <c r="AD391" s="774">
        <v>3.0134951289654977E-2</v>
      </c>
      <c r="AE391" s="774">
        <v>3.2764893292568618E-3</v>
      </c>
      <c r="AF391" s="774">
        <v>3.4281521393396751E-3</v>
      </c>
      <c r="AG391" s="774">
        <v>1.9713134764176931E-4</v>
      </c>
      <c r="AH391" s="774">
        <v>4.3934448972581199</v>
      </c>
      <c r="AI391" s="774">
        <v>57.201809436110153</v>
      </c>
      <c r="AJ391" s="774">
        <v>2.8847866232587442</v>
      </c>
      <c r="AK391" s="774">
        <v>6.854109286441333E-2</v>
      </c>
      <c r="AL391" s="774">
        <v>8.3262423575696434E-3</v>
      </c>
      <c r="AM391" s="774">
        <v>1.815578569606555E-2</v>
      </c>
      <c r="AN391" s="774">
        <v>2.1720328351620903E-2</v>
      </c>
      <c r="AO391" s="774">
        <v>1.2242188388261865E-3</v>
      </c>
      <c r="AP391" s="774">
        <v>2.4460222666851015E-3</v>
      </c>
      <c r="AQ391" s="774">
        <v>2.4559325992701705E-5</v>
      </c>
      <c r="AR391" s="774">
        <v>3.0052248729599178</v>
      </c>
    </row>
    <row r="392" spans="1:44">
      <c r="A392" s="574" t="s">
        <v>1360</v>
      </c>
      <c r="B392" s="550">
        <v>390</v>
      </c>
      <c r="C392" s="550" t="s">
        <v>334</v>
      </c>
      <c r="D392" s="551">
        <v>7735345</v>
      </c>
      <c r="E392" s="551">
        <v>39040667.149957202</v>
      </c>
      <c r="F392" s="551">
        <v>2651020.7045151694</v>
      </c>
      <c r="G392" s="551">
        <v>13950.765239464909</v>
      </c>
      <c r="H392" s="551">
        <v>348.9630076100986</v>
      </c>
      <c r="I392" s="551">
        <v>594.85140018121206</v>
      </c>
      <c r="J392" s="551">
        <v>0</v>
      </c>
      <c r="K392" s="551">
        <v>0</v>
      </c>
      <c r="L392" s="551">
        <v>0</v>
      </c>
      <c r="M392" s="551">
        <v>0</v>
      </c>
      <c r="N392" s="551">
        <v>2665915.2841624259</v>
      </c>
      <c r="O392" s="774">
        <v>5.0470492460203396</v>
      </c>
      <c r="P392" s="774">
        <v>0.34271525116399715</v>
      </c>
      <c r="Q392" s="774">
        <v>1.8035091181408079E-3</v>
      </c>
      <c r="R392" s="774">
        <v>4.5112791686744235E-5</v>
      </c>
      <c r="S392" s="774">
        <v>7.690043562132162E-5</v>
      </c>
      <c r="T392" s="774">
        <v>0</v>
      </c>
      <c r="U392" s="774">
        <v>0</v>
      </c>
      <c r="V392" s="774">
        <v>0</v>
      </c>
      <c r="W392" s="774">
        <v>0</v>
      </c>
      <c r="X392" s="774">
        <v>0.344640773509446</v>
      </c>
      <c r="Y392" s="774">
        <v>14.917660401926984</v>
      </c>
      <c r="Z392" s="774">
        <v>0.94213123858196035</v>
      </c>
      <c r="AA392" s="774">
        <v>0.12938683076649476</v>
      </c>
      <c r="AB392" s="774">
        <v>7.3638573439244348E-2</v>
      </c>
      <c r="AC392" s="774">
        <v>1.0238553424188081E-2</v>
      </c>
      <c r="AD392" s="774">
        <v>4.5503662137623708E-3</v>
      </c>
      <c r="AE392" s="774">
        <v>3.9754297801701142E-4</v>
      </c>
      <c r="AF392" s="774">
        <v>4.3584210198212319E-4</v>
      </c>
      <c r="AG392" s="774">
        <v>3.6624956252413598E-5</v>
      </c>
      <c r="AH392" s="774">
        <v>1.1608155724619016</v>
      </c>
      <c r="AI392" s="774">
        <v>12.792249360065405</v>
      </c>
      <c r="AJ392" s="774">
        <v>0.81843332697575866</v>
      </c>
      <c r="AK392" s="774">
        <v>9.3669158736749331E-2</v>
      </c>
      <c r="AL392" s="774">
        <v>5.9324845410980353E-3</v>
      </c>
      <c r="AM392" s="774">
        <v>8.8528086540836676E-3</v>
      </c>
      <c r="AN392" s="774">
        <v>3.6126953731701441E-3</v>
      </c>
      <c r="AO392" s="774">
        <v>9.5915089684833703E-5</v>
      </c>
      <c r="AP392" s="774">
        <v>3.0155281919496974E-4</v>
      </c>
      <c r="AQ392" s="774">
        <v>2.2812598498953943E-6</v>
      </c>
      <c r="AR392" s="774">
        <v>0.93090022344958956</v>
      </c>
    </row>
    <row r="393" spans="1:44">
      <c r="A393" s="574" t="s">
        <v>1361</v>
      </c>
      <c r="B393" s="550">
        <v>391</v>
      </c>
      <c r="C393" s="550" t="s">
        <v>25</v>
      </c>
      <c r="D393" s="551">
        <v>1027239730</v>
      </c>
      <c r="E393" s="551">
        <v>14993530739.138908</v>
      </c>
      <c r="F393" s="551">
        <v>872996226.46409392</v>
      </c>
      <c r="G393" s="551">
        <v>75559803.258016661</v>
      </c>
      <c r="H393" s="551">
        <v>30270452.193085071</v>
      </c>
      <c r="I393" s="551">
        <v>17349217.067179047</v>
      </c>
      <c r="J393" s="551">
        <v>36065134.413358636</v>
      </c>
      <c r="K393" s="551">
        <v>3214175.7339196447</v>
      </c>
      <c r="L393" s="551">
        <v>2246189.9554793332</v>
      </c>
      <c r="M393" s="551">
        <v>292790.7644857979</v>
      </c>
      <c r="N393" s="551">
        <v>1037993989.8496182</v>
      </c>
      <c r="O393" s="775"/>
      <c r="P393" s="775"/>
      <c r="Q393" s="775"/>
      <c r="R393" s="775"/>
      <c r="S393" s="775"/>
      <c r="T393" s="775"/>
      <c r="U393" s="775"/>
      <c r="V393" s="775"/>
      <c r="W393" s="775"/>
      <c r="X393" s="775"/>
      <c r="Y393" s="775"/>
      <c r="Z393" s="775"/>
      <c r="AA393" s="775"/>
      <c r="AB393" s="775"/>
      <c r="AC393" s="775"/>
      <c r="AD393" s="775"/>
      <c r="AE393" s="775"/>
      <c r="AF393" s="775"/>
      <c r="AG393" s="775"/>
      <c r="AH393" s="775"/>
      <c r="AI393" s="775"/>
      <c r="AJ393" s="775"/>
      <c r="AK393" s="775"/>
      <c r="AL393" s="775"/>
      <c r="AM393" s="775"/>
      <c r="AN393" s="775"/>
      <c r="AO393" s="775"/>
      <c r="AP393" s="775"/>
      <c r="AQ393" s="775"/>
      <c r="AR393" s="775"/>
    </row>
    <row r="394" spans="1:44">
      <c r="A394" s="574" t="s">
        <v>1362</v>
      </c>
      <c r="B394" s="550">
        <v>392</v>
      </c>
      <c r="C394" s="550" t="s">
        <v>1363</v>
      </c>
      <c r="D394" s="551"/>
      <c r="E394" s="551">
        <v>12800831.183456603</v>
      </c>
      <c r="F394" s="551">
        <v>868379.74825489556</v>
      </c>
      <c r="G394" s="551">
        <v>0</v>
      </c>
      <c r="H394" s="551">
        <v>114.41957517093941</v>
      </c>
      <c r="I394" s="551">
        <v>195.04257762077788</v>
      </c>
      <c r="J394" s="551">
        <v>0</v>
      </c>
      <c r="K394" s="551">
        <v>0</v>
      </c>
      <c r="L394" s="551">
        <v>0</v>
      </c>
      <c r="M394" s="551">
        <v>0</v>
      </c>
      <c r="N394" s="551">
        <v>868689.21040768735</v>
      </c>
    </row>
    <row r="395" spans="1:44">
      <c r="A395" s="574" t="s">
        <v>1364</v>
      </c>
      <c r="B395" s="550">
        <v>393</v>
      </c>
      <c r="C395" s="550" t="s">
        <v>673</v>
      </c>
      <c r="D395" s="551"/>
      <c r="E395" s="551">
        <v>1739230392.1572287</v>
      </c>
      <c r="F395" s="551">
        <v>109180147.77693169</v>
      </c>
      <c r="G395" s="551">
        <v>28125.476909081182</v>
      </c>
      <c r="H395" s="551">
        <v>192204.72117038621</v>
      </c>
      <c r="I395" s="551">
        <v>427929.05936837662</v>
      </c>
      <c r="J395" s="551">
        <v>10078506.462207841</v>
      </c>
      <c r="K395" s="551">
        <v>0</v>
      </c>
      <c r="L395" s="551">
        <v>0</v>
      </c>
      <c r="M395" s="551">
        <v>0</v>
      </c>
      <c r="N395" s="551">
        <v>119906913.49658737</v>
      </c>
    </row>
    <row r="396" spans="1:44">
      <c r="A396" s="575" t="s">
        <v>1365</v>
      </c>
      <c r="B396" s="550">
        <v>394</v>
      </c>
      <c r="C396" s="550" t="s">
        <v>1366</v>
      </c>
      <c r="D396" s="551"/>
      <c r="E396" s="551">
        <v>16745561962.479593</v>
      </c>
      <c r="F396" s="551">
        <v>983044753.98928046</v>
      </c>
      <c r="G396" s="551">
        <v>75587928.734925747</v>
      </c>
      <c r="H396" s="551">
        <v>30462771.333830629</v>
      </c>
      <c r="I396" s="551">
        <v>17777341.169125043</v>
      </c>
      <c r="J396" s="551">
        <v>46143640.875566475</v>
      </c>
      <c r="K396" s="551">
        <v>3214175.7339196447</v>
      </c>
      <c r="L396" s="551">
        <v>2246189.9554793332</v>
      </c>
      <c r="M396" s="551">
        <v>292790.7644857979</v>
      </c>
      <c r="N396" s="551">
        <v>1158769592.5566132</v>
      </c>
    </row>
    <row r="397" spans="1:44">
      <c r="A397" s="574"/>
      <c r="B397" s="550"/>
      <c r="C397" s="550"/>
      <c r="D397" s="576"/>
      <c r="E397" s="576"/>
      <c r="F397" s="576"/>
      <c r="G397" s="576"/>
      <c r="H397" s="576"/>
      <c r="I397" s="576"/>
      <c r="J397" s="576"/>
      <c r="K397" s="576"/>
      <c r="L397" s="576"/>
      <c r="M397" s="576"/>
      <c r="N397" s="576"/>
      <c r="O397" s="776"/>
      <c r="P397" s="776"/>
      <c r="Q397" s="776"/>
      <c r="R397" s="776"/>
      <c r="S397" s="776"/>
      <c r="T397" s="776"/>
      <c r="U397" s="776"/>
      <c r="V397" s="776"/>
      <c r="W397" s="776"/>
      <c r="X397" s="776"/>
      <c r="Y397" s="776"/>
      <c r="Z397" s="776"/>
      <c r="AA397" s="776"/>
      <c r="AB397" s="776"/>
      <c r="AC397" s="776"/>
      <c r="AD397" s="776"/>
      <c r="AE397" s="776"/>
      <c r="AF397" s="776"/>
      <c r="AG397" s="776"/>
      <c r="AH397" s="776"/>
      <c r="AI397" s="776"/>
      <c r="AJ397" s="776"/>
      <c r="AK397" s="776"/>
      <c r="AL397" s="776"/>
      <c r="AM397" s="776"/>
      <c r="AN397" s="776"/>
      <c r="AO397" s="776"/>
      <c r="AP397" s="776"/>
      <c r="AQ397" s="776"/>
    </row>
    <row r="398" spans="1:44">
      <c r="A398" s="574"/>
      <c r="B398" s="550"/>
      <c r="C398" s="550"/>
      <c r="D398" s="576"/>
      <c r="E398" s="576"/>
      <c r="F398" s="576"/>
      <c r="G398" s="576"/>
      <c r="H398" s="576"/>
      <c r="I398" s="576"/>
      <c r="J398" s="576"/>
      <c r="K398" s="576"/>
      <c r="L398" s="576"/>
      <c r="M398" s="576"/>
      <c r="N398" s="576"/>
      <c r="O398" s="777"/>
      <c r="P398" s="777"/>
      <c r="Q398" s="777"/>
      <c r="R398" s="777"/>
      <c r="S398" s="777"/>
      <c r="T398" s="777"/>
      <c r="U398" s="777"/>
      <c r="V398" s="777"/>
      <c r="W398" s="777"/>
      <c r="X398" s="777"/>
      <c r="Y398" s="778"/>
      <c r="Z398" s="777"/>
      <c r="AA398" s="777"/>
      <c r="AB398" s="777"/>
      <c r="AC398" s="777"/>
      <c r="AD398" s="779"/>
      <c r="AE398" s="779"/>
      <c r="AF398" s="779"/>
      <c r="AG398" s="779"/>
      <c r="AH398" s="777"/>
      <c r="AI398" s="778"/>
      <c r="AJ398" s="777"/>
      <c r="AK398" s="777"/>
      <c r="AL398" s="777"/>
      <c r="AM398" s="777"/>
      <c r="AN398" s="780"/>
      <c r="AO398" s="780"/>
      <c r="AP398" s="780"/>
      <c r="AQ398" s="780"/>
    </row>
    <row r="399" spans="1:44">
      <c r="A399" s="574"/>
      <c r="B399" s="550"/>
      <c r="C399" s="550"/>
      <c r="D399" s="576"/>
      <c r="E399" s="576"/>
      <c r="F399" s="576"/>
      <c r="G399" s="576"/>
      <c r="H399" s="576"/>
      <c r="I399" s="576"/>
      <c r="J399" s="576"/>
      <c r="K399" s="576"/>
      <c r="L399" s="576"/>
      <c r="M399" s="576"/>
      <c r="N399" s="576"/>
      <c r="O399" s="777"/>
      <c r="P399" s="777"/>
      <c r="Q399" s="777"/>
      <c r="R399" s="777"/>
      <c r="S399" s="777"/>
      <c r="T399" s="777"/>
      <c r="U399" s="777"/>
      <c r="V399" s="777"/>
      <c r="W399" s="777"/>
      <c r="X399" s="777"/>
      <c r="Y399" s="778"/>
      <c r="Z399" s="777"/>
      <c r="AA399" s="777"/>
      <c r="AB399" s="777"/>
      <c r="AC399" s="777"/>
      <c r="AD399" s="779"/>
      <c r="AE399" s="779"/>
      <c r="AF399" s="779"/>
      <c r="AG399" s="779"/>
      <c r="AH399" s="777"/>
      <c r="AI399" s="778"/>
      <c r="AJ399" s="777"/>
      <c r="AK399" s="777"/>
      <c r="AL399" s="777"/>
      <c r="AM399" s="777"/>
      <c r="AN399" s="780"/>
      <c r="AO399" s="780"/>
      <c r="AP399" s="780"/>
      <c r="AQ399" s="780"/>
    </row>
    <row r="400" spans="1:44">
      <c r="A400" s="574"/>
      <c r="B400" s="550"/>
      <c r="C400" s="550"/>
      <c r="D400" s="576"/>
      <c r="E400" s="576"/>
      <c r="F400" s="576"/>
      <c r="G400" s="576"/>
      <c r="H400" s="576"/>
      <c r="I400" s="576"/>
      <c r="J400" s="576"/>
      <c r="K400" s="576"/>
      <c r="L400" s="576"/>
      <c r="M400" s="576"/>
      <c r="N400" s="576"/>
      <c r="O400" s="777"/>
      <c r="P400" s="777"/>
      <c r="Q400" s="777"/>
      <c r="R400" s="777"/>
      <c r="S400" s="777"/>
      <c r="T400" s="777"/>
      <c r="U400" s="777"/>
      <c r="V400" s="777"/>
      <c r="W400" s="777"/>
      <c r="X400" s="777"/>
      <c r="Y400" s="778"/>
      <c r="Z400" s="777"/>
      <c r="AA400" s="777"/>
      <c r="AB400" s="777"/>
      <c r="AC400" s="777"/>
      <c r="AD400" s="779"/>
      <c r="AE400" s="779"/>
      <c r="AF400" s="779"/>
      <c r="AG400" s="779"/>
      <c r="AH400" s="777"/>
      <c r="AI400" s="778"/>
      <c r="AJ400" s="777"/>
      <c r="AK400" s="777"/>
      <c r="AL400" s="777"/>
      <c r="AM400" s="777"/>
      <c r="AN400" s="780"/>
      <c r="AO400" s="780"/>
      <c r="AP400" s="780"/>
      <c r="AQ400" s="780"/>
    </row>
    <row r="401" spans="1:43">
      <c r="A401" s="575"/>
      <c r="B401" s="550"/>
      <c r="C401" s="550"/>
      <c r="D401" s="576"/>
      <c r="E401" s="576"/>
      <c r="F401" s="576"/>
      <c r="G401" s="576"/>
      <c r="H401" s="576"/>
      <c r="I401" s="576"/>
      <c r="J401" s="576"/>
      <c r="K401" s="576"/>
      <c r="L401" s="576"/>
      <c r="M401" s="576"/>
      <c r="N401" s="576"/>
      <c r="O401" s="777"/>
      <c r="P401" s="777"/>
      <c r="Q401" s="777"/>
      <c r="R401" s="777"/>
      <c r="S401" s="777"/>
      <c r="T401" s="777"/>
      <c r="U401" s="777"/>
      <c r="V401" s="777"/>
      <c r="W401" s="777"/>
      <c r="X401" s="777"/>
      <c r="Y401" s="778"/>
      <c r="Z401" s="777"/>
      <c r="AA401" s="777"/>
      <c r="AB401" s="777"/>
      <c r="AC401" s="777"/>
      <c r="AD401" s="779"/>
      <c r="AE401" s="779"/>
      <c r="AF401" s="779"/>
      <c r="AG401" s="779"/>
      <c r="AH401" s="777"/>
      <c r="AI401" s="778"/>
      <c r="AJ401" s="777"/>
      <c r="AK401" s="777"/>
      <c r="AL401" s="777"/>
      <c r="AM401" s="777"/>
      <c r="AN401" s="780"/>
      <c r="AO401" s="780"/>
      <c r="AP401" s="780"/>
      <c r="AQ401" s="780"/>
    </row>
    <row r="402" spans="1:43">
      <c r="A402" s="574"/>
      <c r="B402" s="550"/>
      <c r="C402" s="550"/>
      <c r="E402" s="576"/>
      <c r="F402" s="576"/>
      <c r="G402" s="576"/>
      <c r="H402" s="576"/>
      <c r="I402" s="576"/>
      <c r="J402" s="576"/>
      <c r="K402" s="576"/>
      <c r="L402" s="576"/>
      <c r="M402" s="576"/>
      <c r="N402" s="576"/>
    </row>
    <row r="403" spans="1:43">
      <c r="A403" s="574"/>
      <c r="B403" s="550"/>
      <c r="C403" s="550"/>
    </row>
    <row r="404" spans="1:43">
      <c r="A404" s="574"/>
      <c r="B404" s="550"/>
      <c r="C404" s="550"/>
    </row>
    <row r="405" spans="1:43">
      <c r="A405" s="574"/>
      <c r="B405" s="550"/>
      <c r="C405" s="550"/>
    </row>
  </sheetData>
  <phoneticPr fontId="13"/>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C491-AE0F-45A8-B980-6C61F7B45A83}">
  <dimension ref="A1:AY406"/>
  <sheetViews>
    <sheetView zoomScale="70" zoomScaleNormal="70" workbookViewId="0"/>
  </sheetViews>
  <sheetFormatPr defaultColWidth="13.53125" defaultRowHeight="12"/>
  <cols>
    <col min="1" max="1" width="8.86328125" style="532" customWidth="1"/>
    <col min="2" max="2" width="3.796875" style="536" customWidth="1"/>
    <col min="3" max="3" width="13.53125" style="536"/>
    <col min="4" max="5" width="11.33203125" style="536" customWidth="1"/>
    <col min="6" max="13" width="10.59765625" style="536" customWidth="1"/>
    <col min="14" max="14" width="5.06640625" style="532" customWidth="1"/>
    <col min="15" max="15" width="7.59765625" style="536" customWidth="1"/>
    <col min="16" max="16" width="13.53125" style="536"/>
    <col min="17" max="26" width="11.3984375" style="536" customWidth="1"/>
    <col min="27" max="27" width="3.86328125" style="536" customWidth="1"/>
    <col min="28" max="28" width="6.59765625" style="536" customWidth="1"/>
    <col min="29" max="29" width="18.53125" style="536" customWidth="1"/>
    <col min="30" max="38" width="8.06640625" style="536" customWidth="1"/>
    <col min="39" max="39" width="2.59765625" style="536" customWidth="1"/>
    <col min="40" max="40" width="13.53125" style="536"/>
    <col min="41" max="41" width="4.19921875" style="536" customWidth="1"/>
    <col min="42" max="44" width="13.53125" style="536"/>
    <col min="45" max="51" width="11.33203125" style="536" customWidth="1"/>
    <col min="52" max="16384" width="13.53125" style="536"/>
  </cols>
  <sheetData>
    <row r="1" spans="1:51" s="512" customFormat="1" ht="23.5" customHeight="1" thickBot="1">
      <c r="A1" s="511"/>
      <c r="E1" s="511">
        <v>0</v>
      </c>
      <c r="F1" s="511">
        <v>1</v>
      </c>
      <c r="G1" s="511">
        <v>2</v>
      </c>
      <c r="H1" s="511">
        <v>3</v>
      </c>
      <c r="I1" s="511">
        <v>4</v>
      </c>
      <c r="J1" s="511">
        <v>5</v>
      </c>
      <c r="K1" s="511">
        <v>6</v>
      </c>
      <c r="L1" s="511">
        <v>7</v>
      </c>
      <c r="M1" s="511">
        <v>8</v>
      </c>
      <c r="N1" s="511"/>
      <c r="Q1" s="513">
        <f t="shared" ref="Q1:Y1" si="0">SUM(E4:E393)</f>
        <v>14993530739.138912</v>
      </c>
      <c r="R1" s="513">
        <f t="shared" si="0"/>
        <v>872996226.46409416</v>
      </c>
      <c r="S1" s="513">
        <f t="shared" si="0"/>
        <v>75559803.258016691</v>
      </c>
      <c r="T1" s="513">
        <f t="shared" si="0"/>
        <v>30270452.193085078</v>
      </c>
      <c r="U1" s="513">
        <f t="shared" si="0"/>
        <v>17349217.067179032</v>
      </c>
      <c r="V1" s="513">
        <f t="shared" si="0"/>
        <v>36065134.413358636</v>
      </c>
      <c r="W1" s="513">
        <f t="shared" si="0"/>
        <v>3214175.7339196443</v>
      </c>
      <c r="X1" s="513">
        <f t="shared" si="0"/>
        <v>2246189.955479335</v>
      </c>
      <c r="Y1" s="513">
        <f t="shared" si="0"/>
        <v>292790.7644857979</v>
      </c>
      <c r="Z1" s="513"/>
    </row>
    <row r="2" spans="1:51" s="529" customFormat="1" ht="60" customHeight="1" thickBot="1">
      <c r="A2" s="525" t="s">
        <v>678</v>
      </c>
      <c r="B2" s="526"/>
      <c r="C2" s="527" t="s">
        <v>679</v>
      </c>
      <c r="D2" s="514" t="s">
        <v>680</v>
      </c>
      <c r="E2" s="515" t="s">
        <v>681</v>
      </c>
      <c r="F2" s="514" t="s">
        <v>1914</v>
      </c>
      <c r="G2" s="514" t="s">
        <v>1915</v>
      </c>
      <c r="H2" s="514" t="s">
        <v>1916</v>
      </c>
      <c r="I2" s="514" t="s">
        <v>1917</v>
      </c>
      <c r="J2" s="514" t="s">
        <v>682</v>
      </c>
      <c r="K2" s="514" t="s">
        <v>683</v>
      </c>
      <c r="L2" s="514" t="s">
        <v>1918</v>
      </c>
      <c r="M2" s="516" t="s">
        <v>1919</v>
      </c>
      <c r="N2" s="528"/>
      <c r="O2" s="517"/>
      <c r="P2" s="519"/>
      <c r="Q2" s="517" t="s">
        <v>681</v>
      </c>
      <c r="R2" s="518" t="s">
        <v>1914</v>
      </c>
      <c r="S2" s="518" t="s">
        <v>1915</v>
      </c>
      <c r="T2" s="518" t="s">
        <v>1916</v>
      </c>
      <c r="U2" s="518" t="s">
        <v>1917</v>
      </c>
      <c r="V2" s="518" t="s">
        <v>682</v>
      </c>
      <c r="W2" s="518" t="s">
        <v>683</v>
      </c>
      <c r="X2" s="518" t="s">
        <v>1918</v>
      </c>
      <c r="Y2" s="519" t="s">
        <v>1919</v>
      </c>
      <c r="Z2" s="614"/>
      <c r="AD2" s="517" t="s">
        <v>681</v>
      </c>
      <c r="AE2" s="518" t="s">
        <v>1914</v>
      </c>
      <c r="AF2" s="518" t="s">
        <v>1915</v>
      </c>
      <c r="AG2" s="518" t="s">
        <v>1916</v>
      </c>
      <c r="AH2" s="518" t="s">
        <v>1917</v>
      </c>
      <c r="AI2" s="518" t="s">
        <v>682</v>
      </c>
      <c r="AJ2" s="518" t="s">
        <v>683</v>
      </c>
      <c r="AK2" s="518" t="s">
        <v>1918</v>
      </c>
      <c r="AL2" s="519" t="s">
        <v>1919</v>
      </c>
      <c r="AN2" s="722" t="s">
        <v>98</v>
      </c>
      <c r="AO2" s="723"/>
      <c r="AP2" s="724"/>
      <c r="AQ2" s="725" t="s">
        <v>681</v>
      </c>
      <c r="AR2" s="726" t="s">
        <v>2011</v>
      </c>
      <c r="AS2" s="725" t="s">
        <v>2012</v>
      </c>
      <c r="AT2" s="724" t="s">
        <v>2013</v>
      </c>
      <c r="AU2" s="724" t="s">
        <v>2014</v>
      </c>
      <c r="AV2" s="724" t="s">
        <v>682</v>
      </c>
      <c r="AW2" s="724" t="s">
        <v>683</v>
      </c>
      <c r="AX2" s="724" t="s">
        <v>2015</v>
      </c>
      <c r="AY2" s="726" t="s">
        <v>2016</v>
      </c>
    </row>
    <row r="3" spans="1:51" ht="16.5" thickBot="1">
      <c r="A3" s="530" t="s">
        <v>689</v>
      </c>
      <c r="B3" s="520" t="s">
        <v>690</v>
      </c>
      <c r="C3" s="531" t="s">
        <v>691</v>
      </c>
      <c r="D3" s="520" t="s">
        <v>692</v>
      </c>
      <c r="E3" s="521" t="s">
        <v>693</v>
      </c>
      <c r="F3" s="522" t="s">
        <v>1946</v>
      </c>
      <c r="G3" s="522" t="s">
        <v>1946</v>
      </c>
      <c r="H3" s="522" t="s">
        <v>1947</v>
      </c>
      <c r="I3" s="522" t="s">
        <v>1947</v>
      </c>
      <c r="J3" s="522" t="s">
        <v>1947</v>
      </c>
      <c r="K3" s="522" t="s">
        <v>1947</v>
      </c>
      <c r="L3" s="522" t="s">
        <v>1947</v>
      </c>
      <c r="M3" s="523" t="s">
        <v>1947</v>
      </c>
      <c r="O3" s="533">
        <v>108</v>
      </c>
      <c r="P3" s="534"/>
      <c r="Q3" s="535">
        <f t="shared" ref="Q3:Y3" si="1">SUM(Q4:Q111)</f>
        <v>14993530739.138905</v>
      </c>
      <c r="R3" s="535">
        <f t="shared" si="1"/>
        <v>872996226.46409392</v>
      </c>
      <c r="S3" s="535">
        <f t="shared" si="1"/>
        <v>75559803.258016646</v>
      </c>
      <c r="T3" s="535">
        <f t="shared" si="1"/>
        <v>30270452.193085067</v>
      </c>
      <c r="U3" s="535">
        <f t="shared" si="1"/>
        <v>17349217.067179039</v>
      </c>
      <c r="V3" s="535">
        <f t="shared" si="1"/>
        <v>36065134.413358644</v>
      </c>
      <c r="W3" s="535">
        <f t="shared" si="1"/>
        <v>3214175.7339196438</v>
      </c>
      <c r="X3" s="535">
        <f t="shared" si="1"/>
        <v>2246189.9554793332</v>
      </c>
      <c r="Y3" s="535">
        <f t="shared" si="1"/>
        <v>292790.7644857979</v>
      </c>
      <c r="Z3" s="615" t="s">
        <v>1972</v>
      </c>
      <c r="AB3" s="533">
        <v>108</v>
      </c>
      <c r="AC3" s="534"/>
      <c r="AN3" s="727"/>
      <c r="AO3" s="728"/>
      <c r="AP3" s="729"/>
      <c r="AQ3" s="729"/>
      <c r="AR3" s="730"/>
      <c r="AS3" s="730"/>
      <c r="AT3" s="730"/>
      <c r="AU3" s="730"/>
      <c r="AV3" s="729"/>
      <c r="AW3" s="729"/>
      <c r="AX3" s="729"/>
      <c r="AY3" s="729"/>
    </row>
    <row r="4" spans="1:51" ht="14.5">
      <c r="A4" s="537" t="s">
        <v>695</v>
      </c>
      <c r="B4" s="538">
        <v>1</v>
      </c>
      <c r="C4" s="538" t="s">
        <v>696</v>
      </c>
      <c r="D4" s="539">
        <v>1718817</v>
      </c>
      <c r="E4" s="539">
        <v>27350987.889006354</v>
      </c>
      <c r="F4" s="539">
        <v>1870499.5152863085</v>
      </c>
      <c r="G4" s="539">
        <v>91508.646931245778</v>
      </c>
      <c r="H4" s="539">
        <v>13380798.835108919</v>
      </c>
      <c r="I4" s="539">
        <v>1115948.1314253444</v>
      </c>
      <c r="J4" s="539">
        <v>0</v>
      </c>
      <c r="K4" s="539">
        <v>0</v>
      </c>
      <c r="L4" s="539">
        <v>0</v>
      </c>
      <c r="M4" s="540">
        <v>0</v>
      </c>
      <c r="N4" s="532">
        <v>11</v>
      </c>
      <c r="O4" s="541">
        <v>11</v>
      </c>
      <c r="P4" s="542" t="s">
        <v>134</v>
      </c>
      <c r="Q4" s="543">
        <f t="shared" ref="Q4:Y19" si="2">SUMIF($N$4:$N$393,$O4,E$4:E$393)</f>
        <v>135372332.54770473</v>
      </c>
      <c r="R4" s="544">
        <f t="shared" si="2"/>
        <v>9454245.7088660821</v>
      </c>
      <c r="S4" s="544">
        <f t="shared" si="2"/>
        <v>451159.41363353276</v>
      </c>
      <c r="T4" s="544">
        <f t="shared" si="2"/>
        <v>13411727.018872092</v>
      </c>
      <c r="U4" s="544">
        <f t="shared" si="2"/>
        <v>5227016.6984540122</v>
      </c>
      <c r="V4" s="544">
        <f t="shared" si="2"/>
        <v>0</v>
      </c>
      <c r="W4" s="544">
        <f t="shared" si="2"/>
        <v>0</v>
      </c>
      <c r="X4" s="544">
        <f t="shared" si="2"/>
        <v>0</v>
      </c>
      <c r="Y4" s="545">
        <f t="shared" si="2"/>
        <v>0</v>
      </c>
      <c r="Z4" s="555">
        <f>生産者価格評価表!DZ7</f>
        <v>6084208</v>
      </c>
      <c r="AB4" s="541">
        <v>11</v>
      </c>
      <c r="AC4" s="542" t="s">
        <v>134</v>
      </c>
      <c r="AD4" s="546">
        <f>+Q4/$Z4</f>
        <v>22.249787079551641</v>
      </c>
      <c r="AE4" s="547">
        <f t="shared" ref="AE4:AE67" si="3">+R4/$Z4</f>
        <v>1.5538991613807553</v>
      </c>
      <c r="AF4" s="548">
        <f t="shared" ref="AF4:AF67" si="4">+S4/$Z4</f>
        <v>7.4152529570575623E-2</v>
      </c>
      <c r="AG4" s="549">
        <f t="shared" ref="AG4:AG67" si="5">+T4/$Z4</f>
        <v>2.2043505118286704</v>
      </c>
      <c r="AH4" s="549">
        <f t="shared" ref="AH4:AH67" si="6">+U4/$Z4</f>
        <v>0.85911209782012909</v>
      </c>
      <c r="AI4" s="549">
        <f t="shared" ref="AI4:AI67" si="7">+V4/$Z4</f>
        <v>0</v>
      </c>
      <c r="AJ4" s="549">
        <f t="shared" ref="AJ4:AJ67" si="8">+W4/$Z4</f>
        <v>0</v>
      </c>
      <c r="AK4" s="549">
        <f t="shared" ref="AK4:AK67" si="9">+X4/$Z4</f>
        <v>0</v>
      </c>
      <c r="AL4" s="547">
        <f t="shared" ref="AL4:AL67" si="10">+Y4/$Z4</f>
        <v>0</v>
      </c>
      <c r="AN4" s="731">
        <f>波及推計!AJ7</f>
        <v>308858.82862625387</v>
      </c>
      <c r="AO4" s="742" t="s">
        <v>339</v>
      </c>
      <c r="AP4" s="744" t="s">
        <v>134</v>
      </c>
      <c r="AQ4" s="733">
        <f>+$AN4*AD4</f>
        <v>6872043.1745738778</v>
      </c>
      <c r="AR4" s="735">
        <f t="shared" ref="AR4:AY4" si="11">+$AN4*AE4</f>
        <v>479935.47478737833</v>
      </c>
      <c r="AS4" s="747">
        <f t="shared" si="11"/>
        <v>22902.663422841641</v>
      </c>
      <c r="AT4" s="734">
        <f t="shared" si="11"/>
        <v>680833.11696508632</v>
      </c>
      <c r="AU4" s="734">
        <f t="shared" si="11"/>
        <v>265344.35619136872</v>
      </c>
      <c r="AV4" s="734">
        <f t="shared" si="11"/>
        <v>0</v>
      </c>
      <c r="AW4" s="734">
        <f t="shared" si="11"/>
        <v>0</v>
      </c>
      <c r="AX4" s="734">
        <f t="shared" si="11"/>
        <v>0</v>
      </c>
      <c r="AY4" s="735">
        <f t="shared" si="11"/>
        <v>0</v>
      </c>
    </row>
    <row r="5" spans="1:51" ht="14.5">
      <c r="A5" s="537" t="s">
        <v>697</v>
      </c>
      <c r="B5" s="550">
        <v>2</v>
      </c>
      <c r="C5" s="550" t="s">
        <v>698</v>
      </c>
      <c r="D5" s="551">
        <v>52943</v>
      </c>
      <c r="E5" s="551">
        <v>1064115.6542980631</v>
      </c>
      <c r="F5" s="551">
        <v>73056.544385311063</v>
      </c>
      <c r="G5" s="551">
        <v>31366.627342556149</v>
      </c>
      <c r="H5" s="551">
        <v>8584.8568056811164</v>
      </c>
      <c r="I5" s="551">
        <v>326777.01757255848</v>
      </c>
      <c r="J5" s="551">
        <v>0</v>
      </c>
      <c r="K5" s="551">
        <v>0</v>
      </c>
      <c r="L5" s="551">
        <v>0</v>
      </c>
      <c r="M5" s="540">
        <v>0</v>
      </c>
      <c r="N5" s="532">
        <v>11</v>
      </c>
      <c r="O5" s="552">
        <v>12</v>
      </c>
      <c r="P5" s="553" t="s">
        <v>136</v>
      </c>
      <c r="Q5" s="554">
        <f t="shared" si="2"/>
        <v>12028587.969215702</v>
      </c>
      <c r="R5" s="555">
        <f t="shared" si="2"/>
        <v>821457.42733207555</v>
      </c>
      <c r="S5" s="555">
        <f t="shared" si="2"/>
        <v>938.51616082963028</v>
      </c>
      <c r="T5" s="555">
        <f t="shared" si="2"/>
        <v>11237983.473831138</v>
      </c>
      <c r="U5" s="555">
        <f t="shared" si="2"/>
        <v>3547211.9288011692</v>
      </c>
      <c r="V5" s="555">
        <f t="shared" si="2"/>
        <v>0</v>
      </c>
      <c r="W5" s="555">
        <f t="shared" si="2"/>
        <v>0</v>
      </c>
      <c r="X5" s="555">
        <f t="shared" si="2"/>
        <v>0</v>
      </c>
      <c r="Y5" s="556">
        <f t="shared" si="2"/>
        <v>0</v>
      </c>
      <c r="Z5" s="555">
        <f>生産者価格評価表!DZ8</f>
        <v>3738184</v>
      </c>
      <c r="AB5" s="552">
        <v>12</v>
      </c>
      <c r="AC5" s="534" t="s">
        <v>136</v>
      </c>
      <c r="AD5" s="557">
        <f t="shared" ref="AD5:AD68" si="12">+Q5/$Z5</f>
        <v>3.2177624133043485</v>
      </c>
      <c r="AE5" s="558">
        <f t="shared" si="3"/>
        <v>0.21974772438490869</v>
      </c>
      <c r="AF5" s="559">
        <f t="shared" si="4"/>
        <v>2.5106205602229057E-4</v>
      </c>
      <c r="AG5" s="560">
        <f t="shared" si="5"/>
        <v>3.0062681435240046</v>
      </c>
      <c r="AH5" s="560">
        <f t="shared" si="6"/>
        <v>0.94891314306657171</v>
      </c>
      <c r="AI5" s="560">
        <f t="shared" si="7"/>
        <v>0</v>
      </c>
      <c r="AJ5" s="560">
        <f t="shared" si="8"/>
        <v>0</v>
      </c>
      <c r="AK5" s="560">
        <f t="shared" si="9"/>
        <v>0</v>
      </c>
      <c r="AL5" s="558">
        <f t="shared" si="10"/>
        <v>0</v>
      </c>
      <c r="AN5" s="663">
        <f>波及推計!AJ8</f>
        <v>180657.11352886946</v>
      </c>
      <c r="AO5" s="732" t="s">
        <v>135</v>
      </c>
      <c r="AP5" s="745" t="s">
        <v>136</v>
      </c>
      <c r="AQ5" s="736">
        <f t="shared" ref="AQ5:AQ68" si="13">+$AN5*AD5</f>
        <v>581311.66960925271</v>
      </c>
      <c r="AR5" s="738">
        <f t="shared" ref="AR5:AR68" si="14">+$AN5*AE5</f>
        <v>39698.989591915168</v>
      </c>
      <c r="AS5" s="748">
        <f t="shared" ref="AS5:AS68" si="15">+$AN5*AF5</f>
        <v>45.356146357610335</v>
      </c>
      <c r="AT5" s="737">
        <f t="shared" ref="AT5:AT68" si="16">+$AN5*AG5</f>
        <v>543103.72530283977</v>
      </c>
      <c r="AU5" s="737">
        <f t="shared" ref="AU5:AU68" si="17">+$AN5*AH5</f>
        <v>171427.90941601401</v>
      </c>
      <c r="AV5" s="737">
        <f t="shared" ref="AV5:AV68" si="18">+$AN5*AI5</f>
        <v>0</v>
      </c>
      <c r="AW5" s="737">
        <f t="shared" ref="AW5:AW68" si="19">+$AN5*AJ5</f>
        <v>0</v>
      </c>
      <c r="AX5" s="737">
        <f t="shared" ref="AX5:AX68" si="20">+$AN5*AK5</f>
        <v>0</v>
      </c>
      <c r="AY5" s="738">
        <f t="shared" ref="AY5:AY68" si="21">+$AN5*AL5</f>
        <v>0</v>
      </c>
    </row>
    <row r="6" spans="1:51" ht="14.5">
      <c r="A6" s="537" t="s">
        <v>699</v>
      </c>
      <c r="B6" s="550">
        <v>3</v>
      </c>
      <c r="C6" s="550" t="s">
        <v>700</v>
      </c>
      <c r="D6" s="551">
        <v>250136</v>
      </c>
      <c r="E6" s="551">
        <v>2976747.6402853406</v>
      </c>
      <c r="F6" s="551">
        <v>204054.3829777434</v>
      </c>
      <c r="G6" s="551">
        <v>13256.285283126832</v>
      </c>
      <c r="H6" s="551">
        <v>1102.5570145239399</v>
      </c>
      <c r="I6" s="551">
        <v>148275.0681527484</v>
      </c>
      <c r="J6" s="551">
        <v>0</v>
      </c>
      <c r="K6" s="551">
        <v>0</v>
      </c>
      <c r="L6" s="551">
        <v>0</v>
      </c>
      <c r="M6" s="540">
        <v>0</v>
      </c>
      <c r="N6" s="532">
        <v>11</v>
      </c>
      <c r="O6" s="552">
        <v>13</v>
      </c>
      <c r="P6" s="553" t="s">
        <v>138</v>
      </c>
      <c r="Q6" s="554">
        <f t="shared" si="2"/>
        <v>4247894.4807270449</v>
      </c>
      <c r="R6" s="555">
        <f t="shared" si="2"/>
        <v>291681.48205527943</v>
      </c>
      <c r="S6" s="555">
        <f t="shared" si="2"/>
        <v>130.20794004548168</v>
      </c>
      <c r="T6" s="555">
        <f t="shared" si="2"/>
        <v>37.969587668956429</v>
      </c>
      <c r="U6" s="555">
        <f t="shared" si="2"/>
        <v>64.723944649221878</v>
      </c>
      <c r="V6" s="555">
        <f t="shared" si="2"/>
        <v>0</v>
      </c>
      <c r="W6" s="555">
        <f t="shared" si="2"/>
        <v>0</v>
      </c>
      <c r="X6" s="555">
        <f t="shared" si="2"/>
        <v>0</v>
      </c>
      <c r="Y6" s="556">
        <f t="shared" si="2"/>
        <v>0</v>
      </c>
      <c r="Z6" s="555">
        <f>生産者価格評価表!DZ9</f>
        <v>438468</v>
      </c>
      <c r="AB6" s="552">
        <v>13</v>
      </c>
      <c r="AC6" s="534" t="s">
        <v>138</v>
      </c>
      <c r="AD6" s="557">
        <f t="shared" si="12"/>
        <v>9.6880376235598611</v>
      </c>
      <c r="AE6" s="558">
        <f t="shared" si="3"/>
        <v>0.66522866447558182</v>
      </c>
      <c r="AF6" s="559">
        <f t="shared" si="4"/>
        <v>2.9696110102785534E-4</v>
      </c>
      <c r="AG6" s="560">
        <f t="shared" si="5"/>
        <v>8.6596029057893457E-5</v>
      </c>
      <c r="AH6" s="560">
        <f t="shared" si="6"/>
        <v>1.4761383875042621E-4</v>
      </c>
      <c r="AI6" s="560">
        <f t="shared" si="7"/>
        <v>0</v>
      </c>
      <c r="AJ6" s="560">
        <f t="shared" si="8"/>
        <v>0</v>
      </c>
      <c r="AK6" s="560">
        <f t="shared" si="9"/>
        <v>0</v>
      </c>
      <c r="AL6" s="558">
        <f t="shared" si="10"/>
        <v>0</v>
      </c>
      <c r="AN6" s="663">
        <f>波及推計!AJ9</f>
        <v>21939.626097680361</v>
      </c>
      <c r="AO6" s="732" t="s">
        <v>137</v>
      </c>
      <c r="AP6" s="745" t="s">
        <v>138</v>
      </c>
      <c r="AQ6" s="736">
        <f t="shared" si="13"/>
        <v>212551.92308116314</v>
      </c>
      <c r="AR6" s="738">
        <f t="shared" si="14"/>
        <v>14594.868168053526</v>
      </c>
      <c r="AS6" s="748">
        <f t="shared" si="15"/>
        <v>6.5152155221066295</v>
      </c>
      <c r="AT6" s="737">
        <f t="shared" si="16"/>
        <v>1.8998844990740462</v>
      </c>
      <c r="AU6" s="737">
        <f t="shared" si="17"/>
        <v>3.2385924290276313</v>
      </c>
      <c r="AV6" s="737">
        <f t="shared" si="18"/>
        <v>0</v>
      </c>
      <c r="AW6" s="737">
        <f t="shared" si="19"/>
        <v>0</v>
      </c>
      <c r="AX6" s="737">
        <f t="shared" si="20"/>
        <v>0</v>
      </c>
      <c r="AY6" s="738">
        <f t="shared" si="21"/>
        <v>0</v>
      </c>
    </row>
    <row r="7" spans="1:51" ht="14.5">
      <c r="A7" s="537" t="s">
        <v>701</v>
      </c>
      <c r="B7" s="550">
        <v>4</v>
      </c>
      <c r="C7" s="550" t="s">
        <v>702</v>
      </c>
      <c r="D7" s="551">
        <v>72639</v>
      </c>
      <c r="E7" s="551">
        <v>1465691.3383384862</v>
      </c>
      <c r="F7" s="551">
        <v>100669.37871288606</v>
      </c>
      <c r="G7" s="551">
        <v>6670.9825953790623</v>
      </c>
      <c r="H7" s="551">
        <v>3586.4304086004922</v>
      </c>
      <c r="I7" s="551">
        <v>158919.60071629033</v>
      </c>
      <c r="J7" s="551">
        <v>0</v>
      </c>
      <c r="K7" s="551">
        <v>0</v>
      </c>
      <c r="L7" s="551">
        <v>0</v>
      </c>
      <c r="M7" s="540">
        <v>0</v>
      </c>
      <c r="N7" s="532">
        <v>11</v>
      </c>
      <c r="O7" s="552">
        <v>15</v>
      </c>
      <c r="P7" s="553" t="s">
        <v>140</v>
      </c>
      <c r="Q7" s="554">
        <f t="shared" si="2"/>
        <v>8168285.109936473</v>
      </c>
      <c r="R7" s="555">
        <f t="shared" si="2"/>
        <v>558144.20371249435</v>
      </c>
      <c r="S7" s="555">
        <f t="shared" si="2"/>
        <v>92.948932554883811</v>
      </c>
      <c r="T7" s="555">
        <f t="shared" si="2"/>
        <v>23723.78718610718</v>
      </c>
      <c r="U7" s="555">
        <f t="shared" si="2"/>
        <v>3197.7796484767487</v>
      </c>
      <c r="V7" s="555">
        <f t="shared" si="2"/>
        <v>0</v>
      </c>
      <c r="W7" s="555">
        <f t="shared" si="2"/>
        <v>0</v>
      </c>
      <c r="X7" s="555">
        <f t="shared" si="2"/>
        <v>0</v>
      </c>
      <c r="Y7" s="556">
        <f t="shared" si="2"/>
        <v>0</v>
      </c>
      <c r="Z7" s="555">
        <f>生産者価格評価表!DZ10</f>
        <v>752553</v>
      </c>
      <c r="AB7" s="552">
        <v>15</v>
      </c>
      <c r="AC7" s="534" t="s">
        <v>140</v>
      </c>
      <c r="AD7" s="557">
        <f t="shared" si="12"/>
        <v>10.854099458691246</v>
      </c>
      <c r="AE7" s="558">
        <f t="shared" si="3"/>
        <v>0.74166763498716282</v>
      </c>
      <c r="AF7" s="559">
        <f t="shared" si="4"/>
        <v>1.2351147700545185E-4</v>
      </c>
      <c r="AG7" s="560">
        <f t="shared" si="5"/>
        <v>3.1524407166149335E-2</v>
      </c>
      <c r="AH7" s="560">
        <f t="shared" si="6"/>
        <v>4.2492417789534408E-3</v>
      </c>
      <c r="AI7" s="560">
        <f t="shared" si="7"/>
        <v>0</v>
      </c>
      <c r="AJ7" s="560">
        <f t="shared" si="8"/>
        <v>0</v>
      </c>
      <c r="AK7" s="560">
        <f t="shared" si="9"/>
        <v>0</v>
      </c>
      <c r="AL7" s="558">
        <f t="shared" si="10"/>
        <v>0</v>
      </c>
      <c r="AN7" s="663">
        <f>波及推計!AJ10</f>
        <v>17908.672283076816</v>
      </c>
      <c r="AO7" s="732" t="s">
        <v>139</v>
      </c>
      <c r="AP7" s="745" t="s">
        <v>140</v>
      </c>
      <c r="AQ7" s="736">
        <f t="shared" si="13"/>
        <v>194382.510133623</v>
      </c>
      <c r="AR7" s="738">
        <f t="shared" si="14"/>
        <v>13282.282617949735</v>
      </c>
      <c r="AS7" s="748">
        <f t="shared" si="15"/>
        <v>2.2119265648894149</v>
      </c>
      <c r="AT7" s="737">
        <f t="shared" si="16"/>
        <v>564.56027685684671</v>
      </c>
      <c r="AU7" s="737">
        <f t="shared" si="17"/>
        <v>76.09827847083551</v>
      </c>
      <c r="AV7" s="737">
        <f t="shared" si="18"/>
        <v>0</v>
      </c>
      <c r="AW7" s="737">
        <f t="shared" si="19"/>
        <v>0</v>
      </c>
      <c r="AX7" s="737">
        <f t="shared" si="20"/>
        <v>0</v>
      </c>
      <c r="AY7" s="738">
        <f t="shared" si="21"/>
        <v>0</v>
      </c>
    </row>
    <row r="8" spans="1:51" ht="14.5">
      <c r="A8" s="537" t="s">
        <v>703</v>
      </c>
      <c r="B8" s="550">
        <v>5</v>
      </c>
      <c r="C8" s="550" t="s">
        <v>362</v>
      </c>
      <c r="D8" s="551">
        <v>2251547</v>
      </c>
      <c r="E8" s="551">
        <v>52766107.130222559</v>
      </c>
      <c r="F8" s="551">
        <v>3716242.626794192</v>
      </c>
      <c r="G8" s="551">
        <v>103274.98095865113</v>
      </c>
      <c r="H8" s="551">
        <v>7837.8238559103411</v>
      </c>
      <c r="I8" s="551">
        <v>1243069.6071659701</v>
      </c>
      <c r="J8" s="551">
        <v>0</v>
      </c>
      <c r="K8" s="551">
        <v>0</v>
      </c>
      <c r="L8" s="551">
        <v>0</v>
      </c>
      <c r="M8" s="540">
        <v>0</v>
      </c>
      <c r="N8" s="532">
        <v>11</v>
      </c>
      <c r="O8" s="552">
        <v>17</v>
      </c>
      <c r="P8" s="553" t="s">
        <v>142</v>
      </c>
      <c r="Q8" s="554">
        <f t="shared" si="2"/>
        <v>89181989.468945935</v>
      </c>
      <c r="R8" s="555">
        <f t="shared" si="2"/>
        <v>6322757.2762926146</v>
      </c>
      <c r="S8" s="555">
        <f t="shared" si="2"/>
        <v>18208.226657172014</v>
      </c>
      <c r="T8" s="555">
        <f t="shared" si="2"/>
        <v>10775.910625099423</v>
      </c>
      <c r="U8" s="555">
        <f t="shared" si="2"/>
        <v>30249.72091581548</v>
      </c>
      <c r="V8" s="555">
        <f t="shared" si="2"/>
        <v>125172.01326514682</v>
      </c>
      <c r="W8" s="555">
        <f t="shared" si="2"/>
        <v>0</v>
      </c>
      <c r="X8" s="555">
        <f t="shared" si="2"/>
        <v>0</v>
      </c>
      <c r="Y8" s="556">
        <f t="shared" si="2"/>
        <v>0</v>
      </c>
      <c r="Z8" s="555">
        <f>生産者価格評価表!DZ11</f>
        <v>1352398</v>
      </c>
      <c r="AB8" s="552">
        <v>17</v>
      </c>
      <c r="AC8" s="534" t="s">
        <v>142</v>
      </c>
      <c r="AD8" s="557">
        <f t="shared" si="12"/>
        <v>65.943597571828661</v>
      </c>
      <c r="AE8" s="558">
        <f t="shared" si="3"/>
        <v>4.6752193335782914</v>
      </c>
      <c r="AF8" s="559">
        <f t="shared" si="4"/>
        <v>1.3463659852478349E-2</v>
      </c>
      <c r="AG8" s="560">
        <f t="shared" si="5"/>
        <v>7.968002485288667E-3</v>
      </c>
      <c r="AH8" s="560">
        <f t="shared" si="6"/>
        <v>2.2367469425284184E-2</v>
      </c>
      <c r="AI8" s="560">
        <f t="shared" si="7"/>
        <v>9.2555603650069596E-2</v>
      </c>
      <c r="AJ8" s="560">
        <f t="shared" si="8"/>
        <v>0</v>
      </c>
      <c r="AK8" s="560">
        <f t="shared" si="9"/>
        <v>0</v>
      </c>
      <c r="AL8" s="558">
        <f t="shared" si="10"/>
        <v>0</v>
      </c>
      <c r="AN8" s="663">
        <f>波及推計!AJ11</f>
        <v>66457.95383124589</v>
      </c>
      <c r="AO8" s="732" t="s">
        <v>141</v>
      </c>
      <c r="AP8" s="745" t="s">
        <v>142</v>
      </c>
      <c r="AQ8" s="736">
        <f t="shared" si="13"/>
        <v>4382476.5628948482</v>
      </c>
      <c r="AR8" s="738">
        <f t="shared" si="14"/>
        <v>310705.51062189427</v>
      </c>
      <c r="AS8" s="748">
        <f t="shared" si="15"/>
        <v>894.76728487560501</v>
      </c>
      <c r="AT8" s="737">
        <f t="shared" si="16"/>
        <v>529.53714129456671</v>
      </c>
      <c r="AU8" s="737">
        <f t="shared" si="17"/>
        <v>1486.4962503873403</v>
      </c>
      <c r="AV8" s="737">
        <f t="shared" si="18"/>
        <v>6151.0560341994187</v>
      </c>
      <c r="AW8" s="737">
        <f t="shared" si="19"/>
        <v>0</v>
      </c>
      <c r="AX8" s="737">
        <f t="shared" si="20"/>
        <v>0</v>
      </c>
      <c r="AY8" s="738">
        <f t="shared" si="21"/>
        <v>0</v>
      </c>
    </row>
    <row r="9" spans="1:51" ht="14.5">
      <c r="A9" s="537" t="s">
        <v>704</v>
      </c>
      <c r="B9" s="550">
        <v>6</v>
      </c>
      <c r="C9" s="550" t="s">
        <v>364</v>
      </c>
      <c r="D9" s="551">
        <v>894228</v>
      </c>
      <c r="E9" s="551">
        <v>21998317.628021579</v>
      </c>
      <c r="F9" s="551">
        <v>1542160.6597064435</v>
      </c>
      <c r="G9" s="551">
        <v>36146.660471393305</v>
      </c>
      <c r="H9" s="551">
        <v>2658.0692589802952</v>
      </c>
      <c r="I9" s="551">
        <v>303929.05074056372</v>
      </c>
      <c r="J9" s="551">
        <v>0</v>
      </c>
      <c r="K9" s="551">
        <v>0</v>
      </c>
      <c r="L9" s="551">
        <v>0</v>
      </c>
      <c r="M9" s="540">
        <v>0</v>
      </c>
      <c r="N9" s="532">
        <v>11</v>
      </c>
      <c r="O9" s="552">
        <v>61</v>
      </c>
      <c r="P9" s="553" t="s">
        <v>144</v>
      </c>
      <c r="Q9" s="554">
        <f t="shared" si="2"/>
        <v>4467547.2007872919</v>
      </c>
      <c r="R9" s="555">
        <f t="shared" si="2"/>
        <v>242647.21700245203</v>
      </c>
      <c r="S9" s="555">
        <f t="shared" si="2"/>
        <v>299525.79490805755</v>
      </c>
      <c r="T9" s="555">
        <f t="shared" si="2"/>
        <v>807659.13617251953</v>
      </c>
      <c r="U9" s="555">
        <f t="shared" si="2"/>
        <v>383.56096924637581</v>
      </c>
      <c r="V9" s="555">
        <f t="shared" si="2"/>
        <v>0</v>
      </c>
      <c r="W9" s="555">
        <f t="shared" si="2"/>
        <v>0</v>
      </c>
      <c r="X9" s="555">
        <f t="shared" si="2"/>
        <v>0</v>
      </c>
      <c r="Y9" s="556">
        <f t="shared" si="2"/>
        <v>0</v>
      </c>
      <c r="Z9" s="555">
        <f>生産者価格評価表!DZ12</f>
        <v>134781</v>
      </c>
      <c r="AB9" s="552">
        <v>61</v>
      </c>
      <c r="AC9" s="534" t="s">
        <v>144</v>
      </c>
      <c r="AD9" s="557">
        <f t="shared" si="12"/>
        <v>33.146713563390179</v>
      </c>
      <c r="AE9" s="558">
        <f t="shared" si="3"/>
        <v>1.8003072911052154</v>
      </c>
      <c r="AF9" s="559">
        <f t="shared" si="4"/>
        <v>2.2223146801704807</v>
      </c>
      <c r="AG9" s="560">
        <f t="shared" si="5"/>
        <v>5.9923812419593228</v>
      </c>
      <c r="AH9" s="560">
        <f t="shared" si="6"/>
        <v>2.8458088992244887E-3</v>
      </c>
      <c r="AI9" s="560">
        <f t="shared" si="7"/>
        <v>0</v>
      </c>
      <c r="AJ9" s="560">
        <f t="shared" si="8"/>
        <v>0</v>
      </c>
      <c r="AK9" s="560">
        <f t="shared" si="9"/>
        <v>0</v>
      </c>
      <c r="AL9" s="558">
        <f t="shared" si="10"/>
        <v>0</v>
      </c>
      <c r="AN9" s="663">
        <f>波及推計!AJ12</f>
        <v>4176.6748846337414</v>
      </c>
      <c r="AO9" s="732" t="s">
        <v>143</v>
      </c>
      <c r="AP9" s="745" t="s">
        <v>144</v>
      </c>
      <c r="AQ9" s="736">
        <f t="shared" si="13"/>
        <v>138443.04604836035</v>
      </c>
      <c r="AR9" s="738">
        <f t="shared" si="14"/>
        <v>7519.2982473821585</v>
      </c>
      <c r="AS9" s="748">
        <f t="shared" si="15"/>
        <v>9281.8859104209132</v>
      </c>
      <c r="AT9" s="737">
        <f t="shared" si="16"/>
        <v>25028.228232441852</v>
      </c>
      <c r="AU9" s="737">
        <f t="shared" si="17"/>
        <v>11.886018555858117</v>
      </c>
      <c r="AV9" s="737">
        <f t="shared" si="18"/>
        <v>0</v>
      </c>
      <c r="AW9" s="737">
        <f t="shared" si="19"/>
        <v>0</v>
      </c>
      <c r="AX9" s="737">
        <f t="shared" si="20"/>
        <v>0</v>
      </c>
      <c r="AY9" s="738">
        <f t="shared" si="21"/>
        <v>0</v>
      </c>
    </row>
    <row r="10" spans="1:51" ht="14.5">
      <c r="A10" s="537" t="s">
        <v>705</v>
      </c>
      <c r="B10" s="550">
        <v>7</v>
      </c>
      <c r="C10" s="550" t="s">
        <v>706</v>
      </c>
      <c r="D10" s="551">
        <v>71100</v>
      </c>
      <c r="E10" s="551">
        <v>1008694.3038136975</v>
      </c>
      <c r="F10" s="551">
        <v>69094.269532161561</v>
      </c>
      <c r="G10" s="551">
        <v>25490.282808453772</v>
      </c>
      <c r="H10" s="551">
        <v>2047.6083647995933</v>
      </c>
      <c r="I10" s="551">
        <v>143045.7825791869</v>
      </c>
      <c r="J10" s="551">
        <v>0</v>
      </c>
      <c r="K10" s="551">
        <v>0</v>
      </c>
      <c r="L10" s="551">
        <v>0</v>
      </c>
      <c r="M10" s="540">
        <v>0</v>
      </c>
      <c r="N10" s="532">
        <v>11</v>
      </c>
      <c r="O10" s="552">
        <v>62</v>
      </c>
      <c r="P10" s="553" t="s">
        <v>146</v>
      </c>
      <c r="Q10" s="554">
        <f t="shared" si="2"/>
        <v>8187069.1943796445</v>
      </c>
      <c r="R10" s="555">
        <f t="shared" si="2"/>
        <v>566233.69978079421</v>
      </c>
      <c r="S10" s="555">
        <f t="shared" si="2"/>
        <v>524984.58448105096</v>
      </c>
      <c r="T10" s="555">
        <f t="shared" si="2"/>
        <v>319.84608368626931</v>
      </c>
      <c r="U10" s="555">
        <f t="shared" si="2"/>
        <v>484.18195661681455</v>
      </c>
      <c r="V10" s="555">
        <f t="shared" si="2"/>
        <v>0</v>
      </c>
      <c r="W10" s="555">
        <f t="shared" si="2"/>
        <v>0</v>
      </c>
      <c r="X10" s="555">
        <f t="shared" si="2"/>
        <v>0</v>
      </c>
      <c r="Y10" s="556">
        <f t="shared" si="2"/>
        <v>0</v>
      </c>
      <c r="Z10" s="555">
        <f>生産者価格評価表!DZ13</f>
        <v>371758</v>
      </c>
      <c r="AB10" s="552">
        <v>62</v>
      </c>
      <c r="AC10" s="534" t="s">
        <v>146</v>
      </c>
      <c r="AD10" s="557">
        <f t="shared" si="12"/>
        <v>22.022577037695608</v>
      </c>
      <c r="AE10" s="558">
        <f t="shared" si="3"/>
        <v>1.5231244513387585</v>
      </c>
      <c r="AF10" s="559">
        <f t="shared" si="4"/>
        <v>1.4121675511516927</v>
      </c>
      <c r="AG10" s="560">
        <f t="shared" si="5"/>
        <v>8.6036099743991875E-4</v>
      </c>
      <c r="AH10" s="560">
        <f t="shared" si="6"/>
        <v>1.3024116673126457E-3</v>
      </c>
      <c r="AI10" s="560">
        <f t="shared" si="7"/>
        <v>0</v>
      </c>
      <c r="AJ10" s="560">
        <f t="shared" si="8"/>
        <v>0</v>
      </c>
      <c r="AK10" s="560">
        <f t="shared" si="9"/>
        <v>0</v>
      </c>
      <c r="AL10" s="558">
        <f t="shared" si="10"/>
        <v>0</v>
      </c>
      <c r="AN10" s="663">
        <f>波及推計!AJ13</f>
        <v>1792.4448917648892</v>
      </c>
      <c r="AO10" s="732" t="s">
        <v>145</v>
      </c>
      <c r="AP10" s="745" t="s">
        <v>146</v>
      </c>
      <c r="AQ10" s="736">
        <f t="shared" si="13"/>
        <v>39474.255714716237</v>
      </c>
      <c r="AR10" s="738">
        <f t="shared" si="14"/>
        <v>2730.1166423243571</v>
      </c>
      <c r="AS10" s="748">
        <f t="shared" si="15"/>
        <v>2531.2325133779846</v>
      </c>
      <c r="AT10" s="737">
        <f t="shared" si="16"/>
        <v>1.5421496749349273</v>
      </c>
      <c r="AU10" s="737">
        <f t="shared" si="17"/>
        <v>2.3345011400495443</v>
      </c>
      <c r="AV10" s="737">
        <f t="shared" si="18"/>
        <v>0</v>
      </c>
      <c r="AW10" s="737">
        <f t="shared" si="19"/>
        <v>0</v>
      </c>
      <c r="AX10" s="737">
        <f t="shared" si="20"/>
        <v>0</v>
      </c>
      <c r="AY10" s="738">
        <f t="shared" si="21"/>
        <v>0</v>
      </c>
    </row>
    <row r="11" spans="1:51" ht="14.5">
      <c r="A11" s="537" t="s">
        <v>707</v>
      </c>
      <c r="B11" s="550">
        <v>8</v>
      </c>
      <c r="C11" s="550" t="s">
        <v>708</v>
      </c>
      <c r="D11" s="551">
        <v>50283</v>
      </c>
      <c r="E11" s="551">
        <v>359535.64734082465</v>
      </c>
      <c r="F11" s="551">
        <v>24467.623933296727</v>
      </c>
      <c r="G11" s="551">
        <v>19811.714063291882</v>
      </c>
      <c r="H11" s="551">
        <v>43.442897218962237</v>
      </c>
      <c r="I11" s="551">
        <v>389602.12364124478</v>
      </c>
      <c r="J11" s="551">
        <v>0</v>
      </c>
      <c r="K11" s="551">
        <v>0</v>
      </c>
      <c r="L11" s="551">
        <v>0</v>
      </c>
      <c r="M11" s="540">
        <v>0</v>
      </c>
      <c r="N11" s="532">
        <v>11</v>
      </c>
      <c r="O11" s="552">
        <v>111</v>
      </c>
      <c r="P11" s="553" t="s">
        <v>148</v>
      </c>
      <c r="Q11" s="554">
        <f t="shared" si="2"/>
        <v>108953805.08151184</v>
      </c>
      <c r="R11" s="555">
        <f t="shared" si="2"/>
        <v>6137516.5508611901</v>
      </c>
      <c r="S11" s="555">
        <f t="shared" si="2"/>
        <v>44894.424195429776</v>
      </c>
      <c r="T11" s="555">
        <f t="shared" si="2"/>
        <v>15227.199112299319</v>
      </c>
      <c r="U11" s="555">
        <f t="shared" si="2"/>
        <v>4152.115550552091</v>
      </c>
      <c r="V11" s="555">
        <f t="shared" si="2"/>
        <v>0</v>
      </c>
      <c r="W11" s="555">
        <f t="shared" si="2"/>
        <v>0</v>
      </c>
      <c r="X11" s="555">
        <f t="shared" si="2"/>
        <v>0</v>
      </c>
      <c r="Y11" s="556">
        <f t="shared" si="2"/>
        <v>0</v>
      </c>
      <c r="Z11" s="555">
        <f>生産者価格評価表!DZ14</f>
        <v>29099163</v>
      </c>
      <c r="AB11" s="552">
        <v>111</v>
      </c>
      <c r="AC11" s="534" t="s">
        <v>148</v>
      </c>
      <c r="AD11" s="557">
        <f t="shared" si="12"/>
        <v>3.7442247078210409</v>
      </c>
      <c r="AE11" s="558">
        <f t="shared" si="3"/>
        <v>0.21091728826912273</v>
      </c>
      <c r="AF11" s="559">
        <f t="shared" si="4"/>
        <v>1.5428080936702466E-3</v>
      </c>
      <c r="AG11" s="560">
        <f t="shared" si="5"/>
        <v>5.2328649838826358E-4</v>
      </c>
      <c r="AH11" s="560">
        <f t="shared" si="6"/>
        <v>1.4268848731326366E-4</v>
      </c>
      <c r="AI11" s="560">
        <f t="shared" si="7"/>
        <v>0</v>
      </c>
      <c r="AJ11" s="560">
        <f t="shared" si="8"/>
        <v>0</v>
      </c>
      <c r="AK11" s="560">
        <f t="shared" si="9"/>
        <v>0</v>
      </c>
      <c r="AL11" s="558">
        <f t="shared" si="10"/>
        <v>0</v>
      </c>
      <c r="AN11" s="663">
        <f>波及推計!AJ14</f>
        <v>1532449.0022192793</v>
      </c>
      <c r="AO11" s="732" t="s">
        <v>147</v>
      </c>
      <c r="AP11" s="745" t="s">
        <v>148</v>
      </c>
      <c r="AQ11" s="736">
        <f t="shared" si="13"/>
        <v>5737833.4175851271</v>
      </c>
      <c r="AR11" s="738">
        <f t="shared" si="14"/>
        <v>323219.98795881326</v>
      </c>
      <c r="AS11" s="748">
        <f t="shared" si="15"/>
        <v>2364.2747237607978</v>
      </c>
      <c r="AT11" s="737">
        <f t="shared" si="16"/>
        <v>801.90987232991506</v>
      </c>
      <c r="AU11" s="737">
        <f t="shared" si="17"/>
        <v>218.66283001138919</v>
      </c>
      <c r="AV11" s="737">
        <f t="shared" si="18"/>
        <v>0</v>
      </c>
      <c r="AW11" s="737">
        <f t="shared" si="19"/>
        <v>0</v>
      </c>
      <c r="AX11" s="737">
        <f t="shared" si="20"/>
        <v>0</v>
      </c>
      <c r="AY11" s="738">
        <f t="shared" si="21"/>
        <v>0</v>
      </c>
    </row>
    <row r="12" spans="1:51" ht="14.5">
      <c r="A12" s="537" t="s">
        <v>709</v>
      </c>
      <c r="B12" s="550">
        <v>9</v>
      </c>
      <c r="C12" s="550" t="s">
        <v>710</v>
      </c>
      <c r="D12" s="551">
        <v>15575</v>
      </c>
      <c r="E12" s="551">
        <v>777932.32424318953</v>
      </c>
      <c r="F12" s="551">
        <v>53364.547318169418</v>
      </c>
      <c r="G12" s="551">
        <v>3210.076949387621</v>
      </c>
      <c r="H12" s="551">
        <v>1917.1045314599223</v>
      </c>
      <c r="I12" s="551">
        <v>47584.233820693458</v>
      </c>
      <c r="J12" s="551">
        <v>0</v>
      </c>
      <c r="K12" s="551">
        <v>0</v>
      </c>
      <c r="L12" s="551">
        <v>0</v>
      </c>
      <c r="M12" s="540">
        <v>0</v>
      </c>
      <c r="N12" s="532">
        <v>11</v>
      </c>
      <c r="O12" s="552">
        <v>112</v>
      </c>
      <c r="P12" s="553" t="s">
        <v>150</v>
      </c>
      <c r="Q12" s="554">
        <f t="shared" si="2"/>
        <v>33453607.130608428</v>
      </c>
      <c r="R12" s="555">
        <f t="shared" si="2"/>
        <v>1825750.1239235648</v>
      </c>
      <c r="S12" s="555">
        <f t="shared" si="2"/>
        <v>172880.24361484771</v>
      </c>
      <c r="T12" s="555">
        <f t="shared" si="2"/>
        <v>1220.5253140974255</v>
      </c>
      <c r="U12" s="555">
        <f t="shared" si="2"/>
        <v>5785.7369917909737</v>
      </c>
      <c r="V12" s="555">
        <f t="shared" si="2"/>
        <v>0</v>
      </c>
      <c r="W12" s="555">
        <f t="shared" si="2"/>
        <v>0</v>
      </c>
      <c r="X12" s="555">
        <f t="shared" si="2"/>
        <v>0</v>
      </c>
      <c r="Y12" s="556">
        <f t="shared" si="2"/>
        <v>0</v>
      </c>
      <c r="Z12" s="555">
        <f>生産者価格評価表!DZ15</f>
        <v>5846744</v>
      </c>
      <c r="AB12" s="552">
        <v>112</v>
      </c>
      <c r="AC12" s="534" t="s">
        <v>150</v>
      </c>
      <c r="AD12" s="557">
        <f t="shared" si="12"/>
        <v>5.7217499398996141</v>
      </c>
      <c r="AE12" s="558">
        <f t="shared" si="3"/>
        <v>0.31226784068595526</v>
      </c>
      <c r="AF12" s="559">
        <f t="shared" si="4"/>
        <v>2.9568635742363222E-2</v>
      </c>
      <c r="AG12" s="560">
        <f t="shared" si="5"/>
        <v>2.0875299381970983E-4</v>
      </c>
      <c r="AH12" s="560">
        <f t="shared" si="6"/>
        <v>9.8956564402186468E-4</v>
      </c>
      <c r="AI12" s="560">
        <f t="shared" si="7"/>
        <v>0</v>
      </c>
      <c r="AJ12" s="560">
        <f t="shared" si="8"/>
        <v>0</v>
      </c>
      <c r="AK12" s="560">
        <f t="shared" si="9"/>
        <v>0</v>
      </c>
      <c r="AL12" s="558">
        <f t="shared" si="10"/>
        <v>0</v>
      </c>
      <c r="AN12" s="663">
        <f>波及推計!AJ15</f>
        <v>297993.41849495034</v>
      </c>
      <c r="AO12" s="732" t="s">
        <v>149</v>
      </c>
      <c r="AP12" s="745" t="s">
        <v>150</v>
      </c>
      <c r="AQ12" s="736">
        <f t="shared" si="13"/>
        <v>1705043.8243639627</v>
      </c>
      <c r="AR12" s="738">
        <f t="shared" si="14"/>
        <v>93053.761332044349</v>
      </c>
      <c r="AS12" s="748">
        <f t="shared" si="15"/>
        <v>8811.2588450987896</v>
      </c>
      <c r="AT12" s="737">
        <f t="shared" si="16"/>
        <v>62.207018249390572</v>
      </c>
      <c r="AU12" s="737">
        <f t="shared" si="17"/>
        <v>294.8840490872326</v>
      </c>
      <c r="AV12" s="737">
        <f t="shared" si="18"/>
        <v>0</v>
      </c>
      <c r="AW12" s="737">
        <f t="shared" si="19"/>
        <v>0</v>
      </c>
      <c r="AX12" s="737">
        <f t="shared" si="20"/>
        <v>0</v>
      </c>
      <c r="AY12" s="738">
        <f t="shared" si="21"/>
        <v>0</v>
      </c>
    </row>
    <row r="13" spans="1:51" ht="14.5">
      <c r="A13" s="537" t="s">
        <v>711</v>
      </c>
      <c r="B13" s="550">
        <v>10</v>
      </c>
      <c r="C13" s="550" t="s">
        <v>712</v>
      </c>
      <c r="D13" s="551">
        <v>237188</v>
      </c>
      <c r="E13" s="551">
        <v>2542835.4215417667</v>
      </c>
      <c r="F13" s="551">
        <v>174582.0311623537</v>
      </c>
      <c r="G13" s="551">
        <v>119008.93565969824</v>
      </c>
      <c r="H13" s="551">
        <v>307.25225351036289</v>
      </c>
      <c r="I13" s="551">
        <v>1325217.5465070335</v>
      </c>
      <c r="J13" s="551">
        <v>0</v>
      </c>
      <c r="K13" s="551">
        <v>0</v>
      </c>
      <c r="L13" s="551">
        <v>0</v>
      </c>
      <c r="M13" s="540">
        <v>0</v>
      </c>
      <c r="N13" s="532">
        <v>11</v>
      </c>
      <c r="O13" s="552">
        <v>113</v>
      </c>
      <c r="P13" s="553" t="s">
        <v>152</v>
      </c>
      <c r="Q13" s="554">
        <f t="shared" si="2"/>
        <v>2816156.2688054694</v>
      </c>
      <c r="R13" s="555">
        <f t="shared" si="2"/>
        <v>164922.31508225348</v>
      </c>
      <c r="S13" s="555">
        <f t="shared" si="2"/>
        <v>0</v>
      </c>
      <c r="T13" s="555">
        <f t="shared" si="2"/>
        <v>60.355931134904267</v>
      </c>
      <c r="U13" s="555">
        <f t="shared" si="2"/>
        <v>201.93956845721092</v>
      </c>
      <c r="V13" s="555">
        <f t="shared" si="2"/>
        <v>0</v>
      </c>
      <c r="W13" s="555">
        <f t="shared" si="2"/>
        <v>0</v>
      </c>
      <c r="X13" s="555">
        <f t="shared" si="2"/>
        <v>0</v>
      </c>
      <c r="Y13" s="556">
        <f t="shared" si="2"/>
        <v>0</v>
      </c>
      <c r="Z13" s="555">
        <f>生産者価格評価表!DZ16</f>
        <v>1496690</v>
      </c>
      <c r="AB13" s="552">
        <v>113</v>
      </c>
      <c r="AC13" s="534" t="s">
        <v>152</v>
      </c>
      <c r="AD13" s="557">
        <f t="shared" si="12"/>
        <v>1.8815895534850031</v>
      </c>
      <c r="AE13" s="558">
        <f t="shared" si="3"/>
        <v>0.11019136566841062</v>
      </c>
      <c r="AF13" s="559">
        <f t="shared" si="4"/>
        <v>0</v>
      </c>
      <c r="AG13" s="560">
        <f t="shared" si="5"/>
        <v>4.0326274068046334E-5</v>
      </c>
      <c r="AH13" s="560">
        <f t="shared" si="6"/>
        <v>1.3492411151087461E-4</v>
      </c>
      <c r="AI13" s="560">
        <f t="shared" si="7"/>
        <v>0</v>
      </c>
      <c r="AJ13" s="560">
        <f t="shared" si="8"/>
        <v>0</v>
      </c>
      <c r="AK13" s="560">
        <f t="shared" si="9"/>
        <v>0</v>
      </c>
      <c r="AL13" s="558">
        <f t="shared" si="10"/>
        <v>0</v>
      </c>
      <c r="AN13" s="663">
        <f>波及推計!AJ16</f>
        <v>70644.498845045382</v>
      </c>
      <c r="AO13" s="732" t="s">
        <v>151</v>
      </c>
      <c r="AP13" s="745" t="s">
        <v>152</v>
      </c>
      <c r="AQ13" s="736">
        <f t="shared" si="13"/>
        <v>132923.95103802075</v>
      </c>
      <c r="AR13" s="738">
        <f t="shared" si="14"/>
        <v>7784.413804696007</v>
      </c>
      <c r="AS13" s="748">
        <f t="shared" si="15"/>
        <v>0</v>
      </c>
      <c r="AT13" s="737">
        <f t="shared" si="16"/>
        <v>2.8488294218250827</v>
      </c>
      <c r="AU13" s="737">
        <f t="shared" si="17"/>
        <v>9.5316462397987554</v>
      </c>
      <c r="AV13" s="737">
        <f t="shared" si="18"/>
        <v>0</v>
      </c>
      <c r="AW13" s="737">
        <f t="shared" si="19"/>
        <v>0</v>
      </c>
      <c r="AX13" s="737">
        <f t="shared" si="20"/>
        <v>0</v>
      </c>
      <c r="AY13" s="738">
        <f t="shared" si="21"/>
        <v>0</v>
      </c>
    </row>
    <row r="14" spans="1:51" ht="14.5">
      <c r="A14" s="537" t="s">
        <v>713</v>
      </c>
      <c r="B14" s="550">
        <v>11</v>
      </c>
      <c r="C14" s="550" t="s">
        <v>714</v>
      </c>
      <c r="D14" s="551">
        <v>113350</v>
      </c>
      <c r="E14" s="551">
        <v>551817.21507955575</v>
      </c>
      <c r="F14" s="551">
        <v>37832.669665455163</v>
      </c>
      <c r="G14" s="551">
        <v>4.4940366447377569</v>
      </c>
      <c r="H14" s="551">
        <v>66.676388657590209</v>
      </c>
      <c r="I14" s="551">
        <v>187.17138799097447</v>
      </c>
      <c r="J14" s="551">
        <v>0</v>
      </c>
      <c r="K14" s="551">
        <v>0</v>
      </c>
      <c r="L14" s="551">
        <v>0</v>
      </c>
      <c r="M14" s="540">
        <v>0</v>
      </c>
      <c r="N14" s="532">
        <v>11</v>
      </c>
      <c r="O14" s="552">
        <v>114</v>
      </c>
      <c r="P14" s="553" t="s">
        <v>154</v>
      </c>
      <c r="Q14" s="554">
        <f t="shared" si="2"/>
        <v>289637.35569518449</v>
      </c>
      <c r="R14" s="555">
        <f t="shared" si="2"/>
        <v>5980.0498910797451</v>
      </c>
      <c r="S14" s="555">
        <f t="shared" si="2"/>
        <v>34.493868208038293</v>
      </c>
      <c r="T14" s="555">
        <f t="shared" si="2"/>
        <v>203.05906965997326</v>
      </c>
      <c r="U14" s="555">
        <f t="shared" si="2"/>
        <v>1344.7952113476656</v>
      </c>
      <c r="V14" s="555">
        <f t="shared" si="2"/>
        <v>0</v>
      </c>
      <c r="W14" s="555">
        <f t="shared" si="2"/>
        <v>0</v>
      </c>
      <c r="X14" s="555">
        <f t="shared" si="2"/>
        <v>0</v>
      </c>
      <c r="Y14" s="556">
        <f t="shared" si="2"/>
        <v>0</v>
      </c>
      <c r="Z14" s="555">
        <f>生産者価格評価表!DZ17</f>
        <v>1621326</v>
      </c>
      <c r="AB14" s="552">
        <v>114</v>
      </c>
      <c r="AC14" s="534" t="s">
        <v>154</v>
      </c>
      <c r="AD14" s="557">
        <f t="shared" si="12"/>
        <v>0.17864226916436576</v>
      </c>
      <c r="AE14" s="558">
        <f t="shared" si="3"/>
        <v>3.6883698226511789E-3</v>
      </c>
      <c r="AF14" s="559">
        <f t="shared" si="4"/>
        <v>2.1275097178505923E-5</v>
      </c>
      <c r="AG14" s="560">
        <f t="shared" si="5"/>
        <v>1.2524259134805293E-4</v>
      </c>
      <c r="AH14" s="560">
        <f t="shared" si="6"/>
        <v>8.2944158753246765E-4</v>
      </c>
      <c r="AI14" s="560">
        <f t="shared" si="7"/>
        <v>0</v>
      </c>
      <c r="AJ14" s="560">
        <f t="shared" si="8"/>
        <v>0</v>
      </c>
      <c r="AK14" s="560">
        <f t="shared" si="9"/>
        <v>0</v>
      </c>
      <c r="AL14" s="558">
        <f t="shared" si="10"/>
        <v>0</v>
      </c>
      <c r="AN14" s="663">
        <f>波及推計!AJ17</f>
        <v>88768.343271572972</v>
      </c>
      <c r="AO14" s="732" t="s">
        <v>153</v>
      </c>
      <c r="AP14" s="745" t="s">
        <v>154</v>
      </c>
      <c r="AQ14" s="736">
        <f t="shared" si="13"/>
        <v>15857.778271995156</v>
      </c>
      <c r="AR14" s="738">
        <f t="shared" si="14"/>
        <v>327.4104785296106</v>
      </c>
      <c r="AS14" s="748">
        <f t="shared" si="15"/>
        <v>1.8885551294776874</v>
      </c>
      <c r="AT14" s="737">
        <f t="shared" si="16"/>
        <v>11.117577341005298</v>
      </c>
      <c r="AU14" s="737">
        <f t="shared" si="17"/>
        <v>73.628155565800526</v>
      </c>
      <c r="AV14" s="737">
        <f t="shared" si="18"/>
        <v>0</v>
      </c>
      <c r="AW14" s="737">
        <f t="shared" si="19"/>
        <v>0</v>
      </c>
      <c r="AX14" s="737">
        <f t="shared" si="20"/>
        <v>0</v>
      </c>
      <c r="AY14" s="738">
        <f t="shared" si="21"/>
        <v>0</v>
      </c>
    </row>
    <row r="15" spans="1:51" ht="14.5">
      <c r="A15" s="537" t="s">
        <v>715</v>
      </c>
      <c r="B15" s="550">
        <v>12</v>
      </c>
      <c r="C15" s="550" t="s">
        <v>716</v>
      </c>
      <c r="D15" s="551">
        <v>321228</v>
      </c>
      <c r="E15" s="551">
        <v>22052247.088004179</v>
      </c>
      <c r="F15" s="551">
        <v>1556816.6945553217</v>
      </c>
      <c r="G15" s="551">
        <v>144.89844205690275</v>
      </c>
      <c r="H15" s="551">
        <v>2664.5855863721035</v>
      </c>
      <c r="I15" s="551">
        <v>7479.9219433315402</v>
      </c>
      <c r="J15" s="551">
        <v>0</v>
      </c>
      <c r="K15" s="551">
        <v>0</v>
      </c>
      <c r="L15" s="551">
        <v>0</v>
      </c>
      <c r="M15" s="540">
        <v>0</v>
      </c>
      <c r="N15" s="532">
        <v>11</v>
      </c>
      <c r="O15" s="552">
        <v>151</v>
      </c>
      <c r="P15" s="553" t="s">
        <v>156</v>
      </c>
      <c r="Q15" s="554">
        <f t="shared" si="2"/>
        <v>12221265.468112933</v>
      </c>
      <c r="R15" s="555">
        <f t="shared" si="2"/>
        <v>699661.70128305547</v>
      </c>
      <c r="S15" s="555">
        <f t="shared" si="2"/>
        <v>8845.9564295245254</v>
      </c>
      <c r="T15" s="555">
        <f t="shared" si="2"/>
        <v>7130.7033910708233</v>
      </c>
      <c r="U15" s="555">
        <f t="shared" si="2"/>
        <v>7679.8546593025421</v>
      </c>
      <c r="V15" s="555">
        <f t="shared" si="2"/>
        <v>0</v>
      </c>
      <c r="W15" s="555">
        <f t="shared" si="2"/>
        <v>0</v>
      </c>
      <c r="X15" s="555">
        <f t="shared" si="2"/>
        <v>0</v>
      </c>
      <c r="Y15" s="556">
        <f t="shared" si="2"/>
        <v>0</v>
      </c>
      <c r="Z15" s="555">
        <f>生産者価格評価表!DZ18</f>
        <v>1065389</v>
      </c>
      <c r="AB15" s="552">
        <v>151</v>
      </c>
      <c r="AC15" s="534" t="s">
        <v>156</v>
      </c>
      <c r="AD15" s="557">
        <f t="shared" si="12"/>
        <v>11.471176695191083</v>
      </c>
      <c r="AE15" s="558">
        <f t="shared" si="3"/>
        <v>0.65671947174511425</v>
      </c>
      <c r="AF15" s="559">
        <f t="shared" si="4"/>
        <v>8.3030296253523601E-3</v>
      </c>
      <c r="AG15" s="560">
        <f t="shared" si="5"/>
        <v>6.6930514498186331E-3</v>
      </c>
      <c r="AH15" s="560">
        <f t="shared" si="6"/>
        <v>7.2084981723131575E-3</v>
      </c>
      <c r="AI15" s="560">
        <f t="shared" si="7"/>
        <v>0</v>
      </c>
      <c r="AJ15" s="560">
        <f t="shared" si="8"/>
        <v>0</v>
      </c>
      <c r="AK15" s="560">
        <f t="shared" si="9"/>
        <v>0</v>
      </c>
      <c r="AL15" s="558">
        <f t="shared" si="10"/>
        <v>0</v>
      </c>
      <c r="AN15" s="663">
        <f>波及推計!AJ18</f>
        <v>21331.345401941973</v>
      </c>
      <c r="AO15" s="732" t="s">
        <v>155</v>
      </c>
      <c r="AP15" s="745" t="s">
        <v>156</v>
      </c>
      <c r="AQ15" s="736">
        <f t="shared" si="13"/>
        <v>244695.63225182824</v>
      </c>
      <c r="AR15" s="738">
        <f t="shared" si="14"/>
        <v>14008.709883975904</v>
      </c>
      <c r="AS15" s="748">
        <f t="shared" si="15"/>
        <v>177.11479282094805</v>
      </c>
      <c r="AT15" s="737">
        <f t="shared" si="16"/>
        <v>142.77179226904977</v>
      </c>
      <c r="AU15" s="737">
        <f t="shared" si="17"/>
        <v>153.76696434287939</v>
      </c>
      <c r="AV15" s="737">
        <f t="shared" si="18"/>
        <v>0</v>
      </c>
      <c r="AW15" s="737">
        <f t="shared" si="19"/>
        <v>0</v>
      </c>
      <c r="AX15" s="737">
        <f t="shared" si="20"/>
        <v>0</v>
      </c>
      <c r="AY15" s="738">
        <f t="shared" si="21"/>
        <v>0</v>
      </c>
    </row>
    <row r="16" spans="1:51" ht="14.5">
      <c r="A16" s="537" t="s">
        <v>717</v>
      </c>
      <c r="B16" s="550">
        <v>13</v>
      </c>
      <c r="C16" s="550" t="s">
        <v>718</v>
      </c>
      <c r="D16" s="551">
        <v>35174</v>
      </c>
      <c r="E16" s="551">
        <v>457303.26750912529</v>
      </c>
      <c r="F16" s="551">
        <v>31404.764836438062</v>
      </c>
      <c r="G16" s="551">
        <v>1264.828091647295</v>
      </c>
      <c r="H16" s="551">
        <v>111.77639745903554</v>
      </c>
      <c r="I16" s="551">
        <v>16981.442801055633</v>
      </c>
      <c r="J16" s="551">
        <v>0</v>
      </c>
      <c r="K16" s="551">
        <v>0</v>
      </c>
      <c r="L16" s="551">
        <v>0</v>
      </c>
      <c r="M16" s="540">
        <v>0</v>
      </c>
      <c r="N16" s="532">
        <v>11</v>
      </c>
      <c r="O16" s="552">
        <v>152</v>
      </c>
      <c r="P16" s="553" t="s">
        <v>158</v>
      </c>
      <c r="Q16" s="554">
        <f t="shared" si="2"/>
        <v>5223927.8475774303</v>
      </c>
      <c r="R16" s="555">
        <f t="shared" si="2"/>
        <v>277374.90473098762</v>
      </c>
      <c r="S16" s="555">
        <f t="shared" si="2"/>
        <v>65.300349889779341</v>
      </c>
      <c r="T16" s="555">
        <f t="shared" si="2"/>
        <v>1809.0211947271614</v>
      </c>
      <c r="U16" s="555">
        <f t="shared" si="2"/>
        <v>1987.1728021132767</v>
      </c>
      <c r="V16" s="555">
        <f t="shared" si="2"/>
        <v>0</v>
      </c>
      <c r="W16" s="555">
        <f t="shared" si="2"/>
        <v>0</v>
      </c>
      <c r="X16" s="555">
        <f t="shared" si="2"/>
        <v>0</v>
      </c>
      <c r="Y16" s="556">
        <f t="shared" si="2"/>
        <v>0</v>
      </c>
      <c r="Z16" s="555">
        <f>生産者価格評価表!DZ19</f>
        <v>1845525</v>
      </c>
      <c r="AB16" s="552">
        <v>152</v>
      </c>
      <c r="AC16" s="534" t="s">
        <v>158</v>
      </c>
      <c r="AD16" s="557">
        <f t="shared" si="12"/>
        <v>2.8305917544207908</v>
      </c>
      <c r="AE16" s="558">
        <f t="shared" si="3"/>
        <v>0.15029593461534665</v>
      </c>
      <c r="AF16" s="559">
        <f t="shared" si="4"/>
        <v>3.5383075216959583E-5</v>
      </c>
      <c r="AG16" s="560">
        <f t="shared" si="5"/>
        <v>9.8022036804007603E-4</v>
      </c>
      <c r="AH16" s="560">
        <f t="shared" si="6"/>
        <v>1.0767520364737822E-3</v>
      </c>
      <c r="AI16" s="560">
        <f t="shared" si="7"/>
        <v>0</v>
      </c>
      <c r="AJ16" s="560">
        <f t="shared" si="8"/>
        <v>0</v>
      </c>
      <c r="AK16" s="560">
        <f t="shared" si="9"/>
        <v>0</v>
      </c>
      <c r="AL16" s="558">
        <f t="shared" si="10"/>
        <v>0</v>
      </c>
      <c r="AN16" s="663">
        <f>波及推計!AJ19</f>
        <v>75919.786035909434</v>
      </c>
      <c r="AO16" s="732" t="s">
        <v>157</v>
      </c>
      <c r="AP16" s="745" t="s">
        <v>158</v>
      </c>
      <c r="AQ16" s="736">
        <f t="shared" si="13"/>
        <v>214897.92035063595</v>
      </c>
      <c r="AR16" s="738">
        <f t="shared" si="14"/>
        <v>11410.435198064153</v>
      </c>
      <c r="AS16" s="748">
        <f t="shared" si="15"/>
        <v>2.6862754997640614</v>
      </c>
      <c r="AT16" s="737">
        <f t="shared" si="16"/>
        <v>74.418120609642969</v>
      </c>
      <c r="AU16" s="737">
        <f t="shared" si="17"/>
        <v>81.746784222819286</v>
      </c>
      <c r="AV16" s="737">
        <f t="shared" si="18"/>
        <v>0</v>
      </c>
      <c r="AW16" s="737">
        <f t="shared" si="19"/>
        <v>0</v>
      </c>
      <c r="AX16" s="737">
        <f t="shared" si="20"/>
        <v>0</v>
      </c>
      <c r="AY16" s="738">
        <f t="shared" si="21"/>
        <v>0</v>
      </c>
    </row>
    <row r="17" spans="1:51" ht="14.5">
      <c r="A17" s="537" t="s">
        <v>719</v>
      </c>
      <c r="B17" s="550">
        <v>14</v>
      </c>
      <c r="C17" s="550" t="s">
        <v>720</v>
      </c>
      <c r="D17" s="551">
        <v>1020302</v>
      </c>
      <c r="E17" s="551">
        <v>4077585.6219308693</v>
      </c>
      <c r="F17" s="551">
        <v>279658.66373479756</v>
      </c>
      <c r="G17" s="551">
        <v>100.29352234777886</v>
      </c>
      <c r="H17" s="551">
        <v>6057070.4991100393</v>
      </c>
      <c r="I17" s="551">
        <v>678531.90726882603</v>
      </c>
      <c r="J17" s="551">
        <v>0</v>
      </c>
      <c r="K17" s="551">
        <v>0</v>
      </c>
      <c r="L17" s="551">
        <v>0</v>
      </c>
      <c r="M17" s="540">
        <v>0</v>
      </c>
      <c r="N17" s="532">
        <v>12</v>
      </c>
      <c r="O17" s="552">
        <v>161</v>
      </c>
      <c r="P17" s="553" t="s">
        <v>160</v>
      </c>
      <c r="Q17" s="554">
        <f t="shared" si="2"/>
        <v>8692731.5492073148</v>
      </c>
      <c r="R17" s="555">
        <f t="shared" si="2"/>
        <v>336402.9544304653</v>
      </c>
      <c r="S17" s="555">
        <f t="shared" si="2"/>
        <v>28838.995511768408</v>
      </c>
      <c r="T17" s="555">
        <f t="shared" si="2"/>
        <v>339.60090925562395</v>
      </c>
      <c r="U17" s="555">
        <f t="shared" si="2"/>
        <v>514.08674702899316</v>
      </c>
      <c r="V17" s="555">
        <f t="shared" si="2"/>
        <v>0</v>
      </c>
      <c r="W17" s="555">
        <f t="shared" si="2"/>
        <v>0</v>
      </c>
      <c r="X17" s="555">
        <f t="shared" si="2"/>
        <v>0</v>
      </c>
      <c r="Y17" s="556">
        <f t="shared" si="2"/>
        <v>0</v>
      </c>
      <c r="Z17" s="555">
        <f>生産者価格評価表!DZ20</f>
        <v>2363558</v>
      </c>
      <c r="AB17" s="552">
        <v>161</v>
      </c>
      <c r="AC17" s="534" t="s">
        <v>160</v>
      </c>
      <c r="AD17" s="557">
        <f t="shared" si="12"/>
        <v>3.6778160507198532</v>
      </c>
      <c r="AE17" s="558">
        <f t="shared" si="3"/>
        <v>0.14232904562970966</v>
      </c>
      <c r="AF17" s="559">
        <f t="shared" si="4"/>
        <v>1.2201518012999219E-2</v>
      </c>
      <c r="AG17" s="560">
        <f t="shared" si="5"/>
        <v>1.4368207137528419E-4</v>
      </c>
      <c r="AH17" s="560">
        <f t="shared" si="6"/>
        <v>2.1750545026988683E-4</v>
      </c>
      <c r="AI17" s="560">
        <f t="shared" si="7"/>
        <v>0</v>
      </c>
      <c r="AJ17" s="560">
        <f t="shared" si="8"/>
        <v>0</v>
      </c>
      <c r="AK17" s="560">
        <f t="shared" si="9"/>
        <v>0</v>
      </c>
      <c r="AL17" s="558">
        <f t="shared" si="10"/>
        <v>0</v>
      </c>
      <c r="AN17" s="663">
        <f>波及推計!AJ20</f>
        <v>22661.183969407321</v>
      </c>
      <c r="AO17" s="732" t="s">
        <v>159</v>
      </c>
      <c r="AP17" s="745" t="s">
        <v>160</v>
      </c>
      <c r="AQ17" s="736">
        <f t="shared" si="13"/>
        <v>83343.666131001679</v>
      </c>
      <c r="AR17" s="738">
        <f t="shared" si="14"/>
        <v>3225.3446872050195</v>
      </c>
      <c r="AS17" s="748">
        <f t="shared" si="15"/>
        <v>276.50084439861257</v>
      </c>
      <c r="AT17" s="737">
        <f t="shared" si="16"/>
        <v>3.2560058525408286</v>
      </c>
      <c r="AU17" s="737">
        <f t="shared" si="17"/>
        <v>4.9289310229146803</v>
      </c>
      <c r="AV17" s="737">
        <f t="shared" si="18"/>
        <v>0</v>
      </c>
      <c r="AW17" s="737">
        <f t="shared" si="19"/>
        <v>0</v>
      </c>
      <c r="AX17" s="737">
        <f t="shared" si="20"/>
        <v>0</v>
      </c>
      <c r="AY17" s="738">
        <f t="shared" si="21"/>
        <v>0</v>
      </c>
    </row>
    <row r="18" spans="1:51" ht="14.5">
      <c r="A18" s="537" t="s">
        <v>721</v>
      </c>
      <c r="B18" s="550">
        <v>15</v>
      </c>
      <c r="C18" s="550" t="s">
        <v>722</v>
      </c>
      <c r="D18" s="551">
        <v>1107289</v>
      </c>
      <c r="E18" s="551">
        <v>1112060.5432222662</v>
      </c>
      <c r="F18" s="551">
        <v>75275.888635674783</v>
      </c>
      <c r="G18" s="551">
        <v>25.994924120272064</v>
      </c>
      <c r="H18" s="551">
        <v>4506923.3292736653</v>
      </c>
      <c r="I18" s="551">
        <v>735044.38255403098</v>
      </c>
      <c r="J18" s="551">
        <v>0</v>
      </c>
      <c r="K18" s="551">
        <v>0</v>
      </c>
      <c r="L18" s="551">
        <v>0</v>
      </c>
      <c r="M18" s="540">
        <v>0</v>
      </c>
      <c r="N18" s="532">
        <v>12</v>
      </c>
      <c r="O18" s="552">
        <v>162</v>
      </c>
      <c r="P18" s="553" t="s">
        <v>162</v>
      </c>
      <c r="Q18" s="554">
        <f t="shared" si="2"/>
        <v>1589116.2772733853</v>
      </c>
      <c r="R18" s="555">
        <f t="shared" si="2"/>
        <v>95923.265246939816</v>
      </c>
      <c r="S18" s="555">
        <f t="shared" si="2"/>
        <v>26193.754804196276</v>
      </c>
      <c r="T18" s="555">
        <f t="shared" si="2"/>
        <v>62.082364975847639</v>
      </c>
      <c r="U18" s="555">
        <f t="shared" si="2"/>
        <v>93.980081290879724</v>
      </c>
      <c r="V18" s="555">
        <f t="shared" si="2"/>
        <v>0</v>
      </c>
      <c r="W18" s="555">
        <f t="shared" si="2"/>
        <v>0</v>
      </c>
      <c r="X18" s="555">
        <f t="shared" si="2"/>
        <v>0</v>
      </c>
      <c r="Y18" s="556">
        <f t="shared" si="2"/>
        <v>0</v>
      </c>
      <c r="Z18" s="555">
        <f>生産者価格評価表!DZ21</f>
        <v>1740910</v>
      </c>
      <c r="AB18" s="552">
        <v>162</v>
      </c>
      <c r="AC18" s="534" t="s">
        <v>162</v>
      </c>
      <c r="AD18" s="557">
        <f t="shared" si="12"/>
        <v>0.91280782882135514</v>
      </c>
      <c r="AE18" s="558">
        <f t="shared" si="3"/>
        <v>5.5099496956729423E-2</v>
      </c>
      <c r="AF18" s="559">
        <f t="shared" si="4"/>
        <v>1.504601317942701E-2</v>
      </c>
      <c r="AG18" s="560">
        <f t="shared" si="5"/>
        <v>3.5660869876011765E-5</v>
      </c>
      <c r="AH18" s="560">
        <f t="shared" si="6"/>
        <v>5.398330832201534E-5</v>
      </c>
      <c r="AI18" s="560">
        <f t="shared" si="7"/>
        <v>0</v>
      </c>
      <c r="AJ18" s="560">
        <f t="shared" si="8"/>
        <v>0</v>
      </c>
      <c r="AK18" s="560">
        <f t="shared" si="9"/>
        <v>0</v>
      </c>
      <c r="AL18" s="558">
        <f t="shared" si="10"/>
        <v>0</v>
      </c>
      <c r="AN18" s="663">
        <f>波及推計!AJ21</f>
        <v>32873.433653930559</v>
      </c>
      <c r="AO18" s="732" t="s">
        <v>161</v>
      </c>
      <c r="AP18" s="745" t="s">
        <v>162</v>
      </c>
      <c r="AQ18" s="736">
        <f t="shared" si="13"/>
        <v>30007.127599547221</v>
      </c>
      <c r="AR18" s="738">
        <f t="shared" si="14"/>
        <v>1811.3096575719935</v>
      </c>
      <c r="AS18" s="748">
        <f t="shared" si="15"/>
        <v>494.61411601005858</v>
      </c>
      <c r="AT18" s="737">
        <f t="shared" si="16"/>
        <v>1.1722952399105235</v>
      </c>
      <c r="AU18" s="737">
        <f t="shared" si="17"/>
        <v>1.7746167045434487</v>
      </c>
      <c r="AV18" s="737">
        <f t="shared" si="18"/>
        <v>0</v>
      </c>
      <c r="AW18" s="737">
        <f t="shared" si="19"/>
        <v>0</v>
      </c>
      <c r="AX18" s="737">
        <f t="shared" si="20"/>
        <v>0</v>
      </c>
      <c r="AY18" s="738">
        <f t="shared" si="21"/>
        <v>0</v>
      </c>
    </row>
    <row r="19" spans="1:51" ht="14.5">
      <c r="A19" s="537" t="s">
        <v>723</v>
      </c>
      <c r="B19" s="550">
        <v>16</v>
      </c>
      <c r="C19" s="550" t="s">
        <v>724</v>
      </c>
      <c r="D19" s="551">
        <v>665100</v>
      </c>
      <c r="E19" s="551">
        <v>1107449.9400908113</v>
      </c>
      <c r="F19" s="551">
        <v>75183.811636039958</v>
      </c>
      <c r="G19" s="551">
        <v>471.13590841183043</v>
      </c>
      <c r="H19" s="551">
        <v>553580.70708708977</v>
      </c>
      <c r="I19" s="551">
        <v>1324601.6056232052</v>
      </c>
      <c r="J19" s="551">
        <v>0</v>
      </c>
      <c r="K19" s="551">
        <v>0</v>
      </c>
      <c r="L19" s="551">
        <v>0</v>
      </c>
      <c r="M19" s="540">
        <v>0</v>
      </c>
      <c r="N19" s="532">
        <v>12</v>
      </c>
      <c r="O19" s="552">
        <v>163</v>
      </c>
      <c r="P19" s="553" t="s">
        <v>164</v>
      </c>
      <c r="Q19" s="554">
        <f t="shared" si="2"/>
        <v>165104278.75972238</v>
      </c>
      <c r="R19" s="555">
        <f t="shared" si="2"/>
        <v>8371073.7805548534</v>
      </c>
      <c r="S19" s="555">
        <f t="shared" si="2"/>
        <v>22516.092424153627</v>
      </c>
      <c r="T19" s="555">
        <f t="shared" si="2"/>
        <v>13025.052216306796</v>
      </c>
      <c r="U19" s="555">
        <f t="shared" si="2"/>
        <v>25464.90213517331</v>
      </c>
      <c r="V19" s="555">
        <f t="shared" si="2"/>
        <v>0</v>
      </c>
      <c r="W19" s="555">
        <f t="shared" si="2"/>
        <v>0</v>
      </c>
      <c r="X19" s="555">
        <f t="shared" si="2"/>
        <v>0</v>
      </c>
      <c r="Y19" s="556">
        <f t="shared" si="2"/>
        <v>0</v>
      </c>
      <c r="Z19" s="555">
        <f>生産者価格評価表!DZ22</f>
        <v>3814849</v>
      </c>
      <c r="AB19" s="552">
        <v>163</v>
      </c>
      <c r="AC19" s="534" t="s">
        <v>164</v>
      </c>
      <c r="AD19" s="557">
        <f t="shared" si="12"/>
        <v>43.27937455970666</v>
      </c>
      <c r="AE19" s="558">
        <f t="shared" si="3"/>
        <v>2.1943394825207641</v>
      </c>
      <c r="AF19" s="559">
        <f t="shared" si="4"/>
        <v>5.9022237640739194E-3</v>
      </c>
      <c r="AG19" s="560">
        <f t="shared" si="5"/>
        <v>3.4143034799822471E-3</v>
      </c>
      <c r="AH19" s="560">
        <f t="shared" si="6"/>
        <v>6.6752057906284915E-3</v>
      </c>
      <c r="AI19" s="560">
        <f t="shared" si="7"/>
        <v>0</v>
      </c>
      <c r="AJ19" s="560">
        <f t="shared" si="8"/>
        <v>0</v>
      </c>
      <c r="AK19" s="560">
        <f t="shared" si="9"/>
        <v>0</v>
      </c>
      <c r="AL19" s="558">
        <f t="shared" si="10"/>
        <v>0</v>
      </c>
      <c r="AN19" s="663">
        <f>波及推計!AJ22</f>
        <v>82582.926490531012</v>
      </c>
      <c r="AO19" s="732" t="s">
        <v>163</v>
      </c>
      <c r="AP19" s="745" t="s">
        <v>164</v>
      </c>
      <c r="AQ19" s="736">
        <f t="shared" si="13"/>
        <v>3574137.4078204129</v>
      </c>
      <c r="AR19" s="738">
        <f t="shared" si="14"/>
        <v>181214.97618028213</v>
      </c>
      <c r="AS19" s="748">
        <f t="shared" si="15"/>
        <v>487.42291123918176</v>
      </c>
      <c r="AT19" s="737">
        <f t="shared" si="16"/>
        <v>281.96317330373813</v>
      </c>
      <c r="AU19" s="737">
        <f t="shared" si="17"/>
        <v>551.2580291166397</v>
      </c>
      <c r="AV19" s="737">
        <f t="shared" si="18"/>
        <v>0</v>
      </c>
      <c r="AW19" s="737">
        <f t="shared" si="19"/>
        <v>0</v>
      </c>
      <c r="AX19" s="737">
        <f t="shared" si="20"/>
        <v>0</v>
      </c>
      <c r="AY19" s="738">
        <f t="shared" si="21"/>
        <v>0</v>
      </c>
    </row>
    <row r="20" spans="1:51" ht="14.5">
      <c r="A20" s="537" t="s">
        <v>725</v>
      </c>
      <c r="B20" s="550">
        <v>17</v>
      </c>
      <c r="C20" s="550" t="s">
        <v>726</v>
      </c>
      <c r="D20" s="551">
        <v>475566</v>
      </c>
      <c r="E20" s="551">
        <v>1927886.6137112021</v>
      </c>
      <c r="F20" s="551">
        <v>131470.42737899875</v>
      </c>
      <c r="G20" s="551">
        <v>105.75790234175581</v>
      </c>
      <c r="H20" s="551">
        <v>35799.915932460564</v>
      </c>
      <c r="I20" s="551">
        <v>525394.94727407314</v>
      </c>
      <c r="J20" s="551">
        <v>0</v>
      </c>
      <c r="K20" s="551">
        <v>0</v>
      </c>
      <c r="L20" s="551">
        <v>0</v>
      </c>
      <c r="M20" s="540">
        <v>0</v>
      </c>
      <c r="N20" s="532">
        <v>12</v>
      </c>
      <c r="O20" s="552">
        <v>164</v>
      </c>
      <c r="P20" s="553" t="s">
        <v>166</v>
      </c>
      <c r="Q20" s="554">
        <f t="shared" ref="Q20:Y48" si="22">SUMIF($N$4:$N$393,$O20,E$4:E$393)</f>
        <v>64726845.358761854</v>
      </c>
      <c r="R20" s="555">
        <f t="shared" si="22"/>
        <v>639876.05707499315</v>
      </c>
      <c r="S20" s="555">
        <f t="shared" si="22"/>
        <v>35279.320625365894</v>
      </c>
      <c r="T20" s="555">
        <f t="shared" si="22"/>
        <v>3785.8341723962922</v>
      </c>
      <c r="U20" s="555">
        <f t="shared" si="22"/>
        <v>9974.6226052695492</v>
      </c>
      <c r="V20" s="555">
        <f t="shared" si="22"/>
        <v>0</v>
      </c>
      <c r="W20" s="555">
        <f t="shared" si="22"/>
        <v>0</v>
      </c>
      <c r="X20" s="555">
        <f t="shared" si="22"/>
        <v>0</v>
      </c>
      <c r="Y20" s="556">
        <f t="shared" si="22"/>
        <v>0</v>
      </c>
      <c r="Z20" s="555">
        <f>生産者価格評価表!DZ23</f>
        <v>3520839</v>
      </c>
      <c r="AB20" s="552">
        <v>164</v>
      </c>
      <c r="AC20" s="534" t="s">
        <v>166</v>
      </c>
      <c r="AD20" s="557">
        <f t="shared" si="12"/>
        <v>18.383926489896826</v>
      </c>
      <c r="AE20" s="558">
        <f t="shared" si="3"/>
        <v>0.18173965270067535</v>
      </c>
      <c r="AF20" s="559">
        <f t="shared" si="4"/>
        <v>1.0020145944011042E-2</v>
      </c>
      <c r="AG20" s="560">
        <f t="shared" si="5"/>
        <v>1.0752647798994194E-3</v>
      </c>
      <c r="AH20" s="560">
        <f t="shared" si="6"/>
        <v>2.8330243459782026E-3</v>
      </c>
      <c r="AI20" s="560">
        <f t="shared" si="7"/>
        <v>0</v>
      </c>
      <c r="AJ20" s="560">
        <f t="shared" si="8"/>
        <v>0</v>
      </c>
      <c r="AK20" s="560">
        <f t="shared" si="9"/>
        <v>0</v>
      </c>
      <c r="AL20" s="558">
        <f t="shared" si="10"/>
        <v>0</v>
      </c>
      <c r="AN20" s="663">
        <f>波及推計!AJ23</f>
        <v>112287.59319847704</v>
      </c>
      <c r="AO20" s="732" t="s">
        <v>165</v>
      </c>
      <c r="AP20" s="745" t="s">
        <v>166</v>
      </c>
      <c r="AQ20" s="736">
        <f t="shared" si="13"/>
        <v>2064286.8590882409</v>
      </c>
      <c r="AR20" s="738">
        <f t="shared" si="14"/>
        <v>20407.108190485935</v>
      </c>
      <c r="AS20" s="748">
        <f t="shared" si="15"/>
        <v>1125.1380715504818</v>
      </c>
      <c r="AT20" s="737">
        <f t="shared" si="16"/>
        <v>120.73889418599596</v>
      </c>
      <c r="AU20" s="737">
        <f t="shared" si="17"/>
        <v>318.11348528258191</v>
      </c>
      <c r="AV20" s="737">
        <f t="shared" si="18"/>
        <v>0</v>
      </c>
      <c r="AW20" s="737">
        <f t="shared" si="19"/>
        <v>0</v>
      </c>
      <c r="AX20" s="737">
        <f t="shared" si="20"/>
        <v>0</v>
      </c>
      <c r="AY20" s="738">
        <f t="shared" si="21"/>
        <v>0</v>
      </c>
    </row>
    <row r="21" spans="1:51" ht="14.5">
      <c r="A21" s="537" t="s">
        <v>727</v>
      </c>
      <c r="B21" s="550">
        <v>18</v>
      </c>
      <c r="C21" s="550" t="s">
        <v>728</v>
      </c>
      <c r="D21" s="551">
        <v>373610</v>
      </c>
      <c r="E21" s="551">
        <v>3464292.9748065942</v>
      </c>
      <c r="F21" s="551">
        <v>236644.07980113119</v>
      </c>
      <c r="G21" s="551">
        <v>214.38465728904515</v>
      </c>
      <c r="H21" s="551">
        <v>34347.432432216883</v>
      </c>
      <c r="I21" s="551">
        <v>247966.51659826198</v>
      </c>
      <c r="J21" s="551">
        <v>0</v>
      </c>
      <c r="K21" s="551">
        <v>0</v>
      </c>
      <c r="L21" s="551">
        <v>0</v>
      </c>
      <c r="M21" s="540">
        <v>0</v>
      </c>
      <c r="N21" s="532">
        <v>12</v>
      </c>
      <c r="O21" s="552">
        <v>191</v>
      </c>
      <c r="P21" s="553" t="s">
        <v>168</v>
      </c>
      <c r="Q21" s="554">
        <f t="shared" si="22"/>
        <v>9461173.7323782016</v>
      </c>
      <c r="R21" s="555">
        <f t="shared" si="22"/>
        <v>512277.25220824801</v>
      </c>
      <c r="S21" s="555">
        <f t="shared" si="22"/>
        <v>407664.00060149573</v>
      </c>
      <c r="T21" s="555">
        <f t="shared" si="22"/>
        <v>269.78215724711532</v>
      </c>
      <c r="U21" s="555">
        <f t="shared" si="22"/>
        <v>1456.164363029686</v>
      </c>
      <c r="V21" s="555">
        <f t="shared" si="22"/>
        <v>0</v>
      </c>
      <c r="W21" s="555">
        <f t="shared" si="22"/>
        <v>0</v>
      </c>
      <c r="X21" s="555">
        <f t="shared" si="22"/>
        <v>0</v>
      </c>
      <c r="Y21" s="556">
        <f t="shared" si="22"/>
        <v>0</v>
      </c>
      <c r="Z21" s="555">
        <f>生産者価格評価表!DZ24</f>
        <v>4087529</v>
      </c>
      <c r="AB21" s="552">
        <v>191</v>
      </c>
      <c r="AC21" s="534" t="s">
        <v>168</v>
      </c>
      <c r="AD21" s="557">
        <f t="shared" si="12"/>
        <v>2.3146438183993805</v>
      </c>
      <c r="AE21" s="558">
        <f t="shared" si="3"/>
        <v>0.1253268789550479</v>
      </c>
      <c r="AF21" s="559">
        <f t="shared" si="4"/>
        <v>9.9733604483661337E-2</v>
      </c>
      <c r="AG21" s="560">
        <f t="shared" si="5"/>
        <v>6.6001282742487037E-5</v>
      </c>
      <c r="AH21" s="560">
        <f t="shared" si="6"/>
        <v>3.5624563471713252E-4</v>
      </c>
      <c r="AI21" s="560">
        <f t="shared" si="7"/>
        <v>0</v>
      </c>
      <c r="AJ21" s="560">
        <f t="shared" si="8"/>
        <v>0</v>
      </c>
      <c r="AK21" s="560">
        <f t="shared" si="9"/>
        <v>0</v>
      </c>
      <c r="AL21" s="558">
        <f t="shared" si="10"/>
        <v>0</v>
      </c>
      <c r="AN21" s="663">
        <f>波及推計!AJ24</f>
        <v>110846.74548877278</v>
      </c>
      <c r="AO21" s="732" t="s">
        <v>167</v>
      </c>
      <c r="AP21" s="745" t="s">
        <v>168</v>
      </c>
      <c r="AQ21" s="736">
        <f t="shared" si="13"/>
        <v>256570.73423527734</v>
      </c>
      <c r="AR21" s="738">
        <f t="shared" si="14"/>
        <v>13892.076654432429</v>
      </c>
      <c r="AS21" s="748">
        <f t="shared" si="15"/>
        <v>11055.145472878336</v>
      </c>
      <c r="AT21" s="737">
        <f t="shared" si="16"/>
        <v>7.3160273900889914</v>
      </c>
      <c r="AU21" s="737">
        <f t="shared" si="17"/>
        <v>39.488669202976304</v>
      </c>
      <c r="AV21" s="737">
        <f t="shared" si="18"/>
        <v>0</v>
      </c>
      <c r="AW21" s="737">
        <f t="shared" si="19"/>
        <v>0</v>
      </c>
      <c r="AX21" s="737">
        <f t="shared" si="20"/>
        <v>0</v>
      </c>
      <c r="AY21" s="738">
        <f t="shared" si="21"/>
        <v>0</v>
      </c>
    </row>
    <row r="22" spans="1:51" ht="14.5">
      <c r="A22" s="537" t="s">
        <v>729</v>
      </c>
      <c r="B22" s="550">
        <v>19</v>
      </c>
      <c r="C22" s="550" t="s">
        <v>730</v>
      </c>
      <c r="D22" s="551">
        <v>96317</v>
      </c>
      <c r="E22" s="551">
        <v>339312.2754539593</v>
      </c>
      <c r="F22" s="551">
        <v>23224.556145433326</v>
      </c>
      <c r="G22" s="551">
        <v>20.949246318948148</v>
      </c>
      <c r="H22" s="551">
        <v>50261.589995665687</v>
      </c>
      <c r="I22" s="551">
        <v>35672.569482771978</v>
      </c>
      <c r="J22" s="551">
        <v>0</v>
      </c>
      <c r="K22" s="551">
        <v>0</v>
      </c>
      <c r="L22" s="551">
        <v>0</v>
      </c>
      <c r="M22" s="540">
        <v>0</v>
      </c>
      <c r="N22" s="532">
        <v>12</v>
      </c>
      <c r="O22" s="552">
        <v>201</v>
      </c>
      <c r="P22" s="553" t="s">
        <v>170</v>
      </c>
      <c r="Q22" s="554">
        <f t="shared" si="22"/>
        <v>34454047.100826927</v>
      </c>
      <c r="R22" s="555">
        <f t="shared" si="22"/>
        <v>2043861.7703908214</v>
      </c>
      <c r="S22" s="555">
        <f t="shared" si="22"/>
        <v>930920.54099264112</v>
      </c>
      <c r="T22" s="555">
        <f t="shared" si="22"/>
        <v>2424.2312816004578</v>
      </c>
      <c r="U22" s="555">
        <f t="shared" si="22"/>
        <v>15970.833641892128</v>
      </c>
      <c r="V22" s="555">
        <f t="shared" si="22"/>
        <v>0</v>
      </c>
      <c r="W22" s="555">
        <f t="shared" si="22"/>
        <v>0</v>
      </c>
      <c r="X22" s="555">
        <f t="shared" si="22"/>
        <v>0</v>
      </c>
      <c r="Y22" s="556">
        <f t="shared" si="22"/>
        <v>0</v>
      </c>
      <c r="Z22" s="555">
        <f>生産者価格評価表!DZ25</f>
        <v>315465</v>
      </c>
      <c r="AB22" s="552">
        <v>201</v>
      </c>
      <c r="AC22" s="534" t="s">
        <v>170</v>
      </c>
      <c r="AD22" s="557">
        <f t="shared" si="12"/>
        <v>109.21670264792267</v>
      </c>
      <c r="AE22" s="558">
        <f t="shared" si="3"/>
        <v>6.4788859949307254</v>
      </c>
      <c r="AF22" s="559">
        <f t="shared" si="4"/>
        <v>2.9509471446678432</v>
      </c>
      <c r="AG22" s="560">
        <f t="shared" si="5"/>
        <v>7.6846283473616973E-3</v>
      </c>
      <c r="AH22" s="560">
        <f t="shared" si="6"/>
        <v>5.0626325081679829E-2</v>
      </c>
      <c r="AI22" s="560">
        <f t="shared" si="7"/>
        <v>0</v>
      </c>
      <c r="AJ22" s="560">
        <f t="shared" si="8"/>
        <v>0</v>
      </c>
      <c r="AK22" s="560">
        <f t="shared" si="9"/>
        <v>0</v>
      </c>
      <c r="AL22" s="558">
        <f t="shared" si="10"/>
        <v>0</v>
      </c>
      <c r="AN22" s="663">
        <f>波及推計!AJ25</f>
        <v>13096.038629476054</v>
      </c>
      <c r="AO22" s="732" t="s">
        <v>169</v>
      </c>
      <c r="AP22" s="745" t="s">
        <v>170</v>
      </c>
      <c r="AQ22" s="736">
        <f t="shared" si="13"/>
        <v>1430306.1568611949</v>
      </c>
      <c r="AR22" s="738">
        <f t="shared" si="14"/>
        <v>84847.741265584176</v>
      </c>
      <c r="AS22" s="748">
        <f t="shared" si="15"/>
        <v>38645.717800112136</v>
      </c>
      <c r="AT22" s="737">
        <f t="shared" si="16"/>
        <v>100.63818969021551</v>
      </c>
      <c r="AU22" s="737">
        <f t="shared" si="17"/>
        <v>663.00430893809153</v>
      </c>
      <c r="AV22" s="737">
        <f t="shared" si="18"/>
        <v>0</v>
      </c>
      <c r="AW22" s="737">
        <f t="shared" si="19"/>
        <v>0</v>
      </c>
      <c r="AX22" s="737">
        <f t="shared" si="20"/>
        <v>0</v>
      </c>
      <c r="AY22" s="738">
        <f t="shared" si="21"/>
        <v>0</v>
      </c>
    </row>
    <row r="23" spans="1:51" ht="14.5">
      <c r="A23" s="537" t="s">
        <v>731</v>
      </c>
      <c r="B23" s="550">
        <v>20</v>
      </c>
      <c r="C23" s="550" t="s">
        <v>138</v>
      </c>
      <c r="D23" s="551">
        <v>438468</v>
      </c>
      <c r="E23" s="551">
        <v>4247894.4807270449</v>
      </c>
      <c r="F23" s="551">
        <v>291681.48205527943</v>
      </c>
      <c r="G23" s="551">
        <v>130.20794004548168</v>
      </c>
      <c r="H23" s="551">
        <v>37.969587668956429</v>
      </c>
      <c r="I23" s="551">
        <v>64.723944649221878</v>
      </c>
      <c r="J23" s="551">
        <v>0</v>
      </c>
      <c r="K23" s="551">
        <v>0</v>
      </c>
      <c r="L23" s="551">
        <v>0</v>
      </c>
      <c r="M23" s="540">
        <v>0</v>
      </c>
      <c r="N23" s="532">
        <v>13</v>
      </c>
      <c r="O23" s="552">
        <v>202</v>
      </c>
      <c r="P23" s="553" t="s">
        <v>172</v>
      </c>
      <c r="Q23" s="554">
        <f t="shared" si="22"/>
        <v>30395018.667877376</v>
      </c>
      <c r="R23" s="555">
        <f t="shared" si="22"/>
        <v>1680076.9315126743</v>
      </c>
      <c r="S23" s="555">
        <f t="shared" si="22"/>
        <v>1830026.0197777357</v>
      </c>
      <c r="T23" s="555">
        <f t="shared" si="22"/>
        <v>11279.638711336876</v>
      </c>
      <c r="U23" s="555">
        <f t="shared" si="22"/>
        <v>248811.83813031222</v>
      </c>
      <c r="V23" s="555">
        <f t="shared" si="22"/>
        <v>0</v>
      </c>
      <c r="W23" s="555">
        <f t="shared" si="22"/>
        <v>0</v>
      </c>
      <c r="X23" s="555">
        <f t="shared" si="22"/>
        <v>0</v>
      </c>
      <c r="Y23" s="556">
        <f t="shared" si="22"/>
        <v>0</v>
      </c>
      <c r="Z23" s="555">
        <f>生産者価格評価表!DZ26</f>
        <v>2188577</v>
      </c>
      <c r="AB23" s="552">
        <v>202</v>
      </c>
      <c r="AC23" s="534" t="s">
        <v>172</v>
      </c>
      <c r="AD23" s="557">
        <f t="shared" si="12"/>
        <v>13.888028005355707</v>
      </c>
      <c r="AE23" s="558">
        <f t="shared" si="3"/>
        <v>0.76765721814342114</v>
      </c>
      <c r="AF23" s="559">
        <f t="shared" si="4"/>
        <v>0.83617164019257062</v>
      </c>
      <c r="AG23" s="560">
        <f t="shared" si="5"/>
        <v>5.1538687975505896E-3</v>
      </c>
      <c r="AH23" s="560">
        <f t="shared" si="6"/>
        <v>0.11368658179735609</v>
      </c>
      <c r="AI23" s="560">
        <f t="shared" si="7"/>
        <v>0</v>
      </c>
      <c r="AJ23" s="560">
        <f t="shared" si="8"/>
        <v>0</v>
      </c>
      <c r="AK23" s="560">
        <f t="shared" si="9"/>
        <v>0</v>
      </c>
      <c r="AL23" s="558">
        <f t="shared" si="10"/>
        <v>0</v>
      </c>
      <c r="AN23" s="663">
        <f>波及推計!AJ26</f>
        <v>26831.785510893948</v>
      </c>
      <c r="AO23" s="732" t="s">
        <v>171</v>
      </c>
      <c r="AP23" s="745" t="s">
        <v>172</v>
      </c>
      <c r="AQ23" s="736">
        <f t="shared" si="13"/>
        <v>372640.58860899264</v>
      </c>
      <c r="AR23" s="738">
        <f t="shared" si="14"/>
        <v>20597.613823113803</v>
      </c>
      <c r="AS23" s="748">
        <f t="shared" si="15"/>
        <v>22435.978099939442</v>
      </c>
      <c r="AT23" s="737">
        <f t="shared" si="16"/>
        <v>138.28750212716633</v>
      </c>
      <c r="AU23" s="737">
        <f t="shared" si="17"/>
        <v>3050.4139782533589</v>
      </c>
      <c r="AV23" s="737">
        <f t="shared" si="18"/>
        <v>0</v>
      </c>
      <c r="AW23" s="737">
        <f t="shared" si="19"/>
        <v>0</v>
      </c>
      <c r="AX23" s="737">
        <f t="shared" si="20"/>
        <v>0</v>
      </c>
      <c r="AY23" s="738">
        <f t="shared" si="21"/>
        <v>0</v>
      </c>
    </row>
    <row r="24" spans="1:51" ht="14.5">
      <c r="A24" s="537" t="s">
        <v>732</v>
      </c>
      <c r="B24" s="550">
        <v>21</v>
      </c>
      <c r="C24" s="550" t="s">
        <v>372</v>
      </c>
      <c r="D24" s="551">
        <v>256132</v>
      </c>
      <c r="E24" s="551">
        <v>254071.78304148666</v>
      </c>
      <c r="F24" s="551">
        <v>17248.366991778723</v>
      </c>
      <c r="G24" s="551">
        <v>4.803481174933939</v>
      </c>
      <c r="H24" s="551">
        <v>30.699638376738161</v>
      </c>
      <c r="I24" s="551">
        <v>86.178841438212075</v>
      </c>
      <c r="J24" s="551">
        <v>0</v>
      </c>
      <c r="K24" s="551">
        <v>0</v>
      </c>
      <c r="L24" s="551">
        <v>0</v>
      </c>
      <c r="M24" s="540">
        <v>0</v>
      </c>
      <c r="N24" s="532">
        <v>15</v>
      </c>
      <c r="O24" s="552">
        <v>203</v>
      </c>
      <c r="P24" s="553" t="s">
        <v>174</v>
      </c>
      <c r="Q24" s="554">
        <f t="shared" si="22"/>
        <v>251372269.15703118</v>
      </c>
      <c r="R24" s="555">
        <f t="shared" si="22"/>
        <v>13144904.648797341</v>
      </c>
      <c r="S24" s="555">
        <f t="shared" si="22"/>
        <v>421182.34601840732</v>
      </c>
      <c r="T24" s="555">
        <f t="shared" si="22"/>
        <v>9401.4471253865267</v>
      </c>
      <c r="U24" s="555">
        <f t="shared" si="22"/>
        <v>49413.385446224544</v>
      </c>
      <c r="V24" s="555">
        <f t="shared" si="22"/>
        <v>0</v>
      </c>
      <c r="W24" s="555">
        <f t="shared" si="22"/>
        <v>0</v>
      </c>
      <c r="X24" s="555">
        <f t="shared" si="22"/>
        <v>0</v>
      </c>
      <c r="Y24" s="556">
        <f t="shared" si="22"/>
        <v>0</v>
      </c>
      <c r="Z24" s="555">
        <f>生産者価格評価表!DZ27</f>
        <v>2063291</v>
      </c>
      <c r="AB24" s="552">
        <v>203</v>
      </c>
      <c r="AC24" s="534" t="s">
        <v>174</v>
      </c>
      <c r="AD24" s="557">
        <f t="shared" si="12"/>
        <v>121.83073989904051</v>
      </c>
      <c r="AE24" s="558">
        <f t="shared" si="3"/>
        <v>6.3708437873268196</v>
      </c>
      <c r="AF24" s="559">
        <f t="shared" si="4"/>
        <v>0.20413133485214024</v>
      </c>
      <c r="AG24" s="560">
        <f t="shared" si="5"/>
        <v>4.5565298958734016E-3</v>
      </c>
      <c r="AH24" s="560">
        <f t="shared" si="6"/>
        <v>2.3948820329378912E-2</v>
      </c>
      <c r="AI24" s="560">
        <f t="shared" si="7"/>
        <v>0</v>
      </c>
      <c r="AJ24" s="560">
        <f t="shared" si="8"/>
        <v>0</v>
      </c>
      <c r="AK24" s="560">
        <f t="shared" si="9"/>
        <v>0</v>
      </c>
      <c r="AL24" s="558">
        <f t="shared" si="10"/>
        <v>0</v>
      </c>
      <c r="AN24" s="663">
        <f>波及推計!AJ27</f>
        <v>19382.321117580028</v>
      </c>
      <c r="AO24" s="732" t="s">
        <v>173</v>
      </c>
      <c r="AP24" s="745" t="s">
        <v>174</v>
      </c>
      <c r="AQ24" s="736">
        <f t="shared" si="13"/>
        <v>2361362.5227155727</v>
      </c>
      <c r="AR24" s="738">
        <f t="shared" si="14"/>
        <v>123481.74007590814</v>
      </c>
      <c r="AS24" s="748">
        <f t="shared" si="15"/>
        <v>3956.5390822644376</v>
      </c>
      <c r="AT24" s="737">
        <f t="shared" si="16"/>
        <v>88.316125623671752</v>
      </c>
      <c r="AU24" s="737">
        <f t="shared" si="17"/>
        <v>464.18372601125077</v>
      </c>
      <c r="AV24" s="737">
        <f t="shared" si="18"/>
        <v>0</v>
      </c>
      <c r="AW24" s="737">
        <f t="shared" si="19"/>
        <v>0</v>
      </c>
      <c r="AX24" s="737">
        <f t="shared" si="20"/>
        <v>0</v>
      </c>
      <c r="AY24" s="738">
        <f t="shared" si="21"/>
        <v>0</v>
      </c>
    </row>
    <row r="25" spans="1:51" ht="14.5">
      <c r="A25" s="537" t="s">
        <v>733</v>
      </c>
      <c r="B25" s="550">
        <v>22</v>
      </c>
      <c r="C25" s="550" t="s">
        <v>374</v>
      </c>
      <c r="D25" s="551">
        <v>256416</v>
      </c>
      <c r="E25" s="551">
        <v>4963651.6947650015</v>
      </c>
      <c r="F25" s="551">
        <v>341904.03770856658</v>
      </c>
      <c r="G25" s="551">
        <v>58.643826091054109</v>
      </c>
      <c r="H25" s="551">
        <v>599.76086377323907</v>
      </c>
      <c r="I25" s="551">
        <v>1683.6255771378501</v>
      </c>
      <c r="J25" s="551">
        <v>0</v>
      </c>
      <c r="K25" s="551">
        <v>0</v>
      </c>
      <c r="L25" s="551">
        <v>0</v>
      </c>
      <c r="M25" s="540">
        <v>0</v>
      </c>
      <c r="N25" s="532">
        <v>15</v>
      </c>
      <c r="O25" s="552">
        <v>204</v>
      </c>
      <c r="P25" s="553" t="s">
        <v>176</v>
      </c>
      <c r="Q25" s="554">
        <f t="shared" si="22"/>
        <v>234781272.02737132</v>
      </c>
      <c r="R25" s="555">
        <f t="shared" si="22"/>
        <v>14208665.403534496</v>
      </c>
      <c r="S25" s="555">
        <f t="shared" si="22"/>
        <v>1727731.7213062921</v>
      </c>
      <c r="T25" s="555">
        <f t="shared" si="22"/>
        <v>43777.90931097338</v>
      </c>
      <c r="U25" s="555">
        <f t="shared" si="22"/>
        <v>512698.21762947651</v>
      </c>
      <c r="V25" s="555">
        <f t="shared" si="22"/>
        <v>0</v>
      </c>
      <c r="W25" s="555">
        <f t="shared" si="22"/>
        <v>0</v>
      </c>
      <c r="X25" s="555">
        <f t="shared" si="22"/>
        <v>0</v>
      </c>
      <c r="Y25" s="556">
        <f t="shared" si="22"/>
        <v>0</v>
      </c>
      <c r="Z25" s="555">
        <f>生産者価格評価表!DZ28</f>
        <v>4563301</v>
      </c>
      <c r="AB25" s="552">
        <v>204</v>
      </c>
      <c r="AC25" s="534" t="s">
        <v>176</v>
      </c>
      <c r="AD25" s="557">
        <f t="shared" si="12"/>
        <v>51.449876312645458</v>
      </c>
      <c r="AE25" s="558">
        <f t="shared" si="3"/>
        <v>3.1136813906280776</v>
      </c>
      <c r="AF25" s="559">
        <f t="shared" si="4"/>
        <v>0.37861445504171037</v>
      </c>
      <c r="AG25" s="560">
        <f t="shared" si="5"/>
        <v>9.5934739590864994E-3</v>
      </c>
      <c r="AH25" s="560">
        <f t="shared" si="6"/>
        <v>0.11235248729581426</v>
      </c>
      <c r="AI25" s="560">
        <f t="shared" si="7"/>
        <v>0</v>
      </c>
      <c r="AJ25" s="560">
        <f t="shared" si="8"/>
        <v>0</v>
      </c>
      <c r="AK25" s="560">
        <f t="shared" si="9"/>
        <v>0</v>
      </c>
      <c r="AL25" s="558">
        <f t="shared" si="10"/>
        <v>0</v>
      </c>
      <c r="AN25" s="663">
        <f>波及推計!AJ28</f>
        <v>47651.90342319545</v>
      </c>
      <c r="AO25" s="732" t="s">
        <v>175</v>
      </c>
      <c r="AP25" s="745" t="s">
        <v>176</v>
      </c>
      <c r="AQ25" s="736">
        <f t="shared" si="13"/>
        <v>2451684.5371855325</v>
      </c>
      <c r="AR25" s="738">
        <f t="shared" si="14"/>
        <v>148372.84491681005</v>
      </c>
      <c r="AS25" s="748">
        <f t="shared" si="15"/>
        <v>18041.69944627336</v>
      </c>
      <c r="AT25" s="737">
        <f t="shared" si="16"/>
        <v>457.14729459133036</v>
      </c>
      <c r="AU25" s="737">
        <f t="shared" si="17"/>
        <v>5353.8098739759353</v>
      </c>
      <c r="AV25" s="737">
        <f t="shared" si="18"/>
        <v>0</v>
      </c>
      <c r="AW25" s="737">
        <f t="shared" si="19"/>
        <v>0</v>
      </c>
      <c r="AX25" s="737">
        <f t="shared" si="20"/>
        <v>0</v>
      </c>
      <c r="AY25" s="738">
        <f t="shared" si="21"/>
        <v>0</v>
      </c>
    </row>
    <row r="26" spans="1:51" ht="14.5">
      <c r="A26" s="537" t="s">
        <v>734</v>
      </c>
      <c r="B26" s="550">
        <v>23</v>
      </c>
      <c r="C26" s="550" t="s">
        <v>735</v>
      </c>
      <c r="D26" s="551">
        <v>240005</v>
      </c>
      <c r="E26" s="551">
        <v>2950561.6321299849</v>
      </c>
      <c r="F26" s="551">
        <v>198991.79901214899</v>
      </c>
      <c r="G26" s="551">
        <v>29.501625288895763</v>
      </c>
      <c r="H26" s="551">
        <v>23093.326683957202</v>
      </c>
      <c r="I26" s="551">
        <v>1427.9752299006866</v>
      </c>
      <c r="J26" s="551">
        <v>0</v>
      </c>
      <c r="K26" s="551">
        <v>0</v>
      </c>
      <c r="L26" s="551">
        <v>0</v>
      </c>
      <c r="M26" s="540">
        <v>0</v>
      </c>
      <c r="N26" s="532">
        <v>15</v>
      </c>
      <c r="O26" s="552">
        <v>205</v>
      </c>
      <c r="P26" s="553" t="s">
        <v>178</v>
      </c>
      <c r="Q26" s="554">
        <f t="shared" si="22"/>
        <v>4067778.4363628137</v>
      </c>
      <c r="R26" s="555">
        <f t="shared" si="22"/>
        <v>174902.816306097</v>
      </c>
      <c r="S26" s="555">
        <f t="shared" si="22"/>
        <v>23970.610719579559</v>
      </c>
      <c r="T26" s="555">
        <f t="shared" si="22"/>
        <v>4932.1810530971034</v>
      </c>
      <c r="U26" s="555">
        <f t="shared" si="22"/>
        <v>31538.86632290878</v>
      </c>
      <c r="V26" s="555">
        <f t="shared" si="22"/>
        <v>116265.6749188274</v>
      </c>
      <c r="W26" s="555">
        <f t="shared" si="22"/>
        <v>0</v>
      </c>
      <c r="X26" s="555">
        <f t="shared" si="22"/>
        <v>0</v>
      </c>
      <c r="Y26" s="556">
        <f t="shared" si="22"/>
        <v>0</v>
      </c>
      <c r="Z26" s="555">
        <f>生産者価格評価表!DZ29</f>
        <v>2065324</v>
      </c>
      <c r="AB26" s="552">
        <v>205</v>
      </c>
      <c r="AC26" s="534" t="s">
        <v>178</v>
      </c>
      <c r="AD26" s="557">
        <f t="shared" si="12"/>
        <v>1.9695594668743566</v>
      </c>
      <c r="AE26" s="558">
        <f t="shared" si="3"/>
        <v>8.4685413187517794E-2</v>
      </c>
      <c r="AF26" s="559">
        <f t="shared" si="4"/>
        <v>1.1606222907194976E-2</v>
      </c>
      <c r="AG26" s="560">
        <f t="shared" si="5"/>
        <v>2.3880907078487942E-3</v>
      </c>
      <c r="AH26" s="560">
        <f t="shared" si="6"/>
        <v>1.5270662773932216E-2</v>
      </c>
      <c r="AI26" s="560">
        <f t="shared" si="7"/>
        <v>5.6294157681229383E-2</v>
      </c>
      <c r="AJ26" s="560">
        <f t="shared" si="8"/>
        <v>0</v>
      </c>
      <c r="AK26" s="560">
        <f t="shared" si="9"/>
        <v>0</v>
      </c>
      <c r="AL26" s="558">
        <f t="shared" si="10"/>
        <v>0</v>
      </c>
      <c r="AN26" s="663">
        <f>波及推計!AJ29</f>
        <v>20253.509033260598</v>
      </c>
      <c r="AO26" s="732" t="s">
        <v>177</v>
      </c>
      <c r="AP26" s="745" t="s">
        <v>178</v>
      </c>
      <c r="AQ26" s="736">
        <f t="shared" si="13"/>
        <v>39890.490453883707</v>
      </c>
      <c r="AR26" s="738">
        <f t="shared" si="14"/>
        <v>1715.1767809787978</v>
      </c>
      <c r="AS26" s="748">
        <f t="shared" si="15"/>
        <v>235.06674049290953</v>
      </c>
      <c r="AT26" s="737">
        <f t="shared" si="16"/>
        <v>48.367216723661251</v>
      </c>
      <c r="AU26" s="737">
        <f t="shared" si="17"/>
        <v>309.2845064357125</v>
      </c>
      <c r="AV26" s="737">
        <f t="shared" si="18"/>
        <v>1140.1542311165758</v>
      </c>
      <c r="AW26" s="737">
        <f t="shared" si="19"/>
        <v>0</v>
      </c>
      <c r="AX26" s="737">
        <f t="shared" si="20"/>
        <v>0</v>
      </c>
      <c r="AY26" s="738">
        <f t="shared" si="21"/>
        <v>0</v>
      </c>
    </row>
    <row r="27" spans="1:51" ht="14.5">
      <c r="A27" s="537" t="s">
        <v>736</v>
      </c>
      <c r="B27" s="550">
        <v>24</v>
      </c>
      <c r="C27" s="550" t="s">
        <v>378</v>
      </c>
      <c r="D27" s="551">
        <v>770425</v>
      </c>
      <c r="E27" s="551">
        <v>75346813.445195779</v>
      </c>
      <c r="F27" s="551">
        <v>5348020.9580638818</v>
      </c>
      <c r="G27" s="551">
        <v>12603.798828360532</v>
      </c>
      <c r="H27" s="551">
        <v>9104.1984195047753</v>
      </c>
      <c r="I27" s="551">
        <v>25556.954853612373</v>
      </c>
      <c r="J27" s="551">
        <v>105753.55392057794</v>
      </c>
      <c r="K27" s="551">
        <v>0</v>
      </c>
      <c r="L27" s="551">
        <v>0</v>
      </c>
      <c r="M27" s="540">
        <v>0</v>
      </c>
      <c r="N27" s="532">
        <v>17</v>
      </c>
      <c r="O27" s="552">
        <v>206</v>
      </c>
      <c r="P27" s="553" t="s">
        <v>180</v>
      </c>
      <c r="Q27" s="554">
        <f t="shared" si="22"/>
        <v>35995501.161546692</v>
      </c>
      <c r="R27" s="555">
        <f t="shared" si="22"/>
        <v>2772377.9655597722</v>
      </c>
      <c r="S27" s="555">
        <f t="shared" si="22"/>
        <v>328.88536398594971</v>
      </c>
      <c r="T27" s="555">
        <f t="shared" si="22"/>
        <v>2027.7620744216597</v>
      </c>
      <c r="U27" s="555">
        <f t="shared" si="22"/>
        <v>13462.613193095387</v>
      </c>
      <c r="V27" s="555">
        <f t="shared" si="22"/>
        <v>0</v>
      </c>
      <c r="W27" s="555">
        <f t="shared" si="22"/>
        <v>0</v>
      </c>
      <c r="X27" s="555">
        <f t="shared" si="22"/>
        <v>0</v>
      </c>
      <c r="Y27" s="556">
        <f t="shared" si="22"/>
        <v>0</v>
      </c>
      <c r="Z27" s="555">
        <f>生産者価格評価表!DZ30</f>
        <v>369424</v>
      </c>
      <c r="AB27" s="552">
        <v>206</v>
      </c>
      <c r="AC27" s="534" t="s">
        <v>180</v>
      </c>
      <c r="AD27" s="557">
        <f t="shared" si="12"/>
        <v>97.436823708115043</v>
      </c>
      <c r="AE27" s="558">
        <f t="shared" si="3"/>
        <v>7.5045962513528419</v>
      </c>
      <c r="AF27" s="559">
        <f t="shared" si="4"/>
        <v>8.9026528862756532E-4</v>
      </c>
      <c r="AG27" s="560">
        <f t="shared" si="5"/>
        <v>5.4889830504289373E-3</v>
      </c>
      <c r="AH27" s="560">
        <f t="shared" si="6"/>
        <v>3.6442172660940783E-2</v>
      </c>
      <c r="AI27" s="560">
        <f t="shared" si="7"/>
        <v>0</v>
      </c>
      <c r="AJ27" s="560">
        <f t="shared" si="8"/>
        <v>0</v>
      </c>
      <c r="AK27" s="560">
        <f t="shared" si="9"/>
        <v>0</v>
      </c>
      <c r="AL27" s="558">
        <f t="shared" si="10"/>
        <v>0</v>
      </c>
      <c r="AN27" s="663">
        <f>波及推計!AJ30</f>
        <v>7123.8853504594654</v>
      </c>
      <c r="AO27" s="732" t="s">
        <v>179</v>
      </c>
      <c r="AP27" s="745" t="s">
        <v>180</v>
      </c>
      <c r="AQ27" s="736">
        <f t="shared" si="13"/>
        <v>694128.76100954227</v>
      </c>
      <c r="AR27" s="738">
        <f t="shared" si="14"/>
        <v>53461.883296125532</v>
      </c>
      <c r="AS27" s="748">
        <f t="shared" si="15"/>
        <v>6.3421478476764799</v>
      </c>
      <c r="AT27" s="737">
        <f t="shared" si="16"/>
        <v>39.102885941871016</v>
      </c>
      <c r="AU27" s="737">
        <f t="shared" si="17"/>
        <v>259.6098599581905</v>
      </c>
      <c r="AV27" s="737">
        <f t="shared" si="18"/>
        <v>0</v>
      </c>
      <c r="AW27" s="737">
        <f t="shared" si="19"/>
        <v>0</v>
      </c>
      <c r="AX27" s="737">
        <f t="shared" si="20"/>
        <v>0</v>
      </c>
      <c r="AY27" s="738">
        <f t="shared" si="21"/>
        <v>0</v>
      </c>
    </row>
    <row r="28" spans="1:51" ht="14.5">
      <c r="A28" s="537" t="s">
        <v>737</v>
      </c>
      <c r="B28" s="550">
        <v>25</v>
      </c>
      <c r="C28" s="550" t="s">
        <v>738</v>
      </c>
      <c r="D28" s="551">
        <v>468234</v>
      </c>
      <c r="E28" s="551">
        <v>9470316.2085265145</v>
      </c>
      <c r="F28" s="551">
        <v>667322.59130043001</v>
      </c>
      <c r="G28" s="551">
        <v>4300.0050065626274</v>
      </c>
      <c r="H28" s="551">
        <v>1144.3037059634944</v>
      </c>
      <c r="I28" s="551">
        <v>3212.2452526381921</v>
      </c>
      <c r="J28" s="551">
        <v>13292.129421396128</v>
      </c>
      <c r="K28" s="551">
        <v>0</v>
      </c>
      <c r="L28" s="551">
        <v>0</v>
      </c>
      <c r="M28" s="540">
        <v>0</v>
      </c>
      <c r="N28" s="532">
        <v>17</v>
      </c>
      <c r="O28" s="552">
        <v>207</v>
      </c>
      <c r="P28" s="553" t="s">
        <v>182</v>
      </c>
      <c r="Q28" s="554">
        <f t="shared" si="22"/>
        <v>29454702.276088674</v>
      </c>
      <c r="R28" s="555">
        <f t="shared" si="22"/>
        <v>1319355.649331647</v>
      </c>
      <c r="S28" s="555">
        <f t="shared" si="22"/>
        <v>123812.09341547883</v>
      </c>
      <c r="T28" s="555">
        <f t="shared" si="22"/>
        <v>11311.925168274798</v>
      </c>
      <c r="U28" s="555">
        <f t="shared" si="22"/>
        <v>72625.056822164363</v>
      </c>
      <c r="V28" s="555">
        <f t="shared" si="22"/>
        <v>92323.372521188765</v>
      </c>
      <c r="W28" s="555">
        <f t="shared" si="22"/>
        <v>0</v>
      </c>
      <c r="X28" s="555">
        <f t="shared" si="22"/>
        <v>0</v>
      </c>
      <c r="Y28" s="556">
        <f t="shared" si="22"/>
        <v>0</v>
      </c>
      <c r="Z28" s="555">
        <f>生産者価格評価表!DZ31</f>
        <v>9624243</v>
      </c>
      <c r="AB28" s="552">
        <v>207</v>
      </c>
      <c r="AC28" s="534" t="s">
        <v>182</v>
      </c>
      <c r="AD28" s="557">
        <f t="shared" si="12"/>
        <v>3.0604695118451053</v>
      </c>
      <c r="AE28" s="558">
        <f t="shared" si="3"/>
        <v>0.13708669339829085</v>
      </c>
      <c r="AF28" s="559">
        <f t="shared" si="4"/>
        <v>1.2864605913990204E-2</v>
      </c>
      <c r="AG28" s="560">
        <f t="shared" si="5"/>
        <v>1.1753573936438219E-3</v>
      </c>
      <c r="AH28" s="560">
        <f t="shared" si="6"/>
        <v>7.5460539412984858E-3</v>
      </c>
      <c r="AI28" s="560">
        <f t="shared" si="7"/>
        <v>9.5927931704539015E-3</v>
      </c>
      <c r="AJ28" s="560">
        <f t="shared" si="8"/>
        <v>0</v>
      </c>
      <c r="AK28" s="560">
        <f t="shared" si="9"/>
        <v>0</v>
      </c>
      <c r="AL28" s="558">
        <f t="shared" si="10"/>
        <v>0</v>
      </c>
      <c r="AN28" s="663">
        <f>波及推計!AJ31</f>
        <v>121838.33489555976</v>
      </c>
      <c r="AO28" s="732" t="s">
        <v>181</v>
      </c>
      <c r="AP28" s="745" t="s">
        <v>182</v>
      </c>
      <c r="AQ28" s="736">
        <f t="shared" si="13"/>
        <v>372882.50932183425</v>
      </c>
      <c r="AR28" s="738">
        <f t="shared" si="14"/>
        <v>16702.414459985881</v>
      </c>
      <c r="AS28" s="748">
        <f t="shared" si="15"/>
        <v>1567.4021636481373</v>
      </c>
      <c r="AT28" s="737">
        <f t="shared" si="16"/>
        <v>143.20358774874825</v>
      </c>
      <c r="AU28" s="737">
        <f t="shared" si="17"/>
        <v>919.39864723988353</v>
      </c>
      <c r="AV28" s="737">
        <f t="shared" si="18"/>
        <v>1168.769946885601</v>
      </c>
      <c r="AW28" s="737">
        <f t="shared" si="19"/>
        <v>0</v>
      </c>
      <c r="AX28" s="737">
        <f t="shared" si="20"/>
        <v>0</v>
      </c>
      <c r="AY28" s="738">
        <f t="shared" si="21"/>
        <v>0</v>
      </c>
    </row>
    <row r="29" spans="1:51" ht="14.5">
      <c r="A29" s="537" t="s">
        <v>739</v>
      </c>
      <c r="B29" s="550">
        <v>26</v>
      </c>
      <c r="C29" s="550" t="s">
        <v>740</v>
      </c>
      <c r="D29" s="551">
        <v>113739</v>
      </c>
      <c r="E29" s="551">
        <v>4364859.8152236557</v>
      </c>
      <c r="F29" s="551">
        <v>307413.72692830284</v>
      </c>
      <c r="G29" s="551">
        <v>1304.4228222488555</v>
      </c>
      <c r="H29" s="551">
        <v>527.40849963115329</v>
      </c>
      <c r="I29" s="551">
        <v>1480.5208095649143</v>
      </c>
      <c r="J29" s="551">
        <v>6126.3299231727642</v>
      </c>
      <c r="K29" s="551">
        <v>0</v>
      </c>
      <c r="L29" s="551">
        <v>0</v>
      </c>
      <c r="M29" s="540">
        <v>0</v>
      </c>
      <c r="N29" s="532">
        <v>17</v>
      </c>
      <c r="O29" s="552">
        <v>208</v>
      </c>
      <c r="P29" s="553" t="s">
        <v>184</v>
      </c>
      <c r="Q29" s="554">
        <f t="shared" si="22"/>
        <v>25331365.950406212</v>
      </c>
      <c r="R29" s="555">
        <f t="shared" si="22"/>
        <v>1217274.7231133622</v>
      </c>
      <c r="S29" s="555">
        <f t="shared" si="22"/>
        <v>801848.70434611512</v>
      </c>
      <c r="T29" s="555">
        <f t="shared" si="22"/>
        <v>5945.165540198389</v>
      </c>
      <c r="U29" s="555">
        <f t="shared" si="22"/>
        <v>38311.651974170323</v>
      </c>
      <c r="V29" s="555">
        <f t="shared" si="22"/>
        <v>292727.03460852319</v>
      </c>
      <c r="W29" s="555">
        <f t="shared" si="22"/>
        <v>0</v>
      </c>
      <c r="X29" s="555">
        <f t="shared" si="22"/>
        <v>0</v>
      </c>
      <c r="Y29" s="556">
        <f t="shared" si="22"/>
        <v>0</v>
      </c>
      <c r="Z29" s="555">
        <f>生産者価格評価表!DZ32</f>
        <v>7134369</v>
      </c>
      <c r="AB29" s="552">
        <v>208</v>
      </c>
      <c r="AC29" s="534" t="s">
        <v>184</v>
      </c>
      <c r="AD29" s="557">
        <f t="shared" si="12"/>
        <v>3.5506105656164144</v>
      </c>
      <c r="AE29" s="558">
        <f t="shared" si="3"/>
        <v>0.17062121725318136</v>
      </c>
      <c r="AF29" s="559">
        <f t="shared" si="4"/>
        <v>0.11239237896807905</v>
      </c>
      <c r="AG29" s="560">
        <f t="shared" si="5"/>
        <v>8.3331343531549732E-4</v>
      </c>
      <c r="AH29" s="560">
        <f t="shared" si="6"/>
        <v>5.3700126772487271E-3</v>
      </c>
      <c r="AI29" s="560">
        <f t="shared" si="7"/>
        <v>4.1030543080757834E-2</v>
      </c>
      <c r="AJ29" s="560">
        <f t="shared" si="8"/>
        <v>0</v>
      </c>
      <c r="AK29" s="560">
        <f t="shared" si="9"/>
        <v>0</v>
      </c>
      <c r="AL29" s="558">
        <f t="shared" si="10"/>
        <v>0</v>
      </c>
      <c r="AN29" s="663">
        <f>波及推計!AJ32</f>
        <v>148223.9674022774</v>
      </c>
      <c r="AO29" s="732" t="s">
        <v>183</v>
      </c>
      <c r="AP29" s="745" t="s">
        <v>184</v>
      </c>
      <c r="AQ29" s="736">
        <f t="shared" si="13"/>
        <v>526285.58473610913</v>
      </c>
      <c r="AR29" s="738">
        <f t="shared" si="14"/>
        <v>25290.153744272444</v>
      </c>
      <c r="AS29" s="748">
        <f t="shared" si="15"/>
        <v>16659.244316428958</v>
      </c>
      <c r="AT29" s="737">
        <f t="shared" si="16"/>
        <v>123.51702347208408</v>
      </c>
      <c r="AU29" s="737">
        <f t="shared" si="17"/>
        <v>795.96458402233168</v>
      </c>
      <c r="AV29" s="737">
        <f t="shared" si="18"/>
        <v>6081.7098800999875</v>
      </c>
      <c r="AW29" s="737">
        <f t="shared" si="19"/>
        <v>0</v>
      </c>
      <c r="AX29" s="737">
        <f t="shared" si="20"/>
        <v>0</v>
      </c>
      <c r="AY29" s="738">
        <f t="shared" si="21"/>
        <v>0</v>
      </c>
    </row>
    <row r="30" spans="1:51" ht="14.5">
      <c r="A30" s="537" t="s">
        <v>741</v>
      </c>
      <c r="B30" s="550">
        <v>27</v>
      </c>
      <c r="C30" s="550" t="s">
        <v>144</v>
      </c>
      <c r="D30" s="551">
        <v>134781</v>
      </c>
      <c r="E30" s="551">
        <v>4467547.2007872919</v>
      </c>
      <c r="F30" s="551">
        <v>242647.21700245203</v>
      </c>
      <c r="G30" s="551">
        <v>299525.79490805755</v>
      </c>
      <c r="H30" s="551">
        <v>807659.13617251953</v>
      </c>
      <c r="I30" s="551">
        <v>383.56096924637581</v>
      </c>
      <c r="J30" s="551">
        <v>0</v>
      </c>
      <c r="K30" s="551">
        <v>0</v>
      </c>
      <c r="L30" s="551">
        <v>0</v>
      </c>
      <c r="M30" s="540">
        <v>0</v>
      </c>
      <c r="N30" s="532">
        <v>61</v>
      </c>
      <c r="O30" s="552">
        <v>211</v>
      </c>
      <c r="P30" s="553" t="s">
        <v>186</v>
      </c>
      <c r="Q30" s="554">
        <f t="shared" si="22"/>
        <v>370959278.26117945</v>
      </c>
      <c r="R30" s="555">
        <f t="shared" si="22"/>
        <v>27393516.741105504</v>
      </c>
      <c r="S30" s="555">
        <f t="shared" si="22"/>
        <v>-72112.113246706649</v>
      </c>
      <c r="T30" s="555">
        <f t="shared" si="22"/>
        <v>29030.804910101484</v>
      </c>
      <c r="U30" s="555">
        <f t="shared" si="22"/>
        <v>227277.95418379857</v>
      </c>
      <c r="V30" s="555">
        <f t="shared" si="22"/>
        <v>0</v>
      </c>
      <c r="W30" s="555">
        <f t="shared" si="22"/>
        <v>0</v>
      </c>
      <c r="X30" s="555">
        <f t="shared" si="22"/>
        <v>0</v>
      </c>
      <c r="Y30" s="556">
        <f t="shared" si="22"/>
        <v>0</v>
      </c>
      <c r="Z30" s="555">
        <f>生産者価格評価表!DZ33</f>
        <v>11709885</v>
      </c>
      <c r="AB30" s="552">
        <v>211</v>
      </c>
      <c r="AC30" s="534" t="s">
        <v>186</v>
      </c>
      <c r="AD30" s="557">
        <f t="shared" si="12"/>
        <v>31.679156393182293</v>
      </c>
      <c r="AE30" s="558">
        <f t="shared" si="3"/>
        <v>2.3393497665524046</v>
      </c>
      <c r="AF30" s="559">
        <f t="shared" si="4"/>
        <v>-6.1582255715326535E-3</v>
      </c>
      <c r="AG30" s="560">
        <f t="shared" si="5"/>
        <v>2.4791707954520035E-3</v>
      </c>
      <c r="AH30" s="560">
        <f t="shared" si="6"/>
        <v>1.9409067995441336E-2</v>
      </c>
      <c r="AI30" s="560">
        <f t="shared" si="7"/>
        <v>0</v>
      </c>
      <c r="AJ30" s="560">
        <f t="shared" si="8"/>
        <v>0</v>
      </c>
      <c r="AK30" s="560">
        <f t="shared" si="9"/>
        <v>0</v>
      </c>
      <c r="AL30" s="558">
        <f t="shared" si="10"/>
        <v>0</v>
      </c>
      <c r="AN30" s="663">
        <f>波及推計!AJ33</f>
        <v>357908.84794099617</v>
      </c>
      <c r="AO30" s="732" t="s">
        <v>185</v>
      </c>
      <c r="AP30" s="745" t="s">
        <v>186</v>
      </c>
      <c r="AQ30" s="736">
        <f t="shared" si="13"/>
        <v>11338250.368426519</v>
      </c>
      <c r="AR30" s="738">
        <f t="shared" si="14"/>
        <v>837273.97987780941</v>
      </c>
      <c r="AS30" s="748">
        <f t="shared" si="15"/>
        <v>-2204.0834196680348</v>
      </c>
      <c r="AT30" s="737">
        <f t="shared" si="16"/>
        <v>887.31716324918966</v>
      </c>
      <c r="AU30" s="737">
        <f t="shared" si="17"/>
        <v>6946.6771658568687</v>
      </c>
      <c r="AV30" s="737">
        <f t="shared" si="18"/>
        <v>0</v>
      </c>
      <c r="AW30" s="737">
        <f t="shared" si="19"/>
        <v>0</v>
      </c>
      <c r="AX30" s="737">
        <f t="shared" si="20"/>
        <v>0</v>
      </c>
      <c r="AY30" s="738">
        <f t="shared" si="21"/>
        <v>0</v>
      </c>
    </row>
    <row r="31" spans="1:51" ht="14.5">
      <c r="A31" s="537" t="s">
        <v>742</v>
      </c>
      <c r="B31" s="550">
        <v>28</v>
      </c>
      <c r="C31" s="550" t="s">
        <v>383</v>
      </c>
      <c r="D31" s="551">
        <v>208534</v>
      </c>
      <c r="E31" s="551">
        <v>5075382.6468738252</v>
      </c>
      <c r="F31" s="551">
        <v>351362.98740238277</v>
      </c>
      <c r="G31" s="551">
        <v>2151.0533494018227</v>
      </c>
      <c r="H31" s="551">
        <v>198.28112164072766</v>
      </c>
      <c r="I31" s="551">
        <v>300.15731419851522</v>
      </c>
      <c r="J31" s="551">
        <v>0</v>
      </c>
      <c r="K31" s="551">
        <v>0</v>
      </c>
      <c r="L31" s="551">
        <v>0</v>
      </c>
      <c r="M31" s="540">
        <v>0</v>
      </c>
      <c r="N31" s="532">
        <v>62</v>
      </c>
      <c r="O31" s="552">
        <v>212</v>
      </c>
      <c r="P31" s="553" t="s">
        <v>188</v>
      </c>
      <c r="Q31" s="554">
        <f t="shared" si="22"/>
        <v>148065908.91345835</v>
      </c>
      <c r="R31" s="555">
        <f t="shared" si="22"/>
        <v>15429414.649230788</v>
      </c>
      <c r="S31" s="555">
        <f t="shared" si="22"/>
        <v>22708.108831279773</v>
      </c>
      <c r="T31" s="555">
        <f t="shared" si="22"/>
        <v>122597.83751469197</v>
      </c>
      <c r="U31" s="555">
        <f t="shared" si="22"/>
        <v>12668.283963507698</v>
      </c>
      <c r="V31" s="555">
        <f t="shared" si="22"/>
        <v>0</v>
      </c>
      <c r="W31" s="555">
        <f t="shared" si="22"/>
        <v>0</v>
      </c>
      <c r="X31" s="555">
        <f t="shared" si="22"/>
        <v>0</v>
      </c>
      <c r="Y31" s="556">
        <f t="shared" si="22"/>
        <v>0</v>
      </c>
      <c r="Z31" s="555">
        <f>生産者価格評価表!DZ34</f>
        <v>1541949</v>
      </c>
      <c r="AB31" s="552">
        <v>212</v>
      </c>
      <c r="AC31" s="534" t="s">
        <v>188</v>
      </c>
      <c r="AD31" s="557">
        <f t="shared" si="12"/>
        <v>96.025166145870159</v>
      </c>
      <c r="AE31" s="558">
        <f t="shared" si="3"/>
        <v>10.006436431575096</v>
      </c>
      <c r="AF31" s="559">
        <f t="shared" si="4"/>
        <v>1.4726887096317564E-2</v>
      </c>
      <c r="AG31" s="560">
        <f t="shared" si="5"/>
        <v>7.9508360856741678E-2</v>
      </c>
      <c r="AH31" s="560">
        <f t="shared" si="6"/>
        <v>8.2157606791843953E-3</v>
      </c>
      <c r="AI31" s="560">
        <f t="shared" si="7"/>
        <v>0</v>
      </c>
      <c r="AJ31" s="560">
        <f t="shared" si="8"/>
        <v>0</v>
      </c>
      <c r="AK31" s="560">
        <f t="shared" si="9"/>
        <v>0</v>
      </c>
      <c r="AL31" s="558">
        <f t="shared" si="10"/>
        <v>0</v>
      </c>
      <c r="AN31" s="663">
        <f>波及推計!AJ34</f>
        <v>15916.97904874487</v>
      </c>
      <c r="AO31" s="732" t="s">
        <v>187</v>
      </c>
      <c r="AP31" s="745" t="s">
        <v>188</v>
      </c>
      <c r="AQ31" s="736">
        <f t="shared" si="13"/>
        <v>1528430.5576960605</v>
      </c>
      <c r="AR31" s="738">
        <f t="shared" si="14"/>
        <v>159272.2390339782</v>
      </c>
      <c r="AS31" s="748">
        <f t="shared" si="15"/>
        <v>234.40755336531785</v>
      </c>
      <c r="AT31" s="737">
        <f t="shared" si="16"/>
        <v>1265.5329139568039</v>
      </c>
      <c r="AU31" s="737">
        <f t="shared" si="17"/>
        <v>130.77009060007995</v>
      </c>
      <c r="AV31" s="737">
        <f t="shared" si="18"/>
        <v>0</v>
      </c>
      <c r="AW31" s="737">
        <f t="shared" si="19"/>
        <v>0</v>
      </c>
      <c r="AX31" s="737">
        <f t="shared" si="20"/>
        <v>0</v>
      </c>
      <c r="AY31" s="738">
        <f t="shared" si="21"/>
        <v>0</v>
      </c>
    </row>
    <row r="32" spans="1:51" ht="14.5">
      <c r="A32" s="537" t="s">
        <v>743</v>
      </c>
      <c r="B32" s="550">
        <v>29</v>
      </c>
      <c r="C32" s="550" t="s">
        <v>385</v>
      </c>
      <c r="D32" s="551">
        <v>163224</v>
      </c>
      <c r="E32" s="551">
        <v>3111686.5475058192</v>
      </c>
      <c r="F32" s="551">
        <v>214870.71237841144</v>
      </c>
      <c r="G32" s="551">
        <v>522833.5311316491</v>
      </c>
      <c r="H32" s="551">
        <v>121.56496204554165</v>
      </c>
      <c r="I32" s="551">
        <v>184.02464241829935</v>
      </c>
      <c r="J32" s="551">
        <v>0</v>
      </c>
      <c r="K32" s="551">
        <v>0</v>
      </c>
      <c r="L32" s="551">
        <v>0</v>
      </c>
      <c r="M32" s="540">
        <v>0</v>
      </c>
      <c r="N32" s="532">
        <v>62</v>
      </c>
      <c r="O32" s="552">
        <v>221</v>
      </c>
      <c r="P32" s="553" t="s">
        <v>93</v>
      </c>
      <c r="Q32" s="554">
        <f t="shared" si="22"/>
        <v>20940722.041222721</v>
      </c>
      <c r="R32" s="555">
        <f t="shared" si="22"/>
        <v>1265965.7607572912</v>
      </c>
      <c r="S32" s="555">
        <f t="shared" si="22"/>
        <v>62604.78275635474</v>
      </c>
      <c r="T32" s="555">
        <f t="shared" si="22"/>
        <v>1061.5713334935447</v>
      </c>
      <c r="U32" s="555">
        <f t="shared" si="22"/>
        <v>2053.1623583561932</v>
      </c>
      <c r="V32" s="555">
        <f t="shared" si="22"/>
        <v>2571354.1144444449</v>
      </c>
      <c r="W32" s="555">
        <f t="shared" si="22"/>
        <v>0</v>
      </c>
      <c r="X32" s="555">
        <f t="shared" si="22"/>
        <v>0</v>
      </c>
      <c r="Y32" s="556">
        <f t="shared" si="22"/>
        <v>0</v>
      </c>
      <c r="Z32" s="555">
        <f>生産者価格評価表!DZ35</f>
        <v>11006851</v>
      </c>
      <c r="AB32" s="552">
        <v>221</v>
      </c>
      <c r="AC32" s="534" t="s">
        <v>93</v>
      </c>
      <c r="AD32" s="557">
        <f t="shared" si="12"/>
        <v>1.9025170815179311</v>
      </c>
      <c r="AE32" s="558">
        <f t="shared" si="3"/>
        <v>0.11501616227541295</v>
      </c>
      <c r="AF32" s="559">
        <f t="shared" si="4"/>
        <v>5.6878014208018935E-3</v>
      </c>
      <c r="AG32" s="560">
        <f t="shared" si="5"/>
        <v>9.6446416281418249E-5</v>
      </c>
      <c r="AH32" s="560">
        <f t="shared" si="6"/>
        <v>1.8653494613093185E-4</v>
      </c>
      <c r="AI32" s="560">
        <f t="shared" si="7"/>
        <v>0.23361396592399086</v>
      </c>
      <c r="AJ32" s="560">
        <f t="shared" si="8"/>
        <v>0</v>
      </c>
      <c r="AK32" s="560">
        <f t="shared" si="9"/>
        <v>0</v>
      </c>
      <c r="AL32" s="558">
        <f t="shared" si="10"/>
        <v>0</v>
      </c>
      <c r="AN32" s="663">
        <f>波及推計!AJ35</f>
        <v>201282.49233580011</v>
      </c>
      <c r="AO32" s="732" t="s">
        <v>189</v>
      </c>
      <c r="AP32" s="745" t="s">
        <v>93</v>
      </c>
      <c r="AQ32" s="736">
        <f t="shared" si="13"/>
        <v>382943.37987936178</v>
      </c>
      <c r="AR32" s="738">
        <f t="shared" si="14"/>
        <v>23150.739801693948</v>
      </c>
      <c r="AS32" s="748">
        <f t="shared" si="15"/>
        <v>1144.85484589011</v>
      </c>
      <c r="AT32" s="737">
        <f t="shared" si="16"/>
        <v>19.412975045979955</v>
      </c>
      <c r="AU32" s="737">
        <f t="shared" si="17"/>
        <v>37.546218864958178</v>
      </c>
      <c r="AV32" s="737">
        <f t="shared" si="18"/>
        <v>47022.40130563156</v>
      </c>
      <c r="AW32" s="737">
        <f t="shared" si="19"/>
        <v>0</v>
      </c>
      <c r="AX32" s="737">
        <f t="shared" si="20"/>
        <v>0</v>
      </c>
      <c r="AY32" s="738">
        <f t="shared" si="21"/>
        <v>0</v>
      </c>
    </row>
    <row r="33" spans="1:51" ht="14.5">
      <c r="A33" s="537" t="s">
        <v>744</v>
      </c>
      <c r="B33" s="550">
        <v>30</v>
      </c>
      <c r="C33" s="550" t="s">
        <v>745</v>
      </c>
      <c r="D33" s="551">
        <v>2483335</v>
      </c>
      <c r="E33" s="551">
        <v>1638053.750518804</v>
      </c>
      <c r="F33" s="551">
        <v>97334.236541636012</v>
      </c>
      <c r="G33" s="551">
        <v>0</v>
      </c>
      <c r="H33" s="551">
        <v>376.29384932662293</v>
      </c>
      <c r="I33" s="551">
        <v>96.726308973095399</v>
      </c>
      <c r="J33" s="551">
        <v>0</v>
      </c>
      <c r="K33" s="551">
        <v>0</v>
      </c>
      <c r="L33" s="551">
        <v>0</v>
      </c>
      <c r="M33" s="540">
        <v>0</v>
      </c>
      <c r="N33" s="532">
        <v>111</v>
      </c>
      <c r="O33" s="552">
        <v>222</v>
      </c>
      <c r="P33" s="553" t="s">
        <v>94</v>
      </c>
      <c r="Q33" s="554">
        <f t="shared" si="22"/>
        <v>10488516.241256079</v>
      </c>
      <c r="R33" s="555">
        <f t="shared" si="22"/>
        <v>589701.53012439748</v>
      </c>
      <c r="S33" s="555">
        <f t="shared" si="22"/>
        <v>26630.342217949401</v>
      </c>
      <c r="T33" s="555">
        <f t="shared" si="22"/>
        <v>504.38202045468176</v>
      </c>
      <c r="U33" s="555">
        <f t="shared" si="22"/>
        <v>669.73995159800836</v>
      </c>
      <c r="V33" s="555">
        <f t="shared" si="22"/>
        <v>0</v>
      </c>
      <c r="W33" s="555">
        <f t="shared" si="22"/>
        <v>0</v>
      </c>
      <c r="X33" s="555">
        <f t="shared" si="22"/>
        <v>0</v>
      </c>
      <c r="Y33" s="556">
        <f t="shared" si="22"/>
        <v>0</v>
      </c>
      <c r="Z33" s="555">
        <f>生産者価格評価表!DZ36</f>
        <v>2679059</v>
      </c>
      <c r="AB33" s="552">
        <v>222</v>
      </c>
      <c r="AC33" s="534" t="s">
        <v>94</v>
      </c>
      <c r="AD33" s="557">
        <f t="shared" si="12"/>
        <v>3.915000095651525</v>
      </c>
      <c r="AE33" s="558">
        <f t="shared" si="3"/>
        <v>0.22011517108223352</v>
      </c>
      <c r="AF33" s="559">
        <f t="shared" si="4"/>
        <v>9.9401850492838728E-3</v>
      </c>
      <c r="AG33" s="560">
        <f t="shared" si="5"/>
        <v>1.882683511093566E-4</v>
      </c>
      <c r="AH33" s="560">
        <f t="shared" si="6"/>
        <v>2.4999074361483205E-4</v>
      </c>
      <c r="AI33" s="560">
        <f t="shared" si="7"/>
        <v>0</v>
      </c>
      <c r="AJ33" s="560">
        <f t="shared" si="8"/>
        <v>0</v>
      </c>
      <c r="AK33" s="560">
        <f t="shared" si="9"/>
        <v>0</v>
      </c>
      <c r="AL33" s="558">
        <f t="shared" si="10"/>
        <v>0</v>
      </c>
      <c r="AN33" s="663">
        <f>波及推計!AJ36</f>
        <v>46415.361109460864</v>
      </c>
      <c r="AO33" s="732" t="s">
        <v>190</v>
      </c>
      <c r="AP33" s="745" t="s">
        <v>94</v>
      </c>
      <c r="AQ33" s="736">
        <f t="shared" si="13"/>
        <v>181716.14318323936</v>
      </c>
      <c r="AR33" s="738">
        <f t="shared" si="14"/>
        <v>10216.725151452627</v>
      </c>
      <c r="AS33" s="748">
        <f t="shared" si="15"/>
        <v>461.37727855737501</v>
      </c>
      <c r="AT33" s="737">
        <f t="shared" si="16"/>
        <v>8.7385435022235534</v>
      </c>
      <c r="AU33" s="737">
        <f t="shared" si="17"/>
        <v>11.603410638905077</v>
      </c>
      <c r="AV33" s="737">
        <f t="shared" si="18"/>
        <v>0</v>
      </c>
      <c r="AW33" s="737">
        <f t="shared" si="19"/>
        <v>0</v>
      </c>
      <c r="AX33" s="737">
        <f t="shared" si="20"/>
        <v>0</v>
      </c>
      <c r="AY33" s="738">
        <f t="shared" si="21"/>
        <v>0</v>
      </c>
    </row>
    <row r="34" spans="1:51" ht="14.5">
      <c r="A34" s="537" t="s">
        <v>746</v>
      </c>
      <c r="B34" s="550">
        <v>31</v>
      </c>
      <c r="C34" s="550" t="s">
        <v>747</v>
      </c>
      <c r="D34" s="551">
        <v>2626659</v>
      </c>
      <c r="E34" s="551">
        <v>5217860.4925690182</v>
      </c>
      <c r="F34" s="551">
        <v>313137.29167192569</v>
      </c>
      <c r="G34" s="551">
        <v>0</v>
      </c>
      <c r="H34" s="551">
        <v>701.20092676034494</v>
      </c>
      <c r="I34" s="551">
        <v>192.32065023491768</v>
      </c>
      <c r="J34" s="551">
        <v>0</v>
      </c>
      <c r="K34" s="551">
        <v>0</v>
      </c>
      <c r="L34" s="551">
        <v>0</v>
      </c>
      <c r="M34" s="540">
        <v>0</v>
      </c>
      <c r="N34" s="532">
        <v>111</v>
      </c>
      <c r="O34" s="552">
        <v>231</v>
      </c>
      <c r="P34" s="553" t="s">
        <v>192</v>
      </c>
      <c r="Q34" s="554">
        <f t="shared" si="22"/>
        <v>317438.56711418182</v>
      </c>
      <c r="R34" s="555">
        <f t="shared" si="22"/>
        <v>20996.117640206758</v>
      </c>
      <c r="S34" s="555">
        <f t="shared" si="22"/>
        <v>2155.322976967791</v>
      </c>
      <c r="T34" s="555">
        <f t="shared" si="22"/>
        <v>12.970375703043407</v>
      </c>
      <c r="U34" s="555">
        <f t="shared" si="22"/>
        <v>39.025139787861484</v>
      </c>
      <c r="V34" s="555">
        <f t="shared" si="22"/>
        <v>0</v>
      </c>
      <c r="W34" s="555">
        <f t="shared" si="22"/>
        <v>0</v>
      </c>
      <c r="X34" s="555">
        <f t="shared" si="22"/>
        <v>0</v>
      </c>
      <c r="Y34" s="556">
        <f t="shared" si="22"/>
        <v>0</v>
      </c>
      <c r="Z34" s="555">
        <f>生産者価格評価表!DZ37</f>
        <v>266229</v>
      </c>
      <c r="AB34" s="552">
        <v>231</v>
      </c>
      <c r="AC34" s="534" t="s">
        <v>192</v>
      </c>
      <c r="AD34" s="557">
        <f t="shared" si="12"/>
        <v>1.1923515736985144</v>
      </c>
      <c r="AE34" s="558">
        <f t="shared" si="3"/>
        <v>7.88648781320095E-2</v>
      </c>
      <c r="AF34" s="559">
        <f t="shared" si="4"/>
        <v>8.095748310543896E-3</v>
      </c>
      <c r="AG34" s="560">
        <f t="shared" si="5"/>
        <v>4.8718868729715426E-5</v>
      </c>
      <c r="AH34" s="560">
        <f t="shared" si="6"/>
        <v>1.4658485660037592E-4</v>
      </c>
      <c r="AI34" s="560">
        <f t="shared" si="7"/>
        <v>0</v>
      </c>
      <c r="AJ34" s="560">
        <f t="shared" si="8"/>
        <v>0</v>
      </c>
      <c r="AK34" s="560">
        <f t="shared" si="9"/>
        <v>0</v>
      </c>
      <c r="AL34" s="558">
        <f t="shared" si="10"/>
        <v>0</v>
      </c>
      <c r="AN34" s="663">
        <f>波及推計!AJ37</f>
        <v>13324.121896370238</v>
      </c>
      <c r="AO34" s="732" t="s">
        <v>191</v>
      </c>
      <c r="AP34" s="745" t="s">
        <v>192</v>
      </c>
      <c r="AQ34" s="736">
        <f t="shared" si="13"/>
        <v>15887.037711287887</v>
      </c>
      <c r="AR34" s="738">
        <f t="shared" si="14"/>
        <v>1050.8052495732782</v>
      </c>
      <c r="AS34" s="748">
        <f t="shared" si="15"/>
        <v>107.86873733202029</v>
      </c>
      <c r="AT34" s="737">
        <f t="shared" si="16"/>
        <v>0.6491361456079886</v>
      </c>
      <c r="AU34" s="737">
        <f t="shared" si="17"/>
        <v>1.9531144975053603</v>
      </c>
      <c r="AV34" s="737">
        <f t="shared" si="18"/>
        <v>0</v>
      </c>
      <c r="AW34" s="737">
        <f t="shared" si="19"/>
        <v>0</v>
      </c>
      <c r="AX34" s="737">
        <f t="shared" si="20"/>
        <v>0</v>
      </c>
      <c r="AY34" s="738">
        <f t="shared" si="21"/>
        <v>0</v>
      </c>
    </row>
    <row r="35" spans="1:51" ht="14.5">
      <c r="A35" s="537" t="s">
        <v>748</v>
      </c>
      <c r="B35" s="550">
        <v>32</v>
      </c>
      <c r="C35" s="550" t="s">
        <v>749</v>
      </c>
      <c r="D35" s="551">
        <v>1514221</v>
      </c>
      <c r="E35" s="551">
        <v>3991875.5477968166</v>
      </c>
      <c r="F35" s="551">
        <v>231702.78923302414</v>
      </c>
      <c r="G35" s="551">
        <v>0</v>
      </c>
      <c r="H35" s="551">
        <v>475.89923279020485</v>
      </c>
      <c r="I35" s="551">
        <v>133.0392450741935</v>
      </c>
      <c r="J35" s="551">
        <v>0</v>
      </c>
      <c r="K35" s="551">
        <v>0</v>
      </c>
      <c r="L35" s="551">
        <v>0</v>
      </c>
      <c r="M35" s="540">
        <v>0</v>
      </c>
      <c r="N35" s="532">
        <v>111</v>
      </c>
      <c r="O35" s="552">
        <v>251</v>
      </c>
      <c r="P35" s="553" t="s">
        <v>194</v>
      </c>
      <c r="Q35" s="554">
        <f t="shared" si="22"/>
        <v>22471070.29953818</v>
      </c>
      <c r="R35" s="555">
        <f t="shared" si="22"/>
        <v>1365220.5214151605</v>
      </c>
      <c r="S35" s="555">
        <f t="shared" si="22"/>
        <v>172360.41522458161</v>
      </c>
      <c r="T35" s="555">
        <f t="shared" si="22"/>
        <v>877.88238512508724</v>
      </c>
      <c r="U35" s="555">
        <f t="shared" si="22"/>
        <v>1328.9354867518982</v>
      </c>
      <c r="V35" s="555">
        <f t="shared" si="22"/>
        <v>0</v>
      </c>
      <c r="W35" s="555">
        <f t="shared" si="22"/>
        <v>0</v>
      </c>
      <c r="X35" s="555">
        <f t="shared" si="22"/>
        <v>0</v>
      </c>
      <c r="Y35" s="556">
        <f t="shared" si="22"/>
        <v>0</v>
      </c>
      <c r="Z35" s="555">
        <f>生産者価格評価表!DZ38</f>
        <v>1210346</v>
      </c>
      <c r="AB35" s="552">
        <v>251</v>
      </c>
      <c r="AC35" s="534" t="s">
        <v>194</v>
      </c>
      <c r="AD35" s="557">
        <f t="shared" si="12"/>
        <v>18.565823574034351</v>
      </c>
      <c r="AE35" s="558">
        <f t="shared" si="3"/>
        <v>1.127958882348651</v>
      </c>
      <c r="AF35" s="559">
        <f t="shared" si="4"/>
        <v>0.14240590312570259</v>
      </c>
      <c r="AG35" s="560">
        <f t="shared" si="5"/>
        <v>7.2531522814557755E-4</v>
      </c>
      <c r="AH35" s="560">
        <f t="shared" si="6"/>
        <v>1.0979798229199735E-3</v>
      </c>
      <c r="AI35" s="560">
        <f t="shared" si="7"/>
        <v>0</v>
      </c>
      <c r="AJ35" s="560">
        <f t="shared" si="8"/>
        <v>0</v>
      </c>
      <c r="AK35" s="560">
        <f t="shared" si="9"/>
        <v>0</v>
      </c>
      <c r="AL35" s="558">
        <f t="shared" si="10"/>
        <v>0</v>
      </c>
      <c r="AN35" s="663">
        <f>波及推計!AJ38</f>
        <v>14245.003790710824</v>
      </c>
      <c r="AO35" s="732" t="s">
        <v>193</v>
      </c>
      <c r="AP35" s="745" t="s">
        <v>194</v>
      </c>
      <c r="AQ35" s="736">
        <f t="shared" si="13"/>
        <v>264470.22718978772</v>
      </c>
      <c r="AR35" s="738">
        <f t="shared" si="14"/>
        <v>16067.778554822478</v>
      </c>
      <c r="AS35" s="748">
        <f t="shared" si="15"/>
        <v>2028.5726298452316</v>
      </c>
      <c r="AT35" s="737">
        <f t="shared" si="16"/>
        <v>10.332118174394038</v>
      </c>
      <c r="AU35" s="737">
        <f t="shared" si="17"/>
        <v>15.640726739619021</v>
      </c>
      <c r="AV35" s="737">
        <f t="shared" si="18"/>
        <v>0</v>
      </c>
      <c r="AW35" s="737">
        <f t="shared" si="19"/>
        <v>0</v>
      </c>
      <c r="AX35" s="737">
        <f t="shared" si="20"/>
        <v>0</v>
      </c>
      <c r="AY35" s="738">
        <f t="shared" si="21"/>
        <v>0</v>
      </c>
    </row>
    <row r="36" spans="1:51" ht="14.5">
      <c r="A36" s="537" t="s">
        <v>750</v>
      </c>
      <c r="B36" s="550">
        <v>33</v>
      </c>
      <c r="C36" s="550" t="s">
        <v>751</v>
      </c>
      <c r="D36" s="551">
        <v>1117736</v>
      </c>
      <c r="E36" s="551">
        <v>600101.99722476001</v>
      </c>
      <c r="F36" s="551">
        <v>37003.23440844375</v>
      </c>
      <c r="G36" s="551">
        <v>59.283496289178451</v>
      </c>
      <c r="H36" s="551">
        <v>272.12195378309349</v>
      </c>
      <c r="I36" s="551">
        <v>66.689210381802084</v>
      </c>
      <c r="J36" s="551">
        <v>0</v>
      </c>
      <c r="K36" s="551">
        <v>0</v>
      </c>
      <c r="L36" s="551">
        <v>0</v>
      </c>
      <c r="M36" s="540">
        <v>0</v>
      </c>
      <c r="N36" s="532">
        <v>111</v>
      </c>
      <c r="O36" s="552">
        <v>252</v>
      </c>
      <c r="P36" s="553" t="s">
        <v>196</v>
      </c>
      <c r="Q36" s="554">
        <f t="shared" si="22"/>
        <v>194634782.37073645</v>
      </c>
      <c r="R36" s="555">
        <f t="shared" si="22"/>
        <v>14795702.451364152</v>
      </c>
      <c r="S36" s="555">
        <f t="shared" si="22"/>
        <v>24701047.868891638</v>
      </c>
      <c r="T36" s="555">
        <f t="shared" si="22"/>
        <v>63987.536544669572</v>
      </c>
      <c r="U36" s="555">
        <f t="shared" si="22"/>
        <v>291801.54223804467</v>
      </c>
      <c r="V36" s="555">
        <f t="shared" si="22"/>
        <v>0</v>
      </c>
      <c r="W36" s="555">
        <f t="shared" si="22"/>
        <v>0</v>
      </c>
      <c r="X36" s="555">
        <f t="shared" si="22"/>
        <v>0</v>
      </c>
      <c r="Y36" s="556">
        <f t="shared" si="22"/>
        <v>0</v>
      </c>
      <c r="Z36" s="555">
        <f>生産者価格評価表!DZ39</f>
        <v>2805125</v>
      </c>
      <c r="AB36" s="552">
        <v>252</v>
      </c>
      <c r="AC36" s="534" t="s">
        <v>196</v>
      </c>
      <c r="AD36" s="557">
        <f t="shared" si="12"/>
        <v>69.385422172180014</v>
      </c>
      <c r="AE36" s="558">
        <f t="shared" si="3"/>
        <v>5.2745251820735808</v>
      </c>
      <c r="AF36" s="559">
        <f t="shared" si="4"/>
        <v>8.8056852614024823</v>
      </c>
      <c r="AG36" s="560">
        <f t="shared" si="5"/>
        <v>2.2810939457125645E-2</v>
      </c>
      <c r="AH36" s="560">
        <f t="shared" si="6"/>
        <v>0.1040244346466003</v>
      </c>
      <c r="AI36" s="560">
        <f t="shared" si="7"/>
        <v>0</v>
      </c>
      <c r="AJ36" s="560">
        <f t="shared" si="8"/>
        <v>0</v>
      </c>
      <c r="AK36" s="560">
        <f t="shared" si="9"/>
        <v>0</v>
      </c>
      <c r="AL36" s="558">
        <f t="shared" si="10"/>
        <v>0</v>
      </c>
      <c r="AN36" s="663">
        <f>波及推計!AJ39</f>
        <v>7026.3200584967653</v>
      </c>
      <c r="AO36" s="732" t="s">
        <v>195</v>
      </c>
      <c r="AP36" s="745" t="s">
        <v>196</v>
      </c>
      <c r="AQ36" s="736">
        <f t="shared" si="13"/>
        <v>487524.18357565464</v>
      </c>
      <c r="AR36" s="738">
        <f t="shared" si="14"/>
        <v>37060.502085849905</v>
      </c>
      <c r="AS36" s="748">
        <f t="shared" si="15"/>
        <v>61871.562981001596</v>
      </c>
      <c r="AT36" s="737">
        <f t="shared" si="16"/>
        <v>160.27696146075724</v>
      </c>
      <c r="AU36" s="737">
        <f t="shared" si="17"/>
        <v>730.90897173119356</v>
      </c>
      <c r="AV36" s="737">
        <f t="shared" si="18"/>
        <v>0</v>
      </c>
      <c r="AW36" s="737">
        <f t="shared" si="19"/>
        <v>0</v>
      </c>
      <c r="AX36" s="737">
        <f t="shared" si="20"/>
        <v>0</v>
      </c>
      <c r="AY36" s="738">
        <f t="shared" si="21"/>
        <v>0</v>
      </c>
    </row>
    <row r="37" spans="1:51" ht="14.5">
      <c r="A37" s="537" t="s">
        <v>752</v>
      </c>
      <c r="B37" s="550">
        <v>34</v>
      </c>
      <c r="C37" s="550" t="s">
        <v>753</v>
      </c>
      <c r="D37" s="551">
        <v>435378</v>
      </c>
      <c r="E37" s="551">
        <v>665382.3980425531</v>
      </c>
      <c r="F37" s="551">
        <v>41353.39009766416</v>
      </c>
      <c r="G37" s="551">
        <v>0</v>
      </c>
      <c r="H37" s="551">
        <v>62.335888585061234</v>
      </c>
      <c r="I37" s="551">
        <v>18.220977845800007</v>
      </c>
      <c r="J37" s="551">
        <v>0</v>
      </c>
      <c r="K37" s="551">
        <v>0</v>
      </c>
      <c r="L37" s="551">
        <v>0</v>
      </c>
      <c r="M37" s="540">
        <v>0</v>
      </c>
      <c r="N37" s="532">
        <v>111</v>
      </c>
      <c r="O37" s="552">
        <v>253</v>
      </c>
      <c r="P37" s="553" t="s">
        <v>95</v>
      </c>
      <c r="Q37" s="554">
        <f t="shared" si="22"/>
        <v>26848185.488100268</v>
      </c>
      <c r="R37" s="555">
        <f t="shared" si="22"/>
        <v>1424723.3215691159</v>
      </c>
      <c r="S37" s="555">
        <f t="shared" si="22"/>
        <v>473926.29856218898</v>
      </c>
      <c r="T37" s="555">
        <f t="shared" si="22"/>
        <v>8826.5274538934555</v>
      </c>
      <c r="U37" s="555">
        <f t="shared" si="22"/>
        <v>40251.499944126379</v>
      </c>
      <c r="V37" s="555">
        <f t="shared" si="22"/>
        <v>0</v>
      </c>
      <c r="W37" s="555">
        <f t="shared" si="22"/>
        <v>0</v>
      </c>
      <c r="X37" s="555">
        <f t="shared" si="22"/>
        <v>0</v>
      </c>
      <c r="Y37" s="556">
        <f t="shared" si="22"/>
        <v>0</v>
      </c>
      <c r="Z37" s="555">
        <f>生産者価格評価表!DZ40</f>
        <v>598701</v>
      </c>
      <c r="AB37" s="552">
        <v>253</v>
      </c>
      <c r="AC37" s="534" t="s">
        <v>95</v>
      </c>
      <c r="AD37" s="557">
        <f t="shared" si="12"/>
        <v>44.844063210350853</v>
      </c>
      <c r="AE37" s="558">
        <f t="shared" si="3"/>
        <v>2.3796909000805342</v>
      </c>
      <c r="AF37" s="559">
        <f t="shared" si="4"/>
        <v>0.79159095869589158</v>
      </c>
      <c r="AG37" s="560">
        <f t="shared" si="5"/>
        <v>1.4742797245859711E-2</v>
      </c>
      <c r="AH37" s="560">
        <f t="shared" si="6"/>
        <v>6.7231389197823926E-2</v>
      </c>
      <c r="AI37" s="560">
        <f t="shared" si="7"/>
        <v>0</v>
      </c>
      <c r="AJ37" s="560">
        <f t="shared" si="8"/>
        <v>0</v>
      </c>
      <c r="AK37" s="560">
        <f t="shared" si="9"/>
        <v>0</v>
      </c>
      <c r="AL37" s="558">
        <f t="shared" si="10"/>
        <v>0</v>
      </c>
      <c r="AN37" s="663">
        <f>波及推計!AJ40</f>
        <v>3970.3599982268997</v>
      </c>
      <c r="AO37" s="732" t="s">
        <v>197</v>
      </c>
      <c r="AP37" s="745" t="s">
        <v>95</v>
      </c>
      <c r="AQ37" s="736">
        <f t="shared" si="13"/>
        <v>178047.0747283356</v>
      </c>
      <c r="AR37" s="738">
        <f t="shared" si="14"/>
        <v>9448.2295578243193</v>
      </c>
      <c r="AS37" s="748">
        <f t="shared" si="15"/>
        <v>3142.9010773642499</v>
      </c>
      <c r="AT37" s="737">
        <f t="shared" si="16"/>
        <v>58.534212446931107</v>
      </c>
      <c r="AU37" s="737">
        <f t="shared" si="17"/>
        <v>266.9328182962642</v>
      </c>
      <c r="AV37" s="737">
        <f t="shared" si="18"/>
        <v>0</v>
      </c>
      <c r="AW37" s="737">
        <f t="shared" si="19"/>
        <v>0</v>
      </c>
      <c r="AX37" s="737">
        <f t="shared" si="20"/>
        <v>0</v>
      </c>
      <c r="AY37" s="738">
        <f t="shared" si="21"/>
        <v>0</v>
      </c>
    </row>
    <row r="38" spans="1:51" ht="14.5">
      <c r="A38" s="537" t="s">
        <v>754</v>
      </c>
      <c r="B38" s="550">
        <v>35</v>
      </c>
      <c r="C38" s="550" t="s">
        <v>755</v>
      </c>
      <c r="D38" s="551">
        <v>102188</v>
      </c>
      <c r="E38" s="551">
        <v>406202.63226102135</v>
      </c>
      <c r="F38" s="551">
        <v>23494.398440976489</v>
      </c>
      <c r="G38" s="551">
        <v>0</v>
      </c>
      <c r="H38" s="551">
        <v>79.599414597643474</v>
      </c>
      <c r="I38" s="551">
        <v>20.793960160744582</v>
      </c>
      <c r="J38" s="551">
        <v>0</v>
      </c>
      <c r="K38" s="551">
        <v>0</v>
      </c>
      <c r="L38" s="551">
        <v>0</v>
      </c>
      <c r="M38" s="540">
        <v>0</v>
      </c>
      <c r="N38" s="532">
        <v>111</v>
      </c>
      <c r="O38" s="552">
        <v>259</v>
      </c>
      <c r="P38" s="553" t="s">
        <v>96</v>
      </c>
      <c r="Q38" s="554">
        <f t="shared" si="22"/>
        <v>39577467.838043489</v>
      </c>
      <c r="R38" s="555">
        <f t="shared" si="22"/>
        <v>2285845.5205927119</v>
      </c>
      <c r="S38" s="555">
        <f t="shared" si="22"/>
        <v>4883206.0636677695</v>
      </c>
      <c r="T38" s="555">
        <f t="shared" si="22"/>
        <v>13011.367437956204</v>
      </c>
      <c r="U38" s="555">
        <f t="shared" si="22"/>
        <v>59335.5720511447</v>
      </c>
      <c r="V38" s="555">
        <f t="shared" si="22"/>
        <v>0</v>
      </c>
      <c r="W38" s="555">
        <f t="shared" si="22"/>
        <v>0</v>
      </c>
      <c r="X38" s="555">
        <f t="shared" si="22"/>
        <v>0</v>
      </c>
      <c r="Y38" s="556">
        <f t="shared" si="22"/>
        <v>0</v>
      </c>
      <c r="Z38" s="555">
        <f>生産者価格評価表!DZ41</f>
        <v>1962768</v>
      </c>
      <c r="AB38" s="552">
        <v>259</v>
      </c>
      <c r="AC38" s="534" t="s">
        <v>96</v>
      </c>
      <c r="AD38" s="557">
        <f t="shared" si="12"/>
        <v>20.164108971637752</v>
      </c>
      <c r="AE38" s="558">
        <f t="shared" si="3"/>
        <v>1.164603009929198</v>
      </c>
      <c r="AF38" s="559">
        <f t="shared" si="4"/>
        <v>2.4879181154715022</v>
      </c>
      <c r="AG38" s="560">
        <f t="shared" si="5"/>
        <v>6.6290908747015454E-3</v>
      </c>
      <c r="AH38" s="560">
        <f t="shared" si="6"/>
        <v>3.0230558095070175E-2</v>
      </c>
      <c r="AI38" s="560">
        <f t="shared" si="7"/>
        <v>0</v>
      </c>
      <c r="AJ38" s="560">
        <f t="shared" si="8"/>
        <v>0</v>
      </c>
      <c r="AK38" s="560">
        <f t="shared" si="9"/>
        <v>0</v>
      </c>
      <c r="AL38" s="558">
        <f t="shared" si="10"/>
        <v>0</v>
      </c>
      <c r="AN38" s="663">
        <f>波及推計!AJ41</f>
        <v>15849.873709549567</v>
      </c>
      <c r="AO38" s="732" t="s">
        <v>198</v>
      </c>
      <c r="AP38" s="745" t="s">
        <v>96</v>
      </c>
      <c r="AQ38" s="736">
        <f t="shared" si="13"/>
        <v>319598.58066605375</v>
      </c>
      <c r="AR38" s="738">
        <f t="shared" si="14"/>
        <v>18458.810629139087</v>
      </c>
      <c r="AS38" s="748">
        <f t="shared" si="15"/>
        <v>39433.187929923864</v>
      </c>
      <c r="AT38" s="737">
        <f t="shared" si="16"/>
        <v>105.07025317314697</v>
      </c>
      <c r="AU38" s="737">
        <f t="shared" si="17"/>
        <v>479.15052797606359</v>
      </c>
      <c r="AV38" s="737">
        <f t="shared" si="18"/>
        <v>0</v>
      </c>
      <c r="AW38" s="737">
        <f t="shared" si="19"/>
        <v>0</v>
      </c>
      <c r="AX38" s="737">
        <f t="shared" si="20"/>
        <v>0</v>
      </c>
      <c r="AY38" s="738">
        <f t="shared" si="21"/>
        <v>0</v>
      </c>
    </row>
    <row r="39" spans="1:51" ht="14.5">
      <c r="A39" s="537" t="s">
        <v>756</v>
      </c>
      <c r="B39" s="550">
        <v>36</v>
      </c>
      <c r="C39" s="550" t="s">
        <v>757</v>
      </c>
      <c r="D39" s="551">
        <v>341956</v>
      </c>
      <c r="E39" s="551">
        <v>1569181.7793223478</v>
      </c>
      <c r="F39" s="551">
        <v>89725.335347020635</v>
      </c>
      <c r="G39" s="551">
        <v>0</v>
      </c>
      <c r="H39" s="551">
        <v>134.32915142869734</v>
      </c>
      <c r="I39" s="551">
        <v>40.01960673569571</v>
      </c>
      <c r="J39" s="551">
        <v>0</v>
      </c>
      <c r="K39" s="551">
        <v>0</v>
      </c>
      <c r="L39" s="551">
        <v>0</v>
      </c>
      <c r="M39" s="540">
        <v>0</v>
      </c>
      <c r="N39" s="532">
        <v>111</v>
      </c>
      <c r="O39" s="552">
        <v>261</v>
      </c>
      <c r="P39" s="553" t="s">
        <v>200</v>
      </c>
      <c r="Q39" s="554">
        <f t="shared" si="22"/>
        <v>969775477.13106704</v>
      </c>
      <c r="R39" s="555">
        <f t="shared" si="22"/>
        <v>94676807.450701535</v>
      </c>
      <c r="S39" s="555">
        <f t="shared" si="22"/>
        <v>5049477.0277655721</v>
      </c>
      <c r="T39" s="555">
        <f t="shared" si="22"/>
        <v>71647.426737919697</v>
      </c>
      <c r="U39" s="555">
        <f t="shared" si="22"/>
        <v>126917.92841906742</v>
      </c>
      <c r="V39" s="555">
        <f t="shared" si="22"/>
        <v>0</v>
      </c>
      <c r="W39" s="555">
        <f t="shared" si="22"/>
        <v>0</v>
      </c>
      <c r="X39" s="555">
        <f t="shared" si="22"/>
        <v>0</v>
      </c>
      <c r="Y39" s="556">
        <f t="shared" si="22"/>
        <v>0</v>
      </c>
      <c r="Z39" s="555">
        <f>生産者価格評価表!DZ42</f>
        <v>6782412</v>
      </c>
      <c r="AB39" s="552">
        <v>261</v>
      </c>
      <c r="AC39" s="534" t="s">
        <v>200</v>
      </c>
      <c r="AD39" s="557">
        <f t="shared" si="12"/>
        <v>142.9838643142096</v>
      </c>
      <c r="AE39" s="558">
        <f t="shared" si="3"/>
        <v>13.959164888641613</v>
      </c>
      <c r="AF39" s="559">
        <f t="shared" si="4"/>
        <v>0.74449576754782398</v>
      </c>
      <c r="AG39" s="560">
        <f t="shared" si="5"/>
        <v>1.0563709007639126E-2</v>
      </c>
      <c r="AH39" s="560">
        <f t="shared" si="6"/>
        <v>1.8712801348409299E-2</v>
      </c>
      <c r="AI39" s="560">
        <f t="shared" si="7"/>
        <v>0</v>
      </c>
      <c r="AJ39" s="560">
        <f t="shared" si="8"/>
        <v>0</v>
      </c>
      <c r="AK39" s="560">
        <f t="shared" si="9"/>
        <v>0</v>
      </c>
      <c r="AL39" s="558">
        <f t="shared" si="10"/>
        <v>0</v>
      </c>
      <c r="AN39" s="663">
        <f>波及推計!AJ42</f>
        <v>34335.936440111269</v>
      </c>
      <c r="AO39" s="732" t="s">
        <v>199</v>
      </c>
      <c r="AP39" s="745" t="s">
        <v>200</v>
      </c>
      <c r="AQ39" s="736">
        <f t="shared" si="13"/>
        <v>4909484.8770541949</v>
      </c>
      <c r="AR39" s="738">
        <f t="shared" si="14"/>
        <v>479300.99837343133</v>
      </c>
      <c r="AS39" s="748">
        <f t="shared" si="15"/>
        <v>25562.959354453938</v>
      </c>
      <c r="AT39" s="737">
        <f t="shared" si="16"/>
        <v>362.71484105812794</v>
      </c>
      <c r="AU39" s="737">
        <f t="shared" si="17"/>
        <v>642.52155771541015</v>
      </c>
      <c r="AV39" s="737">
        <f t="shared" si="18"/>
        <v>0</v>
      </c>
      <c r="AW39" s="737">
        <f t="shared" si="19"/>
        <v>0</v>
      </c>
      <c r="AX39" s="737">
        <f t="shared" si="20"/>
        <v>0</v>
      </c>
      <c r="AY39" s="738">
        <f t="shared" si="21"/>
        <v>0</v>
      </c>
    </row>
    <row r="40" spans="1:51" ht="14.5">
      <c r="A40" s="537" t="s">
        <v>758</v>
      </c>
      <c r="B40" s="550">
        <v>37</v>
      </c>
      <c r="C40" s="550" t="s">
        <v>759</v>
      </c>
      <c r="D40" s="551">
        <v>982918</v>
      </c>
      <c r="E40" s="551">
        <v>1344755.0040152201</v>
      </c>
      <c r="F40" s="551">
        <v>81593.501680272559</v>
      </c>
      <c r="G40" s="551">
        <v>1402.3613260129798</v>
      </c>
      <c r="H40" s="551">
        <v>77.29171197394281</v>
      </c>
      <c r="I40" s="551">
        <v>25.491231099630802</v>
      </c>
      <c r="J40" s="551">
        <v>0</v>
      </c>
      <c r="K40" s="551">
        <v>0</v>
      </c>
      <c r="L40" s="551">
        <v>0</v>
      </c>
      <c r="M40" s="540">
        <v>0</v>
      </c>
      <c r="N40" s="532">
        <v>111</v>
      </c>
      <c r="O40" s="552">
        <v>262</v>
      </c>
      <c r="P40" s="553" t="s">
        <v>202</v>
      </c>
      <c r="Q40" s="554">
        <f t="shared" si="22"/>
        <v>212264613.3794291</v>
      </c>
      <c r="R40" s="555">
        <f t="shared" si="22"/>
        <v>12148185.15160431</v>
      </c>
      <c r="S40" s="555">
        <f t="shared" si="22"/>
        <v>62152.72796822276</v>
      </c>
      <c r="T40" s="555">
        <f t="shared" si="22"/>
        <v>53271.055444999954</v>
      </c>
      <c r="U40" s="555">
        <f t="shared" si="22"/>
        <v>108228.06676901309</v>
      </c>
      <c r="V40" s="555">
        <f t="shared" si="22"/>
        <v>0</v>
      </c>
      <c r="W40" s="555">
        <f t="shared" si="22"/>
        <v>0</v>
      </c>
      <c r="X40" s="555">
        <f t="shared" si="22"/>
        <v>0</v>
      </c>
      <c r="Y40" s="556">
        <f t="shared" si="22"/>
        <v>0</v>
      </c>
      <c r="Z40" s="555">
        <f>生産者価格評価表!DZ43</f>
        <v>10658360</v>
      </c>
      <c r="AB40" s="552">
        <v>262</v>
      </c>
      <c r="AC40" s="534" t="s">
        <v>202</v>
      </c>
      <c r="AD40" s="557">
        <f t="shared" si="12"/>
        <v>19.915316557090314</v>
      </c>
      <c r="AE40" s="558">
        <f t="shared" si="3"/>
        <v>1.1397799616080062</v>
      </c>
      <c r="AF40" s="559">
        <f t="shared" si="4"/>
        <v>5.831359418167782E-3</v>
      </c>
      <c r="AG40" s="560">
        <f t="shared" si="5"/>
        <v>4.9980536822738161E-3</v>
      </c>
      <c r="AH40" s="560">
        <f t="shared" si="6"/>
        <v>1.0154288912085264E-2</v>
      </c>
      <c r="AI40" s="560">
        <f t="shared" si="7"/>
        <v>0</v>
      </c>
      <c r="AJ40" s="560">
        <f t="shared" si="8"/>
        <v>0</v>
      </c>
      <c r="AK40" s="560">
        <f t="shared" si="9"/>
        <v>0</v>
      </c>
      <c r="AL40" s="558">
        <f t="shared" si="10"/>
        <v>0</v>
      </c>
      <c r="AN40" s="663">
        <f>波及推計!AJ43</f>
        <v>58945.371236436666</v>
      </c>
      <c r="AO40" s="732" t="s">
        <v>201</v>
      </c>
      <c r="AP40" s="745" t="s">
        <v>202</v>
      </c>
      <c r="AQ40" s="736">
        <f t="shared" si="13"/>
        <v>1173915.7277488422</v>
      </c>
      <c r="AR40" s="738">
        <f t="shared" si="14"/>
        <v>67184.752964835454</v>
      </c>
      <c r="AS40" s="748">
        <f t="shared" si="15"/>
        <v>343.73164571699124</v>
      </c>
      <c r="AT40" s="737">
        <f t="shared" si="16"/>
        <v>294.61212976126939</v>
      </c>
      <c r="AU40" s="737">
        <f t="shared" si="17"/>
        <v>598.54832956489849</v>
      </c>
      <c r="AV40" s="737">
        <f t="shared" si="18"/>
        <v>0</v>
      </c>
      <c r="AW40" s="737">
        <f t="shared" si="19"/>
        <v>0</v>
      </c>
      <c r="AX40" s="737">
        <f t="shared" si="20"/>
        <v>0</v>
      </c>
      <c r="AY40" s="738">
        <f t="shared" si="21"/>
        <v>0</v>
      </c>
    </row>
    <row r="41" spans="1:51" ht="14.5">
      <c r="A41" s="537" t="s">
        <v>760</v>
      </c>
      <c r="B41" s="550">
        <v>38</v>
      </c>
      <c r="C41" s="550" t="s">
        <v>761</v>
      </c>
      <c r="D41" s="551">
        <v>1982785</v>
      </c>
      <c r="E41" s="551">
        <v>481160.12227914343</v>
      </c>
      <c r="F41" s="551">
        <v>25807.264755761717</v>
      </c>
      <c r="G41" s="551">
        <v>0</v>
      </c>
      <c r="H41" s="551">
        <v>43.140815482164541</v>
      </c>
      <c r="I41" s="551">
        <v>12.725469635968246</v>
      </c>
      <c r="J41" s="551">
        <v>0</v>
      </c>
      <c r="K41" s="551">
        <v>0</v>
      </c>
      <c r="L41" s="551">
        <v>0</v>
      </c>
      <c r="M41" s="540">
        <v>0</v>
      </c>
      <c r="N41" s="532">
        <v>111</v>
      </c>
      <c r="O41" s="552">
        <v>263</v>
      </c>
      <c r="P41" s="553" t="s">
        <v>204</v>
      </c>
      <c r="Q41" s="554">
        <f t="shared" si="22"/>
        <v>40915987.461722381</v>
      </c>
      <c r="R41" s="555">
        <f t="shared" si="22"/>
        <v>2658152.1295567448</v>
      </c>
      <c r="S41" s="555">
        <f t="shared" si="22"/>
        <v>158424.6907515442</v>
      </c>
      <c r="T41" s="555">
        <f t="shared" si="22"/>
        <v>4842.0370436613721</v>
      </c>
      <c r="U41" s="555">
        <f t="shared" si="22"/>
        <v>10267.662091348331</v>
      </c>
      <c r="V41" s="555">
        <f t="shared" si="22"/>
        <v>0</v>
      </c>
      <c r="W41" s="555">
        <f t="shared" si="22"/>
        <v>0</v>
      </c>
      <c r="X41" s="555">
        <f t="shared" si="22"/>
        <v>0</v>
      </c>
      <c r="Y41" s="556">
        <f t="shared" si="22"/>
        <v>0</v>
      </c>
      <c r="Z41" s="555">
        <f>生産者価格評価表!DZ44</f>
        <v>1575987</v>
      </c>
      <c r="AB41" s="552">
        <v>263</v>
      </c>
      <c r="AC41" s="534" t="s">
        <v>204</v>
      </c>
      <c r="AD41" s="557">
        <f t="shared" si="12"/>
        <v>25.962135132918217</v>
      </c>
      <c r="AE41" s="558">
        <f t="shared" si="3"/>
        <v>1.6866586650503748</v>
      </c>
      <c r="AF41" s="559">
        <f t="shared" si="4"/>
        <v>0.10052411013006085</v>
      </c>
      <c r="AG41" s="560">
        <f t="shared" si="5"/>
        <v>3.0723838735099793E-3</v>
      </c>
      <c r="AH41" s="560">
        <f t="shared" si="6"/>
        <v>6.5150677583941559E-3</v>
      </c>
      <c r="AI41" s="560">
        <f t="shared" si="7"/>
        <v>0</v>
      </c>
      <c r="AJ41" s="560">
        <f t="shared" si="8"/>
        <v>0</v>
      </c>
      <c r="AK41" s="560">
        <f t="shared" si="9"/>
        <v>0</v>
      </c>
      <c r="AL41" s="558">
        <f t="shared" si="10"/>
        <v>0</v>
      </c>
      <c r="AN41" s="663">
        <f>波及推計!AJ44</f>
        <v>9911.5933454689857</v>
      </c>
      <c r="AO41" s="732" t="s">
        <v>203</v>
      </c>
      <c r="AP41" s="745" t="s">
        <v>204</v>
      </c>
      <c r="AQ41" s="736">
        <f t="shared" si="13"/>
        <v>257326.12581759875</v>
      </c>
      <c r="AR41" s="738">
        <f t="shared" si="14"/>
        <v>16717.474800590899</v>
      </c>
      <c r="AS41" s="748">
        <f t="shared" si="15"/>
        <v>996.35410102430262</v>
      </c>
      <c r="AT41" s="737">
        <f t="shared" si="16"/>
        <v>30.452219555407737</v>
      </c>
      <c r="AU41" s="737">
        <f t="shared" si="17"/>
        <v>64.57470223937905</v>
      </c>
      <c r="AV41" s="737">
        <f t="shared" si="18"/>
        <v>0</v>
      </c>
      <c r="AW41" s="737">
        <f t="shared" si="19"/>
        <v>0</v>
      </c>
      <c r="AX41" s="737">
        <f t="shared" si="20"/>
        <v>0</v>
      </c>
      <c r="AY41" s="738">
        <f t="shared" si="21"/>
        <v>0</v>
      </c>
    </row>
    <row r="42" spans="1:51" ht="14.5">
      <c r="A42" s="537" t="s">
        <v>762</v>
      </c>
      <c r="B42" s="550">
        <v>39</v>
      </c>
      <c r="C42" s="550" t="s">
        <v>763</v>
      </c>
      <c r="D42" s="551">
        <v>639528</v>
      </c>
      <c r="E42" s="551">
        <v>1172949.1952703772</v>
      </c>
      <c r="F42" s="551">
        <v>74102.055656313765</v>
      </c>
      <c r="G42" s="551">
        <v>0</v>
      </c>
      <c r="H42" s="551">
        <v>92.208811064340381</v>
      </c>
      <c r="I42" s="551">
        <v>28.00532797508043</v>
      </c>
      <c r="J42" s="551">
        <v>0</v>
      </c>
      <c r="K42" s="551">
        <v>0</v>
      </c>
      <c r="L42" s="551">
        <v>0</v>
      </c>
      <c r="M42" s="540">
        <v>0</v>
      </c>
      <c r="N42" s="532">
        <v>111</v>
      </c>
      <c r="O42" s="552">
        <v>269</v>
      </c>
      <c r="P42" s="553" t="s">
        <v>206</v>
      </c>
      <c r="Q42" s="554">
        <f t="shared" si="22"/>
        <v>63636958.45569247</v>
      </c>
      <c r="R42" s="555">
        <f t="shared" si="22"/>
        <v>4188034.6567198848</v>
      </c>
      <c r="S42" s="555">
        <f t="shared" si="22"/>
        <v>1366.0335545084108</v>
      </c>
      <c r="T42" s="555">
        <f t="shared" si="22"/>
        <v>4324.8316735868993</v>
      </c>
      <c r="U42" s="555">
        <f t="shared" si="22"/>
        <v>9710.1094056334005</v>
      </c>
      <c r="V42" s="555">
        <f t="shared" si="22"/>
        <v>0</v>
      </c>
      <c r="W42" s="555">
        <f t="shared" si="22"/>
        <v>0</v>
      </c>
      <c r="X42" s="555">
        <f t="shared" si="22"/>
        <v>0</v>
      </c>
      <c r="Y42" s="556">
        <f t="shared" si="22"/>
        <v>0</v>
      </c>
      <c r="Z42" s="555">
        <f>生産者価格評価表!DZ45</f>
        <v>2027059</v>
      </c>
      <c r="AB42" s="552">
        <v>269</v>
      </c>
      <c r="AC42" s="534" t="s">
        <v>206</v>
      </c>
      <c r="AD42" s="557">
        <f t="shared" si="12"/>
        <v>31.39373765425302</v>
      </c>
      <c r="AE42" s="558">
        <f t="shared" si="3"/>
        <v>2.0660645085909608</v>
      </c>
      <c r="AF42" s="559">
        <f t="shared" si="4"/>
        <v>6.7389925725319828E-4</v>
      </c>
      <c r="AG42" s="560">
        <f t="shared" si="5"/>
        <v>2.1335499724413052E-3</v>
      </c>
      <c r="AH42" s="560">
        <f t="shared" si="6"/>
        <v>4.7902450819800515E-3</v>
      </c>
      <c r="AI42" s="560">
        <f t="shared" si="7"/>
        <v>0</v>
      </c>
      <c r="AJ42" s="560">
        <f t="shared" si="8"/>
        <v>0</v>
      </c>
      <c r="AK42" s="560">
        <f t="shared" si="9"/>
        <v>0</v>
      </c>
      <c r="AL42" s="558">
        <f t="shared" si="10"/>
        <v>0</v>
      </c>
      <c r="AN42" s="663">
        <f>波及推計!AJ45</f>
        <v>17623.716255228068</v>
      </c>
      <c r="AO42" s="732" t="s">
        <v>205</v>
      </c>
      <c r="AP42" s="745" t="s">
        <v>206</v>
      </c>
      <c r="AQ42" s="736">
        <f t="shared" si="13"/>
        <v>553274.32460962445</v>
      </c>
      <c r="AR42" s="738">
        <f t="shared" si="14"/>
        <v>36411.734664404306</v>
      </c>
      <c r="AS42" s="748">
        <f t="shared" si="15"/>
        <v>11.876609294439312</v>
      </c>
      <c r="AT42" s="737">
        <f t="shared" si="16"/>
        <v>37.601079330655224</v>
      </c>
      <c r="AU42" s="737">
        <f t="shared" si="17"/>
        <v>84.421920117818146</v>
      </c>
      <c r="AV42" s="737">
        <f t="shared" si="18"/>
        <v>0</v>
      </c>
      <c r="AW42" s="737">
        <f t="shared" si="19"/>
        <v>0</v>
      </c>
      <c r="AX42" s="737">
        <f t="shared" si="20"/>
        <v>0</v>
      </c>
      <c r="AY42" s="738">
        <f t="shared" si="21"/>
        <v>0</v>
      </c>
    </row>
    <row r="43" spans="1:51" ht="14.5">
      <c r="A43" s="537" t="s">
        <v>764</v>
      </c>
      <c r="B43" s="550">
        <v>40</v>
      </c>
      <c r="C43" s="550" t="s">
        <v>765</v>
      </c>
      <c r="D43" s="551">
        <v>1067595</v>
      </c>
      <c r="E43" s="551">
        <v>10417811.020313889</v>
      </c>
      <c r="F43" s="551">
        <v>562751.91397375893</v>
      </c>
      <c r="G43" s="551">
        <v>0</v>
      </c>
      <c r="H43" s="551">
        <v>162.53795341239842</v>
      </c>
      <c r="I43" s="551">
        <v>95.935881685674175</v>
      </c>
      <c r="J43" s="551">
        <v>0</v>
      </c>
      <c r="K43" s="551">
        <v>0</v>
      </c>
      <c r="L43" s="551">
        <v>0</v>
      </c>
      <c r="M43" s="540">
        <v>0</v>
      </c>
      <c r="N43" s="532">
        <v>111</v>
      </c>
      <c r="O43" s="552">
        <v>271</v>
      </c>
      <c r="P43" s="553" t="s">
        <v>208</v>
      </c>
      <c r="Q43" s="554">
        <f t="shared" si="22"/>
        <v>29872542.558613814</v>
      </c>
      <c r="R43" s="555">
        <f t="shared" si="22"/>
        <v>1625485.3764437342</v>
      </c>
      <c r="S43" s="555">
        <f t="shared" si="22"/>
        <v>885.04841485592215</v>
      </c>
      <c r="T43" s="555">
        <f t="shared" si="22"/>
        <v>167.41464224410484</v>
      </c>
      <c r="U43" s="555">
        <f t="shared" si="22"/>
        <v>277.72808406418892</v>
      </c>
      <c r="V43" s="555">
        <f t="shared" si="22"/>
        <v>0</v>
      </c>
      <c r="W43" s="555">
        <f t="shared" si="22"/>
        <v>0</v>
      </c>
      <c r="X43" s="555">
        <f t="shared" si="22"/>
        <v>0</v>
      </c>
      <c r="Y43" s="556">
        <f t="shared" si="22"/>
        <v>0</v>
      </c>
      <c r="Z43" s="555">
        <f>生産者価格評価表!DZ46</f>
        <v>3599819</v>
      </c>
      <c r="AB43" s="552">
        <v>271</v>
      </c>
      <c r="AC43" s="534" t="s">
        <v>208</v>
      </c>
      <c r="AD43" s="557">
        <f t="shared" si="12"/>
        <v>8.2983457108854122</v>
      </c>
      <c r="AE43" s="558">
        <f t="shared" si="3"/>
        <v>0.45154641842929716</v>
      </c>
      <c r="AF43" s="559">
        <f t="shared" si="4"/>
        <v>2.4585914315578705E-4</v>
      </c>
      <c r="AG43" s="560">
        <f t="shared" si="5"/>
        <v>4.6506405528751542E-5</v>
      </c>
      <c r="AH43" s="560">
        <f t="shared" si="6"/>
        <v>7.715056897699271E-5</v>
      </c>
      <c r="AI43" s="560">
        <f t="shared" si="7"/>
        <v>0</v>
      </c>
      <c r="AJ43" s="560">
        <f t="shared" si="8"/>
        <v>0</v>
      </c>
      <c r="AK43" s="560">
        <f t="shared" si="9"/>
        <v>0</v>
      </c>
      <c r="AL43" s="558">
        <f t="shared" si="10"/>
        <v>0</v>
      </c>
      <c r="AN43" s="663">
        <f>波及推計!AJ46</f>
        <v>18872.688503538739</v>
      </c>
      <c r="AO43" s="732" t="s">
        <v>207</v>
      </c>
      <c r="AP43" s="745" t="s">
        <v>208</v>
      </c>
      <c r="AQ43" s="736">
        <f t="shared" si="13"/>
        <v>156612.09369621711</v>
      </c>
      <c r="AR43" s="738">
        <f t="shared" si="14"/>
        <v>8521.8948999046897</v>
      </c>
      <c r="AS43" s="748">
        <f t="shared" si="15"/>
        <v>4.6400230245261076</v>
      </c>
      <c r="AT43" s="737">
        <f t="shared" si="16"/>
        <v>0.8777009049633796</v>
      </c>
      <c r="AU43" s="737">
        <f t="shared" si="17"/>
        <v>1.4560386561735628</v>
      </c>
      <c r="AV43" s="737">
        <f t="shared" si="18"/>
        <v>0</v>
      </c>
      <c r="AW43" s="737">
        <f t="shared" si="19"/>
        <v>0</v>
      </c>
      <c r="AX43" s="737">
        <f t="shared" si="20"/>
        <v>0</v>
      </c>
      <c r="AY43" s="738">
        <f t="shared" si="21"/>
        <v>0</v>
      </c>
    </row>
    <row r="44" spans="1:51" ht="14.5">
      <c r="A44" s="537" t="s">
        <v>766</v>
      </c>
      <c r="B44" s="550">
        <v>41</v>
      </c>
      <c r="C44" s="550" t="s">
        <v>767</v>
      </c>
      <c r="D44" s="551">
        <v>2096394</v>
      </c>
      <c r="E44" s="551">
        <v>18060407.461091135</v>
      </c>
      <c r="F44" s="551">
        <v>937222.43042090745</v>
      </c>
      <c r="G44" s="551">
        <v>28816.331150106045</v>
      </c>
      <c r="H44" s="551">
        <v>444.56279284846221</v>
      </c>
      <c r="I44" s="551">
        <v>204.20719394937294</v>
      </c>
      <c r="J44" s="551">
        <v>0</v>
      </c>
      <c r="K44" s="551">
        <v>0</v>
      </c>
      <c r="L44" s="551">
        <v>0</v>
      </c>
      <c r="M44" s="540">
        <v>0</v>
      </c>
      <c r="N44" s="532">
        <v>111</v>
      </c>
      <c r="O44" s="552">
        <v>272</v>
      </c>
      <c r="P44" s="553" t="s">
        <v>210</v>
      </c>
      <c r="Q44" s="554">
        <f t="shared" si="22"/>
        <v>23464928.498080153</v>
      </c>
      <c r="R44" s="555">
        <f t="shared" si="22"/>
        <v>1345938.3552007773</v>
      </c>
      <c r="S44" s="555">
        <f t="shared" si="22"/>
        <v>12244.476117945982</v>
      </c>
      <c r="T44" s="555">
        <f t="shared" si="22"/>
        <v>916.70966812415679</v>
      </c>
      <c r="U44" s="555">
        <f t="shared" si="22"/>
        <v>1387.7121009156167</v>
      </c>
      <c r="V44" s="555">
        <f t="shared" si="22"/>
        <v>1170</v>
      </c>
      <c r="W44" s="555">
        <f t="shared" si="22"/>
        <v>0</v>
      </c>
      <c r="X44" s="555">
        <f t="shared" si="22"/>
        <v>305500</v>
      </c>
      <c r="Y44" s="556">
        <f t="shared" si="22"/>
        <v>0</v>
      </c>
      <c r="Z44" s="555">
        <f>生産者価格評価表!DZ47</f>
        <v>4617194</v>
      </c>
      <c r="AB44" s="552">
        <v>272</v>
      </c>
      <c r="AC44" s="534" t="s">
        <v>210</v>
      </c>
      <c r="AD44" s="557">
        <f t="shared" si="12"/>
        <v>5.082075498252868</v>
      </c>
      <c r="AE44" s="558">
        <f t="shared" si="3"/>
        <v>0.29150569701008389</v>
      </c>
      <c r="AF44" s="559">
        <f t="shared" si="4"/>
        <v>2.6519301805265237E-3</v>
      </c>
      <c r="AG44" s="560">
        <f t="shared" si="5"/>
        <v>1.9854259277911148E-4</v>
      </c>
      <c r="AH44" s="560">
        <f t="shared" si="6"/>
        <v>3.0055312835363139E-4</v>
      </c>
      <c r="AI44" s="560">
        <f t="shared" si="7"/>
        <v>2.5340065849518127E-4</v>
      </c>
      <c r="AJ44" s="560">
        <f t="shared" si="8"/>
        <v>0</v>
      </c>
      <c r="AK44" s="560">
        <f t="shared" si="9"/>
        <v>6.6165727495964E-2</v>
      </c>
      <c r="AL44" s="558">
        <f t="shared" si="10"/>
        <v>0</v>
      </c>
      <c r="AN44" s="663">
        <f>波及推計!AJ47</f>
        <v>31293.175511476926</v>
      </c>
      <c r="AO44" s="732" t="s">
        <v>209</v>
      </c>
      <c r="AP44" s="745" t="s">
        <v>210</v>
      </c>
      <c r="AQ44" s="736">
        <f t="shared" si="13"/>
        <v>159034.28052940354</v>
      </c>
      <c r="AR44" s="738">
        <f t="shared" si="14"/>
        <v>9122.1389391319699</v>
      </c>
      <c r="AS44" s="748">
        <f t="shared" si="15"/>
        <v>82.987316583399192</v>
      </c>
      <c r="AT44" s="737">
        <f t="shared" si="16"/>
        <v>6.2130282023404266</v>
      </c>
      <c r="AU44" s="737">
        <f t="shared" si="17"/>
        <v>9.4052617960936384</v>
      </c>
      <c r="AV44" s="737">
        <f t="shared" si="18"/>
        <v>7.9297112810135335</v>
      </c>
      <c r="AW44" s="737">
        <f t="shared" si="19"/>
        <v>0</v>
      </c>
      <c r="AX44" s="737">
        <f t="shared" si="20"/>
        <v>2070.5357233757563</v>
      </c>
      <c r="AY44" s="738">
        <f t="shared" si="21"/>
        <v>0</v>
      </c>
    </row>
    <row r="45" spans="1:51" ht="14.5">
      <c r="A45" s="537" t="s">
        <v>768</v>
      </c>
      <c r="B45" s="550">
        <v>42</v>
      </c>
      <c r="C45" s="550" t="s">
        <v>769</v>
      </c>
      <c r="D45" s="551">
        <v>3284020</v>
      </c>
      <c r="E45" s="551">
        <v>6835067.0785039123</v>
      </c>
      <c r="F45" s="551">
        <v>389888.28939160419</v>
      </c>
      <c r="G45" s="551">
        <v>12539.481594407607</v>
      </c>
      <c r="H45" s="551">
        <v>615.34777925276126</v>
      </c>
      <c r="I45" s="551">
        <v>181.35583598957388</v>
      </c>
      <c r="J45" s="551">
        <v>0</v>
      </c>
      <c r="K45" s="551">
        <v>0</v>
      </c>
      <c r="L45" s="551">
        <v>0</v>
      </c>
      <c r="M45" s="540">
        <v>0</v>
      </c>
      <c r="N45" s="532">
        <v>111</v>
      </c>
      <c r="O45" s="552">
        <v>281</v>
      </c>
      <c r="P45" s="553" t="s">
        <v>212</v>
      </c>
      <c r="Q45" s="554">
        <f t="shared" si="22"/>
        <v>13410352.203937341</v>
      </c>
      <c r="R45" s="555">
        <f t="shared" si="22"/>
        <v>815405.55216396251</v>
      </c>
      <c r="S45" s="555">
        <f t="shared" si="22"/>
        <v>64073.298954502476</v>
      </c>
      <c r="T45" s="555">
        <f t="shared" si="22"/>
        <v>523.9052622429798</v>
      </c>
      <c r="U45" s="555">
        <f t="shared" si="22"/>
        <v>793.08607449909186</v>
      </c>
      <c r="V45" s="555">
        <f t="shared" si="22"/>
        <v>0</v>
      </c>
      <c r="W45" s="555">
        <f t="shared" si="22"/>
        <v>0</v>
      </c>
      <c r="X45" s="555">
        <f t="shared" si="22"/>
        <v>0</v>
      </c>
      <c r="Y45" s="556">
        <f t="shared" si="22"/>
        <v>0</v>
      </c>
      <c r="Z45" s="555">
        <f>生産者価格評価表!DZ48</f>
        <v>4693323</v>
      </c>
      <c r="AB45" s="552">
        <v>281</v>
      </c>
      <c r="AC45" s="534" t="s">
        <v>212</v>
      </c>
      <c r="AD45" s="557">
        <f t="shared" si="12"/>
        <v>2.8573256526212538</v>
      </c>
      <c r="AE45" s="558">
        <f t="shared" si="3"/>
        <v>0.17373736096236345</v>
      </c>
      <c r="AF45" s="559">
        <f t="shared" si="4"/>
        <v>1.3652011369024138E-2</v>
      </c>
      <c r="AG45" s="560">
        <f t="shared" si="5"/>
        <v>1.1162778744249646E-4</v>
      </c>
      <c r="AH45" s="560">
        <f t="shared" si="6"/>
        <v>1.6898177996679364E-4</v>
      </c>
      <c r="AI45" s="560">
        <f t="shared" si="7"/>
        <v>0</v>
      </c>
      <c r="AJ45" s="560">
        <f t="shared" si="8"/>
        <v>0</v>
      </c>
      <c r="AK45" s="560">
        <f t="shared" si="9"/>
        <v>0</v>
      </c>
      <c r="AL45" s="558">
        <f t="shared" si="10"/>
        <v>0</v>
      </c>
      <c r="AN45" s="663">
        <f>波及推計!AJ48</f>
        <v>17453.776482627505</v>
      </c>
      <c r="AO45" s="732" t="s">
        <v>211</v>
      </c>
      <c r="AP45" s="745" t="s">
        <v>212</v>
      </c>
      <c r="AQ45" s="736">
        <f t="shared" si="13"/>
        <v>49871.123278929132</v>
      </c>
      <c r="AR45" s="738">
        <f t="shared" si="14"/>
        <v>3032.373064918665</v>
      </c>
      <c r="AS45" s="748">
        <f t="shared" si="15"/>
        <v>238.27915497323684</v>
      </c>
      <c r="AT45" s="737">
        <f t="shared" si="16"/>
        <v>1.9483264512715865</v>
      </c>
      <c r="AU45" s="737">
        <f t="shared" si="17"/>
        <v>2.9493702171769587</v>
      </c>
      <c r="AV45" s="737">
        <f t="shared" si="18"/>
        <v>0</v>
      </c>
      <c r="AW45" s="737">
        <f t="shared" si="19"/>
        <v>0</v>
      </c>
      <c r="AX45" s="737">
        <f t="shared" si="20"/>
        <v>0</v>
      </c>
      <c r="AY45" s="738">
        <f t="shared" si="21"/>
        <v>0</v>
      </c>
    </row>
    <row r="46" spans="1:51" ht="14.5">
      <c r="A46" s="537" t="s">
        <v>770</v>
      </c>
      <c r="B46" s="550">
        <v>43</v>
      </c>
      <c r="C46" s="550" t="s">
        <v>395</v>
      </c>
      <c r="D46" s="551">
        <v>802329</v>
      </c>
      <c r="E46" s="551">
        <v>2501225.182163009</v>
      </c>
      <c r="F46" s="551">
        <v>150189.38092778425</v>
      </c>
      <c r="G46" s="551">
        <v>10.221292463651457</v>
      </c>
      <c r="H46" s="551">
        <v>121.75434472173978</v>
      </c>
      <c r="I46" s="551">
        <v>42.290682440319763</v>
      </c>
      <c r="J46" s="551">
        <v>0</v>
      </c>
      <c r="K46" s="551">
        <v>0</v>
      </c>
      <c r="L46" s="551">
        <v>0</v>
      </c>
      <c r="M46" s="540">
        <v>0</v>
      </c>
      <c r="N46" s="532">
        <v>111</v>
      </c>
      <c r="O46" s="552">
        <v>289</v>
      </c>
      <c r="P46" s="553" t="s">
        <v>214</v>
      </c>
      <c r="Q46" s="554">
        <f t="shared" si="22"/>
        <v>21346644.080561634</v>
      </c>
      <c r="R46" s="555">
        <f t="shared" si="22"/>
        <v>1209681.8477697815</v>
      </c>
      <c r="S46" s="555">
        <f t="shared" si="22"/>
        <v>61530.965226010121</v>
      </c>
      <c r="T46" s="555">
        <f t="shared" si="22"/>
        <v>833.954171744321</v>
      </c>
      <c r="U46" s="555">
        <f t="shared" si="22"/>
        <v>1262.4371008399953</v>
      </c>
      <c r="V46" s="555">
        <f t="shared" si="22"/>
        <v>0</v>
      </c>
      <c r="W46" s="555">
        <f t="shared" si="22"/>
        <v>0</v>
      </c>
      <c r="X46" s="555">
        <f t="shared" si="22"/>
        <v>0</v>
      </c>
      <c r="Y46" s="556">
        <f t="shared" si="22"/>
        <v>0</v>
      </c>
      <c r="Z46" s="555">
        <f>生産者価格評価表!DZ49</f>
        <v>7353114</v>
      </c>
      <c r="AB46" s="552">
        <v>289</v>
      </c>
      <c r="AC46" s="534" t="s">
        <v>214</v>
      </c>
      <c r="AD46" s="557">
        <f t="shared" si="12"/>
        <v>2.9030753610730957</v>
      </c>
      <c r="AE46" s="558">
        <f t="shared" si="3"/>
        <v>0.16451286458632106</v>
      </c>
      <c r="AF46" s="559">
        <f t="shared" si="4"/>
        <v>8.3680145889224785E-3</v>
      </c>
      <c r="AG46" s="560">
        <f t="shared" si="5"/>
        <v>1.134151016486785E-4</v>
      </c>
      <c r="AH46" s="560">
        <f t="shared" si="6"/>
        <v>1.7168741037334594E-4</v>
      </c>
      <c r="AI46" s="560">
        <f t="shared" si="7"/>
        <v>0</v>
      </c>
      <c r="AJ46" s="560">
        <f t="shared" si="8"/>
        <v>0</v>
      </c>
      <c r="AK46" s="560">
        <f t="shared" si="9"/>
        <v>0</v>
      </c>
      <c r="AL46" s="558">
        <f t="shared" si="10"/>
        <v>0</v>
      </c>
      <c r="AN46" s="663">
        <f>波及推計!AJ49</f>
        <v>96711.453976010947</v>
      </c>
      <c r="AO46" s="732" t="s">
        <v>213</v>
      </c>
      <c r="AP46" s="745" t="s">
        <v>214</v>
      </c>
      <c r="AQ46" s="736">
        <f t="shared" si="13"/>
        <v>280760.63917131204</v>
      </c>
      <c r="AR46" s="738">
        <f t="shared" si="14"/>
        <v>15910.278331901711</v>
      </c>
      <c r="AS46" s="748">
        <f t="shared" si="15"/>
        <v>809.2828577871644</v>
      </c>
      <c r="AT46" s="737">
        <f t="shared" si="16"/>
        <v>10.968539383280774</v>
      </c>
      <c r="AU46" s="737">
        <f t="shared" si="17"/>
        <v>16.60413908658235</v>
      </c>
      <c r="AV46" s="737">
        <f t="shared" si="18"/>
        <v>0</v>
      </c>
      <c r="AW46" s="737">
        <f t="shared" si="19"/>
        <v>0</v>
      </c>
      <c r="AX46" s="737">
        <f t="shared" si="20"/>
        <v>0</v>
      </c>
      <c r="AY46" s="738">
        <f t="shared" si="21"/>
        <v>0</v>
      </c>
    </row>
    <row r="47" spans="1:51" ht="14.5">
      <c r="A47" s="537" t="s">
        <v>771</v>
      </c>
      <c r="B47" s="550">
        <v>44</v>
      </c>
      <c r="C47" s="550" t="s">
        <v>772</v>
      </c>
      <c r="D47" s="551">
        <v>353341</v>
      </c>
      <c r="E47" s="551">
        <v>2469621.9913406451</v>
      </c>
      <c r="F47" s="551">
        <v>148605.70787821535</v>
      </c>
      <c r="G47" s="551">
        <v>1508.6627676349551</v>
      </c>
      <c r="H47" s="551">
        <v>240.24502905436344</v>
      </c>
      <c r="I47" s="551">
        <v>69.695734107885443</v>
      </c>
      <c r="J47" s="551">
        <v>0</v>
      </c>
      <c r="K47" s="551">
        <v>0</v>
      </c>
      <c r="L47" s="551">
        <v>0</v>
      </c>
      <c r="M47" s="540">
        <v>0</v>
      </c>
      <c r="N47" s="532">
        <v>111</v>
      </c>
      <c r="O47" s="552">
        <v>291</v>
      </c>
      <c r="P47" s="553" t="s">
        <v>0</v>
      </c>
      <c r="Q47" s="554">
        <f t="shared" si="22"/>
        <v>7704617.5795803573</v>
      </c>
      <c r="R47" s="555">
        <f t="shared" si="22"/>
        <v>436791.11013773305</v>
      </c>
      <c r="S47" s="555">
        <f t="shared" si="22"/>
        <v>24706.942490720736</v>
      </c>
      <c r="T47" s="555">
        <f t="shared" si="22"/>
        <v>300.99803734660946</v>
      </c>
      <c r="U47" s="555">
        <f t="shared" si="22"/>
        <v>455.64984564029794</v>
      </c>
      <c r="V47" s="555">
        <f t="shared" si="22"/>
        <v>30791335.304564469</v>
      </c>
      <c r="W47" s="555">
        <f t="shared" si="22"/>
        <v>0</v>
      </c>
      <c r="X47" s="555">
        <f t="shared" si="22"/>
        <v>101332.08275292758</v>
      </c>
      <c r="Y47" s="556">
        <f t="shared" si="22"/>
        <v>0</v>
      </c>
      <c r="Z47" s="555">
        <f>生産者価格評価表!DZ50</f>
        <v>10393595</v>
      </c>
      <c r="AB47" s="552">
        <v>291</v>
      </c>
      <c r="AC47" s="534" t="s">
        <v>0</v>
      </c>
      <c r="AD47" s="557">
        <f t="shared" si="12"/>
        <v>0.74128514528229716</v>
      </c>
      <c r="AE47" s="558">
        <f t="shared" si="3"/>
        <v>4.2025026964946491E-2</v>
      </c>
      <c r="AF47" s="559">
        <f t="shared" si="4"/>
        <v>2.3771315402149819E-3</v>
      </c>
      <c r="AG47" s="560">
        <f t="shared" si="5"/>
        <v>2.8959954409096129E-5</v>
      </c>
      <c r="AH47" s="560">
        <f t="shared" si="6"/>
        <v>4.3839484378629137E-5</v>
      </c>
      <c r="AI47" s="560">
        <f t="shared" si="7"/>
        <v>2.9625298373242819</v>
      </c>
      <c r="AJ47" s="560">
        <f t="shared" si="8"/>
        <v>0</v>
      </c>
      <c r="AK47" s="560">
        <f t="shared" si="9"/>
        <v>9.7494738589417405E-3</v>
      </c>
      <c r="AL47" s="558">
        <f t="shared" si="10"/>
        <v>0</v>
      </c>
      <c r="AN47" s="663">
        <f>波及推計!AJ50</f>
        <v>30128.120067768716</v>
      </c>
      <c r="AO47" s="732" t="s">
        <v>215</v>
      </c>
      <c r="AP47" s="745" t="s">
        <v>0</v>
      </c>
      <c r="AQ47" s="736">
        <f t="shared" si="13"/>
        <v>22333.527861518425</v>
      </c>
      <c r="AR47" s="738">
        <f t="shared" si="14"/>
        <v>1266.1350582511259</v>
      </c>
      <c r="AS47" s="748">
        <f t="shared" si="15"/>
        <v>71.618504460476956</v>
      </c>
      <c r="AT47" s="737">
        <f t="shared" si="16"/>
        <v>0.87250898359435614</v>
      </c>
      <c r="AU47" s="737">
        <f t="shared" si="17"/>
        <v>1.3208012490684096</v>
      </c>
      <c r="AV47" s="737">
        <f t="shared" si="18"/>
        <v>89255.454643253281</v>
      </c>
      <c r="AW47" s="737">
        <f t="shared" si="19"/>
        <v>0</v>
      </c>
      <c r="AX47" s="737">
        <f t="shared" si="20"/>
        <v>293.73331901976917</v>
      </c>
      <c r="AY47" s="738">
        <f t="shared" si="21"/>
        <v>0</v>
      </c>
    </row>
    <row r="48" spans="1:51" ht="14.5">
      <c r="A48" s="537" t="s">
        <v>773</v>
      </c>
      <c r="B48" s="550">
        <v>45</v>
      </c>
      <c r="C48" s="550" t="s">
        <v>774</v>
      </c>
      <c r="D48" s="551">
        <v>172718</v>
      </c>
      <c r="E48" s="551">
        <v>3443748.8833877346</v>
      </c>
      <c r="F48" s="551">
        <v>203083.98405340349</v>
      </c>
      <c r="G48" s="551">
        <v>0</v>
      </c>
      <c r="H48" s="551">
        <v>1929.7210882737929</v>
      </c>
      <c r="I48" s="551">
        <v>468.39120705248183</v>
      </c>
      <c r="J48" s="551">
        <v>0</v>
      </c>
      <c r="K48" s="551">
        <v>0</v>
      </c>
      <c r="L48" s="551">
        <v>0</v>
      </c>
      <c r="M48" s="540">
        <v>0</v>
      </c>
      <c r="N48" s="532">
        <v>111</v>
      </c>
      <c r="O48" s="552">
        <v>301</v>
      </c>
      <c r="P48" s="553" t="s">
        <v>1</v>
      </c>
      <c r="Q48" s="554">
        <f t="shared" si="22"/>
        <v>9080017.853451198</v>
      </c>
      <c r="R48" s="555">
        <f t="shared" si="22"/>
        <v>544135.60208221979</v>
      </c>
      <c r="S48" s="555">
        <f t="shared" si="22"/>
        <v>16148.034115691436</v>
      </c>
      <c r="T48" s="555">
        <f t="shared" ref="Q48:Y76" si="23">SUMIF($N$4:$N$393,$O48,H$4:H$393)</f>
        <v>354.73111088660232</v>
      </c>
      <c r="U48" s="555">
        <f t="shared" si="23"/>
        <v>536.99079683089633</v>
      </c>
      <c r="V48" s="555">
        <f t="shared" si="23"/>
        <v>0</v>
      </c>
      <c r="W48" s="555">
        <f t="shared" si="23"/>
        <v>0</v>
      </c>
      <c r="X48" s="555">
        <f t="shared" si="23"/>
        <v>150868.08925182041</v>
      </c>
      <c r="Y48" s="556">
        <f t="shared" si="23"/>
        <v>0</v>
      </c>
      <c r="Z48" s="555">
        <f>生産者価格評価表!DZ51</f>
        <v>16534090</v>
      </c>
      <c r="AB48" s="552">
        <v>301</v>
      </c>
      <c r="AC48" s="534" t="s">
        <v>1</v>
      </c>
      <c r="AD48" s="557">
        <f t="shared" si="12"/>
        <v>0.54916949487097255</v>
      </c>
      <c r="AE48" s="558">
        <f t="shared" si="3"/>
        <v>3.2909921385586981E-2</v>
      </c>
      <c r="AF48" s="559">
        <f t="shared" si="4"/>
        <v>9.7665091430441204E-4</v>
      </c>
      <c r="AG48" s="560">
        <f t="shared" si="5"/>
        <v>2.145452884837341E-5</v>
      </c>
      <c r="AH48" s="560">
        <f t="shared" si="6"/>
        <v>3.2477795683396931E-5</v>
      </c>
      <c r="AI48" s="560">
        <f t="shared" si="7"/>
        <v>0</v>
      </c>
      <c r="AJ48" s="560">
        <f t="shared" si="8"/>
        <v>0</v>
      </c>
      <c r="AK48" s="560">
        <f t="shared" si="9"/>
        <v>9.1246684427035533E-3</v>
      </c>
      <c r="AL48" s="558">
        <f t="shared" si="10"/>
        <v>0</v>
      </c>
      <c r="AN48" s="663">
        <f>波及推計!AJ51</f>
        <v>29572.742686650297</v>
      </c>
      <c r="AO48" s="732" t="s">
        <v>216</v>
      </c>
      <c r="AP48" s="745" t="s">
        <v>1</v>
      </c>
      <c r="AQ48" s="736">
        <f t="shared" si="13"/>
        <v>16240.448163176992</v>
      </c>
      <c r="AR48" s="738">
        <f t="shared" si="14"/>
        <v>973.23663697385359</v>
      </c>
      <c r="AS48" s="748">
        <f t="shared" si="15"/>
        <v>28.882246183406128</v>
      </c>
      <c r="AT48" s="737">
        <f t="shared" si="16"/>
        <v>0.63446926109626256</v>
      </c>
      <c r="AU48" s="737">
        <f t="shared" si="17"/>
        <v>0.96045749477469922</v>
      </c>
      <c r="AV48" s="737">
        <f t="shared" si="18"/>
        <v>0</v>
      </c>
      <c r="AW48" s="737">
        <f t="shared" si="19"/>
        <v>0</v>
      </c>
      <c r="AX48" s="737">
        <f t="shared" si="20"/>
        <v>269.84147195707027</v>
      </c>
      <c r="AY48" s="738">
        <f t="shared" si="21"/>
        <v>0</v>
      </c>
    </row>
    <row r="49" spans="1:51" ht="14.5">
      <c r="A49" s="537" t="s">
        <v>775</v>
      </c>
      <c r="B49" s="550">
        <v>46</v>
      </c>
      <c r="C49" s="550" t="s">
        <v>776</v>
      </c>
      <c r="D49" s="551">
        <v>147093</v>
      </c>
      <c r="E49" s="551">
        <v>3034179.6343273884</v>
      </c>
      <c r="F49" s="551">
        <v>171091.22191525417</v>
      </c>
      <c r="G49" s="551">
        <v>0</v>
      </c>
      <c r="H49" s="551">
        <v>1428.9402937838913</v>
      </c>
      <c r="I49" s="551">
        <v>349.53926152209181</v>
      </c>
      <c r="J49" s="551">
        <v>0</v>
      </c>
      <c r="K49" s="551">
        <v>0</v>
      </c>
      <c r="L49" s="551">
        <v>0</v>
      </c>
      <c r="M49" s="540">
        <v>0</v>
      </c>
      <c r="N49" s="532">
        <v>111</v>
      </c>
      <c r="O49" s="552">
        <v>311</v>
      </c>
      <c r="P49" s="553" t="s">
        <v>2</v>
      </c>
      <c r="Q49" s="554">
        <f t="shared" si="23"/>
        <v>5242266.6146042375</v>
      </c>
      <c r="R49" s="555">
        <f t="shared" si="23"/>
        <v>310980.10723451886</v>
      </c>
      <c r="S49" s="555">
        <f t="shared" si="23"/>
        <v>58443.310199729953</v>
      </c>
      <c r="T49" s="555">
        <f t="shared" si="23"/>
        <v>204.80081534812194</v>
      </c>
      <c r="U49" s="555">
        <f t="shared" si="23"/>
        <v>310.02680523435004</v>
      </c>
      <c r="V49" s="555">
        <f t="shared" si="23"/>
        <v>900.82637018616526</v>
      </c>
      <c r="W49" s="555">
        <f t="shared" si="23"/>
        <v>0</v>
      </c>
      <c r="X49" s="555">
        <f t="shared" si="23"/>
        <v>33204.713534765433</v>
      </c>
      <c r="Y49" s="556">
        <f t="shared" si="23"/>
        <v>0</v>
      </c>
      <c r="Z49" s="555">
        <f>生産者価格評価表!DZ52</f>
        <v>5707414</v>
      </c>
      <c r="AB49" s="552">
        <v>311</v>
      </c>
      <c r="AC49" s="534" t="s">
        <v>2</v>
      </c>
      <c r="AD49" s="557">
        <f t="shared" si="12"/>
        <v>0.91850120117521483</v>
      </c>
      <c r="AE49" s="558">
        <f t="shared" si="3"/>
        <v>5.4487042158588614E-2</v>
      </c>
      <c r="AF49" s="559">
        <f t="shared" si="4"/>
        <v>1.02398932686029E-2</v>
      </c>
      <c r="AG49" s="560">
        <f t="shared" si="5"/>
        <v>3.588329414129095E-5</v>
      </c>
      <c r="AH49" s="560">
        <f t="shared" si="6"/>
        <v>5.4320013448183371E-5</v>
      </c>
      <c r="AI49" s="560">
        <f t="shared" si="7"/>
        <v>1.5783441856262139E-4</v>
      </c>
      <c r="AJ49" s="560">
        <f t="shared" si="8"/>
        <v>0</v>
      </c>
      <c r="AK49" s="560">
        <f t="shared" si="9"/>
        <v>5.8178210893349309E-3</v>
      </c>
      <c r="AL49" s="558">
        <f t="shared" si="10"/>
        <v>0</v>
      </c>
      <c r="AN49" s="663">
        <f>波及推計!AJ52</f>
        <v>18938.476314925094</v>
      </c>
      <c r="AO49" s="732" t="s">
        <v>217</v>
      </c>
      <c r="AP49" s="745" t="s">
        <v>2</v>
      </c>
      <c r="AQ49" s="736">
        <f t="shared" si="13"/>
        <v>17395.013243687055</v>
      </c>
      <c r="AR49" s="738">
        <f t="shared" si="14"/>
        <v>1031.9015573907554</v>
      </c>
      <c r="AS49" s="748">
        <f t="shared" si="15"/>
        <v>193.92797613479692</v>
      </c>
      <c r="AT49" s="737">
        <f t="shared" si="16"/>
        <v>0.67957491619632904</v>
      </c>
      <c r="AU49" s="737">
        <f t="shared" si="17"/>
        <v>1.0287382881148333</v>
      </c>
      <c r="AV49" s="737">
        <f t="shared" si="18"/>
        <v>2.9891433976281787</v>
      </c>
      <c r="AW49" s="737">
        <f t="shared" si="19"/>
        <v>0</v>
      </c>
      <c r="AX49" s="737">
        <f t="shared" si="20"/>
        <v>110.1806669048413</v>
      </c>
      <c r="AY49" s="738">
        <f t="shared" si="21"/>
        <v>0</v>
      </c>
    </row>
    <row r="50" spans="1:51" ht="14.5">
      <c r="A50" s="537" t="s">
        <v>777</v>
      </c>
      <c r="B50" s="550">
        <v>47</v>
      </c>
      <c r="C50" s="550" t="s">
        <v>778</v>
      </c>
      <c r="D50" s="551">
        <v>796153</v>
      </c>
      <c r="E50" s="551">
        <v>8346932.0648832545</v>
      </c>
      <c r="F50" s="551">
        <v>435788.06873042381</v>
      </c>
      <c r="G50" s="551">
        <v>558.08256851536953</v>
      </c>
      <c r="H50" s="551">
        <v>1530.1367156442636</v>
      </c>
      <c r="I50" s="551">
        <v>402.7249215132843</v>
      </c>
      <c r="J50" s="551">
        <v>0</v>
      </c>
      <c r="K50" s="551">
        <v>0</v>
      </c>
      <c r="L50" s="551">
        <v>0</v>
      </c>
      <c r="M50" s="540">
        <v>0</v>
      </c>
      <c r="N50" s="532">
        <v>111</v>
      </c>
      <c r="O50" s="552">
        <v>321</v>
      </c>
      <c r="P50" s="553" t="s">
        <v>219</v>
      </c>
      <c r="Q50" s="554">
        <f t="shared" si="23"/>
        <v>8628223.5049479734</v>
      </c>
      <c r="R50" s="555">
        <f t="shared" si="23"/>
        <v>480633.76363590133</v>
      </c>
      <c r="S50" s="555">
        <f t="shared" si="23"/>
        <v>32660.693620532176</v>
      </c>
      <c r="T50" s="555">
        <f t="shared" si="23"/>
        <v>337.08075890233579</v>
      </c>
      <c r="U50" s="555">
        <f t="shared" si="23"/>
        <v>296031.64675165695</v>
      </c>
      <c r="V50" s="555">
        <f t="shared" si="23"/>
        <v>150961.30016063337</v>
      </c>
      <c r="W50" s="555">
        <f t="shared" si="23"/>
        <v>2980330.9066578904</v>
      </c>
      <c r="X50" s="555">
        <f t="shared" si="23"/>
        <v>517255.60506191407</v>
      </c>
      <c r="Y50" s="556">
        <f t="shared" si="23"/>
        <v>292790.7644857979</v>
      </c>
      <c r="Z50" s="555">
        <f>生産者価格評価表!DZ53</f>
        <v>5369635</v>
      </c>
      <c r="AB50" s="552">
        <v>321</v>
      </c>
      <c r="AC50" s="534" t="s">
        <v>219</v>
      </c>
      <c r="AD50" s="557">
        <f t="shared" si="12"/>
        <v>1.6068547498941685</v>
      </c>
      <c r="AE50" s="558">
        <f t="shared" si="3"/>
        <v>8.9509578143747451E-2</v>
      </c>
      <c r="AF50" s="559">
        <f t="shared" si="4"/>
        <v>6.0824792784858143E-3</v>
      </c>
      <c r="AG50" s="560">
        <f t="shared" si="5"/>
        <v>6.2775357897200789E-5</v>
      </c>
      <c r="AH50" s="560">
        <f t="shared" si="6"/>
        <v>5.5130683324221656E-2</v>
      </c>
      <c r="AI50" s="560">
        <f t="shared" si="7"/>
        <v>2.8113884865662818E-2</v>
      </c>
      <c r="AJ50" s="560">
        <f t="shared" si="8"/>
        <v>0.55503417022905477</v>
      </c>
      <c r="AK50" s="560">
        <f t="shared" si="9"/>
        <v>9.6329751475084255E-2</v>
      </c>
      <c r="AL50" s="558">
        <f t="shared" si="10"/>
        <v>5.452712604968455E-2</v>
      </c>
      <c r="AN50" s="663">
        <f>波及推計!AJ53</f>
        <v>17477.484997581705</v>
      </c>
      <c r="AO50" s="732" t="s">
        <v>218</v>
      </c>
      <c r="AP50" s="745" t="s">
        <v>219</v>
      </c>
      <c r="AQ50" s="736">
        <f t="shared" si="13"/>
        <v>28083.779784568233</v>
      </c>
      <c r="AR50" s="738">
        <f t="shared" si="14"/>
        <v>1564.4023091472134</v>
      </c>
      <c r="AS50" s="748">
        <f t="shared" si="15"/>
        <v>106.30644033783742</v>
      </c>
      <c r="AT50" s="737">
        <f t="shared" si="16"/>
        <v>1.097155375866149</v>
      </c>
      <c r="AU50" s="737">
        <f t="shared" si="17"/>
        <v>963.5456907055119</v>
      </c>
      <c r="AV50" s="737">
        <f t="shared" si="18"/>
        <v>491.36000096336124</v>
      </c>
      <c r="AW50" s="737">
        <f t="shared" si="19"/>
        <v>9700.6013833235156</v>
      </c>
      <c r="AX50" s="737">
        <f t="shared" si="20"/>
        <v>1683.6017862265592</v>
      </c>
      <c r="AY50" s="738">
        <f t="shared" si="21"/>
        <v>952.99702749460835</v>
      </c>
    </row>
    <row r="51" spans="1:51" ht="14.5">
      <c r="A51" s="537" t="s">
        <v>779</v>
      </c>
      <c r="B51" s="550">
        <v>48</v>
      </c>
      <c r="C51" s="550" t="s">
        <v>780</v>
      </c>
      <c r="D51" s="551">
        <v>1817267</v>
      </c>
      <c r="E51" s="551">
        <v>4526227.7154575121</v>
      </c>
      <c r="F51" s="551">
        <v>256449.49696608685</v>
      </c>
      <c r="G51" s="551">
        <v>0</v>
      </c>
      <c r="H51" s="551">
        <v>2706.8949781397782</v>
      </c>
      <c r="I51" s="551">
        <v>655.33262311056615</v>
      </c>
      <c r="J51" s="551">
        <v>0</v>
      </c>
      <c r="K51" s="551">
        <v>0</v>
      </c>
      <c r="L51" s="551">
        <v>0</v>
      </c>
      <c r="M51" s="540">
        <v>0</v>
      </c>
      <c r="N51" s="532">
        <v>111</v>
      </c>
      <c r="O51" s="552">
        <v>329</v>
      </c>
      <c r="P51" s="553" t="s">
        <v>221</v>
      </c>
      <c r="Q51" s="554">
        <f t="shared" si="23"/>
        <v>6292646.9995766832</v>
      </c>
      <c r="R51" s="555">
        <f t="shared" si="23"/>
        <v>350902.07257328031</v>
      </c>
      <c r="S51" s="555">
        <f t="shared" si="23"/>
        <v>23773.114873500283</v>
      </c>
      <c r="T51" s="555">
        <f t="shared" si="23"/>
        <v>245.8362633867126</v>
      </c>
      <c r="U51" s="555">
        <f t="shared" si="23"/>
        <v>372.14613242130156</v>
      </c>
      <c r="V51" s="555">
        <f t="shared" si="23"/>
        <v>5314.3696800000007</v>
      </c>
      <c r="W51" s="555">
        <f t="shared" si="23"/>
        <v>143364.04373084329</v>
      </c>
      <c r="X51" s="555">
        <f t="shared" si="23"/>
        <v>21764.616309377849</v>
      </c>
      <c r="Y51" s="556">
        <f t="shared" si="23"/>
        <v>0</v>
      </c>
      <c r="Z51" s="555">
        <f>生産者価格評価表!DZ54</f>
        <v>7615750</v>
      </c>
      <c r="AB51" s="552">
        <v>329</v>
      </c>
      <c r="AC51" s="534" t="s">
        <v>221</v>
      </c>
      <c r="AD51" s="557">
        <f t="shared" si="12"/>
        <v>0.82626753761306282</v>
      </c>
      <c r="AE51" s="558">
        <f t="shared" si="3"/>
        <v>4.6075839224407354E-2</v>
      </c>
      <c r="AF51" s="559">
        <f t="shared" si="4"/>
        <v>3.1215723826937968E-3</v>
      </c>
      <c r="AG51" s="560">
        <f t="shared" si="5"/>
        <v>3.2279980748673816E-5</v>
      </c>
      <c r="AH51" s="560">
        <f t="shared" si="6"/>
        <v>4.8865329405679227E-5</v>
      </c>
      <c r="AI51" s="560">
        <f t="shared" si="7"/>
        <v>6.9781304270754695E-4</v>
      </c>
      <c r="AJ51" s="560">
        <f t="shared" si="8"/>
        <v>1.8824678295748059E-2</v>
      </c>
      <c r="AK51" s="560">
        <f t="shared" si="9"/>
        <v>2.8578428006930177E-3</v>
      </c>
      <c r="AL51" s="558">
        <f t="shared" si="10"/>
        <v>0</v>
      </c>
      <c r="AN51" s="663">
        <f>波及推計!AJ54</f>
        <v>58872.744664643367</v>
      </c>
      <c r="AO51" s="732" t="s">
        <v>220</v>
      </c>
      <c r="AP51" s="745" t="s">
        <v>221</v>
      </c>
      <c r="AQ51" s="736">
        <f t="shared" si="13"/>
        <v>48644.637766577456</v>
      </c>
      <c r="AR51" s="738">
        <f t="shared" si="14"/>
        <v>2712.6111178676938</v>
      </c>
      <c r="AS51" s="748">
        <f t="shared" si="15"/>
        <v>183.7755338385343</v>
      </c>
      <c r="AT51" s="737">
        <f t="shared" si="16"/>
        <v>1.900411064396277</v>
      </c>
      <c r="AU51" s="737">
        <f t="shared" si="17"/>
        <v>2.8768360610542425</v>
      </c>
      <c r="AV51" s="737">
        <f t="shared" si="18"/>
        <v>41.082169086979292</v>
      </c>
      <c r="AW51" s="737">
        <f t="shared" si="19"/>
        <v>1108.2604786996294</v>
      </c>
      <c r="AX51" s="737">
        <f t="shared" si="20"/>
        <v>168.24904949688931</v>
      </c>
      <c r="AY51" s="738">
        <f t="shared" si="21"/>
        <v>0</v>
      </c>
    </row>
    <row r="52" spans="1:51" ht="14.5">
      <c r="A52" s="537" t="s">
        <v>781</v>
      </c>
      <c r="B52" s="550">
        <v>49</v>
      </c>
      <c r="C52" s="550" t="s">
        <v>782</v>
      </c>
      <c r="D52" s="551">
        <v>607283</v>
      </c>
      <c r="E52" s="551">
        <v>3725320.5335610718</v>
      </c>
      <c r="F52" s="551">
        <v>207966.74130442063</v>
      </c>
      <c r="G52" s="551">
        <v>0</v>
      </c>
      <c r="H52" s="551">
        <v>493.07413904890882</v>
      </c>
      <c r="I52" s="551">
        <v>135.55046639248624</v>
      </c>
      <c r="J52" s="551">
        <v>0</v>
      </c>
      <c r="K52" s="551">
        <v>0</v>
      </c>
      <c r="L52" s="551">
        <v>0</v>
      </c>
      <c r="M52" s="540">
        <v>0</v>
      </c>
      <c r="N52" s="532">
        <v>111</v>
      </c>
      <c r="O52" s="552">
        <v>331</v>
      </c>
      <c r="P52" s="553" t="s">
        <v>223</v>
      </c>
      <c r="Q52" s="554">
        <f t="shared" si="23"/>
        <v>4912099.2937142542</v>
      </c>
      <c r="R52" s="555">
        <f t="shared" si="23"/>
        <v>278107.37822024612</v>
      </c>
      <c r="S52" s="555">
        <f t="shared" si="23"/>
        <v>15366.965293771967</v>
      </c>
      <c r="T52" s="555">
        <f t="shared" si="23"/>
        <v>191.90209395703553</v>
      </c>
      <c r="U52" s="555">
        <f t="shared" si="23"/>
        <v>290.5007629298355</v>
      </c>
      <c r="V52" s="555">
        <f t="shared" si="23"/>
        <v>0</v>
      </c>
      <c r="W52" s="555">
        <f t="shared" si="23"/>
        <v>0</v>
      </c>
      <c r="X52" s="555">
        <f t="shared" si="23"/>
        <v>156063.18538895022</v>
      </c>
      <c r="Y52" s="556">
        <f t="shared" si="23"/>
        <v>0</v>
      </c>
      <c r="Z52" s="555">
        <f>生産者価格評価表!DZ55</f>
        <v>8145995</v>
      </c>
      <c r="AB52" s="552">
        <v>331</v>
      </c>
      <c r="AC52" s="534" t="s">
        <v>223</v>
      </c>
      <c r="AD52" s="557">
        <f t="shared" si="12"/>
        <v>0.60300789451923975</v>
      </c>
      <c r="AE52" s="558">
        <f t="shared" si="3"/>
        <v>3.4140381650153984E-2</v>
      </c>
      <c r="AF52" s="559">
        <f t="shared" si="4"/>
        <v>1.886444233487986E-3</v>
      </c>
      <c r="AG52" s="560">
        <f t="shared" si="5"/>
        <v>2.3557845782747907E-5</v>
      </c>
      <c r="AH52" s="560">
        <f t="shared" si="6"/>
        <v>3.5661789987574939E-5</v>
      </c>
      <c r="AI52" s="560">
        <f t="shared" si="7"/>
        <v>0</v>
      </c>
      <c r="AJ52" s="560">
        <f t="shared" si="8"/>
        <v>0</v>
      </c>
      <c r="AK52" s="560">
        <f t="shared" si="9"/>
        <v>1.9158271689210492E-2</v>
      </c>
      <c r="AL52" s="558">
        <f t="shared" si="10"/>
        <v>0</v>
      </c>
      <c r="AN52" s="663">
        <f>波及推計!AJ55</f>
        <v>33865.946203163418</v>
      </c>
      <c r="AO52" s="732" t="s">
        <v>222</v>
      </c>
      <c r="AP52" s="745" t="s">
        <v>223</v>
      </c>
      <c r="AQ52" s="736">
        <f t="shared" si="13"/>
        <v>20421.432915871414</v>
      </c>
      <c r="AR52" s="738">
        <f t="shared" si="14"/>
        <v>1156.1963283195823</v>
      </c>
      <c r="AS52" s="748">
        <f t="shared" si="15"/>
        <v>63.886218926571985</v>
      </c>
      <c r="AT52" s="737">
        <f t="shared" si="16"/>
        <v>0.79780873794096074</v>
      </c>
      <c r="AU52" s="737">
        <f t="shared" si="17"/>
        <v>1.2077202612277247</v>
      </c>
      <c r="AV52" s="737">
        <f t="shared" si="18"/>
        <v>0</v>
      </c>
      <c r="AW52" s="737">
        <f t="shared" si="19"/>
        <v>0</v>
      </c>
      <c r="AX52" s="737">
        <f t="shared" si="20"/>
        <v>648.81299837239123</v>
      </c>
      <c r="AY52" s="738">
        <f t="shared" si="21"/>
        <v>0</v>
      </c>
    </row>
    <row r="53" spans="1:51" ht="14.5">
      <c r="A53" s="537" t="s">
        <v>783</v>
      </c>
      <c r="B53" s="550">
        <v>50</v>
      </c>
      <c r="C53" s="550" t="s">
        <v>784</v>
      </c>
      <c r="D53" s="551">
        <v>242106</v>
      </c>
      <c r="E53" s="551">
        <v>773656.11531724432</v>
      </c>
      <c r="F53" s="551">
        <v>50242.291225175177</v>
      </c>
      <c r="G53" s="551">
        <v>0</v>
      </c>
      <c r="H53" s="551">
        <v>84.014674291237611</v>
      </c>
      <c r="I53" s="551">
        <v>23.871048814453374</v>
      </c>
      <c r="J53" s="551">
        <v>0</v>
      </c>
      <c r="K53" s="551">
        <v>0</v>
      </c>
      <c r="L53" s="551">
        <v>0</v>
      </c>
      <c r="M53" s="540">
        <v>0</v>
      </c>
      <c r="N53" s="532">
        <v>111</v>
      </c>
      <c r="O53" s="552">
        <v>332</v>
      </c>
      <c r="P53" s="553" t="s">
        <v>225</v>
      </c>
      <c r="Q53" s="554">
        <f t="shared" si="23"/>
        <v>803056.69342665421</v>
      </c>
      <c r="R53" s="555">
        <f t="shared" si="23"/>
        <v>47377.533899207745</v>
      </c>
      <c r="S53" s="555">
        <f t="shared" si="23"/>
        <v>27845.366198669097</v>
      </c>
      <c r="T53" s="555">
        <f t="shared" si="23"/>
        <v>31.373197449813766</v>
      </c>
      <c r="U53" s="555">
        <f t="shared" si="23"/>
        <v>47.492643810128335</v>
      </c>
      <c r="V53" s="555">
        <f t="shared" si="23"/>
        <v>32428.160655232929</v>
      </c>
      <c r="W53" s="555">
        <f t="shared" si="23"/>
        <v>0</v>
      </c>
      <c r="X53" s="555">
        <f t="shared" si="23"/>
        <v>38519.973534597986</v>
      </c>
      <c r="Y53" s="556">
        <f t="shared" si="23"/>
        <v>0</v>
      </c>
      <c r="Z53" s="555">
        <f>生産者価格評価表!DZ56</f>
        <v>2724964</v>
      </c>
      <c r="AB53" s="552">
        <v>332</v>
      </c>
      <c r="AC53" s="534" t="s">
        <v>225</v>
      </c>
      <c r="AD53" s="557">
        <f t="shared" si="12"/>
        <v>0.29470359734170953</v>
      </c>
      <c r="AE53" s="558">
        <f t="shared" si="3"/>
        <v>1.7386480665141906E-2</v>
      </c>
      <c r="AF53" s="559">
        <f t="shared" si="4"/>
        <v>1.0218618006942145E-2</v>
      </c>
      <c r="AG53" s="560">
        <f t="shared" si="5"/>
        <v>1.1513252083261932E-5</v>
      </c>
      <c r="AH53" s="560">
        <f t="shared" si="6"/>
        <v>1.7428723392356131E-5</v>
      </c>
      <c r="AI53" s="560">
        <f t="shared" si="7"/>
        <v>1.190039965857638E-2</v>
      </c>
      <c r="AJ53" s="560">
        <f t="shared" si="8"/>
        <v>0</v>
      </c>
      <c r="AK53" s="560">
        <f t="shared" si="9"/>
        <v>1.4135956854695323E-2</v>
      </c>
      <c r="AL53" s="558">
        <f t="shared" si="10"/>
        <v>0</v>
      </c>
      <c r="AN53" s="663">
        <f>波及推計!AJ56</f>
        <v>110847.98594761266</v>
      </c>
      <c r="AO53" s="732" t="s">
        <v>224</v>
      </c>
      <c r="AP53" s="745" t="s">
        <v>225</v>
      </c>
      <c r="AQ53" s="736">
        <f t="shared" si="13"/>
        <v>32667.300216844716</v>
      </c>
      <c r="AR53" s="738">
        <f t="shared" si="14"/>
        <v>1927.2563644480892</v>
      </c>
      <c r="AS53" s="748">
        <f t="shared" si="15"/>
        <v>1132.7132252375445</v>
      </c>
      <c r="AT53" s="737">
        <f t="shared" si="16"/>
        <v>1.2762208051367407</v>
      </c>
      <c r="AU53" s="737">
        <f t="shared" si="17"/>
        <v>1.9319388856807205</v>
      </c>
      <c r="AV53" s="737">
        <f t="shared" si="18"/>
        <v>1319.1353341248491</v>
      </c>
      <c r="AW53" s="737">
        <f t="shared" si="19"/>
        <v>0</v>
      </c>
      <c r="AX53" s="737">
        <f t="shared" si="20"/>
        <v>1566.942346785326</v>
      </c>
      <c r="AY53" s="738">
        <f t="shared" si="21"/>
        <v>0</v>
      </c>
    </row>
    <row r="54" spans="1:51" ht="14.5">
      <c r="A54" s="537" t="s">
        <v>785</v>
      </c>
      <c r="B54" s="550">
        <v>51</v>
      </c>
      <c r="C54" s="550" t="s">
        <v>786</v>
      </c>
      <c r="D54" s="551">
        <v>2637226</v>
      </c>
      <c r="E54" s="551">
        <v>17665869.595889583</v>
      </c>
      <c r="F54" s="551">
        <v>1019126.2465721492</v>
      </c>
      <c r="G54" s="551">
        <v>0</v>
      </c>
      <c r="H54" s="551">
        <v>551.89991913819699</v>
      </c>
      <c r="I54" s="551">
        <v>226.99187218139326</v>
      </c>
      <c r="J54" s="551">
        <v>0</v>
      </c>
      <c r="K54" s="551">
        <v>0</v>
      </c>
      <c r="L54" s="551">
        <v>0</v>
      </c>
      <c r="M54" s="540">
        <v>0</v>
      </c>
      <c r="N54" s="532">
        <v>111</v>
      </c>
      <c r="O54" s="552">
        <v>333</v>
      </c>
      <c r="P54" s="553" t="s">
        <v>227</v>
      </c>
      <c r="Q54" s="554">
        <f t="shared" si="23"/>
        <v>566843.08981589589</v>
      </c>
      <c r="R54" s="555">
        <f t="shared" si="23"/>
        <v>33488.558864693056</v>
      </c>
      <c r="S54" s="555">
        <f t="shared" si="23"/>
        <v>3448.7994404205328</v>
      </c>
      <c r="T54" s="555">
        <f t="shared" si="23"/>
        <v>22.144987178891952</v>
      </c>
      <c r="U54" s="555">
        <f t="shared" si="23"/>
        <v>33.523009248558992</v>
      </c>
      <c r="V54" s="555">
        <f t="shared" si="23"/>
        <v>0</v>
      </c>
      <c r="W54" s="555">
        <f t="shared" si="23"/>
        <v>0</v>
      </c>
      <c r="X54" s="555">
        <f t="shared" si="23"/>
        <v>31571.102347146898</v>
      </c>
      <c r="Y54" s="556">
        <f t="shared" si="23"/>
        <v>0</v>
      </c>
      <c r="Z54" s="555">
        <f>生産者価格評価表!DZ57</f>
        <v>2220412</v>
      </c>
      <c r="AB54" s="552">
        <v>333</v>
      </c>
      <c r="AC54" s="534" t="s">
        <v>227</v>
      </c>
      <c r="AD54" s="557">
        <f t="shared" si="12"/>
        <v>0.25528734749041887</v>
      </c>
      <c r="AE54" s="558">
        <f t="shared" si="3"/>
        <v>1.5082137398236479E-2</v>
      </c>
      <c r="AF54" s="559">
        <f t="shared" si="4"/>
        <v>1.5532250052785396E-3</v>
      </c>
      <c r="AG54" s="560">
        <f t="shared" si="5"/>
        <v>9.9733685365112203E-6</v>
      </c>
      <c r="AH54" s="560">
        <f t="shared" si="6"/>
        <v>1.5097652709748908E-5</v>
      </c>
      <c r="AI54" s="560">
        <f t="shared" si="7"/>
        <v>0</v>
      </c>
      <c r="AJ54" s="560">
        <f t="shared" si="8"/>
        <v>0</v>
      </c>
      <c r="AK54" s="560">
        <f t="shared" si="9"/>
        <v>1.421857851027057E-2</v>
      </c>
      <c r="AL54" s="558">
        <f t="shared" si="10"/>
        <v>0</v>
      </c>
      <c r="AN54" s="663">
        <f>波及推計!AJ57</f>
        <v>617.80566769902453</v>
      </c>
      <c r="AO54" s="732" t="s">
        <v>226</v>
      </c>
      <c r="AP54" s="745" t="s">
        <v>227</v>
      </c>
      <c r="AQ54" s="736">
        <f t="shared" si="13"/>
        <v>157.71797017143112</v>
      </c>
      <c r="AR54" s="738">
        <f t="shared" si="14"/>
        <v>9.3178299656459167</v>
      </c>
      <c r="AS54" s="748">
        <f t="shared" si="15"/>
        <v>0.95959121147292903</v>
      </c>
      <c r="AT54" s="737">
        <f t="shared" si="16"/>
        <v>6.1616036079077579E-3</v>
      </c>
      <c r="AU54" s="737">
        <f t="shared" si="17"/>
        <v>9.3274154130344109E-3</v>
      </c>
      <c r="AV54" s="737">
        <f t="shared" si="18"/>
        <v>0</v>
      </c>
      <c r="AW54" s="737">
        <f t="shared" si="19"/>
        <v>0</v>
      </c>
      <c r="AX54" s="737">
        <f t="shared" si="20"/>
        <v>8.7843183902687105</v>
      </c>
      <c r="AY54" s="738">
        <f t="shared" si="21"/>
        <v>0</v>
      </c>
    </row>
    <row r="55" spans="1:51" ht="14.5">
      <c r="A55" s="537" t="s">
        <v>787</v>
      </c>
      <c r="B55" s="550">
        <v>52</v>
      </c>
      <c r="C55" s="550" t="s">
        <v>399</v>
      </c>
      <c r="D55" s="551">
        <v>2848934</v>
      </c>
      <c r="E55" s="551">
        <v>10066214.8859754</v>
      </c>
      <c r="F55" s="551">
        <v>589857.27966896654</v>
      </c>
      <c r="G55" s="551">
        <v>0</v>
      </c>
      <c r="H55" s="551">
        <v>2603.6476488974058</v>
      </c>
      <c r="I55" s="551">
        <v>662.19683367557923</v>
      </c>
      <c r="J55" s="551">
        <v>0</v>
      </c>
      <c r="K55" s="551">
        <v>0</v>
      </c>
      <c r="L55" s="551">
        <v>0</v>
      </c>
      <c r="M55" s="540">
        <v>0</v>
      </c>
      <c r="N55" s="532">
        <v>111</v>
      </c>
      <c r="O55" s="552">
        <v>339</v>
      </c>
      <c r="P55" s="553" t="s">
        <v>229</v>
      </c>
      <c r="Q55" s="554">
        <f t="shared" si="23"/>
        <v>2793494.6225600941</v>
      </c>
      <c r="R55" s="555">
        <f t="shared" si="23"/>
        <v>156109.18145657351</v>
      </c>
      <c r="S55" s="555">
        <f t="shared" si="23"/>
        <v>17998.652176684096</v>
      </c>
      <c r="T55" s="555">
        <f t="shared" si="23"/>
        <v>109.13408615599235</v>
      </c>
      <c r="U55" s="555">
        <f t="shared" si="23"/>
        <v>165.20682310566244</v>
      </c>
      <c r="V55" s="555">
        <f t="shared" si="23"/>
        <v>0</v>
      </c>
      <c r="W55" s="555">
        <f t="shared" si="23"/>
        <v>0</v>
      </c>
      <c r="X55" s="555">
        <f t="shared" si="23"/>
        <v>8404.1826289283654</v>
      </c>
      <c r="Y55" s="556">
        <f t="shared" si="23"/>
        <v>0</v>
      </c>
      <c r="Z55" s="555">
        <f>生産者価格評価表!DZ58</f>
        <v>2514043</v>
      </c>
      <c r="AB55" s="552">
        <v>339</v>
      </c>
      <c r="AC55" s="534" t="s">
        <v>229</v>
      </c>
      <c r="AD55" s="557">
        <f t="shared" si="12"/>
        <v>1.1111562620687452</v>
      </c>
      <c r="AE55" s="558">
        <f t="shared" si="3"/>
        <v>6.2094873260550243E-2</v>
      </c>
      <c r="AF55" s="559">
        <f t="shared" si="4"/>
        <v>7.1592459542991491E-3</v>
      </c>
      <c r="AG55" s="560">
        <f t="shared" si="5"/>
        <v>4.3409792973307281E-5</v>
      </c>
      <c r="AH55" s="560">
        <f t="shared" si="6"/>
        <v>6.5713602792658059E-5</v>
      </c>
      <c r="AI55" s="560">
        <f t="shared" si="7"/>
        <v>0</v>
      </c>
      <c r="AJ55" s="560">
        <f t="shared" si="8"/>
        <v>0</v>
      </c>
      <c r="AK55" s="560">
        <f t="shared" si="9"/>
        <v>3.3428953398682384E-3</v>
      </c>
      <c r="AL55" s="558">
        <f t="shared" si="10"/>
        <v>0</v>
      </c>
      <c r="AN55" s="663">
        <f>波及推計!AJ58</f>
        <v>29795.893715366328</v>
      </c>
      <c r="AO55" s="732" t="s">
        <v>228</v>
      </c>
      <c r="AP55" s="745" t="s">
        <v>229</v>
      </c>
      <c r="AQ55" s="736">
        <f t="shared" si="13"/>
        <v>33107.893885764068</v>
      </c>
      <c r="AR55" s="738">
        <f t="shared" si="14"/>
        <v>1850.1722439404975</v>
      </c>
      <c r="AS55" s="748">
        <f t="shared" si="15"/>
        <v>213.31613153646381</v>
      </c>
      <c r="AT55" s="737">
        <f t="shared" si="16"/>
        <v>1.2934335776387198</v>
      </c>
      <c r="AU55" s="737">
        <f t="shared" si="17"/>
        <v>1.9579955244638394</v>
      </c>
      <c r="AV55" s="737">
        <f t="shared" si="18"/>
        <v>0</v>
      </c>
      <c r="AW55" s="737">
        <f t="shared" si="19"/>
        <v>0</v>
      </c>
      <c r="AX55" s="737">
        <f t="shared" si="20"/>
        <v>99.604554248307437</v>
      </c>
      <c r="AY55" s="738">
        <f t="shared" si="21"/>
        <v>0</v>
      </c>
    </row>
    <row r="56" spans="1:51" ht="14.5">
      <c r="A56" s="537" t="s">
        <v>788</v>
      </c>
      <c r="B56" s="550">
        <v>53</v>
      </c>
      <c r="C56" s="550" t="s">
        <v>789</v>
      </c>
      <c r="D56" s="551">
        <v>264249</v>
      </c>
      <c r="E56" s="551">
        <v>1077831.4396054251</v>
      </c>
      <c r="F56" s="551">
        <v>55645.06007066145</v>
      </c>
      <c r="G56" s="551">
        <v>2969.5062259516194</v>
      </c>
      <c r="H56" s="551">
        <v>92.503445582760193</v>
      </c>
      <c r="I56" s="551">
        <v>544.09632238214863</v>
      </c>
      <c r="J56" s="551">
        <v>0</v>
      </c>
      <c r="K56" s="551">
        <v>0</v>
      </c>
      <c r="L56" s="551">
        <v>0</v>
      </c>
      <c r="M56" s="540">
        <v>0</v>
      </c>
      <c r="N56" s="532">
        <v>112</v>
      </c>
      <c r="O56" s="552">
        <v>341</v>
      </c>
      <c r="P56" s="553" t="s">
        <v>231</v>
      </c>
      <c r="Q56" s="554">
        <f t="shared" si="23"/>
        <v>1372523.3208393373</v>
      </c>
      <c r="R56" s="555">
        <f t="shared" si="23"/>
        <v>77792.32787689603</v>
      </c>
      <c r="S56" s="555">
        <f t="shared" si="23"/>
        <v>6744.0112727439246</v>
      </c>
      <c r="T56" s="555">
        <f t="shared" si="23"/>
        <v>53.620678965300819</v>
      </c>
      <c r="U56" s="555">
        <f t="shared" si="23"/>
        <v>81.170808650598332</v>
      </c>
      <c r="V56" s="555">
        <f t="shared" si="23"/>
        <v>0</v>
      </c>
      <c r="W56" s="555">
        <f t="shared" si="23"/>
        <v>0</v>
      </c>
      <c r="X56" s="555">
        <f t="shared" si="23"/>
        <v>29561.616019014378</v>
      </c>
      <c r="Y56" s="556">
        <f t="shared" si="23"/>
        <v>0</v>
      </c>
      <c r="Z56" s="555">
        <f>生産者価格評価表!DZ59</f>
        <v>3062475</v>
      </c>
      <c r="AB56" s="552">
        <v>341</v>
      </c>
      <c r="AC56" s="534" t="s">
        <v>231</v>
      </c>
      <c r="AD56" s="557">
        <f t="shared" si="12"/>
        <v>0.44817453884173336</v>
      </c>
      <c r="AE56" s="558">
        <f t="shared" si="3"/>
        <v>2.5401783811099202E-2</v>
      </c>
      <c r="AF56" s="559">
        <f t="shared" si="4"/>
        <v>2.2021441065621515E-3</v>
      </c>
      <c r="AG56" s="560">
        <f t="shared" si="5"/>
        <v>1.7508936061617096E-5</v>
      </c>
      <c r="AH56" s="560">
        <f t="shared" si="6"/>
        <v>2.6504970212197107E-5</v>
      </c>
      <c r="AI56" s="560">
        <f t="shared" si="7"/>
        <v>0</v>
      </c>
      <c r="AJ56" s="560">
        <f t="shared" si="8"/>
        <v>0</v>
      </c>
      <c r="AK56" s="560">
        <f t="shared" si="9"/>
        <v>9.6528513764240938E-3</v>
      </c>
      <c r="AL56" s="558">
        <f t="shared" si="10"/>
        <v>0</v>
      </c>
      <c r="AN56" s="663">
        <f>波及推計!AJ59</f>
        <v>66911.277812625762</v>
      </c>
      <c r="AO56" s="732" t="s">
        <v>230</v>
      </c>
      <c r="AP56" s="745" t="s">
        <v>231</v>
      </c>
      <c r="AQ56" s="736">
        <f t="shared" si="13"/>
        <v>29987.931076984656</v>
      </c>
      <c r="AR56" s="738">
        <f t="shared" si="14"/>
        <v>1699.6658135207183</v>
      </c>
      <c r="AS56" s="748">
        <f t="shared" si="15"/>
        <v>147.34827609761666</v>
      </c>
      <c r="AT56" s="737">
        <f t="shared" si="16"/>
        <v>1.1715452850223631</v>
      </c>
      <c r="AU56" s="737">
        <f t="shared" si="17"/>
        <v>1.773481425283691</v>
      </c>
      <c r="AV56" s="737">
        <f t="shared" si="18"/>
        <v>0</v>
      </c>
      <c r="AW56" s="737">
        <f t="shared" si="19"/>
        <v>0</v>
      </c>
      <c r="AX56" s="737">
        <f t="shared" si="20"/>
        <v>645.88462013189951</v>
      </c>
      <c r="AY56" s="738">
        <f t="shared" si="21"/>
        <v>0</v>
      </c>
    </row>
    <row r="57" spans="1:51" ht="14.5">
      <c r="A57" s="537" t="s">
        <v>790</v>
      </c>
      <c r="B57" s="550">
        <v>54</v>
      </c>
      <c r="C57" s="550" t="s">
        <v>791</v>
      </c>
      <c r="D57" s="551">
        <v>925949</v>
      </c>
      <c r="E57" s="551">
        <v>3190255.9907931946</v>
      </c>
      <c r="F57" s="551">
        <v>157992.33287607317</v>
      </c>
      <c r="G57" s="551">
        <v>45973.047363717349</v>
      </c>
      <c r="H57" s="551">
        <v>334.91052421666672</v>
      </c>
      <c r="I57" s="551">
        <v>2021.4957324884974</v>
      </c>
      <c r="J57" s="551">
        <v>0</v>
      </c>
      <c r="K57" s="551">
        <v>0</v>
      </c>
      <c r="L57" s="551">
        <v>0</v>
      </c>
      <c r="M57" s="540">
        <v>0</v>
      </c>
      <c r="N57" s="532">
        <v>112</v>
      </c>
      <c r="O57" s="552">
        <v>342</v>
      </c>
      <c r="P57" s="553" t="s">
        <v>233</v>
      </c>
      <c r="Q57" s="554">
        <f t="shared" si="23"/>
        <v>547234.97287331452</v>
      </c>
      <c r="R57" s="555">
        <f t="shared" si="23"/>
        <v>31887.008414599099</v>
      </c>
      <c r="S57" s="555">
        <f t="shared" si="23"/>
        <v>7977.2296600743412</v>
      </c>
      <c r="T57" s="555">
        <f t="shared" si="23"/>
        <v>21.378952440007318</v>
      </c>
      <c r="U57" s="555">
        <f t="shared" si="23"/>
        <v>32.363388363303997</v>
      </c>
      <c r="V57" s="555">
        <f t="shared" si="23"/>
        <v>0</v>
      </c>
      <c r="W57" s="555">
        <f t="shared" si="23"/>
        <v>0</v>
      </c>
      <c r="X57" s="555">
        <f t="shared" si="23"/>
        <v>11632.853707702452</v>
      </c>
      <c r="Y57" s="556">
        <f t="shared" si="23"/>
        <v>0</v>
      </c>
      <c r="Z57" s="555">
        <f>生産者価格評価表!DZ60</f>
        <v>1726984</v>
      </c>
      <c r="AB57" s="552">
        <v>342</v>
      </c>
      <c r="AC57" s="534" t="s">
        <v>233</v>
      </c>
      <c r="AD57" s="557">
        <f t="shared" si="12"/>
        <v>0.3168732153125417</v>
      </c>
      <c r="AE57" s="558">
        <f t="shared" si="3"/>
        <v>1.8463986009481907E-2</v>
      </c>
      <c r="AF57" s="559">
        <f t="shared" si="4"/>
        <v>4.619168249430418E-3</v>
      </c>
      <c r="AG57" s="560">
        <f t="shared" si="5"/>
        <v>1.2379357562089352E-5</v>
      </c>
      <c r="AH57" s="560">
        <f t="shared" si="6"/>
        <v>1.8739831036827208E-5</v>
      </c>
      <c r="AI57" s="560">
        <f t="shared" si="7"/>
        <v>0</v>
      </c>
      <c r="AJ57" s="560">
        <f t="shared" si="8"/>
        <v>0</v>
      </c>
      <c r="AK57" s="560">
        <f t="shared" si="9"/>
        <v>6.7359360061832957E-3</v>
      </c>
      <c r="AL57" s="558">
        <f t="shared" si="10"/>
        <v>0</v>
      </c>
      <c r="AN57" s="663">
        <f>波及推計!AJ60</f>
        <v>12467.674006938352</v>
      </c>
      <c r="AO57" s="732" t="s">
        <v>232</v>
      </c>
      <c r="AP57" s="745" t="s">
        <v>233</v>
      </c>
      <c r="AQ57" s="736">
        <f t="shared" si="13"/>
        <v>3950.6719500471559</v>
      </c>
      <c r="AR57" s="738">
        <f t="shared" si="14"/>
        <v>230.20295843489095</v>
      </c>
      <c r="AS57" s="748">
        <f t="shared" si="15"/>
        <v>57.590283917098553</v>
      </c>
      <c r="AT57" s="737">
        <f t="shared" si="16"/>
        <v>0.15434179449945715</v>
      </c>
      <c r="AU57" s="737">
        <f t="shared" si="17"/>
        <v>0.23364210431226717</v>
      </c>
      <c r="AV57" s="737">
        <f t="shared" si="18"/>
        <v>0</v>
      </c>
      <c r="AW57" s="737">
        <f t="shared" si="19"/>
        <v>0</v>
      </c>
      <c r="AX57" s="737">
        <f t="shared" si="20"/>
        <v>83.981454256691606</v>
      </c>
      <c r="AY57" s="738">
        <f t="shared" si="21"/>
        <v>0</v>
      </c>
    </row>
    <row r="58" spans="1:51" ht="14.5">
      <c r="A58" s="537" t="s">
        <v>792</v>
      </c>
      <c r="B58" s="550">
        <v>55</v>
      </c>
      <c r="C58" s="550" t="s">
        <v>793</v>
      </c>
      <c r="D58" s="551">
        <v>236222</v>
      </c>
      <c r="E58" s="551">
        <v>1048212.5262938722</v>
      </c>
      <c r="F58" s="551">
        <v>53143.53137073775</v>
      </c>
      <c r="G58" s="551">
        <v>2653.7925485046258</v>
      </c>
      <c r="H58" s="551">
        <v>54.464832462896865</v>
      </c>
      <c r="I58" s="551">
        <v>290.39386034483209</v>
      </c>
      <c r="J58" s="551">
        <v>0</v>
      </c>
      <c r="K58" s="551">
        <v>0</v>
      </c>
      <c r="L58" s="551">
        <v>0</v>
      </c>
      <c r="M58" s="540">
        <v>0</v>
      </c>
      <c r="N58" s="532">
        <v>112</v>
      </c>
      <c r="O58" s="552">
        <v>351</v>
      </c>
      <c r="P58" s="553" t="s">
        <v>235</v>
      </c>
      <c r="Q58" s="554">
        <f t="shared" si="23"/>
        <v>6982008.7493075915</v>
      </c>
      <c r="R58" s="555">
        <f t="shared" si="23"/>
        <v>376905.0789791476</v>
      </c>
      <c r="S58" s="555">
        <f t="shared" si="23"/>
        <v>10851.238968519585</v>
      </c>
      <c r="T58" s="555">
        <f t="shared" si="23"/>
        <v>72.583794419934407</v>
      </c>
      <c r="U58" s="555">
        <f t="shared" si="23"/>
        <v>109.87711087745657</v>
      </c>
      <c r="V58" s="555">
        <f t="shared" si="23"/>
        <v>0</v>
      </c>
      <c r="W58" s="555">
        <f t="shared" si="23"/>
        <v>0</v>
      </c>
      <c r="X58" s="555">
        <f t="shared" si="23"/>
        <v>6671.783744123466</v>
      </c>
      <c r="Y58" s="556">
        <f t="shared" si="23"/>
        <v>0</v>
      </c>
      <c r="Z58" s="555">
        <f>生産者価格評価表!DZ61</f>
        <v>14449090</v>
      </c>
      <c r="AB58" s="552">
        <v>351</v>
      </c>
      <c r="AC58" s="534" t="s">
        <v>235</v>
      </c>
      <c r="AD58" s="557">
        <f t="shared" si="12"/>
        <v>0.48321442729663883</v>
      </c>
      <c r="AE58" s="558">
        <f t="shared" si="3"/>
        <v>2.6085039194796877E-2</v>
      </c>
      <c r="AF58" s="559">
        <f t="shared" si="4"/>
        <v>7.509980883584769E-4</v>
      </c>
      <c r="AG58" s="560">
        <f t="shared" si="5"/>
        <v>5.0234163134103538E-6</v>
      </c>
      <c r="AH58" s="560">
        <f t="shared" si="6"/>
        <v>7.6044312048341154E-6</v>
      </c>
      <c r="AI58" s="560">
        <f t="shared" si="7"/>
        <v>0</v>
      </c>
      <c r="AJ58" s="560">
        <f t="shared" si="8"/>
        <v>0</v>
      </c>
      <c r="AK58" s="560">
        <f t="shared" si="9"/>
        <v>4.6174421670316029E-4</v>
      </c>
      <c r="AL58" s="558">
        <f t="shared" si="10"/>
        <v>0</v>
      </c>
      <c r="AN58" s="663">
        <f>波及推計!AJ61</f>
        <v>255673.02281762561</v>
      </c>
      <c r="AO58" s="732" t="s">
        <v>234</v>
      </c>
      <c r="AP58" s="745" t="s">
        <v>235</v>
      </c>
      <c r="AQ58" s="736">
        <f t="shared" si="13"/>
        <v>123544.89329601942</v>
      </c>
      <c r="AR58" s="738">
        <f t="shared" si="14"/>
        <v>6669.2408212499604</v>
      </c>
      <c r="AS58" s="748">
        <f t="shared" si="15"/>
        <v>192.00995138087006</v>
      </c>
      <c r="AT58" s="737">
        <f t="shared" si="16"/>
        <v>1.2843520337209982</v>
      </c>
      <c r="AU58" s="737">
        <f t="shared" si="17"/>
        <v>1.944247912948617</v>
      </c>
      <c r="AV58" s="737">
        <f t="shared" si="18"/>
        <v>0</v>
      </c>
      <c r="AW58" s="737">
        <f t="shared" si="19"/>
        <v>0</v>
      </c>
      <c r="AX58" s="737">
        <f t="shared" si="20"/>
        <v>118.05553965305376</v>
      </c>
      <c r="AY58" s="738">
        <f t="shared" si="21"/>
        <v>0</v>
      </c>
    </row>
    <row r="59" spans="1:51" ht="14.5">
      <c r="A59" s="537" t="s">
        <v>794</v>
      </c>
      <c r="B59" s="550">
        <v>56</v>
      </c>
      <c r="C59" s="550" t="s">
        <v>795</v>
      </c>
      <c r="D59" s="551">
        <v>1562889</v>
      </c>
      <c r="E59" s="551">
        <v>2768917.5946529433</v>
      </c>
      <c r="F59" s="551">
        <v>136014.69873859303</v>
      </c>
      <c r="G59" s="551">
        <v>17559.7475616337</v>
      </c>
      <c r="H59" s="551">
        <v>221.6844374697022</v>
      </c>
      <c r="I59" s="551">
        <v>1290.4593189237305</v>
      </c>
      <c r="J59" s="551">
        <v>0</v>
      </c>
      <c r="K59" s="551">
        <v>0</v>
      </c>
      <c r="L59" s="551">
        <v>0</v>
      </c>
      <c r="M59" s="540">
        <v>0</v>
      </c>
      <c r="N59" s="532">
        <v>112</v>
      </c>
      <c r="O59" s="552">
        <v>352</v>
      </c>
      <c r="P59" s="553" t="s">
        <v>237</v>
      </c>
      <c r="Q59" s="554">
        <f t="shared" si="23"/>
        <v>4374042.2075337907</v>
      </c>
      <c r="R59" s="555">
        <f t="shared" si="23"/>
        <v>227066.71419562184</v>
      </c>
      <c r="S59" s="555">
        <f t="shared" si="23"/>
        <v>1005.3156190956848</v>
      </c>
      <c r="T59" s="555">
        <f t="shared" si="23"/>
        <v>170.88169609199625</v>
      </c>
      <c r="U59" s="555">
        <f t="shared" si="23"/>
        <v>258.68015331079846</v>
      </c>
      <c r="V59" s="555">
        <f t="shared" si="23"/>
        <v>0</v>
      </c>
      <c r="W59" s="555">
        <f t="shared" si="23"/>
        <v>0</v>
      </c>
      <c r="X59" s="555">
        <f t="shared" si="23"/>
        <v>1274.6022393070832</v>
      </c>
      <c r="Y59" s="556">
        <f t="shared" si="23"/>
        <v>0</v>
      </c>
      <c r="Z59" s="555">
        <f>生産者価格評価表!DZ62</f>
        <v>3636766</v>
      </c>
      <c r="AB59" s="552">
        <v>352</v>
      </c>
      <c r="AC59" s="534" t="s">
        <v>237</v>
      </c>
      <c r="AD59" s="557">
        <f t="shared" si="12"/>
        <v>1.2027285251604833</v>
      </c>
      <c r="AE59" s="558">
        <f t="shared" si="3"/>
        <v>6.2436437811952114E-2</v>
      </c>
      <c r="AF59" s="559">
        <f t="shared" si="4"/>
        <v>2.7643120813813286E-4</v>
      </c>
      <c r="AG59" s="560">
        <f t="shared" si="5"/>
        <v>4.6987267284173977E-5</v>
      </c>
      <c r="AH59" s="560">
        <f t="shared" si="6"/>
        <v>7.1129171717619022E-5</v>
      </c>
      <c r="AI59" s="560">
        <f t="shared" si="7"/>
        <v>0</v>
      </c>
      <c r="AJ59" s="560">
        <f t="shared" si="8"/>
        <v>0</v>
      </c>
      <c r="AK59" s="560">
        <f t="shared" si="9"/>
        <v>3.5047683554759456E-4</v>
      </c>
      <c r="AL59" s="558">
        <f t="shared" si="10"/>
        <v>0</v>
      </c>
      <c r="AN59" s="663">
        <f>波及推計!AJ62</f>
        <v>20791.026523825025</v>
      </c>
      <c r="AO59" s="732" t="s">
        <v>236</v>
      </c>
      <c r="AP59" s="745" t="s">
        <v>237</v>
      </c>
      <c r="AQ59" s="736">
        <f t="shared" si="13"/>
        <v>25005.960667572563</v>
      </c>
      <c r="AR59" s="738">
        <f t="shared" si="14"/>
        <v>1298.1176346014481</v>
      </c>
      <c r="AS59" s="748">
        <f t="shared" si="15"/>
        <v>5.7472885804129161</v>
      </c>
      <c r="AT59" s="737">
        <f t="shared" si="16"/>
        <v>0.97691352038731694</v>
      </c>
      <c r="AU59" s="737">
        <f t="shared" si="17"/>
        <v>1.4788484957987218</v>
      </c>
      <c r="AV59" s="737">
        <f t="shared" si="18"/>
        <v>0</v>
      </c>
      <c r="AW59" s="737">
        <f t="shared" si="19"/>
        <v>0</v>
      </c>
      <c r="AX59" s="737">
        <f t="shared" si="20"/>
        <v>7.2867731838563001</v>
      </c>
      <c r="AY59" s="738">
        <f t="shared" si="21"/>
        <v>0</v>
      </c>
    </row>
    <row r="60" spans="1:51" ht="14.5">
      <c r="A60" s="537" t="s">
        <v>796</v>
      </c>
      <c r="B60" s="550">
        <v>57</v>
      </c>
      <c r="C60" s="550" t="s">
        <v>797</v>
      </c>
      <c r="D60" s="551">
        <v>569522</v>
      </c>
      <c r="E60" s="551">
        <v>957845.08134710463</v>
      </c>
      <c r="F60" s="551">
        <v>50315.378020017408</v>
      </c>
      <c r="G60" s="551">
        <v>14.30980944911204</v>
      </c>
      <c r="H60" s="551">
        <v>17.091931323648769</v>
      </c>
      <c r="I60" s="551">
        <v>45.56988574976738</v>
      </c>
      <c r="J60" s="551">
        <v>0</v>
      </c>
      <c r="K60" s="551">
        <v>0</v>
      </c>
      <c r="L60" s="551">
        <v>0</v>
      </c>
      <c r="M60" s="540">
        <v>0</v>
      </c>
      <c r="N60" s="532">
        <v>112</v>
      </c>
      <c r="O60" s="552">
        <v>353</v>
      </c>
      <c r="P60" s="553" t="s">
        <v>239</v>
      </c>
      <c r="Q60" s="554">
        <f t="shared" si="23"/>
        <v>24635494.581024975</v>
      </c>
      <c r="R60" s="555">
        <f t="shared" si="23"/>
        <v>1335985.2255107737</v>
      </c>
      <c r="S60" s="555">
        <f t="shared" si="23"/>
        <v>228484.62428232323</v>
      </c>
      <c r="T60" s="555">
        <f t="shared" si="23"/>
        <v>962.44043800489726</v>
      </c>
      <c r="U60" s="555">
        <f t="shared" si="23"/>
        <v>1456.9391909686217</v>
      </c>
      <c r="V60" s="555">
        <f t="shared" si="23"/>
        <v>5324.53783272685</v>
      </c>
      <c r="W60" s="555">
        <f t="shared" si="23"/>
        <v>42452.013668104737</v>
      </c>
      <c r="X60" s="555">
        <f t="shared" si="23"/>
        <v>12379.785076672577</v>
      </c>
      <c r="Y60" s="556">
        <f t="shared" si="23"/>
        <v>0</v>
      </c>
      <c r="Z60" s="555">
        <f>生産者価格評価表!DZ63</f>
        <v>22729977</v>
      </c>
      <c r="AB60" s="552">
        <v>353</v>
      </c>
      <c r="AC60" s="534" t="s">
        <v>239</v>
      </c>
      <c r="AD60" s="557">
        <f t="shared" si="12"/>
        <v>1.0838327984680747</v>
      </c>
      <c r="AE60" s="558">
        <f t="shared" si="3"/>
        <v>5.8776356241397591E-2</v>
      </c>
      <c r="AF60" s="559">
        <f t="shared" si="4"/>
        <v>1.0052127385888831E-2</v>
      </c>
      <c r="AG60" s="560">
        <f t="shared" si="5"/>
        <v>4.2342341041739603E-5</v>
      </c>
      <c r="AH60" s="560">
        <f t="shared" si="6"/>
        <v>6.4097697545783782E-5</v>
      </c>
      <c r="AI60" s="560">
        <f t="shared" si="7"/>
        <v>2.3425179148781584E-4</v>
      </c>
      <c r="AJ60" s="560">
        <f t="shared" si="8"/>
        <v>1.8676663715103952E-3</v>
      </c>
      <c r="AK60" s="560">
        <f t="shared" si="9"/>
        <v>5.4464573706663132E-4</v>
      </c>
      <c r="AL60" s="558">
        <f t="shared" si="10"/>
        <v>0</v>
      </c>
      <c r="AN60" s="663">
        <f>波及推計!AJ63</f>
        <v>296182.23532766977</v>
      </c>
      <c r="AO60" s="732" t="s">
        <v>238</v>
      </c>
      <c r="AP60" s="745" t="s">
        <v>239</v>
      </c>
      <c r="AQ60" s="736">
        <f t="shared" si="13"/>
        <v>321012.02097171819</v>
      </c>
      <c r="AR60" s="738">
        <f t="shared" si="14"/>
        <v>17408.512575992572</v>
      </c>
      <c r="AS60" s="748">
        <f t="shared" si="15"/>
        <v>2977.2615589510397</v>
      </c>
      <c r="AT60" s="737">
        <f t="shared" si="16"/>
        <v>12.541049218748968</v>
      </c>
      <c r="AU60" s="737">
        <f t="shared" si="17"/>
        <v>18.984599338467135</v>
      </c>
      <c r="AV60" s="737">
        <f t="shared" si="18"/>
        <v>69.381219232372501</v>
      </c>
      <c r="AW60" s="737">
        <f t="shared" si="19"/>
        <v>553.16960076026703</v>
      </c>
      <c r="AX60" s="737">
        <f t="shared" si="20"/>
        <v>161.31439186608114</v>
      </c>
      <c r="AY60" s="738">
        <f t="shared" si="21"/>
        <v>0</v>
      </c>
    </row>
    <row r="61" spans="1:51" ht="14.5">
      <c r="A61" s="537" t="s">
        <v>798</v>
      </c>
      <c r="B61" s="550">
        <v>58</v>
      </c>
      <c r="C61" s="550" t="s">
        <v>799</v>
      </c>
      <c r="D61" s="551">
        <v>2236217</v>
      </c>
      <c r="E61" s="551">
        <v>24371629.440281902</v>
      </c>
      <c r="F61" s="551">
        <v>1370455.8797308628</v>
      </c>
      <c r="G61" s="551">
        <v>103709.84010559128</v>
      </c>
      <c r="H61" s="551">
        <v>470.79159425668422</v>
      </c>
      <c r="I61" s="551">
        <v>1400.9583704749266</v>
      </c>
      <c r="J61" s="551">
        <v>0</v>
      </c>
      <c r="K61" s="551">
        <v>0</v>
      </c>
      <c r="L61" s="551">
        <v>0</v>
      </c>
      <c r="M61" s="540">
        <v>0</v>
      </c>
      <c r="N61" s="532">
        <v>112</v>
      </c>
      <c r="O61" s="552">
        <v>354</v>
      </c>
      <c r="P61" s="553" t="s">
        <v>241</v>
      </c>
      <c r="Q61" s="554">
        <f t="shared" si="23"/>
        <v>7627992.408824861</v>
      </c>
      <c r="R61" s="555">
        <f t="shared" si="23"/>
        <v>451500.87807158125</v>
      </c>
      <c r="S61" s="555">
        <f t="shared" si="23"/>
        <v>12112.993969777142</v>
      </c>
      <c r="T61" s="555">
        <f t="shared" si="23"/>
        <v>298.00450447226154</v>
      </c>
      <c r="U61" s="555">
        <f t="shared" si="23"/>
        <v>451.11824535432959</v>
      </c>
      <c r="V61" s="555">
        <f t="shared" si="23"/>
        <v>348.89213364000005</v>
      </c>
      <c r="W61" s="555">
        <f t="shared" si="23"/>
        <v>0</v>
      </c>
      <c r="X61" s="555">
        <f t="shared" si="23"/>
        <v>45223.080207097621</v>
      </c>
      <c r="Y61" s="556">
        <f t="shared" si="23"/>
        <v>0</v>
      </c>
      <c r="Z61" s="555">
        <f>生産者価格評価表!DZ64</f>
        <v>2319178</v>
      </c>
      <c r="AB61" s="552">
        <v>354</v>
      </c>
      <c r="AC61" s="534" t="s">
        <v>241</v>
      </c>
      <c r="AD61" s="557">
        <f t="shared" si="12"/>
        <v>3.2890931221427855</v>
      </c>
      <c r="AE61" s="558">
        <f t="shared" si="3"/>
        <v>0.19468142508750136</v>
      </c>
      <c r="AF61" s="559">
        <f t="shared" si="4"/>
        <v>5.2229686422418384E-3</v>
      </c>
      <c r="AG61" s="560">
        <f t="shared" si="5"/>
        <v>1.2849574481659515E-4</v>
      </c>
      <c r="AH61" s="560">
        <f t="shared" si="6"/>
        <v>1.945164387357631E-4</v>
      </c>
      <c r="AI61" s="560">
        <f t="shared" si="7"/>
        <v>1.5043784204575933E-4</v>
      </c>
      <c r="AJ61" s="560">
        <f t="shared" si="8"/>
        <v>0</v>
      </c>
      <c r="AK61" s="560">
        <f t="shared" si="9"/>
        <v>1.9499615901451987E-2</v>
      </c>
      <c r="AL61" s="558">
        <f t="shared" si="10"/>
        <v>0</v>
      </c>
      <c r="AN61" s="663">
        <f>波及推計!AJ64</f>
        <v>4836.7083113190838</v>
      </c>
      <c r="AO61" s="732" t="s">
        <v>240</v>
      </c>
      <c r="AP61" s="745" t="s">
        <v>241</v>
      </c>
      <c r="AQ61" s="736">
        <f t="shared" si="13"/>
        <v>15908.384040570445</v>
      </c>
      <c r="AR61" s="738">
        <f t="shared" si="14"/>
        <v>941.61726678016146</v>
      </c>
      <c r="AS61" s="748">
        <f t="shared" si="15"/>
        <v>25.261975841690049</v>
      </c>
      <c r="AT61" s="737">
        <f t="shared" si="16"/>
        <v>0.62149643692356182</v>
      </c>
      <c r="AU61" s="737">
        <f t="shared" si="17"/>
        <v>0.94081927592145476</v>
      </c>
      <c r="AV61" s="737">
        <f t="shared" si="18"/>
        <v>0.72762396095963167</v>
      </c>
      <c r="AW61" s="737">
        <f t="shared" si="19"/>
        <v>0</v>
      </c>
      <c r="AX61" s="737">
        <f t="shared" si="20"/>
        <v>94.313954298082592</v>
      </c>
      <c r="AY61" s="738">
        <f t="shared" si="21"/>
        <v>0</v>
      </c>
    </row>
    <row r="62" spans="1:51" ht="14.5">
      <c r="A62" s="537" t="s">
        <v>800</v>
      </c>
      <c r="B62" s="550">
        <v>59</v>
      </c>
      <c r="C62" s="550" t="s">
        <v>801</v>
      </c>
      <c r="D62" s="551">
        <v>51696</v>
      </c>
      <c r="E62" s="551">
        <v>38915.05763398642</v>
      </c>
      <c r="F62" s="551">
        <v>2183.2431166190831</v>
      </c>
      <c r="G62" s="551">
        <v>0</v>
      </c>
      <c r="H62" s="551">
        <v>29.078548785066751</v>
      </c>
      <c r="I62" s="551">
        <v>192.76350142707068</v>
      </c>
      <c r="J62" s="551">
        <v>0</v>
      </c>
      <c r="K62" s="551">
        <v>0</v>
      </c>
      <c r="L62" s="551">
        <v>0</v>
      </c>
      <c r="M62" s="540">
        <v>0</v>
      </c>
      <c r="N62" s="532">
        <v>112</v>
      </c>
      <c r="O62" s="552">
        <v>359</v>
      </c>
      <c r="P62" s="553" t="s">
        <v>243</v>
      </c>
      <c r="Q62" s="554">
        <f t="shared" si="23"/>
        <v>18752156.52576448</v>
      </c>
      <c r="R62" s="555">
        <f t="shared" si="23"/>
        <v>1172514.0165210024</v>
      </c>
      <c r="S62" s="555">
        <f t="shared" si="23"/>
        <v>6065.889372566241</v>
      </c>
      <c r="T62" s="555">
        <f t="shared" si="23"/>
        <v>732.59473970919021</v>
      </c>
      <c r="U62" s="555">
        <f t="shared" si="23"/>
        <v>1108.9995237443925</v>
      </c>
      <c r="V62" s="555">
        <f t="shared" si="23"/>
        <v>0</v>
      </c>
      <c r="W62" s="555">
        <f t="shared" si="23"/>
        <v>0</v>
      </c>
      <c r="X62" s="555">
        <f t="shared" si="23"/>
        <v>7331.9746960518978</v>
      </c>
      <c r="Y62" s="556">
        <f t="shared" si="23"/>
        <v>0</v>
      </c>
      <c r="Z62" s="555">
        <f>生産者価格評価表!DZ65</f>
        <v>4150338</v>
      </c>
      <c r="AB62" s="552">
        <v>359</v>
      </c>
      <c r="AC62" s="534" t="s">
        <v>243</v>
      </c>
      <c r="AD62" s="557">
        <f t="shared" si="12"/>
        <v>4.5182239436316944</v>
      </c>
      <c r="AE62" s="558">
        <f t="shared" si="3"/>
        <v>0.28251048866887524</v>
      </c>
      <c r="AF62" s="559">
        <f t="shared" si="4"/>
        <v>1.4615410534193217E-3</v>
      </c>
      <c r="AG62" s="560">
        <f t="shared" si="5"/>
        <v>1.7651447658219408E-4</v>
      </c>
      <c r="AH62" s="560">
        <f t="shared" si="6"/>
        <v>2.6720703801579352E-4</v>
      </c>
      <c r="AI62" s="560">
        <f t="shared" si="7"/>
        <v>0</v>
      </c>
      <c r="AJ62" s="560">
        <f t="shared" si="8"/>
        <v>0</v>
      </c>
      <c r="AK62" s="560">
        <f t="shared" si="9"/>
        <v>1.7665970087380588E-3</v>
      </c>
      <c r="AL62" s="558">
        <f t="shared" si="10"/>
        <v>0</v>
      </c>
      <c r="AN62" s="663">
        <f>波及推計!AJ65</f>
        <v>29508.500367419896</v>
      </c>
      <c r="AO62" s="732" t="s">
        <v>242</v>
      </c>
      <c r="AP62" s="745" t="s">
        <v>243</v>
      </c>
      <c r="AQ62" s="736">
        <f t="shared" si="13"/>
        <v>133326.01290074122</v>
      </c>
      <c r="AR62" s="738">
        <f t="shared" si="14"/>
        <v>8336.4608586854793</v>
      </c>
      <c r="AS62" s="748">
        <f t="shared" si="15"/>
        <v>43.12788471182332</v>
      </c>
      <c r="AT62" s="737">
        <f t="shared" si="16"/>
        <v>5.2086774970806049</v>
      </c>
      <c r="AU62" s="737">
        <f t="shared" si="17"/>
        <v>7.8848789794662251</v>
      </c>
      <c r="AV62" s="737">
        <f t="shared" si="18"/>
        <v>0</v>
      </c>
      <c r="AW62" s="737">
        <f t="shared" si="19"/>
        <v>0</v>
      </c>
      <c r="AX62" s="737">
        <f t="shared" si="20"/>
        <v>52.129628481429897</v>
      </c>
      <c r="AY62" s="738">
        <f t="shared" si="21"/>
        <v>0</v>
      </c>
    </row>
    <row r="63" spans="1:51" ht="14.5">
      <c r="A63" s="537" t="s">
        <v>802</v>
      </c>
      <c r="B63" s="550">
        <v>60</v>
      </c>
      <c r="C63" s="550" t="s">
        <v>803</v>
      </c>
      <c r="D63" s="551">
        <v>1426993</v>
      </c>
      <c r="E63" s="551">
        <v>2420927.6661045924</v>
      </c>
      <c r="F63" s="551">
        <v>142291.35332329868</v>
      </c>
      <c r="G63" s="551">
        <v>0</v>
      </c>
      <c r="H63" s="551">
        <v>54.211274048939053</v>
      </c>
      <c r="I63" s="551">
        <v>189.24268731041079</v>
      </c>
      <c r="J63" s="551">
        <v>0</v>
      </c>
      <c r="K63" s="551">
        <v>0</v>
      </c>
      <c r="L63" s="551">
        <v>0</v>
      </c>
      <c r="M63" s="540">
        <v>0</v>
      </c>
      <c r="N63" s="532">
        <v>113</v>
      </c>
      <c r="O63" s="552">
        <v>391</v>
      </c>
      <c r="P63" s="553" t="s">
        <v>3</v>
      </c>
      <c r="Q63" s="554">
        <f t="shared" si="23"/>
        <v>1666804.0179157706</v>
      </c>
      <c r="R63" s="555">
        <f t="shared" si="23"/>
        <v>100045.55270638459</v>
      </c>
      <c r="S63" s="555">
        <f t="shared" si="23"/>
        <v>15511.932483422477</v>
      </c>
      <c r="T63" s="555">
        <f t="shared" si="23"/>
        <v>65.11740950826217</v>
      </c>
      <c r="U63" s="555">
        <f t="shared" si="23"/>
        <v>98.574521789219716</v>
      </c>
      <c r="V63" s="555">
        <f t="shared" si="23"/>
        <v>0</v>
      </c>
      <c r="W63" s="555">
        <f t="shared" si="23"/>
        <v>0</v>
      </c>
      <c r="X63" s="555">
        <f t="shared" si="23"/>
        <v>0</v>
      </c>
      <c r="Y63" s="556">
        <f t="shared" si="23"/>
        <v>0</v>
      </c>
      <c r="Z63" s="555">
        <f>生産者価格評価表!DZ66</f>
        <v>3499326</v>
      </c>
      <c r="AB63" s="552">
        <v>391</v>
      </c>
      <c r="AC63" s="534" t="s">
        <v>3</v>
      </c>
      <c r="AD63" s="557">
        <f t="shared" si="12"/>
        <v>0.4763214453056876</v>
      </c>
      <c r="AE63" s="558">
        <f t="shared" si="3"/>
        <v>2.8589949237763101E-2</v>
      </c>
      <c r="AF63" s="559">
        <f t="shared" si="4"/>
        <v>4.4328343467920613E-3</v>
      </c>
      <c r="AG63" s="560">
        <f t="shared" si="5"/>
        <v>1.8608557621742636E-5</v>
      </c>
      <c r="AH63" s="560">
        <f t="shared" si="6"/>
        <v>2.8169573737691119E-5</v>
      </c>
      <c r="AI63" s="560">
        <f t="shared" si="7"/>
        <v>0</v>
      </c>
      <c r="AJ63" s="560">
        <f t="shared" si="8"/>
        <v>0</v>
      </c>
      <c r="AK63" s="560">
        <f t="shared" si="9"/>
        <v>0</v>
      </c>
      <c r="AL63" s="558">
        <f t="shared" si="10"/>
        <v>0</v>
      </c>
      <c r="AN63" s="663">
        <f>波及推計!AJ66</f>
        <v>75508.171627857271</v>
      </c>
      <c r="AO63" s="732" t="s">
        <v>244</v>
      </c>
      <c r="AP63" s="745" t="s">
        <v>3</v>
      </c>
      <c r="AQ63" s="736">
        <f t="shared" si="13"/>
        <v>35966.161442170887</v>
      </c>
      <c r="AR63" s="738">
        <f t="shared" si="14"/>
        <v>2158.7747938767434</v>
      </c>
      <c r="AS63" s="748">
        <f t="shared" si="15"/>
        <v>334.71521665543554</v>
      </c>
      <c r="AT63" s="737">
        <f t="shared" si="16"/>
        <v>1.4050981626494146</v>
      </c>
      <c r="AU63" s="737">
        <f t="shared" si="17"/>
        <v>2.1270330084691618</v>
      </c>
      <c r="AV63" s="737">
        <f t="shared" si="18"/>
        <v>0</v>
      </c>
      <c r="AW63" s="737">
        <f t="shared" si="19"/>
        <v>0</v>
      </c>
      <c r="AX63" s="737">
        <f t="shared" si="20"/>
        <v>0</v>
      </c>
      <c r="AY63" s="738">
        <f t="shared" si="21"/>
        <v>0</v>
      </c>
    </row>
    <row r="64" spans="1:51" ht="14.5">
      <c r="A64" s="537" t="s">
        <v>804</v>
      </c>
      <c r="B64" s="550">
        <v>61</v>
      </c>
      <c r="C64" s="550" t="s">
        <v>805</v>
      </c>
      <c r="D64" s="551">
        <v>69697</v>
      </c>
      <c r="E64" s="551">
        <v>395228.60270087683</v>
      </c>
      <c r="F64" s="551">
        <v>22630.961758954807</v>
      </c>
      <c r="G64" s="551">
        <v>0</v>
      </c>
      <c r="H64" s="551">
        <v>6.1446570859652132</v>
      </c>
      <c r="I64" s="551">
        <v>12.696881146800138</v>
      </c>
      <c r="J64" s="551">
        <v>0</v>
      </c>
      <c r="K64" s="551">
        <v>0</v>
      </c>
      <c r="L64" s="551">
        <v>0</v>
      </c>
      <c r="M64" s="540">
        <v>0</v>
      </c>
      <c r="N64" s="532">
        <v>113</v>
      </c>
      <c r="O64" s="552">
        <v>392</v>
      </c>
      <c r="P64" s="553" t="s">
        <v>246</v>
      </c>
      <c r="Q64" s="554">
        <f t="shared" si="23"/>
        <v>3468061.4032523655</v>
      </c>
      <c r="R64" s="555">
        <f t="shared" si="23"/>
        <v>236305.57979374111</v>
      </c>
      <c r="S64" s="555">
        <f t="shared" si="23"/>
        <v>45.170098800147386</v>
      </c>
      <c r="T64" s="555">
        <f t="shared" si="23"/>
        <v>135.4875391275873</v>
      </c>
      <c r="U64" s="555">
        <f t="shared" si="23"/>
        <v>205.1005941230745</v>
      </c>
      <c r="V64" s="555">
        <f t="shared" si="23"/>
        <v>0</v>
      </c>
      <c r="W64" s="555">
        <f t="shared" si="23"/>
        <v>0</v>
      </c>
      <c r="X64" s="555">
        <f t="shared" si="23"/>
        <v>0</v>
      </c>
      <c r="Y64" s="556">
        <f t="shared" si="23"/>
        <v>0</v>
      </c>
      <c r="Z64" s="555">
        <f>生産者価格評価表!DZ67</f>
        <v>914413</v>
      </c>
      <c r="AB64" s="552">
        <v>392</v>
      </c>
      <c r="AC64" s="534" t="s">
        <v>246</v>
      </c>
      <c r="AD64" s="557">
        <f t="shared" si="12"/>
        <v>3.7926641498451636</v>
      </c>
      <c r="AE64" s="558">
        <f t="shared" si="3"/>
        <v>0.2584232505374936</v>
      </c>
      <c r="AF64" s="559">
        <f t="shared" si="4"/>
        <v>4.9397918446202523E-5</v>
      </c>
      <c r="AG64" s="560">
        <f t="shared" si="5"/>
        <v>1.4816886803620168E-4</v>
      </c>
      <c r="AH64" s="560">
        <f t="shared" si="6"/>
        <v>2.2429754839779672E-4</v>
      </c>
      <c r="AI64" s="560">
        <f t="shared" si="7"/>
        <v>0</v>
      </c>
      <c r="AJ64" s="560">
        <f t="shared" si="8"/>
        <v>0</v>
      </c>
      <c r="AK64" s="560">
        <f t="shared" si="9"/>
        <v>0</v>
      </c>
      <c r="AL64" s="558">
        <f t="shared" si="10"/>
        <v>0</v>
      </c>
      <c r="AN64" s="663">
        <f>波及推計!AJ67</f>
        <v>16278.517130303551</v>
      </c>
      <c r="AO64" s="732" t="s">
        <v>245</v>
      </c>
      <c r="AP64" s="745" t="s">
        <v>246</v>
      </c>
      <c r="AQ64" s="736">
        <f t="shared" si="13"/>
        <v>61738.94833274265</v>
      </c>
      <c r="AR64" s="738">
        <f t="shared" si="14"/>
        <v>4206.7473107433161</v>
      </c>
      <c r="AS64" s="748">
        <f t="shared" si="15"/>
        <v>0.80412486162784558</v>
      </c>
      <c r="AT64" s="737">
        <f t="shared" si="16"/>
        <v>2.4119694565049956</v>
      </c>
      <c r="AU64" s="737">
        <f t="shared" si="17"/>
        <v>3.651231483878624</v>
      </c>
      <c r="AV64" s="737">
        <f t="shared" si="18"/>
        <v>0</v>
      </c>
      <c r="AW64" s="737">
        <f t="shared" si="19"/>
        <v>0</v>
      </c>
      <c r="AX64" s="737">
        <f t="shared" si="20"/>
        <v>0</v>
      </c>
      <c r="AY64" s="738">
        <f t="shared" si="21"/>
        <v>0</v>
      </c>
    </row>
    <row r="65" spans="1:51" ht="14.5">
      <c r="A65" s="537" t="s">
        <v>806</v>
      </c>
      <c r="B65" s="550">
        <v>62</v>
      </c>
      <c r="C65" s="550" t="s">
        <v>154</v>
      </c>
      <c r="D65" s="551">
        <v>1621326</v>
      </c>
      <c r="E65" s="551">
        <v>289637.35569518449</v>
      </c>
      <c r="F65" s="551">
        <v>5980.0498910797451</v>
      </c>
      <c r="G65" s="551">
        <v>34.493868208038293</v>
      </c>
      <c r="H65" s="551">
        <v>203.05906965997326</v>
      </c>
      <c r="I65" s="551">
        <v>1344.7952113476656</v>
      </c>
      <c r="J65" s="551">
        <v>0</v>
      </c>
      <c r="K65" s="551">
        <v>0</v>
      </c>
      <c r="L65" s="551">
        <v>0</v>
      </c>
      <c r="M65" s="540">
        <v>0</v>
      </c>
      <c r="N65" s="532">
        <v>114</v>
      </c>
      <c r="O65" s="552">
        <v>411</v>
      </c>
      <c r="P65" s="553" t="s">
        <v>248</v>
      </c>
      <c r="Q65" s="554">
        <f t="shared" si="23"/>
        <v>12156854.083054729</v>
      </c>
      <c r="R65" s="555">
        <f t="shared" si="23"/>
        <v>800961.53403393086</v>
      </c>
      <c r="S65" s="555">
        <f t="shared" si="23"/>
        <v>162422.0729369371</v>
      </c>
      <c r="T65" s="555">
        <f t="shared" si="23"/>
        <v>474.93456768141016</v>
      </c>
      <c r="U65" s="555">
        <f t="shared" si="23"/>
        <v>718.95439704837599</v>
      </c>
      <c r="V65" s="555">
        <f t="shared" si="23"/>
        <v>0</v>
      </c>
      <c r="W65" s="555">
        <f t="shared" si="23"/>
        <v>0</v>
      </c>
      <c r="X65" s="555">
        <f t="shared" si="23"/>
        <v>0</v>
      </c>
      <c r="Y65" s="556">
        <f t="shared" si="23"/>
        <v>0</v>
      </c>
      <c r="Z65" s="555">
        <f>生産者価格評価表!DZ68</f>
        <v>30782436</v>
      </c>
      <c r="AB65" s="552">
        <v>411</v>
      </c>
      <c r="AC65" s="534" t="s">
        <v>248</v>
      </c>
      <c r="AD65" s="557">
        <f t="shared" si="12"/>
        <v>0.39492826633521561</v>
      </c>
      <c r="AE65" s="558">
        <f t="shared" si="3"/>
        <v>2.6020082817160114E-2</v>
      </c>
      <c r="AF65" s="559">
        <f t="shared" si="4"/>
        <v>5.276452875170019E-3</v>
      </c>
      <c r="AG65" s="560">
        <f t="shared" si="5"/>
        <v>1.5428751892196256E-5</v>
      </c>
      <c r="AH65" s="560">
        <f t="shared" si="6"/>
        <v>2.3355994212036241E-5</v>
      </c>
      <c r="AI65" s="560">
        <f t="shared" si="7"/>
        <v>0</v>
      </c>
      <c r="AJ65" s="560">
        <f t="shared" si="8"/>
        <v>0</v>
      </c>
      <c r="AK65" s="560">
        <f t="shared" si="9"/>
        <v>0</v>
      </c>
      <c r="AL65" s="558">
        <f t="shared" si="10"/>
        <v>0</v>
      </c>
      <c r="AN65" s="663">
        <f>波及推計!AJ68</f>
        <v>0</v>
      </c>
      <c r="AO65" s="732" t="s">
        <v>247</v>
      </c>
      <c r="AP65" s="745" t="s">
        <v>248</v>
      </c>
      <c r="AQ65" s="736">
        <f t="shared" si="13"/>
        <v>0</v>
      </c>
      <c r="AR65" s="738">
        <f t="shared" si="14"/>
        <v>0</v>
      </c>
      <c r="AS65" s="748">
        <f t="shared" si="15"/>
        <v>0</v>
      </c>
      <c r="AT65" s="737">
        <f t="shared" si="16"/>
        <v>0</v>
      </c>
      <c r="AU65" s="737">
        <f t="shared" si="17"/>
        <v>0</v>
      </c>
      <c r="AV65" s="737">
        <f t="shared" si="18"/>
        <v>0</v>
      </c>
      <c r="AW65" s="737">
        <f t="shared" si="19"/>
        <v>0</v>
      </c>
      <c r="AX65" s="737">
        <f t="shared" si="20"/>
        <v>0</v>
      </c>
      <c r="AY65" s="738">
        <f t="shared" si="21"/>
        <v>0</v>
      </c>
    </row>
    <row r="66" spans="1:51" ht="14.5">
      <c r="A66" s="537" t="s">
        <v>807</v>
      </c>
      <c r="B66" s="550">
        <v>63</v>
      </c>
      <c r="C66" s="550" t="s">
        <v>407</v>
      </c>
      <c r="D66" s="551">
        <v>79871</v>
      </c>
      <c r="E66" s="551">
        <v>388604.06679642643</v>
      </c>
      <c r="F66" s="551">
        <v>22381.22248363082</v>
      </c>
      <c r="G66" s="551">
        <v>0</v>
      </c>
      <c r="H66" s="551">
        <v>347.35098467565012</v>
      </c>
      <c r="I66" s="551">
        <v>370.32068167822683</v>
      </c>
      <c r="J66" s="551">
        <v>0</v>
      </c>
      <c r="K66" s="551">
        <v>0</v>
      </c>
      <c r="L66" s="551">
        <v>0</v>
      </c>
      <c r="M66" s="540">
        <v>0</v>
      </c>
      <c r="N66" s="532">
        <v>151</v>
      </c>
      <c r="O66" s="552">
        <v>412</v>
      </c>
      <c r="P66" s="553" t="s">
        <v>250</v>
      </c>
      <c r="Q66" s="554">
        <f t="shared" si="23"/>
        <v>13016107.36452497</v>
      </c>
      <c r="R66" s="555">
        <f t="shared" si="23"/>
        <v>875306.18306508893</v>
      </c>
      <c r="S66" s="555">
        <f t="shared" si="23"/>
        <v>103677.46617265385</v>
      </c>
      <c r="T66" s="555">
        <f t="shared" si="23"/>
        <v>508.50320994493217</v>
      </c>
      <c r="U66" s="555">
        <f t="shared" si="23"/>
        <v>769.77049804545607</v>
      </c>
      <c r="V66" s="555">
        <f t="shared" si="23"/>
        <v>0</v>
      </c>
      <c r="W66" s="555">
        <f t="shared" si="23"/>
        <v>0</v>
      </c>
      <c r="X66" s="555">
        <f t="shared" si="23"/>
        <v>0</v>
      </c>
      <c r="Y66" s="556">
        <f t="shared" si="23"/>
        <v>0</v>
      </c>
      <c r="Z66" s="555">
        <f>生産者価格評価表!DZ69</f>
        <v>15521269</v>
      </c>
      <c r="AB66" s="552">
        <v>412</v>
      </c>
      <c r="AC66" s="534" t="s">
        <v>250</v>
      </c>
      <c r="AD66" s="557">
        <f t="shared" si="12"/>
        <v>0.83859814326553905</v>
      </c>
      <c r="AE66" s="558">
        <f t="shared" si="3"/>
        <v>5.6393983189460151E-2</v>
      </c>
      <c r="AF66" s="559">
        <f t="shared" si="4"/>
        <v>6.6797029400530233E-3</v>
      </c>
      <c r="AG66" s="560">
        <f t="shared" si="5"/>
        <v>3.2761703308210959E-5</v>
      </c>
      <c r="AH66" s="560">
        <f t="shared" si="6"/>
        <v>4.9594559442623927E-5</v>
      </c>
      <c r="AI66" s="560">
        <f t="shared" si="7"/>
        <v>0</v>
      </c>
      <c r="AJ66" s="560">
        <f t="shared" si="8"/>
        <v>0</v>
      </c>
      <c r="AK66" s="560">
        <f t="shared" si="9"/>
        <v>0</v>
      </c>
      <c r="AL66" s="558">
        <f t="shared" si="10"/>
        <v>0</v>
      </c>
      <c r="AN66" s="663">
        <f>波及推計!AJ69</f>
        <v>166891.33087464684</v>
      </c>
      <c r="AO66" s="732" t="s">
        <v>249</v>
      </c>
      <c r="AP66" s="745" t="s">
        <v>250</v>
      </c>
      <c r="AQ66" s="736">
        <f t="shared" si="13"/>
        <v>139954.76019859358</v>
      </c>
      <c r="AR66" s="738">
        <f t="shared" si="14"/>
        <v>9411.6669078114664</v>
      </c>
      <c r="AS66" s="748">
        <f t="shared" si="15"/>
        <v>1114.7845135127404</v>
      </c>
      <c r="AT66" s="737">
        <f t="shared" si="16"/>
        <v>5.467644266827647</v>
      </c>
      <c r="AU66" s="737">
        <f t="shared" si="17"/>
        <v>8.2769020295212901</v>
      </c>
      <c r="AV66" s="737">
        <f t="shared" si="18"/>
        <v>0</v>
      </c>
      <c r="AW66" s="737">
        <f t="shared" si="19"/>
        <v>0</v>
      </c>
      <c r="AX66" s="737">
        <f t="shared" si="20"/>
        <v>0</v>
      </c>
      <c r="AY66" s="738">
        <f t="shared" si="21"/>
        <v>0</v>
      </c>
    </row>
    <row r="67" spans="1:51" ht="14.5">
      <c r="A67" s="537" t="s">
        <v>808</v>
      </c>
      <c r="B67" s="550">
        <v>64</v>
      </c>
      <c r="C67" s="550" t="s">
        <v>809</v>
      </c>
      <c r="D67" s="551">
        <v>77986</v>
      </c>
      <c r="E67" s="551">
        <v>956920.64215790934</v>
      </c>
      <c r="F67" s="551">
        <v>54158.52699244325</v>
      </c>
      <c r="G67" s="551">
        <v>0</v>
      </c>
      <c r="H67" s="551">
        <v>76.849894740491905</v>
      </c>
      <c r="I67" s="551">
        <v>97.86009732465746</v>
      </c>
      <c r="J67" s="551">
        <v>0</v>
      </c>
      <c r="K67" s="551">
        <v>0</v>
      </c>
      <c r="L67" s="551">
        <v>0</v>
      </c>
      <c r="M67" s="540">
        <v>0</v>
      </c>
      <c r="N67" s="532">
        <v>151</v>
      </c>
      <c r="O67" s="552">
        <v>413</v>
      </c>
      <c r="P67" s="553" t="s">
        <v>252</v>
      </c>
      <c r="Q67" s="554">
        <f t="shared" si="23"/>
        <v>36949425.625229441</v>
      </c>
      <c r="R67" s="555">
        <f t="shared" si="23"/>
        <v>2532604.9438101836</v>
      </c>
      <c r="S67" s="555">
        <f t="shared" si="23"/>
        <v>78630.942272351298</v>
      </c>
      <c r="T67" s="555">
        <f t="shared" si="23"/>
        <v>1443.5115668498033</v>
      </c>
      <c r="U67" s="555">
        <f t="shared" si="23"/>
        <v>2185.1830942594897</v>
      </c>
      <c r="V67" s="555">
        <f t="shared" si="23"/>
        <v>0</v>
      </c>
      <c r="W67" s="555">
        <f t="shared" si="23"/>
        <v>0</v>
      </c>
      <c r="X67" s="555">
        <f t="shared" si="23"/>
        <v>0</v>
      </c>
      <c r="Y67" s="556">
        <f t="shared" si="23"/>
        <v>0</v>
      </c>
      <c r="Z67" s="555">
        <f>生産者価格評価表!DZ70</f>
        <v>13215135</v>
      </c>
      <c r="AB67" s="552">
        <v>413</v>
      </c>
      <c r="AC67" s="534" t="s">
        <v>252</v>
      </c>
      <c r="AD67" s="557">
        <f t="shared" si="12"/>
        <v>2.7959930507883151</v>
      </c>
      <c r="AE67" s="558">
        <f t="shared" si="3"/>
        <v>0.19164427331315068</v>
      </c>
      <c r="AF67" s="559">
        <f t="shared" si="4"/>
        <v>5.9500672730434688E-3</v>
      </c>
      <c r="AG67" s="560">
        <f t="shared" si="5"/>
        <v>1.0923169281659274E-4</v>
      </c>
      <c r="AH67" s="560">
        <f t="shared" si="6"/>
        <v>1.6535457974961964E-4</v>
      </c>
      <c r="AI67" s="560">
        <f t="shared" si="7"/>
        <v>0</v>
      </c>
      <c r="AJ67" s="560">
        <f t="shared" si="8"/>
        <v>0</v>
      </c>
      <c r="AK67" s="560">
        <f t="shared" si="9"/>
        <v>0</v>
      </c>
      <c r="AL67" s="558">
        <f t="shared" si="10"/>
        <v>0</v>
      </c>
      <c r="AN67" s="663">
        <f>波及推計!AJ70</f>
        <v>0</v>
      </c>
      <c r="AO67" s="732" t="s">
        <v>251</v>
      </c>
      <c r="AP67" s="745" t="s">
        <v>252</v>
      </c>
      <c r="AQ67" s="736">
        <f t="shared" si="13"/>
        <v>0</v>
      </c>
      <c r="AR67" s="738">
        <f t="shared" si="14"/>
        <v>0</v>
      </c>
      <c r="AS67" s="748">
        <f t="shared" si="15"/>
        <v>0</v>
      </c>
      <c r="AT67" s="737">
        <f t="shared" si="16"/>
        <v>0</v>
      </c>
      <c r="AU67" s="737">
        <f t="shared" si="17"/>
        <v>0</v>
      </c>
      <c r="AV67" s="737">
        <f t="shared" si="18"/>
        <v>0</v>
      </c>
      <c r="AW67" s="737">
        <f t="shared" si="19"/>
        <v>0</v>
      </c>
      <c r="AX67" s="737">
        <f t="shared" si="20"/>
        <v>0</v>
      </c>
      <c r="AY67" s="738">
        <f t="shared" si="21"/>
        <v>0</v>
      </c>
    </row>
    <row r="68" spans="1:51" ht="14.5">
      <c r="A68" s="537" t="s">
        <v>810</v>
      </c>
      <c r="B68" s="550">
        <v>65</v>
      </c>
      <c r="C68" s="550" t="s">
        <v>811</v>
      </c>
      <c r="D68" s="551">
        <v>87637</v>
      </c>
      <c r="E68" s="551">
        <v>398539.6444203303</v>
      </c>
      <c r="F68" s="551">
        <v>21862.103398678242</v>
      </c>
      <c r="G68" s="551">
        <v>0</v>
      </c>
      <c r="H68" s="551">
        <v>25.436253319030499</v>
      </c>
      <c r="I68" s="551">
        <v>33.886561609241689</v>
      </c>
      <c r="J68" s="551">
        <v>0</v>
      </c>
      <c r="K68" s="551">
        <v>0</v>
      </c>
      <c r="L68" s="551">
        <v>0</v>
      </c>
      <c r="M68" s="540">
        <v>0</v>
      </c>
      <c r="N68" s="532">
        <v>151</v>
      </c>
      <c r="O68" s="552">
        <v>419</v>
      </c>
      <c r="P68" s="553" t="s">
        <v>254</v>
      </c>
      <c r="Q68" s="554">
        <f t="shared" si="23"/>
        <v>11120617.748812191</v>
      </c>
      <c r="R68" s="555">
        <f t="shared" si="23"/>
        <v>757127.32864800247</v>
      </c>
      <c r="S68" s="555">
        <f t="shared" si="23"/>
        <v>21752.437091279211</v>
      </c>
      <c r="T68" s="555">
        <f t="shared" si="23"/>
        <v>434.45168847129918</v>
      </c>
      <c r="U68" s="555">
        <f t="shared" si="23"/>
        <v>657.67154674885501</v>
      </c>
      <c r="V68" s="555">
        <f t="shared" si="23"/>
        <v>0</v>
      </c>
      <c r="W68" s="555">
        <f t="shared" si="23"/>
        <v>0</v>
      </c>
      <c r="X68" s="555">
        <f t="shared" si="23"/>
        <v>0</v>
      </c>
      <c r="Y68" s="556">
        <f t="shared" si="23"/>
        <v>0</v>
      </c>
      <c r="Z68" s="555">
        <f>生産者価格評価表!DZ71</f>
        <v>9367640</v>
      </c>
      <c r="AB68" s="552">
        <v>419</v>
      </c>
      <c r="AC68" s="534" t="s">
        <v>254</v>
      </c>
      <c r="AD68" s="557">
        <f t="shared" si="12"/>
        <v>1.1871312036769337</v>
      </c>
      <c r="AE68" s="558">
        <f t="shared" ref="AE68:AE111" si="24">+R68/$Z68</f>
        <v>8.0823700382166963E-2</v>
      </c>
      <c r="AF68" s="559">
        <f t="shared" ref="AF68:AF111" si="25">+S68/$Z68</f>
        <v>2.3220829463215082E-3</v>
      </c>
      <c r="AG68" s="560">
        <f t="shared" ref="AG68:AG111" si="26">+T68/$Z68</f>
        <v>4.6377923198510958E-5</v>
      </c>
      <c r="AH68" s="560">
        <f t="shared" ref="AH68:AH111" si="27">+U68/$Z68</f>
        <v>7.0206748631336703E-5</v>
      </c>
      <c r="AI68" s="560">
        <f t="shared" ref="AI68:AI111" si="28">+V68/$Z68</f>
        <v>0</v>
      </c>
      <c r="AJ68" s="560">
        <f t="shared" ref="AJ68:AJ111" si="29">+W68/$Z68</f>
        <v>0</v>
      </c>
      <c r="AK68" s="560">
        <f t="shared" ref="AK68:AK111" si="30">+X68/$Z68</f>
        <v>0</v>
      </c>
      <c r="AL68" s="558">
        <f t="shared" ref="AL68:AL111" si="31">+Y68/$Z68</f>
        <v>0</v>
      </c>
      <c r="AN68" s="663">
        <f>波及推計!AJ71</f>
        <v>0</v>
      </c>
      <c r="AO68" s="732" t="s">
        <v>253</v>
      </c>
      <c r="AP68" s="745" t="s">
        <v>254</v>
      </c>
      <c r="AQ68" s="736">
        <f t="shared" si="13"/>
        <v>0</v>
      </c>
      <c r="AR68" s="738">
        <f t="shared" si="14"/>
        <v>0</v>
      </c>
      <c r="AS68" s="748">
        <f t="shared" si="15"/>
        <v>0</v>
      </c>
      <c r="AT68" s="737">
        <f t="shared" si="16"/>
        <v>0</v>
      </c>
      <c r="AU68" s="737">
        <f t="shared" si="17"/>
        <v>0</v>
      </c>
      <c r="AV68" s="737">
        <f t="shared" si="18"/>
        <v>0</v>
      </c>
      <c r="AW68" s="737">
        <f t="shared" si="19"/>
        <v>0</v>
      </c>
      <c r="AX68" s="737">
        <f t="shared" si="20"/>
        <v>0</v>
      </c>
      <c r="AY68" s="738">
        <f t="shared" si="21"/>
        <v>0</v>
      </c>
    </row>
    <row r="69" spans="1:51" ht="14.5">
      <c r="A69" s="537" t="s">
        <v>812</v>
      </c>
      <c r="B69" s="550">
        <v>66</v>
      </c>
      <c r="C69" s="550" t="s">
        <v>813</v>
      </c>
      <c r="D69" s="551">
        <v>102543</v>
      </c>
      <c r="E69" s="551">
        <v>472201.98856061732</v>
      </c>
      <c r="F69" s="551">
        <v>25975.249344919444</v>
      </c>
      <c r="G69" s="551">
        <v>284.89959077196289</v>
      </c>
      <c r="H69" s="551">
        <v>126.97818580083104</v>
      </c>
      <c r="I69" s="551">
        <v>141.41285158072694</v>
      </c>
      <c r="J69" s="551">
        <v>0</v>
      </c>
      <c r="K69" s="551">
        <v>0</v>
      </c>
      <c r="L69" s="551">
        <v>0</v>
      </c>
      <c r="M69" s="540">
        <v>0</v>
      </c>
      <c r="N69" s="532">
        <v>151</v>
      </c>
      <c r="O69" s="552">
        <v>461</v>
      </c>
      <c r="P69" s="553" t="s">
        <v>256</v>
      </c>
      <c r="Q69" s="554">
        <f t="shared" si="23"/>
        <v>8476877480.6503563</v>
      </c>
      <c r="R69" s="555">
        <f t="shared" si="23"/>
        <v>424237793.68264407</v>
      </c>
      <c r="S69" s="555">
        <f t="shared" si="23"/>
        <v>185726.7760565471</v>
      </c>
      <c r="T69" s="555">
        <f t="shared" si="23"/>
        <v>359376.83499750623</v>
      </c>
      <c r="U69" s="555">
        <f t="shared" si="23"/>
        <v>2061535.4913870734</v>
      </c>
      <c r="V69" s="555">
        <f t="shared" si="23"/>
        <v>0</v>
      </c>
      <c r="W69" s="555">
        <f t="shared" si="23"/>
        <v>0</v>
      </c>
      <c r="X69" s="555">
        <f t="shared" si="23"/>
        <v>486228.76569037663</v>
      </c>
      <c r="Y69" s="556">
        <f t="shared" si="23"/>
        <v>0</v>
      </c>
      <c r="Z69" s="555">
        <f>生産者価格評価表!DZ72</f>
        <v>20010229</v>
      </c>
      <c r="AB69" s="552">
        <v>461</v>
      </c>
      <c r="AC69" s="534" t="s">
        <v>256</v>
      </c>
      <c r="AD69" s="557">
        <f t="shared" ref="AD69:AD111" si="32">+Q69/$Z69</f>
        <v>423.6272098960165</v>
      </c>
      <c r="AE69" s="558">
        <f t="shared" si="24"/>
        <v>21.201046408946347</v>
      </c>
      <c r="AF69" s="559">
        <f t="shared" si="25"/>
        <v>9.281591732735647E-3</v>
      </c>
      <c r="AG69" s="560">
        <f t="shared" si="26"/>
        <v>1.795965628366903E-2</v>
      </c>
      <c r="AH69" s="560">
        <f t="shared" si="27"/>
        <v>0.10302408290215337</v>
      </c>
      <c r="AI69" s="560">
        <f t="shared" si="28"/>
        <v>0</v>
      </c>
      <c r="AJ69" s="560">
        <f t="shared" si="29"/>
        <v>0</v>
      </c>
      <c r="AK69" s="560">
        <f t="shared" si="30"/>
        <v>2.4299010555570186E-2</v>
      </c>
      <c r="AL69" s="558">
        <f t="shared" si="31"/>
        <v>0</v>
      </c>
      <c r="AN69" s="663">
        <f>波及推計!AJ72</f>
        <v>686192.27292755491</v>
      </c>
      <c r="AO69" s="732" t="s">
        <v>255</v>
      </c>
      <c r="AP69" s="745" t="s">
        <v>256</v>
      </c>
      <c r="AQ69" s="736">
        <f t="shared" ref="AQ69:AQ111" si="33">+$AN69*AD69</f>
        <v>290689718.03250593</v>
      </c>
      <c r="AR69" s="738">
        <f t="shared" ref="AR69:AR111" si="34">+$AN69*AE69</f>
        <v>14547994.22379747</v>
      </c>
      <c r="AS69" s="748">
        <f t="shared" ref="AS69:AS111" si="35">+$AN69*AF69</f>
        <v>6368.956527471476</v>
      </c>
      <c r="AT69" s="737">
        <f t="shared" ref="AT69:AT111" si="36">+$AN69*AG69</f>
        <v>12323.777366288496</v>
      </c>
      <c r="AU69" s="737">
        <f t="shared" ref="AU69:AU111" si="37">+$AN69*AH69</f>
        <v>70694.329612905465</v>
      </c>
      <c r="AV69" s="737">
        <f t="shared" ref="AV69:AV111" si="38">+$AN69*AI69</f>
        <v>0</v>
      </c>
      <c r="AW69" s="737">
        <f t="shared" ref="AW69:AW111" si="39">+$AN69*AJ69</f>
        <v>0</v>
      </c>
      <c r="AX69" s="737">
        <f t="shared" ref="AX69:AX111" si="40">+$AN69*AK69</f>
        <v>16673.793283017356</v>
      </c>
      <c r="AY69" s="738">
        <f t="shared" ref="AY69:AY111" si="41">+$AN69*AL69</f>
        <v>0</v>
      </c>
    </row>
    <row r="70" spans="1:51" ht="14.5">
      <c r="A70" s="537" t="s">
        <v>814</v>
      </c>
      <c r="B70" s="550">
        <v>67</v>
      </c>
      <c r="C70" s="550" t="s">
        <v>411</v>
      </c>
      <c r="D70" s="551">
        <v>50693</v>
      </c>
      <c r="E70" s="551">
        <v>106321.17353986153</v>
      </c>
      <c r="F70" s="551">
        <v>5669.0270993022796</v>
      </c>
      <c r="G70" s="551">
        <v>0</v>
      </c>
      <c r="H70" s="551">
        <v>20.597698168220802</v>
      </c>
      <c r="I70" s="551">
        <v>23.482802248178157</v>
      </c>
      <c r="J70" s="551">
        <v>0</v>
      </c>
      <c r="K70" s="551">
        <v>0</v>
      </c>
      <c r="L70" s="551">
        <v>0</v>
      </c>
      <c r="M70" s="540">
        <v>0</v>
      </c>
      <c r="N70" s="532">
        <v>151</v>
      </c>
      <c r="O70" s="552">
        <v>462</v>
      </c>
      <c r="P70" s="553" t="s">
        <v>258</v>
      </c>
      <c r="Q70" s="554">
        <f t="shared" si="23"/>
        <v>59870294.322493434</v>
      </c>
      <c r="R70" s="555">
        <f t="shared" si="23"/>
        <v>3106044.011356758</v>
      </c>
      <c r="S70" s="555">
        <f t="shared" si="23"/>
        <v>1205.4246233154383</v>
      </c>
      <c r="T70" s="555">
        <f t="shared" si="23"/>
        <v>34824.783221231432</v>
      </c>
      <c r="U70" s="555">
        <f t="shared" si="23"/>
        <v>9255.9409132742549</v>
      </c>
      <c r="V70" s="555">
        <f t="shared" si="23"/>
        <v>0</v>
      </c>
      <c r="W70" s="555">
        <f t="shared" si="23"/>
        <v>0</v>
      </c>
      <c r="X70" s="555">
        <f t="shared" si="23"/>
        <v>0</v>
      </c>
      <c r="Y70" s="556">
        <f t="shared" si="23"/>
        <v>0</v>
      </c>
      <c r="Z70" s="555">
        <f>生産者価格評価表!DZ73</f>
        <v>3242373</v>
      </c>
      <c r="AB70" s="552">
        <v>462</v>
      </c>
      <c r="AC70" s="534" t="s">
        <v>258</v>
      </c>
      <c r="AD70" s="557">
        <f t="shared" si="32"/>
        <v>18.464962027038048</v>
      </c>
      <c r="AE70" s="558">
        <f t="shared" si="24"/>
        <v>0.95795394649436016</v>
      </c>
      <c r="AF70" s="559">
        <f t="shared" si="25"/>
        <v>3.7177234800420507E-4</v>
      </c>
      <c r="AG70" s="560">
        <f t="shared" si="26"/>
        <v>1.0740523444166181E-2</v>
      </c>
      <c r="AH70" s="560">
        <f t="shared" si="27"/>
        <v>2.8546810972316433E-3</v>
      </c>
      <c r="AI70" s="560">
        <f t="shared" si="28"/>
        <v>0</v>
      </c>
      <c r="AJ70" s="560">
        <f t="shared" si="29"/>
        <v>0</v>
      </c>
      <c r="AK70" s="560">
        <f t="shared" si="30"/>
        <v>0</v>
      </c>
      <c r="AL70" s="558">
        <f t="shared" si="31"/>
        <v>0</v>
      </c>
      <c r="AN70" s="663">
        <f>波及推計!AJ73</f>
        <v>120076.70605604706</v>
      </c>
      <c r="AO70" s="732" t="s">
        <v>257</v>
      </c>
      <c r="AP70" s="745" t="s">
        <v>258</v>
      </c>
      <c r="AQ70" s="736">
        <f t="shared" si="33"/>
        <v>2217211.8176567187</v>
      </c>
      <c r="AR70" s="738">
        <f t="shared" si="34"/>
        <v>115027.95444843352</v>
      </c>
      <c r="AS70" s="748">
        <f t="shared" si="35"/>
        <v>44.641198951067366</v>
      </c>
      <c r="AT70" s="737">
        <f t="shared" si="36"/>
        <v>1289.6866764932247</v>
      </c>
      <c r="AU70" s="737">
        <f t="shared" si="37"/>
        <v>342.78070299603792</v>
      </c>
      <c r="AV70" s="737">
        <f t="shared" si="38"/>
        <v>0</v>
      </c>
      <c r="AW70" s="737">
        <f t="shared" si="39"/>
        <v>0</v>
      </c>
      <c r="AX70" s="737">
        <f t="shared" si="40"/>
        <v>0</v>
      </c>
      <c r="AY70" s="738">
        <f t="shared" si="41"/>
        <v>0</v>
      </c>
    </row>
    <row r="71" spans="1:51" ht="14.5">
      <c r="A71" s="537" t="s">
        <v>815</v>
      </c>
      <c r="B71" s="550">
        <v>68</v>
      </c>
      <c r="C71" s="550" t="s">
        <v>413</v>
      </c>
      <c r="D71" s="551">
        <v>217484</v>
      </c>
      <c r="E71" s="551">
        <v>7084485.1125700986</v>
      </c>
      <c r="F71" s="551">
        <v>406751.32435326726</v>
      </c>
      <c r="G71" s="551">
        <v>4478.6684639872356</v>
      </c>
      <c r="H71" s="551">
        <v>5828.2739671497775</v>
      </c>
      <c r="I71" s="551">
        <v>6224.0022908197407</v>
      </c>
      <c r="J71" s="551">
        <v>0</v>
      </c>
      <c r="K71" s="551">
        <v>0</v>
      </c>
      <c r="L71" s="551">
        <v>0</v>
      </c>
      <c r="M71" s="540">
        <v>0</v>
      </c>
      <c r="N71" s="532">
        <v>151</v>
      </c>
      <c r="O71" s="552">
        <v>471</v>
      </c>
      <c r="P71" s="553" t="s">
        <v>4</v>
      </c>
      <c r="Q71" s="554">
        <f t="shared" si="23"/>
        <v>16233038.258905843</v>
      </c>
      <c r="R71" s="555">
        <f t="shared" si="23"/>
        <v>841633.07915272412</v>
      </c>
      <c r="S71" s="555">
        <f t="shared" si="23"/>
        <v>594626.04258858843</v>
      </c>
      <c r="T71" s="555">
        <f t="shared" si="23"/>
        <v>1609542.7505850755</v>
      </c>
      <c r="U71" s="555">
        <f t="shared" si="23"/>
        <v>1332741.3974631326</v>
      </c>
      <c r="V71" s="555">
        <f t="shared" si="23"/>
        <v>0</v>
      </c>
      <c r="W71" s="555">
        <f t="shared" si="23"/>
        <v>0</v>
      </c>
      <c r="X71" s="555">
        <f t="shared" si="23"/>
        <v>0</v>
      </c>
      <c r="Y71" s="556">
        <f t="shared" si="23"/>
        <v>0</v>
      </c>
      <c r="Z71" s="555">
        <f>生産者価格評価表!DZ74</f>
        <v>4530411</v>
      </c>
      <c r="AB71" s="552">
        <v>471</v>
      </c>
      <c r="AC71" s="534" t="s">
        <v>4</v>
      </c>
      <c r="AD71" s="557">
        <f t="shared" si="32"/>
        <v>3.5831270626232019</v>
      </c>
      <c r="AE71" s="558">
        <f t="shared" si="24"/>
        <v>0.18577411169819341</v>
      </c>
      <c r="AF71" s="559">
        <f t="shared" si="25"/>
        <v>0.13125211875668419</v>
      </c>
      <c r="AG71" s="560">
        <f t="shared" si="26"/>
        <v>0.35527521688100161</v>
      </c>
      <c r="AH71" s="560">
        <f t="shared" si="27"/>
        <v>0.29417670879377888</v>
      </c>
      <c r="AI71" s="560">
        <f t="shared" si="28"/>
        <v>0</v>
      </c>
      <c r="AJ71" s="560">
        <f t="shared" si="29"/>
        <v>0</v>
      </c>
      <c r="AK71" s="560">
        <f t="shared" si="30"/>
        <v>0</v>
      </c>
      <c r="AL71" s="558">
        <f t="shared" si="31"/>
        <v>0</v>
      </c>
      <c r="AN71" s="663">
        <f>波及推計!AJ74</f>
        <v>182766.09494816279</v>
      </c>
      <c r="AO71" s="732" t="s">
        <v>259</v>
      </c>
      <c r="AP71" s="745" t="s">
        <v>4</v>
      </c>
      <c r="AQ71" s="736">
        <f t="shared" si="33"/>
        <v>654874.14093872381</v>
      </c>
      <c r="AR71" s="738">
        <f t="shared" si="34"/>
        <v>33953.208937542615</v>
      </c>
      <c r="AS71" s="748">
        <f t="shared" si="35"/>
        <v>23988.437198831682</v>
      </c>
      <c r="AT71" s="737">
        <f t="shared" si="36"/>
        <v>64932.264021202267</v>
      </c>
      <c r="AU71" s="737">
        <f t="shared" si="37"/>
        <v>53765.528290941824</v>
      </c>
      <c r="AV71" s="737">
        <f t="shared" si="38"/>
        <v>0</v>
      </c>
      <c r="AW71" s="737">
        <f t="shared" si="39"/>
        <v>0</v>
      </c>
      <c r="AX71" s="737">
        <f t="shared" si="40"/>
        <v>0</v>
      </c>
      <c r="AY71" s="738">
        <f t="shared" si="41"/>
        <v>0</v>
      </c>
    </row>
    <row r="72" spans="1:51" ht="14.5">
      <c r="A72" s="537" t="s">
        <v>816</v>
      </c>
      <c r="B72" s="550">
        <v>69</v>
      </c>
      <c r="C72" s="550" t="s">
        <v>415</v>
      </c>
      <c r="D72" s="551">
        <v>449175</v>
      </c>
      <c r="E72" s="551">
        <v>2814192.8400676888</v>
      </c>
      <c r="F72" s="551">
        <v>162864.24761081417</v>
      </c>
      <c r="G72" s="551">
        <v>4082.3883747653281</v>
      </c>
      <c r="H72" s="551">
        <v>705.21640721682127</v>
      </c>
      <c r="I72" s="551">
        <v>788.88937404177034</v>
      </c>
      <c r="J72" s="551">
        <v>0</v>
      </c>
      <c r="K72" s="551">
        <v>0</v>
      </c>
      <c r="L72" s="551">
        <v>0</v>
      </c>
      <c r="M72" s="540">
        <v>0</v>
      </c>
      <c r="N72" s="532">
        <v>151</v>
      </c>
      <c r="O72" s="552">
        <v>481</v>
      </c>
      <c r="P72" s="553" t="s">
        <v>5</v>
      </c>
      <c r="Q72" s="554">
        <f t="shared" si="23"/>
        <v>130363442.39385061</v>
      </c>
      <c r="R72" s="555">
        <f t="shared" si="23"/>
        <v>4172501.1603334541</v>
      </c>
      <c r="S72" s="555">
        <f t="shared" si="23"/>
        <v>29607743.616836049</v>
      </c>
      <c r="T72" s="555">
        <f t="shared" si="23"/>
        <v>2179319.2487268313</v>
      </c>
      <c r="U72" s="555">
        <f t="shared" si="23"/>
        <v>1836321.9779203255</v>
      </c>
      <c r="V72" s="555">
        <f t="shared" si="23"/>
        <v>0</v>
      </c>
      <c r="W72" s="555">
        <f t="shared" si="23"/>
        <v>0</v>
      </c>
      <c r="X72" s="555">
        <f t="shared" si="23"/>
        <v>0</v>
      </c>
      <c r="Y72" s="556">
        <f t="shared" si="23"/>
        <v>0</v>
      </c>
      <c r="Z72" s="555">
        <f>生産者価格評価表!DZ75</f>
        <v>5992317</v>
      </c>
      <c r="AB72" s="552">
        <v>481</v>
      </c>
      <c r="AC72" s="534" t="s">
        <v>5</v>
      </c>
      <c r="AD72" s="557">
        <f t="shared" si="32"/>
        <v>21.755097801710193</v>
      </c>
      <c r="AE72" s="558">
        <f t="shared" si="24"/>
        <v>0.69630848306814441</v>
      </c>
      <c r="AF72" s="559">
        <f t="shared" si="25"/>
        <v>4.9409508236690494</v>
      </c>
      <c r="AG72" s="560">
        <f t="shared" si="26"/>
        <v>0.36368557416552416</v>
      </c>
      <c r="AH72" s="560">
        <f t="shared" si="27"/>
        <v>0.30644606717573947</v>
      </c>
      <c r="AI72" s="560">
        <f t="shared" si="28"/>
        <v>0</v>
      </c>
      <c r="AJ72" s="560">
        <f t="shared" si="29"/>
        <v>0</v>
      </c>
      <c r="AK72" s="560">
        <f t="shared" si="30"/>
        <v>0</v>
      </c>
      <c r="AL72" s="558">
        <f t="shared" si="31"/>
        <v>0</v>
      </c>
      <c r="AN72" s="663">
        <f>波及推計!AJ75</f>
        <v>140831.60592523645</v>
      </c>
      <c r="AO72" s="732" t="s">
        <v>260</v>
      </c>
      <c r="AP72" s="745" t="s">
        <v>5</v>
      </c>
      <c r="AQ72" s="736">
        <f t="shared" si="33"/>
        <v>3063805.3604754275</v>
      </c>
      <c r="AR72" s="738">
        <f t="shared" si="34"/>
        <v>98062.241889852085</v>
      </c>
      <c r="AS72" s="748">
        <f t="shared" si="35"/>
        <v>695842.03929493204</v>
      </c>
      <c r="AT72" s="737">
        <f t="shared" si="36"/>
        <v>51218.423461572456</v>
      </c>
      <c r="AU72" s="737">
        <f t="shared" si="37"/>
        <v>43157.291769832278</v>
      </c>
      <c r="AV72" s="737">
        <f t="shared" si="38"/>
        <v>0</v>
      </c>
      <c r="AW72" s="737">
        <f t="shared" si="39"/>
        <v>0</v>
      </c>
      <c r="AX72" s="737">
        <f t="shared" si="40"/>
        <v>0</v>
      </c>
      <c r="AY72" s="738">
        <f t="shared" si="41"/>
        <v>0</v>
      </c>
    </row>
    <row r="73" spans="1:51" ht="14.5">
      <c r="A73" s="537" t="s">
        <v>817</v>
      </c>
      <c r="B73" s="550">
        <v>70</v>
      </c>
      <c r="C73" s="550" t="s">
        <v>818</v>
      </c>
      <c r="D73" s="551">
        <v>698652</v>
      </c>
      <c r="E73" s="551">
        <v>1752711.159535327</v>
      </c>
      <c r="F73" s="551">
        <v>92391.879955645316</v>
      </c>
      <c r="G73" s="551">
        <v>2.2117728809061621</v>
      </c>
      <c r="H73" s="551">
        <v>124.38324768485312</v>
      </c>
      <c r="I73" s="551">
        <v>162.11800578004221</v>
      </c>
      <c r="J73" s="551">
        <v>0</v>
      </c>
      <c r="K73" s="551">
        <v>0</v>
      </c>
      <c r="L73" s="551">
        <v>0</v>
      </c>
      <c r="M73" s="540">
        <v>0</v>
      </c>
      <c r="N73" s="532">
        <v>152</v>
      </c>
      <c r="O73" s="552">
        <v>511</v>
      </c>
      <c r="P73" s="553" t="s">
        <v>36</v>
      </c>
      <c r="Q73" s="554">
        <f t="shared" si="23"/>
        <v>83924042.1457818</v>
      </c>
      <c r="R73" s="555">
        <f t="shared" si="23"/>
        <v>5263992.060084736</v>
      </c>
      <c r="S73" s="555">
        <f t="shared" si="23"/>
        <v>0</v>
      </c>
      <c r="T73" s="555">
        <f t="shared" si="23"/>
        <v>750.15076062860726</v>
      </c>
      <c r="U73" s="555">
        <f t="shared" si="23"/>
        <v>1278.7264568899679</v>
      </c>
      <c r="V73" s="555">
        <f t="shared" si="23"/>
        <v>0</v>
      </c>
      <c r="W73" s="555">
        <f t="shared" si="23"/>
        <v>0</v>
      </c>
      <c r="X73" s="555">
        <f t="shared" si="23"/>
        <v>0</v>
      </c>
      <c r="Y73" s="556">
        <f t="shared" si="23"/>
        <v>0</v>
      </c>
      <c r="Z73" s="555">
        <f>生産者価格評価表!DZ76</f>
        <v>92718302</v>
      </c>
      <c r="AB73" s="552">
        <v>511</v>
      </c>
      <c r="AC73" s="534" t="s">
        <v>36</v>
      </c>
      <c r="AD73" s="557">
        <f t="shared" si="32"/>
        <v>0.90515076673623507</v>
      </c>
      <c r="AE73" s="558">
        <f t="shared" si="24"/>
        <v>5.6774034322638223E-2</v>
      </c>
      <c r="AF73" s="559">
        <f t="shared" si="25"/>
        <v>0</v>
      </c>
      <c r="AG73" s="560">
        <f t="shared" si="26"/>
        <v>8.0906438583032638E-6</v>
      </c>
      <c r="AH73" s="560">
        <f t="shared" si="27"/>
        <v>1.3791521515244832E-5</v>
      </c>
      <c r="AI73" s="560">
        <f t="shared" si="28"/>
        <v>0</v>
      </c>
      <c r="AJ73" s="560">
        <f t="shared" si="29"/>
        <v>0</v>
      </c>
      <c r="AK73" s="560">
        <f t="shared" si="30"/>
        <v>0</v>
      </c>
      <c r="AL73" s="558">
        <f t="shared" si="31"/>
        <v>0</v>
      </c>
      <c r="AN73" s="663">
        <f>波及推計!AJ76</f>
        <v>3360956.8996182382</v>
      </c>
      <c r="AO73" s="732" t="s">
        <v>261</v>
      </c>
      <c r="AP73" s="745" t="s">
        <v>36</v>
      </c>
      <c r="AQ73" s="736">
        <f t="shared" si="33"/>
        <v>3042172.7146568876</v>
      </c>
      <c r="AR73" s="738">
        <f t="shared" si="34"/>
        <v>190815.08237583359</v>
      </c>
      <c r="AS73" s="748">
        <f t="shared" si="35"/>
        <v>0</v>
      </c>
      <c r="AT73" s="737">
        <f t="shared" si="36"/>
        <v>27.192305297918278</v>
      </c>
      <c r="AU73" s="737">
        <f t="shared" si="37"/>
        <v>46.352709392895498</v>
      </c>
      <c r="AV73" s="737">
        <f t="shared" si="38"/>
        <v>0</v>
      </c>
      <c r="AW73" s="737">
        <f t="shared" si="39"/>
        <v>0</v>
      </c>
      <c r="AX73" s="737">
        <f t="shared" si="40"/>
        <v>0</v>
      </c>
      <c r="AY73" s="738">
        <f t="shared" si="41"/>
        <v>0</v>
      </c>
    </row>
    <row r="74" spans="1:51" ht="14.5">
      <c r="A74" s="537" t="s">
        <v>819</v>
      </c>
      <c r="B74" s="550">
        <v>71</v>
      </c>
      <c r="C74" s="550" t="s">
        <v>820</v>
      </c>
      <c r="D74" s="551">
        <v>271574</v>
      </c>
      <c r="E74" s="551">
        <v>592352.34271823731</v>
      </c>
      <c r="F74" s="551">
        <v>31049.264040239952</v>
      </c>
      <c r="G74" s="551">
        <v>1.1630171052735352</v>
      </c>
      <c r="H74" s="551">
        <v>434.24218386774487</v>
      </c>
      <c r="I74" s="551">
        <v>464.90625059732838</v>
      </c>
      <c r="J74" s="551">
        <v>0</v>
      </c>
      <c r="K74" s="551">
        <v>0</v>
      </c>
      <c r="L74" s="551">
        <v>0</v>
      </c>
      <c r="M74" s="540">
        <v>0</v>
      </c>
      <c r="N74" s="532">
        <v>152</v>
      </c>
      <c r="O74" s="552">
        <v>531</v>
      </c>
      <c r="P74" s="553" t="s">
        <v>6</v>
      </c>
      <c r="Q74" s="554">
        <f t="shared" si="23"/>
        <v>3933167.911189124</v>
      </c>
      <c r="R74" s="555">
        <f t="shared" si="23"/>
        <v>216595.62030917109</v>
      </c>
      <c r="S74" s="555">
        <f t="shared" si="23"/>
        <v>0</v>
      </c>
      <c r="T74" s="555">
        <f t="shared" si="23"/>
        <v>35.156420315568042</v>
      </c>
      <c r="U74" s="555">
        <f t="shared" si="23"/>
        <v>59.928546562279422</v>
      </c>
      <c r="V74" s="555">
        <f t="shared" si="23"/>
        <v>0</v>
      </c>
      <c r="W74" s="555">
        <f t="shared" si="23"/>
        <v>0</v>
      </c>
      <c r="X74" s="555">
        <f t="shared" si="23"/>
        <v>0</v>
      </c>
      <c r="Y74" s="556">
        <f t="shared" si="23"/>
        <v>0</v>
      </c>
      <c r="Z74" s="555">
        <f>生産者価格評価表!DZ77</f>
        <v>36333585</v>
      </c>
      <c r="AB74" s="552">
        <v>531</v>
      </c>
      <c r="AC74" s="534" t="s">
        <v>6</v>
      </c>
      <c r="AD74" s="557">
        <f t="shared" si="32"/>
        <v>0.10825157801491717</v>
      </c>
      <c r="AE74" s="558">
        <f t="shared" si="24"/>
        <v>5.9613060563434928E-3</v>
      </c>
      <c r="AF74" s="559">
        <f t="shared" si="25"/>
        <v>0</v>
      </c>
      <c r="AG74" s="560">
        <f t="shared" si="26"/>
        <v>9.6760119640184255E-7</v>
      </c>
      <c r="AH74" s="560">
        <f t="shared" si="27"/>
        <v>1.6493981136813068E-6</v>
      </c>
      <c r="AI74" s="560">
        <f t="shared" si="28"/>
        <v>0</v>
      </c>
      <c r="AJ74" s="560">
        <f t="shared" si="29"/>
        <v>0</v>
      </c>
      <c r="AK74" s="560">
        <f t="shared" si="30"/>
        <v>0</v>
      </c>
      <c r="AL74" s="558">
        <f t="shared" si="31"/>
        <v>0</v>
      </c>
      <c r="AN74" s="663">
        <f>波及推計!AJ77</f>
        <v>1530755.5916420149</v>
      </c>
      <c r="AO74" s="732" t="s">
        <v>262</v>
      </c>
      <c r="AP74" s="745" t="s">
        <v>6</v>
      </c>
      <c r="AQ74" s="736">
        <f t="shared" si="33"/>
        <v>165706.70835040626</v>
      </c>
      <c r="AR74" s="738">
        <f t="shared" si="34"/>
        <v>9125.30257923721</v>
      </c>
      <c r="AS74" s="748">
        <f t="shared" si="35"/>
        <v>0</v>
      </c>
      <c r="AT74" s="737">
        <f t="shared" si="36"/>
        <v>1.4811609418716241</v>
      </c>
      <c r="AU74" s="737">
        <f t="shared" si="37"/>
        <v>2.524825385361452</v>
      </c>
      <c r="AV74" s="737">
        <f t="shared" si="38"/>
        <v>0</v>
      </c>
      <c r="AW74" s="737">
        <f t="shared" si="39"/>
        <v>0</v>
      </c>
      <c r="AX74" s="737">
        <f t="shared" si="40"/>
        <v>0</v>
      </c>
      <c r="AY74" s="738">
        <f t="shared" si="41"/>
        <v>0</v>
      </c>
    </row>
    <row r="75" spans="1:51" ht="14.5">
      <c r="A75" s="537" t="s">
        <v>821</v>
      </c>
      <c r="B75" s="550">
        <v>72</v>
      </c>
      <c r="C75" s="550" t="s">
        <v>419</v>
      </c>
      <c r="D75" s="551">
        <v>114714</v>
      </c>
      <c r="E75" s="551">
        <v>581026.06246717682</v>
      </c>
      <c r="F75" s="551">
        <v>31989.695623768268</v>
      </c>
      <c r="G75" s="551">
        <v>7.7534473684902364E-2</v>
      </c>
      <c r="H75" s="551">
        <v>68.742346123810208</v>
      </c>
      <c r="I75" s="551">
        <v>82.507746334046217</v>
      </c>
      <c r="J75" s="551">
        <v>0</v>
      </c>
      <c r="K75" s="551">
        <v>0</v>
      </c>
      <c r="L75" s="551">
        <v>0</v>
      </c>
      <c r="M75" s="540">
        <v>0</v>
      </c>
      <c r="N75" s="532">
        <v>152</v>
      </c>
      <c r="O75" s="552">
        <v>551</v>
      </c>
      <c r="P75" s="553" t="s">
        <v>264</v>
      </c>
      <c r="Q75" s="554">
        <f t="shared" si="23"/>
        <v>19927446.49363102</v>
      </c>
      <c r="R75" s="555">
        <f t="shared" si="23"/>
        <v>1062731.0678154652</v>
      </c>
      <c r="S75" s="555">
        <f t="shared" si="23"/>
        <v>0</v>
      </c>
      <c r="T75" s="555">
        <f t="shared" si="23"/>
        <v>178.12046181732356</v>
      </c>
      <c r="U75" s="555">
        <f t="shared" si="23"/>
        <v>303.62876236825747</v>
      </c>
      <c r="V75" s="555">
        <f t="shared" si="23"/>
        <v>0</v>
      </c>
      <c r="W75" s="555">
        <f t="shared" si="23"/>
        <v>0</v>
      </c>
      <c r="X75" s="555">
        <f t="shared" si="23"/>
        <v>0</v>
      </c>
      <c r="Y75" s="556">
        <f t="shared" si="23"/>
        <v>0</v>
      </c>
      <c r="Z75" s="555">
        <f>生産者価格評価表!DZ78</f>
        <v>23399261</v>
      </c>
      <c r="AB75" s="552">
        <v>551</v>
      </c>
      <c r="AC75" s="534" t="s">
        <v>264</v>
      </c>
      <c r="AD75" s="557">
        <f t="shared" si="32"/>
        <v>0.85162717291076073</v>
      </c>
      <c r="AE75" s="558">
        <f t="shared" si="24"/>
        <v>4.5417291931376176E-2</v>
      </c>
      <c r="AF75" s="559">
        <f t="shared" si="25"/>
        <v>0</v>
      </c>
      <c r="AG75" s="560">
        <f t="shared" si="26"/>
        <v>7.6122259509530476E-6</v>
      </c>
      <c r="AH75" s="560">
        <f t="shared" si="27"/>
        <v>1.2975997932937176E-5</v>
      </c>
      <c r="AI75" s="560">
        <f t="shared" si="28"/>
        <v>0</v>
      </c>
      <c r="AJ75" s="560">
        <f t="shared" si="29"/>
        <v>0</v>
      </c>
      <c r="AK75" s="560">
        <f t="shared" si="30"/>
        <v>0</v>
      </c>
      <c r="AL75" s="558">
        <f t="shared" si="31"/>
        <v>0</v>
      </c>
      <c r="AN75" s="663">
        <f>波及推計!AJ78</f>
        <v>613246.2197337671</v>
      </c>
      <c r="AO75" s="732" t="s">
        <v>263</v>
      </c>
      <c r="AP75" s="745" t="s">
        <v>264</v>
      </c>
      <c r="AQ75" s="736">
        <f t="shared" si="33"/>
        <v>522257.14441007923</v>
      </c>
      <c r="AR75" s="738">
        <f t="shared" si="34"/>
        <v>27851.982587461363</v>
      </c>
      <c r="AS75" s="748">
        <f t="shared" si="35"/>
        <v>0</v>
      </c>
      <c r="AT75" s="737">
        <f t="shared" si="36"/>
        <v>4.6681687881812373</v>
      </c>
      <c r="AU75" s="737">
        <f t="shared" si="37"/>
        <v>7.9574816796468992</v>
      </c>
      <c r="AV75" s="737">
        <f t="shared" si="38"/>
        <v>0</v>
      </c>
      <c r="AW75" s="737">
        <f t="shared" si="39"/>
        <v>0</v>
      </c>
      <c r="AX75" s="737">
        <f t="shared" si="40"/>
        <v>0</v>
      </c>
      <c r="AY75" s="738">
        <f t="shared" si="41"/>
        <v>0</v>
      </c>
    </row>
    <row r="76" spans="1:51" ht="14.5">
      <c r="A76" s="537" t="s">
        <v>822</v>
      </c>
      <c r="B76" s="550">
        <v>73</v>
      </c>
      <c r="C76" s="550" t="s">
        <v>823</v>
      </c>
      <c r="D76" s="551">
        <v>90540</v>
      </c>
      <c r="E76" s="551">
        <v>402853.0889535881</v>
      </c>
      <c r="F76" s="551">
        <v>21662.057937717731</v>
      </c>
      <c r="G76" s="551">
        <v>0</v>
      </c>
      <c r="H76" s="551">
        <v>71.648037177011872</v>
      </c>
      <c r="I76" s="551">
        <v>82.287616387713669</v>
      </c>
      <c r="J76" s="551">
        <v>0</v>
      </c>
      <c r="K76" s="551">
        <v>0</v>
      </c>
      <c r="L76" s="551">
        <v>0</v>
      </c>
      <c r="M76" s="540">
        <v>0</v>
      </c>
      <c r="N76" s="532">
        <v>152</v>
      </c>
      <c r="O76" s="552">
        <v>552</v>
      </c>
      <c r="P76" s="553" t="s">
        <v>266</v>
      </c>
      <c r="Q76" s="554">
        <f t="shared" si="23"/>
        <v>1811130.7769122543</v>
      </c>
      <c r="R76" s="555">
        <f t="shared" si="23"/>
        <v>109062.68908937424</v>
      </c>
      <c r="S76" s="555">
        <f t="shared" si="23"/>
        <v>0</v>
      </c>
      <c r="T76" s="555">
        <f t="shared" si="23"/>
        <v>16.188699866703161</v>
      </c>
      <c r="U76" s="555">
        <f t="shared" si="23"/>
        <v>27.595677973928314</v>
      </c>
      <c r="V76" s="555">
        <f t="shared" si="23"/>
        <v>0</v>
      </c>
      <c r="W76" s="555">
        <f t="shared" ref="W76:Y111" si="42">SUMIF($N$4:$N$393,$O76,K$4:K$393)</f>
        <v>0</v>
      </c>
      <c r="X76" s="555">
        <f t="shared" si="42"/>
        <v>0</v>
      </c>
      <c r="Y76" s="556">
        <f t="shared" si="42"/>
        <v>0</v>
      </c>
      <c r="Z76" s="555">
        <f>生産者価格評価表!DZ79</f>
        <v>14935043</v>
      </c>
      <c r="AB76" s="552">
        <v>552</v>
      </c>
      <c r="AC76" s="534" t="s">
        <v>266</v>
      </c>
      <c r="AD76" s="557">
        <f t="shared" si="32"/>
        <v>0.12126719534133609</v>
      </c>
      <c r="AE76" s="558">
        <f t="shared" si="24"/>
        <v>7.302469038045236E-3</v>
      </c>
      <c r="AF76" s="559">
        <f t="shared" si="25"/>
        <v>0</v>
      </c>
      <c r="AG76" s="560">
        <f t="shared" si="26"/>
        <v>1.0839406265320535E-6</v>
      </c>
      <c r="AH76" s="560">
        <f t="shared" si="27"/>
        <v>1.8477133258959024E-6</v>
      </c>
      <c r="AI76" s="560">
        <f t="shared" si="28"/>
        <v>0</v>
      </c>
      <c r="AJ76" s="560">
        <f t="shared" si="29"/>
        <v>0</v>
      </c>
      <c r="AK76" s="560">
        <f t="shared" si="30"/>
        <v>0</v>
      </c>
      <c r="AL76" s="558">
        <f t="shared" si="31"/>
        <v>0</v>
      </c>
      <c r="AN76" s="663">
        <f>波及推計!AJ79</f>
        <v>863955.52216592326</v>
      </c>
      <c r="AO76" s="732" t="s">
        <v>265</v>
      </c>
      <c r="AP76" s="745" t="s">
        <v>266</v>
      </c>
      <c r="AQ76" s="736">
        <f t="shared" si="33"/>
        <v>104769.46307272105</v>
      </c>
      <c r="AR76" s="738">
        <f t="shared" si="34"/>
        <v>6309.0084508648597</v>
      </c>
      <c r="AS76" s="748">
        <f t="shared" si="35"/>
        <v>0</v>
      </c>
      <c r="AT76" s="737">
        <f t="shared" si="36"/>
        <v>0.93647648999235822</v>
      </c>
      <c r="AU76" s="737">
        <f t="shared" si="37"/>
        <v>1.5963421312873292</v>
      </c>
      <c r="AV76" s="737">
        <f t="shared" si="38"/>
        <v>0</v>
      </c>
      <c r="AW76" s="737">
        <f t="shared" si="39"/>
        <v>0</v>
      </c>
      <c r="AX76" s="737">
        <f t="shared" si="40"/>
        <v>0</v>
      </c>
      <c r="AY76" s="738">
        <f t="shared" si="41"/>
        <v>0</v>
      </c>
    </row>
    <row r="77" spans="1:51" ht="14.5">
      <c r="A77" s="537" t="s">
        <v>824</v>
      </c>
      <c r="B77" s="550">
        <v>74</v>
      </c>
      <c r="C77" s="550" t="s">
        <v>825</v>
      </c>
      <c r="D77" s="551">
        <v>113224</v>
      </c>
      <c r="E77" s="551">
        <v>492308.41944131948</v>
      </c>
      <c r="F77" s="551">
        <v>27312.562514100675</v>
      </c>
      <c r="G77" s="551">
        <v>0.95489825485616564</v>
      </c>
      <c r="H77" s="551">
        <v>279.04871678781154</v>
      </c>
      <c r="I77" s="551">
        <v>300.79580586124752</v>
      </c>
      <c r="J77" s="551">
        <v>0</v>
      </c>
      <c r="K77" s="551">
        <v>0</v>
      </c>
      <c r="L77" s="551">
        <v>0</v>
      </c>
      <c r="M77" s="540">
        <v>0</v>
      </c>
      <c r="N77" s="532">
        <v>152</v>
      </c>
      <c r="O77" s="552">
        <v>553</v>
      </c>
      <c r="P77" s="553" t="s">
        <v>268</v>
      </c>
      <c r="Q77" s="554">
        <f t="shared" ref="Q77:V111" si="43">SUMIF($N$4:$N$393,$O77,E$4:E$393)</f>
        <v>640.48041798188058</v>
      </c>
      <c r="R77" s="555">
        <f t="shared" si="43"/>
        <v>0</v>
      </c>
      <c r="S77" s="555">
        <f t="shared" si="43"/>
        <v>0</v>
      </c>
      <c r="T77" s="555">
        <f t="shared" si="43"/>
        <v>5.724901475577757E-3</v>
      </c>
      <c r="U77" s="555">
        <f t="shared" si="43"/>
        <v>9.7588156463045261E-3</v>
      </c>
      <c r="V77" s="555">
        <f t="shared" si="43"/>
        <v>0</v>
      </c>
      <c r="W77" s="555">
        <f t="shared" si="42"/>
        <v>0</v>
      </c>
      <c r="X77" s="555">
        <f t="shared" si="42"/>
        <v>0</v>
      </c>
      <c r="Y77" s="556">
        <f t="shared" si="42"/>
        <v>0</v>
      </c>
      <c r="Z77" s="555">
        <f>生産者価格評価表!DZ80</f>
        <v>52214289</v>
      </c>
      <c r="AB77" s="552">
        <v>553</v>
      </c>
      <c r="AC77" s="534" t="s">
        <v>268</v>
      </c>
      <c r="AD77" s="557">
        <f t="shared" si="32"/>
        <v>1.2266382062233588E-5</v>
      </c>
      <c r="AE77" s="558">
        <f t="shared" si="24"/>
        <v>0</v>
      </c>
      <c r="AF77" s="559">
        <f t="shared" si="25"/>
        <v>0</v>
      </c>
      <c r="AG77" s="560">
        <f t="shared" si="26"/>
        <v>1.0964242902125426E-10</v>
      </c>
      <c r="AH77" s="560">
        <f t="shared" si="27"/>
        <v>1.868993303021808E-10</v>
      </c>
      <c r="AI77" s="560">
        <f t="shared" si="28"/>
        <v>0</v>
      </c>
      <c r="AJ77" s="560">
        <f t="shared" si="29"/>
        <v>0</v>
      </c>
      <c r="AK77" s="560">
        <f t="shared" si="30"/>
        <v>0</v>
      </c>
      <c r="AL77" s="558">
        <f t="shared" si="31"/>
        <v>0</v>
      </c>
      <c r="AN77" s="663">
        <f>波及推計!AJ80</f>
        <v>3028194.4583484926</v>
      </c>
      <c r="AO77" s="732" t="s">
        <v>267</v>
      </c>
      <c r="AP77" s="745" t="s">
        <v>268</v>
      </c>
      <c r="AQ77" s="736">
        <f t="shared" si="33"/>
        <v>37.144990184841106</v>
      </c>
      <c r="AR77" s="738">
        <f t="shared" si="34"/>
        <v>0</v>
      </c>
      <c r="AS77" s="748">
        <f t="shared" si="35"/>
        <v>0</v>
      </c>
      <c r="AT77" s="737">
        <f t="shared" si="36"/>
        <v>3.3201859596203011E-4</v>
      </c>
      <c r="AU77" s="737">
        <f t="shared" si="37"/>
        <v>5.6596751629010844E-4</v>
      </c>
      <c r="AV77" s="737">
        <f t="shared" si="38"/>
        <v>0</v>
      </c>
      <c r="AW77" s="737">
        <f t="shared" si="39"/>
        <v>0</v>
      </c>
      <c r="AX77" s="737">
        <f t="shared" si="40"/>
        <v>0</v>
      </c>
      <c r="AY77" s="738">
        <f t="shared" si="41"/>
        <v>0</v>
      </c>
    </row>
    <row r="78" spans="1:51" ht="14.5">
      <c r="A78" s="537" t="s">
        <v>826</v>
      </c>
      <c r="B78" s="550">
        <v>75</v>
      </c>
      <c r="C78" s="550" t="s">
        <v>421</v>
      </c>
      <c r="D78" s="551">
        <v>556821</v>
      </c>
      <c r="E78" s="551">
        <v>1402676.7744617811</v>
      </c>
      <c r="F78" s="551">
        <v>72969.444659515691</v>
      </c>
      <c r="G78" s="551">
        <v>60.893127175058574</v>
      </c>
      <c r="H78" s="551">
        <v>830.95666308592979</v>
      </c>
      <c r="I78" s="551">
        <v>894.55737715289865</v>
      </c>
      <c r="J78" s="551">
        <v>0</v>
      </c>
      <c r="K78" s="551">
        <v>0</v>
      </c>
      <c r="L78" s="551">
        <v>0</v>
      </c>
      <c r="M78" s="540">
        <v>0</v>
      </c>
      <c r="N78" s="532">
        <v>152</v>
      </c>
      <c r="O78" s="552">
        <v>571</v>
      </c>
      <c r="P78" s="553" t="s">
        <v>270</v>
      </c>
      <c r="Q78" s="554">
        <f t="shared" si="43"/>
        <v>6981161.8730462138</v>
      </c>
      <c r="R78" s="555">
        <f t="shared" si="43"/>
        <v>479803.70036210044</v>
      </c>
      <c r="S78" s="555">
        <f t="shared" si="43"/>
        <v>2871.146834071877</v>
      </c>
      <c r="T78" s="555">
        <f t="shared" si="43"/>
        <v>749.01454871488772</v>
      </c>
      <c r="U78" s="555">
        <f t="shared" si="43"/>
        <v>48786.030321010519</v>
      </c>
      <c r="V78" s="555">
        <f t="shared" si="43"/>
        <v>600</v>
      </c>
      <c r="W78" s="555">
        <f t="shared" si="42"/>
        <v>48028.769862805711</v>
      </c>
      <c r="X78" s="555">
        <f t="shared" si="42"/>
        <v>0</v>
      </c>
      <c r="Y78" s="556">
        <f t="shared" si="42"/>
        <v>0</v>
      </c>
      <c r="Z78" s="555">
        <f>生産者価格評価表!DZ81</f>
        <v>4828578</v>
      </c>
      <c r="AB78" s="552">
        <v>571</v>
      </c>
      <c r="AC78" s="534" t="s">
        <v>270</v>
      </c>
      <c r="AD78" s="557">
        <f t="shared" si="32"/>
        <v>1.4458007871150085</v>
      </c>
      <c r="AE78" s="558">
        <f t="shared" si="24"/>
        <v>9.936749501863705E-2</v>
      </c>
      <c r="AF78" s="559">
        <f t="shared" si="25"/>
        <v>5.9461539899984569E-4</v>
      </c>
      <c r="AG78" s="560">
        <f t="shared" si="26"/>
        <v>1.5512114513111059E-4</v>
      </c>
      <c r="AH78" s="560">
        <f t="shared" si="27"/>
        <v>1.0103601996490586E-2</v>
      </c>
      <c r="AI78" s="560">
        <f t="shared" si="28"/>
        <v>1.2426018591809017E-4</v>
      </c>
      <c r="AJ78" s="560">
        <f t="shared" si="29"/>
        <v>9.9467731209490068E-3</v>
      </c>
      <c r="AK78" s="560">
        <f t="shared" si="30"/>
        <v>0</v>
      </c>
      <c r="AL78" s="558">
        <f t="shared" si="31"/>
        <v>0</v>
      </c>
      <c r="AN78" s="663">
        <f>波及推計!AJ81</f>
        <v>198225.93273498971</v>
      </c>
      <c r="AO78" s="732" t="s">
        <v>269</v>
      </c>
      <c r="AP78" s="745" t="s">
        <v>270</v>
      </c>
      <c r="AQ78" s="736">
        <f t="shared" si="33"/>
        <v>286595.20957485482</v>
      </c>
      <c r="AR78" s="738">
        <f t="shared" si="34"/>
        <v>19697.214383608774</v>
      </c>
      <c r="AS78" s="748">
        <f t="shared" si="35"/>
        <v>117.86819208533248</v>
      </c>
      <c r="AT78" s="737">
        <f t="shared" si="36"/>
        <v>30.749033680534104</v>
      </c>
      <c r="AU78" s="737">
        <f t="shared" si="37"/>
        <v>2002.7959297374507</v>
      </c>
      <c r="AV78" s="737">
        <f t="shared" si="38"/>
        <v>24.631591255436657</v>
      </c>
      <c r="AW78" s="737">
        <f t="shared" si="39"/>
        <v>1971.7083796034415</v>
      </c>
      <c r="AX78" s="737">
        <f t="shared" si="40"/>
        <v>0</v>
      </c>
      <c r="AY78" s="738">
        <f t="shared" si="41"/>
        <v>0</v>
      </c>
    </row>
    <row r="79" spans="1:51" ht="14.5">
      <c r="A79" s="537" t="s">
        <v>827</v>
      </c>
      <c r="B79" s="550">
        <v>76</v>
      </c>
      <c r="C79" s="550" t="s">
        <v>828</v>
      </c>
      <c r="D79" s="551">
        <v>474968</v>
      </c>
      <c r="E79" s="551">
        <v>2269389.321845755</v>
      </c>
      <c r="F79" s="551">
        <v>105343.1260512247</v>
      </c>
      <c r="G79" s="551">
        <v>3802.9755543323781</v>
      </c>
      <c r="H79" s="551">
        <v>88.658745848892636</v>
      </c>
      <c r="I79" s="551">
        <v>134.21131983725004</v>
      </c>
      <c r="J79" s="551">
        <v>0</v>
      </c>
      <c r="K79" s="551">
        <v>0</v>
      </c>
      <c r="L79" s="551">
        <v>0</v>
      </c>
      <c r="M79" s="540">
        <v>0</v>
      </c>
      <c r="N79" s="532">
        <v>161</v>
      </c>
      <c r="O79" s="552">
        <v>572</v>
      </c>
      <c r="P79" s="553" t="s">
        <v>272</v>
      </c>
      <c r="Q79" s="554">
        <f t="shared" si="43"/>
        <v>677223905.67276621</v>
      </c>
      <c r="R79" s="555">
        <f t="shared" si="43"/>
        <v>46416520.809626415</v>
      </c>
      <c r="S79" s="555">
        <f t="shared" si="43"/>
        <v>72460.254963404572</v>
      </c>
      <c r="T79" s="555">
        <f t="shared" si="43"/>
        <v>26726.276454561303</v>
      </c>
      <c r="U79" s="555">
        <f t="shared" si="43"/>
        <v>311892.95473615837</v>
      </c>
      <c r="V79" s="555">
        <f t="shared" si="43"/>
        <v>73768.178186474892</v>
      </c>
      <c r="W79" s="555">
        <f t="shared" si="42"/>
        <v>0</v>
      </c>
      <c r="X79" s="555">
        <f t="shared" si="42"/>
        <v>0</v>
      </c>
      <c r="Y79" s="556">
        <f t="shared" si="42"/>
        <v>0</v>
      </c>
      <c r="Z79" s="555">
        <f>生産者価格評価表!DZ82</f>
        <v>15986047</v>
      </c>
      <c r="AB79" s="552">
        <v>572</v>
      </c>
      <c r="AC79" s="534" t="s">
        <v>272</v>
      </c>
      <c r="AD79" s="557">
        <f t="shared" si="32"/>
        <v>42.363437669910901</v>
      </c>
      <c r="AE79" s="558">
        <f t="shared" si="24"/>
        <v>2.9035646404409055</v>
      </c>
      <c r="AF79" s="559">
        <f t="shared" si="25"/>
        <v>4.5327187492570599E-3</v>
      </c>
      <c r="AG79" s="560">
        <f t="shared" si="26"/>
        <v>1.6718502363067807E-3</v>
      </c>
      <c r="AH79" s="560">
        <f t="shared" si="27"/>
        <v>1.9510323892839698E-2</v>
      </c>
      <c r="AI79" s="560">
        <f t="shared" si="28"/>
        <v>4.6145352998446017E-3</v>
      </c>
      <c r="AJ79" s="560">
        <f t="shared" si="29"/>
        <v>0</v>
      </c>
      <c r="AK79" s="560">
        <f t="shared" si="30"/>
        <v>0</v>
      </c>
      <c r="AL79" s="558">
        <f t="shared" si="31"/>
        <v>0</v>
      </c>
      <c r="AN79" s="663">
        <f>波及推計!AJ82</f>
        <v>445365.33490560757</v>
      </c>
      <c r="AO79" s="732" t="s">
        <v>271</v>
      </c>
      <c r="AP79" s="745" t="s">
        <v>272</v>
      </c>
      <c r="AQ79" s="736">
        <f t="shared" si="33"/>
        <v>18867206.605612699</v>
      </c>
      <c r="AR79" s="738">
        <f t="shared" si="34"/>
        <v>1293147.0385100439</v>
      </c>
      <c r="AS79" s="748">
        <f t="shared" si="35"/>
        <v>2018.7158037957972</v>
      </c>
      <c r="AT79" s="737">
        <f t="shared" si="36"/>
        <v>744.58414040478851</v>
      </c>
      <c r="AU79" s="737">
        <f t="shared" si="37"/>
        <v>8689.2219346514285</v>
      </c>
      <c r="AV79" s="737">
        <f t="shared" si="38"/>
        <v>2055.1540592490392</v>
      </c>
      <c r="AW79" s="737">
        <f t="shared" si="39"/>
        <v>0</v>
      </c>
      <c r="AX79" s="737">
        <f t="shared" si="40"/>
        <v>0</v>
      </c>
      <c r="AY79" s="738">
        <f t="shared" si="41"/>
        <v>0</v>
      </c>
    </row>
    <row r="80" spans="1:51" ht="14.5">
      <c r="A80" s="537" t="s">
        <v>829</v>
      </c>
      <c r="B80" s="550">
        <v>77</v>
      </c>
      <c r="C80" s="550" t="s">
        <v>830</v>
      </c>
      <c r="D80" s="551">
        <v>500000</v>
      </c>
      <c r="E80" s="551">
        <v>1107610.511110422</v>
      </c>
      <c r="F80" s="551">
        <v>23212.041888284344</v>
      </c>
      <c r="G80" s="551">
        <v>19024.096246807581</v>
      </c>
      <c r="H80" s="551">
        <v>43.271270318762603</v>
      </c>
      <c r="I80" s="551">
        <v>65.503907650731648</v>
      </c>
      <c r="J80" s="551">
        <v>0</v>
      </c>
      <c r="K80" s="551">
        <v>0</v>
      </c>
      <c r="L80" s="551">
        <v>0</v>
      </c>
      <c r="M80" s="540">
        <v>0</v>
      </c>
      <c r="N80" s="532">
        <v>161</v>
      </c>
      <c r="O80" s="552">
        <v>573</v>
      </c>
      <c r="P80" s="553" t="s">
        <v>274</v>
      </c>
      <c r="Q80" s="554">
        <f t="shared" si="43"/>
        <v>921131790.78232205</v>
      </c>
      <c r="R80" s="555">
        <f t="shared" si="43"/>
        <v>62719897.107374541</v>
      </c>
      <c r="S80" s="555">
        <f t="shared" si="43"/>
        <v>156696.94075852371</v>
      </c>
      <c r="T80" s="555">
        <f t="shared" si="43"/>
        <v>36416.608077923549</v>
      </c>
      <c r="U80" s="555">
        <f t="shared" si="43"/>
        <v>424978.14890909626</v>
      </c>
      <c r="V80" s="555">
        <f t="shared" si="43"/>
        <v>1256512.6781319007</v>
      </c>
      <c r="W80" s="555">
        <f t="shared" si="42"/>
        <v>0</v>
      </c>
      <c r="X80" s="555">
        <f t="shared" si="42"/>
        <v>0</v>
      </c>
      <c r="Y80" s="556">
        <f t="shared" si="42"/>
        <v>0</v>
      </c>
      <c r="Z80" s="555">
        <f>生産者価格評価表!DZ83</f>
        <v>9849179</v>
      </c>
      <c r="AB80" s="552">
        <v>573</v>
      </c>
      <c r="AC80" s="534" t="s">
        <v>274</v>
      </c>
      <c r="AD80" s="557">
        <f t="shared" si="32"/>
        <v>93.523713071142481</v>
      </c>
      <c r="AE80" s="558">
        <f t="shared" si="24"/>
        <v>6.3680330215721064</v>
      </c>
      <c r="AF80" s="559">
        <f t="shared" si="25"/>
        <v>1.5909644931676407E-2</v>
      </c>
      <c r="AG80" s="560">
        <f t="shared" si="26"/>
        <v>3.6974257527377205E-3</v>
      </c>
      <c r="AH80" s="560">
        <f t="shared" si="27"/>
        <v>4.314858618257382E-2</v>
      </c>
      <c r="AI80" s="560">
        <f t="shared" si="28"/>
        <v>0.12757537233630342</v>
      </c>
      <c r="AJ80" s="560">
        <f t="shared" si="29"/>
        <v>0</v>
      </c>
      <c r="AK80" s="560">
        <f t="shared" si="30"/>
        <v>0</v>
      </c>
      <c r="AL80" s="558">
        <f t="shared" si="31"/>
        <v>0</v>
      </c>
      <c r="AN80" s="663">
        <f>波及推計!AJ83</f>
        <v>257442.83596645837</v>
      </c>
      <c r="AO80" s="732" t="s">
        <v>273</v>
      </c>
      <c r="AP80" s="745" t="s">
        <v>274</v>
      </c>
      <c r="AQ80" s="736">
        <f t="shared" si="33"/>
        <v>24077009.923148252</v>
      </c>
      <c r="AR80" s="738">
        <f t="shared" si="34"/>
        <v>1639404.480601578</v>
      </c>
      <c r="AS80" s="748">
        <f t="shared" si="35"/>
        <v>4095.8241104301651</v>
      </c>
      <c r="AT80" s="737">
        <f t="shared" si="36"/>
        <v>951.87577156021587</v>
      </c>
      <c r="AU80" s="737">
        <f t="shared" si="37"/>
        <v>11108.294394784944</v>
      </c>
      <c r="AV80" s="737">
        <f t="shared" si="38"/>
        <v>32843.365653734814</v>
      </c>
      <c r="AW80" s="737">
        <f t="shared" si="39"/>
        <v>0</v>
      </c>
      <c r="AX80" s="737">
        <f t="shared" si="40"/>
        <v>0</v>
      </c>
      <c r="AY80" s="738">
        <f t="shared" si="41"/>
        <v>0</v>
      </c>
    </row>
    <row r="81" spans="1:51" ht="14.5">
      <c r="A81" s="537" t="s">
        <v>831</v>
      </c>
      <c r="B81" s="550">
        <v>78</v>
      </c>
      <c r="C81" s="550" t="s">
        <v>832</v>
      </c>
      <c r="D81" s="551">
        <v>140648</v>
      </c>
      <c r="E81" s="551">
        <v>1340948.5848686893</v>
      </c>
      <c r="F81" s="551">
        <v>77202.25405278214</v>
      </c>
      <c r="G81" s="551">
        <v>0</v>
      </c>
      <c r="H81" s="551">
        <v>52.387141614648804</v>
      </c>
      <c r="I81" s="551">
        <v>79.303483838879032</v>
      </c>
      <c r="J81" s="551">
        <v>0</v>
      </c>
      <c r="K81" s="551">
        <v>0</v>
      </c>
      <c r="L81" s="551">
        <v>0</v>
      </c>
      <c r="M81" s="540">
        <v>0</v>
      </c>
      <c r="N81" s="532">
        <v>161</v>
      </c>
      <c r="O81" s="552">
        <v>574</v>
      </c>
      <c r="P81" s="553" t="s">
        <v>276</v>
      </c>
      <c r="Q81" s="554">
        <f t="shared" si="43"/>
        <v>127719658.85881585</v>
      </c>
      <c r="R81" s="555">
        <f t="shared" si="43"/>
        <v>9252207.0927407127</v>
      </c>
      <c r="S81" s="555">
        <f t="shared" si="43"/>
        <v>317625.22779756866</v>
      </c>
      <c r="T81" s="555">
        <f t="shared" si="43"/>
        <v>5029.3215569269123</v>
      </c>
      <c r="U81" s="555">
        <f t="shared" si="43"/>
        <v>135996.9604679216</v>
      </c>
      <c r="V81" s="555">
        <f t="shared" si="43"/>
        <v>179261.83221627423</v>
      </c>
      <c r="W81" s="555">
        <f t="shared" si="42"/>
        <v>0</v>
      </c>
      <c r="X81" s="555">
        <f t="shared" si="42"/>
        <v>0</v>
      </c>
      <c r="Y81" s="556">
        <f t="shared" si="42"/>
        <v>0</v>
      </c>
      <c r="Z81" s="555">
        <f>生産者価格評価表!DZ84</f>
        <v>5467156</v>
      </c>
      <c r="AB81" s="552">
        <v>574</v>
      </c>
      <c r="AC81" s="534" t="s">
        <v>276</v>
      </c>
      <c r="AD81" s="557">
        <f t="shared" si="32"/>
        <v>23.361261112508195</v>
      </c>
      <c r="AE81" s="558">
        <f t="shared" si="24"/>
        <v>1.6923254234451537</v>
      </c>
      <c r="AF81" s="559">
        <f t="shared" si="25"/>
        <v>5.809697542882783E-2</v>
      </c>
      <c r="AG81" s="560">
        <f t="shared" si="26"/>
        <v>9.1991550212339147E-4</v>
      </c>
      <c r="AH81" s="560">
        <f t="shared" si="27"/>
        <v>2.4875266128846808E-2</v>
      </c>
      <c r="AI81" s="560">
        <f t="shared" si="28"/>
        <v>3.2788863572993751E-2</v>
      </c>
      <c r="AJ81" s="560">
        <f t="shared" si="29"/>
        <v>0</v>
      </c>
      <c r="AK81" s="560">
        <f t="shared" si="30"/>
        <v>0</v>
      </c>
      <c r="AL81" s="558">
        <f t="shared" si="31"/>
        <v>0</v>
      </c>
      <c r="AN81" s="663">
        <f>波及推計!AJ84</f>
        <v>21941.199991541569</v>
      </c>
      <c r="AO81" s="732" t="s">
        <v>275</v>
      </c>
      <c r="AP81" s="745" t="s">
        <v>276</v>
      </c>
      <c r="AQ81" s="736">
        <f t="shared" si="33"/>
        <v>512574.10212416522</v>
      </c>
      <c r="AR81" s="738">
        <f t="shared" si="34"/>
        <v>37131.650566580385</v>
      </c>
      <c r="AS81" s="748">
        <f t="shared" si="35"/>
        <v>1274.717356787588</v>
      </c>
      <c r="AT81" s="737">
        <f t="shared" si="36"/>
        <v>20.184050007408715</v>
      </c>
      <c r="AU81" s="737">
        <f t="shared" si="37"/>
        <v>545.7931889758479</v>
      </c>
      <c r="AV81" s="737">
        <f t="shared" si="38"/>
        <v>719.42701315042814</v>
      </c>
      <c r="AW81" s="737">
        <f t="shared" si="39"/>
        <v>0</v>
      </c>
      <c r="AX81" s="737">
        <f t="shared" si="40"/>
        <v>0</v>
      </c>
      <c r="AY81" s="738">
        <f t="shared" si="41"/>
        <v>0</v>
      </c>
    </row>
    <row r="82" spans="1:51" ht="14.5">
      <c r="A82" s="537" t="s">
        <v>833</v>
      </c>
      <c r="B82" s="550">
        <v>79</v>
      </c>
      <c r="C82" s="550" t="s">
        <v>425</v>
      </c>
      <c r="D82" s="551">
        <v>1247942</v>
      </c>
      <c r="E82" s="551">
        <v>3974783.1313824486</v>
      </c>
      <c r="F82" s="551">
        <v>130645.53243817412</v>
      </c>
      <c r="G82" s="551">
        <v>6011.9237106284509</v>
      </c>
      <c r="H82" s="551">
        <v>155.28375147331991</v>
      </c>
      <c r="I82" s="551">
        <v>235.06803570213248</v>
      </c>
      <c r="J82" s="551">
        <v>0</v>
      </c>
      <c r="K82" s="551">
        <v>0</v>
      </c>
      <c r="L82" s="551">
        <v>0</v>
      </c>
      <c r="M82" s="540">
        <v>0</v>
      </c>
      <c r="N82" s="532">
        <v>161</v>
      </c>
      <c r="O82" s="552">
        <v>575</v>
      </c>
      <c r="P82" s="553" t="s">
        <v>278</v>
      </c>
      <c r="Q82" s="554">
        <f t="shared" si="43"/>
        <v>48300193.242842354</v>
      </c>
      <c r="R82" s="555">
        <f t="shared" si="43"/>
        <v>3290398.020117152</v>
      </c>
      <c r="S82" s="555">
        <f t="shared" si="43"/>
        <v>0</v>
      </c>
      <c r="T82" s="555">
        <f t="shared" si="43"/>
        <v>1146.9613737753218</v>
      </c>
      <c r="U82" s="555">
        <f t="shared" si="43"/>
        <v>50688.17018092396</v>
      </c>
      <c r="V82" s="555">
        <f t="shared" si="43"/>
        <v>0</v>
      </c>
      <c r="W82" s="555">
        <f t="shared" si="42"/>
        <v>0</v>
      </c>
      <c r="X82" s="555">
        <f t="shared" si="42"/>
        <v>0</v>
      </c>
      <c r="Y82" s="556">
        <f t="shared" si="42"/>
        <v>0</v>
      </c>
      <c r="Z82" s="555">
        <f>生産者価格評価表!DZ85</f>
        <v>1668709</v>
      </c>
      <c r="AB82" s="552">
        <v>575</v>
      </c>
      <c r="AC82" s="534" t="s">
        <v>278</v>
      </c>
      <c r="AD82" s="557">
        <f t="shared" si="32"/>
        <v>28.944647175057096</v>
      </c>
      <c r="AE82" s="558">
        <f t="shared" si="24"/>
        <v>1.9718225407288821</v>
      </c>
      <c r="AF82" s="559">
        <f t="shared" si="25"/>
        <v>0</v>
      </c>
      <c r="AG82" s="560">
        <f t="shared" si="26"/>
        <v>6.8733456448986723E-4</v>
      </c>
      <c r="AH82" s="560">
        <f t="shared" si="27"/>
        <v>3.0375679750588004E-2</v>
      </c>
      <c r="AI82" s="560">
        <f t="shared" si="28"/>
        <v>0</v>
      </c>
      <c r="AJ82" s="560">
        <f t="shared" si="29"/>
        <v>0</v>
      </c>
      <c r="AK82" s="560">
        <f t="shared" si="30"/>
        <v>0</v>
      </c>
      <c r="AL82" s="558">
        <f t="shared" si="31"/>
        <v>0</v>
      </c>
      <c r="AN82" s="663">
        <f>波及推計!AJ85</f>
        <v>42004.957113242119</v>
      </c>
      <c r="AO82" s="732" t="s">
        <v>277</v>
      </c>
      <c r="AP82" s="745" t="s">
        <v>278</v>
      </c>
      <c r="AQ82" s="736">
        <f t="shared" si="33"/>
        <v>1215818.6632461979</v>
      </c>
      <c r="AR82" s="738">
        <f t="shared" si="34"/>
        <v>82826.321258240801</v>
      </c>
      <c r="AS82" s="748">
        <f t="shared" si="35"/>
        <v>0</v>
      </c>
      <c r="AT82" s="737">
        <f t="shared" si="36"/>
        <v>28.871458903845824</v>
      </c>
      <c r="AU82" s="737">
        <f t="shared" si="37"/>
        <v>1275.9291252090261</v>
      </c>
      <c r="AV82" s="737">
        <f t="shared" si="38"/>
        <v>0</v>
      </c>
      <c r="AW82" s="737">
        <f t="shared" si="39"/>
        <v>0</v>
      </c>
      <c r="AX82" s="737">
        <f t="shared" si="40"/>
        <v>0</v>
      </c>
      <c r="AY82" s="738">
        <f t="shared" si="41"/>
        <v>0</v>
      </c>
    </row>
    <row r="83" spans="1:51" ht="14.5">
      <c r="A83" s="537" t="s">
        <v>834</v>
      </c>
      <c r="B83" s="550">
        <v>80</v>
      </c>
      <c r="C83" s="550" t="s">
        <v>835</v>
      </c>
      <c r="D83" s="551">
        <v>641829</v>
      </c>
      <c r="E83" s="551">
        <v>372712.86912139738</v>
      </c>
      <c r="F83" s="551">
        <v>22589.401656023467</v>
      </c>
      <c r="G83" s="551">
        <v>9191.491220861988</v>
      </c>
      <c r="H83" s="551">
        <v>14.560857945330326</v>
      </c>
      <c r="I83" s="551">
        <v>22.042179190490998</v>
      </c>
      <c r="J83" s="551">
        <v>0</v>
      </c>
      <c r="K83" s="551">
        <v>0</v>
      </c>
      <c r="L83" s="551">
        <v>0</v>
      </c>
      <c r="M83" s="540">
        <v>0</v>
      </c>
      <c r="N83" s="532">
        <v>162</v>
      </c>
      <c r="O83" s="552">
        <v>576</v>
      </c>
      <c r="P83" s="553" t="s">
        <v>280</v>
      </c>
      <c r="Q83" s="554">
        <f t="shared" si="43"/>
        <v>17907049.00335677</v>
      </c>
      <c r="R83" s="555">
        <f t="shared" si="43"/>
        <v>1233175.559734643</v>
      </c>
      <c r="S83" s="555">
        <f t="shared" si="43"/>
        <v>272.32004504534802</v>
      </c>
      <c r="T83" s="555">
        <f t="shared" si="43"/>
        <v>160.06124213068543</v>
      </c>
      <c r="U83" s="555">
        <f t="shared" si="43"/>
        <v>272.8445477595285</v>
      </c>
      <c r="V83" s="555">
        <f t="shared" si="43"/>
        <v>0</v>
      </c>
      <c r="W83" s="555">
        <f t="shared" si="42"/>
        <v>0</v>
      </c>
      <c r="X83" s="555">
        <f t="shared" si="42"/>
        <v>0</v>
      </c>
      <c r="Y83" s="556">
        <f t="shared" si="42"/>
        <v>0</v>
      </c>
      <c r="Z83" s="555">
        <f>生産者価格評価表!DZ86</f>
        <v>811755</v>
      </c>
      <c r="AB83" s="552">
        <v>576</v>
      </c>
      <c r="AC83" s="534" t="s">
        <v>280</v>
      </c>
      <c r="AD83" s="557">
        <f t="shared" si="32"/>
        <v>22.05967194948817</v>
      </c>
      <c r="AE83" s="558">
        <f t="shared" si="24"/>
        <v>1.5191474764364161</v>
      </c>
      <c r="AF83" s="559">
        <f t="shared" si="25"/>
        <v>3.3547073322042739E-4</v>
      </c>
      <c r="AG83" s="560">
        <f t="shared" si="26"/>
        <v>1.9717925005781971E-4</v>
      </c>
      <c r="AH83" s="560">
        <f t="shared" si="27"/>
        <v>3.3611686747790713E-4</v>
      </c>
      <c r="AI83" s="560">
        <f t="shared" si="28"/>
        <v>0</v>
      </c>
      <c r="AJ83" s="560">
        <f t="shared" si="29"/>
        <v>0</v>
      </c>
      <c r="AK83" s="560">
        <f t="shared" si="30"/>
        <v>0</v>
      </c>
      <c r="AL83" s="558">
        <f t="shared" si="31"/>
        <v>0</v>
      </c>
      <c r="AN83" s="663">
        <f>波及推計!AJ86</f>
        <v>21699.720079963365</v>
      </c>
      <c r="AO83" s="732" t="s">
        <v>279</v>
      </c>
      <c r="AP83" s="745" t="s">
        <v>280</v>
      </c>
      <c r="AQ83" s="736">
        <f t="shared" si="33"/>
        <v>478688.70635971305</v>
      </c>
      <c r="AR83" s="738">
        <f t="shared" si="34"/>
        <v>32965.074998852971</v>
      </c>
      <c r="AS83" s="748">
        <f t="shared" si="35"/>
        <v>7.2796210059033415</v>
      </c>
      <c r="AT83" s="737">
        <f t="shared" si="36"/>
        <v>4.2787345318317875</v>
      </c>
      <c r="AU83" s="737">
        <f t="shared" si="37"/>
        <v>7.2936419384247264</v>
      </c>
      <c r="AV83" s="737">
        <f t="shared" si="38"/>
        <v>0</v>
      </c>
      <c r="AW83" s="737">
        <f t="shared" si="39"/>
        <v>0</v>
      </c>
      <c r="AX83" s="737">
        <f t="shared" si="40"/>
        <v>0</v>
      </c>
      <c r="AY83" s="738">
        <f t="shared" si="41"/>
        <v>0</v>
      </c>
    </row>
    <row r="84" spans="1:51" ht="14.5">
      <c r="A84" s="537" t="s">
        <v>836</v>
      </c>
      <c r="B84" s="550">
        <v>81</v>
      </c>
      <c r="C84" s="550" t="s">
        <v>837</v>
      </c>
      <c r="D84" s="551">
        <v>433963</v>
      </c>
      <c r="E84" s="551">
        <v>546717.2964277732</v>
      </c>
      <c r="F84" s="551">
        <v>33014.518823084923</v>
      </c>
      <c r="G84" s="551">
        <v>3784.4556714119044</v>
      </c>
      <c r="H84" s="551">
        <v>21.358728257239118</v>
      </c>
      <c r="I84" s="551">
        <v>32.332773061497498</v>
      </c>
      <c r="J84" s="551">
        <v>0</v>
      </c>
      <c r="K84" s="551">
        <v>0</v>
      </c>
      <c r="L84" s="551">
        <v>0</v>
      </c>
      <c r="M84" s="540">
        <v>0</v>
      </c>
      <c r="N84" s="532">
        <v>162</v>
      </c>
      <c r="O84" s="552">
        <v>577</v>
      </c>
      <c r="P84" s="553" t="s">
        <v>282</v>
      </c>
      <c r="Q84" s="554">
        <f t="shared" si="43"/>
        <v>7061075.1599939857</v>
      </c>
      <c r="R84" s="555">
        <f t="shared" si="43"/>
        <v>478231.76928997278</v>
      </c>
      <c r="S84" s="555">
        <f t="shared" si="43"/>
        <v>1909.9144185158077</v>
      </c>
      <c r="T84" s="555">
        <f t="shared" si="43"/>
        <v>63.11505936432647</v>
      </c>
      <c r="U84" s="555">
        <f t="shared" si="43"/>
        <v>107.58756835721243</v>
      </c>
      <c r="V84" s="555">
        <f t="shared" si="43"/>
        <v>0</v>
      </c>
      <c r="W84" s="555">
        <f t="shared" si="42"/>
        <v>0</v>
      </c>
      <c r="X84" s="555">
        <f t="shared" si="42"/>
        <v>0</v>
      </c>
      <c r="Y84" s="556">
        <f t="shared" si="42"/>
        <v>0</v>
      </c>
      <c r="Z84" s="555">
        <f>生産者価格評価表!DZ87</f>
        <v>3045236</v>
      </c>
      <c r="AB84" s="552">
        <v>577</v>
      </c>
      <c r="AC84" s="534" t="s">
        <v>282</v>
      </c>
      <c r="AD84" s="557">
        <f t="shared" si="32"/>
        <v>2.3187283875515678</v>
      </c>
      <c r="AE84" s="558">
        <f t="shared" si="24"/>
        <v>0.15704259679380278</v>
      </c>
      <c r="AF84" s="559">
        <f t="shared" si="25"/>
        <v>6.2718108498514E-4</v>
      </c>
      <c r="AG84" s="560">
        <f t="shared" si="26"/>
        <v>2.0725835161651335E-5</v>
      </c>
      <c r="AH84" s="560">
        <f t="shared" si="27"/>
        <v>3.532979656000797E-5</v>
      </c>
      <c r="AI84" s="560">
        <f t="shared" si="28"/>
        <v>0</v>
      </c>
      <c r="AJ84" s="560">
        <f t="shared" si="29"/>
        <v>0</v>
      </c>
      <c r="AK84" s="560">
        <f t="shared" si="30"/>
        <v>0</v>
      </c>
      <c r="AL84" s="558">
        <f t="shared" si="31"/>
        <v>0</v>
      </c>
      <c r="AN84" s="663">
        <f>波及推計!AJ87</f>
        <v>80350.767555992541</v>
      </c>
      <c r="AO84" s="732" t="s">
        <v>281</v>
      </c>
      <c r="AP84" s="745" t="s">
        <v>282</v>
      </c>
      <c r="AQ84" s="736">
        <f t="shared" si="33"/>
        <v>186311.60569363742</v>
      </c>
      <c r="AR84" s="738">
        <f t="shared" si="34"/>
        <v>12618.493191368307</v>
      </c>
      <c r="AS84" s="748">
        <f t="shared" si="35"/>
        <v>50.394481575156185</v>
      </c>
      <c r="AT84" s="737">
        <f t="shared" si="36"/>
        <v>1.6653367634776635</v>
      </c>
      <c r="AU84" s="737">
        <f t="shared" si="37"/>
        <v>2.8387762711937055</v>
      </c>
      <c r="AV84" s="737">
        <f t="shared" si="38"/>
        <v>0</v>
      </c>
      <c r="AW84" s="737">
        <f t="shared" si="39"/>
        <v>0</v>
      </c>
      <c r="AX84" s="737">
        <f t="shared" si="40"/>
        <v>0</v>
      </c>
      <c r="AY84" s="738">
        <f t="shared" si="41"/>
        <v>0</v>
      </c>
    </row>
    <row r="85" spans="1:51" ht="14.5">
      <c r="A85" s="537" t="s">
        <v>838</v>
      </c>
      <c r="B85" s="550">
        <v>82</v>
      </c>
      <c r="C85" s="550" t="s">
        <v>839</v>
      </c>
      <c r="D85" s="551">
        <v>284590</v>
      </c>
      <c r="E85" s="551">
        <v>272470.48195337871</v>
      </c>
      <c r="F85" s="551">
        <v>16691.229548281921</v>
      </c>
      <c r="G85" s="551">
        <v>3626.4633719147137</v>
      </c>
      <c r="H85" s="551">
        <v>10.644665936465431</v>
      </c>
      <c r="I85" s="551">
        <v>16.113860520817262</v>
      </c>
      <c r="J85" s="551">
        <v>0</v>
      </c>
      <c r="K85" s="551">
        <v>0</v>
      </c>
      <c r="L85" s="551">
        <v>0</v>
      </c>
      <c r="M85" s="540">
        <v>0</v>
      </c>
      <c r="N85" s="532">
        <v>162</v>
      </c>
      <c r="O85" s="552">
        <v>578</v>
      </c>
      <c r="P85" s="553" t="s">
        <v>284</v>
      </c>
      <c r="Q85" s="554">
        <f t="shared" si="43"/>
        <v>14973776.274914995</v>
      </c>
      <c r="R85" s="555">
        <f t="shared" si="43"/>
        <v>1012784.3145103557</v>
      </c>
      <c r="S85" s="555">
        <f t="shared" si="43"/>
        <v>46.66817463440475</v>
      </c>
      <c r="T85" s="555">
        <f t="shared" si="43"/>
        <v>133.84233379272058</v>
      </c>
      <c r="U85" s="555">
        <f t="shared" si="43"/>
        <v>228.15111608929462</v>
      </c>
      <c r="V85" s="555">
        <f t="shared" si="43"/>
        <v>0</v>
      </c>
      <c r="W85" s="555">
        <f t="shared" si="42"/>
        <v>0</v>
      </c>
      <c r="X85" s="555">
        <f t="shared" si="42"/>
        <v>0</v>
      </c>
      <c r="Y85" s="556">
        <f t="shared" si="42"/>
        <v>0</v>
      </c>
      <c r="Z85" s="555">
        <f>生産者価格評価表!DZ88</f>
        <v>6617483</v>
      </c>
      <c r="AB85" s="552">
        <v>578</v>
      </c>
      <c r="AC85" s="534" t="s">
        <v>284</v>
      </c>
      <c r="AD85" s="557">
        <f t="shared" si="32"/>
        <v>2.2627600667678323</v>
      </c>
      <c r="AE85" s="558">
        <f t="shared" si="24"/>
        <v>0.15304675728072981</v>
      </c>
      <c r="AF85" s="559">
        <f t="shared" si="25"/>
        <v>7.0522545557585491E-6</v>
      </c>
      <c r="AG85" s="560">
        <f t="shared" si="26"/>
        <v>2.0225565187356067E-5</v>
      </c>
      <c r="AH85" s="560">
        <f t="shared" si="27"/>
        <v>3.4477023377210732E-5</v>
      </c>
      <c r="AI85" s="560">
        <f t="shared" si="28"/>
        <v>0</v>
      </c>
      <c r="AJ85" s="560">
        <f t="shared" si="29"/>
        <v>0</v>
      </c>
      <c r="AK85" s="560">
        <f t="shared" si="30"/>
        <v>0</v>
      </c>
      <c r="AL85" s="558">
        <f t="shared" si="31"/>
        <v>0</v>
      </c>
      <c r="AN85" s="663">
        <f>波及推計!AJ88</f>
        <v>237748.4510811558</v>
      </c>
      <c r="AO85" s="732" t="s">
        <v>283</v>
      </c>
      <c r="AP85" s="745" t="s">
        <v>284</v>
      </c>
      <c r="AQ85" s="736">
        <f t="shared" si="33"/>
        <v>537967.70104234479</v>
      </c>
      <c r="AR85" s="738">
        <f t="shared" si="34"/>
        <v>36386.629486487116</v>
      </c>
      <c r="AS85" s="748">
        <f t="shared" si="35"/>
        <v>1.6766625972616196</v>
      </c>
      <c r="AT85" s="737">
        <f t="shared" si="36"/>
        <v>4.8085967955348519</v>
      </c>
      <c r="AU85" s="737">
        <f t="shared" si="37"/>
        <v>8.1968589058206511</v>
      </c>
      <c r="AV85" s="737">
        <f t="shared" si="38"/>
        <v>0</v>
      </c>
      <c r="AW85" s="737">
        <f t="shared" si="39"/>
        <v>0</v>
      </c>
      <c r="AX85" s="737">
        <f t="shared" si="40"/>
        <v>0</v>
      </c>
      <c r="AY85" s="738">
        <f t="shared" si="41"/>
        <v>0</v>
      </c>
    </row>
    <row r="86" spans="1:51" ht="14.5">
      <c r="A86" s="537" t="s">
        <v>840</v>
      </c>
      <c r="B86" s="550">
        <v>83</v>
      </c>
      <c r="C86" s="550" t="s">
        <v>841</v>
      </c>
      <c r="D86" s="551">
        <v>380528</v>
      </c>
      <c r="E86" s="551">
        <v>397215.62977083621</v>
      </c>
      <c r="F86" s="551">
        <v>23628.115219549509</v>
      </c>
      <c r="G86" s="551">
        <v>9591.3445400076707</v>
      </c>
      <c r="H86" s="551">
        <v>15.518112836812758</v>
      </c>
      <c r="I86" s="551">
        <v>23.491268518073966</v>
      </c>
      <c r="J86" s="551">
        <v>0</v>
      </c>
      <c r="K86" s="551">
        <v>0</v>
      </c>
      <c r="L86" s="551">
        <v>0</v>
      </c>
      <c r="M86" s="540">
        <v>0</v>
      </c>
      <c r="N86" s="532">
        <v>162</v>
      </c>
      <c r="O86" s="552">
        <v>579</v>
      </c>
      <c r="P86" s="553" t="s">
        <v>286</v>
      </c>
      <c r="Q86" s="554">
        <f t="shared" si="43"/>
        <v>1936467.7537353951</v>
      </c>
      <c r="R86" s="555">
        <f t="shared" si="43"/>
        <v>118257.62484493532</v>
      </c>
      <c r="S86" s="555">
        <f t="shared" si="43"/>
        <v>0</v>
      </c>
      <c r="T86" s="555">
        <f t="shared" si="43"/>
        <v>17.309018026968214</v>
      </c>
      <c r="U86" s="555">
        <f t="shared" si="43"/>
        <v>29.505401388012107</v>
      </c>
      <c r="V86" s="555">
        <f t="shared" si="43"/>
        <v>0</v>
      </c>
      <c r="W86" s="555">
        <f t="shared" si="42"/>
        <v>0</v>
      </c>
      <c r="X86" s="555">
        <f t="shared" si="42"/>
        <v>0</v>
      </c>
      <c r="Y86" s="556">
        <f t="shared" si="42"/>
        <v>0</v>
      </c>
      <c r="Z86" s="555">
        <f>生産者価格評価表!DZ89</f>
        <v>1532744</v>
      </c>
      <c r="AB86" s="552">
        <v>579</v>
      </c>
      <c r="AC86" s="534" t="s">
        <v>286</v>
      </c>
      <c r="AD86" s="557">
        <f t="shared" si="32"/>
        <v>1.2633993372248693</v>
      </c>
      <c r="AE86" s="558">
        <f t="shared" si="24"/>
        <v>7.7154191988313317E-2</v>
      </c>
      <c r="AF86" s="559">
        <f t="shared" si="25"/>
        <v>0</v>
      </c>
      <c r="AG86" s="560">
        <f t="shared" si="26"/>
        <v>1.1292830392399653E-5</v>
      </c>
      <c r="AH86" s="560">
        <f t="shared" si="27"/>
        <v>1.9250051794697685E-5</v>
      </c>
      <c r="AI86" s="560">
        <f t="shared" si="28"/>
        <v>0</v>
      </c>
      <c r="AJ86" s="560">
        <f t="shared" si="29"/>
        <v>0</v>
      </c>
      <c r="AK86" s="560">
        <f t="shared" si="30"/>
        <v>0</v>
      </c>
      <c r="AL86" s="558">
        <f t="shared" si="31"/>
        <v>0</v>
      </c>
      <c r="AN86" s="663">
        <f>波及推計!AJ89</f>
        <v>43299.567959306791</v>
      </c>
      <c r="AO86" s="732" t="s">
        <v>285</v>
      </c>
      <c r="AP86" s="745" t="s">
        <v>286</v>
      </c>
      <c r="AQ86" s="736">
        <f t="shared" si="33"/>
        <v>54704.645461911387</v>
      </c>
      <c r="AR86" s="738">
        <f t="shared" si="34"/>
        <v>3340.7431793433761</v>
      </c>
      <c r="AS86" s="748">
        <f t="shared" si="35"/>
        <v>0</v>
      </c>
      <c r="AT86" s="737">
        <f t="shared" si="36"/>
        <v>0.48897467702863395</v>
      </c>
      <c r="AU86" s="737">
        <f t="shared" si="37"/>
        <v>0.83351892590468801</v>
      </c>
      <c r="AV86" s="737">
        <f t="shared" si="38"/>
        <v>0</v>
      </c>
      <c r="AW86" s="737">
        <f t="shared" si="39"/>
        <v>0</v>
      </c>
      <c r="AX86" s="737">
        <f t="shared" si="40"/>
        <v>0</v>
      </c>
      <c r="AY86" s="738">
        <f t="shared" si="41"/>
        <v>0</v>
      </c>
    </row>
    <row r="87" spans="1:51" ht="14.5">
      <c r="A87" s="537" t="s">
        <v>842</v>
      </c>
      <c r="B87" s="550">
        <v>84</v>
      </c>
      <c r="C87" s="550" t="s">
        <v>428</v>
      </c>
      <c r="D87" s="551">
        <v>440904</v>
      </c>
      <c r="E87" s="551">
        <v>41320799.469656691</v>
      </c>
      <c r="F87" s="551">
        <v>2836008.7010538564</v>
      </c>
      <c r="G87" s="551">
        <v>885.07970830891088</v>
      </c>
      <c r="H87" s="551">
        <v>2218.5594738361679</v>
      </c>
      <c r="I87" s="551">
        <v>6366.3906955551292</v>
      </c>
      <c r="J87" s="551">
        <v>0</v>
      </c>
      <c r="K87" s="551">
        <v>0</v>
      </c>
      <c r="L87" s="551">
        <v>0</v>
      </c>
      <c r="M87" s="540">
        <v>0</v>
      </c>
      <c r="N87" s="532">
        <v>163</v>
      </c>
      <c r="O87" s="552">
        <v>591</v>
      </c>
      <c r="P87" s="553" t="s">
        <v>288</v>
      </c>
      <c r="Q87" s="554">
        <f t="shared" si="43"/>
        <v>1979770.5212422991</v>
      </c>
      <c r="R87" s="555">
        <f t="shared" si="43"/>
        <v>104569.89003523882</v>
      </c>
      <c r="S87" s="555">
        <f t="shared" si="43"/>
        <v>0</v>
      </c>
      <c r="T87" s="555">
        <f t="shared" si="43"/>
        <v>17.696077600745671</v>
      </c>
      <c r="U87" s="555">
        <f t="shared" si="43"/>
        <v>30.165193183686675</v>
      </c>
      <c r="V87" s="555">
        <f t="shared" si="43"/>
        <v>0</v>
      </c>
      <c r="W87" s="555">
        <f t="shared" si="42"/>
        <v>0</v>
      </c>
      <c r="X87" s="555">
        <f t="shared" si="42"/>
        <v>0</v>
      </c>
      <c r="Y87" s="556">
        <f t="shared" si="42"/>
        <v>0</v>
      </c>
      <c r="Z87" s="555">
        <f>生産者価格評価表!DZ90</f>
        <v>17952626</v>
      </c>
      <c r="AB87" s="552">
        <v>591</v>
      </c>
      <c r="AC87" s="534" t="s">
        <v>288</v>
      </c>
      <c r="AD87" s="557">
        <f t="shared" si="32"/>
        <v>0.11027748927885531</v>
      </c>
      <c r="AE87" s="558">
        <f t="shared" si="24"/>
        <v>5.8247684787305666E-3</v>
      </c>
      <c r="AF87" s="559">
        <f t="shared" si="25"/>
        <v>0</v>
      </c>
      <c r="AG87" s="560">
        <f t="shared" si="26"/>
        <v>9.857097006725183E-7</v>
      </c>
      <c r="AH87" s="560">
        <f t="shared" si="27"/>
        <v>1.6802663400711782E-6</v>
      </c>
      <c r="AI87" s="560">
        <f t="shared" si="28"/>
        <v>0</v>
      </c>
      <c r="AJ87" s="560">
        <f t="shared" si="29"/>
        <v>0</v>
      </c>
      <c r="AK87" s="560">
        <f t="shared" si="30"/>
        <v>0</v>
      </c>
      <c r="AL87" s="558">
        <f t="shared" si="31"/>
        <v>0</v>
      </c>
      <c r="AN87" s="663">
        <f>波及推計!AJ90</f>
        <v>820326.54373688949</v>
      </c>
      <c r="AO87" s="732" t="s">
        <v>287</v>
      </c>
      <c r="AP87" s="745" t="s">
        <v>288</v>
      </c>
      <c r="AQ87" s="736">
        <f t="shared" si="33"/>
        <v>90463.551632105256</v>
      </c>
      <c r="AR87" s="738">
        <f t="shared" si="34"/>
        <v>4778.2121942246258</v>
      </c>
      <c r="AS87" s="748">
        <f t="shared" si="35"/>
        <v>0</v>
      </c>
      <c r="AT87" s="737">
        <f t="shared" si="36"/>
        <v>0.8086038318806108</v>
      </c>
      <c r="AU87" s="737">
        <f t="shared" si="37"/>
        <v>1.3783670793080225</v>
      </c>
      <c r="AV87" s="737">
        <f t="shared" si="38"/>
        <v>0</v>
      </c>
      <c r="AW87" s="737">
        <f t="shared" si="39"/>
        <v>0</v>
      </c>
      <c r="AX87" s="737">
        <f t="shared" si="40"/>
        <v>0</v>
      </c>
      <c r="AY87" s="738">
        <f t="shared" si="41"/>
        <v>0</v>
      </c>
    </row>
    <row r="88" spans="1:51" ht="14.5">
      <c r="A88" s="537" t="s">
        <v>843</v>
      </c>
      <c r="B88" s="550">
        <v>85</v>
      </c>
      <c r="C88" s="550" t="s">
        <v>844</v>
      </c>
      <c r="D88" s="551">
        <v>1510560</v>
      </c>
      <c r="E88" s="551">
        <v>70129954.392698318</v>
      </c>
      <c r="F88" s="551">
        <v>3544576.8519581691</v>
      </c>
      <c r="G88" s="551">
        <v>11813.900250722112</v>
      </c>
      <c r="H88" s="551">
        <v>4803.9218492055916</v>
      </c>
      <c r="I88" s="551">
        <v>10811.800024315424</v>
      </c>
      <c r="J88" s="551">
        <v>0</v>
      </c>
      <c r="K88" s="551">
        <v>0</v>
      </c>
      <c r="L88" s="551">
        <v>0</v>
      </c>
      <c r="M88" s="540">
        <v>0</v>
      </c>
      <c r="N88" s="532">
        <v>163</v>
      </c>
      <c r="O88" s="552">
        <v>592</v>
      </c>
      <c r="P88" s="553" t="s">
        <v>290</v>
      </c>
      <c r="Q88" s="554">
        <f t="shared" si="43"/>
        <v>890327.81182607613</v>
      </c>
      <c r="R88" s="555">
        <f t="shared" si="43"/>
        <v>48424.765653338196</v>
      </c>
      <c r="S88" s="555">
        <f t="shared" si="43"/>
        <v>0</v>
      </c>
      <c r="T88" s="555">
        <f t="shared" si="43"/>
        <v>7.9581496335696187</v>
      </c>
      <c r="U88" s="555">
        <f t="shared" si="43"/>
        <v>13.565668420848093</v>
      </c>
      <c r="V88" s="555">
        <f t="shared" si="43"/>
        <v>0</v>
      </c>
      <c r="W88" s="555">
        <f t="shared" si="42"/>
        <v>0</v>
      </c>
      <c r="X88" s="555">
        <f t="shared" si="42"/>
        <v>0</v>
      </c>
      <c r="Y88" s="556">
        <f t="shared" si="42"/>
        <v>0</v>
      </c>
      <c r="Z88" s="555">
        <f>生産者価格評価表!DZ91</f>
        <v>4396241</v>
      </c>
      <c r="AB88" s="552">
        <v>592</v>
      </c>
      <c r="AC88" s="534" t="s">
        <v>290</v>
      </c>
      <c r="AD88" s="557">
        <f t="shared" si="32"/>
        <v>0.20252024668940491</v>
      </c>
      <c r="AE88" s="558">
        <f t="shared" si="24"/>
        <v>1.1015038905587341E-2</v>
      </c>
      <c r="AF88" s="559">
        <f t="shared" si="25"/>
        <v>0</v>
      </c>
      <c r="AG88" s="560">
        <f t="shared" si="26"/>
        <v>1.8102168724529931E-6</v>
      </c>
      <c r="AH88" s="560">
        <f t="shared" si="27"/>
        <v>3.0857426653470756E-6</v>
      </c>
      <c r="AI88" s="560">
        <f t="shared" si="28"/>
        <v>0</v>
      </c>
      <c r="AJ88" s="560">
        <f t="shared" si="29"/>
        <v>0</v>
      </c>
      <c r="AK88" s="560">
        <f t="shared" si="30"/>
        <v>0</v>
      </c>
      <c r="AL88" s="558">
        <f t="shared" si="31"/>
        <v>0</v>
      </c>
      <c r="AN88" s="663">
        <f>波及推計!AJ91</f>
        <v>167221.89246023359</v>
      </c>
      <c r="AO88" s="732" t="s">
        <v>289</v>
      </c>
      <c r="AP88" s="745" t="s">
        <v>290</v>
      </c>
      <c r="AQ88" s="736">
        <f t="shared" si="33"/>
        <v>33865.818912915645</v>
      </c>
      <c r="AR88" s="738">
        <f t="shared" si="34"/>
        <v>1841.9556513154155</v>
      </c>
      <c r="AS88" s="748">
        <f t="shared" si="35"/>
        <v>0</v>
      </c>
      <c r="AT88" s="737">
        <f t="shared" si="36"/>
        <v>0.30270789117503477</v>
      </c>
      <c r="AU88" s="737">
        <f t="shared" si="37"/>
        <v>0.51600372814462325</v>
      </c>
      <c r="AV88" s="737">
        <f t="shared" si="38"/>
        <v>0</v>
      </c>
      <c r="AW88" s="737">
        <f t="shared" si="39"/>
        <v>0</v>
      </c>
      <c r="AX88" s="737">
        <f t="shared" si="40"/>
        <v>0</v>
      </c>
      <c r="AY88" s="738">
        <f t="shared" si="41"/>
        <v>0</v>
      </c>
    </row>
    <row r="89" spans="1:51" ht="14.5">
      <c r="A89" s="537" t="s">
        <v>845</v>
      </c>
      <c r="B89" s="550">
        <v>86</v>
      </c>
      <c r="C89" s="550" t="s">
        <v>846</v>
      </c>
      <c r="D89" s="551">
        <v>832591</v>
      </c>
      <c r="E89" s="551">
        <v>34031939.680146761</v>
      </c>
      <c r="F89" s="551">
        <v>1765673.1419999683</v>
      </c>
      <c r="G89" s="551">
        <v>367.07589154893481</v>
      </c>
      <c r="H89" s="551">
        <v>4980.546211204859</v>
      </c>
      <c r="I89" s="551">
        <v>5263.7721954542039</v>
      </c>
      <c r="J89" s="551">
        <v>0</v>
      </c>
      <c r="K89" s="551">
        <v>0</v>
      </c>
      <c r="L89" s="551">
        <v>0</v>
      </c>
      <c r="M89" s="540">
        <v>0</v>
      </c>
      <c r="N89" s="532">
        <v>163</v>
      </c>
      <c r="O89" s="552">
        <v>593</v>
      </c>
      <c r="P89" s="553" t="s">
        <v>292</v>
      </c>
      <c r="Q89" s="554">
        <f t="shared" si="43"/>
        <v>2304972.3093974618</v>
      </c>
      <c r="R89" s="555">
        <f t="shared" si="43"/>
        <v>132145.28404560758</v>
      </c>
      <c r="S89" s="555">
        <f t="shared" si="43"/>
        <v>0</v>
      </c>
      <c r="T89" s="555">
        <f t="shared" si="43"/>
        <v>20.602877160264267</v>
      </c>
      <c r="U89" s="555">
        <f t="shared" si="43"/>
        <v>35.120199159442507</v>
      </c>
      <c r="V89" s="555">
        <f t="shared" si="43"/>
        <v>0</v>
      </c>
      <c r="W89" s="555">
        <f t="shared" si="42"/>
        <v>0</v>
      </c>
      <c r="X89" s="555">
        <f t="shared" si="42"/>
        <v>0</v>
      </c>
      <c r="Y89" s="556">
        <f t="shared" si="42"/>
        <v>0</v>
      </c>
      <c r="Z89" s="555">
        <f>生産者価格評価表!DZ92</f>
        <v>27277475</v>
      </c>
      <c r="AB89" s="552">
        <v>593</v>
      </c>
      <c r="AC89" s="534" t="s">
        <v>292</v>
      </c>
      <c r="AD89" s="557">
        <f t="shared" si="32"/>
        <v>8.4500941139070307E-2</v>
      </c>
      <c r="AE89" s="558">
        <f t="shared" si="24"/>
        <v>4.8444837377949234E-3</v>
      </c>
      <c r="AF89" s="559">
        <f t="shared" si="25"/>
        <v>0</v>
      </c>
      <c r="AG89" s="560">
        <f t="shared" si="26"/>
        <v>7.5530734278976584E-7</v>
      </c>
      <c r="AH89" s="560">
        <f t="shared" si="27"/>
        <v>1.2875165006820649E-6</v>
      </c>
      <c r="AI89" s="560">
        <f t="shared" si="28"/>
        <v>0</v>
      </c>
      <c r="AJ89" s="560">
        <f t="shared" si="29"/>
        <v>0</v>
      </c>
      <c r="AK89" s="560">
        <f t="shared" si="30"/>
        <v>0</v>
      </c>
      <c r="AL89" s="558">
        <f t="shared" si="31"/>
        <v>0</v>
      </c>
      <c r="AN89" s="663">
        <f>波及推計!AJ92</f>
        <v>374510.19441542792</v>
      </c>
      <c r="AO89" s="732" t="s">
        <v>291</v>
      </c>
      <c r="AP89" s="745" t="s">
        <v>292</v>
      </c>
      <c r="AQ89" s="736">
        <f t="shared" si="33"/>
        <v>31646.463894279852</v>
      </c>
      <c r="AR89" s="738">
        <f t="shared" si="34"/>
        <v>1814.3085464839558</v>
      </c>
      <c r="AS89" s="748">
        <f t="shared" si="35"/>
        <v>0</v>
      </c>
      <c r="AT89" s="737">
        <f t="shared" si="36"/>
        <v>0.28287029979159545</v>
      </c>
      <c r="AU89" s="737">
        <f t="shared" si="37"/>
        <v>0.48218805498351158</v>
      </c>
      <c r="AV89" s="737">
        <f t="shared" si="38"/>
        <v>0</v>
      </c>
      <c r="AW89" s="737">
        <f t="shared" si="39"/>
        <v>0</v>
      </c>
      <c r="AX89" s="737">
        <f t="shared" si="40"/>
        <v>0</v>
      </c>
      <c r="AY89" s="738">
        <f t="shared" si="41"/>
        <v>0</v>
      </c>
    </row>
    <row r="90" spans="1:51" ht="14.5">
      <c r="A90" s="537" t="s">
        <v>847</v>
      </c>
      <c r="B90" s="550">
        <v>87</v>
      </c>
      <c r="C90" s="550" t="s">
        <v>848</v>
      </c>
      <c r="D90" s="551">
        <v>724061</v>
      </c>
      <c r="E90" s="551">
        <v>13201042.014516722</v>
      </c>
      <c r="F90" s="551">
        <v>120910.54784647179</v>
      </c>
      <c r="G90" s="551">
        <v>2281.364085649936</v>
      </c>
      <c r="H90" s="551">
        <v>656.35791632894848</v>
      </c>
      <c r="I90" s="551">
        <v>2033.5759229604791</v>
      </c>
      <c r="J90" s="551">
        <v>0</v>
      </c>
      <c r="K90" s="551">
        <v>0</v>
      </c>
      <c r="L90" s="551">
        <v>0</v>
      </c>
      <c r="M90" s="540">
        <v>0</v>
      </c>
      <c r="N90" s="532">
        <v>163</v>
      </c>
      <c r="O90" s="552">
        <v>594</v>
      </c>
      <c r="P90" s="553" t="s">
        <v>294</v>
      </c>
      <c r="Q90" s="554">
        <f t="shared" si="43"/>
        <v>421967.75575070002</v>
      </c>
      <c r="R90" s="555">
        <f t="shared" si="43"/>
        <v>22346.500092559152</v>
      </c>
      <c r="S90" s="555">
        <f t="shared" si="43"/>
        <v>0</v>
      </c>
      <c r="T90" s="555">
        <f t="shared" si="43"/>
        <v>3.7717372143167678</v>
      </c>
      <c r="U90" s="555">
        <f t="shared" si="43"/>
        <v>6.4294011517654788</v>
      </c>
      <c r="V90" s="555">
        <f t="shared" si="43"/>
        <v>0</v>
      </c>
      <c r="W90" s="555">
        <f t="shared" si="42"/>
        <v>0</v>
      </c>
      <c r="X90" s="555">
        <f t="shared" si="42"/>
        <v>0</v>
      </c>
      <c r="Y90" s="556">
        <f t="shared" si="42"/>
        <v>0</v>
      </c>
      <c r="Z90" s="555">
        <f>生産者価格評価表!DZ93</f>
        <v>8424576</v>
      </c>
      <c r="AB90" s="552">
        <v>594</v>
      </c>
      <c r="AC90" s="534" t="s">
        <v>294</v>
      </c>
      <c r="AD90" s="557">
        <f t="shared" si="32"/>
        <v>5.008771429573429E-2</v>
      </c>
      <c r="AE90" s="558">
        <f t="shared" si="24"/>
        <v>2.6525370644836193E-3</v>
      </c>
      <c r="AF90" s="559">
        <f t="shared" si="25"/>
        <v>0</v>
      </c>
      <c r="AG90" s="560">
        <f t="shared" si="26"/>
        <v>4.4770647381147344E-7</v>
      </c>
      <c r="AH90" s="560">
        <f t="shared" si="27"/>
        <v>7.6317207557572976E-7</v>
      </c>
      <c r="AI90" s="560">
        <f t="shared" si="28"/>
        <v>0</v>
      </c>
      <c r="AJ90" s="560">
        <f t="shared" si="29"/>
        <v>0</v>
      </c>
      <c r="AK90" s="560">
        <f t="shared" si="30"/>
        <v>0</v>
      </c>
      <c r="AL90" s="558">
        <f t="shared" si="31"/>
        <v>0</v>
      </c>
      <c r="AN90" s="663">
        <f>波及推計!AJ93</f>
        <v>295629.30450866383</v>
      </c>
      <c r="AO90" s="732" t="s">
        <v>293</v>
      </c>
      <c r="AP90" s="745" t="s">
        <v>294</v>
      </c>
      <c r="AQ90" s="736">
        <f t="shared" si="33"/>
        <v>14807.396141676587</v>
      </c>
      <c r="AR90" s="738">
        <f t="shared" si="34"/>
        <v>784.16768755674514</v>
      </c>
      <c r="AS90" s="748">
        <f t="shared" si="35"/>
        <v>0</v>
      </c>
      <c r="AT90" s="737">
        <f t="shared" si="36"/>
        <v>0.13235515347691221</v>
      </c>
      <c r="AU90" s="737">
        <f t="shared" si="37"/>
        <v>0.22561602992288643</v>
      </c>
      <c r="AV90" s="737">
        <f t="shared" si="38"/>
        <v>0</v>
      </c>
      <c r="AW90" s="737">
        <f t="shared" si="39"/>
        <v>0</v>
      </c>
      <c r="AX90" s="737">
        <f t="shared" si="40"/>
        <v>0</v>
      </c>
      <c r="AY90" s="738">
        <f t="shared" si="41"/>
        <v>0</v>
      </c>
    </row>
    <row r="91" spans="1:51" ht="14.5">
      <c r="A91" s="537" t="s">
        <v>849</v>
      </c>
      <c r="B91" s="550">
        <v>88</v>
      </c>
      <c r="C91" s="550" t="s">
        <v>850</v>
      </c>
      <c r="D91" s="551">
        <v>306733</v>
      </c>
      <c r="E91" s="551">
        <v>6420543.2027038923</v>
      </c>
      <c r="F91" s="551">
        <v>103904.5376963874</v>
      </c>
      <c r="G91" s="551">
        <v>7168.6724879237336</v>
      </c>
      <c r="H91" s="551">
        <v>365.66676573122743</v>
      </c>
      <c r="I91" s="551">
        <v>989.36329688807689</v>
      </c>
      <c r="J91" s="551">
        <v>0</v>
      </c>
      <c r="K91" s="551">
        <v>0</v>
      </c>
      <c r="L91" s="551">
        <v>0</v>
      </c>
      <c r="M91" s="540">
        <v>0</v>
      </c>
      <c r="N91" s="532">
        <v>163</v>
      </c>
      <c r="O91" s="552">
        <v>595</v>
      </c>
      <c r="P91" s="553" t="s">
        <v>296</v>
      </c>
      <c r="Q91" s="554">
        <f t="shared" si="43"/>
        <v>1246982.2405954003</v>
      </c>
      <c r="R91" s="555">
        <f t="shared" si="43"/>
        <v>70101.726668839823</v>
      </c>
      <c r="S91" s="555">
        <f t="shared" si="43"/>
        <v>6085.3927259622433</v>
      </c>
      <c r="T91" s="555">
        <f t="shared" si="43"/>
        <v>11.146087013398473</v>
      </c>
      <c r="U91" s="555">
        <f t="shared" si="43"/>
        <v>18.999909222096679</v>
      </c>
      <c r="V91" s="555">
        <f t="shared" si="43"/>
        <v>0</v>
      </c>
      <c r="W91" s="555">
        <f t="shared" si="42"/>
        <v>0</v>
      </c>
      <c r="X91" s="555">
        <f t="shared" si="42"/>
        <v>0</v>
      </c>
      <c r="Y91" s="556">
        <f t="shared" si="42"/>
        <v>0</v>
      </c>
      <c r="Z91" s="555">
        <f>生産者価格評価表!DZ94</f>
        <v>6925070</v>
      </c>
      <c r="AB91" s="552">
        <v>595</v>
      </c>
      <c r="AC91" s="534" t="s">
        <v>296</v>
      </c>
      <c r="AD91" s="557">
        <f t="shared" si="32"/>
        <v>0.18006781745100053</v>
      </c>
      <c r="AE91" s="558">
        <f t="shared" si="24"/>
        <v>1.0122890695522186E-2</v>
      </c>
      <c r="AF91" s="559">
        <f t="shared" si="25"/>
        <v>8.7874818968793717E-4</v>
      </c>
      <c r="AG91" s="560">
        <f t="shared" si="26"/>
        <v>1.6095269814454544E-6</v>
      </c>
      <c r="AH91" s="560">
        <f t="shared" si="27"/>
        <v>2.7436414681868457E-6</v>
      </c>
      <c r="AI91" s="560">
        <f t="shared" si="28"/>
        <v>0</v>
      </c>
      <c r="AJ91" s="560">
        <f t="shared" si="29"/>
        <v>0</v>
      </c>
      <c r="AK91" s="560">
        <f t="shared" si="30"/>
        <v>0</v>
      </c>
      <c r="AL91" s="558">
        <f t="shared" si="31"/>
        <v>0</v>
      </c>
      <c r="AN91" s="663">
        <f>波及推計!AJ94</f>
        <v>199363.22672982718</v>
      </c>
      <c r="AO91" s="732" t="s">
        <v>295</v>
      </c>
      <c r="AP91" s="745" t="s">
        <v>296</v>
      </c>
      <c r="AQ91" s="736">
        <f t="shared" si="33"/>
        <v>35898.901117228947</v>
      </c>
      <c r="AR91" s="738">
        <f t="shared" si="34"/>
        <v>2018.1321528926474</v>
      </c>
      <c r="AS91" s="748">
        <f t="shared" si="35"/>
        <v>175.19007457918138</v>
      </c>
      <c r="AT91" s="737">
        <f t="shared" si="36"/>
        <v>0.32088049252968448</v>
      </c>
      <c r="AU91" s="737">
        <f t="shared" si="37"/>
        <v>0.54698121608749006</v>
      </c>
      <c r="AV91" s="737">
        <f t="shared" si="38"/>
        <v>0</v>
      </c>
      <c r="AW91" s="737">
        <f t="shared" si="39"/>
        <v>0</v>
      </c>
      <c r="AX91" s="737">
        <f t="shared" si="40"/>
        <v>0</v>
      </c>
      <c r="AY91" s="738">
        <f t="shared" si="41"/>
        <v>0</v>
      </c>
    </row>
    <row r="92" spans="1:51" ht="14.5">
      <c r="A92" s="537" t="s">
        <v>851</v>
      </c>
      <c r="B92" s="550">
        <v>89</v>
      </c>
      <c r="C92" s="550" t="s">
        <v>852</v>
      </c>
      <c r="D92" s="551">
        <v>1331642</v>
      </c>
      <c r="E92" s="551">
        <v>22151538.996971637</v>
      </c>
      <c r="F92" s="551">
        <v>107537.49888333329</v>
      </c>
      <c r="G92" s="551">
        <v>16309.527527078251</v>
      </c>
      <c r="H92" s="551">
        <v>824.88572408364064</v>
      </c>
      <c r="I92" s="551">
        <v>3410.5816420713327</v>
      </c>
      <c r="J92" s="551">
        <v>0</v>
      </c>
      <c r="K92" s="551">
        <v>0</v>
      </c>
      <c r="L92" s="551">
        <v>0</v>
      </c>
      <c r="M92" s="540">
        <v>0</v>
      </c>
      <c r="N92" s="532">
        <v>164</v>
      </c>
      <c r="O92" s="552">
        <v>611</v>
      </c>
      <c r="P92" s="553" t="s">
        <v>7</v>
      </c>
      <c r="Q92" s="554">
        <f t="shared" si="43"/>
        <v>94469945.10358578</v>
      </c>
      <c r="R92" s="555">
        <f t="shared" si="43"/>
        <v>6254139.3283742107</v>
      </c>
      <c r="S92" s="555">
        <f t="shared" si="43"/>
        <v>7955.9092496304793</v>
      </c>
      <c r="T92" s="555">
        <f t="shared" si="43"/>
        <v>844.4147751236452</v>
      </c>
      <c r="U92" s="555">
        <f t="shared" si="43"/>
        <v>1439.4113426407423</v>
      </c>
      <c r="V92" s="555">
        <f t="shared" si="43"/>
        <v>0</v>
      </c>
      <c r="W92" s="555">
        <f t="shared" si="42"/>
        <v>0</v>
      </c>
      <c r="X92" s="555">
        <f t="shared" si="42"/>
        <v>28905</v>
      </c>
      <c r="Y92" s="556">
        <f t="shared" si="42"/>
        <v>0</v>
      </c>
      <c r="Z92" s="555">
        <f>生産者価格評価表!DZ95</f>
        <v>42626802</v>
      </c>
      <c r="AB92" s="552">
        <v>611</v>
      </c>
      <c r="AC92" s="534" t="s">
        <v>7</v>
      </c>
      <c r="AD92" s="557">
        <f t="shared" si="32"/>
        <v>2.2162100057045278</v>
      </c>
      <c r="AE92" s="558">
        <f t="shared" si="24"/>
        <v>0.14671847370521041</v>
      </c>
      <c r="AF92" s="559">
        <f t="shared" si="25"/>
        <v>1.8664100698031439E-4</v>
      </c>
      <c r="AG92" s="560">
        <f t="shared" si="26"/>
        <v>1.9809479846122288E-5</v>
      </c>
      <c r="AH92" s="560">
        <f t="shared" si="27"/>
        <v>3.3767753504960152E-5</v>
      </c>
      <c r="AI92" s="560">
        <f t="shared" si="28"/>
        <v>0</v>
      </c>
      <c r="AJ92" s="560">
        <f t="shared" si="29"/>
        <v>0</v>
      </c>
      <c r="AK92" s="560">
        <f t="shared" si="30"/>
        <v>6.7809450026300351E-4</v>
      </c>
      <c r="AL92" s="558">
        <f t="shared" si="31"/>
        <v>0</v>
      </c>
      <c r="AN92" s="663">
        <f>波及推計!AJ95</f>
        <v>79536.497965223738</v>
      </c>
      <c r="AO92" s="732" t="s">
        <v>297</v>
      </c>
      <c r="AP92" s="745" t="s">
        <v>7</v>
      </c>
      <c r="AQ92" s="736">
        <f t="shared" si="33"/>
        <v>176269.58260922667</v>
      </c>
      <c r="AR92" s="738">
        <f t="shared" si="34"/>
        <v>11669.4735853152</v>
      </c>
      <c r="AS92" s="748">
        <f t="shared" si="35"/>
        <v>14.844772071917085</v>
      </c>
      <c r="AT92" s="737">
        <f t="shared" si="36"/>
        <v>1.575576653473246</v>
      </c>
      <c r="AU92" s="737">
        <f t="shared" si="37"/>
        <v>2.6857688579374397</v>
      </c>
      <c r="AV92" s="737">
        <f t="shared" si="38"/>
        <v>0</v>
      </c>
      <c r="AW92" s="737">
        <f t="shared" si="39"/>
        <v>0</v>
      </c>
      <c r="AX92" s="737">
        <f t="shared" si="40"/>
        <v>53.933261840397783</v>
      </c>
      <c r="AY92" s="738">
        <f t="shared" si="41"/>
        <v>0</v>
      </c>
    </row>
    <row r="93" spans="1:51" ht="14.5">
      <c r="A93" s="537" t="s">
        <v>853</v>
      </c>
      <c r="B93" s="550">
        <v>90</v>
      </c>
      <c r="C93" s="550" t="s">
        <v>854</v>
      </c>
      <c r="D93" s="551">
        <v>593723</v>
      </c>
      <c r="E93" s="551">
        <v>11261271.991242036</v>
      </c>
      <c r="F93" s="551">
        <v>116485.56261511834</v>
      </c>
      <c r="G93" s="551">
        <v>4423.013458706052</v>
      </c>
      <c r="H93" s="551">
        <v>600.56171653486717</v>
      </c>
      <c r="I93" s="551">
        <v>1735.0237883337611</v>
      </c>
      <c r="J93" s="551">
        <v>0</v>
      </c>
      <c r="K93" s="551">
        <v>0</v>
      </c>
      <c r="L93" s="551">
        <v>0</v>
      </c>
      <c r="M93" s="540">
        <v>0</v>
      </c>
      <c r="N93" s="532">
        <v>164</v>
      </c>
      <c r="O93" s="552">
        <v>631</v>
      </c>
      <c r="P93" s="553" t="s">
        <v>299</v>
      </c>
      <c r="Q93" s="554">
        <f t="shared" si="43"/>
        <v>85770231.428715423</v>
      </c>
      <c r="R93" s="555">
        <f t="shared" si="43"/>
        <v>4770072.314530462</v>
      </c>
      <c r="S93" s="555">
        <f t="shared" si="43"/>
        <v>740.56122847540041</v>
      </c>
      <c r="T93" s="555">
        <f t="shared" si="43"/>
        <v>766.65282915923558</v>
      </c>
      <c r="U93" s="555">
        <f t="shared" si="43"/>
        <v>1306.8563112219738</v>
      </c>
      <c r="V93" s="555">
        <f t="shared" si="43"/>
        <v>0</v>
      </c>
      <c r="W93" s="555">
        <f t="shared" si="42"/>
        <v>0</v>
      </c>
      <c r="X93" s="555">
        <f t="shared" si="42"/>
        <v>21388.624708799063</v>
      </c>
      <c r="Y93" s="556">
        <f t="shared" si="42"/>
        <v>0</v>
      </c>
      <c r="Z93" s="555">
        <f>生産者価格評価表!DZ96</f>
        <v>25706319</v>
      </c>
      <c r="AB93" s="552">
        <v>631</v>
      </c>
      <c r="AC93" s="534" t="s">
        <v>299</v>
      </c>
      <c r="AD93" s="557">
        <f t="shared" si="32"/>
        <v>3.3365427165482315</v>
      </c>
      <c r="AE93" s="558">
        <f t="shared" si="24"/>
        <v>0.18556030190594236</v>
      </c>
      <c r="AF93" s="559">
        <f t="shared" si="25"/>
        <v>2.880852869192981E-5</v>
      </c>
      <c r="AG93" s="560">
        <f t="shared" si="26"/>
        <v>2.9823516511999853E-5</v>
      </c>
      <c r="AH93" s="560">
        <f t="shared" si="27"/>
        <v>5.0837940322065318E-5</v>
      </c>
      <c r="AI93" s="560">
        <f t="shared" si="28"/>
        <v>0</v>
      </c>
      <c r="AJ93" s="560">
        <f t="shared" si="29"/>
        <v>0</v>
      </c>
      <c r="AK93" s="560">
        <f t="shared" si="30"/>
        <v>8.320376289113608E-4</v>
      </c>
      <c r="AL93" s="558">
        <f t="shared" si="31"/>
        <v>0</v>
      </c>
      <c r="AN93" s="663">
        <f>波及推計!AJ96</f>
        <v>510100.61208247696</v>
      </c>
      <c r="AO93" s="732" t="s">
        <v>298</v>
      </c>
      <c r="AP93" s="745" t="s">
        <v>299</v>
      </c>
      <c r="AQ93" s="736">
        <f t="shared" si="33"/>
        <v>1701972.4819505834</v>
      </c>
      <c r="AR93" s="738">
        <f t="shared" si="34"/>
        <v>94654.423580430419</v>
      </c>
      <c r="AS93" s="748">
        <f t="shared" si="35"/>
        <v>14.695248118948996</v>
      </c>
      <c r="AT93" s="737">
        <f t="shared" si="36"/>
        <v>15.212994027222983</v>
      </c>
      <c r="AU93" s="737">
        <f t="shared" si="37"/>
        <v>25.932464475297955</v>
      </c>
      <c r="AV93" s="737">
        <f t="shared" si="38"/>
        <v>0</v>
      </c>
      <c r="AW93" s="737">
        <f t="shared" si="39"/>
        <v>0</v>
      </c>
      <c r="AX93" s="737">
        <f t="shared" si="40"/>
        <v>424.42290378333797</v>
      </c>
      <c r="AY93" s="738">
        <f t="shared" si="41"/>
        <v>0</v>
      </c>
    </row>
    <row r="94" spans="1:51" ht="14.5">
      <c r="A94" s="537" t="s">
        <v>855</v>
      </c>
      <c r="B94" s="550">
        <v>91</v>
      </c>
      <c r="C94" s="550" t="s">
        <v>856</v>
      </c>
      <c r="D94" s="551">
        <v>814925</v>
      </c>
      <c r="E94" s="551">
        <v>16899317.807999842</v>
      </c>
      <c r="F94" s="551">
        <v>273062.62689167762</v>
      </c>
      <c r="G94" s="551">
        <v>9126.7015902046187</v>
      </c>
      <c r="H94" s="551">
        <v>1720.2744843541334</v>
      </c>
      <c r="I94" s="551">
        <v>2608.9741013659414</v>
      </c>
      <c r="J94" s="551">
        <v>0</v>
      </c>
      <c r="K94" s="551">
        <v>0</v>
      </c>
      <c r="L94" s="551">
        <v>0</v>
      </c>
      <c r="M94" s="540">
        <v>0</v>
      </c>
      <c r="N94" s="532">
        <v>164</v>
      </c>
      <c r="O94" s="552">
        <v>632</v>
      </c>
      <c r="P94" s="553" t="s">
        <v>301</v>
      </c>
      <c r="Q94" s="554">
        <f t="shared" si="43"/>
        <v>28179601.124844473</v>
      </c>
      <c r="R94" s="555">
        <f t="shared" si="43"/>
        <v>1975435.2416609051</v>
      </c>
      <c r="S94" s="555">
        <f t="shared" si="43"/>
        <v>6311.746904479337</v>
      </c>
      <c r="T94" s="555">
        <f t="shared" si="43"/>
        <v>251.881924148661</v>
      </c>
      <c r="U94" s="555">
        <f t="shared" si="43"/>
        <v>429.36446555268878</v>
      </c>
      <c r="V94" s="555">
        <f t="shared" si="43"/>
        <v>0</v>
      </c>
      <c r="W94" s="555">
        <f t="shared" si="42"/>
        <v>0</v>
      </c>
      <c r="X94" s="555">
        <f t="shared" si="42"/>
        <v>205751.85247449492</v>
      </c>
      <c r="Y94" s="556">
        <f t="shared" si="42"/>
        <v>0</v>
      </c>
      <c r="Z94" s="555">
        <f>生産者価格評価表!DZ97</f>
        <v>20177411</v>
      </c>
      <c r="AB94" s="552">
        <v>632</v>
      </c>
      <c r="AC94" s="534" t="s">
        <v>301</v>
      </c>
      <c r="AD94" s="557">
        <f t="shared" si="32"/>
        <v>1.396591521322754</v>
      </c>
      <c r="AE94" s="558">
        <f t="shared" si="24"/>
        <v>9.7903305912780639E-2</v>
      </c>
      <c r="AF94" s="559">
        <f t="shared" si="25"/>
        <v>3.1281252607082925E-4</v>
      </c>
      <c r="AG94" s="560">
        <f t="shared" si="26"/>
        <v>1.2483361921341692E-5</v>
      </c>
      <c r="AH94" s="560">
        <f t="shared" si="27"/>
        <v>2.1279462739431178E-5</v>
      </c>
      <c r="AI94" s="560">
        <f t="shared" si="28"/>
        <v>0</v>
      </c>
      <c r="AJ94" s="560">
        <f t="shared" si="29"/>
        <v>0</v>
      </c>
      <c r="AK94" s="560">
        <f t="shared" si="30"/>
        <v>1.0197138397710932E-2</v>
      </c>
      <c r="AL94" s="558">
        <f t="shared" si="31"/>
        <v>0</v>
      </c>
      <c r="AN94" s="663">
        <f>波及推計!AJ97</f>
        <v>25134.746070466295</v>
      </c>
      <c r="AO94" s="732" t="s">
        <v>300</v>
      </c>
      <c r="AP94" s="745" t="s">
        <v>301</v>
      </c>
      <c r="AQ94" s="736">
        <f t="shared" si="33"/>
        <v>35102.973252613636</v>
      </c>
      <c r="AR94" s="738">
        <f t="shared" si="34"/>
        <v>2460.7747335769227</v>
      </c>
      <c r="AS94" s="748">
        <f t="shared" si="35"/>
        <v>7.8624634104514106</v>
      </c>
      <c r="AT94" s="737">
        <f t="shared" si="36"/>
        <v>0.31376613199865167</v>
      </c>
      <c r="AU94" s="737">
        <f t="shared" si="37"/>
        <v>0.5348538924715518</v>
      </c>
      <c r="AV94" s="737">
        <f t="shared" si="38"/>
        <v>0</v>
      </c>
      <c r="AW94" s="737">
        <f t="shared" si="39"/>
        <v>0</v>
      </c>
      <c r="AX94" s="737">
        <f t="shared" si="40"/>
        <v>256.30248427186581</v>
      </c>
      <c r="AY94" s="738">
        <f t="shared" si="41"/>
        <v>0</v>
      </c>
    </row>
    <row r="95" spans="1:51" ht="14.5">
      <c r="A95" s="537" t="s">
        <v>857</v>
      </c>
      <c r="B95" s="550">
        <v>92</v>
      </c>
      <c r="C95" s="550" t="s">
        <v>858</v>
      </c>
      <c r="D95" s="551">
        <v>780549</v>
      </c>
      <c r="E95" s="551">
        <v>14414716.562548338</v>
      </c>
      <c r="F95" s="551">
        <v>142790.3686848639</v>
      </c>
      <c r="G95" s="551">
        <v>5420.0780493769726</v>
      </c>
      <c r="H95" s="551">
        <v>640.11224742365062</v>
      </c>
      <c r="I95" s="551">
        <v>2220.0430734985139</v>
      </c>
      <c r="J95" s="551">
        <v>0</v>
      </c>
      <c r="K95" s="551">
        <v>0</v>
      </c>
      <c r="L95" s="551">
        <v>0</v>
      </c>
      <c r="M95" s="540">
        <v>0</v>
      </c>
      <c r="N95" s="532">
        <v>164</v>
      </c>
      <c r="O95" s="552">
        <v>641</v>
      </c>
      <c r="P95" s="553" t="s">
        <v>303</v>
      </c>
      <c r="Q95" s="554">
        <f t="shared" si="43"/>
        <v>58428266.504486859</v>
      </c>
      <c r="R95" s="555">
        <f t="shared" si="43"/>
        <v>3305843.1574976165</v>
      </c>
      <c r="S95" s="555">
        <f t="shared" si="43"/>
        <v>2591.0982177449941</v>
      </c>
      <c r="T95" s="555">
        <f t="shared" si="43"/>
        <v>522.25807337087122</v>
      </c>
      <c r="U95" s="555">
        <f t="shared" si="43"/>
        <v>74807.168417187306</v>
      </c>
      <c r="V95" s="555">
        <f t="shared" si="43"/>
        <v>241226.49999999997</v>
      </c>
      <c r="W95" s="555">
        <f t="shared" si="42"/>
        <v>0</v>
      </c>
      <c r="X95" s="555">
        <f t="shared" si="42"/>
        <v>25356.466105264433</v>
      </c>
      <c r="Y95" s="556">
        <f t="shared" si="42"/>
        <v>0</v>
      </c>
      <c r="Z95" s="555">
        <f>生産者価格評価表!DZ98</f>
        <v>46494527</v>
      </c>
      <c r="AB95" s="552">
        <v>641</v>
      </c>
      <c r="AC95" s="534" t="s">
        <v>303</v>
      </c>
      <c r="AD95" s="557">
        <f t="shared" si="32"/>
        <v>1.2566697689920978</v>
      </c>
      <c r="AE95" s="558">
        <f t="shared" si="24"/>
        <v>7.1101769838364345E-2</v>
      </c>
      <c r="AF95" s="559">
        <f t="shared" si="25"/>
        <v>5.572910157242796E-5</v>
      </c>
      <c r="AG95" s="560">
        <f t="shared" si="26"/>
        <v>1.1232678490758089E-5</v>
      </c>
      <c r="AH95" s="560">
        <f t="shared" si="27"/>
        <v>1.6089456812236698E-3</v>
      </c>
      <c r="AI95" s="560">
        <f t="shared" si="28"/>
        <v>5.1882773213285938E-3</v>
      </c>
      <c r="AJ95" s="560">
        <f t="shared" si="29"/>
        <v>0</v>
      </c>
      <c r="AK95" s="560">
        <f t="shared" si="30"/>
        <v>5.4536453516914869E-4</v>
      </c>
      <c r="AL95" s="558">
        <f t="shared" si="31"/>
        <v>0</v>
      </c>
      <c r="AN95" s="663">
        <f>波及推計!AJ98</f>
        <v>452623.68091512576</v>
      </c>
      <c r="AO95" s="732" t="s">
        <v>302</v>
      </c>
      <c r="AP95" s="745" t="s">
        <v>303</v>
      </c>
      <c r="AQ95" s="736">
        <f t="shared" si="33"/>
        <v>568798.49653596408</v>
      </c>
      <c r="AR95" s="738">
        <f t="shared" si="34"/>
        <v>32182.344783820536</v>
      </c>
      <c r="AS95" s="748">
        <f t="shared" si="35"/>
        <v>25.224311087805265</v>
      </c>
      <c r="AT95" s="737">
        <f t="shared" si="36"/>
        <v>5.0841762850230854</v>
      </c>
      <c r="AU95" s="737">
        <f t="shared" si="37"/>
        <v>728.24691662795192</v>
      </c>
      <c r="AV95" s="737">
        <f t="shared" si="38"/>
        <v>2348.337178788217</v>
      </c>
      <c r="AW95" s="737">
        <f t="shared" si="39"/>
        <v>0</v>
      </c>
      <c r="AX95" s="737">
        <f t="shared" si="40"/>
        <v>246.84490334882665</v>
      </c>
      <c r="AY95" s="738">
        <f t="shared" si="41"/>
        <v>0</v>
      </c>
    </row>
    <row r="96" spans="1:51" ht="14.5">
      <c r="A96" s="537" t="s">
        <v>859</v>
      </c>
      <c r="B96" s="550">
        <v>93</v>
      </c>
      <c r="C96" s="550" t="s">
        <v>168</v>
      </c>
      <c r="D96" s="551">
        <v>4087529</v>
      </c>
      <c r="E96" s="551">
        <v>9461173.7323782016</v>
      </c>
      <c r="F96" s="551">
        <v>512277.25220824801</v>
      </c>
      <c r="G96" s="551">
        <v>407664.00060149573</v>
      </c>
      <c r="H96" s="551">
        <v>269.78215724711532</v>
      </c>
      <c r="I96" s="551">
        <v>1456.164363029686</v>
      </c>
      <c r="J96" s="551">
        <v>0</v>
      </c>
      <c r="K96" s="551">
        <v>0</v>
      </c>
      <c r="L96" s="551">
        <v>0</v>
      </c>
      <c r="M96" s="540">
        <v>0</v>
      </c>
      <c r="N96" s="532">
        <v>191</v>
      </c>
      <c r="O96" s="552">
        <v>642</v>
      </c>
      <c r="P96" s="553" t="s">
        <v>305</v>
      </c>
      <c r="Q96" s="554">
        <f t="shared" si="43"/>
        <v>1579689.8243410268</v>
      </c>
      <c r="R96" s="555">
        <f t="shared" si="43"/>
        <v>96527.584830614695</v>
      </c>
      <c r="S96" s="555">
        <f t="shared" si="43"/>
        <v>6369.1913120607178</v>
      </c>
      <c r="T96" s="555">
        <f t="shared" si="43"/>
        <v>14.119976743115599</v>
      </c>
      <c r="U96" s="555">
        <f t="shared" si="43"/>
        <v>24.06927884331256</v>
      </c>
      <c r="V96" s="555">
        <f t="shared" si="43"/>
        <v>0</v>
      </c>
      <c r="W96" s="555">
        <f t="shared" si="42"/>
        <v>0</v>
      </c>
      <c r="X96" s="555">
        <f t="shared" si="42"/>
        <v>0</v>
      </c>
      <c r="Y96" s="556">
        <f t="shared" si="42"/>
        <v>0</v>
      </c>
      <c r="Z96" s="555">
        <f>生産者価格評価表!DZ99</f>
        <v>1989674</v>
      </c>
      <c r="AB96" s="552">
        <v>642</v>
      </c>
      <c r="AC96" s="534" t="s">
        <v>305</v>
      </c>
      <c r="AD96" s="557">
        <f t="shared" si="32"/>
        <v>0.79394404527627482</v>
      </c>
      <c r="AE96" s="558">
        <f t="shared" si="24"/>
        <v>4.8514271599575956E-2</v>
      </c>
      <c r="AF96" s="559">
        <f t="shared" si="25"/>
        <v>3.2011230543600197E-3</v>
      </c>
      <c r="AG96" s="560">
        <f t="shared" si="26"/>
        <v>7.0966282632811197E-6</v>
      </c>
      <c r="AH96" s="560">
        <f t="shared" si="27"/>
        <v>1.2097096732084029E-5</v>
      </c>
      <c r="AI96" s="560">
        <f t="shared" si="28"/>
        <v>0</v>
      </c>
      <c r="AJ96" s="560">
        <f t="shared" si="29"/>
        <v>0</v>
      </c>
      <c r="AK96" s="560">
        <f t="shared" si="30"/>
        <v>0</v>
      </c>
      <c r="AL96" s="558">
        <f t="shared" si="31"/>
        <v>0</v>
      </c>
      <c r="AN96" s="663">
        <f>波及推計!AJ99</f>
        <v>11001.140233020678</v>
      </c>
      <c r="AO96" s="732" t="s">
        <v>304</v>
      </c>
      <c r="AP96" s="745" t="s">
        <v>305</v>
      </c>
      <c r="AQ96" s="736">
        <f t="shared" si="33"/>
        <v>8734.2897792560179</v>
      </c>
      <c r="AR96" s="738">
        <f t="shared" si="34"/>
        <v>533.71230516978756</v>
      </c>
      <c r="AS96" s="748">
        <f t="shared" si="35"/>
        <v>35.21600362417005</v>
      </c>
      <c r="AT96" s="737">
        <f t="shared" si="36"/>
        <v>7.8071002705973586E-2</v>
      </c>
      <c r="AU96" s="737">
        <f t="shared" si="37"/>
        <v>0.13308185756207258</v>
      </c>
      <c r="AV96" s="737">
        <f t="shared" si="38"/>
        <v>0</v>
      </c>
      <c r="AW96" s="737">
        <f t="shared" si="39"/>
        <v>0</v>
      </c>
      <c r="AX96" s="737">
        <f t="shared" si="40"/>
        <v>0</v>
      </c>
      <c r="AY96" s="738">
        <f t="shared" si="41"/>
        <v>0</v>
      </c>
    </row>
    <row r="97" spans="1:51" ht="14.5">
      <c r="A97" s="537" t="s">
        <v>860</v>
      </c>
      <c r="B97" s="550">
        <v>94</v>
      </c>
      <c r="C97" s="550" t="s">
        <v>170</v>
      </c>
      <c r="D97" s="551">
        <v>315465</v>
      </c>
      <c r="E97" s="551">
        <v>34454047.100826927</v>
      </c>
      <c r="F97" s="551">
        <v>2043861.7703908214</v>
      </c>
      <c r="G97" s="551">
        <v>930920.54099264112</v>
      </c>
      <c r="H97" s="551">
        <v>2424.2312816004578</v>
      </c>
      <c r="I97" s="551">
        <v>15970.833641892128</v>
      </c>
      <c r="J97" s="551">
        <v>0</v>
      </c>
      <c r="K97" s="551">
        <v>0</v>
      </c>
      <c r="L97" s="551">
        <v>0</v>
      </c>
      <c r="M97" s="540">
        <v>0</v>
      </c>
      <c r="N97" s="532">
        <v>201</v>
      </c>
      <c r="O97" s="552">
        <v>643</v>
      </c>
      <c r="P97" s="553" t="s">
        <v>307</v>
      </c>
      <c r="Q97" s="554">
        <f t="shared" si="43"/>
        <v>27805656.056627821</v>
      </c>
      <c r="R97" s="555">
        <f t="shared" si="43"/>
        <v>1555072.0625919912</v>
      </c>
      <c r="S97" s="555">
        <f t="shared" si="43"/>
        <v>0</v>
      </c>
      <c r="T97" s="555">
        <f t="shared" si="43"/>
        <v>248.53943527200795</v>
      </c>
      <c r="U97" s="555">
        <f t="shared" si="43"/>
        <v>423.6667722585367</v>
      </c>
      <c r="V97" s="555">
        <f t="shared" si="43"/>
        <v>0</v>
      </c>
      <c r="W97" s="555">
        <f t="shared" si="42"/>
        <v>0</v>
      </c>
      <c r="X97" s="555">
        <f t="shared" si="42"/>
        <v>0</v>
      </c>
      <c r="Y97" s="556">
        <f t="shared" si="42"/>
        <v>0</v>
      </c>
      <c r="Z97" s="555">
        <f>生産者価格評価表!DZ100</f>
        <v>11875480</v>
      </c>
      <c r="AB97" s="552">
        <v>643</v>
      </c>
      <c r="AC97" s="534" t="s">
        <v>307</v>
      </c>
      <c r="AD97" s="557">
        <f t="shared" si="32"/>
        <v>2.3414342878458658</v>
      </c>
      <c r="AE97" s="558">
        <f t="shared" si="24"/>
        <v>0.13094814378803982</v>
      </c>
      <c r="AF97" s="559">
        <f t="shared" si="25"/>
        <v>0</v>
      </c>
      <c r="AG97" s="560">
        <f t="shared" si="26"/>
        <v>2.0928790690734855E-5</v>
      </c>
      <c r="AH97" s="560">
        <f t="shared" si="27"/>
        <v>3.5675759822637629E-5</v>
      </c>
      <c r="AI97" s="560">
        <f t="shared" si="28"/>
        <v>0</v>
      </c>
      <c r="AJ97" s="560">
        <f t="shared" si="29"/>
        <v>0</v>
      </c>
      <c r="AK97" s="560">
        <f t="shared" si="30"/>
        <v>0</v>
      </c>
      <c r="AL97" s="558">
        <f t="shared" si="31"/>
        <v>0</v>
      </c>
      <c r="AN97" s="663">
        <f>波及推計!AJ100</f>
        <v>339487.74999397813</v>
      </c>
      <c r="AO97" s="732" t="s">
        <v>306</v>
      </c>
      <c r="AP97" s="745" t="s">
        <v>307</v>
      </c>
      <c r="AQ97" s="736">
        <f t="shared" si="33"/>
        <v>794888.25813954556</v>
      </c>
      <c r="AR97" s="738">
        <f t="shared" si="34"/>
        <v>44455.290700489561</v>
      </c>
      <c r="AS97" s="748">
        <f t="shared" si="35"/>
        <v>0</v>
      </c>
      <c r="AT97" s="737">
        <f t="shared" si="36"/>
        <v>7.1050680616924913</v>
      </c>
      <c r="AU97" s="737">
        <f t="shared" si="37"/>
        <v>12.111483431512813</v>
      </c>
      <c r="AV97" s="737">
        <f t="shared" si="38"/>
        <v>0</v>
      </c>
      <c r="AW97" s="737">
        <f t="shared" si="39"/>
        <v>0</v>
      </c>
      <c r="AX97" s="737">
        <f t="shared" si="40"/>
        <v>0</v>
      </c>
      <c r="AY97" s="738">
        <f t="shared" si="41"/>
        <v>0</v>
      </c>
    </row>
    <row r="98" spans="1:51" ht="14.5">
      <c r="A98" s="537" t="s">
        <v>861</v>
      </c>
      <c r="B98" s="550">
        <v>95</v>
      </c>
      <c r="C98" s="550" t="s">
        <v>440</v>
      </c>
      <c r="D98" s="551">
        <v>486247</v>
      </c>
      <c r="E98" s="551">
        <v>21409323.024293005</v>
      </c>
      <c r="F98" s="551">
        <v>1141362.3210018328</v>
      </c>
      <c r="G98" s="551">
        <v>11568.882691304718</v>
      </c>
      <c r="H98" s="551">
        <v>1978.2040677047517</v>
      </c>
      <c r="I98" s="551">
        <v>12935.489879369852</v>
      </c>
      <c r="J98" s="551">
        <v>0</v>
      </c>
      <c r="K98" s="551">
        <v>0</v>
      </c>
      <c r="L98" s="551">
        <v>0</v>
      </c>
      <c r="M98" s="540">
        <v>0</v>
      </c>
      <c r="N98" s="532">
        <v>202</v>
      </c>
      <c r="O98" s="552">
        <v>644</v>
      </c>
      <c r="P98" s="553" t="s">
        <v>309</v>
      </c>
      <c r="Q98" s="554">
        <f t="shared" si="43"/>
        <v>35035630.309303567</v>
      </c>
      <c r="R98" s="555">
        <f t="shared" si="43"/>
        <v>2132976.7529086242</v>
      </c>
      <c r="S98" s="555">
        <f t="shared" si="43"/>
        <v>68.987736416076586</v>
      </c>
      <c r="T98" s="555">
        <f t="shared" si="43"/>
        <v>313.16419054236121</v>
      </c>
      <c r="U98" s="555">
        <f t="shared" si="43"/>
        <v>533.8278074416404</v>
      </c>
      <c r="V98" s="555">
        <f t="shared" si="43"/>
        <v>0</v>
      </c>
      <c r="W98" s="555">
        <f t="shared" si="42"/>
        <v>0</v>
      </c>
      <c r="X98" s="555">
        <f t="shared" si="42"/>
        <v>0</v>
      </c>
      <c r="Y98" s="556">
        <f t="shared" si="42"/>
        <v>0</v>
      </c>
      <c r="Z98" s="555">
        <f>生産者価格評価表!DZ101</f>
        <v>11597213</v>
      </c>
      <c r="AB98" s="552">
        <v>644</v>
      </c>
      <c r="AC98" s="534" t="s">
        <v>309</v>
      </c>
      <c r="AD98" s="557">
        <f t="shared" si="32"/>
        <v>3.0210387883109129</v>
      </c>
      <c r="AE98" s="558">
        <f t="shared" si="24"/>
        <v>0.18392149500993249</v>
      </c>
      <c r="AF98" s="559">
        <f t="shared" si="25"/>
        <v>5.9486478704906586E-6</v>
      </c>
      <c r="AG98" s="560">
        <f t="shared" si="26"/>
        <v>2.7003400777614518E-5</v>
      </c>
      <c r="AH98" s="560">
        <f t="shared" si="27"/>
        <v>4.6030697844528716E-5</v>
      </c>
      <c r="AI98" s="560">
        <f t="shared" si="28"/>
        <v>0</v>
      </c>
      <c r="AJ98" s="560">
        <f t="shared" si="29"/>
        <v>0</v>
      </c>
      <c r="AK98" s="560">
        <f t="shared" si="30"/>
        <v>0</v>
      </c>
      <c r="AL98" s="558">
        <f t="shared" si="31"/>
        <v>0</v>
      </c>
      <c r="AN98" s="663">
        <f>波及推計!AJ101</f>
        <v>66785.370545795391</v>
      </c>
      <c r="AO98" s="732" t="s">
        <v>308</v>
      </c>
      <c r="AP98" s="745" t="s">
        <v>309</v>
      </c>
      <c r="AQ98" s="736">
        <f t="shared" si="33"/>
        <v>201761.19491056504</v>
      </c>
      <c r="AR98" s="738">
        <f t="shared" si="34"/>
        <v>12283.265195574999</v>
      </c>
      <c r="AS98" s="748">
        <f t="shared" si="35"/>
        <v>0.3972826522771753</v>
      </c>
      <c r="AT98" s="737">
        <f t="shared" si="36"/>
        <v>1.803432126929605</v>
      </c>
      <c r="AU98" s="737">
        <f t="shared" si="37"/>
        <v>3.0741772120283954</v>
      </c>
      <c r="AV98" s="737">
        <f t="shared" si="38"/>
        <v>0</v>
      </c>
      <c r="AW98" s="737">
        <f t="shared" si="39"/>
        <v>0</v>
      </c>
      <c r="AX98" s="737">
        <f t="shared" si="40"/>
        <v>0</v>
      </c>
      <c r="AY98" s="738">
        <f t="shared" si="41"/>
        <v>0</v>
      </c>
    </row>
    <row r="99" spans="1:51" ht="14.5">
      <c r="A99" s="537" t="s">
        <v>862</v>
      </c>
      <c r="B99" s="550">
        <v>96</v>
      </c>
      <c r="C99" s="550" t="s">
        <v>863</v>
      </c>
      <c r="D99" s="551">
        <v>202264</v>
      </c>
      <c r="E99" s="551">
        <v>639064.73994991439</v>
      </c>
      <c r="F99" s="551">
        <v>32073.296463260263</v>
      </c>
      <c r="G99" s="551">
        <v>1095265.2552739265</v>
      </c>
      <c r="H99" s="551">
        <v>5653.4670229322346</v>
      </c>
      <c r="I99" s="551">
        <v>9707.1514314357937</v>
      </c>
      <c r="J99" s="551">
        <v>0</v>
      </c>
      <c r="K99" s="551">
        <v>0</v>
      </c>
      <c r="L99" s="551">
        <v>0</v>
      </c>
      <c r="M99" s="540">
        <v>0</v>
      </c>
      <c r="N99" s="532">
        <v>202</v>
      </c>
      <c r="O99" s="552">
        <v>659</v>
      </c>
      <c r="P99" s="553" t="s">
        <v>43</v>
      </c>
      <c r="Q99" s="554">
        <f t="shared" si="43"/>
        <v>11933041.902958954</v>
      </c>
      <c r="R99" s="555">
        <f t="shared" si="43"/>
        <v>698138.50054622872</v>
      </c>
      <c r="S99" s="555">
        <f t="shared" si="43"/>
        <v>0</v>
      </c>
      <c r="T99" s="555">
        <f t="shared" si="43"/>
        <v>106.66288504750756</v>
      </c>
      <c r="U99" s="555">
        <f t="shared" si="43"/>
        <v>181.82032230983501</v>
      </c>
      <c r="V99" s="555">
        <f t="shared" si="43"/>
        <v>0</v>
      </c>
      <c r="W99" s="555">
        <f t="shared" si="42"/>
        <v>0</v>
      </c>
      <c r="X99" s="555">
        <f t="shared" si="42"/>
        <v>0</v>
      </c>
      <c r="Y99" s="556">
        <f t="shared" si="42"/>
        <v>0</v>
      </c>
      <c r="Z99" s="555">
        <f>生産者価格評価表!DZ102</f>
        <v>4774680</v>
      </c>
      <c r="AB99" s="552">
        <v>659</v>
      </c>
      <c r="AC99" s="534" t="s">
        <v>43</v>
      </c>
      <c r="AD99" s="557">
        <f t="shared" si="32"/>
        <v>2.4992338550350923</v>
      </c>
      <c r="AE99" s="558">
        <f t="shared" si="24"/>
        <v>0.14621681464438008</v>
      </c>
      <c r="AF99" s="559">
        <f t="shared" si="25"/>
        <v>0</v>
      </c>
      <c r="AG99" s="560">
        <f t="shared" si="26"/>
        <v>2.2339274055540384E-5</v>
      </c>
      <c r="AH99" s="560">
        <f t="shared" si="27"/>
        <v>3.8080106375680672E-5</v>
      </c>
      <c r="AI99" s="560">
        <f t="shared" si="28"/>
        <v>0</v>
      </c>
      <c r="AJ99" s="560">
        <f t="shared" si="29"/>
        <v>0</v>
      </c>
      <c r="AK99" s="560">
        <f t="shared" si="30"/>
        <v>0</v>
      </c>
      <c r="AL99" s="558">
        <f t="shared" si="31"/>
        <v>0</v>
      </c>
      <c r="AN99" s="663">
        <f>波及推計!AJ102</f>
        <v>229915.60880994663</v>
      </c>
      <c r="AO99" s="732" t="s">
        <v>310</v>
      </c>
      <c r="AP99" s="745" t="s">
        <v>43</v>
      </c>
      <c r="AQ99" s="736">
        <f t="shared" si="33"/>
        <v>574612.87333882309</v>
      </c>
      <c r="AR99" s="738">
        <f t="shared" si="34"/>
        <v>33617.527957213766</v>
      </c>
      <c r="AS99" s="748">
        <f t="shared" si="35"/>
        <v>0</v>
      </c>
      <c r="AT99" s="737">
        <f t="shared" si="36"/>
        <v>5.1361477948518131</v>
      </c>
      <c r="AU99" s="737">
        <f t="shared" si="37"/>
        <v>8.7552108409121523</v>
      </c>
      <c r="AV99" s="737">
        <f t="shared" si="38"/>
        <v>0</v>
      </c>
      <c r="AW99" s="737">
        <f t="shared" si="39"/>
        <v>0</v>
      </c>
      <c r="AX99" s="737">
        <f t="shared" si="40"/>
        <v>0</v>
      </c>
      <c r="AY99" s="738">
        <f t="shared" si="41"/>
        <v>0</v>
      </c>
    </row>
    <row r="100" spans="1:51" ht="14.5">
      <c r="A100" s="537" t="s">
        <v>864</v>
      </c>
      <c r="B100" s="550">
        <v>97</v>
      </c>
      <c r="C100" s="550" t="s">
        <v>865</v>
      </c>
      <c r="D100" s="551">
        <v>360270</v>
      </c>
      <c r="E100" s="551">
        <v>1505085.5098526452</v>
      </c>
      <c r="F100" s="551">
        <v>70636.829386088095</v>
      </c>
      <c r="G100" s="551">
        <v>101616.32236393835</v>
      </c>
      <c r="H100" s="551">
        <v>873.63835608935653</v>
      </c>
      <c r="I100" s="551">
        <v>5597.825877475655</v>
      </c>
      <c r="J100" s="551">
        <v>0</v>
      </c>
      <c r="K100" s="551">
        <v>0</v>
      </c>
      <c r="L100" s="551">
        <v>0</v>
      </c>
      <c r="M100" s="540">
        <v>0</v>
      </c>
      <c r="N100" s="532">
        <v>202</v>
      </c>
      <c r="O100" s="552">
        <v>661</v>
      </c>
      <c r="P100" s="553" t="s">
        <v>312</v>
      </c>
      <c r="Q100" s="554">
        <f t="shared" si="43"/>
        <v>15082709.164650517</v>
      </c>
      <c r="R100" s="555">
        <f t="shared" si="43"/>
        <v>1026634.461736914</v>
      </c>
      <c r="S100" s="555">
        <f t="shared" si="43"/>
        <v>0</v>
      </c>
      <c r="T100" s="555">
        <f t="shared" si="43"/>
        <v>134.81602485910923</v>
      </c>
      <c r="U100" s="555">
        <f t="shared" si="43"/>
        <v>229.81089515341927</v>
      </c>
      <c r="V100" s="555">
        <f t="shared" si="43"/>
        <v>0</v>
      </c>
      <c r="W100" s="555">
        <f t="shared" si="42"/>
        <v>0</v>
      </c>
      <c r="X100" s="555">
        <f t="shared" si="42"/>
        <v>0</v>
      </c>
      <c r="Y100" s="556">
        <f t="shared" si="42"/>
        <v>0</v>
      </c>
      <c r="Z100" s="555">
        <f>生産者価格評価表!DZ103</f>
        <v>8872840</v>
      </c>
      <c r="AB100" s="552">
        <v>661</v>
      </c>
      <c r="AC100" s="534" t="s">
        <v>312</v>
      </c>
      <c r="AD100" s="557">
        <f t="shared" si="32"/>
        <v>1.6998739033556918</v>
      </c>
      <c r="AE100" s="558">
        <f t="shared" si="24"/>
        <v>0.11570528283355881</v>
      </c>
      <c r="AF100" s="559">
        <f t="shared" si="25"/>
        <v>0</v>
      </c>
      <c r="AG100" s="560">
        <f t="shared" si="26"/>
        <v>1.5194235989729246E-5</v>
      </c>
      <c r="AH100" s="560">
        <f t="shared" si="27"/>
        <v>2.5900489037717266E-5</v>
      </c>
      <c r="AI100" s="560">
        <f t="shared" si="28"/>
        <v>0</v>
      </c>
      <c r="AJ100" s="560">
        <f t="shared" si="29"/>
        <v>0</v>
      </c>
      <c r="AK100" s="560">
        <f t="shared" si="30"/>
        <v>0</v>
      </c>
      <c r="AL100" s="558">
        <f t="shared" si="31"/>
        <v>0</v>
      </c>
      <c r="AN100" s="663">
        <f>波及推計!AJ103</f>
        <v>152637.55453553132</v>
      </c>
      <c r="AO100" s="732" t="s">
        <v>311</v>
      </c>
      <c r="AP100" s="745" t="s">
        <v>312</v>
      </c>
      <c r="AQ100" s="736">
        <f t="shared" si="33"/>
        <v>259464.59562698091</v>
      </c>
      <c r="AR100" s="738">
        <f t="shared" si="34"/>
        <v>17660.971418556408</v>
      </c>
      <c r="AS100" s="748">
        <f t="shared" si="35"/>
        <v>0</v>
      </c>
      <c r="AT100" s="737">
        <f t="shared" si="36"/>
        <v>2.3192110245080304</v>
      </c>
      <c r="AU100" s="737">
        <f t="shared" si="37"/>
        <v>3.9533873079915005</v>
      </c>
      <c r="AV100" s="737">
        <f t="shared" si="38"/>
        <v>0</v>
      </c>
      <c r="AW100" s="737">
        <f t="shared" si="39"/>
        <v>0</v>
      </c>
      <c r="AX100" s="737">
        <f t="shared" si="40"/>
        <v>0</v>
      </c>
      <c r="AY100" s="738">
        <f t="shared" si="41"/>
        <v>0</v>
      </c>
    </row>
    <row r="101" spans="1:51" ht="14.5">
      <c r="A101" s="537" t="s">
        <v>866</v>
      </c>
      <c r="B101" s="550">
        <v>98</v>
      </c>
      <c r="C101" s="550" t="s">
        <v>867</v>
      </c>
      <c r="D101" s="551">
        <v>50376</v>
      </c>
      <c r="E101" s="551">
        <v>1540922.3885410428</v>
      </c>
      <c r="F101" s="551">
        <v>133977.401905954</v>
      </c>
      <c r="G101" s="551">
        <v>2.1943977580380296</v>
      </c>
      <c r="H101" s="551">
        <v>94.372040258761501</v>
      </c>
      <c r="I101" s="551">
        <v>624.60880925984929</v>
      </c>
      <c r="J101" s="551">
        <v>0</v>
      </c>
      <c r="K101" s="551">
        <v>0</v>
      </c>
      <c r="L101" s="551">
        <v>0</v>
      </c>
      <c r="M101" s="540">
        <v>0</v>
      </c>
      <c r="N101" s="532">
        <v>202</v>
      </c>
      <c r="O101" s="552">
        <v>662</v>
      </c>
      <c r="P101" s="553" t="s">
        <v>314</v>
      </c>
      <c r="Q101" s="554">
        <f t="shared" si="43"/>
        <v>245955.99104671972</v>
      </c>
      <c r="R101" s="555">
        <f t="shared" si="43"/>
        <v>13819.327900238051</v>
      </c>
      <c r="S101" s="555">
        <f t="shared" si="43"/>
        <v>3817.712709021619</v>
      </c>
      <c r="T101" s="555">
        <f t="shared" si="43"/>
        <v>2.1984650530102394</v>
      </c>
      <c r="U101" s="555">
        <f t="shared" si="43"/>
        <v>3.7475605909890097</v>
      </c>
      <c r="V101" s="555">
        <f t="shared" si="43"/>
        <v>0</v>
      </c>
      <c r="W101" s="555">
        <f t="shared" si="42"/>
        <v>0</v>
      </c>
      <c r="X101" s="555">
        <f t="shared" si="42"/>
        <v>0</v>
      </c>
      <c r="Y101" s="556">
        <f t="shared" si="42"/>
        <v>0</v>
      </c>
      <c r="Z101" s="555">
        <f>生産者価格評価表!DZ104</f>
        <v>8220764</v>
      </c>
      <c r="AB101" s="552">
        <v>662</v>
      </c>
      <c r="AC101" s="534" t="s">
        <v>314</v>
      </c>
      <c r="AD101" s="557">
        <f t="shared" si="32"/>
        <v>2.9918872631147144E-2</v>
      </c>
      <c r="AE101" s="558">
        <f t="shared" si="24"/>
        <v>1.6810272013936967E-3</v>
      </c>
      <c r="AF101" s="559">
        <f t="shared" si="25"/>
        <v>4.6439877230651787E-4</v>
      </c>
      <c r="AG101" s="560">
        <f t="shared" si="26"/>
        <v>2.6742831359837592E-7</v>
      </c>
      <c r="AH101" s="560">
        <f t="shared" si="27"/>
        <v>4.5586524451851553E-7</v>
      </c>
      <c r="AI101" s="560">
        <f t="shared" si="28"/>
        <v>0</v>
      </c>
      <c r="AJ101" s="560">
        <f t="shared" si="29"/>
        <v>0</v>
      </c>
      <c r="AK101" s="560">
        <f t="shared" si="30"/>
        <v>0</v>
      </c>
      <c r="AL101" s="558">
        <f t="shared" si="31"/>
        <v>0</v>
      </c>
      <c r="AN101" s="663">
        <f>波及推計!AJ104</f>
        <v>224462.61173218189</v>
      </c>
      <c r="AO101" s="732" t="s">
        <v>313</v>
      </c>
      <c r="AP101" s="745" t="s">
        <v>314</v>
      </c>
      <c r="AQ101" s="736">
        <f t="shared" si="33"/>
        <v>6715.6682908697849</v>
      </c>
      <c r="AR101" s="738">
        <f t="shared" si="34"/>
        <v>377.32775601766969</v>
      </c>
      <c r="AS101" s="748">
        <f t="shared" si="35"/>
        <v>104.24016131713987</v>
      </c>
      <c r="AT101" s="737">
        <f t="shared" si="36"/>
        <v>6.0027657721424432E-2</v>
      </c>
      <c r="AU101" s="737">
        <f t="shared" si="37"/>
        <v>0.10232470338255571</v>
      </c>
      <c r="AV101" s="737">
        <f t="shared" si="38"/>
        <v>0</v>
      </c>
      <c r="AW101" s="737">
        <f t="shared" si="39"/>
        <v>0</v>
      </c>
      <c r="AX101" s="737">
        <f t="shared" si="40"/>
        <v>0</v>
      </c>
      <c r="AY101" s="738">
        <f t="shared" si="41"/>
        <v>0</v>
      </c>
    </row>
    <row r="102" spans="1:51" ht="14.5">
      <c r="A102" s="537" t="s">
        <v>868</v>
      </c>
      <c r="B102" s="550">
        <v>99</v>
      </c>
      <c r="C102" s="550" t="s">
        <v>442</v>
      </c>
      <c r="D102" s="551">
        <v>1089420</v>
      </c>
      <c r="E102" s="551">
        <v>5300623.0052407663</v>
      </c>
      <c r="F102" s="551">
        <v>302027.0827555391</v>
      </c>
      <c r="G102" s="551">
        <v>621573.36505080818</v>
      </c>
      <c r="H102" s="551">
        <v>2679.9572243517714</v>
      </c>
      <c r="I102" s="551">
        <v>219946.76213277108</v>
      </c>
      <c r="J102" s="551">
        <v>0</v>
      </c>
      <c r="K102" s="551">
        <v>0</v>
      </c>
      <c r="L102" s="551">
        <v>0</v>
      </c>
      <c r="M102" s="540">
        <v>0</v>
      </c>
      <c r="N102" s="532">
        <v>202</v>
      </c>
      <c r="O102" s="552">
        <v>663</v>
      </c>
      <c r="P102" s="553" t="s">
        <v>316</v>
      </c>
      <c r="Q102" s="554">
        <f t="shared" si="43"/>
        <v>10553537.323243557</v>
      </c>
      <c r="R102" s="555">
        <f t="shared" si="43"/>
        <v>713439.36885086354</v>
      </c>
      <c r="S102" s="555">
        <f t="shared" si="43"/>
        <v>56413.533156022822</v>
      </c>
      <c r="T102" s="555">
        <f t="shared" si="43"/>
        <v>94.332253880260254</v>
      </c>
      <c r="U102" s="555">
        <f t="shared" si="43"/>
        <v>160.80120837799234</v>
      </c>
      <c r="V102" s="555">
        <f t="shared" si="43"/>
        <v>0</v>
      </c>
      <c r="W102" s="555">
        <f t="shared" si="42"/>
        <v>0</v>
      </c>
      <c r="X102" s="555">
        <f t="shared" si="42"/>
        <v>0</v>
      </c>
      <c r="Y102" s="556">
        <f t="shared" si="42"/>
        <v>0</v>
      </c>
      <c r="Z102" s="555">
        <f>生産者価格評価表!DZ105</f>
        <v>13035785</v>
      </c>
      <c r="AB102" s="552">
        <v>663</v>
      </c>
      <c r="AC102" s="534" t="s">
        <v>316</v>
      </c>
      <c r="AD102" s="557">
        <f t="shared" si="32"/>
        <v>0.80958203309149057</v>
      </c>
      <c r="AE102" s="558">
        <f t="shared" si="24"/>
        <v>5.4729298530994758E-2</v>
      </c>
      <c r="AF102" s="559">
        <f t="shared" si="25"/>
        <v>4.3275900266859894E-3</v>
      </c>
      <c r="AG102" s="560">
        <f t="shared" si="26"/>
        <v>7.2364076179731603E-6</v>
      </c>
      <c r="AH102" s="560">
        <f t="shared" si="27"/>
        <v>1.2335368248094944E-5</v>
      </c>
      <c r="AI102" s="560">
        <f t="shared" si="28"/>
        <v>0</v>
      </c>
      <c r="AJ102" s="560">
        <f t="shared" si="29"/>
        <v>0</v>
      </c>
      <c r="AK102" s="560">
        <f t="shared" si="30"/>
        <v>0</v>
      </c>
      <c r="AL102" s="558">
        <f t="shared" si="31"/>
        <v>0</v>
      </c>
      <c r="AN102" s="663">
        <f>波及推計!AJ105</f>
        <v>387388.52765709796</v>
      </c>
      <c r="AO102" s="732" t="s">
        <v>315</v>
      </c>
      <c r="AP102" s="745" t="s">
        <v>316</v>
      </c>
      <c r="AQ102" s="736">
        <f t="shared" si="33"/>
        <v>313622.79181695252</v>
      </c>
      <c r="AR102" s="738">
        <f t="shared" si="34"/>
        <v>21201.502377627832</v>
      </c>
      <c r="AS102" s="748">
        <f t="shared" si="35"/>
        <v>1676.4587287414267</v>
      </c>
      <c r="AT102" s="737">
        <f t="shared" si="36"/>
        <v>2.8033012926532299</v>
      </c>
      <c r="AU102" s="737">
        <f t="shared" si="37"/>
        <v>4.7785801437376163</v>
      </c>
      <c r="AV102" s="737">
        <f t="shared" si="38"/>
        <v>0</v>
      </c>
      <c r="AW102" s="737">
        <f t="shared" si="39"/>
        <v>0</v>
      </c>
      <c r="AX102" s="737">
        <f t="shared" si="40"/>
        <v>0</v>
      </c>
      <c r="AY102" s="738">
        <f t="shared" si="41"/>
        <v>0</v>
      </c>
    </row>
    <row r="103" spans="1:51" ht="14.5">
      <c r="A103" s="537" t="s">
        <v>869</v>
      </c>
      <c r="B103" s="550">
        <v>100</v>
      </c>
      <c r="C103" s="550" t="s">
        <v>870</v>
      </c>
      <c r="D103" s="551">
        <v>1347328</v>
      </c>
      <c r="E103" s="551">
        <v>194638745.86596775</v>
      </c>
      <c r="F103" s="551">
        <v>10169039.653074812</v>
      </c>
      <c r="G103" s="551">
        <v>91634.797668747095</v>
      </c>
      <c r="H103" s="551">
        <v>7130.9197935063612</v>
      </c>
      <c r="I103" s="551">
        <v>34101.573840976824</v>
      </c>
      <c r="J103" s="551">
        <v>0</v>
      </c>
      <c r="K103" s="551">
        <v>0</v>
      </c>
      <c r="L103" s="551">
        <v>0</v>
      </c>
      <c r="M103" s="540">
        <v>0</v>
      </c>
      <c r="N103" s="532">
        <v>203</v>
      </c>
      <c r="O103" s="552">
        <v>669</v>
      </c>
      <c r="P103" s="553" t="s">
        <v>318</v>
      </c>
      <c r="Q103" s="554">
        <f t="shared" si="43"/>
        <v>14574499.704372101</v>
      </c>
      <c r="R103" s="555">
        <f t="shared" si="43"/>
        <v>902361.24382628314</v>
      </c>
      <c r="S103" s="555">
        <f t="shared" si="43"/>
        <v>2208.0773799425024</v>
      </c>
      <c r="T103" s="555">
        <f t="shared" si="43"/>
        <v>130.27342057743894</v>
      </c>
      <c r="U103" s="555">
        <f t="shared" si="43"/>
        <v>222.06745399062441</v>
      </c>
      <c r="V103" s="555">
        <f t="shared" si="43"/>
        <v>0</v>
      </c>
      <c r="W103" s="555">
        <f t="shared" si="42"/>
        <v>0</v>
      </c>
      <c r="X103" s="555">
        <f t="shared" si="42"/>
        <v>0</v>
      </c>
      <c r="Y103" s="556">
        <f t="shared" si="42"/>
        <v>0</v>
      </c>
      <c r="Z103" s="555">
        <f>生産者価格評価表!DZ106</f>
        <v>54438895</v>
      </c>
      <c r="AB103" s="552">
        <v>669</v>
      </c>
      <c r="AC103" s="534" t="s">
        <v>318</v>
      </c>
      <c r="AD103" s="557">
        <f t="shared" si="32"/>
        <v>0.26772218106873957</v>
      </c>
      <c r="AE103" s="558">
        <f t="shared" si="24"/>
        <v>1.6575671563985331E-2</v>
      </c>
      <c r="AF103" s="559">
        <f t="shared" si="25"/>
        <v>4.0560657594951228E-5</v>
      </c>
      <c r="AG103" s="560">
        <f t="shared" si="26"/>
        <v>2.39302102986181E-6</v>
      </c>
      <c r="AH103" s="560">
        <f t="shared" si="27"/>
        <v>4.0792057588719321E-6</v>
      </c>
      <c r="AI103" s="560">
        <f t="shared" si="28"/>
        <v>0</v>
      </c>
      <c r="AJ103" s="560">
        <f t="shared" si="29"/>
        <v>0</v>
      </c>
      <c r="AK103" s="560">
        <f t="shared" si="30"/>
        <v>0</v>
      </c>
      <c r="AL103" s="558">
        <f t="shared" si="31"/>
        <v>0</v>
      </c>
      <c r="AN103" s="663">
        <f>波及推計!AJ106</f>
        <v>1158739.6655365764</v>
      </c>
      <c r="AO103" s="732" t="s">
        <v>317</v>
      </c>
      <c r="AP103" s="745" t="s">
        <v>318</v>
      </c>
      <c r="AQ103" s="736">
        <f t="shared" si="33"/>
        <v>310220.31054831407</v>
      </c>
      <c r="AR103" s="738">
        <f t="shared" si="34"/>
        <v>19206.888124096502</v>
      </c>
      <c r="AS103" s="748">
        <f t="shared" si="35"/>
        <v>46.999242815517384</v>
      </c>
      <c r="AT103" s="737">
        <f t="shared" si="36"/>
        <v>2.7728883877640675</v>
      </c>
      <c r="AU103" s="737">
        <f t="shared" si="37"/>
        <v>4.7267375166901386</v>
      </c>
      <c r="AV103" s="737">
        <f t="shared" si="38"/>
        <v>0</v>
      </c>
      <c r="AW103" s="737">
        <f t="shared" si="39"/>
        <v>0</v>
      </c>
      <c r="AX103" s="737">
        <f t="shared" si="40"/>
        <v>0</v>
      </c>
      <c r="AY103" s="738">
        <f t="shared" si="41"/>
        <v>0</v>
      </c>
    </row>
    <row r="104" spans="1:51" ht="14.5">
      <c r="A104" s="537" t="s">
        <v>871</v>
      </c>
      <c r="B104" s="550">
        <v>101</v>
      </c>
      <c r="C104" s="550" t="s">
        <v>872</v>
      </c>
      <c r="D104" s="551">
        <v>715963</v>
      </c>
      <c r="E104" s="551">
        <v>56733523.291063443</v>
      </c>
      <c r="F104" s="551">
        <v>2975864.9957225285</v>
      </c>
      <c r="G104" s="551">
        <v>329547.54834966024</v>
      </c>
      <c r="H104" s="551">
        <v>2270.527331880166</v>
      </c>
      <c r="I104" s="551">
        <v>15311.811605247718</v>
      </c>
      <c r="J104" s="551">
        <v>0</v>
      </c>
      <c r="K104" s="551">
        <v>0</v>
      </c>
      <c r="L104" s="551">
        <v>0</v>
      </c>
      <c r="M104" s="540">
        <v>0</v>
      </c>
      <c r="N104" s="532">
        <v>203</v>
      </c>
      <c r="O104" s="552">
        <v>671</v>
      </c>
      <c r="P104" s="553" t="s">
        <v>320</v>
      </c>
      <c r="Q104" s="554">
        <f t="shared" si="43"/>
        <v>50833293.057557911</v>
      </c>
      <c r="R104" s="555">
        <f t="shared" si="43"/>
        <v>3056506.0923178233</v>
      </c>
      <c r="S104" s="555">
        <f t="shared" si="43"/>
        <v>0</v>
      </c>
      <c r="T104" s="555">
        <f t="shared" si="43"/>
        <v>454.3707914609854</v>
      </c>
      <c r="U104" s="555">
        <f t="shared" si="43"/>
        <v>774.53224441486918</v>
      </c>
      <c r="V104" s="555">
        <f t="shared" si="43"/>
        <v>0</v>
      </c>
      <c r="W104" s="555">
        <f t="shared" si="42"/>
        <v>0</v>
      </c>
      <c r="X104" s="555">
        <f t="shared" si="42"/>
        <v>0</v>
      </c>
      <c r="Y104" s="556">
        <f t="shared" si="42"/>
        <v>0</v>
      </c>
      <c r="Z104" s="555">
        <f>生産者価格評価表!DZ107</f>
        <v>3231916</v>
      </c>
      <c r="AB104" s="552">
        <v>671</v>
      </c>
      <c r="AC104" s="534" t="s">
        <v>320</v>
      </c>
      <c r="AD104" s="557">
        <f t="shared" si="32"/>
        <v>15.728531638061728</v>
      </c>
      <c r="AE104" s="558">
        <f t="shared" si="24"/>
        <v>0.94572572193021831</v>
      </c>
      <c r="AF104" s="559">
        <f t="shared" si="25"/>
        <v>0</v>
      </c>
      <c r="AG104" s="560">
        <f t="shared" si="26"/>
        <v>1.4058867602406293E-4</v>
      </c>
      <c r="AH104" s="560">
        <f t="shared" si="27"/>
        <v>2.3965110615958743E-4</v>
      </c>
      <c r="AI104" s="560">
        <f t="shared" si="28"/>
        <v>0</v>
      </c>
      <c r="AJ104" s="560">
        <f t="shared" si="29"/>
        <v>0</v>
      </c>
      <c r="AK104" s="560">
        <f t="shared" si="30"/>
        <v>0</v>
      </c>
      <c r="AL104" s="558">
        <f t="shared" si="31"/>
        <v>0</v>
      </c>
      <c r="AN104" s="663">
        <f>波及推計!AJ107</f>
        <v>109584.7208681951</v>
      </c>
      <c r="AO104" s="732" t="s">
        <v>319</v>
      </c>
      <c r="AP104" s="745" t="s">
        <v>320</v>
      </c>
      <c r="AQ104" s="736">
        <f t="shared" si="33"/>
        <v>1723606.7492235699</v>
      </c>
      <c r="AR104" s="738">
        <f t="shared" si="34"/>
        <v>103637.08925559527</v>
      </c>
      <c r="AS104" s="748">
        <f t="shared" si="35"/>
        <v>0</v>
      </c>
      <c r="AT104" s="737">
        <f t="shared" si="36"/>
        <v>15.40637081932605</v>
      </c>
      <c r="AU104" s="737">
        <f t="shared" si="37"/>
        <v>26.262099574252581</v>
      </c>
      <c r="AV104" s="737">
        <f t="shared" si="38"/>
        <v>0</v>
      </c>
      <c r="AW104" s="737">
        <f t="shared" si="39"/>
        <v>0</v>
      </c>
      <c r="AX104" s="737">
        <f t="shared" si="40"/>
        <v>0</v>
      </c>
      <c r="AY104" s="738">
        <f t="shared" si="41"/>
        <v>0</v>
      </c>
    </row>
    <row r="105" spans="1:51" ht="14.5">
      <c r="A105" s="537" t="s">
        <v>873</v>
      </c>
      <c r="B105" s="550">
        <v>102</v>
      </c>
      <c r="C105" s="550" t="s">
        <v>874</v>
      </c>
      <c r="D105" s="551">
        <v>1629978</v>
      </c>
      <c r="E105" s="551">
        <v>71524663.924704999</v>
      </c>
      <c r="F105" s="551">
        <v>4604282.6215528538</v>
      </c>
      <c r="G105" s="551">
        <v>829935.91164863051</v>
      </c>
      <c r="H105" s="551">
        <v>27901.226169552509</v>
      </c>
      <c r="I105" s="551">
        <v>304763.36689249333</v>
      </c>
      <c r="J105" s="551">
        <v>0</v>
      </c>
      <c r="K105" s="551">
        <v>0</v>
      </c>
      <c r="L105" s="551">
        <v>0</v>
      </c>
      <c r="M105" s="540">
        <v>0</v>
      </c>
      <c r="N105" s="532">
        <v>204</v>
      </c>
      <c r="O105" s="552">
        <v>672</v>
      </c>
      <c r="P105" s="553" t="s">
        <v>322</v>
      </c>
      <c r="Q105" s="554">
        <f t="shared" si="43"/>
        <v>79884072.511446759</v>
      </c>
      <c r="R105" s="555">
        <f t="shared" si="43"/>
        <v>4743360.1006081933</v>
      </c>
      <c r="S105" s="555">
        <f t="shared" si="43"/>
        <v>3360.1085736771415</v>
      </c>
      <c r="T105" s="555">
        <f t="shared" si="43"/>
        <v>714.03969857026914</v>
      </c>
      <c r="U105" s="555">
        <f t="shared" si="43"/>
        <v>1217.1706032350335</v>
      </c>
      <c r="V105" s="555">
        <f t="shared" si="43"/>
        <v>0</v>
      </c>
      <c r="W105" s="555">
        <f t="shared" si="42"/>
        <v>0</v>
      </c>
      <c r="X105" s="555">
        <f t="shared" si="42"/>
        <v>0</v>
      </c>
      <c r="Y105" s="556">
        <f t="shared" si="42"/>
        <v>0</v>
      </c>
      <c r="Z105" s="555">
        <f>生産者価格評価表!DZ108</f>
        <v>16688252</v>
      </c>
      <c r="AB105" s="552">
        <v>672</v>
      </c>
      <c r="AC105" s="534" t="s">
        <v>322</v>
      </c>
      <c r="AD105" s="557">
        <f t="shared" si="32"/>
        <v>4.7868448122335856</v>
      </c>
      <c r="AE105" s="558">
        <f t="shared" si="24"/>
        <v>0.28423348955949329</v>
      </c>
      <c r="AF105" s="559">
        <f t="shared" si="25"/>
        <v>2.0134574751610543E-4</v>
      </c>
      <c r="AG105" s="560">
        <f t="shared" si="26"/>
        <v>4.2786967656664649E-5</v>
      </c>
      <c r="AH105" s="560">
        <f t="shared" si="27"/>
        <v>7.2935775612390888E-5</v>
      </c>
      <c r="AI105" s="560">
        <f t="shared" si="28"/>
        <v>0</v>
      </c>
      <c r="AJ105" s="560">
        <f t="shared" si="29"/>
        <v>0</v>
      </c>
      <c r="AK105" s="560">
        <f t="shared" si="30"/>
        <v>0</v>
      </c>
      <c r="AL105" s="558">
        <f t="shared" si="31"/>
        <v>0</v>
      </c>
      <c r="AN105" s="663">
        <f>波及推計!AJ108</f>
        <v>732595.15122992429</v>
      </c>
      <c r="AO105" s="732" t="s">
        <v>321</v>
      </c>
      <c r="AP105" s="745" t="s">
        <v>322</v>
      </c>
      <c r="AQ105" s="736">
        <f t="shared" si="33"/>
        <v>3506819.2991324421</v>
      </c>
      <c r="AR105" s="738">
        <f t="shared" si="34"/>
        <v>208228.07626844611</v>
      </c>
      <c r="AS105" s="748">
        <f t="shared" si="35"/>
        <v>147.50491835106342</v>
      </c>
      <c r="AT105" s="737">
        <f t="shared" si="36"/>
        <v>31.345525041104118</v>
      </c>
      <c r="AU105" s="737">
        <f t="shared" si="37"/>
        <v>53.432395564831324</v>
      </c>
      <c r="AV105" s="737">
        <f t="shared" si="38"/>
        <v>0</v>
      </c>
      <c r="AW105" s="737">
        <f t="shared" si="39"/>
        <v>0</v>
      </c>
      <c r="AX105" s="737">
        <f t="shared" si="40"/>
        <v>0</v>
      </c>
      <c r="AY105" s="738">
        <f t="shared" si="41"/>
        <v>0</v>
      </c>
    </row>
    <row r="106" spans="1:51" ht="14.5">
      <c r="A106" s="537" t="s">
        <v>875</v>
      </c>
      <c r="B106" s="550">
        <v>103</v>
      </c>
      <c r="C106" s="550" t="s">
        <v>876</v>
      </c>
      <c r="D106" s="551">
        <v>974889</v>
      </c>
      <c r="E106" s="551">
        <v>47917308.987925768</v>
      </c>
      <c r="F106" s="551">
        <v>3013970.0558651611</v>
      </c>
      <c r="G106" s="551">
        <v>624634.75419870263</v>
      </c>
      <c r="H106" s="551">
        <v>7433.9636616004955</v>
      </c>
      <c r="I106" s="551">
        <v>152381.4527794162</v>
      </c>
      <c r="J106" s="551">
        <v>0</v>
      </c>
      <c r="K106" s="551">
        <v>0</v>
      </c>
      <c r="L106" s="551">
        <v>0</v>
      </c>
      <c r="M106" s="540">
        <v>0</v>
      </c>
      <c r="N106" s="532">
        <v>204</v>
      </c>
      <c r="O106" s="552">
        <v>673</v>
      </c>
      <c r="P106" s="553" t="s">
        <v>324</v>
      </c>
      <c r="Q106" s="554">
        <f t="shared" si="43"/>
        <v>55891920.60026373</v>
      </c>
      <c r="R106" s="555">
        <f t="shared" si="43"/>
        <v>3343182.7281026975</v>
      </c>
      <c r="S106" s="555">
        <f t="shared" si="43"/>
        <v>40828.683909698375</v>
      </c>
      <c r="T106" s="555">
        <f t="shared" si="43"/>
        <v>499.58707516078488</v>
      </c>
      <c r="U106" s="555">
        <f t="shared" si="43"/>
        <v>851.60909520780194</v>
      </c>
      <c r="V106" s="555">
        <f t="shared" si="43"/>
        <v>128139.62366896552</v>
      </c>
      <c r="W106" s="555">
        <f t="shared" si="42"/>
        <v>0</v>
      </c>
      <c r="X106" s="555">
        <f t="shared" si="42"/>
        <v>0</v>
      </c>
      <c r="Y106" s="556">
        <f t="shared" si="42"/>
        <v>0</v>
      </c>
      <c r="Z106" s="555">
        <f>生産者価格評価表!DZ109</f>
        <v>4357975</v>
      </c>
      <c r="AB106" s="552">
        <v>673</v>
      </c>
      <c r="AC106" s="534" t="s">
        <v>324</v>
      </c>
      <c r="AD106" s="557">
        <f t="shared" si="32"/>
        <v>12.825204504446154</v>
      </c>
      <c r="AE106" s="558">
        <f t="shared" si="24"/>
        <v>0.76714132781915856</v>
      </c>
      <c r="AF106" s="559">
        <f t="shared" si="25"/>
        <v>9.3687283450910978E-3</v>
      </c>
      <c r="AG106" s="560">
        <f t="shared" si="26"/>
        <v>1.1463743485467101E-4</v>
      </c>
      <c r="AH106" s="560">
        <f t="shared" si="27"/>
        <v>1.9541394689226118E-4</v>
      </c>
      <c r="AI106" s="560">
        <f t="shared" si="28"/>
        <v>2.9403478374466472E-2</v>
      </c>
      <c r="AJ106" s="560">
        <f t="shared" si="29"/>
        <v>0</v>
      </c>
      <c r="AK106" s="560">
        <f t="shared" si="30"/>
        <v>0</v>
      </c>
      <c r="AL106" s="558">
        <f t="shared" si="31"/>
        <v>0</v>
      </c>
      <c r="AN106" s="663">
        <f>波及推計!AJ109</f>
        <v>207999.66049995829</v>
      </c>
      <c r="AO106" s="732" t="s">
        <v>323</v>
      </c>
      <c r="AP106" s="745" t="s">
        <v>324</v>
      </c>
      <c r="AQ106" s="736">
        <f t="shared" si="33"/>
        <v>2667638.1827673358</v>
      </c>
      <c r="AR106" s="738">
        <f t="shared" si="34"/>
        <v>159565.13574187219</v>
      </c>
      <c r="AS106" s="748">
        <f t="shared" si="35"/>
        <v>1948.6923150952844</v>
      </c>
      <c r="AT106" s="737">
        <f t="shared" si="36"/>
        <v>23.844547530357655</v>
      </c>
      <c r="AU106" s="737">
        <f t="shared" si="37"/>
        <v>40.646034610547204</v>
      </c>
      <c r="AV106" s="737">
        <f t="shared" si="38"/>
        <v>6115.9135194068913</v>
      </c>
      <c r="AW106" s="737">
        <f t="shared" si="39"/>
        <v>0</v>
      </c>
      <c r="AX106" s="737">
        <f t="shared" si="40"/>
        <v>0</v>
      </c>
      <c r="AY106" s="738">
        <f t="shared" si="41"/>
        <v>0</v>
      </c>
    </row>
    <row r="107" spans="1:51" ht="14.5">
      <c r="A107" s="537" t="s">
        <v>877</v>
      </c>
      <c r="B107" s="550">
        <v>104</v>
      </c>
      <c r="C107" s="550" t="s">
        <v>447</v>
      </c>
      <c r="D107" s="551">
        <v>402899</v>
      </c>
      <c r="E107" s="551">
        <v>37351299.653089106</v>
      </c>
      <c r="F107" s="551">
        <v>2806097.5845111934</v>
      </c>
      <c r="G107" s="551">
        <v>29319.462400280376</v>
      </c>
      <c r="H107" s="551">
        <v>2148.8193204478407</v>
      </c>
      <c r="I107" s="551">
        <v>14254.867040251018</v>
      </c>
      <c r="J107" s="551">
        <v>0</v>
      </c>
      <c r="K107" s="551">
        <v>0</v>
      </c>
      <c r="L107" s="551">
        <v>0</v>
      </c>
      <c r="M107" s="540">
        <v>0</v>
      </c>
      <c r="N107" s="532">
        <v>204</v>
      </c>
      <c r="O107" s="552">
        <v>674</v>
      </c>
      <c r="P107" s="553" t="s">
        <v>326</v>
      </c>
      <c r="Q107" s="554">
        <f t="shared" si="43"/>
        <v>30515807.995868288</v>
      </c>
      <c r="R107" s="555">
        <f t="shared" si="43"/>
        <v>1823290.6038442249</v>
      </c>
      <c r="S107" s="555">
        <f t="shared" si="43"/>
        <v>2322.9838347974428</v>
      </c>
      <c r="T107" s="555">
        <f t="shared" si="43"/>
        <v>272.76398984135085</v>
      </c>
      <c r="U107" s="555">
        <f t="shared" si="43"/>
        <v>464.96057673090172</v>
      </c>
      <c r="V107" s="555">
        <f t="shared" si="43"/>
        <v>0</v>
      </c>
      <c r="W107" s="555">
        <f t="shared" si="42"/>
        <v>0</v>
      </c>
      <c r="X107" s="555">
        <f t="shared" si="42"/>
        <v>0</v>
      </c>
      <c r="Y107" s="556">
        <f t="shared" si="42"/>
        <v>0</v>
      </c>
      <c r="Z107" s="555">
        <f>生産者価格評価表!DZ110</f>
        <v>8474345</v>
      </c>
      <c r="AB107" s="552">
        <v>674</v>
      </c>
      <c r="AC107" s="534" t="s">
        <v>326</v>
      </c>
      <c r="AD107" s="557">
        <f t="shared" si="32"/>
        <v>3.6009636138094789</v>
      </c>
      <c r="AE107" s="558">
        <f t="shared" si="24"/>
        <v>0.21515416281072164</v>
      </c>
      <c r="AF107" s="559">
        <f t="shared" si="25"/>
        <v>2.7411957322925169E-4</v>
      </c>
      <c r="AG107" s="560">
        <f t="shared" si="26"/>
        <v>3.2187029185305867E-5</v>
      </c>
      <c r="AH107" s="560">
        <f t="shared" si="27"/>
        <v>5.4866845370456566E-5</v>
      </c>
      <c r="AI107" s="560">
        <f t="shared" si="28"/>
        <v>0</v>
      </c>
      <c r="AJ107" s="560">
        <f t="shared" si="29"/>
        <v>0</v>
      </c>
      <c r="AK107" s="560">
        <f t="shared" si="30"/>
        <v>0</v>
      </c>
      <c r="AL107" s="558">
        <f t="shared" si="31"/>
        <v>0</v>
      </c>
      <c r="AN107" s="663">
        <f>波及推計!AJ110</f>
        <v>424667.92353689118</v>
      </c>
      <c r="AO107" s="732" t="s">
        <v>325</v>
      </c>
      <c r="AP107" s="745" t="s">
        <v>326</v>
      </c>
      <c r="AQ107" s="736">
        <f t="shared" si="33"/>
        <v>1529213.7406083711</v>
      </c>
      <c r="AR107" s="738">
        <f t="shared" si="34"/>
        <v>91369.071561147372</v>
      </c>
      <c r="AS107" s="748">
        <f t="shared" si="35"/>
        <v>116.40978996408509</v>
      </c>
      <c r="AT107" s="737">
        <f t="shared" si="36"/>
        <v>13.668798848945157</v>
      </c>
      <c r="AU107" s="737">
        <f t="shared" si="37"/>
        <v>23.300189294491481</v>
      </c>
      <c r="AV107" s="737">
        <f t="shared" si="38"/>
        <v>0</v>
      </c>
      <c r="AW107" s="737">
        <f t="shared" si="39"/>
        <v>0</v>
      </c>
      <c r="AX107" s="737">
        <f t="shared" si="40"/>
        <v>0</v>
      </c>
      <c r="AY107" s="738">
        <f t="shared" si="41"/>
        <v>0</v>
      </c>
    </row>
    <row r="108" spans="1:51" ht="14.5">
      <c r="A108" s="537" t="s">
        <v>878</v>
      </c>
      <c r="B108" s="550">
        <v>105</v>
      </c>
      <c r="C108" s="550" t="s">
        <v>879</v>
      </c>
      <c r="D108" s="551">
        <v>152828</v>
      </c>
      <c r="E108" s="551">
        <v>3156062.9828379173</v>
      </c>
      <c r="F108" s="551">
        <v>128831.28841438238</v>
      </c>
      <c r="G108" s="551">
        <v>250.23142358777361</v>
      </c>
      <c r="H108" s="551">
        <v>304.60343214168489</v>
      </c>
      <c r="I108" s="551">
        <v>1989.772685473451</v>
      </c>
      <c r="J108" s="551">
        <v>0</v>
      </c>
      <c r="K108" s="551">
        <v>0</v>
      </c>
      <c r="L108" s="551">
        <v>0</v>
      </c>
      <c r="M108" s="540">
        <v>0</v>
      </c>
      <c r="N108" s="532">
        <v>204</v>
      </c>
      <c r="O108" s="552">
        <v>675</v>
      </c>
      <c r="P108" s="553" t="s">
        <v>328</v>
      </c>
      <c r="Q108" s="554">
        <f t="shared" si="43"/>
        <v>604435.60437049472</v>
      </c>
      <c r="R108" s="555">
        <f t="shared" si="43"/>
        <v>31407.490156553569</v>
      </c>
      <c r="S108" s="555">
        <f t="shared" si="43"/>
        <v>4429.4184881263291</v>
      </c>
      <c r="T108" s="555">
        <f t="shared" si="43"/>
        <v>5.4027167516779153</v>
      </c>
      <c r="U108" s="555">
        <f t="shared" si="43"/>
        <v>9.209611203571864</v>
      </c>
      <c r="V108" s="555">
        <f t="shared" si="43"/>
        <v>0</v>
      </c>
      <c r="W108" s="555">
        <f t="shared" si="42"/>
        <v>0</v>
      </c>
      <c r="X108" s="555">
        <f t="shared" si="42"/>
        <v>0</v>
      </c>
      <c r="Y108" s="556">
        <f t="shared" si="42"/>
        <v>0</v>
      </c>
      <c r="Z108" s="555">
        <f>生産者価格評価表!DZ111</f>
        <v>536690</v>
      </c>
      <c r="AB108" s="552">
        <v>675</v>
      </c>
      <c r="AC108" s="534" t="s">
        <v>328</v>
      </c>
      <c r="AD108" s="557">
        <f t="shared" si="32"/>
        <v>1.12622855721272</v>
      </c>
      <c r="AE108" s="558">
        <f t="shared" si="24"/>
        <v>5.8520729204109577E-2</v>
      </c>
      <c r="AF108" s="559">
        <f t="shared" si="25"/>
        <v>8.2532159871179442E-3</v>
      </c>
      <c r="AG108" s="560">
        <f t="shared" si="26"/>
        <v>1.0066736387258781E-5</v>
      </c>
      <c r="AH108" s="560">
        <f t="shared" si="27"/>
        <v>1.7160020130004033E-5</v>
      </c>
      <c r="AI108" s="560">
        <f t="shared" si="28"/>
        <v>0</v>
      </c>
      <c r="AJ108" s="560">
        <f t="shared" si="29"/>
        <v>0</v>
      </c>
      <c r="AK108" s="560">
        <f t="shared" si="30"/>
        <v>0</v>
      </c>
      <c r="AL108" s="558">
        <f t="shared" si="31"/>
        <v>0</v>
      </c>
      <c r="AN108" s="663">
        <f>波及推計!AJ111</f>
        <v>30459.228227142266</v>
      </c>
      <c r="AO108" s="732" t="s">
        <v>327</v>
      </c>
      <c r="AP108" s="745" t="s">
        <v>328</v>
      </c>
      <c r="AQ108" s="736">
        <f t="shared" si="33"/>
        <v>34304.052660067391</v>
      </c>
      <c r="AR108" s="738">
        <f t="shared" si="34"/>
        <v>1782.4962468467631</v>
      </c>
      <c r="AS108" s="748">
        <f t="shared" si="35"/>
        <v>251.38658935952472</v>
      </c>
      <c r="AT108" s="737">
        <f t="shared" si="36"/>
        <v>0.3066250211219928</v>
      </c>
      <c r="AU108" s="737">
        <f t="shared" si="37"/>
        <v>0.52268096952214838</v>
      </c>
      <c r="AV108" s="737">
        <f t="shared" si="38"/>
        <v>0</v>
      </c>
      <c r="AW108" s="737">
        <f t="shared" si="39"/>
        <v>0</v>
      </c>
      <c r="AX108" s="737">
        <f t="shared" si="40"/>
        <v>0</v>
      </c>
      <c r="AY108" s="738">
        <f t="shared" si="41"/>
        <v>0</v>
      </c>
    </row>
    <row r="109" spans="1:51" ht="14.5">
      <c r="A109" s="537" t="s">
        <v>880</v>
      </c>
      <c r="B109" s="550">
        <v>106</v>
      </c>
      <c r="C109" s="550" t="s">
        <v>881</v>
      </c>
      <c r="D109" s="551">
        <v>94435</v>
      </c>
      <c r="E109" s="551">
        <v>2557282.9751469912</v>
      </c>
      <c r="F109" s="551">
        <v>121402.91897990266</v>
      </c>
      <c r="G109" s="551">
        <v>931.33444161703392</v>
      </c>
      <c r="H109" s="551">
        <v>210.72138469834186</v>
      </c>
      <c r="I109" s="551">
        <v>1381.9081459974111</v>
      </c>
      <c r="J109" s="551">
        <v>0</v>
      </c>
      <c r="K109" s="551">
        <v>0</v>
      </c>
      <c r="L109" s="551">
        <v>0</v>
      </c>
      <c r="M109" s="540">
        <v>0</v>
      </c>
      <c r="N109" s="532">
        <v>204</v>
      </c>
      <c r="O109" s="552">
        <v>679</v>
      </c>
      <c r="P109" s="553" t="s">
        <v>330</v>
      </c>
      <c r="Q109" s="554">
        <f t="shared" si="43"/>
        <v>12360326.457872609</v>
      </c>
      <c r="R109" s="555">
        <f t="shared" si="43"/>
        <v>775131.17084520333</v>
      </c>
      <c r="S109" s="555">
        <f t="shared" si="43"/>
        <v>736.99593107380247</v>
      </c>
      <c r="T109" s="555">
        <f t="shared" si="43"/>
        <v>110.4821461993543</v>
      </c>
      <c r="U109" s="555">
        <f t="shared" si="43"/>
        <v>188.33073399900803</v>
      </c>
      <c r="V109" s="555">
        <f t="shared" si="43"/>
        <v>0</v>
      </c>
      <c r="W109" s="555">
        <f t="shared" si="42"/>
        <v>0</v>
      </c>
      <c r="X109" s="555">
        <f t="shared" si="42"/>
        <v>0</v>
      </c>
      <c r="Y109" s="556">
        <f t="shared" si="42"/>
        <v>0</v>
      </c>
      <c r="Z109" s="555">
        <f>生産者価格評価表!DZ112</f>
        <v>6290333</v>
      </c>
      <c r="AB109" s="552">
        <v>679</v>
      </c>
      <c r="AC109" s="534" t="s">
        <v>330</v>
      </c>
      <c r="AD109" s="557">
        <f t="shared" si="32"/>
        <v>1.9649717205547956</v>
      </c>
      <c r="AE109" s="558">
        <f t="shared" si="24"/>
        <v>0.12322577689371983</v>
      </c>
      <c r="AF109" s="559">
        <f t="shared" si="25"/>
        <v>1.1716326163874034E-4</v>
      </c>
      <c r="AG109" s="560">
        <f t="shared" si="26"/>
        <v>1.7563799277296496E-5</v>
      </c>
      <c r="AH109" s="560">
        <f t="shared" si="27"/>
        <v>2.9939708120223211E-5</v>
      </c>
      <c r="AI109" s="560">
        <f t="shared" si="28"/>
        <v>0</v>
      </c>
      <c r="AJ109" s="560">
        <f t="shared" si="29"/>
        <v>0</v>
      </c>
      <c r="AK109" s="560">
        <f t="shared" si="30"/>
        <v>0</v>
      </c>
      <c r="AL109" s="558">
        <f t="shared" si="31"/>
        <v>0</v>
      </c>
      <c r="AN109" s="663">
        <f>波及推計!AJ112</f>
        <v>330374.97022219922</v>
      </c>
      <c r="AO109" s="732" t="s">
        <v>329</v>
      </c>
      <c r="AP109" s="745" t="s">
        <v>330</v>
      </c>
      <c r="AQ109" s="736">
        <f t="shared" si="33"/>
        <v>649177.47366575419</v>
      </c>
      <c r="AR109" s="738">
        <f t="shared" si="34"/>
        <v>40710.712371870053</v>
      </c>
      <c r="AS109" s="748">
        <f t="shared" si="35"/>
        <v>38.707809075034575</v>
      </c>
      <c r="AT109" s="737">
        <f t="shared" si="36"/>
        <v>5.8026396632255137</v>
      </c>
      <c r="AU109" s="737">
        <f t="shared" si="37"/>
        <v>9.8913301786800787</v>
      </c>
      <c r="AV109" s="737">
        <f t="shared" si="38"/>
        <v>0</v>
      </c>
      <c r="AW109" s="737">
        <f t="shared" si="39"/>
        <v>0</v>
      </c>
      <c r="AX109" s="737">
        <f t="shared" si="40"/>
        <v>0</v>
      </c>
      <c r="AY109" s="738">
        <f t="shared" si="41"/>
        <v>0</v>
      </c>
    </row>
    <row r="110" spans="1:51" ht="14.5">
      <c r="A110" s="537" t="s">
        <v>882</v>
      </c>
      <c r="B110" s="550">
        <v>107</v>
      </c>
      <c r="C110" s="550" t="s">
        <v>449</v>
      </c>
      <c r="D110" s="551">
        <v>1308272</v>
      </c>
      <c r="E110" s="551">
        <v>72274653.50366655</v>
      </c>
      <c r="F110" s="551">
        <v>3534080.9342110022</v>
      </c>
      <c r="G110" s="551">
        <v>242660.02719347362</v>
      </c>
      <c r="H110" s="551">
        <v>5778.5753425325092</v>
      </c>
      <c r="I110" s="551">
        <v>37926.850085845093</v>
      </c>
      <c r="J110" s="551">
        <v>0</v>
      </c>
      <c r="K110" s="551">
        <v>0</v>
      </c>
      <c r="L110" s="551">
        <v>0</v>
      </c>
      <c r="M110" s="540">
        <v>0</v>
      </c>
      <c r="N110" s="532">
        <v>204</v>
      </c>
      <c r="O110" s="552">
        <v>681</v>
      </c>
      <c r="P110" s="553" t="s">
        <v>332</v>
      </c>
      <c r="Q110" s="554">
        <f t="shared" si="43"/>
        <v>0</v>
      </c>
      <c r="R110" s="555">
        <f t="shared" si="43"/>
        <v>0</v>
      </c>
      <c r="S110" s="555">
        <f t="shared" si="43"/>
        <v>0</v>
      </c>
      <c r="T110" s="555">
        <f t="shared" si="43"/>
        <v>0</v>
      </c>
      <c r="U110" s="555">
        <f t="shared" si="43"/>
        <v>0</v>
      </c>
      <c r="V110" s="555">
        <f t="shared" si="43"/>
        <v>0</v>
      </c>
      <c r="W110" s="555">
        <f t="shared" si="42"/>
        <v>0</v>
      </c>
      <c r="X110" s="555">
        <f t="shared" si="42"/>
        <v>0</v>
      </c>
      <c r="Y110" s="556">
        <f t="shared" si="42"/>
        <v>0</v>
      </c>
      <c r="Z110" s="555">
        <f>生産者価格評価表!DZ113</f>
        <v>1482084</v>
      </c>
      <c r="AB110" s="552">
        <v>681</v>
      </c>
      <c r="AC110" s="534" t="s">
        <v>332</v>
      </c>
      <c r="AD110" s="557">
        <f t="shared" si="32"/>
        <v>0</v>
      </c>
      <c r="AE110" s="558">
        <f t="shared" si="24"/>
        <v>0</v>
      </c>
      <c r="AF110" s="559">
        <f t="shared" si="25"/>
        <v>0</v>
      </c>
      <c r="AG110" s="560">
        <f t="shared" si="26"/>
        <v>0</v>
      </c>
      <c r="AH110" s="560">
        <f t="shared" si="27"/>
        <v>0</v>
      </c>
      <c r="AI110" s="560">
        <f t="shared" si="28"/>
        <v>0</v>
      </c>
      <c r="AJ110" s="560">
        <f t="shared" si="29"/>
        <v>0</v>
      </c>
      <c r="AK110" s="560">
        <f t="shared" si="30"/>
        <v>0</v>
      </c>
      <c r="AL110" s="558">
        <f t="shared" si="31"/>
        <v>0</v>
      </c>
      <c r="AN110" s="663">
        <f>波及推計!AJ113</f>
        <v>34377.726595163615</v>
      </c>
      <c r="AO110" s="732" t="s">
        <v>331</v>
      </c>
      <c r="AP110" s="745" t="s">
        <v>332</v>
      </c>
      <c r="AQ110" s="736">
        <f t="shared" si="33"/>
        <v>0</v>
      </c>
      <c r="AR110" s="738">
        <f t="shared" si="34"/>
        <v>0</v>
      </c>
      <c r="AS110" s="748">
        <f t="shared" si="35"/>
        <v>0</v>
      </c>
      <c r="AT110" s="737">
        <f t="shared" si="36"/>
        <v>0</v>
      </c>
      <c r="AU110" s="737">
        <f t="shared" si="37"/>
        <v>0</v>
      </c>
      <c r="AV110" s="737">
        <f t="shared" si="38"/>
        <v>0</v>
      </c>
      <c r="AW110" s="737">
        <f t="shared" si="39"/>
        <v>0</v>
      </c>
      <c r="AX110" s="737">
        <f t="shared" si="40"/>
        <v>0</v>
      </c>
      <c r="AY110" s="738">
        <f t="shared" si="41"/>
        <v>0</v>
      </c>
    </row>
    <row r="111" spans="1:51" ht="15" thickBot="1">
      <c r="A111" s="537" t="s">
        <v>883</v>
      </c>
      <c r="B111" s="550">
        <v>108</v>
      </c>
      <c r="C111" s="550" t="s">
        <v>884</v>
      </c>
      <c r="D111" s="551">
        <v>322388</v>
      </c>
      <c r="E111" s="551">
        <v>592042.95186714351</v>
      </c>
      <c r="F111" s="551">
        <v>26561.250532025988</v>
      </c>
      <c r="G111" s="551">
        <v>950.91878284124823</v>
      </c>
      <c r="H111" s="551">
        <v>532.80027755035405</v>
      </c>
      <c r="I111" s="551">
        <v>3409.200937676761</v>
      </c>
      <c r="J111" s="551">
        <v>0</v>
      </c>
      <c r="K111" s="551">
        <v>0</v>
      </c>
      <c r="L111" s="551">
        <v>0</v>
      </c>
      <c r="M111" s="540">
        <v>0</v>
      </c>
      <c r="N111" s="532">
        <v>205</v>
      </c>
      <c r="O111" s="561">
        <v>691</v>
      </c>
      <c r="P111" s="562" t="s">
        <v>334</v>
      </c>
      <c r="Q111" s="563">
        <f t="shared" si="43"/>
        <v>39040667.149957202</v>
      </c>
      <c r="R111" s="564">
        <f t="shared" si="43"/>
        <v>2651020.7045151694</v>
      </c>
      <c r="S111" s="564">
        <f t="shared" si="43"/>
        <v>13950.765239464909</v>
      </c>
      <c r="T111" s="564">
        <f t="shared" si="43"/>
        <v>348.9630076100986</v>
      </c>
      <c r="U111" s="564">
        <f t="shared" si="43"/>
        <v>594.85140018121206</v>
      </c>
      <c r="V111" s="564">
        <f t="shared" si="43"/>
        <v>0</v>
      </c>
      <c r="W111" s="564">
        <f t="shared" si="42"/>
        <v>0</v>
      </c>
      <c r="X111" s="564">
        <f t="shared" si="42"/>
        <v>0</v>
      </c>
      <c r="Y111" s="565">
        <f t="shared" si="42"/>
        <v>0</v>
      </c>
      <c r="Z111" s="555">
        <f>生産者価格評価表!DZ114</f>
        <v>7735345</v>
      </c>
      <c r="AB111" s="561">
        <v>691</v>
      </c>
      <c r="AC111" s="562" t="s">
        <v>334</v>
      </c>
      <c r="AD111" s="566">
        <f t="shared" si="32"/>
        <v>5.0470492460203396</v>
      </c>
      <c r="AE111" s="567">
        <f t="shared" si="24"/>
        <v>0.34271525116399715</v>
      </c>
      <c r="AF111" s="568">
        <f t="shared" si="25"/>
        <v>1.8035091181408079E-3</v>
      </c>
      <c r="AG111" s="569">
        <f t="shared" si="26"/>
        <v>4.5112791686744235E-5</v>
      </c>
      <c r="AH111" s="569">
        <f t="shared" si="27"/>
        <v>7.690043562132162E-5</v>
      </c>
      <c r="AI111" s="569">
        <f t="shared" si="28"/>
        <v>0</v>
      </c>
      <c r="AJ111" s="569">
        <f t="shared" si="29"/>
        <v>0</v>
      </c>
      <c r="AK111" s="569">
        <f t="shared" si="30"/>
        <v>0</v>
      </c>
      <c r="AL111" s="567">
        <f t="shared" si="31"/>
        <v>0</v>
      </c>
      <c r="AN111" s="663">
        <f>波及推計!AJ114</f>
        <v>79026.451601019056</v>
      </c>
      <c r="AO111" s="743" t="s">
        <v>333</v>
      </c>
      <c r="AP111" s="746" t="s">
        <v>334</v>
      </c>
      <c r="AQ111" s="739">
        <f t="shared" si="33"/>
        <v>398850.39296858606</v>
      </c>
      <c r="AR111" s="741">
        <f t="shared" si="34"/>
        <v>27083.570209042711</v>
      </c>
      <c r="AS111" s="749">
        <f t="shared" si="35"/>
        <v>142.52492603675111</v>
      </c>
      <c r="AT111" s="740">
        <f t="shared" si="36"/>
        <v>3.5651038488193483</v>
      </c>
      <c r="AU111" s="740">
        <f t="shared" si="37"/>
        <v>6.077168553725655</v>
      </c>
      <c r="AV111" s="740">
        <f t="shared" si="38"/>
        <v>0</v>
      </c>
      <c r="AW111" s="740">
        <f t="shared" si="39"/>
        <v>0</v>
      </c>
      <c r="AX111" s="740">
        <f t="shared" si="40"/>
        <v>0</v>
      </c>
      <c r="AY111" s="741">
        <f t="shared" si="41"/>
        <v>0</v>
      </c>
    </row>
    <row r="112" spans="1:51" ht="18.5" customHeight="1" thickBot="1">
      <c r="A112" s="537" t="s">
        <v>885</v>
      </c>
      <c r="B112" s="550">
        <v>109</v>
      </c>
      <c r="C112" s="550" t="s">
        <v>886</v>
      </c>
      <c r="D112" s="551">
        <v>1118336</v>
      </c>
      <c r="E112" s="551">
        <v>1914095.8393126207</v>
      </c>
      <c r="F112" s="551">
        <v>75915.601735968638</v>
      </c>
      <c r="G112" s="551">
        <v>1169.034083744983</v>
      </c>
      <c r="H112" s="551">
        <v>2462.5843609550157</v>
      </c>
      <c r="I112" s="551">
        <v>15745.323372810635</v>
      </c>
      <c r="J112" s="551">
        <v>0</v>
      </c>
      <c r="K112" s="551">
        <v>0</v>
      </c>
      <c r="L112" s="551">
        <v>0</v>
      </c>
      <c r="M112" s="540">
        <v>0</v>
      </c>
      <c r="N112" s="532">
        <v>205</v>
      </c>
      <c r="Z112" s="721">
        <f>SUM(Z4:Z111)</f>
        <v>1026153987</v>
      </c>
      <c r="AN112" s="701">
        <f>波及推計!AJ115</f>
        <v>25009808.972743604</v>
      </c>
      <c r="AQ112" s="750">
        <f>SUM(AQ4:AQ111)</f>
        <v>420421942.08217722</v>
      </c>
      <c r="AR112" s="751">
        <f t="shared" ref="AR112:AY112" si="44">SUM(AR4:AR111)</f>
        <v>22946918.417083018</v>
      </c>
      <c r="AS112" s="752">
        <f t="shared" si="44"/>
        <v>1041730.3695289657</v>
      </c>
      <c r="AT112" s="753">
        <f t="shared" si="44"/>
        <v>1387737.9501139114</v>
      </c>
      <c r="AU112" s="753">
        <f t="shared" si="44"/>
        <v>655597.44816088933</v>
      </c>
      <c r="AV112" s="753">
        <f t="shared" si="44"/>
        <v>196858.9802588184</v>
      </c>
      <c r="AW112" s="753">
        <f t="shared" si="44"/>
        <v>13333.739842386854</v>
      </c>
      <c r="AX112" s="753">
        <f t="shared" si="44"/>
        <v>25738.549432910055</v>
      </c>
      <c r="AY112" s="754">
        <f t="shared" si="44"/>
        <v>952.99702749460835</v>
      </c>
    </row>
    <row r="113" spans="1:14">
      <c r="A113" s="537" t="s">
        <v>887</v>
      </c>
      <c r="B113" s="550">
        <v>110</v>
      </c>
      <c r="C113" s="550" t="s">
        <v>888</v>
      </c>
      <c r="D113" s="551">
        <v>329908</v>
      </c>
      <c r="E113" s="551">
        <v>513538.1389490302</v>
      </c>
      <c r="F113" s="551">
        <v>21462.675603704232</v>
      </c>
      <c r="G113" s="551">
        <v>21608.13584417841</v>
      </c>
      <c r="H113" s="551">
        <v>774.09452658913779</v>
      </c>
      <c r="I113" s="551">
        <v>4948.1478282417529</v>
      </c>
      <c r="J113" s="551">
        <v>0</v>
      </c>
      <c r="K113" s="551">
        <v>0</v>
      </c>
      <c r="L113" s="551">
        <v>0</v>
      </c>
      <c r="M113" s="540">
        <v>0</v>
      </c>
      <c r="N113" s="532">
        <v>205</v>
      </c>
    </row>
    <row r="114" spans="1:14">
      <c r="A114" s="537" t="s">
        <v>889</v>
      </c>
      <c r="B114" s="550">
        <v>111</v>
      </c>
      <c r="C114" s="550" t="s">
        <v>890</v>
      </c>
      <c r="D114" s="551">
        <v>294692</v>
      </c>
      <c r="E114" s="551">
        <v>1048101.5062340196</v>
      </c>
      <c r="F114" s="551">
        <v>50963.28843439812</v>
      </c>
      <c r="G114" s="551">
        <v>242.52200881491939</v>
      </c>
      <c r="H114" s="551">
        <v>1162.7018880025962</v>
      </c>
      <c r="I114" s="551">
        <v>7436.1941841796324</v>
      </c>
      <c r="J114" s="551">
        <v>116265.6749188274</v>
      </c>
      <c r="K114" s="551">
        <v>0</v>
      </c>
      <c r="L114" s="551">
        <v>0</v>
      </c>
      <c r="M114" s="540">
        <v>0</v>
      </c>
      <c r="N114" s="532">
        <v>205</v>
      </c>
    </row>
    <row r="115" spans="1:14">
      <c r="A115" s="537" t="s">
        <v>891</v>
      </c>
      <c r="B115" s="550">
        <v>112</v>
      </c>
      <c r="C115" s="550" t="s">
        <v>180</v>
      </c>
      <c r="D115" s="551">
        <v>369424</v>
      </c>
      <c r="E115" s="551">
        <v>35995501.161546692</v>
      </c>
      <c r="F115" s="551">
        <v>2772377.9655597722</v>
      </c>
      <c r="G115" s="551">
        <v>328.88536398594971</v>
      </c>
      <c r="H115" s="551">
        <v>2027.7620744216597</v>
      </c>
      <c r="I115" s="551">
        <v>13462.613193095387</v>
      </c>
      <c r="J115" s="551">
        <v>0</v>
      </c>
      <c r="K115" s="551">
        <v>0</v>
      </c>
      <c r="L115" s="551">
        <v>0</v>
      </c>
      <c r="M115" s="540">
        <v>0</v>
      </c>
      <c r="N115" s="532">
        <v>206</v>
      </c>
    </row>
    <row r="116" spans="1:14">
      <c r="A116" s="537" t="s">
        <v>892</v>
      </c>
      <c r="B116" s="550">
        <v>113</v>
      </c>
      <c r="C116" s="550" t="s">
        <v>182</v>
      </c>
      <c r="D116" s="551">
        <v>9862319</v>
      </c>
      <c r="E116" s="551">
        <v>29454702.276088674</v>
      </c>
      <c r="F116" s="551">
        <v>1319355.649331647</v>
      </c>
      <c r="G116" s="551">
        <v>123812.09341547883</v>
      </c>
      <c r="H116" s="551">
        <v>11311.925168274798</v>
      </c>
      <c r="I116" s="551">
        <v>72625.056822164363</v>
      </c>
      <c r="J116" s="551">
        <v>92323.372521188765</v>
      </c>
      <c r="K116" s="551">
        <v>0</v>
      </c>
      <c r="L116" s="551">
        <v>0</v>
      </c>
      <c r="M116" s="540">
        <v>0</v>
      </c>
      <c r="N116" s="532">
        <v>207</v>
      </c>
    </row>
    <row r="117" spans="1:14">
      <c r="A117" s="537" t="s">
        <v>893</v>
      </c>
      <c r="B117" s="550">
        <v>114</v>
      </c>
      <c r="C117" s="550" t="s">
        <v>454</v>
      </c>
      <c r="D117" s="551">
        <v>1167343</v>
      </c>
      <c r="E117" s="551">
        <v>10959886.911364209</v>
      </c>
      <c r="F117" s="551">
        <v>553749.36498714692</v>
      </c>
      <c r="G117" s="551">
        <v>6398.2182968515017</v>
      </c>
      <c r="H117" s="551">
        <v>1145.0127880062214</v>
      </c>
      <c r="I117" s="551">
        <v>7466.5476752134709</v>
      </c>
      <c r="J117" s="551">
        <v>0</v>
      </c>
      <c r="K117" s="551">
        <v>0</v>
      </c>
      <c r="L117" s="551">
        <v>0</v>
      </c>
      <c r="M117" s="540">
        <v>0</v>
      </c>
      <c r="N117" s="532">
        <v>208</v>
      </c>
    </row>
    <row r="118" spans="1:14">
      <c r="A118" s="537" t="s">
        <v>894</v>
      </c>
      <c r="B118" s="550">
        <v>115</v>
      </c>
      <c r="C118" s="550" t="s">
        <v>456</v>
      </c>
      <c r="D118" s="551">
        <v>1500898</v>
      </c>
      <c r="E118" s="551">
        <v>1862113.4041929247</v>
      </c>
      <c r="F118" s="551">
        <v>62005.199898206636</v>
      </c>
      <c r="G118" s="551">
        <v>3610.5157778919042</v>
      </c>
      <c r="H118" s="551">
        <v>773.67335897610292</v>
      </c>
      <c r="I118" s="551">
        <v>4964.9507395364262</v>
      </c>
      <c r="J118" s="551">
        <v>246009.99027494754</v>
      </c>
      <c r="K118" s="551">
        <v>0</v>
      </c>
      <c r="L118" s="551">
        <v>0</v>
      </c>
      <c r="M118" s="540">
        <v>0</v>
      </c>
      <c r="N118" s="532">
        <v>208</v>
      </c>
    </row>
    <row r="119" spans="1:14">
      <c r="A119" s="537" t="s">
        <v>895</v>
      </c>
      <c r="B119" s="550">
        <v>116</v>
      </c>
      <c r="C119" s="550" t="s">
        <v>896</v>
      </c>
      <c r="D119" s="551">
        <v>960539</v>
      </c>
      <c r="E119" s="551">
        <v>1137832.3110932445</v>
      </c>
      <c r="F119" s="551">
        <v>36814.384254357967</v>
      </c>
      <c r="G119" s="551">
        <v>586934.67344573035</v>
      </c>
      <c r="H119" s="551">
        <v>238.50779618895044</v>
      </c>
      <c r="I119" s="551">
        <v>1538.7419162983438</v>
      </c>
      <c r="J119" s="551">
        <v>46717.044333575657</v>
      </c>
      <c r="K119" s="551">
        <v>0</v>
      </c>
      <c r="L119" s="551">
        <v>0</v>
      </c>
      <c r="M119" s="540">
        <v>0</v>
      </c>
      <c r="N119" s="532">
        <v>208</v>
      </c>
    </row>
    <row r="120" spans="1:14">
      <c r="A120" s="537" t="s">
        <v>897</v>
      </c>
      <c r="B120" s="550">
        <v>117</v>
      </c>
      <c r="C120" s="550" t="s">
        <v>898</v>
      </c>
      <c r="D120" s="551">
        <v>257531</v>
      </c>
      <c r="E120" s="551">
        <v>330263.23592469579</v>
      </c>
      <c r="F120" s="551">
        <v>10506.94595285914</v>
      </c>
      <c r="G120" s="551">
        <v>30187.991787055693</v>
      </c>
      <c r="H120" s="551">
        <v>20.905490240890565</v>
      </c>
      <c r="I120" s="551">
        <v>138.20442633180147</v>
      </c>
      <c r="J120" s="551">
        <v>0</v>
      </c>
      <c r="K120" s="551">
        <v>0</v>
      </c>
      <c r="L120" s="551">
        <v>0</v>
      </c>
      <c r="M120" s="540">
        <v>0</v>
      </c>
      <c r="N120" s="532">
        <v>208</v>
      </c>
    </row>
    <row r="121" spans="1:14">
      <c r="A121" s="537" t="s">
        <v>899</v>
      </c>
      <c r="B121" s="550">
        <v>118</v>
      </c>
      <c r="C121" s="550" t="s">
        <v>460</v>
      </c>
      <c r="D121" s="551">
        <v>309704</v>
      </c>
      <c r="E121" s="551">
        <v>545153.79526357632</v>
      </c>
      <c r="F121" s="551">
        <v>21727.391737855673</v>
      </c>
      <c r="G121" s="551">
        <v>8488.9427891231499</v>
      </c>
      <c r="H121" s="551">
        <v>593.31793656498564</v>
      </c>
      <c r="I121" s="551">
        <v>3794.7824664109189</v>
      </c>
      <c r="J121" s="551">
        <v>0</v>
      </c>
      <c r="K121" s="551">
        <v>0</v>
      </c>
      <c r="L121" s="551">
        <v>0</v>
      </c>
      <c r="M121" s="540">
        <v>0</v>
      </c>
      <c r="N121" s="532">
        <v>208</v>
      </c>
    </row>
    <row r="122" spans="1:14">
      <c r="A122" s="537" t="s">
        <v>900</v>
      </c>
      <c r="B122" s="550">
        <v>119</v>
      </c>
      <c r="C122" s="550" t="s">
        <v>901</v>
      </c>
      <c r="D122" s="551">
        <v>344743</v>
      </c>
      <c r="E122" s="551">
        <v>497034.0269221015</v>
      </c>
      <c r="F122" s="551">
        <v>21338.3591450477</v>
      </c>
      <c r="G122" s="551">
        <v>7769.4864811875113</v>
      </c>
      <c r="H122" s="551">
        <v>179.32451885528778</v>
      </c>
      <c r="I122" s="551">
        <v>1151.7380012288299</v>
      </c>
      <c r="J122" s="551">
        <v>0</v>
      </c>
      <c r="K122" s="551">
        <v>0</v>
      </c>
      <c r="L122" s="551">
        <v>0</v>
      </c>
      <c r="M122" s="540">
        <v>0</v>
      </c>
      <c r="N122" s="532">
        <v>208</v>
      </c>
    </row>
    <row r="123" spans="1:14">
      <c r="A123" s="537" t="s">
        <v>902</v>
      </c>
      <c r="B123" s="550">
        <v>120</v>
      </c>
      <c r="C123" s="550" t="s">
        <v>903</v>
      </c>
      <c r="D123" s="551">
        <v>356218</v>
      </c>
      <c r="E123" s="551">
        <v>1648429.9321936453</v>
      </c>
      <c r="F123" s="551">
        <v>91308.38939446611</v>
      </c>
      <c r="G123" s="551">
        <v>2068.1902582941366</v>
      </c>
      <c r="H123" s="551">
        <v>298.08918040919787</v>
      </c>
      <c r="I123" s="551">
        <v>1926.4049841325793</v>
      </c>
      <c r="J123" s="551">
        <v>0</v>
      </c>
      <c r="K123" s="551">
        <v>0</v>
      </c>
      <c r="L123" s="551">
        <v>0</v>
      </c>
      <c r="M123" s="540">
        <v>0</v>
      </c>
      <c r="N123" s="532">
        <v>208</v>
      </c>
    </row>
    <row r="124" spans="1:14">
      <c r="A124" s="537" t="s">
        <v>904</v>
      </c>
      <c r="B124" s="550">
        <v>121</v>
      </c>
      <c r="C124" s="550" t="s">
        <v>462</v>
      </c>
      <c r="D124" s="551">
        <v>2237393</v>
      </c>
      <c r="E124" s="551">
        <v>8350652.3334518149</v>
      </c>
      <c r="F124" s="551">
        <v>419824.68774342211</v>
      </c>
      <c r="G124" s="551">
        <v>156390.68550998089</v>
      </c>
      <c r="H124" s="551">
        <v>2696.3344709567518</v>
      </c>
      <c r="I124" s="551">
        <v>17330.28176501795</v>
      </c>
      <c r="J124" s="551">
        <v>0</v>
      </c>
      <c r="K124" s="551">
        <v>0</v>
      </c>
      <c r="L124" s="551">
        <v>0</v>
      </c>
      <c r="M124" s="540">
        <v>0</v>
      </c>
      <c r="N124" s="532">
        <v>208</v>
      </c>
    </row>
    <row r="125" spans="1:14">
      <c r="A125" s="537" t="s">
        <v>905</v>
      </c>
      <c r="B125" s="550">
        <v>122</v>
      </c>
      <c r="C125" s="550" t="s">
        <v>186</v>
      </c>
      <c r="D125" s="551">
        <v>11709885</v>
      </c>
      <c r="E125" s="551">
        <v>370959278.26117945</v>
      </c>
      <c r="F125" s="551">
        <v>27393516.741105504</v>
      </c>
      <c r="G125" s="551">
        <v>-72112.113246706649</v>
      </c>
      <c r="H125" s="551">
        <v>29030.804910101484</v>
      </c>
      <c r="I125" s="551">
        <v>227277.95418379857</v>
      </c>
      <c r="J125" s="551">
        <v>0</v>
      </c>
      <c r="K125" s="551">
        <v>0</v>
      </c>
      <c r="L125" s="551">
        <v>0</v>
      </c>
      <c r="M125" s="540">
        <v>0</v>
      </c>
      <c r="N125" s="532">
        <v>211</v>
      </c>
    </row>
    <row r="126" spans="1:14">
      <c r="A126" s="537" t="s">
        <v>906</v>
      </c>
      <c r="B126" s="550">
        <v>123</v>
      </c>
      <c r="C126" s="550" t="s">
        <v>188</v>
      </c>
      <c r="D126" s="551">
        <v>1062822</v>
      </c>
      <c r="E126" s="551">
        <v>124782182.22305351</v>
      </c>
      <c r="F126" s="551">
        <v>14025867.227766339</v>
      </c>
      <c r="G126" s="551">
        <v>1863.6654236853192</v>
      </c>
      <c r="H126" s="551">
        <v>122583.83123619448</v>
      </c>
      <c r="I126" s="551">
        <v>12668.237045313093</v>
      </c>
      <c r="J126" s="551">
        <v>0</v>
      </c>
      <c r="K126" s="551">
        <v>0</v>
      </c>
      <c r="L126" s="551">
        <v>0</v>
      </c>
      <c r="M126" s="540">
        <v>0</v>
      </c>
      <c r="N126" s="532">
        <v>212</v>
      </c>
    </row>
    <row r="127" spans="1:14">
      <c r="A127" s="537" t="s">
        <v>907</v>
      </c>
      <c r="B127" s="550">
        <v>124</v>
      </c>
      <c r="C127" s="550" t="s">
        <v>908</v>
      </c>
      <c r="D127" s="551">
        <v>479127</v>
      </c>
      <c r="E127" s="551">
        <v>23283726.69040484</v>
      </c>
      <c r="F127" s="551">
        <v>1403547.4214644486</v>
      </c>
      <c r="G127" s="551">
        <v>20844.443407594452</v>
      </c>
      <c r="H127" s="551">
        <v>14.00627849748421</v>
      </c>
      <c r="I127" s="551">
        <v>4.6918194604547998E-2</v>
      </c>
      <c r="J127" s="551">
        <v>0</v>
      </c>
      <c r="K127" s="551">
        <v>0</v>
      </c>
      <c r="L127" s="551">
        <v>0</v>
      </c>
      <c r="M127" s="540">
        <v>0</v>
      </c>
      <c r="N127" s="532">
        <v>212</v>
      </c>
    </row>
    <row r="128" spans="1:14">
      <c r="A128" s="537" t="s">
        <v>909</v>
      </c>
      <c r="B128" s="550">
        <v>125</v>
      </c>
      <c r="C128" s="550" t="s">
        <v>93</v>
      </c>
      <c r="D128" s="551">
        <v>11006851</v>
      </c>
      <c r="E128" s="551">
        <v>20940722.041222721</v>
      </c>
      <c r="F128" s="551">
        <v>1265965.7607572912</v>
      </c>
      <c r="G128" s="551">
        <v>62604.78275635474</v>
      </c>
      <c r="H128" s="551">
        <v>1061.5713334935447</v>
      </c>
      <c r="I128" s="551">
        <v>2053.1623583561932</v>
      </c>
      <c r="J128" s="551">
        <v>2571354.1144444449</v>
      </c>
      <c r="K128" s="551">
        <v>0</v>
      </c>
      <c r="L128" s="551">
        <v>0</v>
      </c>
      <c r="M128" s="540">
        <v>0</v>
      </c>
      <c r="N128" s="532">
        <v>221</v>
      </c>
    </row>
    <row r="129" spans="1:14">
      <c r="A129" s="537" t="s">
        <v>910</v>
      </c>
      <c r="B129" s="550">
        <v>126</v>
      </c>
      <c r="C129" s="550" t="s">
        <v>467</v>
      </c>
      <c r="D129" s="551">
        <v>1017035</v>
      </c>
      <c r="E129" s="551">
        <v>6351772.8077653078</v>
      </c>
      <c r="F129" s="551">
        <v>355220.20342703286</v>
      </c>
      <c r="G129" s="551">
        <v>7769.0729711672302</v>
      </c>
      <c r="H129" s="551">
        <v>290.44055597168148</v>
      </c>
      <c r="I129" s="551">
        <v>397.74582624552954</v>
      </c>
      <c r="J129" s="551">
        <v>0</v>
      </c>
      <c r="K129" s="551">
        <v>0</v>
      </c>
      <c r="L129" s="551">
        <v>0</v>
      </c>
      <c r="M129" s="540">
        <v>0</v>
      </c>
      <c r="N129" s="532">
        <v>222</v>
      </c>
    </row>
    <row r="130" spans="1:14">
      <c r="A130" s="537" t="s">
        <v>911</v>
      </c>
      <c r="B130" s="550">
        <v>127</v>
      </c>
      <c r="C130" s="550" t="s">
        <v>469</v>
      </c>
      <c r="D130" s="551">
        <v>1662024</v>
      </c>
      <c r="E130" s="551">
        <v>4136743.4334907704</v>
      </c>
      <c r="F130" s="551">
        <v>234481.32669736457</v>
      </c>
      <c r="G130" s="551">
        <v>18861.269246782173</v>
      </c>
      <c r="H130" s="551">
        <v>213.94146448300029</v>
      </c>
      <c r="I130" s="551">
        <v>271.99412535247882</v>
      </c>
      <c r="J130" s="551">
        <v>0</v>
      </c>
      <c r="K130" s="551">
        <v>0</v>
      </c>
      <c r="L130" s="551">
        <v>0</v>
      </c>
      <c r="M130" s="540">
        <v>0</v>
      </c>
      <c r="N130" s="532">
        <v>222</v>
      </c>
    </row>
    <row r="131" spans="1:14">
      <c r="A131" s="537" t="s">
        <v>912</v>
      </c>
      <c r="B131" s="550">
        <v>128</v>
      </c>
      <c r="C131" s="550" t="s">
        <v>471</v>
      </c>
      <c r="D131" s="551">
        <v>67846</v>
      </c>
      <c r="E131" s="551">
        <v>42515.640376583877</v>
      </c>
      <c r="F131" s="551">
        <v>2794.1597485667662</v>
      </c>
      <c r="G131" s="551">
        <v>1045.9053039373168</v>
      </c>
      <c r="H131" s="551">
        <v>1.8058725320841569</v>
      </c>
      <c r="I131" s="551">
        <v>7.6724337032945868</v>
      </c>
      <c r="J131" s="551">
        <v>0</v>
      </c>
      <c r="K131" s="551">
        <v>0</v>
      </c>
      <c r="L131" s="551">
        <v>0</v>
      </c>
      <c r="M131" s="540">
        <v>0</v>
      </c>
      <c r="N131" s="532">
        <v>231</v>
      </c>
    </row>
    <row r="132" spans="1:14">
      <c r="A132" s="537" t="s">
        <v>913</v>
      </c>
      <c r="B132" s="550">
        <v>129</v>
      </c>
      <c r="C132" s="550" t="s">
        <v>473</v>
      </c>
      <c r="D132" s="551">
        <v>198383</v>
      </c>
      <c r="E132" s="551">
        <v>274922.92673759797</v>
      </c>
      <c r="F132" s="551">
        <v>18201.957891639991</v>
      </c>
      <c r="G132" s="551">
        <v>1109.4176730304739</v>
      </c>
      <c r="H132" s="551">
        <v>11.16450317095925</v>
      </c>
      <c r="I132" s="551">
        <v>31.352706084566897</v>
      </c>
      <c r="J132" s="551">
        <v>0</v>
      </c>
      <c r="K132" s="551">
        <v>0</v>
      </c>
      <c r="L132" s="551">
        <v>0</v>
      </c>
      <c r="M132" s="540">
        <v>0</v>
      </c>
      <c r="N132" s="532">
        <v>231</v>
      </c>
    </row>
    <row r="133" spans="1:14">
      <c r="A133" s="537" t="s">
        <v>914</v>
      </c>
      <c r="B133" s="550">
        <v>130</v>
      </c>
      <c r="C133" s="550" t="s">
        <v>915</v>
      </c>
      <c r="D133" s="551">
        <v>558593</v>
      </c>
      <c r="E133" s="551">
        <v>10371437.670230223</v>
      </c>
      <c r="F133" s="551">
        <v>719378.4809862352</v>
      </c>
      <c r="G133" s="551">
        <v>172152.9395347854</v>
      </c>
      <c r="H133" s="551">
        <v>405.18330091758054</v>
      </c>
      <c r="I133" s="551">
        <v>613.36515728348013</v>
      </c>
      <c r="J133" s="551">
        <v>0</v>
      </c>
      <c r="K133" s="551">
        <v>0</v>
      </c>
      <c r="L133" s="551">
        <v>0</v>
      </c>
      <c r="M133" s="540">
        <v>0</v>
      </c>
      <c r="N133" s="532">
        <v>251</v>
      </c>
    </row>
    <row r="134" spans="1:14">
      <c r="A134" s="537" t="s">
        <v>916</v>
      </c>
      <c r="B134" s="550">
        <v>131</v>
      </c>
      <c r="C134" s="550" t="s">
        <v>917</v>
      </c>
      <c r="D134" s="551">
        <v>180003</v>
      </c>
      <c r="E134" s="551">
        <v>2358637.4970966661</v>
      </c>
      <c r="F134" s="551">
        <v>123497.67456522127</v>
      </c>
      <c r="G134" s="551">
        <v>28.118568109581386</v>
      </c>
      <c r="H134" s="551">
        <v>92.145424494499579</v>
      </c>
      <c r="I134" s="551">
        <v>139.48944258075042</v>
      </c>
      <c r="J134" s="551">
        <v>0</v>
      </c>
      <c r="K134" s="551">
        <v>0</v>
      </c>
      <c r="L134" s="551">
        <v>0</v>
      </c>
      <c r="M134" s="540">
        <v>0</v>
      </c>
      <c r="N134" s="532">
        <v>251</v>
      </c>
    </row>
    <row r="135" spans="1:14">
      <c r="A135" s="537" t="s">
        <v>918</v>
      </c>
      <c r="B135" s="550">
        <v>132</v>
      </c>
      <c r="C135" s="550" t="s">
        <v>919</v>
      </c>
      <c r="D135" s="551">
        <v>471750</v>
      </c>
      <c r="E135" s="551">
        <v>9740995.1322112922</v>
      </c>
      <c r="F135" s="551">
        <v>522344.36586370401</v>
      </c>
      <c r="G135" s="551">
        <v>179.35712168663022</v>
      </c>
      <c r="H135" s="551">
        <v>380.55365971300711</v>
      </c>
      <c r="I135" s="551">
        <v>576.08088688766782</v>
      </c>
      <c r="J135" s="551">
        <v>0</v>
      </c>
      <c r="K135" s="551">
        <v>0</v>
      </c>
      <c r="L135" s="551">
        <v>0</v>
      </c>
      <c r="M135" s="540">
        <v>0</v>
      </c>
      <c r="N135" s="532">
        <v>251</v>
      </c>
    </row>
    <row r="136" spans="1:14">
      <c r="A136" s="537" t="s">
        <v>920</v>
      </c>
      <c r="B136" s="550">
        <v>133</v>
      </c>
      <c r="C136" s="550" t="s">
        <v>921</v>
      </c>
      <c r="D136" s="551">
        <v>372763</v>
      </c>
      <c r="E136" s="551">
        <v>150601675.87468722</v>
      </c>
      <c r="F136" s="551">
        <v>12839665.339759795</v>
      </c>
      <c r="G136" s="551">
        <v>24699791.211897109</v>
      </c>
      <c r="H136" s="551">
        <v>49511.346951154752</v>
      </c>
      <c r="I136" s="551">
        <v>225785.96049785576</v>
      </c>
      <c r="J136" s="551">
        <v>0</v>
      </c>
      <c r="K136" s="551">
        <v>0</v>
      </c>
      <c r="L136" s="551">
        <v>0</v>
      </c>
      <c r="M136" s="540">
        <v>0</v>
      </c>
      <c r="N136" s="532">
        <v>252</v>
      </c>
    </row>
    <row r="137" spans="1:14">
      <c r="A137" s="537" t="s">
        <v>922</v>
      </c>
      <c r="B137" s="550">
        <v>134</v>
      </c>
      <c r="C137" s="550" t="s">
        <v>923</v>
      </c>
      <c r="D137" s="551">
        <v>1276431</v>
      </c>
      <c r="E137" s="551">
        <v>21216048.308223784</v>
      </c>
      <c r="F137" s="551">
        <v>861856.47264282091</v>
      </c>
      <c r="G137" s="551">
        <v>79.611419174452635</v>
      </c>
      <c r="H137" s="551">
        <v>6974.9232378726965</v>
      </c>
      <c r="I137" s="551">
        <v>31807.652985396526</v>
      </c>
      <c r="J137" s="551">
        <v>0</v>
      </c>
      <c r="K137" s="551">
        <v>0</v>
      </c>
      <c r="L137" s="551">
        <v>0</v>
      </c>
      <c r="M137" s="540">
        <v>0</v>
      </c>
      <c r="N137" s="532">
        <v>252</v>
      </c>
    </row>
    <row r="138" spans="1:14">
      <c r="A138" s="537" t="s">
        <v>924</v>
      </c>
      <c r="B138" s="550">
        <v>135</v>
      </c>
      <c r="C138" s="550" t="s">
        <v>925</v>
      </c>
      <c r="D138" s="551">
        <v>1155931</v>
      </c>
      <c r="E138" s="551">
        <v>22817058.187825441</v>
      </c>
      <c r="F138" s="551">
        <v>1094180.6389615363</v>
      </c>
      <c r="G138" s="551">
        <v>1177.0455753525182</v>
      </c>
      <c r="H138" s="551">
        <v>7501.2663556421267</v>
      </c>
      <c r="I138" s="551">
        <v>34207.92875479236</v>
      </c>
      <c r="J138" s="551">
        <v>0</v>
      </c>
      <c r="K138" s="551">
        <v>0</v>
      </c>
      <c r="L138" s="551">
        <v>0</v>
      </c>
      <c r="M138" s="540">
        <v>0</v>
      </c>
      <c r="N138" s="532">
        <v>252</v>
      </c>
    </row>
    <row r="139" spans="1:14">
      <c r="A139" s="537" t="s">
        <v>926</v>
      </c>
      <c r="B139" s="550">
        <v>136</v>
      </c>
      <c r="C139" s="550" t="s">
        <v>95</v>
      </c>
      <c r="D139" s="551">
        <v>598701</v>
      </c>
      <c r="E139" s="551">
        <v>26848185.488100268</v>
      </c>
      <c r="F139" s="551">
        <v>1424723.3215691159</v>
      </c>
      <c r="G139" s="551">
        <v>473926.29856218898</v>
      </c>
      <c r="H139" s="551">
        <v>8826.5274538934555</v>
      </c>
      <c r="I139" s="551">
        <v>40251.499944126379</v>
      </c>
      <c r="J139" s="551">
        <v>0</v>
      </c>
      <c r="K139" s="551">
        <v>0</v>
      </c>
      <c r="L139" s="551">
        <v>0</v>
      </c>
      <c r="M139" s="540">
        <v>0</v>
      </c>
      <c r="N139" s="532">
        <v>253</v>
      </c>
    </row>
    <row r="140" spans="1:14">
      <c r="A140" s="537" t="s">
        <v>927</v>
      </c>
      <c r="B140" s="550">
        <v>137</v>
      </c>
      <c r="C140" s="550" t="s">
        <v>928</v>
      </c>
      <c r="D140" s="551">
        <v>243812</v>
      </c>
      <c r="E140" s="551">
        <v>4305762.9962895978</v>
      </c>
      <c r="F140" s="551">
        <v>228550.37529566855</v>
      </c>
      <c r="G140" s="551">
        <v>199990.25852448406</v>
      </c>
      <c r="H140" s="551">
        <v>1415.5494908046333</v>
      </c>
      <c r="I140" s="551">
        <v>6455.3121879088867</v>
      </c>
      <c r="J140" s="551">
        <v>0</v>
      </c>
      <c r="K140" s="551">
        <v>0</v>
      </c>
      <c r="L140" s="551">
        <v>0</v>
      </c>
      <c r="M140" s="540">
        <v>0</v>
      </c>
      <c r="N140" s="532">
        <v>259</v>
      </c>
    </row>
    <row r="141" spans="1:14">
      <c r="A141" s="537" t="s">
        <v>929</v>
      </c>
      <c r="B141" s="550">
        <v>138</v>
      </c>
      <c r="C141" s="550" t="s">
        <v>930</v>
      </c>
      <c r="D141" s="551">
        <v>145222</v>
      </c>
      <c r="E141" s="551">
        <v>9452475.2378390823</v>
      </c>
      <c r="F141" s="551">
        <v>559317.53711756365</v>
      </c>
      <c r="G141" s="551">
        <v>53.661924268486189</v>
      </c>
      <c r="H141" s="551">
        <v>3107.5668868204875</v>
      </c>
      <c r="I141" s="551">
        <v>14171.397418137312</v>
      </c>
      <c r="J141" s="551">
        <v>0</v>
      </c>
      <c r="K141" s="551">
        <v>0</v>
      </c>
      <c r="L141" s="551">
        <v>0</v>
      </c>
      <c r="M141" s="540">
        <v>0</v>
      </c>
      <c r="N141" s="532">
        <v>259</v>
      </c>
    </row>
    <row r="142" spans="1:14">
      <c r="A142" s="537" t="s">
        <v>931</v>
      </c>
      <c r="B142" s="550">
        <v>139</v>
      </c>
      <c r="C142" s="550" t="s">
        <v>932</v>
      </c>
      <c r="D142" s="551">
        <v>334302</v>
      </c>
      <c r="E142" s="551">
        <v>7849051.3849693332</v>
      </c>
      <c r="F142" s="551">
        <v>476429.10114991991</v>
      </c>
      <c r="G142" s="551">
        <v>277.53912340267971</v>
      </c>
      <c r="H142" s="551">
        <v>2580.4301585728654</v>
      </c>
      <c r="I142" s="551">
        <v>11767.502557056168</v>
      </c>
      <c r="J142" s="551">
        <v>0</v>
      </c>
      <c r="K142" s="551">
        <v>0</v>
      </c>
      <c r="L142" s="551">
        <v>0</v>
      </c>
      <c r="M142" s="540">
        <v>0</v>
      </c>
      <c r="N142" s="532">
        <v>259</v>
      </c>
    </row>
    <row r="143" spans="1:14">
      <c r="A143" s="537" t="s">
        <v>933</v>
      </c>
      <c r="B143" s="550">
        <v>140</v>
      </c>
      <c r="C143" s="550" t="s">
        <v>934</v>
      </c>
      <c r="D143" s="551">
        <v>271922</v>
      </c>
      <c r="E143" s="551">
        <v>2903369.569203726</v>
      </c>
      <c r="F143" s="551">
        <v>144382.88242892496</v>
      </c>
      <c r="G143" s="551">
        <v>634.46135368244745</v>
      </c>
      <c r="H143" s="551">
        <v>954.50291129483719</v>
      </c>
      <c r="I143" s="551">
        <v>4352.8073844833671</v>
      </c>
      <c r="J143" s="551">
        <v>0</v>
      </c>
      <c r="K143" s="551">
        <v>0</v>
      </c>
      <c r="L143" s="551">
        <v>0</v>
      </c>
      <c r="M143" s="540">
        <v>0</v>
      </c>
      <c r="N143" s="532">
        <v>259</v>
      </c>
    </row>
    <row r="144" spans="1:14">
      <c r="A144" s="537" t="s">
        <v>935</v>
      </c>
      <c r="B144" s="550">
        <v>141</v>
      </c>
      <c r="C144" s="550" t="s">
        <v>96</v>
      </c>
      <c r="D144" s="551">
        <v>967510</v>
      </c>
      <c r="E144" s="551">
        <v>15066808.649741746</v>
      </c>
      <c r="F144" s="551">
        <v>877165.62460063491</v>
      </c>
      <c r="G144" s="551">
        <v>4682250.1427419316</v>
      </c>
      <c r="H144" s="551">
        <v>4953.3179904633807</v>
      </c>
      <c r="I144" s="551">
        <v>22588.552503558967</v>
      </c>
      <c r="J144" s="551">
        <v>0</v>
      </c>
      <c r="K144" s="551">
        <v>0</v>
      </c>
      <c r="L144" s="551">
        <v>0</v>
      </c>
      <c r="M144" s="540">
        <v>0</v>
      </c>
      <c r="N144" s="532">
        <v>259</v>
      </c>
    </row>
    <row r="145" spans="1:14">
      <c r="A145" s="537" t="s">
        <v>936</v>
      </c>
      <c r="B145" s="550">
        <v>142</v>
      </c>
      <c r="C145" s="550" t="s">
        <v>937</v>
      </c>
      <c r="D145" s="551">
        <v>2147341</v>
      </c>
      <c r="E145" s="551">
        <v>851559183.32893372</v>
      </c>
      <c r="F145" s="551">
        <v>85271711.060761735</v>
      </c>
      <c r="G145" s="551">
        <v>4726878.5603116062</v>
      </c>
      <c r="H145" s="551">
        <v>47848.656077134707</v>
      </c>
      <c r="I145" s="551">
        <v>110365.40486912537</v>
      </c>
      <c r="J145" s="551">
        <v>0</v>
      </c>
      <c r="K145" s="551">
        <v>0</v>
      </c>
      <c r="L145" s="551">
        <v>0</v>
      </c>
      <c r="M145" s="540">
        <v>0</v>
      </c>
      <c r="N145" s="532">
        <v>261</v>
      </c>
    </row>
    <row r="146" spans="1:14">
      <c r="A146" s="537" t="s">
        <v>938</v>
      </c>
      <c r="B146" s="550">
        <v>143</v>
      </c>
      <c r="C146" s="550" t="s">
        <v>939</v>
      </c>
      <c r="D146" s="551">
        <v>221565</v>
      </c>
      <c r="E146" s="551">
        <v>31030291.704297036</v>
      </c>
      <c r="F146" s="551">
        <v>2858417.1770097357</v>
      </c>
      <c r="G146" s="551">
        <v>18249.891438058476</v>
      </c>
      <c r="H146" s="551">
        <v>4677.8802290818221</v>
      </c>
      <c r="I146" s="551">
        <v>4856.1646864367985</v>
      </c>
      <c r="J146" s="551">
        <v>0</v>
      </c>
      <c r="K146" s="551">
        <v>0</v>
      </c>
      <c r="L146" s="551">
        <v>0</v>
      </c>
      <c r="M146" s="540">
        <v>0</v>
      </c>
      <c r="N146" s="532">
        <v>261</v>
      </c>
    </row>
    <row r="147" spans="1:14">
      <c r="A147" s="537" t="s">
        <v>940</v>
      </c>
      <c r="B147" s="550">
        <v>144</v>
      </c>
      <c r="C147" s="550" t="s">
        <v>941</v>
      </c>
      <c r="D147" s="551">
        <v>3210279</v>
      </c>
      <c r="E147" s="551">
        <v>60436246.194618106</v>
      </c>
      <c r="F147" s="551">
        <v>4425894.5188724454</v>
      </c>
      <c r="G147" s="551">
        <v>180761.87956832923</v>
      </c>
      <c r="H147" s="551">
        <v>3628.0922609496288</v>
      </c>
      <c r="I147" s="551">
        <v>8286.1315216437033</v>
      </c>
      <c r="J147" s="551">
        <v>0</v>
      </c>
      <c r="K147" s="551">
        <v>0</v>
      </c>
      <c r="L147" s="551">
        <v>0</v>
      </c>
      <c r="M147" s="540">
        <v>0</v>
      </c>
      <c r="N147" s="532">
        <v>261</v>
      </c>
    </row>
    <row r="148" spans="1:14">
      <c r="A148" s="537" t="s">
        <v>942</v>
      </c>
      <c r="B148" s="550">
        <v>145</v>
      </c>
      <c r="C148" s="550" t="s">
        <v>943</v>
      </c>
      <c r="D148" s="551">
        <v>1203227</v>
      </c>
      <c r="E148" s="551">
        <v>26749755.903218172</v>
      </c>
      <c r="F148" s="551">
        <v>2120784.6940576285</v>
      </c>
      <c r="G148" s="551">
        <v>123586.69644757791</v>
      </c>
      <c r="H148" s="551">
        <v>15492.798170753538</v>
      </c>
      <c r="I148" s="551">
        <v>3410.2273418615473</v>
      </c>
      <c r="J148" s="551">
        <v>0</v>
      </c>
      <c r="K148" s="551">
        <v>0</v>
      </c>
      <c r="L148" s="551">
        <v>0</v>
      </c>
      <c r="M148" s="540">
        <v>0</v>
      </c>
      <c r="N148" s="532">
        <v>261</v>
      </c>
    </row>
    <row r="149" spans="1:14">
      <c r="A149" s="537" t="s">
        <v>944</v>
      </c>
      <c r="B149" s="550">
        <v>146</v>
      </c>
      <c r="C149" s="550" t="s">
        <v>482</v>
      </c>
      <c r="D149" s="551">
        <v>0</v>
      </c>
      <c r="E149" s="551">
        <v>0</v>
      </c>
      <c r="F149" s="551">
        <v>0</v>
      </c>
      <c r="G149" s="551">
        <v>0</v>
      </c>
      <c r="H149" s="551">
        <v>0</v>
      </c>
      <c r="I149" s="551">
        <v>0</v>
      </c>
      <c r="J149" s="551">
        <v>0</v>
      </c>
      <c r="K149" s="551">
        <v>0</v>
      </c>
      <c r="L149" s="551">
        <v>0</v>
      </c>
      <c r="M149" s="540">
        <v>0</v>
      </c>
      <c r="N149" s="532">
        <v>261</v>
      </c>
    </row>
    <row r="150" spans="1:14">
      <c r="A150" s="537" t="s">
        <v>945</v>
      </c>
      <c r="B150" s="550">
        <v>147</v>
      </c>
      <c r="C150" s="550" t="s">
        <v>484</v>
      </c>
      <c r="D150" s="551">
        <v>6072576</v>
      </c>
      <c r="E150" s="551">
        <v>141672463.61631781</v>
      </c>
      <c r="F150" s="551">
        <v>7626096.3203716408</v>
      </c>
      <c r="G150" s="551">
        <v>44331.051951626279</v>
      </c>
      <c r="H150" s="551">
        <v>31253.603519826036</v>
      </c>
      <c r="I150" s="551">
        <v>63837.452262192768</v>
      </c>
      <c r="J150" s="551">
        <v>0</v>
      </c>
      <c r="K150" s="551">
        <v>0</v>
      </c>
      <c r="L150" s="551">
        <v>0</v>
      </c>
      <c r="M150" s="540">
        <v>0</v>
      </c>
      <c r="N150" s="532">
        <v>262</v>
      </c>
    </row>
    <row r="151" spans="1:14">
      <c r="A151" s="537" t="s">
        <v>946</v>
      </c>
      <c r="B151" s="550">
        <v>148</v>
      </c>
      <c r="C151" s="550" t="s">
        <v>486</v>
      </c>
      <c r="D151" s="551">
        <v>939646</v>
      </c>
      <c r="E151" s="551">
        <v>13147380.086725887</v>
      </c>
      <c r="F151" s="551">
        <v>775982.63912990747</v>
      </c>
      <c r="G151" s="551">
        <v>426.81551605882152</v>
      </c>
      <c r="H151" s="551">
        <v>2451.8058367266894</v>
      </c>
      <c r="I151" s="551">
        <v>5048.4370857635658</v>
      </c>
      <c r="J151" s="551">
        <v>0</v>
      </c>
      <c r="K151" s="551">
        <v>0</v>
      </c>
      <c r="L151" s="551">
        <v>0</v>
      </c>
      <c r="M151" s="540">
        <v>0</v>
      </c>
      <c r="N151" s="532">
        <v>262</v>
      </c>
    </row>
    <row r="152" spans="1:14">
      <c r="A152" s="537" t="s">
        <v>947</v>
      </c>
      <c r="B152" s="550">
        <v>149</v>
      </c>
      <c r="C152" s="550" t="s">
        <v>948</v>
      </c>
      <c r="D152" s="551">
        <v>2509011</v>
      </c>
      <c r="E152" s="551">
        <v>42198903.253942862</v>
      </c>
      <c r="F152" s="551">
        <v>2746925.9636993036</v>
      </c>
      <c r="G152" s="551">
        <v>17209.421300391918</v>
      </c>
      <c r="H152" s="551">
        <v>10172.752382151473</v>
      </c>
      <c r="I152" s="551">
        <v>20700.584741071565</v>
      </c>
      <c r="J152" s="551">
        <v>0</v>
      </c>
      <c r="K152" s="551">
        <v>0</v>
      </c>
      <c r="L152" s="551">
        <v>0</v>
      </c>
      <c r="M152" s="540">
        <v>0</v>
      </c>
      <c r="N152" s="532">
        <v>262</v>
      </c>
    </row>
    <row r="153" spans="1:14">
      <c r="A153" s="537" t="s">
        <v>949</v>
      </c>
      <c r="B153" s="550">
        <v>150</v>
      </c>
      <c r="C153" s="550" t="s">
        <v>950</v>
      </c>
      <c r="D153" s="551">
        <v>1137127</v>
      </c>
      <c r="E153" s="551">
        <v>15245866.422442563</v>
      </c>
      <c r="F153" s="551">
        <v>999180.2284034586</v>
      </c>
      <c r="G153" s="551">
        <v>185.43920014573968</v>
      </c>
      <c r="H153" s="551">
        <v>9392.8937062957484</v>
      </c>
      <c r="I153" s="551">
        <v>18641.592679985188</v>
      </c>
      <c r="J153" s="551">
        <v>0</v>
      </c>
      <c r="K153" s="551">
        <v>0</v>
      </c>
      <c r="L153" s="551">
        <v>0</v>
      </c>
      <c r="M153" s="540">
        <v>0</v>
      </c>
      <c r="N153" s="532">
        <v>262</v>
      </c>
    </row>
    <row r="154" spans="1:14">
      <c r="A154" s="537" t="s">
        <v>951</v>
      </c>
      <c r="B154" s="550">
        <v>151</v>
      </c>
      <c r="C154" s="550" t="s">
        <v>952</v>
      </c>
      <c r="D154" s="551">
        <v>354530</v>
      </c>
      <c r="E154" s="551">
        <v>7984422.9947735108</v>
      </c>
      <c r="F154" s="551">
        <v>527680.92258523719</v>
      </c>
      <c r="G154" s="551">
        <v>1016.0894756141804</v>
      </c>
      <c r="H154" s="551">
        <v>856.2719396879146</v>
      </c>
      <c r="I154" s="551">
        <v>1830.6492686013607</v>
      </c>
      <c r="J154" s="551">
        <v>0</v>
      </c>
      <c r="K154" s="551">
        <v>0</v>
      </c>
      <c r="L154" s="551">
        <v>0</v>
      </c>
      <c r="M154" s="540">
        <v>0</v>
      </c>
      <c r="N154" s="532">
        <v>263</v>
      </c>
    </row>
    <row r="155" spans="1:14">
      <c r="A155" s="537" t="s">
        <v>953</v>
      </c>
      <c r="B155" s="550">
        <v>152</v>
      </c>
      <c r="C155" s="550" t="s">
        <v>954</v>
      </c>
      <c r="D155" s="551">
        <v>76171</v>
      </c>
      <c r="E155" s="551">
        <v>2037977.8384410618</v>
      </c>
      <c r="F155" s="551">
        <v>125672.51466748095</v>
      </c>
      <c r="G155" s="551">
        <v>334.95510071098181</v>
      </c>
      <c r="H155" s="551">
        <v>1242.6502928258626</v>
      </c>
      <c r="I155" s="551">
        <v>2466.6419875570923</v>
      </c>
      <c r="J155" s="551">
        <v>0</v>
      </c>
      <c r="K155" s="551">
        <v>0</v>
      </c>
      <c r="L155" s="551">
        <v>0</v>
      </c>
      <c r="M155" s="540">
        <v>0</v>
      </c>
      <c r="N155" s="532">
        <v>263</v>
      </c>
    </row>
    <row r="156" spans="1:14">
      <c r="A156" s="537" t="s">
        <v>955</v>
      </c>
      <c r="B156" s="550">
        <v>153</v>
      </c>
      <c r="C156" s="550" t="s">
        <v>956</v>
      </c>
      <c r="D156" s="551">
        <v>1145286</v>
      </c>
      <c r="E156" s="551">
        <v>30893586.628507808</v>
      </c>
      <c r="F156" s="551">
        <v>2004798.6923040268</v>
      </c>
      <c r="G156" s="551">
        <v>157073.64617521904</v>
      </c>
      <c r="H156" s="551">
        <v>2743.1148111475954</v>
      </c>
      <c r="I156" s="551">
        <v>5970.3708351898795</v>
      </c>
      <c r="J156" s="551">
        <v>0</v>
      </c>
      <c r="K156" s="551">
        <v>0</v>
      </c>
      <c r="L156" s="551">
        <v>0</v>
      </c>
      <c r="M156" s="540">
        <v>0</v>
      </c>
      <c r="N156" s="532">
        <v>263</v>
      </c>
    </row>
    <row r="157" spans="1:14">
      <c r="A157" s="537" t="s">
        <v>957</v>
      </c>
      <c r="B157" s="550">
        <v>154</v>
      </c>
      <c r="C157" s="550" t="s">
        <v>958</v>
      </c>
      <c r="D157" s="551">
        <v>1716047</v>
      </c>
      <c r="E157" s="551">
        <v>44545310.586670369</v>
      </c>
      <c r="F157" s="551">
        <v>2813069.4809657391</v>
      </c>
      <c r="G157" s="551">
        <v>716.32840830838802</v>
      </c>
      <c r="H157" s="551">
        <v>2486.461029870914</v>
      </c>
      <c r="I157" s="551">
        <v>5741.0013900613176</v>
      </c>
      <c r="J157" s="551">
        <v>0</v>
      </c>
      <c r="K157" s="551">
        <v>0</v>
      </c>
      <c r="L157" s="551">
        <v>0</v>
      </c>
      <c r="M157" s="540">
        <v>0</v>
      </c>
      <c r="N157" s="532">
        <v>269</v>
      </c>
    </row>
    <row r="158" spans="1:14">
      <c r="A158" s="537" t="s">
        <v>959</v>
      </c>
      <c r="B158" s="550">
        <v>155</v>
      </c>
      <c r="C158" s="550" t="s">
        <v>206</v>
      </c>
      <c r="D158" s="551">
        <v>311012</v>
      </c>
      <c r="E158" s="551">
        <v>19091647.869022101</v>
      </c>
      <c r="F158" s="551">
        <v>1374965.1757541455</v>
      </c>
      <c r="G158" s="551">
        <v>649.70514620002268</v>
      </c>
      <c r="H158" s="551">
        <v>1838.3706437159858</v>
      </c>
      <c r="I158" s="551">
        <v>3969.1080155720838</v>
      </c>
      <c r="J158" s="551">
        <v>0</v>
      </c>
      <c r="K158" s="551">
        <v>0</v>
      </c>
      <c r="L158" s="551">
        <v>0</v>
      </c>
      <c r="M158" s="540">
        <v>0</v>
      </c>
      <c r="N158" s="532">
        <v>269</v>
      </c>
    </row>
    <row r="159" spans="1:14">
      <c r="A159" s="537" t="s">
        <v>960</v>
      </c>
      <c r="B159" s="550">
        <v>156</v>
      </c>
      <c r="C159" s="550" t="s">
        <v>961</v>
      </c>
      <c r="D159" s="551">
        <v>1076886</v>
      </c>
      <c r="E159" s="551">
        <v>9720059.7191282585</v>
      </c>
      <c r="F159" s="551">
        <v>348533.97532548947</v>
      </c>
      <c r="G159" s="551">
        <v>125.80530516759177</v>
      </c>
      <c r="H159" s="551">
        <v>54.474115059883367</v>
      </c>
      <c r="I159" s="551">
        <v>90.368389549907036</v>
      </c>
      <c r="J159" s="551">
        <v>0</v>
      </c>
      <c r="K159" s="551">
        <v>0</v>
      </c>
      <c r="L159" s="551">
        <v>0</v>
      </c>
      <c r="M159" s="540">
        <v>0</v>
      </c>
      <c r="N159" s="532">
        <v>271</v>
      </c>
    </row>
    <row r="160" spans="1:14">
      <c r="A160" s="537" t="s">
        <v>962</v>
      </c>
      <c r="B160" s="550">
        <v>157</v>
      </c>
      <c r="C160" s="550" t="s">
        <v>963</v>
      </c>
      <c r="D160" s="551">
        <v>294785</v>
      </c>
      <c r="E160" s="551">
        <v>8577809.7274723724</v>
      </c>
      <c r="F160" s="551">
        <v>707058.3098057406</v>
      </c>
      <c r="G160" s="551">
        <v>606.87887954278835</v>
      </c>
      <c r="H160" s="551">
        <v>48.072605267699281</v>
      </c>
      <c r="I160" s="551">
        <v>79.748774527768575</v>
      </c>
      <c r="J160" s="551">
        <v>0</v>
      </c>
      <c r="K160" s="551">
        <v>0</v>
      </c>
      <c r="L160" s="551">
        <v>0</v>
      </c>
      <c r="M160" s="540">
        <v>0</v>
      </c>
      <c r="N160" s="532">
        <v>271</v>
      </c>
    </row>
    <row r="161" spans="1:14">
      <c r="A161" s="537" t="s">
        <v>964</v>
      </c>
      <c r="B161" s="550">
        <v>158</v>
      </c>
      <c r="C161" s="550" t="s">
        <v>965</v>
      </c>
      <c r="D161" s="551">
        <v>479635</v>
      </c>
      <c r="E161" s="551">
        <v>10039145.092222225</v>
      </c>
      <c r="F161" s="551">
        <v>473399.78326656064</v>
      </c>
      <c r="G161" s="551">
        <v>10.14525535530538</v>
      </c>
      <c r="H161" s="551">
        <v>56.262364703415962</v>
      </c>
      <c r="I161" s="551">
        <v>93.334958905307985</v>
      </c>
      <c r="J161" s="551">
        <v>0</v>
      </c>
      <c r="K161" s="551">
        <v>0</v>
      </c>
      <c r="L161" s="551">
        <v>0</v>
      </c>
      <c r="M161" s="540">
        <v>0</v>
      </c>
      <c r="N161" s="532">
        <v>271</v>
      </c>
    </row>
    <row r="162" spans="1:14">
      <c r="A162" s="537" t="s">
        <v>966</v>
      </c>
      <c r="B162" s="550">
        <v>159</v>
      </c>
      <c r="C162" s="550" t="s">
        <v>967</v>
      </c>
      <c r="D162" s="551">
        <v>1748513</v>
      </c>
      <c r="E162" s="551">
        <v>1535528.0197909574</v>
      </c>
      <c r="F162" s="551">
        <v>96493.3080459435</v>
      </c>
      <c r="G162" s="551">
        <v>142.21897479023659</v>
      </c>
      <c r="H162" s="551">
        <v>8.6055572131062288</v>
      </c>
      <c r="I162" s="551">
        <v>14.275961081205327</v>
      </c>
      <c r="J162" s="551">
        <v>0</v>
      </c>
      <c r="K162" s="551">
        <v>0</v>
      </c>
      <c r="L162" s="551">
        <v>0</v>
      </c>
      <c r="M162" s="540">
        <v>0</v>
      </c>
      <c r="N162" s="532">
        <v>271</v>
      </c>
    </row>
    <row r="163" spans="1:14">
      <c r="A163" s="537" t="s">
        <v>968</v>
      </c>
      <c r="B163" s="550">
        <v>160</v>
      </c>
      <c r="C163" s="550" t="s">
        <v>493</v>
      </c>
      <c r="D163" s="551">
        <v>0</v>
      </c>
      <c r="E163" s="551">
        <v>0</v>
      </c>
      <c r="F163" s="551">
        <v>0</v>
      </c>
      <c r="G163" s="551">
        <v>0</v>
      </c>
      <c r="H163" s="551">
        <v>0</v>
      </c>
      <c r="I163" s="551">
        <v>0</v>
      </c>
      <c r="J163" s="551">
        <v>0</v>
      </c>
      <c r="K163" s="551">
        <v>0</v>
      </c>
      <c r="L163" s="551">
        <v>0</v>
      </c>
      <c r="M163" s="540">
        <v>0</v>
      </c>
      <c r="N163" s="532">
        <v>271</v>
      </c>
    </row>
    <row r="164" spans="1:14">
      <c r="A164" s="537" t="s">
        <v>969</v>
      </c>
      <c r="B164" s="550">
        <v>161</v>
      </c>
      <c r="C164" s="550" t="s">
        <v>495</v>
      </c>
      <c r="D164" s="551">
        <v>952929</v>
      </c>
      <c r="E164" s="551">
        <v>2844144.764580457</v>
      </c>
      <c r="F164" s="551">
        <v>154290.14854956258</v>
      </c>
      <c r="G164" s="551">
        <v>336.82247779613863</v>
      </c>
      <c r="H164" s="551">
        <v>111.11284670860717</v>
      </c>
      <c r="I164" s="551">
        <v>168.20226436603122</v>
      </c>
      <c r="J164" s="551">
        <v>0</v>
      </c>
      <c r="K164" s="551">
        <v>0</v>
      </c>
      <c r="L164" s="551">
        <v>0</v>
      </c>
      <c r="M164" s="540">
        <v>0</v>
      </c>
      <c r="N164" s="532">
        <v>272</v>
      </c>
    </row>
    <row r="165" spans="1:14">
      <c r="A165" s="537" t="s">
        <v>970</v>
      </c>
      <c r="B165" s="550">
        <v>162</v>
      </c>
      <c r="C165" s="550" t="s">
        <v>971</v>
      </c>
      <c r="D165" s="551">
        <v>152141</v>
      </c>
      <c r="E165" s="551">
        <v>673039.9731546219</v>
      </c>
      <c r="F165" s="551">
        <v>36256.475639019045</v>
      </c>
      <c r="G165" s="551">
        <v>127.83021747684779</v>
      </c>
      <c r="H165" s="551">
        <v>26.293804836240813</v>
      </c>
      <c r="I165" s="551">
        <v>39.803475864970459</v>
      </c>
      <c r="J165" s="551">
        <v>0</v>
      </c>
      <c r="K165" s="551">
        <v>0</v>
      </c>
      <c r="L165" s="551">
        <v>0</v>
      </c>
      <c r="M165" s="540">
        <v>0</v>
      </c>
      <c r="N165" s="532">
        <v>272</v>
      </c>
    </row>
    <row r="166" spans="1:14">
      <c r="A166" s="537" t="s">
        <v>972</v>
      </c>
      <c r="B166" s="550">
        <v>163</v>
      </c>
      <c r="C166" s="550" t="s">
        <v>973</v>
      </c>
      <c r="D166" s="551">
        <v>617511</v>
      </c>
      <c r="E166" s="551">
        <v>5364448.8605220215</v>
      </c>
      <c r="F166" s="551">
        <v>289127.78529072658</v>
      </c>
      <c r="G166" s="551">
        <v>52.755327847587971</v>
      </c>
      <c r="H166" s="551">
        <v>209.57413678036579</v>
      </c>
      <c r="I166" s="551">
        <v>317.25264362507977</v>
      </c>
      <c r="J166" s="551">
        <v>0</v>
      </c>
      <c r="K166" s="551">
        <v>0</v>
      </c>
      <c r="L166" s="551">
        <v>0</v>
      </c>
      <c r="M166" s="540">
        <v>0</v>
      </c>
      <c r="N166" s="532">
        <v>272</v>
      </c>
    </row>
    <row r="167" spans="1:14">
      <c r="A167" s="537" t="s">
        <v>974</v>
      </c>
      <c r="B167" s="550">
        <v>164</v>
      </c>
      <c r="C167" s="550" t="s">
        <v>975</v>
      </c>
      <c r="D167" s="551">
        <v>834236</v>
      </c>
      <c r="E167" s="551">
        <v>2942186.4773570788</v>
      </c>
      <c r="F167" s="551">
        <v>171426.782291957</v>
      </c>
      <c r="G167" s="551">
        <v>0</v>
      </c>
      <c r="H167" s="551">
        <v>114.94306447335059</v>
      </c>
      <c r="I167" s="551">
        <v>174.00043550581299</v>
      </c>
      <c r="J167" s="551">
        <v>0</v>
      </c>
      <c r="K167" s="551">
        <v>0</v>
      </c>
      <c r="L167" s="551">
        <v>0</v>
      </c>
      <c r="M167" s="540">
        <v>0</v>
      </c>
      <c r="N167" s="532">
        <v>272</v>
      </c>
    </row>
    <row r="168" spans="1:14">
      <c r="A168" s="537" t="s">
        <v>976</v>
      </c>
      <c r="B168" s="550">
        <v>165</v>
      </c>
      <c r="C168" s="550" t="s">
        <v>977</v>
      </c>
      <c r="D168" s="551">
        <v>983545</v>
      </c>
      <c r="E168" s="551">
        <v>9761370.3022802975</v>
      </c>
      <c r="F168" s="551">
        <v>584621.27908940648</v>
      </c>
      <c r="G168" s="551">
        <v>3715.293910777054</v>
      </c>
      <c r="H168" s="551">
        <v>381.34966108984753</v>
      </c>
      <c r="I168" s="551">
        <v>577.28587117156576</v>
      </c>
      <c r="J168" s="551">
        <v>1170</v>
      </c>
      <c r="K168" s="551">
        <v>0</v>
      </c>
      <c r="L168" s="551">
        <v>305500</v>
      </c>
      <c r="M168" s="540">
        <v>0</v>
      </c>
      <c r="N168" s="532">
        <v>272</v>
      </c>
    </row>
    <row r="169" spans="1:14">
      <c r="A169" s="537" t="s">
        <v>978</v>
      </c>
      <c r="B169" s="550">
        <v>166</v>
      </c>
      <c r="C169" s="550" t="s">
        <v>979</v>
      </c>
      <c r="D169" s="551">
        <v>193382</v>
      </c>
      <c r="E169" s="551">
        <v>86323.664679666195</v>
      </c>
      <c r="F169" s="551">
        <v>5790.9816941719355</v>
      </c>
      <c r="G169" s="551">
        <v>397.69400992797085</v>
      </c>
      <c r="H169" s="551">
        <v>3.3724261297549796</v>
      </c>
      <c r="I169" s="551">
        <v>5.1051676582417853</v>
      </c>
      <c r="J169" s="551">
        <v>0</v>
      </c>
      <c r="K169" s="551">
        <v>0</v>
      </c>
      <c r="L169" s="551">
        <v>0</v>
      </c>
      <c r="M169" s="540">
        <v>0</v>
      </c>
      <c r="N169" s="532">
        <v>272</v>
      </c>
    </row>
    <row r="170" spans="1:14">
      <c r="A170" s="537" t="s">
        <v>980</v>
      </c>
      <c r="B170" s="550">
        <v>167</v>
      </c>
      <c r="C170" s="550" t="s">
        <v>497</v>
      </c>
      <c r="D170" s="551">
        <v>883450</v>
      </c>
      <c r="E170" s="551">
        <v>1793414.4555060118</v>
      </c>
      <c r="F170" s="551">
        <v>104424.90264593356</v>
      </c>
      <c r="G170" s="551">
        <v>7614.0801741203832</v>
      </c>
      <c r="H170" s="551">
        <v>70.063728105989881</v>
      </c>
      <c r="I170" s="551">
        <v>106.06224272391486</v>
      </c>
      <c r="J170" s="551">
        <v>0</v>
      </c>
      <c r="K170" s="551">
        <v>0</v>
      </c>
      <c r="L170" s="551">
        <v>0</v>
      </c>
      <c r="M170" s="540">
        <v>0</v>
      </c>
      <c r="N170" s="532">
        <v>272</v>
      </c>
    </row>
    <row r="171" spans="1:14">
      <c r="A171" s="537" t="s">
        <v>981</v>
      </c>
      <c r="B171" s="550">
        <v>168</v>
      </c>
      <c r="C171" s="550" t="s">
        <v>499</v>
      </c>
      <c r="D171" s="551">
        <v>2650782</v>
      </c>
      <c r="E171" s="551">
        <v>5423734.5357118724</v>
      </c>
      <c r="F171" s="551">
        <v>301817.02035192563</v>
      </c>
      <c r="G171" s="551">
        <v>41502.046526076345</v>
      </c>
      <c r="H171" s="551">
        <v>211.89026366020059</v>
      </c>
      <c r="I171" s="551">
        <v>320.75878892949186</v>
      </c>
      <c r="J171" s="551">
        <v>0</v>
      </c>
      <c r="K171" s="551">
        <v>0</v>
      </c>
      <c r="L171" s="551">
        <v>0</v>
      </c>
      <c r="M171" s="540">
        <v>0</v>
      </c>
      <c r="N171" s="532">
        <v>281</v>
      </c>
    </row>
    <row r="172" spans="1:14">
      <c r="A172" s="537" t="s">
        <v>982</v>
      </c>
      <c r="B172" s="550">
        <v>169</v>
      </c>
      <c r="C172" s="550" t="s">
        <v>501</v>
      </c>
      <c r="D172" s="551">
        <v>2042541</v>
      </c>
      <c r="E172" s="551">
        <v>7986617.6682254681</v>
      </c>
      <c r="F172" s="551">
        <v>513588.53181203682</v>
      </c>
      <c r="G172" s="551">
        <v>22571.252428426127</v>
      </c>
      <c r="H172" s="551">
        <v>312.01499858277924</v>
      </c>
      <c r="I172" s="551">
        <v>472.32728556959995</v>
      </c>
      <c r="J172" s="551">
        <v>0</v>
      </c>
      <c r="K172" s="551">
        <v>0</v>
      </c>
      <c r="L172" s="551">
        <v>0</v>
      </c>
      <c r="M172" s="540">
        <v>0</v>
      </c>
      <c r="N172" s="532">
        <v>281</v>
      </c>
    </row>
    <row r="173" spans="1:14">
      <c r="A173" s="537" t="s">
        <v>983</v>
      </c>
      <c r="B173" s="550">
        <v>170</v>
      </c>
      <c r="C173" s="550" t="s">
        <v>503</v>
      </c>
      <c r="D173" s="551">
        <v>741857</v>
      </c>
      <c r="E173" s="551">
        <v>1015537.0048252743</v>
      </c>
      <c r="F173" s="551">
        <v>55970.883355482845</v>
      </c>
      <c r="G173" s="551">
        <v>6390.2937956877977</v>
      </c>
      <c r="H173" s="551">
        <v>39.674213826705063</v>
      </c>
      <c r="I173" s="551">
        <v>60.058695283854696</v>
      </c>
      <c r="J173" s="551">
        <v>0</v>
      </c>
      <c r="K173" s="551">
        <v>0</v>
      </c>
      <c r="L173" s="551">
        <v>0</v>
      </c>
      <c r="M173" s="540">
        <v>0</v>
      </c>
      <c r="N173" s="532">
        <v>289</v>
      </c>
    </row>
    <row r="174" spans="1:14">
      <c r="A174" s="537" t="s">
        <v>984</v>
      </c>
      <c r="B174" s="550">
        <v>171</v>
      </c>
      <c r="C174" s="550" t="s">
        <v>985</v>
      </c>
      <c r="D174" s="551">
        <v>1291064</v>
      </c>
      <c r="E174" s="551">
        <v>3830796.500508022</v>
      </c>
      <c r="F174" s="551">
        <v>212302.88105544122</v>
      </c>
      <c r="G174" s="551">
        <v>3458.0577632163472</v>
      </c>
      <c r="H174" s="551">
        <v>149.65859320300981</v>
      </c>
      <c r="I174" s="551">
        <v>226.55268948870338</v>
      </c>
      <c r="J174" s="551">
        <v>0</v>
      </c>
      <c r="K174" s="551">
        <v>0</v>
      </c>
      <c r="L174" s="551">
        <v>0</v>
      </c>
      <c r="M174" s="540">
        <v>0</v>
      </c>
      <c r="N174" s="532">
        <v>289</v>
      </c>
    </row>
    <row r="175" spans="1:14">
      <c r="A175" s="537" t="s">
        <v>986</v>
      </c>
      <c r="B175" s="550">
        <v>172</v>
      </c>
      <c r="C175" s="550" t="s">
        <v>987</v>
      </c>
      <c r="D175" s="551">
        <v>1099907</v>
      </c>
      <c r="E175" s="551">
        <v>3351155.2806866909</v>
      </c>
      <c r="F175" s="551">
        <v>190058.52336952387</v>
      </c>
      <c r="G175" s="551">
        <v>19393.866640522599</v>
      </c>
      <c r="H175" s="551">
        <v>130.92034119951219</v>
      </c>
      <c r="I175" s="551">
        <v>198.18678481959483</v>
      </c>
      <c r="J175" s="551">
        <v>0</v>
      </c>
      <c r="K175" s="551">
        <v>0</v>
      </c>
      <c r="L175" s="551">
        <v>0</v>
      </c>
      <c r="M175" s="540">
        <v>0</v>
      </c>
      <c r="N175" s="532">
        <v>289</v>
      </c>
    </row>
    <row r="176" spans="1:14">
      <c r="A176" s="537" t="s">
        <v>988</v>
      </c>
      <c r="B176" s="550">
        <v>173</v>
      </c>
      <c r="C176" s="550" t="s">
        <v>989</v>
      </c>
      <c r="D176" s="551">
        <v>885425</v>
      </c>
      <c r="E176" s="551">
        <v>2463423.0974544031</v>
      </c>
      <c r="F176" s="551">
        <v>135734.20962003261</v>
      </c>
      <c r="G176" s="551">
        <v>722.26164419397651</v>
      </c>
      <c r="H176" s="551">
        <v>96.239107240474752</v>
      </c>
      <c r="I176" s="551">
        <v>145.68644614843814</v>
      </c>
      <c r="J176" s="551">
        <v>0</v>
      </c>
      <c r="K176" s="551">
        <v>0</v>
      </c>
      <c r="L176" s="551">
        <v>0</v>
      </c>
      <c r="M176" s="540">
        <v>0</v>
      </c>
      <c r="N176" s="532">
        <v>289</v>
      </c>
    </row>
    <row r="177" spans="1:14">
      <c r="A177" s="537" t="s">
        <v>990</v>
      </c>
      <c r="B177" s="550">
        <v>174</v>
      </c>
      <c r="C177" s="550" t="s">
        <v>214</v>
      </c>
      <c r="D177" s="551">
        <v>3334861</v>
      </c>
      <c r="E177" s="551">
        <v>10685732.197087245</v>
      </c>
      <c r="F177" s="551">
        <v>615615.35036930081</v>
      </c>
      <c r="G177" s="551">
        <v>31566.485382389401</v>
      </c>
      <c r="H177" s="551">
        <v>417.46191627461923</v>
      </c>
      <c r="I177" s="551">
        <v>631.95248509940438</v>
      </c>
      <c r="J177" s="551">
        <v>0</v>
      </c>
      <c r="K177" s="551">
        <v>0</v>
      </c>
      <c r="L177" s="551">
        <v>0</v>
      </c>
      <c r="M177" s="540">
        <v>0</v>
      </c>
      <c r="N177" s="532">
        <v>289</v>
      </c>
    </row>
    <row r="178" spans="1:14">
      <c r="A178" s="537" t="s">
        <v>991</v>
      </c>
      <c r="B178" s="550">
        <v>175</v>
      </c>
      <c r="C178" s="550" t="s">
        <v>992</v>
      </c>
      <c r="D178" s="551">
        <v>529574</v>
      </c>
      <c r="E178" s="551">
        <v>333123.019595552</v>
      </c>
      <c r="F178" s="551">
        <v>21116.564238666884</v>
      </c>
      <c r="G178" s="551">
        <v>357.88356312137745</v>
      </c>
      <c r="H178" s="551">
        <v>13.014192340834988</v>
      </c>
      <c r="I178" s="551">
        <v>19.700841851025466</v>
      </c>
      <c r="J178" s="551">
        <v>0</v>
      </c>
      <c r="K178" s="551">
        <v>0</v>
      </c>
      <c r="L178" s="551">
        <v>5163.3685501467708</v>
      </c>
      <c r="M178" s="540">
        <v>0</v>
      </c>
      <c r="N178" s="532">
        <v>291</v>
      </c>
    </row>
    <row r="179" spans="1:14">
      <c r="A179" s="537" t="s">
        <v>993</v>
      </c>
      <c r="B179" s="550">
        <v>176</v>
      </c>
      <c r="C179" s="550" t="s">
        <v>994</v>
      </c>
      <c r="D179" s="551">
        <v>568930</v>
      </c>
      <c r="E179" s="551">
        <v>348425.44632739946</v>
      </c>
      <c r="F179" s="551">
        <v>20698.797360165063</v>
      </c>
      <c r="G179" s="551">
        <v>64.300396045737926</v>
      </c>
      <c r="H179" s="551">
        <v>13.612015706544108</v>
      </c>
      <c r="I179" s="551">
        <v>20.605824909077263</v>
      </c>
      <c r="J179" s="551">
        <v>0</v>
      </c>
      <c r="K179" s="551">
        <v>0</v>
      </c>
      <c r="L179" s="551">
        <v>5545.551418662164</v>
      </c>
      <c r="M179" s="540">
        <v>0</v>
      </c>
      <c r="N179" s="532">
        <v>291</v>
      </c>
    </row>
    <row r="180" spans="1:14">
      <c r="A180" s="537" t="s">
        <v>995</v>
      </c>
      <c r="B180" s="550">
        <v>177</v>
      </c>
      <c r="C180" s="550" t="s">
        <v>996</v>
      </c>
      <c r="D180" s="551">
        <v>1077703</v>
      </c>
      <c r="E180" s="551">
        <v>1016474.0617554176</v>
      </c>
      <c r="F180" s="551">
        <v>57270.919970534429</v>
      </c>
      <c r="G180" s="551">
        <v>795.12677266836772</v>
      </c>
      <c r="H180" s="551">
        <v>39.710822041706244</v>
      </c>
      <c r="I180" s="551">
        <v>60.114112680132422</v>
      </c>
      <c r="J180" s="551">
        <v>0</v>
      </c>
      <c r="K180" s="551">
        <v>0</v>
      </c>
      <c r="L180" s="551">
        <v>10506.129058984441</v>
      </c>
      <c r="M180" s="540">
        <v>0</v>
      </c>
      <c r="N180" s="532">
        <v>291</v>
      </c>
    </row>
    <row r="181" spans="1:14">
      <c r="A181" s="537" t="s">
        <v>997</v>
      </c>
      <c r="B181" s="550">
        <v>178</v>
      </c>
      <c r="C181" s="550" t="s">
        <v>508</v>
      </c>
      <c r="D181" s="551">
        <v>2122287</v>
      </c>
      <c r="E181" s="551">
        <v>1550342.8716971492</v>
      </c>
      <c r="F181" s="551">
        <v>85437.12122446284</v>
      </c>
      <c r="G181" s="551">
        <v>4299.9809026065777</v>
      </c>
      <c r="H181" s="551">
        <v>60.567595571766866</v>
      </c>
      <c r="I181" s="551">
        <v>91.687028315403836</v>
      </c>
      <c r="J181" s="551">
        <v>0</v>
      </c>
      <c r="K181" s="551">
        <v>0</v>
      </c>
      <c r="L181" s="551">
        <v>20690.522539881935</v>
      </c>
      <c r="M181" s="540">
        <v>0</v>
      </c>
      <c r="N181" s="532">
        <v>291</v>
      </c>
    </row>
    <row r="182" spans="1:14">
      <c r="A182" s="537" t="s">
        <v>998</v>
      </c>
      <c r="B182" s="550">
        <v>179</v>
      </c>
      <c r="C182" s="550" t="s">
        <v>510</v>
      </c>
      <c r="D182" s="551">
        <v>1450604</v>
      </c>
      <c r="E182" s="551">
        <v>650649.85996774468</v>
      </c>
      <c r="F182" s="551">
        <v>36140.958217620588</v>
      </c>
      <c r="G182" s="551">
        <v>941.00780030727492</v>
      </c>
      <c r="H182" s="551">
        <v>25.41908522094414</v>
      </c>
      <c r="I182" s="551">
        <v>38.479328168852724</v>
      </c>
      <c r="J182" s="551">
        <v>0</v>
      </c>
      <c r="K182" s="551">
        <v>0</v>
      </c>
      <c r="L182" s="551">
        <v>14141.741091366861</v>
      </c>
      <c r="M182" s="540">
        <v>0</v>
      </c>
      <c r="N182" s="532">
        <v>291</v>
      </c>
    </row>
    <row r="183" spans="1:14">
      <c r="A183" s="537" t="s">
        <v>999</v>
      </c>
      <c r="B183" s="550">
        <v>180</v>
      </c>
      <c r="C183" s="550" t="s">
        <v>512</v>
      </c>
      <c r="D183" s="551">
        <v>1525986</v>
      </c>
      <c r="E183" s="551">
        <v>1067960.9244915303</v>
      </c>
      <c r="F183" s="551">
        <v>57495.136899977006</v>
      </c>
      <c r="G183" s="551">
        <v>12824.578700814003</v>
      </c>
      <c r="H183" s="551">
        <v>41.722270951743937</v>
      </c>
      <c r="I183" s="551">
        <v>63.159037469182195</v>
      </c>
      <c r="J183" s="551">
        <v>30781919.593702432</v>
      </c>
      <c r="K183" s="551">
        <v>0</v>
      </c>
      <c r="L183" s="551">
        <v>14878.808052075121</v>
      </c>
      <c r="M183" s="540">
        <v>0</v>
      </c>
      <c r="N183" s="532">
        <v>291</v>
      </c>
    </row>
    <row r="184" spans="1:14">
      <c r="A184" s="537" t="s">
        <v>1000</v>
      </c>
      <c r="B184" s="550">
        <v>181</v>
      </c>
      <c r="C184" s="550" t="s">
        <v>1001</v>
      </c>
      <c r="D184" s="551">
        <v>1020607</v>
      </c>
      <c r="E184" s="551">
        <v>915446.87405013072</v>
      </c>
      <c r="F184" s="551">
        <v>56762.40328745592</v>
      </c>
      <c r="G184" s="551">
        <v>1562.014884697657</v>
      </c>
      <c r="H184" s="551">
        <v>35.763970052772727</v>
      </c>
      <c r="I184" s="551">
        <v>54.139381032790283</v>
      </c>
      <c r="J184" s="551">
        <v>0</v>
      </c>
      <c r="K184" s="551">
        <v>0</v>
      </c>
      <c r="L184" s="551">
        <v>9950.4039695615411</v>
      </c>
      <c r="M184" s="540">
        <v>0</v>
      </c>
      <c r="N184" s="532">
        <v>291</v>
      </c>
    </row>
    <row r="185" spans="1:14">
      <c r="A185" s="537" t="s">
        <v>1002</v>
      </c>
      <c r="B185" s="550">
        <v>182</v>
      </c>
      <c r="C185" s="550" t="s">
        <v>514</v>
      </c>
      <c r="D185" s="551">
        <v>2097904</v>
      </c>
      <c r="E185" s="551">
        <v>1822194.5216954327</v>
      </c>
      <c r="F185" s="551">
        <v>101869.20893885032</v>
      </c>
      <c r="G185" s="551">
        <v>3862.0494704597395</v>
      </c>
      <c r="H185" s="551">
        <v>71.188085460296477</v>
      </c>
      <c r="I185" s="551">
        <v>107.76429121383373</v>
      </c>
      <c r="J185" s="551">
        <v>9415.7108620372946</v>
      </c>
      <c r="K185" s="551">
        <v>0</v>
      </c>
      <c r="L185" s="551">
        <v>20455.55807224875</v>
      </c>
      <c r="M185" s="540">
        <v>0</v>
      </c>
      <c r="N185" s="532">
        <v>291</v>
      </c>
    </row>
    <row r="186" spans="1:14">
      <c r="A186" s="537" t="s">
        <v>1003</v>
      </c>
      <c r="B186" s="550">
        <v>183</v>
      </c>
      <c r="C186" s="550" t="s">
        <v>516</v>
      </c>
      <c r="D186" s="551">
        <v>853765</v>
      </c>
      <c r="E186" s="551">
        <v>1195677.3646242372</v>
      </c>
      <c r="F186" s="551">
        <v>68596.804014874186</v>
      </c>
      <c r="G186" s="551">
        <v>885.67420904411256</v>
      </c>
      <c r="H186" s="551">
        <v>46.711798000915714</v>
      </c>
      <c r="I186" s="551">
        <v>70.712167216520797</v>
      </c>
      <c r="J186" s="551">
        <v>0</v>
      </c>
      <c r="K186" s="551">
        <v>0</v>
      </c>
      <c r="L186" s="551">
        <v>7790.6843234065727</v>
      </c>
      <c r="M186" s="540">
        <v>0</v>
      </c>
      <c r="N186" s="532">
        <v>301</v>
      </c>
    </row>
    <row r="187" spans="1:14">
      <c r="A187" s="537" t="s">
        <v>1004</v>
      </c>
      <c r="B187" s="550">
        <v>184</v>
      </c>
      <c r="C187" s="550" t="s">
        <v>518</v>
      </c>
      <c r="D187" s="551">
        <v>2565261</v>
      </c>
      <c r="E187" s="551">
        <v>1232729.6560601231</v>
      </c>
      <c r="F187" s="551">
        <v>72521.589372492686</v>
      </c>
      <c r="G187" s="551">
        <v>1549.0005625411916</v>
      </c>
      <c r="H187" s="551">
        <v>48.159328249653079</v>
      </c>
      <c r="I187" s="551">
        <v>72.903433778293518</v>
      </c>
      <c r="J187" s="551">
        <v>0</v>
      </c>
      <c r="K187" s="551">
        <v>0</v>
      </c>
      <c r="L187" s="551">
        <v>23409.46431447595</v>
      </c>
      <c r="M187" s="540">
        <v>0</v>
      </c>
      <c r="N187" s="532">
        <v>301</v>
      </c>
    </row>
    <row r="188" spans="1:14">
      <c r="A188" s="537" t="s">
        <v>1005</v>
      </c>
      <c r="B188" s="550">
        <v>185</v>
      </c>
      <c r="C188" s="550" t="s">
        <v>520</v>
      </c>
      <c r="D188" s="551">
        <v>293807</v>
      </c>
      <c r="E188" s="551">
        <v>317768.57653316535</v>
      </c>
      <c r="F188" s="551">
        <v>19954.152975539095</v>
      </c>
      <c r="G188" s="551">
        <v>409.23378574200473</v>
      </c>
      <c r="H188" s="551">
        <v>12.414336841377432</v>
      </c>
      <c r="I188" s="551">
        <v>18.79278255554382</v>
      </c>
      <c r="J188" s="551">
        <v>0</v>
      </c>
      <c r="K188" s="551">
        <v>0</v>
      </c>
      <c r="L188" s="551">
        <v>2679.92970928146</v>
      </c>
      <c r="M188" s="540">
        <v>0</v>
      </c>
      <c r="N188" s="532">
        <v>301</v>
      </c>
    </row>
    <row r="189" spans="1:14">
      <c r="A189" s="537" t="s">
        <v>1006</v>
      </c>
      <c r="B189" s="550">
        <v>186</v>
      </c>
      <c r="C189" s="550" t="s">
        <v>522</v>
      </c>
      <c r="D189" s="551">
        <v>1127270</v>
      </c>
      <c r="E189" s="551">
        <v>543996.4193993035</v>
      </c>
      <c r="F189" s="551">
        <v>33520.539577375879</v>
      </c>
      <c r="G189" s="551">
        <v>1607.6776994504403</v>
      </c>
      <c r="H189" s="551">
        <v>21.252431139053606</v>
      </c>
      <c r="I189" s="551">
        <v>32.171860831237787</v>
      </c>
      <c r="J189" s="551">
        <v>0</v>
      </c>
      <c r="K189" s="551">
        <v>0</v>
      </c>
      <c r="L189" s="551">
        <v>10286.294726840279</v>
      </c>
      <c r="M189" s="540">
        <v>0</v>
      </c>
      <c r="N189" s="532">
        <v>301</v>
      </c>
    </row>
    <row r="190" spans="1:14">
      <c r="A190" s="537" t="s">
        <v>1007</v>
      </c>
      <c r="B190" s="550">
        <v>187</v>
      </c>
      <c r="C190" s="550" t="s">
        <v>1008</v>
      </c>
      <c r="D190" s="551">
        <v>812984</v>
      </c>
      <c r="E190" s="551">
        <v>215850.73721478294</v>
      </c>
      <c r="F190" s="551">
        <v>13698.58956995796</v>
      </c>
      <c r="G190" s="551">
        <v>1553.3679274011097</v>
      </c>
      <c r="H190" s="551">
        <v>8.4326895644581938</v>
      </c>
      <c r="I190" s="551">
        <v>12.76537791491752</v>
      </c>
      <c r="J190" s="551">
        <v>0</v>
      </c>
      <c r="K190" s="551">
        <v>0</v>
      </c>
      <c r="L190" s="551">
        <v>7417.4833526554276</v>
      </c>
      <c r="M190" s="540">
        <v>0</v>
      </c>
      <c r="N190" s="532">
        <v>301</v>
      </c>
    </row>
    <row r="191" spans="1:14">
      <c r="A191" s="537" t="s">
        <v>1009</v>
      </c>
      <c r="B191" s="550">
        <v>188</v>
      </c>
      <c r="C191" s="550" t="s">
        <v>1010</v>
      </c>
      <c r="D191" s="551">
        <v>559392</v>
      </c>
      <c r="E191" s="551">
        <v>213441.39628446728</v>
      </c>
      <c r="F191" s="551">
        <v>12956.557327590188</v>
      </c>
      <c r="G191" s="551">
        <v>557.71708456159729</v>
      </c>
      <c r="H191" s="551">
        <v>8.3385632974717723</v>
      </c>
      <c r="I191" s="551">
        <v>12.622889879443477</v>
      </c>
      <c r="J191" s="551">
        <v>0</v>
      </c>
      <c r="K191" s="551">
        <v>0</v>
      </c>
      <c r="L191" s="551">
        <v>5104.3673114472213</v>
      </c>
      <c r="M191" s="540">
        <v>0</v>
      </c>
      <c r="N191" s="532">
        <v>301</v>
      </c>
    </row>
    <row r="192" spans="1:14">
      <c r="A192" s="537" t="s">
        <v>1011</v>
      </c>
      <c r="B192" s="550">
        <v>189</v>
      </c>
      <c r="C192" s="550" t="s">
        <v>1012</v>
      </c>
      <c r="D192" s="551">
        <v>1595431</v>
      </c>
      <c r="E192" s="551">
        <v>1095885.4599905249</v>
      </c>
      <c r="F192" s="551">
        <v>68523.266124115253</v>
      </c>
      <c r="G192" s="551">
        <v>765.26693691633</v>
      </c>
      <c r="H192" s="551">
        <v>42.813205095093195</v>
      </c>
      <c r="I192" s="551">
        <v>64.810490011540182</v>
      </c>
      <c r="J192" s="551">
        <v>0</v>
      </c>
      <c r="K192" s="551">
        <v>0</v>
      </c>
      <c r="L192" s="551">
        <v>14557.575274728093</v>
      </c>
      <c r="M192" s="540">
        <v>0</v>
      </c>
      <c r="N192" s="532">
        <v>301</v>
      </c>
    </row>
    <row r="193" spans="1:14">
      <c r="A193" s="537" t="s">
        <v>1013</v>
      </c>
      <c r="B193" s="550">
        <v>190</v>
      </c>
      <c r="C193" s="550" t="s">
        <v>526</v>
      </c>
      <c r="D193" s="551">
        <v>786613</v>
      </c>
      <c r="E193" s="551">
        <v>585431.19831430062</v>
      </c>
      <c r="F193" s="551">
        <v>33856.088334710053</v>
      </c>
      <c r="G193" s="551">
        <v>776.65466355132776</v>
      </c>
      <c r="H193" s="551">
        <v>22.871173017217554</v>
      </c>
      <c r="I193" s="551">
        <v>34.622306998325385</v>
      </c>
      <c r="J193" s="551">
        <v>0</v>
      </c>
      <c r="K193" s="551">
        <v>0</v>
      </c>
      <c r="L193" s="551">
        <v>7178.4157381400237</v>
      </c>
      <c r="M193" s="540">
        <v>0</v>
      </c>
      <c r="N193" s="532">
        <v>301</v>
      </c>
    </row>
    <row r="194" spans="1:14">
      <c r="A194" s="537" t="s">
        <v>1014</v>
      </c>
      <c r="B194" s="550">
        <v>191</v>
      </c>
      <c r="C194" s="550" t="s">
        <v>1015</v>
      </c>
      <c r="D194" s="551">
        <v>722557</v>
      </c>
      <c r="E194" s="551">
        <v>399960.18675308471</v>
      </c>
      <c r="F194" s="551">
        <v>23845.170629450175</v>
      </c>
      <c r="G194" s="551">
        <v>411.79875418509266</v>
      </c>
      <c r="H194" s="551">
        <v>15.625335065107667</v>
      </c>
      <c r="I194" s="551">
        <v>23.653581176995139</v>
      </c>
      <c r="J194" s="551">
        <v>0</v>
      </c>
      <c r="K194" s="551">
        <v>0</v>
      </c>
      <c r="L194" s="551">
        <v>6593.5213072072956</v>
      </c>
      <c r="M194" s="540">
        <v>0</v>
      </c>
      <c r="N194" s="532">
        <v>301</v>
      </c>
    </row>
    <row r="195" spans="1:14">
      <c r="A195" s="537" t="s">
        <v>1016</v>
      </c>
      <c r="B195" s="550">
        <v>192</v>
      </c>
      <c r="C195" s="550" t="s">
        <v>528</v>
      </c>
      <c r="D195" s="551">
        <v>3380678</v>
      </c>
      <c r="E195" s="551">
        <v>1003657.1700241703</v>
      </c>
      <c r="F195" s="551">
        <v>61120.590732232908</v>
      </c>
      <c r="G195" s="551">
        <v>2399.2102640533799</v>
      </c>
      <c r="H195" s="551">
        <v>39.210101633958303</v>
      </c>
      <c r="I195" s="551">
        <v>59.356123762628059</v>
      </c>
      <c r="J195" s="551">
        <v>0</v>
      </c>
      <c r="K195" s="551">
        <v>0</v>
      </c>
      <c r="L195" s="551">
        <v>30847.022046976181</v>
      </c>
      <c r="M195" s="540">
        <v>0</v>
      </c>
      <c r="N195" s="532">
        <v>301</v>
      </c>
    </row>
    <row r="196" spans="1:14">
      <c r="A196" s="537" t="s">
        <v>1017</v>
      </c>
      <c r="B196" s="550">
        <v>193</v>
      </c>
      <c r="C196" s="550" t="s">
        <v>1018</v>
      </c>
      <c r="D196" s="551">
        <v>1231108</v>
      </c>
      <c r="E196" s="551">
        <v>956986.65671876911</v>
      </c>
      <c r="F196" s="551">
        <v>59795.997225253173</v>
      </c>
      <c r="G196" s="551">
        <v>444.65285992356911</v>
      </c>
      <c r="H196" s="551">
        <v>37.386814136326294</v>
      </c>
      <c r="I196" s="551">
        <v>56.596037104995681</v>
      </c>
      <c r="J196" s="551">
        <v>0</v>
      </c>
      <c r="K196" s="551">
        <v>0</v>
      </c>
      <c r="L196" s="551">
        <v>11233.440466790618</v>
      </c>
      <c r="M196" s="540">
        <v>0</v>
      </c>
      <c r="N196" s="532">
        <v>301</v>
      </c>
    </row>
    <row r="197" spans="1:14">
      <c r="A197" s="537" t="s">
        <v>1019</v>
      </c>
      <c r="B197" s="550">
        <v>194</v>
      </c>
      <c r="C197" s="550" t="s">
        <v>1020</v>
      </c>
      <c r="D197" s="551">
        <v>279230</v>
      </c>
      <c r="E197" s="551">
        <v>172461.02731319721</v>
      </c>
      <c r="F197" s="551">
        <v>10495.419717293757</v>
      </c>
      <c r="G197" s="551">
        <v>715.07657751183001</v>
      </c>
      <c r="H197" s="551">
        <v>6.7375739553422127</v>
      </c>
      <c r="I197" s="551">
        <v>10.19931744341107</v>
      </c>
      <c r="J197" s="551">
        <v>0</v>
      </c>
      <c r="K197" s="551">
        <v>0</v>
      </c>
      <c r="L197" s="551">
        <v>2547.6212966679732</v>
      </c>
      <c r="M197" s="540">
        <v>0</v>
      </c>
      <c r="N197" s="532">
        <v>301</v>
      </c>
    </row>
    <row r="198" spans="1:14">
      <c r="A198" s="537" t="s">
        <v>1021</v>
      </c>
      <c r="B198" s="550">
        <v>195</v>
      </c>
      <c r="C198" s="550" t="s">
        <v>1022</v>
      </c>
      <c r="D198" s="551">
        <v>841430</v>
      </c>
      <c r="E198" s="551">
        <v>286446.06765848352</v>
      </c>
      <c r="F198" s="551">
        <v>16189.562275646473</v>
      </c>
      <c r="G198" s="551">
        <v>2572.7594424259955</v>
      </c>
      <c r="H198" s="551">
        <v>11.190653303723572</v>
      </c>
      <c r="I198" s="551">
        <v>16.940374413750881</v>
      </c>
      <c r="J198" s="551">
        <v>0</v>
      </c>
      <c r="K198" s="551">
        <v>0</v>
      </c>
      <c r="L198" s="551">
        <v>7677.5378188267614</v>
      </c>
      <c r="M198" s="540">
        <v>0</v>
      </c>
      <c r="N198" s="532">
        <v>301</v>
      </c>
    </row>
    <row r="199" spans="1:14">
      <c r="A199" s="537" t="s">
        <v>1023</v>
      </c>
      <c r="B199" s="550">
        <v>196</v>
      </c>
      <c r="C199" s="550" t="s">
        <v>530</v>
      </c>
      <c r="D199" s="551">
        <v>1484564</v>
      </c>
      <c r="E199" s="551">
        <v>859725.93656258879</v>
      </c>
      <c r="F199" s="551">
        <v>49061.274205687965</v>
      </c>
      <c r="G199" s="551">
        <v>1499.9433483834537</v>
      </c>
      <c r="H199" s="551">
        <v>33.587107586903684</v>
      </c>
      <c r="I199" s="551">
        <v>50.844053743293053</v>
      </c>
      <c r="J199" s="551">
        <v>0</v>
      </c>
      <c r="K199" s="551">
        <v>0</v>
      </c>
      <c r="L199" s="551">
        <v>13544.731564376572</v>
      </c>
      <c r="M199" s="540">
        <v>0</v>
      </c>
      <c r="N199" s="532">
        <v>301</v>
      </c>
    </row>
    <row r="200" spans="1:14">
      <c r="A200" s="537" t="s">
        <v>1024</v>
      </c>
      <c r="B200" s="550">
        <v>197</v>
      </c>
      <c r="C200" s="550" t="s">
        <v>1025</v>
      </c>
      <c r="D200" s="551">
        <v>418675</v>
      </c>
      <c r="E200" s="551">
        <v>194319.07911397266</v>
      </c>
      <c r="F200" s="551">
        <v>11614.346183870985</v>
      </c>
      <c r="G200" s="551">
        <v>16748.130861999678</v>
      </c>
      <c r="H200" s="551">
        <v>7.5915074081447171</v>
      </c>
      <c r="I200" s="551">
        <v>11.491999114648985</v>
      </c>
      <c r="J200" s="551">
        <v>0</v>
      </c>
      <c r="K200" s="551">
        <v>0</v>
      </c>
      <c r="L200" s="551">
        <v>2435.8423079764325</v>
      </c>
      <c r="M200" s="540">
        <v>0</v>
      </c>
      <c r="N200" s="532">
        <v>311</v>
      </c>
    </row>
    <row r="201" spans="1:14">
      <c r="A201" s="537" t="s">
        <v>1026</v>
      </c>
      <c r="B201" s="550">
        <v>198</v>
      </c>
      <c r="C201" s="550" t="s">
        <v>1027</v>
      </c>
      <c r="D201" s="551">
        <v>457813</v>
      </c>
      <c r="E201" s="551">
        <v>254615.1548139544</v>
      </c>
      <c r="F201" s="551">
        <v>14843.647297009651</v>
      </c>
      <c r="G201" s="551">
        <v>7737.4205837358404</v>
      </c>
      <c r="H201" s="551">
        <v>9.9471078332063865</v>
      </c>
      <c r="I201" s="551">
        <v>15.057899342874045</v>
      </c>
      <c r="J201" s="551">
        <v>0</v>
      </c>
      <c r="K201" s="551">
        <v>0</v>
      </c>
      <c r="L201" s="551">
        <v>2663.8934626759219</v>
      </c>
      <c r="M201" s="540">
        <v>0</v>
      </c>
      <c r="N201" s="532">
        <v>311</v>
      </c>
    </row>
    <row r="202" spans="1:14">
      <c r="A202" s="537" t="s">
        <v>1028</v>
      </c>
      <c r="B202" s="550">
        <v>199</v>
      </c>
      <c r="C202" s="550" t="s">
        <v>534</v>
      </c>
      <c r="D202" s="551">
        <v>1053254</v>
      </c>
      <c r="E202" s="551">
        <v>511954.17075368512</v>
      </c>
      <c r="F202" s="551">
        <v>28326.46256077804</v>
      </c>
      <c r="G202" s="551">
        <v>206.71525703314211</v>
      </c>
      <c r="H202" s="551">
        <v>20.000629365002609</v>
      </c>
      <c r="I202" s="551">
        <v>30.276887395043019</v>
      </c>
      <c r="J202" s="551">
        <v>900.82637018616526</v>
      </c>
      <c r="K202" s="551">
        <v>0</v>
      </c>
      <c r="L202" s="551">
        <v>6127.1294930995418</v>
      </c>
      <c r="M202" s="540">
        <v>0</v>
      </c>
      <c r="N202" s="532">
        <v>311</v>
      </c>
    </row>
    <row r="203" spans="1:14">
      <c r="A203" s="537" t="s">
        <v>1029</v>
      </c>
      <c r="B203" s="550">
        <v>200</v>
      </c>
      <c r="C203" s="550" t="s">
        <v>536</v>
      </c>
      <c r="D203" s="551">
        <v>1607458</v>
      </c>
      <c r="E203" s="551">
        <v>1702388.1588846787</v>
      </c>
      <c r="F203" s="551">
        <v>94381.909666001695</v>
      </c>
      <c r="G203" s="551">
        <v>4737.1948120043407</v>
      </c>
      <c r="H203" s="551">
        <v>66.507583190690411</v>
      </c>
      <c r="I203" s="551">
        <v>100.67896216828508</v>
      </c>
      <c r="J203" s="551">
        <v>0</v>
      </c>
      <c r="K203" s="551">
        <v>0</v>
      </c>
      <c r="L203" s="551">
        <v>9352.4243952780344</v>
      </c>
      <c r="M203" s="540">
        <v>0</v>
      </c>
      <c r="N203" s="532">
        <v>311</v>
      </c>
    </row>
    <row r="204" spans="1:14">
      <c r="A204" s="537" t="s">
        <v>1030</v>
      </c>
      <c r="B204" s="550">
        <v>201</v>
      </c>
      <c r="C204" s="550" t="s">
        <v>538</v>
      </c>
      <c r="D204" s="551">
        <v>1467311</v>
      </c>
      <c r="E204" s="551">
        <v>2209800.3306798465</v>
      </c>
      <c r="F204" s="551">
        <v>140625.40057973951</v>
      </c>
      <c r="G204" s="551">
        <v>3565.7869725727496</v>
      </c>
      <c r="H204" s="551">
        <v>86.330769255227665</v>
      </c>
      <c r="I204" s="551">
        <v>130.68723647475224</v>
      </c>
      <c r="J204" s="551">
        <v>0</v>
      </c>
      <c r="K204" s="551">
        <v>0</v>
      </c>
      <c r="L204" s="551">
        <v>8536.2106961877689</v>
      </c>
      <c r="M204" s="540">
        <v>0</v>
      </c>
      <c r="N204" s="532">
        <v>311</v>
      </c>
    </row>
    <row r="205" spans="1:14">
      <c r="A205" s="537" t="s">
        <v>1031</v>
      </c>
      <c r="B205" s="550">
        <v>202</v>
      </c>
      <c r="C205" s="550" t="s">
        <v>540</v>
      </c>
      <c r="D205" s="551">
        <v>354192</v>
      </c>
      <c r="E205" s="551">
        <v>275157.97131860361</v>
      </c>
      <c r="F205" s="551">
        <v>15962.334923258637</v>
      </c>
      <c r="G205" s="551">
        <v>25441.974559171016</v>
      </c>
      <c r="H205" s="551">
        <v>10.749658691260491</v>
      </c>
      <c r="I205" s="551">
        <v>16.272798210037571</v>
      </c>
      <c r="J205" s="551">
        <v>0</v>
      </c>
      <c r="K205" s="551">
        <v>0</v>
      </c>
      <c r="L205" s="551">
        <v>2060.6050763918133</v>
      </c>
      <c r="M205" s="540">
        <v>0</v>
      </c>
      <c r="N205" s="532">
        <v>311</v>
      </c>
    </row>
    <row r="206" spans="1:14">
      <c r="A206" s="537" t="s">
        <v>1032</v>
      </c>
      <c r="B206" s="550">
        <v>203</v>
      </c>
      <c r="C206" s="550" t="s">
        <v>542</v>
      </c>
      <c r="D206" s="551">
        <v>348711</v>
      </c>
      <c r="E206" s="551">
        <v>94031.749039497445</v>
      </c>
      <c r="F206" s="551">
        <v>5226.0060238603191</v>
      </c>
      <c r="G206" s="551">
        <v>6.0871532131832273</v>
      </c>
      <c r="H206" s="551">
        <v>3.6735596045896477</v>
      </c>
      <c r="I206" s="551">
        <v>5.5610225287090609</v>
      </c>
      <c r="J206" s="551">
        <v>0</v>
      </c>
      <c r="K206" s="551">
        <v>0</v>
      </c>
      <c r="L206" s="551">
        <v>2028.6081031559163</v>
      </c>
      <c r="M206" s="540">
        <v>0</v>
      </c>
      <c r="N206" s="532">
        <v>311</v>
      </c>
    </row>
    <row r="207" spans="1:14">
      <c r="A207" s="537" t="s">
        <v>1033</v>
      </c>
      <c r="B207" s="550">
        <v>204</v>
      </c>
      <c r="C207" s="550" t="s">
        <v>1034</v>
      </c>
      <c r="D207" s="551">
        <v>742223</v>
      </c>
      <c r="E207" s="551">
        <v>1306241.592175538</v>
      </c>
      <c r="F207" s="551">
        <v>71623.701617835497</v>
      </c>
      <c r="G207" s="551">
        <v>3201.9052143214044</v>
      </c>
      <c r="H207" s="551">
        <v>51.031235682272786</v>
      </c>
      <c r="I207" s="551">
        <v>295598.62591786787</v>
      </c>
      <c r="J207" s="551">
        <v>149935.53550904154</v>
      </c>
      <c r="K207" s="551">
        <v>1748272.5218405579</v>
      </c>
      <c r="L207" s="551">
        <v>356322.75566722092</v>
      </c>
      <c r="M207" s="540">
        <v>271634.74023085041</v>
      </c>
      <c r="N207" s="532">
        <v>321</v>
      </c>
    </row>
    <row r="208" spans="1:14">
      <c r="A208" s="537" t="s">
        <v>1035</v>
      </c>
      <c r="B208" s="550">
        <v>205</v>
      </c>
      <c r="C208" s="550" t="s">
        <v>1036</v>
      </c>
      <c r="D208" s="551">
        <v>3517298</v>
      </c>
      <c r="E208" s="551">
        <v>5704310.5567156812</v>
      </c>
      <c r="F208" s="551">
        <v>317205.8165612928</v>
      </c>
      <c r="G208" s="551">
        <v>21368.752256217915</v>
      </c>
      <c r="H208" s="551">
        <v>222.85159052378089</v>
      </c>
      <c r="I208" s="551">
        <v>337.35200972731343</v>
      </c>
      <c r="J208" s="551">
        <v>0</v>
      </c>
      <c r="K208" s="551">
        <v>548854.04940915643</v>
      </c>
      <c r="L208" s="551">
        <v>16530.768284713464</v>
      </c>
      <c r="M208" s="540">
        <v>0</v>
      </c>
      <c r="N208" s="532">
        <v>321</v>
      </c>
    </row>
    <row r="209" spans="1:14">
      <c r="A209" s="537" t="s">
        <v>1037</v>
      </c>
      <c r="B209" s="550">
        <v>206</v>
      </c>
      <c r="C209" s="550" t="s">
        <v>1038</v>
      </c>
      <c r="D209" s="551">
        <v>1024030</v>
      </c>
      <c r="E209" s="551">
        <v>1102841.2637526859</v>
      </c>
      <c r="F209" s="551">
        <v>63544.240522519322</v>
      </c>
      <c r="G209" s="551">
        <v>7001.8242950342146</v>
      </c>
      <c r="H209" s="551">
        <v>43.084949053693748</v>
      </c>
      <c r="I209" s="551">
        <v>65.221855128341389</v>
      </c>
      <c r="J209" s="551">
        <v>1025.7646515918327</v>
      </c>
      <c r="K209" s="551">
        <v>683204.33540817618</v>
      </c>
      <c r="L209" s="551">
        <v>144296.49182391341</v>
      </c>
      <c r="M209" s="540">
        <v>21156.024254947468</v>
      </c>
      <c r="N209" s="532">
        <v>321</v>
      </c>
    </row>
    <row r="210" spans="1:14">
      <c r="A210" s="537" t="s">
        <v>1039</v>
      </c>
      <c r="B210" s="550">
        <v>207</v>
      </c>
      <c r="C210" s="550" t="s">
        <v>1040</v>
      </c>
      <c r="D210" s="551">
        <v>86084</v>
      </c>
      <c r="E210" s="551">
        <v>514830.09230406792</v>
      </c>
      <c r="F210" s="551">
        <v>28260.00493425371</v>
      </c>
      <c r="G210" s="551">
        <v>1088.2118549586439</v>
      </c>
      <c r="H210" s="551">
        <v>20.112983642588333</v>
      </c>
      <c r="I210" s="551">
        <v>30.446968933415345</v>
      </c>
      <c r="J210" s="551">
        <v>0</v>
      </c>
      <c r="K210" s="551">
        <v>0</v>
      </c>
      <c r="L210" s="551">
        <v>105.58928606632537</v>
      </c>
      <c r="M210" s="540">
        <v>0</v>
      </c>
      <c r="N210" s="532">
        <v>321</v>
      </c>
    </row>
    <row r="211" spans="1:14">
      <c r="A211" s="537" t="s">
        <v>1041</v>
      </c>
      <c r="B211" s="550">
        <v>208</v>
      </c>
      <c r="C211" s="550" t="s">
        <v>1042</v>
      </c>
      <c r="D211" s="551">
        <v>91684</v>
      </c>
      <c r="E211" s="551">
        <v>161219.94783838777</v>
      </c>
      <c r="F211" s="551">
        <v>8601.0302986441748</v>
      </c>
      <c r="G211" s="551">
        <v>83.457400779737895</v>
      </c>
      <c r="H211" s="551">
        <v>6.2984161613794942</v>
      </c>
      <c r="I211" s="551">
        <v>9.5345218095431257</v>
      </c>
      <c r="J211" s="551">
        <v>0</v>
      </c>
      <c r="K211" s="551">
        <v>0</v>
      </c>
      <c r="L211" s="551">
        <v>262.05902330255759</v>
      </c>
      <c r="M211" s="540">
        <v>0</v>
      </c>
      <c r="N211" s="532">
        <v>329</v>
      </c>
    </row>
    <row r="212" spans="1:14">
      <c r="A212" s="537" t="s">
        <v>1043</v>
      </c>
      <c r="B212" s="550">
        <v>209</v>
      </c>
      <c r="C212" s="550" t="s">
        <v>1044</v>
      </c>
      <c r="D212" s="551">
        <v>1671487</v>
      </c>
      <c r="E212" s="551">
        <v>1387261.5174619909</v>
      </c>
      <c r="F212" s="551">
        <v>79957.627960606158</v>
      </c>
      <c r="G212" s="551">
        <v>4294.9618616205053</v>
      </c>
      <c r="H212" s="551">
        <v>54.196459425735917</v>
      </c>
      <c r="I212" s="551">
        <v>82.042423230655686</v>
      </c>
      <c r="J212" s="551">
        <v>5314.3696800000007</v>
      </c>
      <c r="K212" s="551">
        <v>51775.779736674289</v>
      </c>
      <c r="L212" s="551">
        <v>4777.0759362328836</v>
      </c>
      <c r="M212" s="540">
        <v>0</v>
      </c>
      <c r="N212" s="532">
        <v>329</v>
      </c>
    </row>
    <row r="213" spans="1:14">
      <c r="A213" s="537" t="s">
        <v>1045</v>
      </c>
      <c r="B213" s="550">
        <v>210</v>
      </c>
      <c r="C213" s="550" t="s">
        <v>221</v>
      </c>
      <c r="D213" s="551">
        <v>5852579</v>
      </c>
      <c r="E213" s="551">
        <v>4744165.5342763048</v>
      </c>
      <c r="F213" s="551">
        <v>262343.41431402997</v>
      </c>
      <c r="G213" s="551">
        <v>19394.69561110004</v>
      </c>
      <c r="H213" s="551">
        <v>185.34138779959719</v>
      </c>
      <c r="I213" s="551">
        <v>280.56918738110278</v>
      </c>
      <c r="J213" s="551">
        <v>0</v>
      </c>
      <c r="K213" s="551">
        <v>91588.263994169014</v>
      </c>
      <c r="L213" s="551">
        <v>16725.481349842408</v>
      </c>
      <c r="M213" s="540">
        <v>0</v>
      </c>
      <c r="N213" s="532">
        <v>329</v>
      </c>
    </row>
    <row r="214" spans="1:14">
      <c r="A214" s="537" t="s">
        <v>1046</v>
      </c>
      <c r="B214" s="550">
        <v>211</v>
      </c>
      <c r="C214" s="550" t="s">
        <v>1047</v>
      </c>
      <c r="D214" s="551">
        <v>1183641</v>
      </c>
      <c r="E214" s="551">
        <v>913537.21205127158</v>
      </c>
      <c r="F214" s="551">
        <v>52537.8335149458</v>
      </c>
      <c r="G214" s="551">
        <v>1489.4885206760416</v>
      </c>
      <c r="H214" s="551">
        <v>35.689364855601696</v>
      </c>
      <c r="I214" s="551">
        <v>54.026443929031693</v>
      </c>
      <c r="J214" s="551">
        <v>0</v>
      </c>
      <c r="K214" s="551">
        <v>0</v>
      </c>
      <c r="L214" s="551">
        <v>3545.179065992776</v>
      </c>
      <c r="M214" s="540">
        <v>0</v>
      </c>
      <c r="N214" s="532">
        <v>331</v>
      </c>
    </row>
    <row r="215" spans="1:14">
      <c r="A215" s="537" t="s">
        <v>1048</v>
      </c>
      <c r="B215" s="550">
        <v>212</v>
      </c>
      <c r="C215" s="550" t="s">
        <v>1049</v>
      </c>
      <c r="D215" s="551">
        <v>362328</v>
      </c>
      <c r="E215" s="551">
        <v>114971.15867840366</v>
      </c>
      <c r="F215" s="551">
        <v>7092.2553051824871</v>
      </c>
      <c r="G215" s="551">
        <v>3039.4566081404773</v>
      </c>
      <c r="H215" s="551">
        <v>4.4916042563075518</v>
      </c>
      <c r="I215" s="551">
        <v>6.7993758501060011</v>
      </c>
      <c r="J215" s="551">
        <v>0</v>
      </c>
      <c r="K215" s="551">
        <v>0</v>
      </c>
      <c r="L215" s="551">
        <v>2515.274524851131</v>
      </c>
      <c r="M215" s="540">
        <v>0</v>
      </c>
      <c r="N215" s="532">
        <v>331</v>
      </c>
    </row>
    <row r="216" spans="1:14">
      <c r="A216" s="537" t="s">
        <v>1050</v>
      </c>
      <c r="B216" s="550">
        <v>213</v>
      </c>
      <c r="C216" s="550" t="s">
        <v>1051</v>
      </c>
      <c r="D216" s="551">
        <v>2193478</v>
      </c>
      <c r="E216" s="551">
        <v>1494072.4109983603</v>
      </c>
      <c r="F216" s="551">
        <v>85207.402815429319</v>
      </c>
      <c r="G216" s="551">
        <v>6608.9575550878644</v>
      </c>
      <c r="H216" s="551">
        <v>58.369264758331802</v>
      </c>
      <c r="I216" s="551">
        <v>88.359202311493576</v>
      </c>
      <c r="J216" s="551">
        <v>0</v>
      </c>
      <c r="K216" s="551">
        <v>0</v>
      </c>
      <c r="L216" s="551">
        <v>136804.67435947291</v>
      </c>
      <c r="M216" s="540">
        <v>0</v>
      </c>
      <c r="N216" s="532">
        <v>331</v>
      </c>
    </row>
    <row r="217" spans="1:14">
      <c r="A217" s="537" t="s">
        <v>1052</v>
      </c>
      <c r="B217" s="550">
        <v>214</v>
      </c>
      <c r="C217" s="550" t="s">
        <v>1053</v>
      </c>
      <c r="D217" s="551">
        <v>450522</v>
      </c>
      <c r="E217" s="551">
        <v>210660.92195650286</v>
      </c>
      <c r="F217" s="551">
        <v>11807.0089226374</v>
      </c>
      <c r="G217" s="551">
        <v>46.281703749491186</v>
      </c>
      <c r="H217" s="551">
        <v>8.2299378781092312</v>
      </c>
      <c r="I217" s="551">
        <v>12.458453074468038</v>
      </c>
      <c r="J217" s="551">
        <v>0</v>
      </c>
      <c r="K217" s="551">
        <v>0</v>
      </c>
      <c r="L217" s="551">
        <v>1349.546073444576</v>
      </c>
      <c r="M217" s="540">
        <v>0</v>
      </c>
      <c r="N217" s="532">
        <v>331</v>
      </c>
    </row>
    <row r="218" spans="1:14">
      <c r="A218" s="537" t="s">
        <v>1054</v>
      </c>
      <c r="B218" s="550">
        <v>215</v>
      </c>
      <c r="C218" s="550" t="s">
        <v>1055</v>
      </c>
      <c r="D218" s="551">
        <v>3100522</v>
      </c>
      <c r="E218" s="551">
        <v>1814595.0712415604</v>
      </c>
      <c r="F218" s="551">
        <v>101170.6491410053</v>
      </c>
      <c r="G218" s="551">
        <v>3797.4373535912659</v>
      </c>
      <c r="H218" s="551">
        <v>70.891196010832999</v>
      </c>
      <c r="I218" s="551">
        <v>107.31486093510905</v>
      </c>
      <c r="J218" s="551">
        <v>0</v>
      </c>
      <c r="K218" s="551">
        <v>0</v>
      </c>
      <c r="L218" s="551">
        <v>9285.9911245337516</v>
      </c>
      <c r="M218" s="540">
        <v>0</v>
      </c>
      <c r="N218" s="532">
        <v>331</v>
      </c>
    </row>
    <row r="219" spans="1:14">
      <c r="A219" s="537" t="s">
        <v>1056</v>
      </c>
      <c r="B219" s="550">
        <v>216</v>
      </c>
      <c r="C219" s="550" t="s">
        <v>1057</v>
      </c>
      <c r="D219" s="551">
        <v>855504</v>
      </c>
      <c r="E219" s="551">
        <v>364262.51878815488</v>
      </c>
      <c r="F219" s="551">
        <v>20292.228521045792</v>
      </c>
      <c r="G219" s="551">
        <v>385.34355252682741</v>
      </c>
      <c r="H219" s="551">
        <v>14.23072619785224</v>
      </c>
      <c r="I219" s="551">
        <v>21.542426829627153</v>
      </c>
      <c r="J219" s="551">
        <v>0</v>
      </c>
      <c r="K219" s="551">
        <v>0</v>
      </c>
      <c r="L219" s="551">
        <v>2562.5202406550802</v>
      </c>
      <c r="M219" s="540">
        <v>0</v>
      </c>
      <c r="N219" s="532">
        <v>331</v>
      </c>
    </row>
    <row r="220" spans="1:14">
      <c r="A220" s="537" t="s">
        <v>1058</v>
      </c>
      <c r="B220" s="550">
        <v>217</v>
      </c>
      <c r="C220" s="550" t="s">
        <v>1059</v>
      </c>
      <c r="D220" s="551">
        <v>1190378</v>
      </c>
      <c r="E220" s="551">
        <v>564818.60742193344</v>
      </c>
      <c r="F220" s="551">
        <v>32552.072706148545</v>
      </c>
      <c r="G220" s="551">
        <v>24599.30386198741</v>
      </c>
      <c r="H220" s="551">
        <v>22.065896267379287</v>
      </c>
      <c r="I220" s="551">
        <v>33.40328168508389</v>
      </c>
      <c r="J220" s="551">
        <v>32428.160655232929</v>
      </c>
      <c r="K220" s="551">
        <v>0</v>
      </c>
      <c r="L220" s="551">
        <v>16827.220732324931</v>
      </c>
      <c r="M220" s="540">
        <v>0</v>
      </c>
      <c r="N220" s="532">
        <v>332</v>
      </c>
    </row>
    <row r="221" spans="1:14">
      <c r="A221" s="537" t="s">
        <v>1060</v>
      </c>
      <c r="B221" s="550">
        <v>218</v>
      </c>
      <c r="C221" s="550" t="s">
        <v>1061</v>
      </c>
      <c r="D221" s="551">
        <v>1534586</v>
      </c>
      <c r="E221" s="551">
        <v>238238.08600472077</v>
      </c>
      <c r="F221" s="551">
        <v>14825.4611930592</v>
      </c>
      <c r="G221" s="551">
        <v>3246.0623366816867</v>
      </c>
      <c r="H221" s="551">
        <v>9.3073011824344771</v>
      </c>
      <c r="I221" s="551">
        <v>14.089362125044444</v>
      </c>
      <c r="J221" s="551">
        <v>0</v>
      </c>
      <c r="K221" s="551">
        <v>0</v>
      </c>
      <c r="L221" s="551">
        <v>21692.752802273058</v>
      </c>
      <c r="M221" s="540">
        <v>0</v>
      </c>
      <c r="N221" s="532">
        <v>332</v>
      </c>
    </row>
    <row r="222" spans="1:14">
      <c r="A222" s="537" t="s">
        <v>1062</v>
      </c>
      <c r="B222" s="550">
        <v>219</v>
      </c>
      <c r="C222" s="550" t="s">
        <v>548</v>
      </c>
      <c r="D222" s="551">
        <v>969721</v>
      </c>
      <c r="E222" s="551">
        <v>229431.98152757634</v>
      </c>
      <c r="F222" s="551">
        <v>13374.645441393608</v>
      </c>
      <c r="G222" s="551">
        <v>2745.4659549053822</v>
      </c>
      <c r="H222" s="551">
        <v>8.9632711073643474</v>
      </c>
      <c r="I222" s="551">
        <v>13.568570521274568</v>
      </c>
      <c r="J222" s="551">
        <v>0</v>
      </c>
      <c r="K222" s="551">
        <v>0</v>
      </c>
      <c r="L222" s="551">
        <v>13789.251961927155</v>
      </c>
      <c r="M222" s="540">
        <v>0</v>
      </c>
      <c r="N222" s="532">
        <v>333</v>
      </c>
    </row>
    <row r="223" spans="1:14">
      <c r="A223" s="537" t="s">
        <v>1063</v>
      </c>
      <c r="B223" s="550">
        <v>220</v>
      </c>
      <c r="C223" s="550" t="s">
        <v>550</v>
      </c>
      <c r="D223" s="551">
        <v>1250691</v>
      </c>
      <c r="E223" s="551">
        <v>337411.10828831955</v>
      </c>
      <c r="F223" s="551">
        <v>20113.913423299447</v>
      </c>
      <c r="G223" s="551">
        <v>703.33348551515064</v>
      </c>
      <c r="H223" s="551">
        <v>13.181716071527605</v>
      </c>
      <c r="I223" s="551">
        <v>19.954438727284423</v>
      </c>
      <c r="J223" s="551">
        <v>0</v>
      </c>
      <c r="K223" s="551">
        <v>0</v>
      </c>
      <c r="L223" s="551">
        <v>17781.850385219743</v>
      </c>
      <c r="M223" s="540">
        <v>0</v>
      </c>
      <c r="N223" s="532">
        <v>333</v>
      </c>
    </row>
    <row r="224" spans="1:14">
      <c r="A224" s="537" t="s">
        <v>1064</v>
      </c>
      <c r="B224" s="550">
        <v>221</v>
      </c>
      <c r="C224" s="550" t="s">
        <v>1065</v>
      </c>
      <c r="D224" s="551">
        <v>177156</v>
      </c>
      <c r="E224" s="551">
        <v>245327.9968851209</v>
      </c>
      <c r="F224" s="551">
        <v>13785.19975345346</v>
      </c>
      <c r="G224" s="551">
        <v>8668.9803613445838</v>
      </c>
      <c r="H224" s="551">
        <v>9.5842843341510129</v>
      </c>
      <c r="I224" s="551">
        <v>14.508658315269331</v>
      </c>
      <c r="J224" s="551">
        <v>0</v>
      </c>
      <c r="K224" s="551">
        <v>0</v>
      </c>
      <c r="L224" s="551">
        <v>592.08399378757815</v>
      </c>
      <c r="M224" s="540">
        <v>0</v>
      </c>
      <c r="N224" s="532">
        <v>339</v>
      </c>
    </row>
    <row r="225" spans="1:14">
      <c r="A225" s="537" t="s">
        <v>1066</v>
      </c>
      <c r="B225" s="550">
        <v>222</v>
      </c>
      <c r="C225" s="550" t="s">
        <v>1067</v>
      </c>
      <c r="D225" s="551">
        <v>1048555</v>
      </c>
      <c r="E225" s="551">
        <v>637367.22740842879</v>
      </c>
      <c r="F225" s="551">
        <v>35481.424795033716</v>
      </c>
      <c r="G225" s="551">
        <v>2617.1785912249716</v>
      </c>
      <c r="H225" s="551">
        <v>24.900169610940818</v>
      </c>
      <c r="I225" s="551">
        <v>37.69379541361392</v>
      </c>
      <c r="J225" s="551">
        <v>0</v>
      </c>
      <c r="K225" s="551">
        <v>0</v>
      </c>
      <c r="L225" s="551">
        <v>3505.3645820794773</v>
      </c>
      <c r="M225" s="540">
        <v>0</v>
      </c>
      <c r="N225" s="532">
        <v>339</v>
      </c>
    </row>
    <row r="226" spans="1:14">
      <c r="A226" s="537" t="s">
        <v>1068</v>
      </c>
      <c r="B226" s="550">
        <v>223</v>
      </c>
      <c r="C226" s="550" t="s">
        <v>1069</v>
      </c>
      <c r="D226" s="551">
        <v>903324</v>
      </c>
      <c r="E226" s="551">
        <v>1465678.16235304</v>
      </c>
      <c r="F226" s="551">
        <v>81866.737403610285</v>
      </c>
      <c r="G226" s="551">
        <v>6374.9733429236285</v>
      </c>
      <c r="H226" s="551">
        <v>57.259980225271491</v>
      </c>
      <c r="I226" s="551">
        <v>86.679971009137731</v>
      </c>
      <c r="J226" s="551">
        <v>0</v>
      </c>
      <c r="K226" s="551">
        <v>0</v>
      </c>
      <c r="L226" s="551">
        <v>3019.9292579803455</v>
      </c>
      <c r="M226" s="540">
        <v>0</v>
      </c>
      <c r="N226" s="532">
        <v>339</v>
      </c>
    </row>
    <row r="227" spans="1:14">
      <c r="A227" s="537" t="s">
        <v>1070</v>
      </c>
      <c r="B227" s="550">
        <v>224</v>
      </c>
      <c r="C227" s="550" t="s">
        <v>1071</v>
      </c>
      <c r="D227" s="551">
        <v>385008</v>
      </c>
      <c r="E227" s="551">
        <v>445121.23591350415</v>
      </c>
      <c r="F227" s="551">
        <v>24975.819504476065</v>
      </c>
      <c r="G227" s="551">
        <v>337.51988119090993</v>
      </c>
      <c r="H227" s="551">
        <v>17.389651985629033</v>
      </c>
      <c r="I227" s="551">
        <v>26.324398367641457</v>
      </c>
      <c r="J227" s="551">
        <v>0</v>
      </c>
      <c r="K227" s="551">
        <v>0</v>
      </c>
      <c r="L227" s="551">
        <v>1286.8047950809646</v>
      </c>
      <c r="M227" s="540">
        <v>0</v>
      </c>
      <c r="N227" s="532">
        <v>339</v>
      </c>
    </row>
    <row r="228" spans="1:14">
      <c r="A228" s="537" t="s">
        <v>1072</v>
      </c>
      <c r="B228" s="550">
        <v>225</v>
      </c>
      <c r="C228" s="550" t="s">
        <v>1073</v>
      </c>
      <c r="D228" s="551">
        <v>585847</v>
      </c>
      <c r="E228" s="551">
        <v>155252.60080723299</v>
      </c>
      <c r="F228" s="551">
        <v>10695.923366907478</v>
      </c>
      <c r="G228" s="551">
        <v>1962.7574844372548</v>
      </c>
      <c r="H228" s="551">
        <v>6.0652884654242678</v>
      </c>
      <c r="I228" s="551">
        <v>9.1816138649834862</v>
      </c>
      <c r="J228" s="551">
        <v>0</v>
      </c>
      <c r="K228" s="551">
        <v>0</v>
      </c>
      <c r="L228" s="551">
        <v>5655.5594532377227</v>
      </c>
      <c r="M228" s="540">
        <v>0</v>
      </c>
      <c r="N228" s="532">
        <v>341</v>
      </c>
    </row>
    <row r="229" spans="1:14">
      <c r="A229" s="537" t="s">
        <v>1074</v>
      </c>
      <c r="B229" s="550">
        <v>226</v>
      </c>
      <c r="C229" s="550" t="s">
        <v>1075</v>
      </c>
      <c r="D229" s="551">
        <v>103201</v>
      </c>
      <c r="E229" s="551">
        <v>7743.5816477380868</v>
      </c>
      <c r="F229" s="551">
        <v>443.90675171857379</v>
      </c>
      <c r="G229" s="551">
        <v>88.190136058524004</v>
      </c>
      <c r="H229" s="551">
        <v>0.302520255408879</v>
      </c>
      <c r="I229" s="551">
        <v>0.45795417437020675</v>
      </c>
      <c r="J229" s="551">
        <v>0</v>
      </c>
      <c r="K229" s="551">
        <v>0</v>
      </c>
      <c r="L229" s="551">
        <v>995.20085275441056</v>
      </c>
      <c r="M229" s="540">
        <v>0</v>
      </c>
      <c r="N229" s="532">
        <v>341</v>
      </c>
    </row>
    <row r="230" spans="1:14">
      <c r="A230" s="537" t="s">
        <v>1076</v>
      </c>
      <c r="B230" s="550">
        <v>227</v>
      </c>
      <c r="C230" s="550" t="s">
        <v>1077</v>
      </c>
      <c r="D230" s="551">
        <v>1424720</v>
      </c>
      <c r="E230" s="551">
        <v>940230.15215630736</v>
      </c>
      <c r="F230" s="551">
        <v>50467.406634194325</v>
      </c>
      <c r="G230" s="551">
        <v>2373.3307061101282</v>
      </c>
      <c r="H230" s="551">
        <v>36.732183983175318</v>
      </c>
      <c r="I230" s="551">
        <v>55.605060117689781</v>
      </c>
      <c r="J230" s="551">
        <v>0</v>
      </c>
      <c r="K230" s="551">
        <v>0</v>
      </c>
      <c r="L230" s="551">
        <v>13751.339814102163</v>
      </c>
      <c r="M230" s="540">
        <v>0</v>
      </c>
      <c r="N230" s="532">
        <v>341</v>
      </c>
    </row>
    <row r="231" spans="1:14">
      <c r="A231" s="537" t="s">
        <v>1078</v>
      </c>
      <c r="B231" s="550">
        <v>228</v>
      </c>
      <c r="C231" s="550" t="s">
        <v>1079</v>
      </c>
      <c r="D231" s="551">
        <v>40625</v>
      </c>
      <c r="E231" s="551">
        <v>11583.078161172331</v>
      </c>
      <c r="F231" s="551">
        <v>679.12902353286449</v>
      </c>
      <c r="G231" s="551">
        <v>0</v>
      </c>
      <c r="H231" s="551">
        <v>0.45251873398434689</v>
      </c>
      <c r="I231" s="551">
        <v>0.68502138122540579</v>
      </c>
      <c r="J231" s="551">
        <v>0</v>
      </c>
      <c r="K231" s="551">
        <v>0</v>
      </c>
      <c r="L231" s="551">
        <v>393.83312116760379</v>
      </c>
      <c r="M231" s="540">
        <v>0</v>
      </c>
      <c r="N231" s="532">
        <v>341</v>
      </c>
    </row>
    <row r="232" spans="1:14">
      <c r="A232" s="537" t="s">
        <v>1080</v>
      </c>
      <c r="B232" s="550">
        <v>229</v>
      </c>
      <c r="C232" s="550" t="s">
        <v>1081</v>
      </c>
      <c r="D232" s="551">
        <v>466753</v>
      </c>
      <c r="E232" s="551">
        <v>141136.00786550462</v>
      </c>
      <c r="F232" s="551">
        <v>8346.392250098419</v>
      </c>
      <c r="G232" s="551">
        <v>54.457463385236089</v>
      </c>
      <c r="H232" s="551">
        <v>5.513792336564789</v>
      </c>
      <c r="I232" s="551">
        <v>8.3467608267336892</v>
      </c>
      <c r="J232" s="551">
        <v>0</v>
      </c>
      <c r="K232" s="551">
        <v>0</v>
      </c>
      <c r="L232" s="551">
        <v>4504.9489619833494</v>
      </c>
      <c r="M232" s="540">
        <v>0</v>
      </c>
      <c r="N232" s="532">
        <v>341</v>
      </c>
    </row>
    <row r="233" spans="1:14">
      <c r="A233" s="537" t="s">
        <v>1082</v>
      </c>
      <c r="B233" s="550">
        <v>230</v>
      </c>
      <c r="C233" s="550" t="s">
        <v>1083</v>
      </c>
      <c r="D233" s="551">
        <v>252126</v>
      </c>
      <c r="E233" s="551">
        <v>60337.954786989751</v>
      </c>
      <c r="F233" s="551">
        <v>3793.3110721287012</v>
      </c>
      <c r="G233" s="551">
        <v>2058.7980215924649</v>
      </c>
      <c r="H233" s="551">
        <v>2.3572365248245806</v>
      </c>
      <c r="I233" s="551">
        <v>3.5683769507013734</v>
      </c>
      <c r="J233" s="551">
        <v>0</v>
      </c>
      <c r="K233" s="551">
        <v>0</v>
      </c>
      <c r="L233" s="551">
        <v>2433.463966822374</v>
      </c>
      <c r="M233" s="540">
        <v>0</v>
      </c>
      <c r="N233" s="532">
        <v>341</v>
      </c>
    </row>
    <row r="234" spans="1:14">
      <c r="A234" s="537" t="s">
        <v>1084</v>
      </c>
      <c r="B234" s="550">
        <v>231</v>
      </c>
      <c r="C234" s="550" t="s">
        <v>1085</v>
      </c>
      <c r="D234" s="551">
        <v>189203</v>
      </c>
      <c r="E234" s="551">
        <v>56239.945414392103</v>
      </c>
      <c r="F234" s="551">
        <v>3366.2587783156632</v>
      </c>
      <c r="G234" s="551">
        <v>206.47746116031732</v>
      </c>
      <c r="H234" s="551">
        <v>2.1971386659186387</v>
      </c>
      <c r="I234" s="551">
        <v>3.3260213348943775</v>
      </c>
      <c r="J234" s="551">
        <v>0</v>
      </c>
      <c r="K234" s="551">
        <v>0</v>
      </c>
      <c r="L234" s="551">
        <v>1827.2698489467498</v>
      </c>
      <c r="M234" s="540">
        <v>0</v>
      </c>
      <c r="N234" s="532">
        <v>341</v>
      </c>
    </row>
    <row r="235" spans="1:14">
      <c r="A235" s="537" t="s">
        <v>1086</v>
      </c>
      <c r="B235" s="550">
        <v>232</v>
      </c>
      <c r="C235" s="550" t="s">
        <v>1087</v>
      </c>
      <c r="D235" s="551">
        <v>680047</v>
      </c>
      <c r="E235" s="551">
        <v>85995.629359446408</v>
      </c>
      <c r="F235" s="551">
        <v>4947.6398444871193</v>
      </c>
      <c r="G235" s="551">
        <v>4437.984668361054</v>
      </c>
      <c r="H235" s="551">
        <v>3.3596106997162174</v>
      </c>
      <c r="I235" s="551">
        <v>5.0857677021143255</v>
      </c>
      <c r="J235" s="551">
        <v>0</v>
      </c>
      <c r="K235" s="551">
        <v>0</v>
      </c>
      <c r="L235" s="551">
        <v>4580.9245548052286</v>
      </c>
      <c r="M235" s="540">
        <v>0</v>
      </c>
      <c r="N235" s="532">
        <v>342</v>
      </c>
    </row>
    <row r="236" spans="1:14">
      <c r="A236" s="537" t="s">
        <v>1088</v>
      </c>
      <c r="B236" s="550">
        <v>233</v>
      </c>
      <c r="C236" s="550" t="s">
        <v>1089</v>
      </c>
      <c r="D236" s="551">
        <v>47157</v>
      </c>
      <c r="E236" s="551">
        <v>23880.604888859318</v>
      </c>
      <c r="F236" s="551">
        <v>1296.1049011634359</v>
      </c>
      <c r="G236" s="551">
        <v>81.246084331899795</v>
      </c>
      <c r="H236" s="551">
        <v>0.93294899168610101</v>
      </c>
      <c r="I236" s="551">
        <v>1.4122951358733564</v>
      </c>
      <c r="J236" s="551">
        <v>0</v>
      </c>
      <c r="K236" s="551">
        <v>0</v>
      </c>
      <c r="L236" s="551">
        <v>317.97005733353939</v>
      </c>
      <c r="M236" s="540">
        <v>0</v>
      </c>
      <c r="N236" s="532">
        <v>342</v>
      </c>
    </row>
    <row r="237" spans="1:14">
      <c r="A237" s="537" t="s">
        <v>1090</v>
      </c>
      <c r="B237" s="550">
        <v>234</v>
      </c>
      <c r="C237" s="550" t="s">
        <v>1091</v>
      </c>
      <c r="D237" s="551">
        <v>999780</v>
      </c>
      <c r="E237" s="551">
        <v>437358.73862500879</v>
      </c>
      <c r="F237" s="551">
        <v>25643.263668948544</v>
      </c>
      <c r="G237" s="551">
        <v>3457.9989073813881</v>
      </c>
      <c r="H237" s="551">
        <v>17.086392748605</v>
      </c>
      <c r="I237" s="551">
        <v>25.865325525316319</v>
      </c>
      <c r="J237" s="551">
        <v>0</v>
      </c>
      <c r="K237" s="551">
        <v>0</v>
      </c>
      <c r="L237" s="551">
        <v>6733.9590955636841</v>
      </c>
      <c r="M237" s="540">
        <v>0</v>
      </c>
      <c r="N237" s="532">
        <v>342</v>
      </c>
    </row>
    <row r="238" spans="1:14">
      <c r="A238" s="537" t="s">
        <v>1092</v>
      </c>
      <c r="B238" s="550">
        <v>235</v>
      </c>
      <c r="C238" s="550" t="s">
        <v>1093</v>
      </c>
      <c r="D238" s="551">
        <v>4155265</v>
      </c>
      <c r="E238" s="551">
        <v>1857920.3486184212</v>
      </c>
      <c r="F238" s="551">
        <v>100556.82339773074</v>
      </c>
      <c r="G238" s="551">
        <v>2998.7821397091493</v>
      </c>
      <c r="H238" s="551">
        <v>72.583794419934407</v>
      </c>
      <c r="I238" s="551">
        <v>109.87711087745657</v>
      </c>
      <c r="J238" s="551">
        <v>0</v>
      </c>
      <c r="K238" s="551">
        <v>0</v>
      </c>
      <c r="L238" s="551">
        <v>1918.6382413840188</v>
      </c>
      <c r="M238" s="540">
        <v>0</v>
      </c>
      <c r="N238" s="532">
        <v>351</v>
      </c>
    </row>
    <row r="239" spans="1:14">
      <c r="A239" s="537" t="s">
        <v>1094</v>
      </c>
      <c r="B239" s="550">
        <v>236</v>
      </c>
      <c r="C239" s="550" t="s">
        <v>1095</v>
      </c>
      <c r="D239" s="551">
        <v>10293825</v>
      </c>
      <c r="E239" s="551">
        <v>5124088.4006891698</v>
      </c>
      <c r="F239" s="551">
        <v>276348.25558141683</v>
      </c>
      <c r="G239" s="551">
        <v>7852.4568288104365</v>
      </c>
      <c r="H239" s="551">
        <v>0</v>
      </c>
      <c r="I239" s="551">
        <v>0</v>
      </c>
      <c r="J239" s="551">
        <v>0</v>
      </c>
      <c r="K239" s="551">
        <v>0</v>
      </c>
      <c r="L239" s="551">
        <v>4753.1455027394468</v>
      </c>
      <c r="M239" s="540">
        <v>0</v>
      </c>
      <c r="N239" s="532">
        <v>351</v>
      </c>
    </row>
    <row r="240" spans="1:14">
      <c r="A240" s="537" t="s">
        <v>1096</v>
      </c>
      <c r="B240" s="550">
        <v>237</v>
      </c>
      <c r="C240" s="550" t="s">
        <v>559</v>
      </c>
      <c r="D240" s="551">
        <v>3363386</v>
      </c>
      <c r="E240" s="551">
        <v>4293379.3683460047</v>
      </c>
      <c r="F240" s="551">
        <v>222642.06246515203</v>
      </c>
      <c r="G240" s="551">
        <v>1000.2048256999145</v>
      </c>
      <c r="H240" s="551">
        <v>167.73042271190315</v>
      </c>
      <c r="I240" s="551">
        <v>253.90976596253699</v>
      </c>
      <c r="J240" s="551">
        <v>0</v>
      </c>
      <c r="K240" s="551">
        <v>0</v>
      </c>
      <c r="L240" s="551">
        <v>1178.8178156372014</v>
      </c>
      <c r="M240" s="540">
        <v>0</v>
      </c>
      <c r="N240" s="532">
        <v>352</v>
      </c>
    </row>
    <row r="241" spans="1:14">
      <c r="A241" s="537" t="s">
        <v>1097</v>
      </c>
      <c r="B241" s="550">
        <v>238</v>
      </c>
      <c r="C241" s="550" t="s">
        <v>561</v>
      </c>
      <c r="D241" s="551">
        <v>273380</v>
      </c>
      <c r="E241" s="551">
        <v>80662.839187786405</v>
      </c>
      <c r="F241" s="551">
        <v>4424.6517304697954</v>
      </c>
      <c r="G241" s="551">
        <v>5.1107933957702736</v>
      </c>
      <c r="H241" s="551">
        <v>3.1512733800930977</v>
      </c>
      <c r="I241" s="551">
        <v>4.7703873482614716</v>
      </c>
      <c r="J241" s="551">
        <v>0</v>
      </c>
      <c r="K241" s="551">
        <v>0</v>
      </c>
      <c r="L241" s="551">
        <v>95.784423669881704</v>
      </c>
      <c r="M241" s="540">
        <v>0</v>
      </c>
      <c r="N241" s="532">
        <v>352</v>
      </c>
    </row>
    <row r="242" spans="1:14">
      <c r="A242" s="537" t="s">
        <v>1098</v>
      </c>
      <c r="B242" s="550">
        <v>239</v>
      </c>
      <c r="C242" s="550" t="s">
        <v>1099</v>
      </c>
      <c r="D242" s="551">
        <v>5590554</v>
      </c>
      <c r="E242" s="551">
        <v>8052479.7506442182</v>
      </c>
      <c r="F242" s="551">
        <v>432417.15286438284</v>
      </c>
      <c r="G242" s="551">
        <v>1825.4050411892827</v>
      </c>
      <c r="H242" s="551">
        <v>314.58804745105073</v>
      </c>
      <c r="I242" s="551">
        <v>476.22235854079941</v>
      </c>
      <c r="J242" s="551">
        <v>0</v>
      </c>
      <c r="K242" s="551">
        <v>0</v>
      </c>
      <c r="L242" s="551">
        <v>3044.9201686616557</v>
      </c>
      <c r="M242" s="540">
        <v>0</v>
      </c>
      <c r="N242" s="532">
        <v>353</v>
      </c>
    </row>
    <row r="243" spans="1:14">
      <c r="A243" s="537" t="s">
        <v>1100</v>
      </c>
      <c r="B243" s="550">
        <v>240</v>
      </c>
      <c r="C243" s="550" t="s">
        <v>1101</v>
      </c>
      <c r="D243" s="551">
        <v>17139423</v>
      </c>
      <c r="E243" s="551">
        <v>16583014.830380756</v>
      </c>
      <c r="F243" s="551">
        <v>903568.072646391</v>
      </c>
      <c r="G243" s="551">
        <v>226659.21924113395</v>
      </c>
      <c r="H243" s="551">
        <v>647.85239055384659</v>
      </c>
      <c r="I243" s="551">
        <v>980.71683242782228</v>
      </c>
      <c r="J243" s="551">
        <v>5324.53783272685</v>
      </c>
      <c r="K243" s="551">
        <v>42452.013668104737</v>
      </c>
      <c r="L243" s="551">
        <v>9334.8649080109208</v>
      </c>
      <c r="M243" s="540">
        <v>0</v>
      </c>
      <c r="N243" s="532">
        <v>353</v>
      </c>
    </row>
    <row r="244" spans="1:14">
      <c r="A244" s="537" t="s">
        <v>1102</v>
      </c>
      <c r="B244" s="550">
        <v>241</v>
      </c>
      <c r="C244" s="550" t="s">
        <v>1103</v>
      </c>
      <c r="D244" s="551">
        <v>1337873</v>
      </c>
      <c r="E244" s="551">
        <v>1482307.2687521558</v>
      </c>
      <c r="F244" s="551">
        <v>93924.183728769334</v>
      </c>
      <c r="G244" s="551">
        <v>8335.6342067212317</v>
      </c>
      <c r="H244" s="551">
        <v>57.909633285564517</v>
      </c>
      <c r="I244" s="551">
        <v>87.663413689534323</v>
      </c>
      <c r="J244" s="551">
        <v>341.96577460685791</v>
      </c>
      <c r="K244" s="551">
        <v>0</v>
      </c>
      <c r="L244" s="551">
        <v>26087.463542346253</v>
      </c>
      <c r="M244" s="540">
        <v>0</v>
      </c>
      <c r="N244" s="532">
        <v>354</v>
      </c>
    </row>
    <row r="245" spans="1:14">
      <c r="A245" s="537" t="s">
        <v>1104</v>
      </c>
      <c r="B245" s="550">
        <v>242</v>
      </c>
      <c r="C245" s="550" t="s">
        <v>1105</v>
      </c>
      <c r="D245" s="551">
        <v>29705</v>
      </c>
      <c r="E245" s="551">
        <v>30023.450015187253</v>
      </c>
      <c r="F245" s="551">
        <v>2043.9771678444645</v>
      </c>
      <c r="G245" s="551">
        <v>79.868204179381209</v>
      </c>
      <c r="H245" s="551">
        <v>1.1729329114135745</v>
      </c>
      <c r="I245" s="551">
        <v>1.7755820095816335</v>
      </c>
      <c r="J245" s="551">
        <v>6.9263590331421652</v>
      </c>
      <c r="K245" s="551">
        <v>0</v>
      </c>
      <c r="L245" s="551">
        <v>579.15807086835378</v>
      </c>
      <c r="M245" s="540">
        <v>0</v>
      </c>
      <c r="N245" s="532">
        <v>354</v>
      </c>
    </row>
    <row r="246" spans="1:14">
      <c r="A246" s="537" t="s">
        <v>1106</v>
      </c>
      <c r="B246" s="550">
        <v>243</v>
      </c>
      <c r="C246" s="550" t="s">
        <v>1107</v>
      </c>
      <c r="D246" s="551">
        <v>725240</v>
      </c>
      <c r="E246" s="551">
        <v>6025324.7932542497</v>
      </c>
      <c r="F246" s="551">
        <v>349292.3089842294</v>
      </c>
      <c r="G246" s="551">
        <v>49.549024604760866</v>
      </c>
      <c r="H246" s="551">
        <v>235.39272629858104</v>
      </c>
      <c r="I246" s="551">
        <v>356.33674009404803</v>
      </c>
      <c r="J246" s="551">
        <v>0</v>
      </c>
      <c r="K246" s="551">
        <v>0</v>
      </c>
      <c r="L246" s="551">
        <v>14141.597070495965</v>
      </c>
      <c r="M246" s="540">
        <v>0</v>
      </c>
      <c r="N246" s="532">
        <v>354</v>
      </c>
    </row>
    <row r="247" spans="1:14">
      <c r="A247" s="537" t="s">
        <v>1108</v>
      </c>
      <c r="B247" s="550">
        <v>244</v>
      </c>
      <c r="C247" s="550" t="s">
        <v>1109</v>
      </c>
      <c r="D247" s="551">
        <v>226360</v>
      </c>
      <c r="E247" s="551">
        <v>90336.896803267999</v>
      </c>
      <c r="F247" s="551">
        <v>6240.4081907380669</v>
      </c>
      <c r="G247" s="551">
        <v>3647.9425342717677</v>
      </c>
      <c r="H247" s="551">
        <v>3.5292119767024017</v>
      </c>
      <c r="I247" s="551">
        <v>5.3425095611655955</v>
      </c>
      <c r="J247" s="551">
        <v>0</v>
      </c>
      <c r="K247" s="551">
        <v>0</v>
      </c>
      <c r="L247" s="551">
        <v>4414.8615233870487</v>
      </c>
      <c r="M247" s="540">
        <v>0</v>
      </c>
      <c r="N247" s="532">
        <v>354</v>
      </c>
    </row>
    <row r="248" spans="1:14">
      <c r="A248" s="537" t="s">
        <v>1110</v>
      </c>
      <c r="B248" s="550">
        <v>245</v>
      </c>
      <c r="C248" s="550" t="s">
        <v>1111</v>
      </c>
      <c r="D248" s="551">
        <v>856939</v>
      </c>
      <c r="E248" s="551">
        <v>600255.72996425128</v>
      </c>
      <c r="F248" s="551">
        <v>39934.979607009715</v>
      </c>
      <c r="G248" s="551">
        <v>855.39559998777088</v>
      </c>
      <c r="H248" s="551">
        <v>23.45032634768835</v>
      </c>
      <c r="I248" s="551">
        <v>35.499027418024355</v>
      </c>
      <c r="J248" s="551">
        <v>0</v>
      </c>
      <c r="K248" s="551">
        <v>0</v>
      </c>
      <c r="L248" s="551">
        <v>1513.9874983775817</v>
      </c>
      <c r="M248" s="540">
        <v>0</v>
      </c>
      <c r="N248" s="532">
        <v>359</v>
      </c>
    </row>
    <row r="249" spans="1:14">
      <c r="A249" s="537" t="s">
        <v>1112</v>
      </c>
      <c r="B249" s="550">
        <v>246</v>
      </c>
      <c r="C249" s="550" t="s">
        <v>1113</v>
      </c>
      <c r="D249" s="551">
        <v>375430</v>
      </c>
      <c r="E249" s="551">
        <v>1636191.1686851354</v>
      </c>
      <c r="F249" s="551">
        <v>170100.7264736426</v>
      </c>
      <c r="G249" s="551">
        <v>3830.8484221633116</v>
      </c>
      <c r="H249" s="551">
        <v>63.921450404408688</v>
      </c>
      <c r="I249" s="551">
        <v>96.764082804744106</v>
      </c>
      <c r="J249" s="551">
        <v>0</v>
      </c>
      <c r="K249" s="551">
        <v>0</v>
      </c>
      <c r="L249" s="551">
        <v>663.18658913762431</v>
      </c>
      <c r="M249" s="540">
        <v>0</v>
      </c>
      <c r="N249" s="532">
        <v>359</v>
      </c>
    </row>
    <row r="250" spans="1:14">
      <c r="A250" s="537" t="s">
        <v>1114</v>
      </c>
      <c r="B250" s="550">
        <v>247</v>
      </c>
      <c r="C250" s="550" t="s">
        <v>1115</v>
      </c>
      <c r="D250" s="551">
        <v>1425619</v>
      </c>
      <c r="E250" s="551">
        <v>8832075.0794395525</v>
      </c>
      <c r="F250" s="551">
        <v>536488.70508596231</v>
      </c>
      <c r="G250" s="551">
        <v>342.33087722672894</v>
      </c>
      <c r="H250" s="551">
        <v>345.04467446312896</v>
      </c>
      <c r="I250" s="551">
        <v>522.32750101651959</v>
      </c>
      <c r="J250" s="551">
        <v>0</v>
      </c>
      <c r="K250" s="551">
        <v>0</v>
      </c>
      <c r="L250" s="551">
        <v>2518.4837545940259</v>
      </c>
      <c r="M250" s="540">
        <v>0</v>
      </c>
      <c r="N250" s="532">
        <v>359</v>
      </c>
    </row>
    <row r="251" spans="1:14">
      <c r="A251" s="537" t="s">
        <v>1116</v>
      </c>
      <c r="B251" s="550">
        <v>248</v>
      </c>
      <c r="C251" s="550" t="s">
        <v>1117</v>
      </c>
      <c r="D251" s="551">
        <v>332606</v>
      </c>
      <c r="E251" s="551">
        <v>262009.11349600664</v>
      </c>
      <c r="F251" s="551">
        <v>14383.768830820787</v>
      </c>
      <c r="G251" s="551">
        <v>0</v>
      </c>
      <c r="H251" s="551">
        <v>10.235969289149134</v>
      </c>
      <c r="I251" s="551">
        <v>15.495176871232744</v>
      </c>
      <c r="J251" s="551">
        <v>0</v>
      </c>
      <c r="K251" s="551">
        <v>0</v>
      </c>
      <c r="L251" s="551">
        <v>587.5755448779272</v>
      </c>
      <c r="M251" s="540">
        <v>0</v>
      </c>
      <c r="N251" s="532">
        <v>359</v>
      </c>
    </row>
    <row r="252" spans="1:14">
      <c r="A252" s="537" t="s">
        <v>1118</v>
      </c>
      <c r="B252" s="550">
        <v>249</v>
      </c>
      <c r="C252" s="550" t="s">
        <v>1119</v>
      </c>
      <c r="D252" s="551">
        <v>239391</v>
      </c>
      <c r="E252" s="551">
        <v>3981708.9843392884</v>
      </c>
      <c r="F252" s="551">
        <v>218836.50735777325</v>
      </c>
      <c r="G252" s="551">
        <v>226.83978214942613</v>
      </c>
      <c r="H252" s="551">
        <v>155.55432533703572</v>
      </c>
      <c r="I252" s="551">
        <v>235.47762953311963</v>
      </c>
      <c r="J252" s="551">
        <v>0</v>
      </c>
      <c r="K252" s="551">
        <v>0</v>
      </c>
      <c r="L252" s="551">
        <v>422.75053484452189</v>
      </c>
      <c r="M252" s="540">
        <v>0</v>
      </c>
      <c r="N252" s="532">
        <v>359</v>
      </c>
    </row>
    <row r="253" spans="1:14">
      <c r="A253" s="537" t="s">
        <v>1120</v>
      </c>
      <c r="B253" s="550">
        <v>250</v>
      </c>
      <c r="C253" s="550" t="s">
        <v>569</v>
      </c>
      <c r="D253" s="551">
        <v>920353</v>
      </c>
      <c r="E253" s="551">
        <v>3439916.4498402444</v>
      </c>
      <c r="F253" s="551">
        <v>192769.32916579364</v>
      </c>
      <c r="G253" s="551">
        <v>810.47469103900278</v>
      </c>
      <c r="H253" s="551">
        <v>134.38799386777936</v>
      </c>
      <c r="I253" s="551">
        <v>203.43610610075203</v>
      </c>
      <c r="J253" s="551">
        <v>0</v>
      </c>
      <c r="K253" s="551">
        <v>0</v>
      </c>
      <c r="L253" s="551">
        <v>1625.990774220217</v>
      </c>
      <c r="M253" s="540">
        <v>0</v>
      </c>
      <c r="N253" s="532">
        <v>359</v>
      </c>
    </row>
    <row r="254" spans="1:14">
      <c r="A254" s="537" t="s">
        <v>1121</v>
      </c>
      <c r="B254" s="550">
        <v>251</v>
      </c>
      <c r="C254" s="550" t="s">
        <v>1122</v>
      </c>
      <c r="D254" s="551">
        <v>146887</v>
      </c>
      <c r="E254" s="551">
        <v>14153.55577763606</v>
      </c>
      <c r="F254" s="551">
        <v>849.45697744703489</v>
      </c>
      <c r="G254" s="551">
        <v>25.941869058239917</v>
      </c>
      <c r="H254" s="551">
        <v>0.55294016432886428</v>
      </c>
      <c r="I254" s="551">
        <v>0.83703901442600537</v>
      </c>
      <c r="J254" s="551">
        <v>0</v>
      </c>
      <c r="K254" s="551">
        <v>0</v>
      </c>
      <c r="L254" s="551">
        <v>0</v>
      </c>
      <c r="M254" s="540">
        <v>0</v>
      </c>
      <c r="N254" s="532">
        <v>391</v>
      </c>
    </row>
    <row r="255" spans="1:14">
      <c r="A255" s="537" t="s">
        <v>1123</v>
      </c>
      <c r="B255" s="550">
        <v>252</v>
      </c>
      <c r="C255" s="550" t="s">
        <v>1124</v>
      </c>
      <c r="D255" s="551">
        <v>328329</v>
      </c>
      <c r="E255" s="551">
        <v>152581.83672382848</v>
      </c>
      <c r="F255" s="551">
        <v>9170.1759686423593</v>
      </c>
      <c r="G255" s="551">
        <v>553.86139837190058</v>
      </c>
      <c r="H255" s="551">
        <v>5.9609491209964336</v>
      </c>
      <c r="I255" s="551">
        <v>9.0236653062425329</v>
      </c>
      <c r="J255" s="551">
        <v>0</v>
      </c>
      <c r="K255" s="551">
        <v>0</v>
      </c>
      <c r="L255" s="551">
        <v>0</v>
      </c>
      <c r="M255" s="540">
        <v>0</v>
      </c>
      <c r="N255" s="532">
        <v>391</v>
      </c>
    </row>
    <row r="256" spans="1:14">
      <c r="A256" s="537" t="s">
        <v>1125</v>
      </c>
      <c r="B256" s="550">
        <v>253</v>
      </c>
      <c r="C256" s="550" t="s">
        <v>1126</v>
      </c>
      <c r="D256" s="551">
        <v>237795</v>
      </c>
      <c r="E256" s="551">
        <v>112816.76805190889</v>
      </c>
      <c r="F256" s="551">
        <v>6868.8560785264999</v>
      </c>
      <c r="G256" s="551">
        <v>515.18038449811763</v>
      </c>
      <c r="H256" s="551">
        <v>4.4074381904963813</v>
      </c>
      <c r="I256" s="551">
        <v>6.6719655346332489</v>
      </c>
      <c r="J256" s="551">
        <v>0</v>
      </c>
      <c r="K256" s="551">
        <v>0</v>
      </c>
      <c r="L256" s="551">
        <v>0</v>
      </c>
      <c r="M256" s="540">
        <v>0</v>
      </c>
      <c r="N256" s="532">
        <v>391</v>
      </c>
    </row>
    <row r="257" spans="1:14">
      <c r="A257" s="537" t="s">
        <v>1127</v>
      </c>
      <c r="B257" s="550">
        <v>254</v>
      </c>
      <c r="C257" s="550" t="s">
        <v>1128</v>
      </c>
      <c r="D257" s="551">
        <v>110478</v>
      </c>
      <c r="E257" s="551">
        <v>115498.18824570932</v>
      </c>
      <c r="F257" s="551">
        <v>7811.6329471050085</v>
      </c>
      <c r="G257" s="551">
        <v>0</v>
      </c>
      <c r="H257" s="551">
        <v>4.5121938395988828</v>
      </c>
      <c r="I257" s="551">
        <v>6.8305442940307364</v>
      </c>
      <c r="J257" s="551">
        <v>0</v>
      </c>
      <c r="K257" s="551">
        <v>0</v>
      </c>
      <c r="L257" s="551">
        <v>0</v>
      </c>
      <c r="M257" s="540">
        <v>0</v>
      </c>
      <c r="N257" s="532">
        <v>391</v>
      </c>
    </row>
    <row r="258" spans="1:14">
      <c r="A258" s="537" t="s">
        <v>1129</v>
      </c>
      <c r="B258" s="550">
        <v>255</v>
      </c>
      <c r="C258" s="550" t="s">
        <v>1130</v>
      </c>
      <c r="D258" s="551">
        <v>74277</v>
      </c>
      <c r="E258" s="551">
        <v>28379.327135967076</v>
      </c>
      <c r="F258" s="551">
        <v>1635.506394595136</v>
      </c>
      <c r="G258" s="551">
        <v>49.391603360908825</v>
      </c>
      <c r="H258" s="551">
        <v>1.1087015910799722</v>
      </c>
      <c r="I258" s="551">
        <v>1.6783488466903536</v>
      </c>
      <c r="J258" s="551">
        <v>0</v>
      </c>
      <c r="K258" s="551">
        <v>0</v>
      </c>
      <c r="L258" s="551">
        <v>0</v>
      </c>
      <c r="M258" s="540">
        <v>0</v>
      </c>
      <c r="N258" s="532">
        <v>391</v>
      </c>
    </row>
    <row r="259" spans="1:14">
      <c r="A259" s="537" t="s">
        <v>1131</v>
      </c>
      <c r="B259" s="550">
        <v>256</v>
      </c>
      <c r="C259" s="550" t="s">
        <v>1132</v>
      </c>
      <c r="D259" s="551">
        <v>240879</v>
      </c>
      <c r="E259" s="551">
        <v>193377.52242761967</v>
      </c>
      <c r="F259" s="551">
        <v>12261.959510221224</v>
      </c>
      <c r="G259" s="551">
        <v>363.2604674535217</v>
      </c>
      <c r="H259" s="551">
        <v>7.5547234001500918</v>
      </c>
      <c r="I259" s="551">
        <v>11.43631560351206</v>
      </c>
      <c r="J259" s="551">
        <v>0</v>
      </c>
      <c r="K259" s="551">
        <v>0</v>
      </c>
      <c r="L259" s="551">
        <v>0</v>
      </c>
      <c r="M259" s="540">
        <v>0</v>
      </c>
      <c r="N259" s="532">
        <v>391</v>
      </c>
    </row>
    <row r="260" spans="1:14">
      <c r="A260" s="537" t="s">
        <v>1133</v>
      </c>
      <c r="B260" s="550">
        <v>257</v>
      </c>
      <c r="C260" s="550" t="s">
        <v>1134</v>
      </c>
      <c r="D260" s="551">
        <v>68719</v>
      </c>
      <c r="E260" s="551">
        <v>18479.912774804656</v>
      </c>
      <c r="F260" s="551">
        <v>1195.7238869333876</v>
      </c>
      <c r="G260" s="551">
        <v>0.21107522803807191</v>
      </c>
      <c r="H260" s="551">
        <v>0.72195893152372448</v>
      </c>
      <c r="I260" s="551">
        <v>1.092899072058102</v>
      </c>
      <c r="J260" s="551">
        <v>0</v>
      </c>
      <c r="K260" s="551">
        <v>0</v>
      </c>
      <c r="L260" s="551">
        <v>0</v>
      </c>
      <c r="M260" s="540">
        <v>0</v>
      </c>
      <c r="N260" s="532">
        <v>391</v>
      </c>
    </row>
    <row r="261" spans="1:14">
      <c r="A261" s="537" t="s">
        <v>1135</v>
      </c>
      <c r="B261" s="550">
        <v>258</v>
      </c>
      <c r="C261" s="550" t="s">
        <v>1136</v>
      </c>
      <c r="D261" s="551">
        <v>363722</v>
      </c>
      <c r="E261" s="551">
        <v>51443.533895683737</v>
      </c>
      <c r="F261" s="551">
        <v>3048.4120847011645</v>
      </c>
      <c r="G261" s="551">
        <v>484.83979880345112</v>
      </c>
      <c r="H261" s="551">
        <v>2.0097561724300355</v>
      </c>
      <c r="I261" s="551">
        <v>3.0423623283891055</v>
      </c>
      <c r="J261" s="551">
        <v>0</v>
      </c>
      <c r="K261" s="551">
        <v>0</v>
      </c>
      <c r="L261" s="551">
        <v>0</v>
      </c>
      <c r="M261" s="540">
        <v>0</v>
      </c>
      <c r="N261" s="532">
        <v>391</v>
      </c>
    </row>
    <row r="262" spans="1:14">
      <c r="A262" s="537" t="s">
        <v>1137</v>
      </c>
      <c r="B262" s="550">
        <v>259</v>
      </c>
      <c r="C262" s="550" t="s">
        <v>3</v>
      </c>
      <c r="D262" s="551">
        <v>1928240</v>
      </c>
      <c r="E262" s="551">
        <v>980073.37288261275</v>
      </c>
      <c r="F262" s="551">
        <v>57203.828858212779</v>
      </c>
      <c r="G262" s="551">
        <v>13519.245886648299</v>
      </c>
      <c r="H262" s="551">
        <v>38.288748097657788</v>
      </c>
      <c r="I262" s="551">
        <v>57.961381789237578</v>
      </c>
      <c r="J262" s="551">
        <v>0</v>
      </c>
      <c r="K262" s="551">
        <v>0</v>
      </c>
      <c r="L262" s="551">
        <v>0</v>
      </c>
      <c r="M262" s="540">
        <v>0</v>
      </c>
      <c r="N262" s="532">
        <v>391</v>
      </c>
    </row>
    <row r="263" spans="1:14">
      <c r="A263" s="537" t="s">
        <v>1138</v>
      </c>
      <c r="B263" s="550">
        <v>260</v>
      </c>
      <c r="C263" s="550" t="s">
        <v>246</v>
      </c>
      <c r="D263" s="551">
        <v>914413</v>
      </c>
      <c r="E263" s="551">
        <v>3468061.4032523655</v>
      </c>
      <c r="F263" s="551">
        <v>236305.57979374111</v>
      </c>
      <c r="G263" s="551">
        <v>45.170098800147386</v>
      </c>
      <c r="H263" s="551">
        <v>135.4875391275873</v>
      </c>
      <c r="I263" s="551">
        <v>205.1005941230745</v>
      </c>
      <c r="J263" s="551">
        <v>0</v>
      </c>
      <c r="K263" s="551">
        <v>0</v>
      </c>
      <c r="L263" s="551">
        <v>0</v>
      </c>
      <c r="M263" s="540">
        <v>0</v>
      </c>
      <c r="N263" s="532">
        <v>392</v>
      </c>
    </row>
    <row r="264" spans="1:14">
      <c r="A264" s="537" t="s">
        <v>1139</v>
      </c>
      <c r="B264" s="550">
        <v>261</v>
      </c>
      <c r="C264" s="550" t="s">
        <v>1140</v>
      </c>
      <c r="D264" s="551">
        <v>9220703</v>
      </c>
      <c r="E264" s="551">
        <v>2264718.738635262</v>
      </c>
      <c r="F264" s="551">
        <v>147223.71742379968</v>
      </c>
      <c r="G264" s="551">
        <v>48442.907864433342</v>
      </c>
      <c r="H264" s="551">
        <v>88.476279118376638</v>
      </c>
      <c r="I264" s="551">
        <v>133.93510229667396</v>
      </c>
      <c r="J264" s="551">
        <v>0</v>
      </c>
      <c r="K264" s="551">
        <v>0</v>
      </c>
      <c r="L264" s="551">
        <v>0</v>
      </c>
      <c r="M264" s="540">
        <v>0</v>
      </c>
      <c r="N264" s="532">
        <v>411</v>
      </c>
    </row>
    <row r="265" spans="1:14">
      <c r="A265" s="537" t="s">
        <v>1141</v>
      </c>
      <c r="B265" s="550">
        <v>262</v>
      </c>
      <c r="C265" s="550" t="s">
        <v>1142</v>
      </c>
      <c r="D265" s="551">
        <v>6513147</v>
      </c>
      <c r="E265" s="551">
        <v>2695915.2826487445</v>
      </c>
      <c r="F265" s="551">
        <v>175078.50342109948</v>
      </c>
      <c r="G265" s="551">
        <v>42333.084884704498</v>
      </c>
      <c r="H265" s="551">
        <v>105.32193201654009</v>
      </c>
      <c r="I265" s="551">
        <v>159.43599662283651</v>
      </c>
      <c r="J265" s="551">
        <v>0</v>
      </c>
      <c r="K265" s="551">
        <v>0</v>
      </c>
      <c r="L265" s="551">
        <v>0</v>
      </c>
      <c r="M265" s="540">
        <v>0</v>
      </c>
      <c r="N265" s="532">
        <v>411</v>
      </c>
    </row>
    <row r="266" spans="1:14">
      <c r="A266" s="537" t="s">
        <v>1143</v>
      </c>
      <c r="B266" s="550">
        <v>263</v>
      </c>
      <c r="C266" s="550" t="s">
        <v>1144</v>
      </c>
      <c r="D266" s="551">
        <v>957053</v>
      </c>
      <c r="E266" s="551">
        <v>311984.64822083229</v>
      </c>
      <c r="F266" s="551">
        <v>20577.982741836677</v>
      </c>
      <c r="G266" s="551">
        <v>3456.8459532399743</v>
      </c>
      <c r="H266" s="551">
        <v>12.188374805989742</v>
      </c>
      <c r="I266" s="551">
        <v>18.450721964542669</v>
      </c>
      <c r="J266" s="551">
        <v>0</v>
      </c>
      <c r="K266" s="551">
        <v>0</v>
      </c>
      <c r="L266" s="551">
        <v>0</v>
      </c>
      <c r="M266" s="540">
        <v>0</v>
      </c>
      <c r="N266" s="532">
        <v>411</v>
      </c>
    </row>
    <row r="267" spans="1:14">
      <c r="A267" s="537" t="s">
        <v>1145</v>
      </c>
      <c r="B267" s="550">
        <v>264</v>
      </c>
      <c r="C267" s="550" t="s">
        <v>1146</v>
      </c>
      <c r="D267" s="551">
        <v>14091533</v>
      </c>
      <c r="E267" s="551">
        <v>6884235.4135498898</v>
      </c>
      <c r="F267" s="551">
        <v>458081.33044719498</v>
      </c>
      <c r="G267" s="551">
        <v>68189.234234559277</v>
      </c>
      <c r="H267" s="551">
        <v>268.94798174050368</v>
      </c>
      <c r="I267" s="551">
        <v>407.13257616432281</v>
      </c>
      <c r="J267" s="551">
        <v>0</v>
      </c>
      <c r="K267" s="551">
        <v>0</v>
      </c>
      <c r="L267" s="551">
        <v>0</v>
      </c>
      <c r="M267" s="540">
        <v>0</v>
      </c>
      <c r="N267" s="532">
        <v>411</v>
      </c>
    </row>
    <row r="268" spans="1:14">
      <c r="A268" s="537" t="s">
        <v>1147</v>
      </c>
      <c r="B268" s="550">
        <v>265</v>
      </c>
      <c r="C268" s="550" t="s">
        <v>250</v>
      </c>
      <c r="D268" s="551">
        <v>15521269</v>
      </c>
      <c r="E268" s="551">
        <v>13016107.36452497</v>
      </c>
      <c r="F268" s="551">
        <v>875306.18306508893</v>
      </c>
      <c r="G268" s="551">
        <v>103677.46617265385</v>
      </c>
      <c r="H268" s="551">
        <v>508.50320994493217</v>
      </c>
      <c r="I268" s="551">
        <v>769.77049804545607</v>
      </c>
      <c r="J268" s="551">
        <v>0</v>
      </c>
      <c r="K268" s="551">
        <v>0</v>
      </c>
      <c r="L268" s="551">
        <v>0</v>
      </c>
      <c r="M268" s="540">
        <v>0</v>
      </c>
      <c r="N268" s="532">
        <v>412</v>
      </c>
    </row>
    <row r="269" spans="1:14">
      <c r="A269" s="537" t="s">
        <v>1148</v>
      </c>
      <c r="B269" s="550">
        <v>266</v>
      </c>
      <c r="C269" s="550" t="s">
        <v>1149</v>
      </c>
      <c r="D269" s="551">
        <v>5915647</v>
      </c>
      <c r="E269" s="551">
        <v>16380598.316637654</v>
      </c>
      <c r="F269" s="551">
        <v>1121178.9540206823</v>
      </c>
      <c r="G269" s="551">
        <v>58592.971222058048</v>
      </c>
      <c r="H269" s="551">
        <v>639.94453883584674</v>
      </c>
      <c r="I269" s="551">
        <v>968.74595233034256</v>
      </c>
      <c r="J269" s="551">
        <v>0</v>
      </c>
      <c r="K269" s="551">
        <v>0</v>
      </c>
      <c r="L269" s="551">
        <v>0</v>
      </c>
      <c r="M269" s="540">
        <v>0</v>
      </c>
      <c r="N269" s="532">
        <v>413</v>
      </c>
    </row>
    <row r="270" spans="1:14">
      <c r="A270" s="537" t="s">
        <v>1150</v>
      </c>
      <c r="B270" s="550">
        <v>267</v>
      </c>
      <c r="C270" s="550" t="s">
        <v>1151</v>
      </c>
      <c r="D270" s="551">
        <v>6092026</v>
      </c>
      <c r="E270" s="551">
        <v>13557238.630606305</v>
      </c>
      <c r="F270" s="551">
        <v>928888.76103187061</v>
      </c>
      <c r="G270" s="551">
        <v>13754.243636038118</v>
      </c>
      <c r="H270" s="551">
        <v>529.64370749137106</v>
      </c>
      <c r="I270" s="551">
        <v>801.77291416985622</v>
      </c>
      <c r="J270" s="551">
        <v>0</v>
      </c>
      <c r="K270" s="551">
        <v>0</v>
      </c>
      <c r="L270" s="551">
        <v>0</v>
      </c>
      <c r="M270" s="540">
        <v>0</v>
      </c>
      <c r="N270" s="532">
        <v>413</v>
      </c>
    </row>
    <row r="271" spans="1:14">
      <c r="A271" s="537" t="s">
        <v>1152</v>
      </c>
      <c r="B271" s="550">
        <v>268</v>
      </c>
      <c r="C271" s="550" t="s">
        <v>1153</v>
      </c>
      <c r="D271" s="551">
        <v>1207462</v>
      </c>
      <c r="E271" s="551">
        <v>7011588.6779854828</v>
      </c>
      <c r="F271" s="551">
        <v>482537.22875763039</v>
      </c>
      <c r="G271" s="551">
        <v>6283.7274142551378</v>
      </c>
      <c r="H271" s="551">
        <v>273.92332052258564</v>
      </c>
      <c r="I271" s="551">
        <v>414.6642277592909</v>
      </c>
      <c r="J271" s="551">
        <v>0</v>
      </c>
      <c r="K271" s="551">
        <v>0</v>
      </c>
      <c r="L271" s="551">
        <v>0</v>
      </c>
      <c r="M271" s="540">
        <v>0</v>
      </c>
      <c r="N271" s="532">
        <v>413</v>
      </c>
    </row>
    <row r="272" spans="1:14">
      <c r="A272" s="537" t="s">
        <v>1154</v>
      </c>
      <c r="B272" s="550">
        <v>269</v>
      </c>
      <c r="C272" s="550" t="s">
        <v>1155</v>
      </c>
      <c r="D272" s="551">
        <v>1534242</v>
      </c>
      <c r="E272" s="551">
        <v>1675580.5006669057</v>
      </c>
      <c r="F272" s="551">
        <v>114234.58537018318</v>
      </c>
      <c r="G272" s="551">
        <v>5586.0359960435089</v>
      </c>
      <c r="H272" s="551">
        <v>65.460282344663483</v>
      </c>
      <c r="I272" s="551">
        <v>99.093561568873184</v>
      </c>
      <c r="J272" s="551">
        <v>0</v>
      </c>
      <c r="K272" s="551">
        <v>0</v>
      </c>
      <c r="L272" s="551">
        <v>0</v>
      </c>
      <c r="M272" s="540">
        <v>0</v>
      </c>
      <c r="N272" s="532">
        <v>419</v>
      </c>
    </row>
    <row r="273" spans="1:14">
      <c r="A273" s="537" t="s">
        <v>1156</v>
      </c>
      <c r="B273" s="550">
        <v>270</v>
      </c>
      <c r="C273" s="550" t="s">
        <v>1157</v>
      </c>
      <c r="D273" s="551">
        <v>2410867</v>
      </c>
      <c r="E273" s="551">
        <v>1778738.9833341117</v>
      </c>
      <c r="F273" s="551">
        <v>120998.41185371595</v>
      </c>
      <c r="G273" s="551">
        <v>2176.5993789385129</v>
      </c>
      <c r="H273" s="551">
        <v>69.49039811585719</v>
      </c>
      <c r="I273" s="551">
        <v>105.19433765779618</v>
      </c>
      <c r="J273" s="551">
        <v>0</v>
      </c>
      <c r="K273" s="551">
        <v>0</v>
      </c>
      <c r="L273" s="551">
        <v>0</v>
      </c>
      <c r="M273" s="540">
        <v>0</v>
      </c>
      <c r="N273" s="532">
        <v>419</v>
      </c>
    </row>
    <row r="274" spans="1:14">
      <c r="A274" s="537" t="s">
        <v>1158</v>
      </c>
      <c r="B274" s="550">
        <v>271</v>
      </c>
      <c r="C274" s="550" t="s">
        <v>1159</v>
      </c>
      <c r="D274" s="551">
        <v>650605</v>
      </c>
      <c r="E274" s="551">
        <v>406478.39191637037</v>
      </c>
      <c r="F274" s="551">
        <v>25310.073012168399</v>
      </c>
      <c r="G274" s="551">
        <v>938.10975411888933</v>
      </c>
      <c r="H274" s="551">
        <v>15.879983260284973</v>
      </c>
      <c r="I274" s="551">
        <v>24.039066782974384</v>
      </c>
      <c r="J274" s="551">
        <v>0</v>
      </c>
      <c r="K274" s="551">
        <v>0</v>
      </c>
      <c r="L274" s="551">
        <v>0</v>
      </c>
      <c r="M274" s="540">
        <v>0</v>
      </c>
      <c r="N274" s="532">
        <v>419</v>
      </c>
    </row>
    <row r="275" spans="1:14">
      <c r="A275" s="537" t="s">
        <v>1160</v>
      </c>
      <c r="B275" s="550">
        <v>272</v>
      </c>
      <c r="C275" s="550" t="s">
        <v>254</v>
      </c>
      <c r="D275" s="551">
        <v>4771926</v>
      </c>
      <c r="E275" s="551">
        <v>7259819.872894804</v>
      </c>
      <c r="F275" s="551">
        <v>496584.25841193495</v>
      </c>
      <c r="G275" s="551">
        <v>13051.6919621783</v>
      </c>
      <c r="H275" s="551">
        <v>283.62102475049352</v>
      </c>
      <c r="I275" s="551">
        <v>429.34458073921121</v>
      </c>
      <c r="J275" s="551">
        <v>0</v>
      </c>
      <c r="K275" s="551">
        <v>0</v>
      </c>
      <c r="L275" s="551">
        <v>0</v>
      </c>
      <c r="M275" s="540">
        <v>0</v>
      </c>
      <c r="N275" s="532">
        <v>419</v>
      </c>
    </row>
    <row r="276" spans="1:14">
      <c r="A276" s="537" t="s">
        <v>1161</v>
      </c>
      <c r="B276" s="550">
        <v>273</v>
      </c>
      <c r="C276" s="550" t="s">
        <v>256</v>
      </c>
      <c r="D276" s="551">
        <v>20010229</v>
      </c>
      <c r="E276" s="551">
        <v>8476877480.6503563</v>
      </c>
      <c r="F276" s="551">
        <v>424237793.68264407</v>
      </c>
      <c r="G276" s="551">
        <v>185726.7760565471</v>
      </c>
      <c r="H276" s="551">
        <v>359376.83499750623</v>
      </c>
      <c r="I276" s="551">
        <v>2061535.4913870734</v>
      </c>
      <c r="J276" s="551">
        <v>0</v>
      </c>
      <c r="K276" s="551">
        <v>0</v>
      </c>
      <c r="L276" s="551">
        <v>486228.76569037663</v>
      </c>
      <c r="M276" s="540">
        <v>0</v>
      </c>
      <c r="N276" s="532">
        <v>461</v>
      </c>
    </row>
    <row r="277" spans="1:14">
      <c r="A277" s="537" t="s">
        <v>1162</v>
      </c>
      <c r="B277" s="550">
        <v>274</v>
      </c>
      <c r="C277" s="550" t="s">
        <v>583</v>
      </c>
      <c r="D277" s="551">
        <v>3089183</v>
      </c>
      <c r="E277" s="551">
        <v>23984795.690969113</v>
      </c>
      <c r="F277" s="551">
        <v>1226011.0626719436</v>
      </c>
      <c r="G277" s="551">
        <v>1205.4246233154383</v>
      </c>
      <c r="H277" s="551">
        <v>34310.261125854711</v>
      </c>
      <c r="I277" s="551">
        <v>2429.8939456448215</v>
      </c>
      <c r="J277" s="551">
        <v>0</v>
      </c>
      <c r="K277" s="551">
        <v>0</v>
      </c>
      <c r="L277" s="551">
        <v>0</v>
      </c>
      <c r="M277" s="540">
        <v>0</v>
      </c>
      <c r="N277" s="532">
        <v>462</v>
      </c>
    </row>
    <row r="278" spans="1:14">
      <c r="A278" s="537" t="s">
        <v>1163</v>
      </c>
      <c r="B278" s="550">
        <v>275</v>
      </c>
      <c r="C278" s="550" t="s">
        <v>585</v>
      </c>
      <c r="D278" s="551">
        <v>153190</v>
      </c>
      <c r="E278" s="551">
        <v>35885498.631524317</v>
      </c>
      <c r="F278" s="551">
        <v>1880032.9486848142</v>
      </c>
      <c r="G278" s="551">
        <v>0</v>
      </c>
      <c r="H278" s="551">
        <v>514.52209537672252</v>
      </c>
      <c r="I278" s="551">
        <v>6826.0469676294324</v>
      </c>
      <c r="J278" s="551">
        <v>0</v>
      </c>
      <c r="K278" s="551">
        <v>0</v>
      </c>
      <c r="L278" s="551">
        <v>0</v>
      </c>
      <c r="M278" s="540">
        <v>0</v>
      </c>
      <c r="N278" s="532">
        <v>462</v>
      </c>
    </row>
    <row r="279" spans="1:14">
      <c r="A279" s="537" t="s">
        <v>1164</v>
      </c>
      <c r="B279" s="550">
        <v>276</v>
      </c>
      <c r="C279" s="550" t="s">
        <v>1165</v>
      </c>
      <c r="D279" s="551">
        <v>2750749</v>
      </c>
      <c r="E279" s="551">
        <v>4647956.5271948446</v>
      </c>
      <c r="F279" s="551">
        <v>117907.62649042728</v>
      </c>
      <c r="G279" s="551">
        <v>0</v>
      </c>
      <c r="H279" s="551">
        <v>41.545521820640289</v>
      </c>
      <c r="I279" s="551">
        <v>70.8195748183132</v>
      </c>
      <c r="J279" s="551">
        <v>0</v>
      </c>
      <c r="K279" s="551">
        <v>0</v>
      </c>
      <c r="L279" s="551">
        <v>0</v>
      </c>
      <c r="M279" s="540">
        <v>0</v>
      </c>
      <c r="N279" s="532">
        <v>471</v>
      </c>
    </row>
    <row r="280" spans="1:14">
      <c r="A280" s="537" t="s">
        <v>1166</v>
      </c>
      <c r="B280" s="550">
        <v>277</v>
      </c>
      <c r="C280" s="550" t="s">
        <v>1167</v>
      </c>
      <c r="D280" s="551">
        <v>125276</v>
      </c>
      <c r="E280" s="551">
        <v>137532.09417055207</v>
      </c>
      <c r="F280" s="551">
        <v>1858.5145107519913</v>
      </c>
      <c r="G280" s="551">
        <v>0</v>
      </c>
      <c r="H280" s="551">
        <v>1.2293235932758322</v>
      </c>
      <c r="I280" s="551">
        <v>2.095536904453152</v>
      </c>
      <c r="J280" s="551">
        <v>0</v>
      </c>
      <c r="K280" s="551">
        <v>0</v>
      </c>
      <c r="L280" s="551">
        <v>0</v>
      </c>
      <c r="M280" s="540">
        <v>0</v>
      </c>
      <c r="N280" s="532">
        <v>471</v>
      </c>
    </row>
    <row r="281" spans="1:14">
      <c r="A281" s="537" t="s">
        <v>1168</v>
      </c>
      <c r="B281" s="550">
        <v>278</v>
      </c>
      <c r="C281" s="550" t="s">
        <v>1169</v>
      </c>
      <c r="D281" s="551">
        <v>1654386</v>
      </c>
      <c r="E281" s="551">
        <v>11447549.637540447</v>
      </c>
      <c r="F281" s="551">
        <v>721866.93815154489</v>
      </c>
      <c r="G281" s="551">
        <v>594626.04258858843</v>
      </c>
      <c r="H281" s="551">
        <v>1609499.9757396616</v>
      </c>
      <c r="I281" s="551">
        <v>1332668.48235141</v>
      </c>
      <c r="J281" s="551">
        <v>0</v>
      </c>
      <c r="K281" s="551">
        <v>0</v>
      </c>
      <c r="L281" s="551">
        <v>0</v>
      </c>
      <c r="M281" s="540">
        <v>0</v>
      </c>
      <c r="N281" s="532">
        <v>471</v>
      </c>
    </row>
    <row r="282" spans="1:14">
      <c r="A282" s="537" t="s">
        <v>1170</v>
      </c>
      <c r="B282" s="550">
        <v>279</v>
      </c>
      <c r="C282" s="550" t="s">
        <v>1171</v>
      </c>
      <c r="D282" s="551">
        <v>949001</v>
      </c>
      <c r="E282" s="551">
        <v>17984190.175491881</v>
      </c>
      <c r="F282" s="551">
        <v>479491.87339269073</v>
      </c>
      <c r="G282" s="551">
        <v>10209907.986885287</v>
      </c>
      <c r="H282" s="551">
        <v>1230278.1447765189</v>
      </c>
      <c r="I282" s="551">
        <v>339103.79873677017</v>
      </c>
      <c r="J282" s="551">
        <v>0</v>
      </c>
      <c r="K282" s="551">
        <v>0</v>
      </c>
      <c r="L282" s="551">
        <v>0</v>
      </c>
      <c r="M282" s="540">
        <v>0</v>
      </c>
      <c r="N282" s="532">
        <v>481</v>
      </c>
    </row>
    <row r="283" spans="1:14">
      <c r="A283" s="537" t="s">
        <v>1172</v>
      </c>
      <c r="B283" s="550">
        <v>280</v>
      </c>
      <c r="C283" s="550" t="s">
        <v>5</v>
      </c>
      <c r="D283" s="551">
        <v>5043316</v>
      </c>
      <c r="E283" s="551">
        <v>112379252.21835873</v>
      </c>
      <c r="F283" s="551">
        <v>3693009.2869407632</v>
      </c>
      <c r="G283" s="551">
        <v>19397835.629950762</v>
      </c>
      <c r="H283" s="551">
        <v>949041.10395031236</v>
      </c>
      <c r="I283" s="551">
        <v>1497218.1791835553</v>
      </c>
      <c r="J283" s="551">
        <v>0</v>
      </c>
      <c r="K283" s="551">
        <v>0</v>
      </c>
      <c r="L283" s="551">
        <v>0</v>
      </c>
      <c r="M283" s="540">
        <v>0</v>
      </c>
      <c r="N283" s="532">
        <v>481</v>
      </c>
    </row>
    <row r="284" spans="1:14">
      <c r="A284" s="537" t="s">
        <v>1173</v>
      </c>
      <c r="B284" s="550">
        <v>281</v>
      </c>
      <c r="C284" s="550" t="s">
        <v>343</v>
      </c>
      <c r="D284" s="551">
        <v>48959979</v>
      </c>
      <c r="E284" s="551">
        <v>36132167.613261953</v>
      </c>
      <c r="F284" s="551">
        <v>2405399.5869963388</v>
      </c>
      <c r="G284" s="551">
        <v>0</v>
      </c>
      <c r="H284" s="551">
        <v>322.9655331801855</v>
      </c>
      <c r="I284" s="551">
        <v>550.53543049800737</v>
      </c>
      <c r="J284" s="551">
        <v>0</v>
      </c>
      <c r="K284" s="551">
        <v>0</v>
      </c>
      <c r="L284" s="551">
        <v>0</v>
      </c>
      <c r="M284" s="540">
        <v>0</v>
      </c>
      <c r="N284" s="532">
        <v>511</v>
      </c>
    </row>
    <row r="285" spans="1:14">
      <c r="A285" s="537" t="s">
        <v>1174</v>
      </c>
      <c r="B285" s="550">
        <v>282</v>
      </c>
      <c r="C285" s="550" t="s">
        <v>344</v>
      </c>
      <c r="D285" s="551">
        <v>43758323</v>
      </c>
      <c r="E285" s="551">
        <v>47791874.532519847</v>
      </c>
      <c r="F285" s="551">
        <v>2858592.4730883976</v>
      </c>
      <c r="G285" s="551">
        <v>0</v>
      </c>
      <c r="H285" s="551">
        <v>427.1852274484217</v>
      </c>
      <c r="I285" s="551">
        <v>728.19102639196058</v>
      </c>
      <c r="J285" s="551">
        <v>0</v>
      </c>
      <c r="K285" s="551">
        <v>0</v>
      </c>
      <c r="L285" s="551">
        <v>0</v>
      </c>
      <c r="M285" s="540">
        <v>0</v>
      </c>
      <c r="N285" s="532">
        <v>511</v>
      </c>
    </row>
    <row r="286" spans="1:14">
      <c r="A286" s="537" t="s">
        <v>1175</v>
      </c>
      <c r="B286" s="550">
        <v>283</v>
      </c>
      <c r="C286" s="550" t="s">
        <v>591</v>
      </c>
      <c r="D286" s="551">
        <v>23544887</v>
      </c>
      <c r="E286" s="551">
        <v>2659543.4477149239</v>
      </c>
      <c r="F286" s="551">
        <v>145585.42392600433</v>
      </c>
      <c r="G286" s="551">
        <v>0</v>
      </c>
      <c r="H286" s="551">
        <v>23.772193154884338</v>
      </c>
      <c r="I286" s="551">
        <v>40.522697464142198</v>
      </c>
      <c r="J286" s="551">
        <v>0</v>
      </c>
      <c r="K286" s="551">
        <v>0</v>
      </c>
      <c r="L286" s="551">
        <v>0</v>
      </c>
      <c r="M286" s="540">
        <v>0</v>
      </c>
      <c r="N286" s="532">
        <v>531</v>
      </c>
    </row>
    <row r="287" spans="1:14">
      <c r="A287" s="537" t="s">
        <v>1176</v>
      </c>
      <c r="B287" s="550">
        <v>284</v>
      </c>
      <c r="C287" s="550" t="s">
        <v>1177</v>
      </c>
      <c r="D287" s="551">
        <v>8017322</v>
      </c>
      <c r="E287" s="551">
        <v>580404.13935362932</v>
      </c>
      <c r="F287" s="551">
        <v>32829.611297930329</v>
      </c>
      <c r="G287" s="551">
        <v>0</v>
      </c>
      <c r="H287" s="551">
        <v>5.1879127300829238</v>
      </c>
      <c r="I287" s="551">
        <v>8.8434506930770045</v>
      </c>
      <c r="J287" s="551">
        <v>0</v>
      </c>
      <c r="K287" s="551">
        <v>0</v>
      </c>
      <c r="L287" s="551">
        <v>0</v>
      </c>
      <c r="M287" s="540">
        <v>0</v>
      </c>
      <c r="N287" s="532">
        <v>531</v>
      </c>
    </row>
    <row r="288" spans="1:14">
      <c r="A288" s="537" t="s">
        <v>1178</v>
      </c>
      <c r="B288" s="550">
        <v>285</v>
      </c>
      <c r="C288" s="550" t="s">
        <v>1179</v>
      </c>
      <c r="D288" s="551">
        <v>4771376</v>
      </c>
      <c r="E288" s="551">
        <v>693220.32412057091</v>
      </c>
      <c r="F288" s="551">
        <v>38180.585085236431</v>
      </c>
      <c r="G288" s="551">
        <v>0</v>
      </c>
      <c r="H288" s="551">
        <v>6.1963144306007818</v>
      </c>
      <c r="I288" s="551">
        <v>10.562398405060225</v>
      </c>
      <c r="J288" s="551">
        <v>0</v>
      </c>
      <c r="K288" s="551">
        <v>0</v>
      </c>
      <c r="L288" s="551">
        <v>0</v>
      </c>
      <c r="M288" s="540">
        <v>0</v>
      </c>
      <c r="N288" s="532">
        <v>531</v>
      </c>
    </row>
    <row r="289" spans="1:14">
      <c r="A289" s="537" t="s">
        <v>1180</v>
      </c>
      <c r="B289" s="550">
        <v>286</v>
      </c>
      <c r="C289" s="550" t="s">
        <v>1181</v>
      </c>
      <c r="D289" s="551">
        <v>10369054</v>
      </c>
      <c r="E289" s="551">
        <v>898046.89772705548</v>
      </c>
      <c r="F289" s="551">
        <v>55779.026760471628</v>
      </c>
      <c r="G289" s="551">
        <v>0</v>
      </c>
      <c r="H289" s="551">
        <v>8.0271462883055609</v>
      </c>
      <c r="I289" s="551">
        <v>13.68328190933382</v>
      </c>
      <c r="J289" s="551">
        <v>0</v>
      </c>
      <c r="K289" s="551">
        <v>0</v>
      </c>
      <c r="L289" s="551">
        <v>0</v>
      </c>
      <c r="M289" s="540">
        <v>0</v>
      </c>
      <c r="N289" s="532">
        <v>551</v>
      </c>
    </row>
    <row r="290" spans="1:14">
      <c r="A290" s="537" t="s">
        <v>1182</v>
      </c>
      <c r="B290" s="550">
        <v>287</v>
      </c>
      <c r="C290" s="550" t="s">
        <v>1183</v>
      </c>
      <c r="D290" s="551">
        <v>13030207</v>
      </c>
      <c r="E290" s="551">
        <v>19029399.595903963</v>
      </c>
      <c r="F290" s="551">
        <v>1006952.0410549936</v>
      </c>
      <c r="G290" s="551">
        <v>0</v>
      </c>
      <c r="H290" s="551">
        <v>170.09331552901799</v>
      </c>
      <c r="I290" s="551">
        <v>289.94548045892367</v>
      </c>
      <c r="J290" s="551">
        <v>0</v>
      </c>
      <c r="K290" s="551">
        <v>0</v>
      </c>
      <c r="L290" s="551">
        <v>0</v>
      </c>
      <c r="M290" s="540">
        <v>0</v>
      </c>
      <c r="N290" s="532">
        <v>551</v>
      </c>
    </row>
    <row r="291" spans="1:14">
      <c r="A291" s="537" t="s">
        <v>1184</v>
      </c>
      <c r="B291" s="550">
        <v>288</v>
      </c>
      <c r="C291" s="550" t="s">
        <v>266</v>
      </c>
      <c r="D291" s="551">
        <v>14935043</v>
      </c>
      <c r="E291" s="551">
        <v>1811130.7769122543</v>
      </c>
      <c r="F291" s="551">
        <v>109062.68908937424</v>
      </c>
      <c r="G291" s="551">
        <v>0</v>
      </c>
      <c r="H291" s="551">
        <v>16.188699866703161</v>
      </c>
      <c r="I291" s="551">
        <v>27.595677973928314</v>
      </c>
      <c r="J291" s="551">
        <v>0</v>
      </c>
      <c r="K291" s="551">
        <v>0</v>
      </c>
      <c r="L291" s="551">
        <v>0</v>
      </c>
      <c r="M291" s="540">
        <v>0</v>
      </c>
      <c r="N291" s="532">
        <v>552</v>
      </c>
    </row>
    <row r="292" spans="1:14">
      <c r="A292" s="537" t="s">
        <v>1185</v>
      </c>
      <c r="B292" s="550">
        <v>289</v>
      </c>
      <c r="C292" s="550" t="s">
        <v>268</v>
      </c>
      <c r="D292" s="551">
        <v>52214289</v>
      </c>
      <c r="E292" s="551">
        <v>640.48041798188058</v>
      </c>
      <c r="F292" s="551">
        <v>0</v>
      </c>
      <c r="G292" s="551">
        <v>0</v>
      </c>
      <c r="H292" s="551">
        <v>5.724901475577757E-3</v>
      </c>
      <c r="I292" s="551">
        <v>9.7588156463045261E-3</v>
      </c>
      <c r="J292" s="551">
        <v>0</v>
      </c>
      <c r="K292" s="551">
        <v>0</v>
      </c>
      <c r="L292" s="551">
        <v>0</v>
      </c>
      <c r="M292" s="540">
        <v>0</v>
      </c>
      <c r="N292" s="532">
        <v>553</v>
      </c>
    </row>
    <row r="293" spans="1:14">
      <c r="A293" s="537" t="s">
        <v>1186</v>
      </c>
      <c r="B293" s="550">
        <v>290</v>
      </c>
      <c r="C293" s="550" t="s">
        <v>598</v>
      </c>
      <c r="D293" s="551">
        <v>4690299</v>
      </c>
      <c r="E293" s="551">
        <v>5950386.3332387013</v>
      </c>
      <c r="F293" s="551">
        <v>408960.98574015778</v>
      </c>
      <c r="G293" s="551">
        <v>2582.318039957046</v>
      </c>
      <c r="H293" s="551">
        <v>637.63021331370226</v>
      </c>
      <c r="I293" s="551">
        <v>41531.165147174899</v>
      </c>
      <c r="J293" s="551">
        <v>511.40939930466885</v>
      </c>
      <c r="K293" s="551">
        <v>28739.289434818333</v>
      </c>
      <c r="L293" s="551">
        <v>0</v>
      </c>
      <c r="M293" s="540">
        <v>0</v>
      </c>
      <c r="N293" s="532">
        <v>571</v>
      </c>
    </row>
    <row r="294" spans="1:14">
      <c r="A294" s="537" t="s">
        <v>1187</v>
      </c>
      <c r="B294" s="550">
        <v>291</v>
      </c>
      <c r="C294" s="550" t="s">
        <v>600</v>
      </c>
      <c r="D294" s="551">
        <v>138279</v>
      </c>
      <c r="E294" s="551">
        <v>1030775.5398075122</v>
      </c>
      <c r="F294" s="551">
        <v>70842.714621942665</v>
      </c>
      <c r="G294" s="551">
        <v>288.82879411483106</v>
      </c>
      <c r="H294" s="551">
        <v>111.38433540118548</v>
      </c>
      <c r="I294" s="551">
        <v>7254.8651738356166</v>
      </c>
      <c r="J294" s="551">
        <v>88.590600695331148</v>
      </c>
      <c r="K294" s="551">
        <v>19289.480427987375</v>
      </c>
      <c r="L294" s="551">
        <v>0</v>
      </c>
      <c r="M294" s="540">
        <v>0</v>
      </c>
      <c r="N294" s="532">
        <v>571</v>
      </c>
    </row>
    <row r="295" spans="1:14">
      <c r="A295" s="537" t="s">
        <v>1188</v>
      </c>
      <c r="B295" s="550">
        <v>292</v>
      </c>
      <c r="C295" s="550" t="s">
        <v>1189</v>
      </c>
      <c r="D295" s="551">
        <v>1127218</v>
      </c>
      <c r="E295" s="551">
        <v>47209231.426331334</v>
      </c>
      <c r="F295" s="551">
        <v>3246257.6798922732</v>
      </c>
      <c r="G295" s="551">
        <v>0</v>
      </c>
      <c r="H295" s="551">
        <v>1848.8066188688838</v>
      </c>
      <c r="I295" s="551">
        <v>21575.387056821779</v>
      </c>
      <c r="J295" s="551">
        <v>3241.589103510405</v>
      </c>
      <c r="K295" s="551">
        <v>0</v>
      </c>
      <c r="L295" s="551">
        <v>0</v>
      </c>
      <c r="M295" s="540">
        <v>0</v>
      </c>
      <c r="N295" s="532">
        <v>572</v>
      </c>
    </row>
    <row r="296" spans="1:14">
      <c r="A296" s="537" t="s">
        <v>1190</v>
      </c>
      <c r="B296" s="550">
        <v>293</v>
      </c>
      <c r="C296" s="550" t="s">
        <v>1191</v>
      </c>
      <c r="D296" s="551">
        <v>1161015</v>
      </c>
      <c r="E296" s="551">
        <v>23273374.621262748</v>
      </c>
      <c r="F296" s="551">
        <v>1430884.9767711004</v>
      </c>
      <c r="G296" s="551">
        <v>0</v>
      </c>
      <c r="H296" s="551">
        <v>919.18431888695386</v>
      </c>
      <c r="I296" s="551">
        <v>10726.788434303839</v>
      </c>
      <c r="J296" s="551">
        <v>7155.0667569817215</v>
      </c>
      <c r="K296" s="551">
        <v>0</v>
      </c>
      <c r="L296" s="551">
        <v>0</v>
      </c>
      <c r="M296" s="540">
        <v>0</v>
      </c>
      <c r="N296" s="532">
        <v>572</v>
      </c>
    </row>
    <row r="297" spans="1:14">
      <c r="A297" s="537" t="s">
        <v>1192</v>
      </c>
      <c r="B297" s="550">
        <v>294</v>
      </c>
      <c r="C297" s="550" t="s">
        <v>604</v>
      </c>
      <c r="D297" s="551">
        <v>13697814</v>
      </c>
      <c r="E297" s="551">
        <v>606741299.62517214</v>
      </c>
      <c r="F297" s="551">
        <v>41739378.152963042</v>
      </c>
      <c r="G297" s="551">
        <v>72460.254963404572</v>
      </c>
      <c r="H297" s="551">
        <v>23958.285516805467</v>
      </c>
      <c r="I297" s="551">
        <v>279590.77924503275</v>
      </c>
      <c r="J297" s="551">
        <v>63371.522325982769</v>
      </c>
      <c r="K297" s="551">
        <v>0</v>
      </c>
      <c r="L297" s="551">
        <v>0</v>
      </c>
      <c r="M297" s="540">
        <v>0</v>
      </c>
      <c r="N297" s="532">
        <v>572</v>
      </c>
    </row>
    <row r="298" spans="1:14">
      <c r="A298" s="537" t="s">
        <v>1193</v>
      </c>
      <c r="B298" s="550">
        <v>295</v>
      </c>
      <c r="C298" s="550" t="s">
        <v>606</v>
      </c>
      <c r="D298" s="551">
        <v>6111144</v>
      </c>
      <c r="E298" s="551">
        <v>456122894.29056168</v>
      </c>
      <c r="F298" s="551">
        <v>30944687.457507204</v>
      </c>
      <c r="G298" s="551">
        <v>149625.35438963701</v>
      </c>
      <c r="H298" s="551">
        <v>18033.343370206763</v>
      </c>
      <c r="I298" s="551">
        <v>210447.30106971503</v>
      </c>
      <c r="J298" s="551">
        <v>823248.5741197546</v>
      </c>
      <c r="K298" s="551">
        <v>0</v>
      </c>
      <c r="L298" s="551">
        <v>0</v>
      </c>
      <c r="M298" s="540">
        <v>0</v>
      </c>
      <c r="N298" s="532">
        <v>573</v>
      </c>
    </row>
    <row r="299" spans="1:14">
      <c r="A299" s="537" t="s">
        <v>1194</v>
      </c>
      <c r="B299" s="550">
        <v>296</v>
      </c>
      <c r="C299" s="550" t="s">
        <v>608</v>
      </c>
      <c r="D299" s="551">
        <v>3738035</v>
      </c>
      <c r="E299" s="551">
        <v>465008896.49176037</v>
      </c>
      <c r="F299" s="551">
        <v>31775209.649867337</v>
      </c>
      <c r="G299" s="551">
        <v>7071.5863688866903</v>
      </c>
      <c r="H299" s="551">
        <v>18383.264707716782</v>
      </c>
      <c r="I299" s="551">
        <v>214530.8478393812</v>
      </c>
      <c r="J299" s="551">
        <v>433264.10401214613</v>
      </c>
      <c r="K299" s="551">
        <v>0</v>
      </c>
      <c r="L299" s="551">
        <v>0</v>
      </c>
      <c r="M299" s="540">
        <v>0</v>
      </c>
      <c r="N299" s="532">
        <v>573</v>
      </c>
    </row>
    <row r="300" spans="1:14">
      <c r="A300" s="537" t="s">
        <v>1195</v>
      </c>
      <c r="B300" s="550">
        <v>297</v>
      </c>
      <c r="C300" s="550" t="s">
        <v>610</v>
      </c>
      <c r="D300" s="551">
        <v>3281300</v>
      </c>
      <c r="E300" s="551">
        <v>0</v>
      </c>
      <c r="F300" s="551">
        <v>0</v>
      </c>
      <c r="G300" s="551">
        <v>0</v>
      </c>
      <c r="H300" s="551">
        <v>0</v>
      </c>
      <c r="I300" s="551">
        <v>0</v>
      </c>
      <c r="J300" s="551">
        <v>0</v>
      </c>
      <c r="K300" s="551">
        <v>0</v>
      </c>
      <c r="L300" s="551">
        <v>0</v>
      </c>
      <c r="M300" s="540">
        <v>0</v>
      </c>
      <c r="N300" s="532">
        <v>574</v>
      </c>
    </row>
    <row r="301" spans="1:14">
      <c r="A301" s="537" t="s">
        <v>1196</v>
      </c>
      <c r="B301" s="550">
        <v>298</v>
      </c>
      <c r="C301" s="550" t="s">
        <v>612</v>
      </c>
      <c r="D301" s="551">
        <v>739792</v>
      </c>
      <c r="E301" s="551">
        <v>115948157.08680753</v>
      </c>
      <c r="F301" s="551">
        <v>8414587.1549504045</v>
      </c>
      <c r="G301" s="551">
        <v>248342.79024496698</v>
      </c>
      <c r="H301" s="551">
        <v>4588.6126148794956</v>
      </c>
      <c r="I301" s="551">
        <v>124079.83091255778</v>
      </c>
      <c r="J301" s="551">
        <v>162739.85749098961</v>
      </c>
      <c r="K301" s="551">
        <v>0</v>
      </c>
      <c r="L301" s="551">
        <v>0</v>
      </c>
      <c r="M301" s="540">
        <v>0</v>
      </c>
      <c r="N301" s="532">
        <v>574</v>
      </c>
    </row>
    <row r="302" spans="1:14">
      <c r="A302" s="537" t="s">
        <v>1197</v>
      </c>
      <c r="B302" s="550">
        <v>299</v>
      </c>
      <c r="C302" s="550" t="s">
        <v>614</v>
      </c>
      <c r="D302" s="551">
        <v>1446064</v>
      </c>
      <c r="E302" s="551">
        <v>11771501.772008309</v>
      </c>
      <c r="F302" s="551">
        <v>837619.93779030873</v>
      </c>
      <c r="G302" s="551">
        <v>69282.437552601681</v>
      </c>
      <c r="H302" s="551">
        <v>440.70894204741654</v>
      </c>
      <c r="I302" s="551">
        <v>11917.129555363814</v>
      </c>
      <c r="J302" s="551">
        <v>16521.974725284614</v>
      </c>
      <c r="K302" s="551">
        <v>0</v>
      </c>
      <c r="L302" s="551">
        <v>0</v>
      </c>
      <c r="M302" s="540">
        <v>0</v>
      </c>
      <c r="N302" s="532">
        <v>574</v>
      </c>
    </row>
    <row r="303" spans="1:14">
      <c r="A303" s="537" t="s">
        <v>1198</v>
      </c>
      <c r="B303" s="550">
        <v>300</v>
      </c>
      <c r="C303" s="550" t="s">
        <v>278</v>
      </c>
      <c r="D303" s="551">
        <v>1668709</v>
      </c>
      <c r="E303" s="551">
        <v>48300193.242842354</v>
      </c>
      <c r="F303" s="551">
        <v>3290398.020117152</v>
      </c>
      <c r="G303" s="551">
        <v>0</v>
      </c>
      <c r="H303" s="551">
        <v>1146.9613737753218</v>
      </c>
      <c r="I303" s="551">
        <v>50688.17018092396</v>
      </c>
      <c r="J303" s="551">
        <v>0</v>
      </c>
      <c r="K303" s="551">
        <v>0</v>
      </c>
      <c r="L303" s="551">
        <v>0</v>
      </c>
      <c r="M303" s="540">
        <v>0</v>
      </c>
      <c r="N303" s="532">
        <v>575</v>
      </c>
    </row>
    <row r="304" spans="1:14">
      <c r="A304" s="537" t="s">
        <v>1199</v>
      </c>
      <c r="B304" s="550">
        <v>301</v>
      </c>
      <c r="C304" s="550" t="s">
        <v>280</v>
      </c>
      <c r="D304" s="551">
        <v>811755</v>
      </c>
      <c r="E304" s="551">
        <v>17907049.00335677</v>
      </c>
      <c r="F304" s="551">
        <v>1233175.559734643</v>
      </c>
      <c r="G304" s="551">
        <v>272.32004504534802</v>
      </c>
      <c r="H304" s="551">
        <v>160.06124213068543</v>
      </c>
      <c r="I304" s="551">
        <v>272.8445477595285</v>
      </c>
      <c r="J304" s="551">
        <v>0</v>
      </c>
      <c r="K304" s="551">
        <v>0</v>
      </c>
      <c r="L304" s="551">
        <v>0</v>
      </c>
      <c r="M304" s="540">
        <v>0</v>
      </c>
      <c r="N304" s="532">
        <v>576</v>
      </c>
    </row>
    <row r="305" spans="1:14">
      <c r="A305" s="537" t="s">
        <v>1200</v>
      </c>
      <c r="B305" s="550">
        <v>302</v>
      </c>
      <c r="C305" s="550" t="s">
        <v>282</v>
      </c>
      <c r="D305" s="551">
        <v>3045236</v>
      </c>
      <c r="E305" s="551">
        <v>7061075.1599939857</v>
      </c>
      <c r="F305" s="551">
        <v>478231.76928997278</v>
      </c>
      <c r="G305" s="551">
        <v>1909.9144185158077</v>
      </c>
      <c r="H305" s="551">
        <v>63.11505936432647</v>
      </c>
      <c r="I305" s="551">
        <v>107.58756835721243</v>
      </c>
      <c r="J305" s="551">
        <v>0</v>
      </c>
      <c r="K305" s="551">
        <v>0</v>
      </c>
      <c r="L305" s="551">
        <v>0</v>
      </c>
      <c r="M305" s="540">
        <v>0</v>
      </c>
      <c r="N305" s="532">
        <v>577</v>
      </c>
    </row>
    <row r="306" spans="1:14">
      <c r="A306" s="537" t="s">
        <v>1201</v>
      </c>
      <c r="B306" s="550">
        <v>303</v>
      </c>
      <c r="C306" s="550" t="s">
        <v>619</v>
      </c>
      <c r="D306" s="551">
        <v>1214221</v>
      </c>
      <c r="E306" s="551">
        <v>2652581.1185190706</v>
      </c>
      <c r="F306" s="551">
        <v>180455.0230589571</v>
      </c>
      <c r="G306" s="551">
        <v>0</v>
      </c>
      <c r="H306" s="551">
        <v>23.709960731272723</v>
      </c>
      <c r="I306" s="551">
        <v>40.416614459598051</v>
      </c>
      <c r="J306" s="551">
        <v>0</v>
      </c>
      <c r="K306" s="551">
        <v>0</v>
      </c>
      <c r="L306" s="551">
        <v>0</v>
      </c>
      <c r="M306" s="540">
        <v>0</v>
      </c>
      <c r="N306" s="532">
        <v>578</v>
      </c>
    </row>
    <row r="307" spans="1:14">
      <c r="A307" s="537" t="s">
        <v>1202</v>
      </c>
      <c r="B307" s="550">
        <v>304</v>
      </c>
      <c r="C307" s="550" t="s">
        <v>1203</v>
      </c>
      <c r="D307" s="551">
        <v>3986748</v>
      </c>
      <c r="E307" s="551">
        <v>8890291.7710005268</v>
      </c>
      <c r="F307" s="551">
        <v>599166.49332975515</v>
      </c>
      <c r="G307" s="551">
        <v>0</v>
      </c>
      <c r="H307" s="551">
        <v>79.465418534556321</v>
      </c>
      <c r="I307" s="551">
        <v>135.45881497583392</v>
      </c>
      <c r="J307" s="551">
        <v>0</v>
      </c>
      <c r="K307" s="551">
        <v>0</v>
      </c>
      <c r="L307" s="551">
        <v>0</v>
      </c>
      <c r="M307" s="540">
        <v>0</v>
      </c>
      <c r="N307" s="532">
        <v>578</v>
      </c>
    </row>
    <row r="308" spans="1:14">
      <c r="A308" s="537" t="s">
        <v>1204</v>
      </c>
      <c r="B308" s="550">
        <v>305</v>
      </c>
      <c r="C308" s="550" t="s">
        <v>1205</v>
      </c>
      <c r="D308" s="551">
        <v>126763</v>
      </c>
      <c r="E308" s="551">
        <v>390380.30660407757</v>
      </c>
      <c r="F308" s="551">
        <v>27839.738658217735</v>
      </c>
      <c r="G308" s="551">
        <v>22.319561781671837</v>
      </c>
      <c r="H308" s="551">
        <v>3.4893944148303482</v>
      </c>
      <c r="I308" s="551">
        <v>5.9481122874935535</v>
      </c>
      <c r="J308" s="551">
        <v>0</v>
      </c>
      <c r="K308" s="551">
        <v>0</v>
      </c>
      <c r="L308" s="551">
        <v>0</v>
      </c>
      <c r="M308" s="540">
        <v>0</v>
      </c>
      <c r="N308" s="532">
        <v>578</v>
      </c>
    </row>
    <row r="309" spans="1:14">
      <c r="A309" s="537" t="s">
        <v>1206</v>
      </c>
      <c r="B309" s="550">
        <v>306</v>
      </c>
      <c r="C309" s="550" t="s">
        <v>1207</v>
      </c>
      <c r="D309" s="551">
        <v>120928</v>
      </c>
      <c r="E309" s="551">
        <v>95470.701779201889</v>
      </c>
      <c r="F309" s="551">
        <v>6636.7710325581384</v>
      </c>
      <c r="G309" s="551">
        <v>20.290510710610761</v>
      </c>
      <c r="H309" s="551">
        <v>0.85335998751121744</v>
      </c>
      <c r="I309" s="551">
        <v>1.4546595838514871</v>
      </c>
      <c r="J309" s="551">
        <v>0</v>
      </c>
      <c r="K309" s="551">
        <v>0</v>
      </c>
      <c r="L309" s="551">
        <v>0</v>
      </c>
      <c r="M309" s="540">
        <v>0</v>
      </c>
      <c r="N309" s="532">
        <v>578</v>
      </c>
    </row>
    <row r="310" spans="1:14">
      <c r="A310" s="537" t="s">
        <v>1208</v>
      </c>
      <c r="B310" s="550">
        <v>307</v>
      </c>
      <c r="C310" s="550" t="s">
        <v>1209</v>
      </c>
      <c r="D310" s="551">
        <v>53766</v>
      </c>
      <c r="E310" s="551">
        <v>105666.51183883063</v>
      </c>
      <c r="F310" s="551">
        <v>7507.5839493408857</v>
      </c>
      <c r="G310" s="551">
        <v>4.0581021421221521</v>
      </c>
      <c r="H310" s="551">
        <v>0.94449471453222444</v>
      </c>
      <c r="I310" s="551">
        <v>1.610010204952707</v>
      </c>
      <c r="J310" s="551">
        <v>0</v>
      </c>
      <c r="K310" s="551">
        <v>0</v>
      </c>
      <c r="L310" s="551">
        <v>0</v>
      </c>
      <c r="M310" s="540">
        <v>0</v>
      </c>
      <c r="N310" s="532">
        <v>578</v>
      </c>
    </row>
    <row r="311" spans="1:14">
      <c r="A311" s="537" t="s">
        <v>1210</v>
      </c>
      <c r="B311" s="550">
        <v>308</v>
      </c>
      <c r="C311" s="550" t="s">
        <v>1211</v>
      </c>
      <c r="D311" s="551">
        <v>23721</v>
      </c>
      <c r="E311" s="551">
        <v>52378.747855591442</v>
      </c>
      <c r="F311" s="551">
        <v>3561.1352814779943</v>
      </c>
      <c r="G311" s="551">
        <v>0</v>
      </c>
      <c r="H311" s="551">
        <v>0.46818476017150307</v>
      </c>
      <c r="I311" s="551">
        <v>0.79807989402331159</v>
      </c>
      <c r="J311" s="551">
        <v>0</v>
      </c>
      <c r="K311" s="551">
        <v>0</v>
      </c>
      <c r="L311" s="551">
        <v>0</v>
      </c>
      <c r="M311" s="540">
        <v>0</v>
      </c>
      <c r="N311" s="532">
        <v>578</v>
      </c>
    </row>
    <row r="312" spans="1:14">
      <c r="A312" s="537" t="s">
        <v>1212</v>
      </c>
      <c r="B312" s="550">
        <v>309</v>
      </c>
      <c r="C312" s="550" t="s">
        <v>1213</v>
      </c>
      <c r="D312" s="551">
        <v>228009</v>
      </c>
      <c r="E312" s="551">
        <v>673953.26640867593</v>
      </c>
      <c r="F312" s="551">
        <v>45392.296285253047</v>
      </c>
      <c r="G312" s="551">
        <v>0</v>
      </c>
      <c r="H312" s="551">
        <v>6.0240968201507625</v>
      </c>
      <c r="I312" s="551">
        <v>10.268831796342436</v>
      </c>
      <c r="J312" s="551">
        <v>0</v>
      </c>
      <c r="K312" s="551">
        <v>0</v>
      </c>
      <c r="L312" s="551">
        <v>0</v>
      </c>
      <c r="M312" s="540">
        <v>0</v>
      </c>
      <c r="N312" s="532">
        <v>578</v>
      </c>
    </row>
    <row r="313" spans="1:14">
      <c r="A313" s="537" t="s">
        <v>1214</v>
      </c>
      <c r="B313" s="550">
        <v>310</v>
      </c>
      <c r="C313" s="550" t="s">
        <v>1215</v>
      </c>
      <c r="D313" s="551">
        <v>198760</v>
      </c>
      <c r="E313" s="551">
        <v>1906981.2521363795</v>
      </c>
      <c r="F313" s="551">
        <v>131225.19667457475</v>
      </c>
      <c r="G313" s="551">
        <v>0</v>
      </c>
      <c r="H313" s="551">
        <v>17.045454439738286</v>
      </c>
      <c r="I313" s="551">
        <v>29.056124056371043</v>
      </c>
      <c r="J313" s="551">
        <v>0</v>
      </c>
      <c r="K313" s="551">
        <v>0</v>
      </c>
      <c r="L313" s="551">
        <v>0</v>
      </c>
      <c r="M313" s="540">
        <v>0</v>
      </c>
      <c r="N313" s="532">
        <v>578</v>
      </c>
    </row>
    <row r="314" spans="1:14">
      <c r="A314" s="537" t="s">
        <v>1216</v>
      </c>
      <c r="B314" s="550">
        <v>311</v>
      </c>
      <c r="C314" s="550" t="s">
        <v>1217</v>
      </c>
      <c r="D314" s="551">
        <v>664567</v>
      </c>
      <c r="E314" s="551">
        <v>206072.59877264005</v>
      </c>
      <c r="F314" s="551">
        <v>11000.076240221013</v>
      </c>
      <c r="G314" s="551">
        <v>0</v>
      </c>
      <c r="H314" s="551">
        <v>1.8419693899572203</v>
      </c>
      <c r="I314" s="551">
        <v>3.1398688308281226</v>
      </c>
      <c r="J314" s="551">
        <v>0</v>
      </c>
      <c r="K314" s="551">
        <v>0</v>
      </c>
      <c r="L314" s="551">
        <v>0</v>
      </c>
      <c r="M314" s="540">
        <v>0</v>
      </c>
      <c r="N314" s="532">
        <v>578</v>
      </c>
    </row>
    <row r="315" spans="1:14">
      <c r="A315" s="537" t="s">
        <v>1218</v>
      </c>
      <c r="B315" s="550">
        <v>312</v>
      </c>
      <c r="C315" s="550" t="s">
        <v>286</v>
      </c>
      <c r="D315" s="551">
        <v>1532744</v>
      </c>
      <c r="E315" s="551">
        <v>1936467.7537353951</v>
      </c>
      <c r="F315" s="551">
        <v>118257.62484493532</v>
      </c>
      <c r="G315" s="551">
        <v>0</v>
      </c>
      <c r="H315" s="551">
        <v>17.309018026968214</v>
      </c>
      <c r="I315" s="551">
        <v>29.505401388012107</v>
      </c>
      <c r="J315" s="551">
        <v>0</v>
      </c>
      <c r="K315" s="551">
        <v>0</v>
      </c>
      <c r="L315" s="551">
        <v>0</v>
      </c>
      <c r="M315" s="540">
        <v>0</v>
      </c>
      <c r="N315" s="532">
        <v>579</v>
      </c>
    </row>
    <row r="316" spans="1:14">
      <c r="A316" s="537" t="s">
        <v>1219</v>
      </c>
      <c r="B316" s="550">
        <v>313</v>
      </c>
      <c r="C316" s="550" t="s">
        <v>1220</v>
      </c>
      <c r="D316" s="551">
        <v>7163409</v>
      </c>
      <c r="E316" s="551">
        <v>714038.76885250513</v>
      </c>
      <c r="F316" s="551">
        <v>37678.040993073526</v>
      </c>
      <c r="G316" s="551">
        <v>0</v>
      </c>
      <c r="H316" s="551">
        <v>6.3823990346244699</v>
      </c>
      <c r="I316" s="551">
        <v>10.879603050944457</v>
      </c>
      <c r="J316" s="551">
        <v>0</v>
      </c>
      <c r="K316" s="551">
        <v>0</v>
      </c>
      <c r="L316" s="551">
        <v>0</v>
      </c>
      <c r="M316" s="540">
        <v>0</v>
      </c>
      <c r="N316" s="532">
        <v>591</v>
      </c>
    </row>
    <row r="317" spans="1:14">
      <c r="A317" s="537" t="s">
        <v>1221</v>
      </c>
      <c r="B317" s="550">
        <v>314</v>
      </c>
      <c r="C317" s="550" t="s">
        <v>1222</v>
      </c>
      <c r="D317" s="551">
        <v>9087469</v>
      </c>
      <c r="E317" s="551">
        <v>929767.73418747354</v>
      </c>
      <c r="F317" s="551">
        <v>49248.322267369367</v>
      </c>
      <c r="G317" s="551">
        <v>0</v>
      </c>
      <c r="H317" s="551">
        <v>8.3106813634777499</v>
      </c>
      <c r="I317" s="551">
        <v>14.166603157685477</v>
      </c>
      <c r="J317" s="551">
        <v>0</v>
      </c>
      <c r="K317" s="551">
        <v>0</v>
      </c>
      <c r="L317" s="551">
        <v>0</v>
      </c>
      <c r="M317" s="540">
        <v>0</v>
      </c>
      <c r="N317" s="532">
        <v>591</v>
      </c>
    </row>
    <row r="318" spans="1:14">
      <c r="A318" s="537" t="s">
        <v>1223</v>
      </c>
      <c r="B318" s="550">
        <v>315</v>
      </c>
      <c r="C318" s="550" t="s">
        <v>1224</v>
      </c>
      <c r="D318" s="551">
        <v>1701748</v>
      </c>
      <c r="E318" s="551">
        <v>335964.0182023205</v>
      </c>
      <c r="F318" s="551">
        <v>17643.526774795933</v>
      </c>
      <c r="G318" s="551">
        <v>0</v>
      </c>
      <c r="H318" s="551">
        <v>3.0029972026434524</v>
      </c>
      <c r="I318" s="551">
        <v>5.1189869750567407</v>
      </c>
      <c r="J318" s="551">
        <v>0</v>
      </c>
      <c r="K318" s="551">
        <v>0</v>
      </c>
      <c r="L318" s="551">
        <v>0</v>
      </c>
      <c r="M318" s="540">
        <v>0</v>
      </c>
      <c r="N318" s="532">
        <v>591</v>
      </c>
    </row>
    <row r="319" spans="1:14">
      <c r="A319" s="537" t="s">
        <v>1225</v>
      </c>
      <c r="B319" s="550">
        <v>316</v>
      </c>
      <c r="C319" s="550" t="s">
        <v>1226</v>
      </c>
      <c r="D319" s="551">
        <v>900390</v>
      </c>
      <c r="E319" s="551">
        <v>232938.79560094629</v>
      </c>
      <c r="F319" s="551">
        <v>12261.143640400875</v>
      </c>
      <c r="G319" s="551">
        <v>0</v>
      </c>
      <c r="H319" s="551">
        <v>2.0821115169408499</v>
      </c>
      <c r="I319" s="551">
        <v>3.5492213334243683</v>
      </c>
      <c r="J319" s="551">
        <v>0</v>
      </c>
      <c r="K319" s="551">
        <v>0</v>
      </c>
      <c r="L319" s="551">
        <v>0</v>
      </c>
      <c r="M319" s="540">
        <v>0</v>
      </c>
      <c r="N319" s="532">
        <v>592</v>
      </c>
    </row>
    <row r="320" spans="1:14">
      <c r="A320" s="537" t="s">
        <v>1227</v>
      </c>
      <c r="B320" s="550">
        <v>317</v>
      </c>
      <c r="C320" s="550" t="s">
        <v>1228</v>
      </c>
      <c r="D320" s="551">
        <v>2450372</v>
      </c>
      <c r="E320" s="551">
        <v>380955.15742164274</v>
      </c>
      <c r="F320" s="551">
        <v>21000.297138284575</v>
      </c>
      <c r="G320" s="551">
        <v>0</v>
      </c>
      <c r="H320" s="551">
        <v>3.4051482006649239</v>
      </c>
      <c r="I320" s="551">
        <v>5.8045040041987752</v>
      </c>
      <c r="J320" s="551">
        <v>0</v>
      </c>
      <c r="K320" s="551">
        <v>0</v>
      </c>
      <c r="L320" s="551">
        <v>0</v>
      </c>
      <c r="M320" s="540">
        <v>0</v>
      </c>
      <c r="N320" s="532">
        <v>592</v>
      </c>
    </row>
    <row r="321" spans="1:14">
      <c r="A321" s="537" t="s">
        <v>1229</v>
      </c>
      <c r="B321" s="550">
        <v>318</v>
      </c>
      <c r="C321" s="550" t="s">
        <v>1230</v>
      </c>
      <c r="D321" s="551">
        <v>1045479</v>
      </c>
      <c r="E321" s="551">
        <v>276433.85880348715</v>
      </c>
      <c r="F321" s="551">
        <v>15163.324874652742</v>
      </c>
      <c r="G321" s="551">
        <v>0</v>
      </c>
      <c r="H321" s="551">
        <v>2.4708899159638444</v>
      </c>
      <c r="I321" s="551">
        <v>4.2119430832249503</v>
      </c>
      <c r="J321" s="551">
        <v>0</v>
      </c>
      <c r="K321" s="551">
        <v>0</v>
      </c>
      <c r="L321" s="551">
        <v>0</v>
      </c>
      <c r="M321" s="540">
        <v>0</v>
      </c>
      <c r="N321" s="532">
        <v>592</v>
      </c>
    </row>
    <row r="322" spans="1:14">
      <c r="A322" s="537" t="s">
        <v>1231</v>
      </c>
      <c r="B322" s="550">
        <v>319</v>
      </c>
      <c r="C322" s="550" t="s">
        <v>292</v>
      </c>
      <c r="D322" s="551">
        <v>27277475</v>
      </c>
      <c r="E322" s="551">
        <v>2304972.3093974618</v>
      </c>
      <c r="F322" s="551">
        <v>132145.28404560758</v>
      </c>
      <c r="G322" s="551">
        <v>0</v>
      </c>
      <c r="H322" s="551">
        <v>20.602877160264267</v>
      </c>
      <c r="I322" s="551">
        <v>35.120199159442507</v>
      </c>
      <c r="J322" s="551">
        <v>0</v>
      </c>
      <c r="K322" s="551">
        <v>0</v>
      </c>
      <c r="L322" s="551">
        <v>0</v>
      </c>
      <c r="M322" s="540">
        <v>0</v>
      </c>
      <c r="N322" s="532">
        <v>593</v>
      </c>
    </row>
    <row r="323" spans="1:14">
      <c r="A323" s="537" t="s">
        <v>1232</v>
      </c>
      <c r="B323" s="550">
        <v>320</v>
      </c>
      <c r="C323" s="550" t="s">
        <v>294</v>
      </c>
      <c r="D323" s="551">
        <v>8424576</v>
      </c>
      <c r="E323" s="551">
        <v>421967.75575070002</v>
      </c>
      <c r="F323" s="551">
        <v>22346.500092559152</v>
      </c>
      <c r="G323" s="551">
        <v>0</v>
      </c>
      <c r="H323" s="551">
        <v>3.7717372143167678</v>
      </c>
      <c r="I323" s="551">
        <v>6.4294011517654788</v>
      </c>
      <c r="J323" s="551">
        <v>0</v>
      </c>
      <c r="K323" s="551">
        <v>0</v>
      </c>
      <c r="L323" s="551">
        <v>0</v>
      </c>
      <c r="M323" s="540">
        <v>0</v>
      </c>
      <c r="N323" s="532">
        <v>594</v>
      </c>
    </row>
    <row r="324" spans="1:14">
      <c r="A324" s="537" t="s">
        <v>1233</v>
      </c>
      <c r="B324" s="550">
        <v>321</v>
      </c>
      <c r="C324" s="550" t="s">
        <v>1234</v>
      </c>
      <c r="D324" s="551">
        <v>3357286</v>
      </c>
      <c r="E324" s="551">
        <v>583331.19725358882</v>
      </c>
      <c r="F324" s="551">
        <v>33350.290530558792</v>
      </c>
      <c r="G324" s="551">
        <v>0</v>
      </c>
      <c r="H324" s="551">
        <v>5.2140760874941954</v>
      </c>
      <c r="I324" s="551">
        <v>8.8880494311957587</v>
      </c>
      <c r="J324" s="551">
        <v>0</v>
      </c>
      <c r="K324" s="551">
        <v>0</v>
      </c>
      <c r="L324" s="551">
        <v>0</v>
      </c>
      <c r="M324" s="540">
        <v>0</v>
      </c>
      <c r="N324" s="532">
        <v>595</v>
      </c>
    </row>
    <row r="325" spans="1:14">
      <c r="A325" s="537" t="s">
        <v>1235</v>
      </c>
      <c r="B325" s="550">
        <v>322</v>
      </c>
      <c r="C325" s="550" t="s">
        <v>1236</v>
      </c>
      <c r="D325" s="551">
        <v>1391150</v>
      </c>
      <c r="E325" s="551">
        <v>526523.32044955762</v>
      </c>
      <c r="F325" s="551">
        <v>28591.024976621524</v>
      </c>
      <c r="G325" s="551">
        <v>5294.6106240343825</v>
      </c>
      <c r="H325" s="551">
        <v>4.7063017846285629</v>
      </c>
      <c r="I325" s="551">
        <v>8.0224841751410381</v>
      </c>
      <c r="J325" s="551">
        <v>0</v>
      </c>
      <c r="K325" s="551">
        <v>0</v>
      </c>
      <c r="L325" s="551">
        <v>0</v>
      </c>
      <c r="M325" s="540">
        <v>0</v>
      </c>
      <c r="N325" s="532">
        <v>595</v>
      </c>
    </row>
    <row r="326" spans="1:14">
      <c r="A326" s="537" t="s">
        <v>1237</v>
      </c>
      <c r="B326" s="550">
        <v>323</v>
      </c>
      <c r="C326" s="550" t="s">
        <v>1238</v>
      </c>
      <c r="D326" s="551">
        <v>2176634</v>
      </c>
      <c r="E326" s="551">
        <v>137127.72289225383</v>
      </c>
      <c r="F326" s="551">
        <v>8160.4111616595064</v>
      </c>
      <c r="G326" s="551">
        <v>790.78210192786071</v>
      </c>
      <c r="H326" s="551">
        <v>1.2257091412757148</v>
      </c>
      <c r="I326" s="551">
        <v>2.0893756157598817</v>
      </c>
      <c r="J326" s="551">
        <v>0</v>
      </c>
      <c r="K326" s="551">
        <v>0</v>
      </c>
      <c r="L326" s="551">
        <v>0</v>
      </c>
      <c r="M326" s="540">
        <v>0</v>
      </c>
      <c r="N326" s="532">
        <v>595</v>
      </c>
    </row>
    <row r="327" spans="1:14">
      <c r="A327" s="537" t="s">
        <v>1239</v>
      </c>
      <c r="B327" s="550">
        <v>324</v>
      </c>
      <c r="C327" s="550" t="s">
        <v>1240</v>
      </c>
      <c r="D327" s="551">
        <v>15410954</v>
      </c>
      <c r="E327" s="551">
        <v>81137005.723947793</v>
      </c>
      <c r="F327" s="551">
        <v>5486148.0014257003</v>
      </c>
      <c r="G327" s="551">
        <v>1824.1169128839072</v>
      </c>
      <c r="H327" s="551">
        <v>725.23897804184014</v>
      </c>
      <c r="I327" s="551">
        <v>1236.2611857019522</v>
      </c>
      <c r="J327" s="551">
        <v>0</v>
      </c>
      <c r="K327" s="551">
        <v>0</v>
      </c>
      <c r="L327" s="551">
        <v>28905</v>
      </c>
      <c r="M327" s="540">
        <v>0</v>
      </c>
      <c r="N327" s="532">
        <v>611</v>
      </c>
    </row>
    <row r="328" spans="1:14">
      <c r="A328" s="537" t="s">
        <v>1241</v>
      </c>
      <c r="B328" s="550">
        <v>325</v>
      </c>
      <c r="C328" s="550" t="s">
        <v>1242</v>
      </c>
      <c r="D328" s="551">
        <v>27215848</v>
      </c>
      <c r="E328" s="551">
        <v>13332939.379637986</v>
      </c>
      <c r="F328" s="551">
        <v>767991.32694851048</v>
      </c>
      <c r="G328" s="551">
        <v>6131.7923367465719</v>
      </c>
      <c r="H328" s="551">
        <v>119.17579708180503</v>
      </c>
      <c r="I328" s="551">
        <v>203.15015693879013</v>
      </c>
      <c r="J328" s="551">
        <v>0</v>
      </c>
      <c r="K328" s="551">
        <v>0</v>
      </c>
      <c r="L328" s="551">
        <v>0</v>
      </c>
      <c r="M328" s="540">
        <v>0</v>
      </c>
      <c r="N328" s="532">
        <v>611</v>
      </c>
    </row>
    <row r="329" spans="1:14">
      <c r="A329" s="537" t="s">
        <v>1243</v>
      </c>
      <c r="B329" s="550">
        <v>326</v>
      </c>
      <c r="C329" s="550" t="s">
        <v>1244</v>
      </c>
      <c r="D329" s="551">
        <v>14922496</v>
      </c>
      <c r="E329" s="551">
        <v>32751606.672773752</v>
      </c>
      <c r="F329" s="551">
        <v>1805644.3457349644</v>
      </c>
      <c r="G329" s="551">
        <v>608.22977409179202</v>
      </c>
      <c r="H329" s="551">
        <v>292.74856202365453</v>
      </c>
      <c r="I329" s="551">
        <v>499.02679717667547</v>
      </c>
      <c r="J329" s="551">
        <v>0</v>
      </c>
      <c r="K329" s="551">
        <v>0</v>
      </c>
      <c r="L329" s="551">
        <v>12416.187294729814</v>
      </c>
      <c r="M329" s="540">
        <v>0</v>
      </c>
      <c r="N329" s="532">
        <v>631</v>
      </c>
    </row>
    <row r="330" spans="1:14">
      <c r="A330" s="537" t="s">
        <v>1245</v>
      </c>
      <c r="B330" s="550">
        <v>327</v>
      </c>
      <c r="C330" s="550" t="s">
        <v>1246</v>
      </c>
      <c r="D330" s="551">
        <v>7353722</v>
      </c>
      <c r="E330" s="551">
        <v>29593880.613299426</v>
      </c>
      <c r="F330" s="551">
        <v>1597546.1742963458</v>
      </c>
      <c r="G330" s="551">
        <v>132.33145438360845</v>
      </c>
      <c r="H330" s="551">
        <v>264.52338906002717</v>
      </c>
      <c r="I330" s="551">
        <v>450.91343475251244</v>
      </c>
      <c r="J330" s="551">
        <v>0</v>
      </c>
      <c r="K330" s="551">
        <v>0</v>
      </c>
      <c r="L330" s="551">
        <v>6118.524033541642</v>
      </c>
      <c r="M330" s="540">
        <v>0</v>
      </c>
      <c r="N330" s="532">
        <v>631</v>
      </c>
    </row>
    <row r="331" spans="1:14">
      <c r="A331" s="537" t="s">
        <v>1247</v>
      </c>
      <c r="B331" s="550">
        <v>328</v>
      </c>
      <c r="C331" s="550" t="s">
        <v>1248</v>
      </c>
      <c r="D331" s="551">
        <v>699738</v>
      </c>
      <c r="E331" s="551">
        <v>6370809.1975726672</v>
      </c>
      <c r="F331" s="551">
        <v>339815.18359040678</v>
      </c>
      <c r="G331" s="551">
        <v>0</v>
      </c>
      <c r="H331" s="551">
        <v>56.945152344751186</v>
      </c>
      <c r="I331" s="551">
        <v>97.070184710396234</v>
      </c>
      <c r="J331" s="551">
        <v>0</v>
      </c>
      <c r="K331" s="551">
        <v>0</v>
      </c>
      <c r="L331" s="551">
        <v>582.18168873328545</v>
      </c>
      <c r="M331" s="540">
        <v>0</v>
      </c>
      <c r="N331" s="532">
        <v>631</v>
      </c>
    </row>
    <row r="332" spans="1:14">
      <c r="A332" s="537" t="s">
        <v>1249</v>
      </c>
      <c r="B332" s="550">
        <v>329</v>
      </c>
      <c r="C332" s="550" t="s">
        <v>1250</v>
      </c>
      <c r="D332" s="551">
        <v>7078</v>
      </c>
      <c r="E332" s="551">
        <v>50641.658218403638</v>
      </c>
      <c r="F332" s="551">
        <v>2769.5070821007612</v>
      </c>
      <c r="G332" s="551">
        <v>0</v>
      </c>
      <c r="H332" s="551">
        <v>0.45265787324733686</v>
      </c>
      <c r="I332" s="551">
        <v>0.77161235956872742</v>
      </c>
      <c r="J332" s="551">
        <v>0</v>
      </c>
      <c r="K332" s="551">
        <v>0</v>
      </c>
      <c r="L332" s="551">
        <v>5.9075174932204177</v>
      </c>
      <c r="M332" s="540">
        <v>0</v>
      </c>
      <c r="N332" s="532">
        <v>631</v>
      </c>
    </row>
    <row r="333" spans="1:14">
      <c r="A333" s="537" t="s">
        <v>1251</v>
      </c>
      <c r="B333" s="550">
        <v>330</v>
      </c>
      <c r="C333" s="550" t="s">
        <v>1252</v>
      </c>
      <c r="D333" s="551">
        <v>922818</v>
      </c>
      <c r="E333" s="551">
        <v>2619913.9885207545</v>
      </c>
      <c r="F333" s="551">
        <v>144762.48881928835</v>
      </c>
      <c r="G333" s="551">
        <v>0</v>
      </c>
      <c r="H333" s="551">
        <v>23.417967259685362</v>
      </c>
      <c r="I333" s="551">
        <v>39.918874809177609</v>
      </c>
      <c r="J333" s="551">
        <v>0</v>
      </c>
      <c r="K333" s="551">
        <v>0</v>
      </c>
      <c r="L333" s="551">
        <v>767.81086517518349</v>
      </c>
      <c r="M333" s="540">
        <v>0</v>
      </c>
      <c r="N333" s="532">
        <v>631</v>
      </c>
    </row>
    <row r="334" spans="1:14">
      <c r="A334" s="537" t="s">
        <v>1253</v>
      </c>
      <c r="B334" s="550">
        <v>331</v>
      </c>
      <c r="C334" s="550" t="s">
        <v>1254</v>
      </c>
      <c r="D334" s="551">
        <v>301345</v>
      </c>
      <c r="E334" s="551">
        <v>1477365.4783557225</v>
      </c>
      <c r="F334" s="551">
        <v>85059.320872128024</v>
      </c>
      <c r="G334" s="551">
        <v>0</v>
      </c>
      <c r="H334" s="551">
        <v>13.205355807217808</v>
      </c>
      <c r="I334" s="551">
        <v>22.510192256800384</v>
      </c>
      <c r="J334" s="551">
        <v>0</v>
      </c>
      <c r="K334" s="551">
        <v>0</v>
      </c>
      <c r="L334" s="551">
        <v>250.69507333905798</v>
      </c>
      <c r="M334" s="540">
        <v>0</v>
      </c>
      <c r="N334" s="532">
        <v>631</v>
      </c>
    </row>
    <row r="335" spans="1:14">
      <c r="A335" s="537" t="s">
        <v>1255</v>
      </c>
      <c r="B335" s="550">
        <v>332</v>
      </c>
      <c r="C335" s="550" t="s">
        <v>1256</v>
      </c>
      <c r="D335" s="551">
        <v>516642</v>
      </c>
      <c r="E335" s="551">
        <v>5595865.2028764999</v>
      </c>
      <c r="F335" s="551">
        <v>325657.04976737674</v>
      </c>
      <c r="G335" s="551">
        <v>0</v>
      </c>
      <c r="H335" s="551">
        <v>50.01835506232166</v>
      </c>
      <c r="I335" s="551">
        <v>85.262586276271037</v>
      </c>
      <c r="J335" s="551">
        <v>0</v>
      </c>
      <c r="K335" s="551">
        <v>0</v>
      </c>
      <c r="L335" s="551">
        <v>429.83430098558699</v>
      </c>
      <c r="M335" s="540">
        <v>0</v>
      </c>
      <c r="N335" s="532">
        <v>631</v>
      </c>
    </row>
    <row r="336" spans="1:14">
      <c r="A336" s="537" t="s">
        <v>1257</v>
      </c>
      <c r="B336" s="550">
        <v>333</v>
      </c>
      <c r="C336" s="550" t="s">
        <v>1258</v>
      </c>
      <c r="D336" s="551">
        <v>982480</v>
      </c>
      <c r="E336" s="551">
        <v>7310148.6170982076</v>
      </c>
      <c r="F336" s="551">
        <v>468818.24436785129</v>
      </c>
      <c r="G336" s="551">
        <v>0</v>
      </c>
      <c r="H336" s="551">
        <v>65.341389728330739</v>
      </c>
      <c r="I336" s="551">
        <v>111.38262888057191</v>
      </c>
      <c r="J336" s="551">
        <v>0</v>
      </c>
      <c r="K336" s="551">
        <v>0</v>
      </c>
      <c r="L336" s="551">
        <v>817.48393480127606</v>
      </c>
      <c r="M336" s="540">
        <v>0</v>
      </c>
      <c r="N336" s="532">
        <v>631</v>
      </c>
    </row>
    <row r="337" spans="1:14">
      <c r="A337" s="537" t="s">
        <v>1259</v>
      </c>
      <c r="B337" s="550">
        <v>334</v>
      </c>
      <c r="C337" s="550" t="s">
        <v>1260</v>
      </c>
      <c r="D337" s="551">
        <v>4012953</v>
      </c>
      <c r="E337" s="551">
        <v>12265407.853508301</v>
      </c>
      <c r="F337" s="551">
        <v>770206.55482970807</v>
      </c>
      <c r="G337" s="551">
        <v>32.464817136977217</v>
      </c>
      <c r="H337" s="551">
        <v>109.63372110636361</v>
      </c>
      <c r="I337" s="551">
        <v>186.88448656444245</v>
      </c>
      <c r="J337" s="551">
        <v>0</v>
      </c>
      <c r="K337" s="551">
        <v>0</v>
      </c>
      <c r="L337" s="551">
        <v>40921.34150655182</v>
      </c>
      <c r="M337" s="540">
        <v>0</v>
      </c>
      <c r="N337" s="532">
        <v>632</v>
      </c>
    </row>
    <row r="338" spans="1:14">
      <c r="A338" s="537" t="s">
        <v>1261</v>
      </c>
      <c r="B338" s="550">
        <v>335</v>
      </c>
      <c r="C338" s="550" t="s">
        <v>1262</v>
      </c>
      <c r="D338" s="551">
        <v>250392</v>
      </c>
      <c r="E338" s="551">
        <v>118016.03607596621</v>
      </c>
      <c r="F338" s="551">
        <v>7019.0531556704445</v>
      </c>
      <c r="G338" s="551">
        <v>4.0581021421221521</v>
      </c>
      <c r="H338" s="551">
        <v>1.0548803056337168</v>
      </c>
      <c r="I338" s="551">
        <v>1.7981763486257913</v>
      </c>
      <c r="J338" s="551">
        <v>0</v>
      </c>
      <c r="K338" s="551">
        <v>0</v>
      </c>
      <c r="L338" s="551">
        <v>2552.3577819810412</v>
      </c>
      <c r="M338" s="540">
        <v>0</v>
      </c>
      <c r="N338" s="532">
        <v>632</v>
      </c>
    </row>
    <row r="339" spans="1:14">
      <c r="A339" s="537" t="s">
        <v>1263</v>
      </c>
      <c r="B339" s="550">
        <v>336</v>
      </c>
      <c r="C339" s="550" t="s">
        <v>1264</v>
      </c>
      <c r="D339" s="551">
        <v>1005467</v>
      </c>
      <c r="E339" s="551">
        <v>1183201.2501451771</v>
      </c>
      <c r="F339" s="551">
        <v>76034.409582400505</v>
      </c>
      <c r="G339" s="551">
        <v>4.0581021421221521</v>
      </c>
      <c r="H339" s="551">
        <v>10.575983890663151</v>
      </c>
      <c r="I339" s="551">
        <v>18.028096641934319</v>
      </c>
      <c r="J339" s="551">
        <v>0</v>
      </c>
      <c r="K339" s="551">
        <v>0</v>
      </c>
      <c r="L339" s="551">
        <v>10253.279064250648</v>
      </c>
      <c r="M339" s="540">
        <v>0</v>
      </c>
      <c r="N339" s="532">
        <v>632</v>
      </c>
    </row>
    <row r="340" spans="1:14">
      <c r="A340" s="537" t="s">
        <v>1265</v>
      </c>
      <c r="B340" s="550">
        <v>337</v>
      </c>
      <c r="C340" s="550" t="s">
        <v>1266</v>
      </c>
      <c r="D340" s="551">
        <v>498972</v>
      </c>
      <c r="E340" s="551">
        <v>379961.52644705266</v>
      </c>
      <c r="F340" s="551">
        <v>22500.691285384972</v>
      </c>
      <c r="G340" s="551">
        <v>4.0581021421221521</v>
      </c>
      <c r="H340" s="551">
        <v>3.3962666809917166</v>
      </c>
      <c r="I340" s="551">
        <v>5.7893643352420936</v>
      </c>
      <c r="J340" s="551">
        <v>0</v>
      </c>
      <c r="K340" s="551">
        <v>0</v>
      </c>
      <c r="L340" s="551">
        <v>5088.4000527708349</v>
      </c>
      <c r="M340" s="540">
        <v>0</v>
      </c>
      <c r="N340" s="532">
        <v>632</v>
      </c>
    </row>
    <row r="341" spans="1:14">
      <c r="A341" s="537" t="s">
        <v>1267</v>
      </c>
      <c r="B341" s="550">
        <v>338</v>
      </c>
      <c r="C341" s="550" t="s">
        <v>1268</v>
      </c>
      <c r="D341" s="551">
        <v>530246</v>
      </c>
      <c r="E341" s="551">
        <v>2613407.3901064321</v>
      </c>
      <c r="F341" s="551">
        <v>177133.92386199103</v>
      </c>
      <c r="G341" s="551">
        <v>19.632840755844558</v>
      </c>
      <c r="H341" s="551">
        <v>23.359808362368067</v>
      </c>
      <c r="I341" s="551">
        <v>39.819735643284005</v>
      </c>
      <c r="J341" s="551">
        <v>0</v>
      </c>
      <c r="K341" s="551">
        <v>0</v>
      </c>
      <c r="L341" s="551">
        <v>5406.5525210001924</v>
      </c>
      <c r="M341" s="540">
        <v>0</v>
      </c>
      <c r="N341" s="532">
        <v>632</v>
      </c>
    </row>
    <row r="342" spans="1:14">
      <c r="A342" s="537" t="s">
        <v>1269</v>
      </c>
      <c r="B342" s="550">
        <v>339</v>
      </c>
      <c r="C342" s="550" t="s">
        <v>1270</v>
      </c>
      <c r="D342" s="551">
        <v>9234</v>
      </c>
      <c r="E342" s="551">
        <v>7607.1984239312051</v>
      </c>
      <c r="F342" s="551">
        <v>390.53981285253525</v>
      </c>
      <c r="G342" s="551">
        <v>0</v>
      </c>
      <c r="H342" s="551">
        <v>6.7996554241895032E-2</v>
      </c>
      <c r="I342" s="551">
        <v>0.11590869122575295</v>
      </c>
      <c r="J342" s="551">
        <v>0</v>
      </c>
      <c r="K342" s="551">
        <v>0</v>
      </c>
      <c r="L342" s="551">
        <v>93.814189349682707</v>
      </c>
      <c r="M342" s="540">
        <v>0</v>
      </c>
      <c r="N342" s="532">
        <v>632</v>
      </c>
    </row>
    <row r="343" spans="1:14">
      <c r="A343" s="537" t="s">
        <v>1271</v>
      </c>
      <c r="B343" s="550">
        <v>340</v>
      </c>
      <c r="C343" s="550" t="s">
        <v>639</v>
      </c>
      <c r="D343" s="551">
        <v>13870147</v>
      </c>
      <c r="E343" s="551">
        <v>11611999.870137613</v>
      </c>
      <c r="F343" s="551">
        <v>922150.06913289742</v>
      </c>
      <c r="G343" s="551">
        <v>6247.4749401601484</v>
      </c>
      <c r="H343" s="551">
        <v>103.79326724839885</v>
      </c>
      <c r="I343" s="551">
        <v>176.9286973279344</v>
      </c>
      <c r="J343" s="551">
        <v>0</v>
      </c>
      <c r="K343" s="551">
        <v>0</v>
      </c>
      <c r="L343" s="551">
        <v>141436.1073585907</v>
      </c>
      <c r="M343" s="540">
        <v>0</v>
      </c>
      <c r="N343" s="532">
        <v>632</v>
      </c>
    </row>
    <row r="344" spans="1:14">
      <c r="A344" s="537" t="s">
        <v>1272</v>
      </c>
      <c r="B344" s="550">
        <v>341</v>
      </c>
      <c r="C344" s="550" t="s">
        <v>1273</v>
      </c>
      <c r="D344" s="551">
        <v>23853697</v>
      </c>
      <c r="E344" s="551">
        <v>35958041.079864845</v>
      </c>
      <c r="F344" s="551">
        <v>2046405.1642216812</v>
      </c>
      <c r="G344" s="551">
        <v>1286.4183790527222</v>
      </c>
      <c r="H344" s="551">
        <v>321.40911206254492</v>
      </c>
      <c r="I344" s="551">
        <v>46353.553408066662</v>
      </c>
      <c r="J344" s="551">
        <v>149485.97225506837</v>
      </c>
      <c r="K344" s="551">
        <v>0</v>
      </c>
      <c r="L344" s="551">
        <v>12875.517939158626</v>
      </c>
      <c r="M344" s="540">
        <v>0</v>
      </c>
      <c r="N344" s="532">
        <v>641</v>
      </c>
    </row>
    <row r="345" spans="1:14">
      <c r="A345" s="537" t="s">
        <v>1274</v>
      </c>
      <c r="B345" s="550">
        <v>342</v>
      </c>
      <c r="C345" s="550" t="s">
        <v>1275</v>
      </c>
      <c r="D345" s="551">
        <v>9720414</v>
      </c>
      <c r="E345" s="551">
        <v>13672450.10983569</v>
      </c>
      <c r="F345" s="551">
        <v>776399.90468289261</v>
      </c>
      <c r="G345" s="551">
        <v>267.83474138006204</v>
      </c>
      <c r="H345" s="551">
        <v>122.2104963883158</v>
      </c>
      <c r="I345" s="551">
        <v>27368.976061787132</v>
      </c>
      <c r="J345" s="551">
        <v>88638.29533722972</v>
      </c>
      <c r="K345" s="551">
        <v>0</v>
      </c>
      <c r="L345" s="551">
        <v>5157.8749724970685</v>
      </c>
      <c r="M345" s="540">
        <v>0</v>
      </c>
      <c r="N345" s="532">
        <v>641</v>
      </c>
    </row>
    <row r="346" spans="1:14">
      <c r="A346" s="537" t="s">
        <v>1276</v>
      </c>
      <c r="B346" s="550">
        <v>343</v>
      </c>
      <c r="C346" s="550" t="s">
        <v>1277</v>
      </c>
      <c r="D346" s="551">
        <v>3924631</v>
      </c>
      <c r="E346" s="551">
        <v>3533423.640471159</v>
      </c>
      <c r="F346" s="551">
        <v>202297.90202213253</v>
      </c>
      <c r="G346" s="551">
        <v>340.88057993826078</v>
      </c>
      <c r="H346" s="551">
        <v>31.583326586179776</v>
      </c>
      <c r="I346" s="551">
        <v>1004.4275372035447</v>
      </c>
      <c r="J346" s="551">
        <v>3102.2324077018784</v>
      </c>
      <c r="K346" s="551">
        <v>0</v>
      </c>
      <c r="L346" s="551">
        <v>2077.776611408332</v>
      </c>
      <c r="M346" s="540">
        <v>0</v>
      </c>
      <c r="N346" s="532">
        <v>641</v>
      </c>
    </row>
    <row r="347" spans="1:14">
      <c r="A347" s="537" t="s">
        <v>1278</v>
      </c>
      <c r="B347" s="550">
        <v>344</v>
      </c>
      <c r="C347" s="550" t="s">
        <v>1279</v>
      </c>
      <c r="D347" s="551">
        <v>8003111</v>
      </c>
      <c r="E347" s="551">
        <v>4798551.9794626534</v>
      </c>
      <c r="F347" s="551">
        <v>253253.61978800045</v>
      </c>
      <c r="G347" s="551">
        <v>91.307298197748423</v>
      </c>
      <c r="H347" s="551">
        <v>42.891611572486013</v>
      </c>
      <c r="I347" s="551">
        <v>73.114154347355054</v>
      </c>
      <c r="J347" s="551">
        <v>0</v>
      </c>
      <c r="K347" s="551">
        <v>0</v>
      </c>
      <c r="L347" s="551">
        <v>4242.0477162598945</v>
      </c>
      <c r="M347" s="540">
        <v>0</v>
      </c>
      <c r="N347" s="532">
        <v>641</v>
      </c>
    </row>
    <row r="348" spans="1:14">
      <c r="A348" s="537" t="s">
        <v>1280</v>
      </c>
      <c r="B348" s="550">
        <v>345</v>
      </c>
      <c r="C348" s="550" t="s">
        <v>1281</v>
      </c>
      <c r="D348" s="551">
        <v>1840341</v>
      </c>
      <c r="E348" s="551">
        <v>465799.69485251047</v>
      </c>
      <c r="F348" s="551">
        <v>27486.566782909627</v>
      </c>
      <c r="G348" s="551">
        <v>604.65721917620067</v>
      </c>
      <c r="H348" s="551">
        <v>4.1635267613447118</v>
      </c>
      <c r="I348" s="551">
        <v>7.0972557826102847</v>
      </c>
      <c r="J348" s="551">
        <v>0</v>
      </c>
      <c r="K348" s="551">
        <v>0</v>
      </c>
      <c r="L348" s="551">
        <v>1003.2488659405149</v>
      </c>
      <c r="M348" s="540">
        <v>0</v>
      </c>
      <c r="N348" s="532">
        <v>641</v>
      </c>
    </row>
    <row r="349" spans="1:14">
      <c r="A349" s="537" t="s">
        <v>1282</v>
      </c>
      <c r="B349" s="550">
        <v>346</v>
      </c>
      <c r="C349" s="550" t="s">
        <v>1283</v>
      </c>
      <c r="D349" s="551">
        <v>1413763</v>
      </c>
      <c r="E349" s="551">
        <v>1458654.4394687687</v>
      </c>
      <c r="F349" s="551">
        <v>88504.827618400886</v>
      </c>
      <c r="G349" s="551">
        <v>5713.8078161079902</v>
      </c>
      <c r="H349" s="551">
        <v>13.03810814261154</v>
      </c>
      <c r="I349" s="551">
        <v>22.225097546763852</v>
      </c>
      <c r="J349" s="551">
        <v>0</v>
      </c>
      <c r="K349" s="551">
        <v>0</v>
      </c>
      <c r="L349" s="551">
        <v>0</v>
      </c>
      <c r="M349" s="540">
        <v>0</v>
      </c>
      <c r="N349" s="532">
        <v>642</v>
      </c>
    </row>
    <row r="350" spans="1:14">
      <c r="A350" s="537" t="s">
        <v>1284</v>
      </c>
      <c r="B350" s="550">
        <v>347</v>
      </c>
      <c r="C350" s="550" t="s">
        <v>305</v>
      </c>
      <c r="D350" s="551">
        <v>575911</v>
      </c>
      <c r="E350" s="551">
        <v>121035.38487225809</v>
      </c>
      <c r="F350" s="551">
        <v>8022.757212213809</v>
      </c>
      <c r="G350" s="551">
        <v>655.38349595272757</v>
      </c>
      <c r="H350" s="551">
        <v>1.0818686005040594</v>
      </c>
      <c r="I350" s="551">
        <v>1.8441812965487074</v>
      </c>
      <c r="J350" s="551">
        <v>0</v>
      </c>
      <c r="K350" s="551">
        <v>0</v>
      </c>
      <c r="L350" s="551">
        <v>0</v>
      </c>
      <c r="M350" s="540">
        <v>0</v>
      </c>
      <c r="N350" s="532">
        <v>642</v>
      </c>
    </row>
    <row r="351" spans="1:14">
      <c r="A351" s="537" t="s">
        <v>1285</v>
      </c>
      <c r="B351" s="550">
        <v>348</v>
      </c>
      <c r="C351" s="550" t="s">
        <v>1286</v>
      </c>
      <c r="D351" s="551">
        <v>1952141</v>
      </c>
      <c r="E351" s="551">
        <v>6723456.9828833528</v>
      </c>
      <c r="F351" s="551">
        <v>356043.73909281602</v>
      </c>
      <c r="G351" s="551">
        <v>0</v>
      </c>
      <c r="H351" s="551">
        <v>60.097276546839574</v>
      </c>
      <c r="I351" s="551">
        <v>102.44337743932978</v>
      </c>
      <c r="J351" s="551">
        <v>0</v>
      </c>
      <c r="K351" s="551">
        <v>0</v>
      </c>
      <c r="L351" s="551">
        <v>0</v>
      </c>
      <c r="M351" s="540">
        <v>0</v>
      </c>
      <c r="N351" s="532">
        <v>643</v>
      </c>
    </row>
    <row r="352" spans="1:14">
      <c r="A352" s="537" t="s">
        <v>1287</v>
      </c>
      <c r="B352" s="550">
        <v>349</v>
      </c>
      <c r="C352" s="550" t="s">
        <v>1288</v>
      </c>
      <c r="D352" s="551">
        <v>1785583</v>
      </c>
      <c r="E352" s="551">
        <v>3990438.34205114</v>
      </c>
      <c r="F352" s="551">
        <v>259202.56843806678</v>
      </c>
      <c r="G352" s="551">
        <v>0</v>
      </c>
      <c r="H352" s="551">
        <v>35.66832913423579</v>
      </c>
      <c r="I352" s="551">
        <v>60.801159621282657</v>
      </c>
      <c r="J352" s="551">
        <v>0</v>
      </c>
      <c r="K352" s="551">
        <v>0</v>
      </c>
      <c r="L352" s="551">
        <v>0</v>
      </c>
      <c r="M352" s="540">
        <v>0</v>
      </c>
      <c r="N352" s="532">
        <v>643</v>
      </c>
    </row>
    <row r="353" spans="1:14">
      <c r="A353" s="537" t="s">
        <v>1289</v>
      </c>
      <c r="B353" s="550">
        <v>350</v>
      </c>
      <c r="C353" s="550" t="s">
        <v>1290</v>
      </c>
      <c r="D353" s="551">
        <v>3491653</v>
      </c>
      <c r="E353" s="551">
        <v>7548621.7669863086</v>
      </c>
      <c r="F353" s="551">
        <v>427443.13179377711</v>
      </c>
      <c r="G353" s="551">
        <v>0</v>
      </c>
      <c r="H353" s="551">
        <v>67.472969788158096</v>
      </c>
      <c r="I353" s="551">
        <v>115.01617557616717</v>
      </c>
      <c r="J353" s="551">
        <v>0</v>
      </c>
      <c r="K353" s="551">
        <v>0</v>
      </c>
      <c r="L353" s="551">
        <v>0</v>
      </c>
      <c r="M353" s="540">
        <v>0</v>
      </c>
      <c r="N353" s="532">
        <v>643</v>
      </c>
    </row>
    <row r="354" spans="1:14">
      <c r="A354" s="537" t="s">
        <v>1291</v>
      </c>
      <c r="B354" s="550">
        <v>351</v>
      </c>
      <c r="C354" s="550" t="s">
        <v>1292</v>
      </c>
      <c r="D354" s="551">
        <v>1237086</v>
      </c>
      <c r="E354" s="551">
        <v>1211945.1527171682</v>
      </c>
      <c r="F354" s="551">
        <v>72021.41797100949</v>
      </c>
      <c r="G354" s="551">
        <v>0</v>
      </c>
      <c r="H354" s="551">
        <v>10.832909794450755</v>
      </c>
      <c r="I354" s="551">
        <v>18.46605920609711</v>
      </c>
      <c r="J354" s="551">
        <v>0</v>
      </c>
      <c r="K354" s="551">
        <v>0</v>
      </c>
      <c r="L354" s="551">
        <v>0</v>
      </c>
      <c r="M354" s="540">
        <v>0</v>
      </c>
      <c r="N354" s="532">
        <v>643</v>
      </c>
    </row>
    <row r="355" spans="1:14">
      <c r="A355" s="537" t="s">
        <v>1293</v>
      </c>
      <c r="B355" s="550">
        <v>352</v>
      </c>
      <c r="C355" s="550" t="s">
        <v>1294</v>
      </c>
      <c r="D355" s="551">
        <v>3409017</v>
      </c>
      <c r="E355" s="551">
        <v>8331193.8119898504</v>
      </c>
      <c r="F355" s="551">
        <v>440361.20529632183</v>
      </c>
      <c r="G355" s="551">
        <v>0</v>
      </c>
      <c r="H355" s="551">
        <v>74.46795000832374</v>
      </c>
      <c r="I355" s="551">
        <v>126.94000041565999</v>
      </c>
      <c r="J355" s="551">
        <v>0</v>
      </c>
      <c r="K355" s="551">
        <v>0</v>
      </c>
      <c r="L355" s="551">
        <v>0</v>
      </c>
      <c r="M355" s="540">
        <v>0</v>
      </c>
      <c r="N355" s="532">
        <v>643</v>
      </c>
    </row>
    <row r="356" spans="1:14">
      <c r="A356" s="537" t="s">
        <v>1295</v>
      </c>
      <c r="B356" s="550">
        <v>353</v>
      </c>
      <c r="C356" s="550" t="s">
        <v>1296</v>
      </c>
      <c r="D356" s="551">
        <v>4056104</v>
      </c>
      <c r="E356" s="551">
        <v>15095702.088727953</v>
      </c>
      <c r="F356" s="551">
        <v>921621.13934018323</v>
      </c>
      <c r="G356" s="551">
        <v>46.66817463440475</v>
      </c>
      <c r="H356" s="551">
        <v>134.93216144679349</v>
      </c>
      <c r="I356" s="551">
        <v>230.00886459513566</v>
      </c>
      <c r="J356" s="551">
        <v>0</v>
      </c>
      <c r="K356" s="551">
        <v>0</v>
      </c>
      <c r="L356" s="551">
        <v>0</v>
      </c>
      <c r="M356" s="540">
        <v>0</v>
      </c>
      <c r="N356" s="532">
        <v>644</v>
      </c>
    </row>
    <row r="357" spans="1:14">
      <c r="A357" s="537" t="s">
        <v>1297</v>
      </c>
      <c r="B357" s="550">
        <v>354</v>
      </c>
      <c r="C357" s="550" t="s">
        <v>1298</v>
      </c>
      <c r="D357" s="551">
        <v>7541109</v>
      </c>
      <c r="E357" s="551">
        <v>19939928.220575616</v>
      </c>
      <c r="F357" s="551">
        <v>1211355.613568441</v>
      </c>
      <c r="G357" s="551">
        <v>22.319561781671837</v>
      </c>
      <c r="H357" s="551">
        <v>178.2320290955677</v>
      </c>
      <c r="I357" s="551">
        <v>303.81894284650474</v>
      </c>
      <c r="J357" s="551">
        <v>0</v>
      </c>
      <c r="K357" s="551">
        <v>0</v>
      </c>
      <c r="L357" s="551">
        <v>0</v>
      </c>
      <c r="M357" s="540">
        <v>0</v>
      </c>
      <c r="N357" s="532">
        <v>644</v>
      </c>
    </row>
    <row r="358" spans="1:14">
      <c r="A358" s="537" t="s">
        <v>1299</v>
      </c>
      <c r="B358" s="550">
        <v>355</v>
      </c>
      <c r="C358" s="550" t="s">
        <v>1300</v>
      </c>
      <c r="D358" s="551">
        <v>1066357</v>
      </c>
      <c r="E358" s="551">
        <v>818123.64836072281</v>
      </c>
      <c r="F358" s="551">
        <v>45303.574013670608</v>
      </c>
      <c r="G358" s="551">
        <v>0</v>
      </c>
      <c r="H358" s="551">
        <v>7.3127564094205653</v>
      </c>
      <c r="I358" s="551">
        <v>12.465514379645299</v>
      </c>
      <c r="J358" s="551">
        <v>0</v>
      </c>
      <c r="K358" s="551">
        <v>0</v>
      </c>
      <c r="L358" s="551">
        <v>0</v>
      </c>
      <c r="M358" s="540">
        <v>0</v>
      </c>
      <c r="N358" s="532">
        <v>659</v>
      </c>
    </row>
    <row r="359" spans="1:14">
      <c r="A359" s="537" t="s">
        <v>1301</v>
      </c>
      <c r="B359" s="550">
        <v>356</v>
      </c>
      <c r="C359" s="550" t="s">
        <v>1302</v>
      </c>
      <c r="D359" s="551">
        <v>3708323</v>
      </c>
      <c r="E359" s="551">
        <v>11114918.25459823</v>
      </c>
      <c r="F359" s="551">
        <v>652834.92653255817</v>
      </c>
      <c r="G359" s="551">
        <v>0</v>
      </c>
      <c r="H359" s="551">
        <v>99.350128638086986</v>
      </c>
      <c r="I359" s="551">
        <v>169.35480793018971</v>
      </c>
      <c r="J359" s="551">
        <v>0</v>
      </c>
      <c r="K359" s="551">
        <v>0</v>
      </c>
      <c r="L359" s="551">
        <v>0</v>
      </c>
      <c r="M359" s="540">
        <v>0</v>
      </c>
      <c r="N359" s="532">
        <v>659</v>
      </c>
    </row>
    <row r="360" spans="1:14">
      <c r="A360" s="537" t="s">
        <v>1303</v>
      </c>
      <c r="B360" s="550">
        <v>357</v>
      </c>
      <c r="C360" s="550" t="s">
        <v>1304</v>
      </c>
      <c r="D360" s="551">
        <v>6725448</v>
      </c>
      <c r="E360" s="551">
        <v>2946271.3265153295</v>
      </c>
      <c r="F360" s="551">
        <v>201865.05345904434</v>
      </c>
      <c r="G360" s="551">
        <v>0</v>
      </c>
      <c r="H360" s="551">
        <v>26.335095642373286</v>
      </c>
      <c r="I360" s="551">
        <v>44.891487564994677</v>
      </c>
      <c r="J360" s="551">
        <v>0</v>
      </c>
      <c r="K360" s="551">
        <v>0</v>
      </c>
      <c r="L360" s="551">
        <v>0</v>
      </c>
      <c r="M360" s="540">
        <v>0</v>
      </c>
      <c r="N360" s="532">
        <v>661</v>
      </c>
    </row>
    <row r="361" spans="1:14">
      <c r="A361" s="537" t="s">
        <v>1305</v>
      </c>
      <c r="B361" s="550">
        <v>358</v>
      </c>
      <c r="C361" s="550" t="s">
        <v>648</v>
      </c>
      <c r="D361" s="551">
        <v>2147392</v>
      </c>
      <c r="E361" s="551">
        <v>12136437.838135187</v>
      </c>
      <c r="F361" s="551">
        <v>824769.40827786969</v>
      </c>
      <c r="G361" s="551">
        <v>0</v>
      </c>
      <c r="H361" s="551">
        <v>108.48092921673594</v>
      </c>
      <c r="I361" s="551">
        <v>184.9194075884246</v>
      </c>
      <c r="J361" s="551">
        <v>0</v>
      </c>
      <c r="K361" s="551">
        <v>0</v>
      </c>
      <c r="L361" s="551">
        <v>0</v>
      </c>
      <c r="M361" s="540">
        <v>0</v>
      </c>
      <c r="N361" s="532">
        <v>661</v>
      </c>
    </row>
    <row r="362" spans="1:14">
      <c r="A362" s="537" t="s">
        <v>1306</v>
      </c>
      <c r="B362" s="550">
        <v>359</v>
      </c>
      <c r="C362" s="550" t="s">
        <v>314</v>
      </c>
      <c r="D362" s="551">
        <v>8220764</v>
      </c>
      <c r="E362" s="551">
        <v>245955.99104671972</v>
      </c>
      <c r="F362" s="551">
        <v>13819.327900238051</v>
      </c>
      <c r="G362" s="551">
        <v>3817.712709021619</v>
      </c>
      <c r="H362" s="551">
        <v>2.1984650530102394</v>
      </c>
      <c r="I362" s="551">
        <v>3.7475605909890097</v>
      </c>
      <c r="J362" s="551">
        <v>0</v>
      </c>
      <c r="K362" s="551">
        <v>0</v>
      </c>
      <c r="L362" s="551">
        <v>0</v>
      </c>
      <c r="M362" s="540">
        <v>0</v>
      </c>
      <c r="N362" s="532">
        <v>662</v>
      </c>
    </row>
    <row r="363" spans="1:14">
      <c r="A363" s="537" t="s">
        <v>1307</v>
      </c>
      <c r="B363" s="550">
        <v>360</v>
      </c>
      <c r="C363" s="550" t="s">
        <v>651</v>
      </c>
      <c r="D363" s="551">
        <v>6253270</v>
      </c>
      <c r="E363" s="551">
        <v>4495458.5234513711</v>
      </c>
      <c r="F363" s="551">
        <v>303717.27821536886</v>
      </c>
      <c r="G363" s="551">
        <v>51819.104527517717</v>
      </c>
      <c r="H363" s="551">
        <v>40.18242620968536</v>
      </c>
      <c r="I363" s="551">
        <v>68.496006660443115</v>
      </c>
      <c r="J363" s="551">
        <v>0</v>
      </c>
      <c r="K363" s="551">
        <v>0</v>
      </c>
      <c r="L363" s="551">
        <v>0</v>
      </c>
      <c r="M363" s="540">
        <v>0</v>
      </c>
      <c r="N363" s="532">
        <v>663</v>
      </c>
    </row>
    <row r="364" spans="1:14">
      <c r="A364" s="537" t="s">
        <v>1308</v>
      </c>
      <c r="B364" s="550">
        <v>361</v>
      </c>
      <c r="C364" s="550" t="s">
        <v>653</v>
      </c>
      <c r="D364" s="551">
        <v>6782515</v>
      </c>
      <c r="E364" s="551">
        <v>6058078.7997921854</v>
      </c>
      <c r="F364" s="551">
        <v>409722.09063549468</v>
      </c>
      <c r="G364" s="551">
        <v>4594.4286285051039</v>
      </c>
      <c r="H364" s="551">
        <v>54.149827670574901</v>
      </c>
      <c r="I364" s="551">
        <v>92.305201717549238</v>
      </c>
      <c r="J364" s="551">
        <v>0</v>
      </c>
      <c r="K364" s="551">
        <v>0</v>
      </c>
      <c r="L364" s="551">
        <v>0</v>
      </c>
      <c r="M364" s="540">
        <v>0</v>
      </c>
      <c r="N364" s="532">
        <v>663</v>
      </c>
    </row>
    <row r="365" spans="1:14">
      <c r="A365" s="537" t="s">
        <v>1309</v>
      </c>
      <c r="B365" s="550">
        <v>362</v>
      </c>
      <c r="C365" s="550" t="s">
        <v>1310</v>
      </c>
      <c r="D365" s="551">
        <v>3208374</v>
      </c>
      <c r="E365" s="551">
        <v>2050579.0499663465</v>
      </c>
      <c r="F365" s="551">
        <v>122450.04547366714</v>
      </c>
      <c r="G365" s="551">
        <v>0</v>
      </c>
      <c r="H365" s="551">
        <v>18.328996015102657</v>
      </c>
      <c r="I365" s="551">
        <v>31.244082340331566</v>
      </c>
      <c r="J365" s="551">
        <v>0</v>
      </c>
      <c r="K365" s="551">
        <v>0</v>
      </c>
      <c r="L365" s="551">
        <v>0</v>
      </c>
      <c r="M365" s="540">
        <v>0</v>
      </c>
      <c r="N365" s="532">
        <v>669</v>
      </c>
    </row>
    <row r="366" spans="1:14">
      <c r="A366" s="537" t="s">
        <v>1311</v>
      </c>
      <c r="B366" s="550">
        <v>363</v>
      </c>
      <c r="C366" s="550" t="s">
        <v>1312</v>
      </c>
      <c r="D366" s="551">
        <v>5566730</v>
      </c>
      <c r="E366" s="551">
        <v>4121240.2098766281</v>
      </c>
      <c r="F366" s="551">
        <v>266789.28263653698</v>
      </c>
      <c r="G366" s="551">
        <v>0</v>
      </c>
      <c r="H366" s="551">
        <v>36.837494943366984</v>
      </c>
      <c r="I366" s="551">
        <v>62.794150005474776</v>
      </c>
      <c r="J366" s="551">
        <v>0</v>
      </c>
      <c r="K366" s="551">
        <v>0</v>
      </c>
      <c r="L366" s="551">
        <v>0</v>
      </c>
      <c r="M366" s="540">
        <v>0</v>
      </c>
      <c r="N366" s="532">
        <v>669</v>
      </c>
    </row>
    <row r="367" spans="1:14">
      <c r="A367" s="537" t="s">
        <v>1313</v>
      </c>
      <c r="B367" s="550">
        <v>364</v>
      </c>
      <c r="C367" s="550" t="s">
        <v>1314</v>
      </c>
      <c r="D367" s="551">
        <v>7620494</v>
      </c>
      <c r="E367" s="551">
        <v>382159.52871037606</v>
      </c>
      <c r="F367" s="551">
        <v>23328.40514623154</v>
      </c>
      <c r="G367" s="551">
        <v>0</v>
      </c>
      <c r="H367" s="551">
        <v>3.4159134118633219</v>
      </c>
      <c r="I367" s="551">
        <v>5.8228546626209097</v>
      </c>
      <c r="J367" s="551">
        <v>0</v>
      </c>
      <c r="K367" s="551">
        <v>0</v>
      </c>
      <c r="L367" s="551">
        <v>0</v>
      </c>
      <c r="M367" s="540">
        <v>0</v>
      </c>
      <c r="N367" s="532">
        <v>669</v>
      </c>
    </row>
    <row r="368" spans="1:14">
      <c r="A368" s="537" t="s">
        <v>1315</v>
      </c>
      <c r="B368" s="550">
        <v>365</v>
      </c>
      <c r="C368" s="550" t="s">
        <v>1316</v>
      </c>
      <c r="D368" s="551">
        <v>6457117</v>
      </c>
      <c r="E368" s="551">
        <v>1193687.0802910279</v>
      </c>
      <c r="F368" s="551">
        <v>81425.405667139115</v>
      </c>
      <c r="G368" s="551">
        <v>0</v>
      </c>
      <c r="H368" s="551">
        <v>10.669710947399397</v>
      </c>
      <c r="I368" s="551">
        <v>18.187866215552599</v>
      </c>
      <c r="J368" s="551">
        <v>0</v>
      </c>
      <c r="K368" s="551">
        <v>0</v>
      </c>
      <c r="L368" s="551">
        <v>0</v>
      </c>
      <c r="M368" s="540">
        <v>0</v>
      </c>
      <c r="N368" s="532">
        <v>669</v>
      </c>
    </row>
    <row r="369" spans="1:14">
      <c r="A369" s="537" t="s">
        <v>1317</v>
      </c>
      <c r="B369" s="550">
        <v>366</v>
      </c>
      <c r="C369" s="550" t="s">
        <v>1318</v>
      </c>
      <c r="D369" s="551">
        <v>2971688</v>
      </c>
      <c r="E369" s="551">
        <v>99427.824662985091</v>
      </c>
      <c r="F369" s="551">
        <v>6230.2548612472247</v>
      </c>
      <c r="G369" s="551">
        <v>0</v>
      </c>
      <c r="H369" s="551">
        <v>0.88873052812476938</v>
      </c>
      <c r="I369" s="551">
        <v>1.5149531254312476</v>
      </c>
      <c r="J369" s="551">
        <v>0</v>
      </c>
      <c r="K369" s="551">
        <v>0</v>
      </c>
      <c r="L369" s="551">
        <v>0</v>
      </c>
      <c r="M369" s="540">
        <v>0</v>
      </c>
      <c r="N369" s="532">
        <v>669</v>
      </c>
    </row>
    <row r="370" spans="1:14">
      <c r="A370" s="537" t="s">
        <v>1319</v>
      </c>
      <c r="B370" s="550">
        <v>367</v>
      </c>
      <c r="C370" s="550" t="s">
        <v>1320</v>
      </c>
      <c r="D370" s="551">
        <v>18288</v>
      </c>
      <c r="E370" s="551">
        <v>14760.431159300906</v>
      </c>
      <c r="F370" s="551">
        <v>756.64955179534127</v>
      </c>
      <c r="G370" s="551">
        <v>26.377663923793985</v>
      </c>
      <c r="H370" s="551">
        <v>0.13193535938273798</v>
      </c>
      <c r="I370" s="551">
        <v>0.22490043801411211</v>
      </c>
      <c r="J370" s="551">
        <v>0</v>
      </c>
      <c r="K370" s="551">
        <v>0</v>
      </c>
      <c r="L370" s="551">
        <v>0</v>
      </c>
      <c r="M370" s="540">
        <v>0</v>
      </c>
      <c r="N370" s="532">
        <v>669</v>
      </c>
    </row>
    <row r="371" spans="1:14">
      <c r="A371" s="537" t="s">
        <v>1321</v>
      </c>
      <c r="B371" s="550">
        <v>368</v>
      </c>
      <c r="C371" s="550" t="s">
        <v>1322</v>
      </c>
      <c r="D371" s="551">
        <v>40488</v>
      </c>
      <c r="E371" s="551">
        <v>80972.905968805862</v>
      </c>
      <c r="F371" s="551">
        <v>5472.2923132411433</v>
      </c>
      <c r="G371" s="551">
        <v>79.132991771381967</v>
      </c>
      <c r="H371" s="551">
        <v>0.72377218076907712</v>
      </c>
      <c r="I371" s="551">
        <v>1.2337608449997655</v>
      </c>
      <c r="J371" s="551">
        <v>0</v>
      </c>
      <c r="K371" s="551">
        <v>0</v>
      </c>
      <c r="L371" s="551">
        <v>0</v>
      </c>
      <c r="M371" s="540">
        <v>0</v>
      </c>
      <c r="N371" s="532">
        <v>669</v>
      </c>
    </row>
    <row r="372" spans="1:14">
      <c r="A372" s="537" t="s">
        <v>1323</v>
      </c>
      <c r="B372" s="550">
        <v>369</v>
      </c>
      <c r="C372" s="550" t="s">
        <v>318</v>
      </c>
      <c r="D372" s="551">
        <v>28555716</v>
      </c>
      <c r="E372" s="551">
        <v>6631672.6737366281</v>
      </c>
      <c r="F372" s="551">
        <v>395908.90817642468</v>
      </c>
      <c r="G372" s="551">
        <v>2102.5667242473264</v>
      </c>
      <c r="H372" s="551">
        <v>59.27686719143</v>
      </c>
      <c r="I372" s="551">
        <v>101.04488635819942</v>
      </c>
      <c r="J372" s="551">
        <v>0</v>
      </c>
      <c r="K372" s="551">
        <v>0</v>
      </c>
      <c r="L372" s="551">
        <v>0</v>
      </c>
      <c r="M372" s="540">
        <v>0</v>
      </c>
      <c r="N372" s="532">
        <v>669</v>
      </c>
    </row>
    <row r="373" spans="1:14">
      <c r="A373" s="537" t="s">
        <v>1324</v>
      </c>
      <c r="B373" s="550">
        <v>370</v>
      </c>
      <c r="C373" s="550" t="s">
        <v>320</v>
      </c>
      <c r="D373" s="551">
        <v>3231916</v>
      </c>
      <c r="E373" s="551">
        <v>50833293.057557911</v>
      </c>
      <c r="F373" s="551">
        <v>3056506.0923178233</v>
      </c>
      <c r="G373" s="551">
        <v>0</v>
      </c>
      <c r="H373" s="551">
        <v>454.3707914609854</v>
      </c>
      <c r="I373" s="551">
        <v>774.53224441486918</v>
      </c>
      <c r="J373" s="551">
        <v>0</v>
      </c>
      <c r="K373" s="551">
        <v>0</v>
      </c>
      <c r="L373" s="551">
        <v>0</v>
      </c>
      <c r="M373" s="540">
        <v>0</v>
      </c>
      <c r="N373" s="532">
        <v>671</v>
      </c>
    </row>
    <row r="374" spans="1:14">
      <c r="A374" s="537" t="s">
        <v>1325</v>
      </c>
      <c r="B374" s="550">
        <v>371</v>
      </c>
      <c r="C374" s="550" t="s">
        <v>1326</v>
      </c>
      <c r="D374" s="551">
        <v>12257120</v>
      </c>
      <c r="E374" s="551">
        <v>64665643.580217242</v>
      </c>
      <c r="F374" s="551">
        <v>3839914.908726098</v>
      </c>
      <c r="G374" s="551">
        <v>3360.1085736771415</v>
      </c>
      <c r="H374" s="551">
        <v>578.01054951541732</v>
      </c>
      <c r="I374" s="551">
        <v>985.29178509065503</v>
      </c>
      <c r="J374" s="551">
        <v>0</v>
      </c>
      <c r="K374" s="551">
        <v>0</v>
      </c>
      <c r="L374" s="551">
        <v>0</v>
      </c>
      <c r="M374" s="540">
        <v>0</v>
      </c>
      <c r="N374" s="532">
        <v>672</v>
      </c>
    </row>
    <row r="375" spans="1:14">
      <c r="A375" s="537" t="s">
        <v>1327</v>
      </c>
      <c r="B375" s="550">
        <v>372</v>
      </c>
      <c r="C375" s="550" t="s">
        <v>1328</v>
      </c>
      <c r="D375" s="551">
        <v>4431132</v>
      </c>
      <c r="E375" s="551">
        <v>15218428.931229513</v>
      </c>
      <c r="F375" s="551">
        <v>903445.19188209553</v>
      </c>
      <c r="G375" s="551">
        <v>0</v>
      </c>
      <c r="H375" s="551">
        <v>136.02914905485187</v>
      </c>
      <c r="I375" s="551">
        <v>231.87881814437856</v>
      </c>
      <c r="J375" s="551">
        <v>0</v>
      </c>
      <c r="K375" s="551">
        <v>0</v>
      </c>
      <c r="L375" s="551">
        <v>0</v>
      </c>
      <c r="M375" s="540">
        <v>0</v>
      </c>
      <c r="N375" s="532">
        <v>672</v>
      </c>
    </row>
    <row r="376" spans="1:14">
      <c r="A376" s="537" t="s">
        <v>1329</v>
      </c>
      <c r="B376" s="550">
        <v>373</v>
      </c>
      <c r="C376" s="550" t="s">
        <v>1330</v>
      </c>
      <c r="D376" s="551">
        <v>1532292</v>
      </c>
      <c r="E376" s="551">
        <v>13043097.096787104</v>
      </c>
      <c r="F376" s="551">
        <v>777595.17775938916</v>
      </c>
      <c r="G376" s="551">
        <v>40828.683909698375</v>
      </c>
      <c r="H376" s="551">
        <v>116.58505665291537</v>
      </c>
      <c r="I376" s="551">
        <v>198.73391356048626</v>
      </c>
      <c r="J376" s="551">
        <v>128139.62366896552</v>
      </c>
      <c r="K376" s="551">
        <v>0</v>
      </c>
      <c r="L376" s="551">
        <v>0</v>
      </c>
      <c r="M376" s="540">
        <v>0</v>
      </c>
      <c r="N376" s="532">
        <v>673</v>
      </c>
    </row>
    <row r="377" spans="1:14">
      <c r="A377" s="537" t="s">
        <v>1331</v>
      </c>
      <c r="B377" s="550">
        <v>374</v>
      </c>
      <c r="C377" s="550" t="s">
        <v>1332</v>
      </c>
      <c r="D377" s="551">
        <v>346996</v>
      </c>
      <c r="E377" s="551">
        <v>4851428.723410381</v>
      </c>
      <c r="F377" s="551">
        <v>271249.16232527612</v>
      </c>
      <c r="G377" s="551">
        <v>0</v>
      </c>
      <c r="H377" s="551">
        <v>43.364247645270133</v>
      </c>
      <c r="I377" s="551">
        <v>73.919822064392605</v>
      </c>
      <c r="J377" s="551">
        <v>0</v>
      </c>
      <c r="K377" s="551">
        <v>0</v>
      </c>
      <c r="L377" s="551">
        <v>0</v>
      </c>
      <c r="M377" s="540">
        <v>0</v>
      </c>
      <c r="N377" s="532">
        <v>673</v>
      </c>
    </row>
    <row r="378" spans="1:14">
      <c r="A378" s="537" t="s">
        <v>1333</v>
      </c>
      <c r="B378" s="550">
        <v>375</v>
      </c>
      <c r="C378" s="550" t="s">
        <v>1334</v>
      </c>
      <c r="D378" s="551">
        <v>1609487</v>
      </c>
      <c r="E378" s="551">
        <v>11022879.497725535</v>
      </c>
      <c r="F378" s="551">
        <v>618094.06948799896</v>
      </c>
      <c r="G378" s="551">
        <v>0</v>
      </c>
      <c r="H378" s="551">
        <v>98.527444914685873</v>
      </c>
      <c r="I378" s="551">
        <v>167.95243990234928</v>
      </c>
      <c r="J378" s="551">
        <v>0</v>
      </c>
      <c r="K378" s="551">
        <v>0</v>
      </c>
      <c r="L378" s="551">
        <v>0</v>
      </c>
      <c r="M378" s="540">
        <v>0</v>
      </c>
      <c r="N378" s="532">
        <v>673</v>
      </c>
    </row>
    <row r="379" spans="1:14">
      <c r="A379" s="537" t="s">
        <v>1335</v>
      </c>
      <c r="B379" s="550">
        <v>376</v>
      </c>
      <c r="C379" s="550" t="s">
        <v>1336</v>
      </c>
      <c r="D379" s="551">
        <v>208880</v>
      </c>
      <c r="E379" s="551">
        <v>22396899.076422121</v>
      </c>
      <c r="F379" s="551">
        <v>1408140.3753434494</v>
      </c>
      <c r="G379" s="551">
        <v>0</v>
      </c>
      <c r="H379" s="551">
        <v>200.19353749329227</v>
      </c>
      <c r="I379" s="551">
        <v>341.25510007688473</v>
      </c>
      <c r="J379" s="551">
        <v>0</v>
      </c>
      <c r="K379" s="551">
        <v>0</v>
      </c>
      <c r="L379" s="551">
        <v>0</v>
      </c>
      <c r="M379" s="540">
        <v>0</v>
      </c>
      <c r="N379" s="532">
        <v>673</v>
      </c>
    </row>
    <row r="380" spans="1:14">
      <c r="A380" s="537" t="s">
        <v>1337</v>
      </c>
      <c r="B380" s="550">
        <v>377</v>
      </c>
      <c r="C380" s="550" t="s">
        <v>1338</v>
      </c>
      <c r="D380" s="551">
        <v>660320</v>
      </c>
      <c r="E380" s="551">
        <v>4577616.2059185896</v>
      </c>
      <c r="F380" s="551">
        <v>268103.94318658375</v>
      </c>
      <c r="G380" s="551">
        <v>0</v>
      </c>
      <c r="H380" s="551">
        <v>40.916788454621226</v>
      </c>
      <c r="I380" s="551">
        <v>69.747819603688953</v>
      </c>
      <c r="J380" s="551">
        <v>0</v>
      </c>
      <c r="K380" s="551">
        <v>0</v>
      </c>
      <c r="L380" s="551">
        <v>0</v>
      </c>
      <c r="M380" s="540">
        <v>0</v>
      </c>
      <c r="N380" s="532">
        <v>673</v>
      </c>
    </row>
    <row r="381" spans="1:14">
      <c r="A381" s="537" t="s">
        <v>1339</v>
      </c>
      <c r="B381" s="550">
        <v>378</v>
      </c>
      <c r="C381" s="550" t="s">
        <v>1340</v>
      </c>
      <c r="D381" s="551">
        <v>191750</v>
      </c>
      <c r="E381" s="551">
        <v>4606918.9043763811</v>
      </c>
      <c r="F381" s="551">
        <v>239741.50697589127</v>
      </c>
      <c r="G381" s="551">
        <v>0</v>
      </c>
      <c r="H381" s="551">
        <v>41.178709126869109</v>
      </c>
      <c r="I381" s="551">
        <v>70.194296379809415</v>
      </c>
      <c r="J381" s="551">
        <v>0</v>
      </c>
      <c r="K381" s="551">
        <v>0</v>
      </c>
      <c r="L381" s="551">
        <v>0</v>
      </c>
      <c r="M381" s="540">
        <v>0</v>
      </c>
      <c r="N381" s="532">
        <v>674</v>
      </c>
    </row>
    <row r="382" spans="1:14">
      <c r="A382" s="537" t="s">
        <v>1341</v>
      </c>
      <c r="B382" s="550">
        <v>379</v>
      </c>
      <c r="C382" s="550" t="s">
        <v>1342</v>
      </c>
      <c r="D382" s="551">
        <v>1087550</v>
      </c>
      <c r="E382" s="551">
        <v>2353989.0440945816</v>
      </c>
      <c r="F382" s="551">
        <v>125857.00821623385</v>
      </c>
      <c r="G382" s="551">
        <v>0</v>
      </c>
      <c r="H382" s="551">
        <v>21.041010737680661</v>
      </c>
      <c r="I382" s="551">
        <v>35.867053027356626</v>
      </c>
      <c r="J382" s="551">
        <v>0</v>
      </c>
      <c r="K382" s="551">
        <v>0</v>
      </c>
      <c r="L382" s="551">
        <v>0</v>
      </c>
      <c r="M382" s="540">
        <v>0</v>
      </c>
      <c r="N382" s="532">
        <v>674</v>
      </c>
    </row>
    <row r="383" spans="1:14">
      <c r="A383" s="537" t="s">
        <v>1343</v>
      </c>
      <c r="B383" s="550">
        <v>380</v>
      </c>
      <c r="C383" s="550" t="s">
        <v>1344</v>
      </c>
      <c r="D383" s="551">
        <v>1818300</v>
      </c>
      <c r="E383" s="551">
        <v>4208767.8442054987</v>
      </c>
      <c r="F383" s="551">
        <v>259011.70316417061</v>
      </c>
      <c r="G383" s="551">
        <v>0</v>
      </c>
      <c r="H383" s="551">
        <v>37.619856228513022</v>
      </c>
      <c r="I383" s="551">
        <v>64.127783358488173</v>
      </c>
      <c r="J383" s="551">
        <v>0</v>
      </c>
      <c r="K383" s="551">
        <v>0</v>
      </c>
      <c r="L383" s="551">
        <v>0</v>
      </c>
      <c r="M383" s="540">
        <v>0</v>
      </c>
      <c r="N383" s="532">
        <v>674</v>
      </c>
    </row>
    <row r="384" spans="1:14">
      <c r="A384" s="537" t="s">
        <v>1345</v>
      </c>
      <c r="B384" s="550">
        <v>381</v>
      </c>
      <c r="C384" s="550" t="s">
        <v>1346</v>
      </c>
      <c r="D384" s="551">
        <v>1970607</v>
      </c>
      <c r="E384" s="551">
        <v>6100645.7843987327</v>
      </c>
      <c r="F384" s="551">
        <v>375603.35369538871</v>
      </c>
      <c r="G384" s="551">
        <v>144.0626260453364</v>
      </c>
      <c r="H384" s="551">
        <v>54.530310486509798</v>
      </c>
      <c r="I384" s="551">
        <v>92.953782601104223</v>
      </c>
      <c r="J384" s="551">
        <v>0</v>
      </c>
      <c r="K384" s="551">
        <v>0</v>
      </c>
      <c r="L384" s="551">
        <v>0</v>
      </c>
      <c r="M384" s="540">
        <v>0</v>
      </c>
      <c r="N384" s="532">
        <v>674</v>
      </c>
    </row>
    <row r="385" spans="1:14">
      <c r="A385" s="537" t="s">
        <v>1347</v>
      </c>
      <c r="B385" s="550">
        <v>382</v>
      </c>
      <c r="C385" s="550" t="s">
        <v>1348</v>
      </c>
      <c r="D385" s="551">
        <v>3406138</v>
      </c>
      <c r="E385" s="551">
        <v>13245486.418793092</v>
      </c>
      <c r="F385" s="551">
        <v>823077.03179254057</v>
      </c>
      <c r="G385" s="551">
        <v>2178.9212087521064</v>
      </c>
      <c r="H385" s="551">
        <v>118.3941032617783</v>
      </c>
      <c r="I385" s="551">
        <v>201.81766136414328</v>
      </c>
      <c r="J385" s="551">
        <v>0</v>
      </c>
      <c r="K385" s="551">
        <v>0</v>
      </c>
      <c r="L385" s="551">
        <v>0</v>
      </c>
      <c r="M385" s="540">
        <v>0</v>
      </c>
      <c r="N385" s="532">
        <v>674</v>
      </c>
    </row>
    <row r="386" spans="1:14">
      <c r="A386" s="537" t="s">
        <v>1349</v>
      </c>
      <c r="B386" s="550">
        <v>383</v>
      </c>
      <c r="C386" s="550" t="s">
        <v>328</v>
      </c>
      <c r="D386" s="551">
        <v>536690</v>
      </c>
      <c r="E386" s="551">
        <v>604435.60437049472</v>
      </c>
      <c r="F386" s="551">
        <v>31407.490156553569</v>
      </c>
      <c r="G386" s="551">
        <v>4429.4184881263291</v>
      </c>
      <c r="H386" s="551">
        <v>5.4027167516779153</v>
      </c>
      <c r="I386" s="551">
        <v>9.209611203571864</v>
      </c>
      <c r="J386" s="551">
        <v>0</v>
      </c>
      <c r="K386" s="551">
        <v>0</v>
      </c>
      <c r="L386" s="551">
        <v>0</v>
      </c>
      <c r="M386" s="540">
        <v>0</v>
      </c>
      <c r="N386" s="532">
        <v>675</v>
      </c>
    </row>
    <row r="387" spans="1:14">
      <c r="A387" s="537" t="s">
        <v>1350</v>
      </c>
      <c r="B387" s="550">
        <v>384</v>
      </c>
      <c r="C387" s="550" t="s">
        <v>1351</v>
      </c>
      <c r="D387" s="551">
        <v>237765</v>
      </c>
      <c r="E387" s="551">
        <v>186152.64867260892</v>
      </c>
      <c r="F387" s="551">
        <v>12064.089645655691</v>
      </c>
      <c r="G387" s="551">
        <v>221.61695902428917</v>
      </c>
      <c r="H387" s="551">
        <v>1.6639159342708834</v>
      </c>
      <c r="I387" s="551">
        <v>2.8363542888499031</v>
      </c>
      <c r="J387" s="551">
        <v>0</v>
      </c>
      <c r="K387" s="551">
        <v>0</v>
      </c>
      <c r="L387" s="551">
        <v>0</v>
      </c>
      <c r="M387" s="540">
        <v>0</v>
      </c>
      <c r="N387" s="532">
        <v>679</v>
      </c>
    </row>
    <row r="388" spans="1:14">
      <c r="A388" s="537" t="s">
        <v>1352</v>
      </c>
      <c r="B388" s="550">
        <v>385</v>
      </c>
      <c r="C388" s="550" t="s">
        <v>1353</v>
      </c>
      <c r="D388" s="551">
        <v>1819894</v>
      </c>
      <c r="E388" s="551">
        <v>4865540.9710161258</v>
      </c>
      <c r="F388" s="551">
        <v>302043.05484643474</v>
      </c>
      <c r="G388" s="551">
        <v>0</v>
      </c>
      <c r="H388" s="551">
        <v>43.490389249093738</v>
      </c>
      <c r="I388" s="551">
        <v>74.134846316302458</v>
      </c>
      <c r="J388" s="551">
        <v>0</v>
      </c>
      <c r="K388" s="551">
        <v>0</v>
      </c>
      <c r="L388" s="551">
        <v>0</v>
      </c>
      <c r="M388" s="540">
        <v>0</v>
      </c>
      <c r="N388" s="532">
        <v>679</v>
      </c>
    </row>
    <row r="389" spans="1:14">
      <c r="A389" s="537" t="s">
        <v>1354</v>
      </c>
      <c r="B389" s="550">
        <v>386</v>
      </c>
      <c r="C389" s="550" t="s">
        <v>1355</v>
      </c>
      <c r="D389" s="551">
        <v>2340639</v>
      </c>
      <c r="E389" s="551">
        <v>4949004.4225016125</v>
      </c>
      <c r="F389" s="551">
        <v>300587.16934357717</v>
      </c>
      <c r="G389" s="551">
        <v>0</v>
      </c>
      <c r="H389" s="551">
        <v>44.236423043650142</v>
      </c>
      <c r="I389" s="551">
        <v>75.406554885969001</v>
      </c>
      <c r="J389" s="551">
        <v>0</v>
      </c>
      <c r="K389" s="551">
        <v>0</v>
      </c>
      <c r="L389" s="551">
        <v>0</v>
      </c>
      <c r="M389" s="540">
        <v>0</v>
      </c>
      <c r="N389" s="532">
        <v>679</v>
      </c>
    </row>
    <row r="390" spans="1:14">
      <c r="A390" s="537" t="s">
        <v>1356</v>
      </c>
      <c r="B390" s="550">
        <v>387</v>
      </c>
      <c r="C390" s="550" t="s">
        <v>1357</v>
      </c>
      <c r="D390" s="551">
        <v>389882</v>
      </c>
      <c r="E390" s="551">
        <v>547050.26487294631</v>
      </c>
      <c r="F390" s="551">
        <v>40764.593884539885</v>
      </c>
      <c r="G390" s="551">
        <v>515.37897204951332</v>
      </c>
      <c r="H390" s="551">
        <v>4.8897808280454473</v>
      </c>
      <c r="I390" s="551">
        <v>8.3352473147870327</v>
      </c>
      <c r="J390" s="551">
        <v>0</v>
      </c>
      <c r="K390" s="551">
        <v>0</v>
      </c>
      <c r="L390" s="551">
        <v>0</v>
      </c>
      <c r="M390" s="540">
        <v>0</v>
      </c>
      <c r="N390" s="532">
        <v>679</v>
      </c>
    </row>
    <row r="391" spans="1:14">
      <c r="A391" s="537" t="s">
        <v>1358</v>
      </c>
      <c r="B391" s="550">
        <v>388</v>
      </c>
      <c r="C391" s="550" t="s">
        <v>330</v>
      </c>
      <c r="D391" s="551">
        <v>1502153</v>
      </c>
      <c r="E391" s="551">
        <v>1812578.1508093153</v>
      </c>
      <c r="F391" s="551">
        <v>119672.26312499575</v>
      </c>
      <c r="G391" s="551">
        <v>0</v>
      </c>
      <c r="H391" s="551">
        <v>16.201637144294104</v>
      </c>
      <c r="I391" s="551">
        <v>27.617731193099626</v>
      </c>
      <c r="J391" s="551">
        <v>0</v>
      </c>
      <c r="K391" s="551">
        <v>0</v>
      </c>
      <c r="L391" s="551">
        <v>0</v>
      </c>
      <c r="M391" s="540">
        <v>0</v>
      </c>
      <c r="N391" s="532">
        <v>679</v>
      </c>
    </row>
    <row r="392" spans="1:14">
      <c r="A392" s="537" t="s">
        <v>1359</v>
      </c>
      <c r="B392" s="550">
        <v>389</v>
      </c>
      <c r="C392" s="550" t="s">
        <v>332</v>
      </c>
      <c r="D392" s="551">
        <v>1482084</v>
      </c>
      <c r="E392" s="551">
        <v>0</v>
      </c>
      <c r="F392" s="551">
        <v>0</v>
      </c>
      <c r="G392" s="551">
        <v>0</v>
      </c>
      <c r="H392" s="551">
        <v>0</v>
      </c>
      <c r="I392" s="551">
        <v>0</v>
      </c>
      <c r="J392" s="551">
        <v>0</v>
      </c>
      <c r="K392" s="551">
        <v>0</v>
      </c>
      <c r="L392" s="551">
        <v>0</v>
      </c>
      <c r="M392" s="540">
        <v>0</v>
      </c>
      <c r="N392" s="532">
        <v>681</v>
      </c>
    </row>
    <row r="393" spans="1:14" ht="12.5" thickBot="1">
      <c r="A393" s="570" t="s">
        <v>1360</v>
      </c>
      <c r="B393" s="571">
        <v>390</v>
      </c>
      <c r="C393" s="571" t="s">
        <v>334</v>
      </c>
      <c r="D393" s="572">
        <v>7735345</v>
      </c>
      <c r="E393" s="572">
        <v>39040667.149957202</v>
      </c>
      <c r="F393" s="572">
        <v>2651020.7045151694</v>
      </c>
      <c r="G393" s="572">
        <v>13950.765239464909</v>
      </c>
      <c r="H393" s="572">
        <v>348.9630076100986</v>
      </c>
      <c r="I393" s="572">
        <v>594.85140018121206</v>
      </c>
      <c r="J393" s="572">
        <v>0</v>
      </c>
      <c r="K393" s="572">
        <v>0</v>
      </c>
      <c r="L393" s="572">
        <v>0</v>
      </c>
      <c r="M393" s="573">
        <v>0</v>
      </c>
      <c r="N393" s="532">
        <v>691</v>
      </c>
    </row>
    <row r="394" spans="1:14">
      <c r="A394" s="574" t="s">
        <v>1361</v>
      </c>
      <c r="B394" s="550">
        <v>391</v>
      </c>
      <c r="C394" s="550" t="s">
        <v>25</v>
      </c>
      <c r="D394" s="551">
        <v>1027239730</v>
      </c>
      <c r="E394" s="551">
        <v>14993530739.138908</v>
      </c>
      <c r="F394" s="551">
        <v>872996226.46409392</v>
      </c>
      <c r="G394" s="551">
        <v>75559803.258016661</v>
      </c>
      <c r="H394" s="551">
        <v>30270452.193085071</v>
      </c>
      <c r="I394" s="551">
        <v>17349217.067179047</v>
      </c>
      <c r="J394" s="551">
        <v>36065134.413358636</v>
      </c>
      <c r="K394" s="551">
        <v>3214175.7339196447</v>
      </c>
      <c r="L394" s="551">
        <v>2246189.9554793332</v>
      </c>
      <c r="M394" s="551">
        <v>292790.7644857979</v>
      </c>
    </row>
    <row r="395" spans="1:14">
      <c r="A395" s="574" t="s">
        <v>1362</v>
      </c>
      <c r="B395" s="550">
        <v>392</v>
      </c>
      <c r="C395" s="550" t="s">
        <v>1363</v>
      </c>
      <c r="D395" s="551"/>
      <c r="E395" s="551">
        <v>12800831.183456603</v>
      </c>
      <c r="F395" s="551">
        <v>868379.74825489556</v>
      </c>
      <c r="G395" s="551">
        <v>0</v>
      </c>
      <c r="H395" s="551">
        <v>114.41957517093941</v>
      </c>
      <c r="I395" s="551">
        <v>195.04257762077788</v>
      </c>
      <c r="J395" s="551">
        <v>0</v>
      </c>
      <c r="K395" s="551">
        <v>0</v>
      </c>
      <c r="L395" s="551">
        <v>0</v>
      </c>
      <c r="M395" s="551">
        <v>0</v>
      </c>
    </row>
    <row r="396" spans="1:14">
      <c r="A396" s="574" t="s">
        <v>1364</v>
      </c>
      <c r="B396" s="550">
        <v>393</v>
      </c>
      <c r="C396" s="550" t="s">
        <v>673</v>
      </c>
      <c r="D396" s="551"/>
      <c r="E396" s="551">
        <v>1739230392.1572287</v>
      </c>
      <c r="F396" s="551">
        <v>109180147.77693169</v>
      </c>
      <c r="G396" s="551">
        <v>28125.476909081182</v>
      </c>
      <c r="H396" s="551">
        <v>192204.72117038621</v>
      </c>
      <c r="I396" s="551">
        <v>427929.05936837662</v>
      </c>
      <c r="J396" s="551">
        <v>10078506.462207841</v>
      </c>
      <c r="K396" s="551">
        <v>0</v>
      </c>
      <c r="L396" s="551">
        <v>0</v>
      </c>
      <c r="M396" s="551">
        <v>0</v>
      </c>
    </row>
    <row r="397" spans="1:14">
      <c r="A397" s="575" t="s">
        <v>1365</v>
      </c>
      <c r="B397" s="550">
        <v>394</v>
      </c>
      <c r="C397" s="550" t="s">
        <v>1366</v>
      </c>
      <c r="D397" s="551"/>
      <c r="E397" s="551">
        <v>16745561962.479593</v>
      </c>
      <c r="F397" s="551">
        <v>983044753.98928046</v>
      </c>
      <c r="G397" s="551">
        <v>75587928.734925747</v>
      </c>
      <c r="H397" s="551">
        <v>30462771.333830629</v>
      </c>
      <c r="I397" s="551">
        <v>17777341.169125043</v>
      </c>
      <c r="J397" s="551">
        <v>46143640.875566475</v>
      </c>
      <c r="K397" s="551">
        <v>3214175.7339196447</v>
      </c>
      <c r="L397" s="551">
        <v>2246189.9554793332</v>
      </c>
      <c r="M397" s="551">
        <v>292790.7644857979</v>
      </c>
    </row>
    <row r="398" spans="1:14">
      <c r="A398" s="574"/>
      <c r="B398" s="550"/>
      <c r="C398" s="550"/>
      <c r="D398" s="576"/>
      <c r="E398" s="576"/>
      <c r="F398" s="576"/>
      <c r="G398" s="576"/>
      <c r="H398" s="576"/>
      <c r="I398" s="576"/>
      <c r="J398" s="576"/>
      <c r="K398" s="576"/>
      <c r="L398" s="576"/>
      <c r="M398" s="576"/>
    </row>
    <row r="399" spans="1:14">
      <c r="A399" s="574"/>
      <c r="B399" s="550"/>
      <c r="C399" s="550"/>
      <c r="D399" s="576"/>
      <c r="E399" s="576"/>
      <c r="F399" s="576"/>
      <c r="G399" s="576"/>
      <c r="H399" s="576"/>
      <c r="I399" s="576"/>
      <c r="J399" s="576"/>
      <c r="K399" s="576"/>
      <c r="L399" s="576"/>
      <c r="M399" s="576"/>
    </row>
    <row r="400" spans="1:14">
      <c r="A400" s="574"/>
      <c r="B400" s="550"/>
      <c r="C400" s="550"/>
      <c r="D400" s="576"/>
      <c r="E400" s="576"/>
      <c r="F400" s="576"/>
      <c r="G400" s="576"/>
      <c r="H400" s="576"/>
      <c r="I400" s="576"/>
      <c r="J400" s="576"/>
      <c r="K400" s="576"/>
      <c r="L400" s="576"/>
      <c r="M400" s="576"/>
    </row>
    <row r="401" spans="1:13">
      <c r="A401" s="574"/>
      <c r="B401" s="550"/>
      <c r="C401" s="550"/>
      <c r="D401" s="576"/>
      <c r="E401" s="576"/>
      <c r="F401" s="576"/>
      <c r="G401" s="576"/>
      <c r="H401" s="576"/>
      <c r="I401" s="576"/>
      <c r="J401" s="576"/>
      <c r="K401" s="576"/>
      <c r="L401" s="576"/>
      <c r="M401" s="576"/>
    </row>
    <row r="402" spans="1:13">
      <c r="A402" s="575"/>
      <c r="B402" s="550"/>
      <c r="C402" s="550"/>
      <c r="D402" s="576"/>
      <c r="E402" s="576"/>
      <c r="F402" s="576"/>
      <c r="G402" s="576"/>
      <c r="H402" s="576"/>
      <c r="I402" s="576"/>
      <c r="J402" s="576"/>
      <c r="K402" s="576"/>
      <c r="L402" s="576"/>
      <c r="M402" s="576"/>
    </row>
    <row r="403" spans="1:13">
      <c r="A403" s="574"/>
      <c r="B403" s="550"/>
      <c r="C403" s="550"/>
      <c r="E403" s="576"/>
      <c r="F403" s="576"/>
      <c r="G403" s="576"/>
      <c r="H403" s="576"/>
      <c r="I403" s="576"/>
      <c r="J403" s="576"/>
      <c r="K403" s="576"/>
      <c r="L403" s="576"/>
      <c r="M403" s="576"/>
    </row>
    <row r="404" spans="1:13">
      <c r="A404" s="574"/>
      <c r="B404" s="550"/>
      <c r="C404" s="550"/>
    </row>
    <row r="405" spans="1:13">
      <c r="A405" s="574"/>
      <c r="B405" s="550"/>
      <c r="C405" s="550"/>
    </row>
    <row r="406" spans="1:13">
      <c r="A406" s="574"/>
      <c r="B406" s="550"/>
      <c r="C406" s="550"/>
    </row>
  </sheetData>
  <phoneticPr fontId="13"/>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8E88-1C14-4185-8E03-099FAB59ADB7}">
  <dimension ref="A1:K482"/>
  <sheetViews>
    <sheetView workbookViewId="0"/>
  </sheetViews>
  <sheetFormatPr defaultColWidth="8.9296875" defaultRowHeight="12"/>
  <cols>
    <col min="1" max="1" width="5.86328125" style="783" customWidth="1"/>
    <col min="2" max="2" width="4.59765625" style="893" customWidth="1"/>
    <col min="3" max="3" width="5.3984375" style="783" customWidth="1"/>
    <col min="4" max="4" width="5.33203125" style="783" customWidth="1"/>
    <col min="5" max="5" width="29.33203125" style="783" customWidth="1"/>
    <col min="6" max="6" width="5.59765625" style="784" customWidth="1"/>
    <col min="7" max="7" width="20.265625" style="783" customWidth="1"/>
    <col min="8" max="8" width="5.59765625" style="784" customWidth="1"/>
    <col min="9" max="9" width="16.59765625" style="783" customWidth="1"/>
    <col min="10" max="10" width="5.59765625" style="784" customWidth="1"/>
    <col min="11" max="11" width="15.46484375" style="893" customWidth="1"/>
    <col min="12" max="16384" width="8.9296875" style="783"/>
  </cols>
  <sheetData>
    <row r="1" spans="1:11" ht="23.15" customHeight="1">
      <c r="A1" s="781" t="s">
        <v>1367</v>
      </c>
      <c r="B1" s="782"/>
      <c r="C1" s="782"/>
      <c r="D1" s="782"/>
      <c r="E1" s="782"/>
      <c r="F1" s="782"/>
      <c r="G1" s="782"/>
      <c r="H1" s="782"/>
      <c r="I1" s="782"/>
      <c r="J1" s="782"/>
      <c r="K1" s="782"/>
    </row>
    <row r="2" spans="1:11" ht="22.5" customHeight="1">
      <c r="A2" s="784"/>
      <c r="B2" s="784"/>
      <c r="C2" s="784"/>
      <c r="D2" s="784"/>
      <c r="E2" s="784"/>
      <c r="G2" s="784"/>
      <c r="I2" s="784"/>
      <c r="K2" s="784"/>
    </row>
    <row r="3" spans="1:11" ht="21.9" customHeight="1">
      <c r="A3" s="784"/>
      <c r="B3" s="784"/>
      <c r="C3" s="784"/>
      <c r="D3" s="784"/>
      <c r="E3" s="784"/>
      <c r="G3" s="784"/>
      <c r="I3" s="784"/>
      <c r="K3" s="784"/>
    </row>
    <row r="4" spans="1:11" s="785" customFormat="1" ht="15.65" customHeight="1">
      <c r="A4" s="785" t="s">
        <v>1368</v>
      </c>
      <c r="B4" s="786"/>
      <c r="F4" s="574"/>
      <c r="H4" s="574"/>
      <c r="J4" s="574"/>
      <c r="K4" s="786"/>
    </row>
    <row r="5" spans="1:11">
      <c r="A5" s="1064" t="s">
        <v>1369</v>
      </c>
      <c r="B5" s="1065"/>
      <c r="C5" s="1065"/>
      <c r="D5" s="1065"/>
      <c r="E5" s="1066"/>
      <c r="F5" s="1064" t="s">
        <v>1370</v>
      </c>
      <c r="G5" s="1066"/>
      <c r="H5" s="1064" t="s">
        <v>1371</v>
      </c>
      <c r="I5" s="1066"/>
      <c r="J5" s="1064" t="s">
        <v>1372</v>
      </c>
      <c r="K5" s="1066"/>
    </row>
    <row r="6" spans="1:11">
      <c r="A6" s="1059" t="s">
        <v>1373</v>
      </c>
      <c r="B6" s="1060"/>
      <c r="C6" s="1060"/>
      <c r="D6" s="1061"/>
      <c r="E6" s="1062" t="s">
        <v>1374</v>
      </c>
      <c r="F6" s="1053" t="s">
        <v>1375</v>
      </c>
      <c r="G6" s="1055" t="s">
        <v>1374</v>
      </c>
      <c r="H6" s="1053" t="s">
        <v>1375</v>
      </c>
      <c r="I6" s="1055" t="s">
        <v>1374</v>
      </c>
      <c r="J6" s="1053" t="s">
        <v>1375</v>
      </c>
      <c r="K6" s="1055" t="s">
        <v>1374</v>
      </c>
    </row>
    <row r="7" spans="1:11">
      <c r="A7" s="1057" t="s">
        <v>1376</v>
      </c>
      <c r="B7" s="1058"/>
      <c r="C7" s="1057" t="s">
        <v>1377</v>
      </c>
      <c r="D7" s="1058"/>
      <c r="E7" s="1063"/>
      <c r="F7" s="1054"/>
      <c r="G7" s="1056"/>
      <c r="H7" s="1054"/>
      <c r="I7" s="1056"/>
      <c r="J7" s="1054"/>
      <c r="K7" s="1056"/>
    </row>
    <row r="8" spans="1:11" s="785" customFormat="1" ht="15" customHeight="1">
      <c r="A8" s="787" t="s">
        <v>357</v>
      </c>
      <c r="B8" s="788" t="s">
        <v>1378</v>
      </c>
      <c r="C8" s="787"/>
      <c r="D8" s="789"/>
      <c r="E8" s="790" t="s">
        <v>1379</v>
      </c>
      <c r="F8" s="791" t="s">
        <v>357</v>
      </c>
      <c r="G8" s="792" t="s">
        <v>358</v>
      </c>
      <c r="H8" s="791" t="s">
        <v>133</v>
      </c>
      <c r="I8" s="793" t="s">
        <v>134</v>
      </c>
      <c r="J8" s="791" t="s">
        <v>1378</v>
      </c>
      <c r="K8" s="793" t="s">
        <v>1380</v>
      </c>
    </row>
    <row r="9" spans="1:11" s="801" customFormat="1" ht="15" customHeight="1">
      <c r="A9" s="794"/>
      <c r="B9" s="795"/>
      <c r="C9" s="794" t="s">
        <v>1381</v>
      </c>
      <c r="D9" s="796" t="s">
        <v>1382</v>
      </c>
      <c r="E9" s="797" t="s">
        <v>1383</v>
      </c>
      <c r="F9" s="798"/>
      <c r="G9" s="799"/>
      <c r="H9" s="798"/>
      <c r="I9" s="800"/>
      <c r="J9" s="798"/>
      <c r="K9" s="800"/>
    </row>
    <row r="10" spans="1:11" s="801" customFormat="1" ht="14.15" customHeight="1">
      <c r="A10" s="794"/>
      <c r="B10" s="795"/>
      <c r="C10" s="802" t="s">
        <v>357</v>
      </c>
      <c r="D10" s="803" t="s">
        <v>135</v>
      </c>
      <c r="E10" s="804" t="s">
        <v>1384</v>
      </c>
      <c r="F10" s="798"/>
      <c r="G10" s="799"/>
      <c r="H10" s="798"/>
      <c r="I10" s="800"/>
      <c r="J10" s="798"/>
      <c r="K10" s="800"/>
    </row>
    <row r="11" spans="1:11" s="801" customFormat="1" ht="15" customHeight="1">
      <c r="A11" s="805" t="s">
        <v>1385</v>
      </c>
      <c r="B11" s="806" t="s">
        <v>1386</v>
      </c>
      <c r="C11" s="807" t="s">
        <v>357</v>
      </c>
      <c r="D11" s="808" t="s">
        <v>1387</v>
      </c>
      <c r="E11" s="797" t="s">
        <v>1388</v>
      </c>
      <c r="F11" s="798"/>
      <c r="G11" s="799"/>
      <c r="H11" s="798"/>
      <c r="I11" s="800"/>
      <c r="J11" s="798"/>
      <c r="K11" s="800"/>
    </row>
    <row r="12" spans="1:11" s="801" customFormat="1" ht="15" customHeight="1">
      <c r="A12" s="809" t="s">
        <v>359</v>
      </c>
      <c r="B12" s="810" t="s">
        <v>1378</v>
      </c>
      <c r="C12" s="809" t="s">
        <v>359</v>
      </c>
      <c r="D12" s="811" t="s">
        <v>133</v>
      </c>
      <c r="E12" s="790" t="s">
        <v>700</v>
      </c>
      <c r="F12" s="791" t="s">
        <v>359</v>
      </c>
      <c r="G12" s="792" t="s">
        <v>360</v>
      </c>
      <c r="H12" s="798"/>
      <c r="I12" s="800"/>
      <c r="J12" s="798"/>
      <c r="K12" s="800"/>
    </row>
    <row r="13" spans="1:11" s="801" customFormat="1" ht="15" customHeight="1">
      <c r="A13" s="794" t="s">
        <v>359</v>
      </c>
      <c r="B13" s="795" t="s">
        <v>1386</v>
      </c>
      <c r="C13" s="794" t="s">
        <v>359</v>
      </c>
      <c r="D13" s="796" t="s">
        <v>1387</v>
      </c>
      <c r="E13" s="812" t="s">
        <v>1389</v>
      </c>
      <c r="F13" s="798"/>
      <c r="G13" s="799"/>
      <c r="H13" s="798"/>
      <c r="I13" s="800"/>
      <c r="J13" s="798"/>
      <c r="K13" s="800"/>
    </row>
    <row r="14" spans="1:11" s="801" customFormat="1" ht="15" customHeight="1">
      <c r="A14" s="787" t="s">
        <v>361</v>
      </c>
      <c r="B14" s="788" t="s">
        <v>1378</v>
      </c>
      <c r="C14" s="787" t="s">
        <v>361</v>
      </c>
      <c r="D14" s="813" t="s">
        <v>1390</v>
      </c>
      <c r="E14" s="790" t="s">
        <v>362</v>
      </c>
      <c r="F14" s="791" t="s">
        <v>361</v>
      </c>
      <c r="G14" s="792" t="s">
        <v>362</v>
      </c>
      <c r="H14" s="798"/>
      <c r="I14" s="800"/>
      <c r="J14" s="798"/>
      <c r="K14" s="800"/>
    </row>
    <row r="15" spans="1:11" s="801" customFormat="1" ht="15" customHeight="1">
      <c r="A15" s="787" t="s">
        <v>363</v>
      </c>
      <c r="B15" s="788" t="s">
        <v>1378</v>
      </c>
      <c r="C15" s="787" t="s">
        <v>363</v>
      </c>
      <c r="D15" s="813" t="s">
        <v>1390</v>
      </c>
      <c r="E15" s="790" t="s">
        <v>364</v>
      </c>
      <c r="F15" s="814" t="s">
        <v>363</v>
      </c>
      <c r="G15" s="815" t="s">
        <v>364</v>
      </c>
      <c r="H15" s="798"/>
      <c r="I15" s="800"/>
      <c r="J15" s="798"/>
      <c r="K15" s="800"/>
    </row>
    <row r="16" spans="1:11" s="801" customFormat="1" ht="15" customHeight="1">
      <c r="A16" s="809" t="s">
        <v>365</v>
      </c>
      <c r="B16" s="810" t="s">
        <v>1378</v>
      </c>
      <c r="C16" s="809" t="s">
        <v>365</v>
      </c>
      <c r="D16" s="816" t="s">
        <v>133</v>
      </c>
      <c r="E16" s="817" t="s">
        <v>706</v>
      </c>
      <c r="F16" s="798" t="s">
        <v>365</v>
      </c>
      <c r="G16" s="799" t="s">
        <v>366</v>
      </c>
      <c r="H16" s="798"/>
      <c r="I16" s="800"/>
      <c r="J16" s="798"/>
      <c r="K16" s="800"/>
    </row>
    <row r="17" spans="1:11" s="801" customFormat="1" ht="15" customHeight="1">
      <c r="A17" s="818" t="s">
        <v>365</v>
      </c>
      <c r="B17" s="819" t="s">
        <v>1386</v>
      </c>
      <c r="C17" s="818" t="s">
        <v>365</v>
      </c>
      <c r="D17" s="820" t="s">
        <v>1387</v>
      </c>
      <c r="E17" s="812" t="s">
        <v>708</v>
      </c>
      <c r="F17" s="798"/>
      <c r="G17" s="799"/>
      <c r="H17" s="798"/>
      <c r="I17" s="800"/>
      <c r="J17" s="798"/>
      <c r="K17" s="800"/>
    </row>
    <row r="18" spans="1:11" s="801" customFormat="1" ht="15" customHeight="1">
      <c r="A18" s="794" t="s">
        <v>365</v>
      </c>
      <c r="B18" s="795" t="s">
        <v>1391</v>
      </c>
      <c r="C18" s="807" t="s">
        <v>365</v>
      </c>
      <c r="D18" s="821" t="s">
        <v>1392</v>
      </c>
      <c r="E18" s="822" t="s">
        <v>710</v>
      </c>
      <c r="F18" s="798"/>
      <c r="G18" s="799"/>
      <c r="H18" s="798"/>
      <c r="I18" s="800"/>
      <c r="J18" s="798"/>
      <c r="K18" s="800"/>
    </row>
    <row r="19" spans="1:11" s="801" customFormat="1" ht="15" customHeight="1">
      <c r="A19" s="809" t="s">
        <v>367</v>
      </c>
      <c r="B19" s="810" t="s">
        <v>1378</v>
      </c>
      <c r="C19" s="809" t="s">
        <v>367</v>
      </c>
      <c r="D19" s="816" t="s">
        <v>133</v>
      </c>
      <c r="E19" s="804" t="s">
        <v>712</v>
      </c>
      <c r="F19" s="791" t="s">
        <v>367</v>
      </c>
      <c r="G19" s="792" t="s">
        <v>368</v>
      </c>
      <c r="H19" s="798"/>
      <c r="I19" s="800"/>
      <c r="J19" s="798"/>
      <c r="K19" s="800"/>
    </row>
    <row r="20" spans="1:11" s="801" customFormat="1" ht="15" customHeight="1">
      <c r="A20" s="818" t="s">
        <v>367</v>
      </c>
      <c r="B20" s="819" t="s">
        <v>1386</v>
      </c>
      <c r="C20" s="818" t="s">
        <v>367</v>
      </c>
      <c r="D20" s="823" t="s">
        <v>1387</v>
      </c>
      <c r="E20" s="824" t="s">
        <v>714</v>
      </c>
      <c r="F20" s="798"/>
      <c r="G20" s="799"/>
      <c r="H20" s="798"/>
      <c r="I20" s="800"/>
      <c r="J20" s="798"/>
      <c r="K20" s="800"/>
    </row>
    <row r="21" spans="1:11" s="801" customFormat="1" ht="15" customHeight="1">
      <c r="A21" s="818" t="s">
        <v>367</v>
      </c>
      <c r="B21" s="819" t="s">
        <v>1393</v>
      </c>
      <c r="C21" s="818" t="s">
        <v>367</v>
      </c>
      <c r="D21" s="823" t="s">
        <v>1394</v>
      </c>
      <c r="E21" s="824" t="s">
        <v>716</v>
      </c>
      <c r="F21" s="798"/>
      <c r="G21" s="799"/>
      <c r="H21" s="798"/>
      <c r="I21" s="800"/>
      <c r="J21" s="798"/>
      <c r="K21" s="800"/>
    </row>
    <row r="22" spans="1:11" s="801" customFormat="1" ht="15" customHeight="1">
      <c r="A22" s="794" t="s">
        <v>367</v>
      </c>
      <c r="B22" s="795" t="s">
        <v>1391</v>
      </c>
      <c r="C22" s="794"/>
      <c r="D22" s="796"/>
      <c r="E22" s="812" t="s">
        <v>718</v>
      </c>
      <c r="F22" s="798"/>
      <c r="G22" s="799"/>
      <c r="H22" s="798"/>
      <c r="I22" s="800"/>
      <c r="J22" s="798"/>
      <c r="K22" s="800"/>
    </row>
    <row r="23" spans="1:11" s="801" customFormat="1" ht="15" customHeight="1">
      <c r="A23" s="794"/>
      <c r="B23" s="795"/>
      <c r="C23" s="794" t="s">
        <v>367</v>
      </c>
      <c r="D23" s="796" t="s">
        <v>1395</v>
      </c>
      <c r="E23" s="797" t="s">
        <v>1396</v>
      </c>
      <c r="F23" s="798"/>
      <c r="G23" s="799"/>
      <c r="H23" s="798"/>
      <c r="I23" s="800"/>
      <c r="J23" s="798"/>
      <c r="K23" s="800"/>
    </row>
    <row r="24" spans="1:11" s="801" customFormat="1" ht="15" customHeight="1">
      <c r="A24" s="794"/>
      <c r="B24" s="795"/>
      <c r="C24" s="794" t="s">
        <v>367</v>
      </c>
      <c r="D24" s="796" t="s">
        <v>1397</v>
      </c>
      <c r="E24" s="797" t="s">
        <v>1398</v>
      </c>
      <c r="F24" s="798"/>
      <c r="G24" s="799"/>
      <c r="H24" s="798"/>
      <c r="I24" s="800"/>
      <c r="J24" s="798"/>
      <c r="K24" s="800"/>
    </row>
    <row r="25" spans="1:11" s="801" customFormat="1" ht="15" customHeight="1">
      <c r="A25" s="794"/>
      <c r="B25" s="795"/>
      <c r="C25" s="794" t="s">
        <v>367</v>
      </c>
      <c r="D25" s="796" t="s">
        <v>1399</v>
      </c>
      <c r="E25" s="797" t="s">
        <v>1400</v>
      </c>
      <c r="F25" s="798"/>
      <c r="G25" s="799"/>
      <c r="H25" s="798"/>
      <c r="I25" s="800"/>
      <c r="J25" s="798"/>
      <c r="K25" s="800"/>
    </row>
    <row r="26" spans="1:11" s="801" customFormat="1" ht="15" customHeight="1">
      <c r="A26" s="807"/>
      <c r="B26" s="825"/>
      <c r="C26" s="807" t="s">
        <v>367</v>
      </c>
      <c r="D26" s="821" t="s">
        <v>1392</v>
      </c>
      <c r="E26" s="826" t="s">
        <v>1401</v>
      </c>
      <c r="F26" s="827"/>
      <c r="G26" s="828"/>
      <c r="H26" s="798"/>
      <c r="I26" s="800"/>
      <c r="J26" s="798"/>
      <c r="K26" s="800"/>
    </row>
    <row r="27" spans="1:11" s="801" customFormat="1" ht="15" customHeight="1">
      <c r="A27" s="787" t="s">
        <v>369</v>
      </c>
      <c r="B27" s="788" t="s">
        <v>1378</v>
      </c>
      <c r="C27" s="787"/>
      <c r="D27" s="789"/>
      <c r="E27" s="790" t="s">
        <v>720</v>
      </c>
      <c r="F27" s="791" t="s">
        <v>369</v>
      </c>
      <c r="G27" s="792" t="s">
        <v>136</v>
      </c>
      <c r="H27" s="791" t="s">
        <v>135</v>
      </c>
      <c r="I27" s="793" t="s">
        <v>136</v>
      </c>
      <c r="J27" s="798"/>
      <c r="K27" s="800"/>
    </row>
    <row r="28" spans="1:11" s="801" customFormat="1" ht="15" customHeight="1">
      <c r="A28" s="794"/>
      <c r="B28" s="795"/>
      <c r="C28" s="794" t="s">
        <v>369</v>
      </c>
      <c r="D28" s="796" t="s">
        <v>133</v>
      </c>
      <c r="E28" s="797" t="s">
        <v>1402</v>
      </c>
      <c r="F28" s="798"/>
      <c r="G28" s="799"/>
      <c r="H28" s="798"/>
      <c r="I28" s="800"/>
      <c r="J28" s="798"/>
      <c r="K28" s="800"/>
    </row>
    <row r="29" spans="1:11" s="801" customFormat="1" ht="15" customHeight="1">
      <c r="A29" s="802"/>
      <c r="B29" s="829"/>
      <c r="C29" s="802" t="s">
        <v>369</v>
      </c>
      <c r="D29" s="803" t="s">
        <v>1403</v>
      </c>
      <c r="E29" s="804" t="s">
        <v>1404</v>
      </c>
      <c r="F29" s="798"/>
      <c r="G29" s="799"/>
      <c r="H29" s="798"/>
      <c r="I29" s="800"/>
      <c r="J29" s="798"/>
      <c r="K29" s="800"/>
    </row>
    <row r="30" spans="1:11" s="801" customFormat="1" ht="15" customHeight="1">
      <c r="A30" s="818" t="s">
        <v>369</v>
      </c>
      <c r="B30" s="819" t="s">
        <v>1405</v>
      </c>
      <c r="C30" s="818" t="s">
        <v>369</v>
      </c>
      <c r="D30" s="823" t="s">
        <v>1406</v>
      </c>
      <c r="E30" s="824" t="s">
        <v>722</v>
      </c>
      <c r="F30" s="798"/>
      <c r="G30" s="799"/>
      <c r="H30" s="798"/>
      <c r="I30" s="800"/>
      <c r="J30" s="798"/>
      <c r="K30" s="800"/>
    </row>
    <row r="31" spans="1:11" s="801" customFormat="1" ht="15" customHeight="1">
      <c r="A31" s="818" t="s">
        <v>369</v>
      </c>
      <c r="B31" s="819" t="s">
        <v>1407</v>
      </c>
      <c r="C31" s="818" t="s">
        <v>369</v>
      </c>
      <c r="D31" s="823" t="s">
        <v>1408</v>
      </c>
      <c r="E31" s="824" t="s">
        <v>724</v>
      </c>
      <c r="F31" s="798"/>
      <c r="G31" s="799"/>
      <c r="H31" s="798"/>
      <c r="I31" s="800"/>
      <c r="J31" s="798"/>
      <c r="K31" s="800"/>
    </row>
    <row r="32" spans="1:11" s="801" customFormat="1" ht="15" customHeight="1">
      <c r="A32" s="818" t="s">
        <v>369</v>
      </c>
      <c r="B32" s="819" t="s">
        <v>1409</v>
      </c>
      <c r="C32" s="818" t="s">
        <v>369</v>
      </c>
      <c r="D32" s="823" t="s">
        <v>1410</v>
      </c>
      <c r="E32" s="824" t="s">
        <v>726</v>
      </c>
      <c r="F32" s="798"/>
      <c r="G32" s="799"/>
      <c r="H32" s="798"/>
      <c r="I32" s="800"/>
      <c r="J32" s="798"/>
      <c r="K32" s="800"/>
    </row>
    <row r="33" spans="1:11" s="801" customFormat="1" ht="15" customHeight="1">
      <c r="A33" s="818" t="s">
        <v>369</v>
      </c>
      <c r="B33" s="819" t="s">
        <v>1411</v>
      </c>
      <c r="C33" s="818" t="s">
        <v>369</v>
      </c>
      <c r="D33" s="823" t="s">
        <v>1412</v>
      </c>
      <c r="E33" s="824" t="s">
        <v>728</v>
      </c>
      <c r="F33" s="798"/>
      <c r="G33" s="799"/>
      <c r="H33" s="798"/>
      <c r="I33" s="800"/>
      <c r="J33" s="798"/>
      <c r="K33" s="800"/>
    </row>
    <row r="34" spans="1:11" s="801" customFormat="1" ht="15" customHeight="1">
      <c r="A34" s="830" t="s">
        <v>369</v>
      </c>
      <c r="B34" s="831" t="s">
        <v>1391</v>
      </c>
      <c r="C34" s="830" t="s">
        <v>369</v>
      </c>
      <c r="D34" s="832" t="s">
        <v>1413</v>
      </c>
      <c r="E34" s="822" t="s">
        <v>730</v>
      </c>
      <c r="F34" s="827"/>
      <c r="G34" s="828"/>
      <c r="H34" s="827"/>
      <c r="I34" s="833"/>
      <c r="J34" s="798"/>
      <c r="K34" s="800"/>
    </row>
    <row r="35" spans="1:11" s="801" customFormat="1" ht="15" customHeight="1">
      <c r="A35" s="807" t="s">
        <v>370</v>
      </c>
      <c r="B35" s="825" t="s">
        <v>1414</v>
      </c>
      <c r="C35" s="807" t="s">
        <v>370</v>
      </c>
      <c r="D35" s="821" t="s">
        <v>1382</v>
      </c>
      <c r="E35" s="826" t="s">
        <v>1415</v>
      </c>
      <c r="F35" s="791" t="s">
        <v>370</v>
      </c>
      <c r="G35" s="792" t="s">
        <v>138</v>
      </c>
      <c r="H35" s="791" t="s">
        <v>137</v>
      </c>
      <c r="I35" s="793" t="s">
        <v>138</v>
      </c>
      <c r="J35" s="798"/>
      <c r="K35" s="800"/>
    </row>
    <row r="36" spans="1:11" s="801" customFormat="1" ht="15" customHeight="1">
      <c r="A36" s="834" t="s">
        <v>1416</v>
      </c>
      <c r="B36" s="835" t="s">
        <v>1378</v>
      </c>
      <c r="C36" s="834" t="s">
        <v>1416</v>
      </c>
      <c r="D36" s="836" t="s">
        <v>133</v>
      </c>
      <c r="E36" s="837" t="s">
        <v>372</v>
      </c>
      <c r="F36" s="814" t="s">
        <v>371</v>
      </c>
      <c r="G36" s="815" t="s">
        <v>372</v>
      </c>
      <c r="H36" s="791" t="s">
        <v>139</v>
      </c>
      <c r="I36" s="793" t="s">
        <v>140</v>
      </c>
      <c r="J36" s="798"/>
      <c r="K36" s="800"/>
    </row>
    <row r="37" spans="1:11" s="801" customFormat="1" ht="15" customHeight="1">
      <c r="A37" s="787" t="s">
        <v>1417</v>
      </c>
      <c r="B37" s="788" t="s">
        <v>1378</v>
      </c>
      <c r="C37" s="787" t="s">
        <v>373</v>
      </c>
      <c r="D37" s="789" t="s">
        <v>1390</v>
      </c>
      <c r="E37" s="790" t="s">
        <v>374</v>
      </c>
      <c r="F37" s="798" t="s">
        <v>373</v>
      </c>
      <c r="G37" s="799" t="s">
        <v>374</v>
      </c>
      <c r="H37" s="798"/>
      <c r="I37" s="800"/>
      <c r="J37" s="798"/>
      <c r="K37" s="800"/>
    </row>
    <row r="38" spans="1:11" s="801" customFormat="1" ht="15" customHeight="1">
      <c r="A38" s="834" t="s">
        <v>1418</v>
      </c>
      <c r="B38" s="835" t="s">
        <v>1378</v>
      </c>
      <c r="C38" s="834" t="s">
        <v>1418</v>
      </c>
      <c r="D38" s="836" t="s">
        <v>133</v>
      </c>
      <c r="E38" s="837" t="s">
        <v>1419</v>
      </c>
      <c r="F38" s="814" t="s">
        <v>375</v>
      </c>
      <c r="G38" s="815" t="s">
        <v>376</v>
      </c>
      <c r="H38" s="827"/>
      <c r="I38" s="833"/>
      <c r="J38" s="798"/>
      <c r="K38" s="800"/>
    </row>
    <row r="39" spans="1:11" s="801" customFormat="1" ht="15" customHeight="1">
      <c r="A39" s="794" t="s">
        <v>1420</v>
      </c>
      <c r="B39" s="795" t="s">
        <v>1378</v>
      </c>
      <c r="C39" s="794" t="s">
        <v>1420</v>
      </c>
      <c r="D39" s="796" t="s">
        <v>1390</v>
      </c>
      <c r="E39" s="797" t="s">
        <v>1421</v>
      </c>
      <c r="F39" s="791" t="s">
        <v>377</v>
      </c>
      <c r="G39" s="792" t="s">
        <v>378</v>
      </c>
      <c r="H39" s="791" t="s">
        <v>141</v>
      </c>
      <c r="I39" s="793" t="s">
        <v>142</v>
      </c>
      <c r="J39" s="798"/>
      <c r="K39" s="800"/>
    </row>
    <row r="40" spans="1:11" s="801" customFormat="1" ht="15" customHeight="1">
      <c r="A40" s="830" t="s">
        <v>1420</v>
      </c>
      <c r="B40" s="831" t="s">
        <v>1405</v>
      </c>
      <c r="C40" s="830" t="s">
        <v>1420</v>
      </c>
      <c r="D40" s="832" t="s">
        <v>1406</v>
      </c>
      <c r="E40" s="822" t="s">
        <v>738</v>
      </c>
      <c r="F40" s="827"/>
      <c r="G40" s="828"/>
      <c r="H40" s="798"/>
      <c r="I40" s="800"/>
      <c r="J40" s="798"/>
      <c r="K40" s="800"/>
    </row>
    <row r="41" spans="1:11" s="801" customFormat="1" ht="15" customHeight="1">
      <c r="A41" s="787"/>
      <c r="B41" s="788"/>
      <c r="C41" s="787" t="s">
        <v>1422</v>
      </c>
      <c r="D41" s="789" t="s">
        <v>1423</v>
      </c>
      <c r="E41" s="790" t="s">
        <v>740</v>
      </c>
      <c r="F41" s="791" t="s">
        <v>379</v>
      </c>
      <c r="G41" s="792" t="s">
        <v>380</v>
      </c>
      <c r="H41" s="798"/>
      <c r="I41" s="800"/>
      <c r="J41" s="798"/>
      <c r="K41" s="800"/>
    </row>
    <row r="42" spans="1:11" s="801" customFormat="1" ht="15" customHeight="1">
      <c r="A42" s="794" t="s">
        <v>1422</v>
      </c>
      <c r="B42" s="795" t="s">
        <v>1378</v>
      </c>
      <c r="C42" s="794"/>
      <c r="D42" s="796"/>
      <c r="E42" s="797" t="s">
        <v>380</v>
      </c>
      <c r="F42" s="798"/>
      <c r="G42" s="799"/>
      <c r="H42" s="798"/>
      <c r="I42" s="800"/>
      <c r="J42" s="798"/>
      <c r="K42" s="800"/>
    </row>
    <row r="43" spans="1:11" s="801" customFormat="1" ht="15" customHeight="1">
      <c r="A43" s="807" t="s">
        <v>1422</v>
      </c>
      <c r="B43" s="825" t="s">
        <v>1386</v>
      </c>
      <c r="C43" s="807"/>
      <c r="D43" s="821"/>
      <c r="E43" s="826" t="s">
        <v>1424</v>
      </c>
      <c r="F43" s="827"/>
      <c r="G43" s="828"/>
      <c r="H43" s="827"/>
      <c r="I43" s="833"/>
      <c r="J43" s="798"/>
      <c r="K43" s="800"/>
    </row>
    <row r="44" spans="1:11" s="801" customFormat="1" ht="15" customHeight="1">
      <c r="A44" s="787" t="s">
        <v>1425</v>
      </c>
      <c r="B44" s="788" t="s">
        <v>1378</v>
      </c>
      <c r="C44" s="787"/>
      <c r="D44" s="789"/>
      <c r="E44" s="790" t="s">
        <v>1426</v>
      </c>
      <c r="F44" s="798" t="s">
        <v>381</v>
      </c>
      <c r="G44" s="799" t="s">
        <v>144</v>
      </c>
      <c r="H44" s="798" t="s">
        <v>143</v>
      </c>
      <c r="I44" s="800" t="s">
        <v>144</v>
      </c>
      <c r="J44" s="791" t="s">
        <v>1427</v>
      </c>
      <c r="K44" s="793" t="s">
        <v>1428</v>
      </c>
    </row>
    <row r="45" spans="1:11" s="801" customFormat="1" ht="15" customHeight="1">
      <c r="A45" s="794"/>
      <c r="B45" s="795"/>
      <c r="C45" s="794" t="s">
        <v>1425</v>
      </c>
      <c r="D45" s="796" t="s">
        <v>1382</v>
      </c>
      <c r="E45" s="797" t="s">
        <v>1429</v>
      </c>
      <c r="F45" s="798"/>
      <c r="G45" s="799"/>
      <c r="H45" s="798"/>
      <c r="I45" s="800"/>
      <c r="J45" s="798"/>
      <c r="K45" s="800"/>
    </row>
    <row r="46" spans="1:11" s="801" customFormat="1" ht="15" customHeight="1">
      <c r="A46" s="794"/>
      <c r="B46" s="795"/>
      <c r="C46" s="794" t="s">
        <v>1425</v>
      </c>
      <c r="D46" s="796" t="s">
        <v>1430</v>
      </c>
      <c r="E46" s="797" t="s">
        <v>1431</v>
      </c>
      <c r="F46" s="798"/>
      <c r="G46" s="799"/>
      <c r="H46" s="798"/>
      <c r="I46" s="800"/>
      <c r="J46" s="798"/>
      <c r="K46" s="800"/>
    </row>
    <row r="47" spans="1:11" s="801" customFormat="1" ht="15" customHeight="1">
      <c r="A47" s="807"/>
      <c r="B47" s="825"/>
      <c r="C47" s="807" t="s">
        <v>381</v>
      </c>
      <c r="D47" s="821" t="s">
        <v>1432</v>
      </c>
      <c r="E47" s="826" t="s">
        <v>1433</v>
      </c>
      <c r="F47" s="798"/>
      <c r="G47" s="799"/>
      <c r="H47" s="798"/>
      <c r="I47" s="800"/>
      <c r="J47" s="798"/>
      <c r="K47" s="800"/>
    </row>
    <row r="48" spans="1:11" s="801" customFormat="1" ht="15" customHeight="1">
      <c r="A48" s="834" t="s">
        <v>1434</v>
      </c>
      <c r="B48" s="835" t="s">
        <v>1378</v>
      </c>
      <c r="C48" s="834" t="s">
        <v>1434</v>
      </c>
      <c r="D48" s="838" t="s">
        <v>133</v>
      </c>
      <c r="E48" s="837" t="s">
        <v>1435</v>
      </c>
      <c r="F48" s="791" t="s">
        <v>382</v>
      </c>
      <c r="G48" s="792" t="s">
        <v>1435</v>
      </c>
      <c r="H48" s="791" t="s">
        <v>145</v>
      </c>
      <c r="I48" s="793" t="s">
        <v>146</v>
      </c>
      <c r="J48" s="798"/>
      <c r="K48" s="800"/>
    </row>
    <row r="49" spans="1:11" s="801" customFormat="1" ht="15" customHeight="1">
      <c r="A49" s="794" t="s">
        <v>1436</v>
      </c>
      <c r="B49" s="795" t="s">
        <v>1437</v>
      </c>
      <c r="C49" s="794"/>
      <c r="D49" s="839"/>
      <c r="E49" s="797" t="s">
        <v>1438</v>
      </c>
      <c r="F49" s="791" t="s">
        <v>384</v>
      </c>
      <c r="G49" s="792" t="s">
        <v>385</v>
      </c>
      <c r="H49" s="798"/>
      <c r="I49" s="800"/>
      <c r="J49" s="798"/>
      <c r="K49" s="800"/>
    </row>
    <row r="50" spans="1:11" s="801" customFormat="1" ht="15" customHeight="1">
      <c r="A50" s="794"/>
      <c r="B50" s="795"/>
      <c r="C50" s="794" t="s">
        <v>384</v>
      </c>
      <c r="D50" s="839" t="s">
        <v>1395</v>
      </c>
      <c r="E50" s="797" t="s">
        <v>1439</v>
      </c>
      <c r="F50" s="798"/>
      <c r="G50" s="799"/>
      <c r="H50" s="798"/>
      <c r="I50" s="800"/>
      <c r="J50" s="798"/>
      <c r="K50" s="800"/>
    </row>
    <row r="51" spans="1:11" s="801" customFormat="1" ht="15" customHeight="1">
      <c r="A51" s="794"/>
      <c r="B51" s="795"/>
      <c r="C51" s="794" t="s">
        <v>384</v>
      </c>
      <c r="D51" s="839" t="s">
        <v>1397</v>
      </c>
      <c r="E51" s="797" t="s">
        <v>1440</v>
      </c>
      <c r="F51" s="798"/>
      <c r="G51" s="799"/>
      <c r="H51" s="798"/>
      <c r="I51" s="800"/>
      <c r="J51" s="798"/>
      <c r="K51" s="800"/>
    </row>
    <row r="52" spans="1:11" s="801" customFormat="1" ht="15" customHeight="1">
      <c r="A52" s="794"/>
      <c r="B52" s="795"/>
      <c r="C52" s="794" t="s">
        <v>384</v>
      </c>
      <c r="D52" s="839" t="s">
        <v>1399</v>
      </c>
      <c r="E52" s="797" t="s">
        <v>1441</v>
      </c>
      <c r="F52" s="798"/>
      <c r="G52" s="799"/>
      <c r="H52" s="798"/>
      <c r="I52" s="800"/>
      <c r="J52" s="798"/>
      <c r="K52" s="800"/>
    </row>
    <row r="53" spans="1:11" s="801" customFormat="1" ht="15" customHeight="1">
      <c r="A53" s="794"/>
      <c r="B53" s="795"/>
      <c r="C53" s="794" t="s">
        <v>384</v>
      </c>
      <c r="D53" s="839" t="s">
        <v>1442</v>
      </c>
      <c r="E53" s="797" t="s">
        <v>1443</v>
      </c>
      <c r="F53" s="798"/>
      <c r="G53" s="799"/>
      <c r="H53" s="798"/>
      <c r="I53" s="800"/>
      <c r="J53" s="798"/>
      <c r="K53" s="800"/>
    </row>
    <row r="54" spans="1:11" s="801" customFormat="1" ht="15" customHeight="1">
      <c r="A54" s="807"/>
      <c r="B54" s="840"/>
      <c r="C54" s="807" t="s">
        <v>384</v>
      </c>
      <c r="D54" s="808" t="s">
        <v>1392</v>
      </c>
      <c r="E54" s="826" t="s">
        <v>1444</v>
      </c>
      <c r="F54" s="827"/>
      <c r="G54" s="828"/>
      <c r="H54" s="827"/>
      <c r="I54" s="833"/>
      <c r="J54" s="827"/>
      <c r="K54" s="833"/>
    </row>
    <row r="55" spans="1:11" s="801" customFormat="1" ht="15" customHeight="1">
      <c r="A55" s="787" t="s">
        <v>386</v>
      </c>
      <c r="B55" s="788" t="s">
        <v>1378</v>
      </c>
      <c r="C55" s="809" t="s">
        <v>386</v>
      </c>
      <c r="D55" s="811" t="s">
        <v>133</v>
      </c>
      <c r="E55" s="790" t="s">
        <v>1445</v>
      </c>
      <c r="F55" s="791" t="s">
        <v>386</v>
      </c>
      <c r="G55" s="792" t="s">
        <v>387</v>
      </c>
      <c r="H55" s="798" t="s">
        <v>147</v>
      </c>
      <c r="I55" s="800" t="s">
        <v>148</v>
      </c>
      <c r="J55" s="798" t="s">
        <v>1446</v>
      </c>
      <c r="K55" s="800" t="s">
        <v>1447</v>
      </c>
    </row>
    <row r="56" spans="1:11" s="801" customFormat="1" ht="15" customHeight="1">
      <c r="A56" s="805" t="s">
        <v>1448</v>
      </c>
      <c r="B56" s="806" t="s">
        <v>1449</v>
      </c>
      <c r="C56" s="794" t="s">
        <v>1448</v>
      </c>
      <c r="D56" s="796" t="s">
        <v>1450</v>
      </c>
      <c r="E56" s="812" t="s">
        <v>747</v>
      </c>
      <c r="F56" s="798"/>
      <c r="G56" s="799"/>
      <c r="H56" s="798"/>
      <c r="I56" s="800"/>
      <c r="J56" s="798"/>
      <c r="K56" s="800"/>
    </row>
    <row r="57" spans="1:11" s="801" customFormat="1" ht="15" customHeight="1">
      <c r="A57" s="805" t="s">
        <v>386</v>
      </c>
      <c r="B57" s="806" t="s">
        <v>1451</v>
      </c>
      <c r="C57" s="805" t="s">
        <v>386</v>
      </c>
      <c r="D57" s="841" t="s">
        <v>1413</v>
      </c>
      <c r="E57" s="812" t="s">
        <v>749</v>
      </c>
      <c r="F57" s="827"/>
      <c r="G57" s="828"/>
      <c r="H57" s="798"/>
      <c r="I57" s="800"/>
      <c r="J57" s="798"/>
      <c r="K57" s="800"/>
    </row>
    <row r="58" spans="1:11" s="801" customFormat="1" ht="15" customHeight="1">
      <c r="A58" s="809" t="s">
        <v>1452</v>
      </c>
      <c r="B58" s="810" t="s">
        <v>1378</v>
      </c>
      <c r="C58" s="809" t="s">
        <v>388</v>
      </c>
      <c r="D58" s="816" t="s">
        <v>133</v>
      </c>
      <c r="E58" s="817" t="s">
        <v>751</v>
      </c>
      <c r="F58" s="791" t="s">
        <v>388</v>
      </c>
      <c r="G58" s="792" t="s">
        <v>389</v>
      </c>
      <c r="H58" s="798"/>
      <c r="I58" s="800"/>
      <c r="J58" s="798"/>
      <c r="K58" s="800"/>
    </row>
    <row r="59" spans="1:11" s="801" customFormat="1" ht="15" customHeight="1">
      <c r="A59" s="818" t="s">
        <v>1452</v>
      </c>
      <c r="B59" s="819" t="s">
        <v>1386</v>
      </c>
      <c r="C59" s="818" t="s">
        <v>388</v>
      </c>
      <c r="D59" s="823" t="s">
        <v>1387</v>
      </c>
      <c r="E59" s="824" t="s">
        <v>753</v>
      </c>
      <c r="F59" s="798"/>
      <c r="G59" s="799"/>
      <c r="H59" s="798"/>
      <c r="I59" s="800"/>
      <c r="J59" s="798"/>
      <c r="K59" s="800"/>
    </row>
    <row r="60" spans="1:11" s="801" customFormat="1" ht="15" customHeight="1">
      <c r="A60" s="818" t="s">
        <v>388</v>
      </c>
      <c r="B60" s="819" t="s">
        <v>1393</v>
      </c>
      <c r="C60" s="818" t="s">
        <v>388</v>
      </c>
      <c r="D60" s="823" t="s">
        <v>1394</v>
      </c>
      <c r="E60" s="824" t="s">
        <v>755</v>
      </c>
      <c r="F60" s="798"/>
      <c r="G60" s="799"/>
      <c r="H60" s="798"/>
      <c r="I60" s="800"/>
      <c r="J60" s="798"/>
      <c r="K60" s="800"/>
    </row>
    <row r="61" spans="1:11" s="801" customFormat="1" ht="15" customHeight="1">
      <c r="A61" s="794" t="s">
        <v>388</v>
      </c>
      <c r="B61" s="795" t="s">
        <v>1453</v>
      </c>
      <c r="C61" s="794" t="s">
        <v>388</v>
      </c>
      <c r="D61" s="796" t="s">
        <v>1454</v>
      </c>
      <c r="E61" s="824" t="s">
        <v>757</v>
      </c>
      <c r="F61" s="798"/>
      <c r="G61" s="799"/>
      <c r="H61" s="798"/>
      <c r="I61" s="800"/>
      <c r="J61" s="798"/>
      <c r="K61" s="800"/>
    </row>
    <row r="62" spans="1:11" s="801" customFormat="1" ht="15" customHeight="1">
      <c r="A62" s="830" t="s">
        <v>388</v>
      </c>
      <c r="B62" s="831" t="s">
        <v>1391</v>
      </c>
      <c r="C62" s="830" t="s">
        <v>388</v>
      </c>
      <c r="D62" s="832" t="s">
        <v>1392</v>
      </c>
      <c r="E62" s="822" t="s">
        <v>1455</v>
      </c>
      <c r="F62" s="827"/>
      <c r="G62" s="828"/>
      <c r="H62" s="827"/>
      <c r="I62" s="833"/>
      <c r="J62" s="827"/>
      <c r="K62" s="833"/>
    </row>
    <row r="63" spans="1:11" s="801" customFormat="1" ht="15" customHeight="1">
      <c r="A63" s="809" t="s">
        <v>1456</v>
      </c>
      <c r="B63" s="810" t="s">
        <v>1378</v>
      </c>
      <c r="C63" s="809" t="s">
        <v>390</v>
      </c>
      <c r="D63" s="811" t="s">
        <v>133</v>
      </c>
      <c r="E63" s="790" t="s">
        <v>761</v>
      </c>
      <c r="F63" s="791" t="s">
        <v>390</v>
      </c>
      <c r="G63" s="792" t="s">
        <v>391</v>
      </c>
      <c r="H63" s="842" t="s">
        <v>1457</v>
      </c>
      <c r="I63" s="793" t="s">
        <v>1458</v>
      </c>
      <c r="J63" s="842" t="s">
        <v>1459</v>
      </c>
      <c r="K63" s="793" t="s">
        <v>1460</v>
      </c>
    </row>
    <row r="64" spans="1:11" s="801" customFormat="1" ht="15" customHeight="1">
      <c r="A64" s="794" t="s">
        <v>390</v>
      </c>
      <c r="B64" s="795" t="s">
        <v>1386</v>
      </c>
      <c r="C64" s="794" t="s">
        <v>390</v>
      </c>
      <c r="D64" s="796" t="s">
        <v>1387</v>
      </c>
      <c r="E64" s="812" t="s">
        <v>763</v>
      </c>
      <c r="F64" s="798"/>
      <c r="G64" s="799"/>
      <c r="H64" s="798"/>
      <c r="I64" s="800"/>
      <c r="J64" s="798"/>
      <c r="K64" s="800"/>
    </row>
    <row r="65" spans="1:11" s="801" customFormat="1" ht="15" customHeight="1">
      <c r="A65" s="809" t="s">
        <v>1461</v>
      </c>
      <c r="B65" s="810" t="s">
        <v>1378</v>
      </c>
      <c r="C65" s="809" t="s">
        <v>392</v>
      </c>
      <c r="D65" s="816" t="s">
        <v>133</v>
      </c>
      <c r="E65" s="817" t="s">
        <v>765</v>
      </c>
      <c r="F65" s="791" t="s">
        <v>392</v>
      </c>
      <c r="G65" s="792" t="s">
        <v>393</v>
      </c>
      <c r="H65" s="798"/>
      <c r="I65" s="800"/>
      <c r="J65" s="798"/>
      <c r="K65" s="800"/>
    </row>
    <row r="66" spans="1:11" s="801" customFormat="1" ht="15" customHeight="1">
      <c r="A66" s="818" t="s">
        <v>392</v>
      </c>
      <c r="B66" s="819" t="s">
        <v>1386</v>
      </c>
      <c r="C66" s="818" t="s">
        <v>392</v>
      </c>
      <c r="D66" s="823" t="s">
        <v>1387</v>
      </c>
      <c r="E66" s="824" t="s">
        <v>767</v>
      </c>
      <c r="F66" s="798"/>
      <c r="G66" s="799"/>
      <c r="H66" s="798"/>
      <c r="I66" s="800"/>
      <c r="J66" s="798"/>
      <c r="K66" s="800"/>
    </row>
    <row r="67" spans="1:11" s="801" customFormat="1" ht="15" customHeight="1">
      <c r="A67" s="807" t="s">
        <v>392</v>
      </c>
      <c r="B67" s="825" t="s">
        <v>1393</v>
      </c>
      <c r="C67" s="807" t="s">
        <v>392</v>
      </c>
      <c r="D67" s="821" t="s">
        <v>1394</v>
      </c>
      <c r="E67" s="822" t="s">
        <v>769</v>
      </c>
      <c r="F67" s="827"/>
      <c r="G67" s="828"/>
      <c r="H67" s="798"/>
      <c r="I67" s="800"/>
      <c r="J67" s="798"/>
      <c r="K67" s="800"/>
    </row>
    <row r="68" spans="1:11" s="801" customFormat="1" ht="15" customHeight="1">
      <c r="A68" s="807" t="s">
        <v>1462</v>
      </c>
      <c r="B68" s="825" t="s">
        <v>1378</v>
      </c>
      <c r="C68" s="807" t="s">
        <v>1462</v>
      </c>
      <c r="D68" s="821" t="s">
        <v>133</v>
      </c>
      <c r="E68" s="826" t="s">
        <v>1463</v>
      </c>
      <c r="F68" s="814" t="s">
        <v>394</v>
      </c>
      <c r="G68" s="815" t="s">
        <v>395</v>
      </c>
      <c r="H68" s="798"/>
      <c r="I68" s="800"/>
      <c r="J68" s="798"/>
      <c r="K68" s="800"/>
    </row>
    <row r="69" spans="1:11" s="801" customFormat="1" ht="15" customHeight="1">
      <c r="A69" s="794" t="s">
        <v>1464</v>
      </c>
      <c r="B69" s="795" t="s">
        <v>1378</v>
      </c>
      <c r="C69" s="794" t="s">
        <v>396</v>
      </c>
      <c r="D69" s="796" t="s">
        <v>133</v>
      </c>
      <c r="E69" s="797" t="s">
        <v>1465</v>
      </c>
      <c r="F69" s="791" t="s">
        <v>396</v>
      </c>
      <c r="G69" s="792" t="s">
        <v>397</v>
      </c>
      <c r="H69" s="798"/>
      <c r="I69" s="800"/>
      <c r="J69" s="798"/>
      <c r="K69" s="800"/>
    </row>
    <row r="70" spans="1:11" s="801" customFormat="1" ht="15" customHeight="1">
      <c r="A70" s="818" t="s">
        <v>396</v>
      </c>
      <c r="B70" s="819" t="s">
        <v>1386</v>
      </c>
      <c r="C70" s="818" t="s">
        <v>1464</v>
      </c>
      <c r="D70" s="823" t="s">
        <v>1387</v>
      </c>
      <c r="E70" s="824" t="s">
        <v>774</v>
      </c>
      <c r="F70" s="798"/>
      <c r="G70" s="799"/>
      <c r="H70" s="798"/>
      <c r="I70" s="800"/>
      <c r="J70" s="798"/>
      <c r="K70" s="800"/>
    </row>
    <row r="71" spans="1:11" s="801" customFormat="1" ht="15" customHeight="1">
      <c r="A71" s="818" t="s">
        <v>396</v>
      </c>
      <c r="B71" s="819" t="s">
        <v>1393</v>
      </c>
      <c r="C71" s="818" t="s">
        <v>1464</v>
      </c>
      <c r="D71" s="823" t="s">
        <v>1394</v>
      </c>
      <c r="E71" s="824" t="s">
        <v>776</v>
      </c>
      <c r="F71" s="798"/>
      <c r="G71" s="799"/>
      <c r="H71" s="798"/>
      <c r="I71" s="800"/>
      <c r="J71" s="798"/>
      <c r="K71" s="800"/>
    </row>
    <row r="72" spans="1:11" s="801" customFormat="1" ht="15" customHeight="1">
      <c r="A72" s="794" t="s">
        <v>396</v>
      </c>
      <c r="B72" s="795" t="s">
        <v>1453</v>
      </c>
      <c r="C72" s="794"/>
      <c r="D72" s="796"/>
      <c r="E72" s="812" t="s">
        <v>1466</v>
      </c>
      <c r="F72" s="798"/>
      <c r="G72" s="799"/>
      <c r="H72" s="798"/>
      <c r="I72" s="800"/>
      <c r="J72" s="798"/>
      <c r="K72" s="800"/>
    </row>
    <row r="73" spans="1:11" s="801" customFormat="1" ht="15" customHeight="1">
      <c r="A73" s="794"/>
      <c r="B73" s="795"/>
      <c r="C73" s="794" t="s">
        <v>396</v>
      </c>
      <c r="D73" s="796" t="s">
        <v>1454</v>
      </c>
      <c r="E73" s="797" t="s">
        <v>1467</v>
      </c>
      <c r="F73" s="798"/>
      <c r="G73" s="799"/>
      <c r="H73" s="798"/>
      <c r="I73" s="800"/>
      <c r="J73" s="798"/>
      <c r="K73" s="800"/>
    </row>
    <row r="74" spans="1:11" s="801" customFormat="1" ht="15" customHeight="1">
      <c r="A74" s="794"/>
      <c r="B74" s="795"/>
      <c r="C74" s="794" t="s">
        <v>396</v>
      </c>
      <c r="D74" s="796" t="s">
        <v>1468</v>
      </c>
      <c r="E74" s="797" t="s">
        <v>1469</v>
      </c>
      <c r="F74" s="798"/>
      <c r="G74" s="799"/>
      <c r="H74" s="798"/>
      <c r="I74" s="800"/>
      <c r="J74" s="798"/>
      <c r="K74" s="800"/>
    </row>
    <row r="75" spans="1:11" s="801" customFormat="1" ht="15" customHeight="1">
      <c r="A75" s="794"/>
      <c r="B75" s="795"/>
      <c r="C75" s="794" t="s">
        <v>396</v>
      </c>
      <c r="D75" s="796" t="s">
        <v>1470</v>
      </c>
      <c r="E75" s="797" t="s">
        <v>1471</v>
      </c>
      <c r="F75" s="798"/>
      <c r="G75" s="799"/>
      <c r="H75" s="798"/>
      <c r="I75" s="800"/>
      <c r="J75" s="798"/>
      <c r="K75" s="800"/>
    </row>
    <row r="76" spans="1:11" s="801" customFormat="1" ht="15" customHeight="1">
      <c r="A76" s="802"/>
      <c r="B76" s="829"/>
      <c r="C76" s="802" t="s">
        <v>396</v>
      </c>
      <c r="D76" s="803" t="s">
        <v>1472</v>
      </c>
      <c r="E76" s="797" t="s">
        <v>1473</v>
      </c>
      <c r="F76" s="798"/>
      <c r="G76" s="799"/>
      <c r="H76" s="798"/>
      <c r="I76" s="800"/>
      <c r="J76" s="798"/>
      <c r="K76" s="800"/>
    </row>
    <row r="77" spans="1:11" s="801" customFormat="1" ht="15" customHeight="1">
      <c r="A77" s="807" t="s">
        <v>396</v>
      </c>
      <c r="B77" s="825" t="s">
        <v>1474</v>
      </c>
      <c r="C77" s="807" t="s">
        <v>396</v>
      </c>
      <c r="D77" s="821" t="s">
        <v>1475</v>
      </c>
      <c r="E77" s="822" t="s">
        <v>780</v>
      </c>
      <c r="F77" s="827"/>
      <c r="G77" s="828"/>
      <c r="H77" s="798"/>
      <c r="I77" s="800"/>
      <c r="J77" s="798"/>
      <c r="K77" s="800"/>
    </row>
    <row r="78" spans="1:11" s="801" customFormat="1" ht="15" customHeight="1">
      <c r="A78" s="809" t="s">
        <v>398</v>
      </c>
      <c r="B78" s="810" t="s">
        <v>1378</v>
      </c>
      <c r="C78" s="809" t="s">
        <v>398</v>
      </c>
      <c r="D78" s="816" t="s">
        <v>133</v>
      </c>
      <c r="E78" s="817" t="s">
        <v>782</v>
      </c>
      <c r="F78" s="798" t="s">
        <v>398</v>
      </c>
      <c r="G78" s="799" t="s">
        <v>399</v>
      </c>
      <c r="H78" s="798"/>
      <c r="I78" s="800"/>
      <c r="J78" s="798"/>
      <c r="K78" s="800"/>
    </row>
    <row r="79" spans="1:11" s="801" customFormat="1" ht="15" customHeight="1">
      <c r="A79" s="818" t="s">
        <v>398</v>
      </c>
      <c r="B79" s="819" t="s">
        <v>1386</v>
      </c>
      <c r="C79" s="818" t="s">
        <v>398</v>
      </c>
      <c r="D79" s="823" t="s">
        <v>1387</v>
      </c>
      <c r="E79" s="824" t="s">
        <v>784</v>
      </c>
      <c r="F79" s="798"/>
      <c r="G79" s="799"/>
      <c r="H79" s="798"/>
      <c r="I79" s="800"/>
      <c r="J79" s="798"/>
      <c r="K79" s="800"/>
    </row>
    <row r="80" spans="1:11" s="801" customFormat="1" ht="15" customHeight="1">
      <c r="A80" s="818" t="s">
        <v>398</v>
      </c>
      <c r="B80" s="819" t="s">
        <v>1393</v>
      </c>
      <c r="C80" s="818" t="s">
        <v>398</v>
      </c>
      <c r="D80" s="823" t="s">
        <v>1394</v>
      </c>
      <c r="E80" s="824" t="s">
        <v>786</v>
      </c>
      <c r="F80" s="798"/>
      <c r="G80" s="799"/>
      <c r="H80" s="798"/>
      <c r="I80" s="800"/>
      <c r="J80" s="798"/>
      <c r="K80" s="800"/>
    </row>
    <row r="81" spans="1:11" s="801" customFormat="1" ht="15" customHeight="1">
      <c r="A81" s="807" t="s">
        <v>398</v>
      </c>
      <c r="B81" s="825" t="s">
        <v>1391</v>
      </c>
      <c r="C81" s="807" t="s">
        <v>398</v>
      </c>
      <c r="D81" s="821" t="s">
        <v>1392</v>
      </c>
      <c r="E81" s="822" t="s">
        <v>399</v>
      </c>
      <c r="F81" s="798"/>
      <c r="G81" s="799"/>
      <c r="H81" s="798"/>
      <c r="I81" s="800"/>
      <c r="J81" s="798"/>
      <c r="K81" s="800"/>
    </row>
    <row r="82" spans="1:11" s="801" customFormat="1" ht="15" customHeight="1">
      <c r="A82" s="809" t="s">
        <v>400</v>
      </c>
      <c r="B82" s="810" t="s">
        <v>1378</v>
      </c>
      <c r="C82" s="809" t="s">
        <v>400</v>
      </c>
      <c r="D82" s="816" t="s">
        <v>133</v>
      </c>
      <c r="E82" s="817" t="s">
        <v>789</v>
      </c>
      <c r="F82" s="791" t="s">
        <v>400</v>
      </c>
      <c r="G82" s="792" t="s">
        <v>401</v>
      </c>
      <c r="H82" s="791" t="s">
        <v>149</v>
      </c>
      <c r="I82" s="793" t="s">
        <v>150</v>
      </c>
      <c r="J82" s="798"/>
      <c r="K82" s="800"/>
    </row>
    <row r="83" spans="1:11" s="801" customFormat="1" ht="15" customHeight="1">
      <c r="A83" s="794" t="s">
        <v>400</v>
      </c>
      <c r="B83" s="795" t="s">
        <v>1386</v>
      </c>
      <c r="C83" s="794" t="s">
        <v>400</v>
      </c>
      <c r="D83" s="796" t="s">
        <v>1387</v>
      </c>
      <c r="E83" s="824" t="s">
        <v>1476</v>
      </c>
      <c r="F83" s="798"/>
      <c r="G83" s="799"/>
      <c r="H83" s="798"/>
      <c r="I83" s="800"/>
      <c r="J83" s="798"/>
      <c r="K83" s="800"/>
    </row>
    <row r="84" spans="1:11" s="801" customFormat="1" ht="15" customHeight="1">
      <c r="A84" s="818" t="s">
        <v>400</v>
      </c>
      <c r="B84" s="819" t="s">
        <v>1477</v>
      </c>
      <c r="C84" s="818" t="s">
        <v>400</v>
      </c>
      <c r="D84" s="823" t="s">
        <v>1478</v>
      </c>
      <c r="E84" s="824" t="s">
        <v>1479</v>
      </c>
      <c r="F84" s="798"/>
      <c r="G84" s="799"/>
      <c r="H84" s="798"/>
      <c r="I84" s="800"/>
      <c r="J84" s="798"/>
      <c r="K84" s="800"/>
    </row>
    <row r="85" spans="1:11" s="801" customFormat="1" ht="15" customHeight="1">
      <c r="A85" s="807" t="s">
        <v>400</v>
      </c>
      <c r="B85" s="825" t="s">
        <v>1391</v>
      </c>
      <c r="C85" s="807" t="s">
        <v>400</v>
      </c>
      <c r="D85" s="821" t="s">
        <v>1392</v>
      </c>
      <c r="E85" s="822" t="s">
        <v>795</v>
      </c>
      <c r="F85" s="827"/>
      <c r="G85" s="828"/>
      <c r="H85" s="798"/>
      <c r="I85" s="800"/>
      <c r="J85" s="798"/>
      <c r="K85" s="800"/>
    </row>
    <row r="86" spans="1:11" s="801" customFormat="1" ht="15" customHeight="1">
      <c r="A86" s="809" t="s">
        <v>402</v>
      </c>
      <c r="B86" s="810" t="s">
        <v>1378</v>
      </c>
      <c r="C86" s="809" t="s">
        <v>402</v>
      </c>
      <c r="D86" s="816" t="s">
        <v>133</v>
      </c>
      <c r="E86" s="817" t="s">
        <v>797</v>
      </c>
      <c r="F86" s="791" t="s">
        <v>402</v>
      </c>
      <c r="G86" s="792" t="s">
        <v>403</v>
      </c>
      <c r="H86" s="798"/>
      <c r="I86" s="800"/>
      <c r="J86" s="798"/>
      <c r="K86" s="800"/>
    </row>
    <row r="87" spans="1:11" s="801" customFormat="1" ht="15" customHeight="1">
      <c r="A87" s="818" t="s">
        <v>402</v>
      </c>
      <c r="B87" s="819" t="s">
        <v>1386</v>
      </c>
      <c r="C87" s="818" t="s">
        <v>402</v>
      </c>
      <c r="D87" s="823" t="s">
        <v>1406</v>
      </c>
      <c r="E87" s="824" t="s">
        <v>799</v>
      </c>
      <c r="F87" s="798"/>
      <c r="G87" s="799"/>
      <c r="H87" s="798"/>
      <c r="I87" s="800"/>
      <c r="J87" s="798"/>
      <c r="K87" s="800"/>
    </row>
    <row r="88" spans="1:11" s="801" customFormat="1" ht="15" customHeight="1">
      <c r="A88" s="807" t="s">
        <v>402</v>
      </c>
      <c r="B88" s="825" t="s">
        <v>1393</v>
      </c>
      <c r="C88" s="807" t="s">
        <v>402</v>
      </c>
      <c r="D88" s="821" t="s">
        <v>1394</v>
      </c>
      <c r="E88" s="822" t="s">
        <v>801</v>
      </c>
      <c r="F88" s="827"/>
      <c r="G88" s="828"/>
      <c r="H88" s="827"/>
      <c r="I88" s="833"/>
      <c r="J88" s="798"/>
      <c r="K88" s="800"/>
    </row>
    <row r="89" spans="1:11" s="801" customFormat="1" ht="15" customHeight="1">
      <c r="A89" s="809" t="s">
        <v>404</v>
      </c>
      <c r="B89" s="810" t="s">
        <v>1378</v>
      </c>
      <c r="C89" s="809" t="s">
        <v>404</v>
      </c>
      <c r="D89" s="816" t="s">
        <v>133</v>
      </c>
      <c r="E89" s="817" t="s">
        <v>803</v>
      </c>
      <c r="F89" s="791" t="s">
        <v>404</v>
      </c>
      <c r="G89" s="1067" t="s">
        <v>152</v>
      </c>
      <c r="H89" s="798" t="s">
        <v>151</v>
      </c>
      <c r="I89" s="1067" t="s">
        <v>152</v>
      </c>
      <c r="J89" s="798"/>
      <c r="K89" s="800"/>
    </row>
    <row r="90" spans="1:11" s="801" customFormat="1" ht="15" customHeight="1">
      <c r="A90" s="807" t="s">
        <v>404</v>
      </c>
      <c r="B90" s="825" t="s">
        <v>1386</v>
      </c>
      <c r="C90" s="807" t="s">
        <v>404</v>
      </c>
      <c r="D90" s="821" t="s">
        <v>1387</v>
      </c>
      <c r="E90" s="822" t="s">
        <v>1480</v>
      </c>
      <c r="F90" s="827"/>
      <c r="G90" s="1069"/>
      <c r="H90" s="798"/>
      <c r="I90" s="1070"/>
      <c r="J90" s="798"/>
      <c r="K90" s="800"/>
    </row>
    <row r="91" spans="1:11" s="801" customFormat="1" ht="15" customHeight="1">
      <c r="A91" s="834" t="s">
        <v>405</v>
      </c>
      <c r="B91" s="835" t="s">
        <v>1378</v>
      </c>
      <c r="C91" s="834" t="s">
        <v>405</v>
      </c>
      <c r="D91" s="836" t="s">
        <v>133</v>
      </c>
      <c r="E91" s="797" t="s">
        <v>154</v>
      </c>
      <c r="F91" s="814" t="s">
        <v>405</v>
      </c>
      <c r="G91" s="815" t="s">
        <v>154</v>
      </c>
      <c r="H91" s="814" t="s">
        <v>153</v>
      </c>
      <c r="I91" s="843" t="s">
        <v>154</v>
      </c>
      <c r="J91" s="798"/>
      <c r="K91" s="800"/>
    </row>
    <row r="92" spans="1:11" s="801" customFormat="1" ht="15" customHeight="1">
      <c r="A92" s="807" t="s">
        <v>1481</v>
      </c>
      <c r="B92" s="825" t="s">
        <v>1378</v>
      </c>
      <c r="C92" s="807" t="s">
        <v>406</v>
      </c>
      <c r="D92" s="821" t="s">
        <v>133</v>
      </c>
      <c r="E92" s="837" t="s">
        <v>1482</v>
      </c>
      <c r="F92" s="814" t="s">
        <v>406</v>
      </c>
      <c r="G92" s="815" t="s">
        <v>1483</v>
      </c>
      <c r="H92" s="791" t="s">
        <v>155</v>
      </c>
      <c r="I92" s="793" t="s">
        <v>156</v>
      </c>
      <c r="J92" s="791" t="s">
        <v>1484</v>
      </c>
      <c r="K92" s="793" t="s">
        <v>1485</v>
      </c>
    </row>
    <row r="93" spans="1:11" s="801" customFormat="1" ht="15" customHeight="1">
      <c r="A93" s="809" t="s">
        <v>408</v>
      </c>
      <c r="B93" s="810" t="s">
        <v>1378</v>
      </c>
      <c r="C93" s="809" t="s">
        <v>408</v>
      </c>
      <c r="D93" s="816" t="s">
        <v>133</v>
      </c>
      <c r="E93" s="817" t="s">
        <v>1486</v>
      </c>
      <c r="F93" s="791" t="s">
        <v>408</v>
      </c>
      <c r="G93" s="792" t="s">
        <v>409</v>
      </c>
      <c r="H93" s="798"/>
      <c r="I93" s="800"/>
      <c r="J93" s="798"/>
      <c r="K93" s="800"/>
    </row>
    <row r="94" spans="1:11" s="801" customFormat="1" ht="15" customHeight="1">
      <c r="A94" s="818" t="s">
        <v>408</v>
      </c>
      <c r="B94" s="819" t="s">
        <v>1386</v>
      </c>
      <c r="C94" s="818" t="s">
        <v>408</v>
      </c>
      <c r="D94" s="823" t="s">
        <v>1387</v>
      </c>
      <c r="E94" s="824" t="s">
        <v>1487</v>
      </c>
      <c r="F94" s="798"/>
      <c r="G94" s="799"/>
      <c r="H94" s="798"/>
      <c r="I94" s="800"/>
      <c r="J94" s="798"/>
      <c r="K94" s="800"/>
    </row>
    <row r="95" spans="1:11" s="801" customFormat="1" ht="15" customHeight="1">
      <c r="A95" s="807" t="s">
        <v>408</v>
      </c>
      <c r="B95" s="825" t="s">
        <v>1451</v>
      </c>
      <c r="C95" s="807" t="s">
        <v>408</v>
      </c>
      <c r="D95" s="821" t="s">
        <v>1413</v>
      </c>
      <c r="E95" s="822" t="s">
        <v>1488</v>
      </c>
      <c r="F95" s="827"/>
      <c r="G95" s="828"/>
      <c r="H95" s="798"/>
      <c r="I95" s="800"/>
      <c r="J95" s="798"/>
      <c r="K95" s="800"/>
    </row>
    <row r="96" spans="1:11" s="801" customFormat="1" ht="15" customHeight="1">
      <c r="A96" s="834" t="s">
        <v>410</v>
      </c>
      <c r="B96" s="835" t="s">
        <v>1378</v>
      </c>
      <c r="C96" s="834" t="s">
        <v>410</v>
      </c>
      <c r="D96" s="836" t="s">
        <v>133</v>
      </c>
      <c r="E96" s="837" t="s">
        <v>411</v>
      </c>
      <c r="F96" s="814" t="s">
        <v>410</v>
      </c>
      <c r="G96" s="815" t="s">
        <v>411</v>
      </c>
      <c r="H96" s="798"/>
      <c r="I96" s="800"/>
      <c r="J96" s="798"/>
      <c r="K96" s="800"/>
    </row>
    <row r="97" spans="1:11" s="801" customFormat="1" ht="15" customHeight="1">
      <c r="A97" s="834" t="s">
        <v>412</v>
      </c>
      <c r="B97" s="835" t="s">
        <v>1378</v>
      </c>
      <c r="C97" s="834" t="s">
        <v>412</v>
      </c>
      <c r="D97" s="836" t="s">
        <v>133</v>
      </c>
      <c r="E97" s="837" t="s">
        <v>413</v>
      </c>
      <c r="F97" s="814" t="s">
        <v>412</v>
      </c>
      <c r="G97" s="815" t="s">
        <v>413</v>
      </c>
      <c r="H97" s="798"/>
      <c r="I97" s="800"/>
      <c r="J97" s="798"/>
      <c r="K97" s="800"/>
    </row>
    <row r="98" spans="1:11" s="801" customFormat="1" ht="15" customHeight="1">
      <c r="A98" s="787" t="s">
        <v>1489</v>
      </c>
      <c r="B98" s="788" t="s">
        <v>1437</v>
      </c>
      <c r="C98" s="787" t="s">
        <v>414</v>
      </c>
      <c r="D98" s="813" t="s">
        <v>1392</v>
      </c>
      <c r="E98" s="797" t="s">
        <v>415</v>
      </c>
      <c r="F98" s="791" t="s">
        <v>414</v>
      </c>
      <c r="G98" s="792" t="s">
        <v>415</v>
      </c>
      <c r="H98" s="798"/>
      <c r="I98" s="800"/>
      <c r="J98" s="798"/>
      <c r="K98" s="800"/>
    </row>
    <row r="99" spans="1:11" s="801" customFormat="1" ht="15" customHeight="1">
      <c r="A99" s="809" t="s">
        <v>416</v>
      </c>
      <c r="B99" s="810" t="s">
        <v>1378</v>
      </c>
      <c r="C99" s="809" t="s">
        <v>416</v>
      </c>
      <c r="D99" s="816" t="s">
        <v>133</v>
      </c>
      <c r="E99" s="817" t="s">
        <v>818</v>
      </c>
      <c r="F99" s="791" t="s">
        <v>416</v>
      </c>
      <c r="G99" s="792" t="s">
        <v>417</v>
      </c>
      <c r="H99" s="791" t="s">
        <v>157</v>
      </c>
      <c r="I99" s="1067" t="s">
        <v>158</v>
      </c>
      <c r="J99" s="798"/>
      <c r="K99" s="800"/>
    </row>
    <row r="100" spans="1:11" s="801" customFormat="1" ht="15" customHeight="1">
      <c r="A100" s="807" t="s">
        <v>416</v>
      </c>
      <c r="B100" s="825" t="s">
        <v>1386</v>
      </c>
      <c r="C100" s="807" t="s">
        <v>416</v>
      </c>
      <c r="D100" s="821" t="s">
        <v>1450</v>
      </c>
      <c r="E100" s="812" t="s">
        <v>820</v>
      </c>
      <c r="F100" s="827"/>
      <c r="G100" s="828"/>
      <c r="H100" s="798"/>
      <c r="I100" s="1068"/>
      <c r="J100" s="798"/>
      <c r="K100" s="800"/>
    </row>
    <row r="101" spans="1:11" s="801" customFormat="1" ht="15" customHeight="1">
      <c r="A101" s="834" t="s">
        <v>418</v>
      </c>
      <c r="B101" s="835" t="s">
        <v>1437</v>
      </c>
      <c r="C101" s="834" t="s">
        <v>418</v>
      </c>
      <c r="D101" s="836" t="s">
        <v>1490</v>
      </c>
      <c r="E101" s="837" t="s">
        <v>419</v>
      </c>
      <c r="F101" s="814" t="s">
        <v>418</v>
      </c>
      <c r="G101" s="837" t="s">
        <v>419</v>
      </c>
      <c r="H101" s="798"/>
      <c r="I101" s="800"/>
      <c r="J101" s="798"/>
      <c r="K101" s="800"/>
    </row>
    <row r="102" spans="1:11" s="801" customFormat="1" ht="15" customHeight="1">
      <c r="A102" s="809" t="s">
        <v>420</v>
      </c>
      <c r="B102" s="810" t="s">
        <v>1378</v>
      </c>
      <c r="C102" s="809" t="s">
        <v>420</v>
      </c>
      <c r="D102" s="816" t="s">
        <v>133</v>
      </c>
      <c r="E102" s="804" t="s">
        <v>823</v>
      </c>
      <c r="F102" s="791" t="s">
        <v>420</v>
      </c>
      <c r="G102" s="792" t="s">
        <v>421</v>
      </c>
      <c r="H102" s="798"/>
      <c r="I102" s="800"/>
      <c r="J102" s="798"/>
      <c r="K102" s="800"/>
    </row>
    <row r="103" spans="1:11" s="801" customFormat="1" ht="15" customHeight="1">
      <c r="A103" s="818" t="s">
        <v>1491</v>
      </c>
      <c r="B103" s="819" t="s">
        <v>1386</v>
      </c>
      <c r="C103" s="818" t="s">
        <v>1491</v>
      </c>
      <c r="D103" s="823" t="s">
        <v>1387</v>
      </c>
      <c r="E103" s="824" t="s">
        <v>825</v>
      </c>
      <c r="F103" s="798"/>
      <c r="G103" s="799"/>
      <c r="H103" s="798"/>
      <c r="I103" s="800"/>
      <c r="J103" s="798"/>
      <c r="K103" s="800"/>
    </row>
    <row r="104" spans="1:11" s="801" customFormat="1" ht="15" customHeight="1">
      <c r="A104" s="805" t="s">
        <v>1491</v>
      </c>
      <c r="B104" s="806" t="s">
        <v>1437</v>
      </c>
      <c r="C104" s="805" t="s">
        <v>420</v>
      </c>
      <c r="D104" s="841" t="s">
        <v>1392</v>
      </c>
      <c r="E104" s="812" t="s">
        <v>421</v>
      </c>
      <c r="F104" s="798"/>
      <c r="G104" s="799"/>
      <c r="H104" s="798"/>
      <c r="I104" s="800"/>
      <c r="J104" s="798"/>
      <c r="K104" s="800"/>
    </row>
    <row r="105" spans="1:11" s="801" customFormat="1" ht="15" customHeight="1">
      <c r="A105" s="809" t="s">
        <v>422</v>
      </c>
      <c r="B105" s="810" t="s">
        <v>1378</v>
      </c>
      <c r="C105" s="809" t="s">
        <v>422</v>
      </c>
      <c r="D105" s="816" t="s">
        <v>133</v>
      </c>
      <c r="E105" s="817" t="s">
        <v>828</v>
      </c>
      <c r="F105" s="791" t="s">
        <v>422</v>
      </c>
      <c r="G105" s="792" t="s">
        <v>423</v>
      </c>
      <c r="H105" s="791" t="s">
        <v>159</v>
      </c>
      <c r="I105" s="793" t="s">
        <v>160</v>
      </c>
      <c r="J105" s="791" t="s">
        <v>1492</v>
      </c>
      <c r="K105" s="793" t="s">
        <v>1493</v>
      </c>
    </row>
    <row r="106" spans="1:11" s="801" customFormat="1" ht="15" customHeight="1">
      <c r="A106" s="818" t="s">
        <v>422</v>
      </c>
      <c r="B106" s="819" t="s">
        <v>1386</v>
      </c>
      <c r="C106" s="818" t="s">
        <v>422</v>
      </c>
      <c r="D106" s="823" t="s">
        <v>1387</v>
      </c>
      <c r="E106" s="824" t="s">
        <v>1494</v>
      </c>
      <c r="F106" s="798"/>
      <c r="G106" s="799"/>
      <c r="H106" s="798"/>
      <c r="I106" s="800"/>
      <c r="J106" s="798"/>
      <c r="K106" s="800"/>
    </row>
    <row r="107" spans="1:11" s="801" customFormat="1" ht="15" customHeight="1">
      <c r="A107" s="807" t="s">
        <v>422</v>
      </c>
      <c r="B107" s="825" t="s">
        <v>1393</v>
      </c>
      <c r="C107" s="807" t="s">
        <v>422</v>
      </c>
      <c r="D107" s="821" t="s">
        <v>1394</v>
      </c>
      <c r="E107" s="822" t="s">
        <v>832</v>
      </c>
      <c r="F107" s="827"/>
      <c r="G107" s="828"/>
      <c r="H107" s="798"/>
      <c r="I107" s="800"/>
      <c r="J107" s="798"/>
      <c r="K107" s="800"/>
    </row>
    <row r="108" spans="1:11" s="801" customFormat="1" ht="15" customHeight="1">
      <c r="A108" s="794" t="s">
        <v>424</v>
      </c>
      <c r="B108" s="795" t="s">
        <v>1391</v>
      </c>
      <c r="C108" s="794" t="s">
        <v>424</v>
      </c>
      <c r="D108" s="796" t="s">
        <v>1392</v>
      </c>
      <c r="E108" s="797" t="s">
        <v>425</v>
      </c>
      <c r="F108" s="798" t="s">
        <v>424</v>
      </c>
      <c r="G108" s="799" t="s">
        <v>425</v>
      </c>
      <c r="H108" s="844"/>
      <c r="I108" s="833"/>
      <c r="J108" s="798"/>
      <c r="K108" s="800"/>
    </row>
    <row r="109" spans="1:11" s="801" customFormat="1" ht="15" customHeight="1">
      <c r="A109" s="809" t="s">
        <v>1495</v>
      </c>
      <c r="B109" s="810" t="s">
        <v>1378</v>
      </c>
      <c r="C109" s="809" t="s">
        <v>1495</v>
      </c>
      <c r="D109" s="816" t="s">
        <v>1382</v>
      </c>
      <c r="E109" s="817" t="s">
        <v>1496</v>
      </c>
      <c r="F109" s="791" t="s">
        <v>426</v>
      </c>
      <c r="G109" s="792" t="s">
        <v>162</v>
      </c>
      <c r="H109" s="798" t="s">
        <v>161</v>
      </c>
      <c r="I109" s="800" t="s">
        <v>162</v>
      </c>
      <c r="J109" s="798"/>
      <c r="K109" s="800"/>
    </row>
    <row r="110" spans="1:11" s="801" customFormat="1" ht="15" customHeight="1">
      <c r="A110" s="818" t="s">
        <v>1495</v>
      </c>
      <c r="B110" s="819" t="s">
        <v>1449</v>
      </c>
      <c r="C110" s="818" t="s">
        <v>1495</v>
      </c>
      <c r="D110" s="823" t="s">
        <v>1450</v>
      </c>
      <c r="E110" s="824" t="s">
        <v>1497</v>
      </c>
      <c r="F110" s="798"/>
      <c r="G110" s="799"/>
      <c r="H110" s="798"/>
      <c r="I110" s="800"/>
      <c r="J110" s="798"/>
      <c r="K110" s="800"/>
    </row>
    <row r="111" spans="1:11" s="801" customFormat="1" ht="15" customHeight="1">
      <c r="A111" s="802" t="s">
        <v>1495</v>
      </c>
      <c r="B111" s="829" t="s">
        <v>1477</v>
      </c>
      <c r="C111" s="802" t="s">
        <v>1495</v>
      </c>
      <c r="D111" s="803" t="s">
        <v>1478</v>
      </c>
      <c r="E111" s="824" t="s">
        <v>839</v>
      </c>
      <c r="F111" s="798"/>
      <c r="G111" s="799"/>
      <c r="H111" s="798"/>
      <c r="I111" s="800"/>
      <c r="J111" s="798"/>
      <c r="K111" s="800"/>
    </row>
    <row r="112" spans="1:11" s="801" customFormat="1" ht="15" customHeight="1">
      <c r="A112" s="807" t="s">
        <v>1495</v>
      </c>
      <c r="B112" s="825" t="s">
        <v>1437</v>
      </c>
      <c r="C112" s="807" t="s">
        <v>1495</v>
      </c>
      <c r="D112" s="821" t="s">
        <v>1490</v>
      </c>
      <c r="E112" s="822" t="s">
        <v>1498</v>
      </c>
      <c r="F112" s="827"/>
      <c r="G112" s="828"/>
      <c r="H112" s="798"/>
      <c r="I112" s="800"/>
      <c r="J112" s="798"/>
      <c r="K112" s="800"/>
    </row>
    <row r="113" spans="1:11" s="801" customFormat="1" ht="15" customHeight="1">
      <c r="A113" s="809" t="s">
        <v>1499</v>
      </c>
      <c r="B113" s="810" t="s">
        <v>1378</v>
      </c>
      <c r="C113" s="809" t="s">
        <v>1499</v>
      </c>
      <c r="D113" s="816" t="s">
        <v>133</v>
      </c>
      <c r="E113" s="817" t="s">
        <v>428</v>
      </c>
      <c r="F113" s="791" t="s">
        <v>427</v>
      </c>
      <c r="G113" s="792" t="s">
        <v>428</v>
      </c>
      <c r="H113" s="791" t="s">
        <v>163</v>
      </c>
      <c r="I113" s="1067" t="s">
        <v>164</v>
      </c>
      <c r="J113" s="798"/>
      <c r="K113" s="800"/>
    </row>
    <row r="114" spans="1:11" s="801" customFormat="1" ht="15" customHeight="1">
      <c r="A114" s="807"/>
      <c r="B114" s="825"/>
      <c r="C114" s="807" t="s">
        <v>1499</v>
      </c>
      <c r="D114" s="821" t="s">
        <v>1500</v>
      </c>
      <c r="E114" s="826" t="s">
        <v>1501</v>
      </c>
      <c r="F114" s="827"/>
      <c r="G114" s="828"/>
      <c r="H114" s="798"/>
      <c r="I114" s="1068"/>
      <c r="J114" s="798"/>
      <c r="K114" s="800"/>
    </row>
    <row r="115" spans="1:11" s="801" customFormat="1" ht="15" customHeight="1">
      <c r="A115" s="809" t="s">
        <v>1502</v>
      </c>
      <c r="B115" s="810" t="s">
        <v>1378</v>
      </c>
      <c r="C115" s="809" t="s">
        <v>1502</v>
      </c>
      <c r="D115" s="816" t="s">
        <v>133</v>
      </c>
      <c r="E115" s="817" t="s">
        <v>844</v>
      </c>
      <c r="F115" s="791" t="s">
        <v>429</v>
      </c>
      <c r="G115" s="792" t="s">
        <v>430</v>
      </c>
      <c r="H115" s="798"/>
      <c r="I115" s="800"/>
      <c r="J115" s="798"/>
      <c r="K115" s="800"/>
    </row>
    <row r="116" spans="1:11" s="801" customFormat="1" ht="15" customHeight="1">
      <c r="A116" s="807" t="s">
        <v>1502</v>
      </c>
      <c r="B116" s="825" t="s">
        <v>1386</v>
      </c>
      <c r="C116" s="807" t="s">
        <v>1502</v>
      </c>
      <c r="D116" s="821" t="s">
        <v>1387</v>
      </c>
      <c r="E116" s="822" t="s">
        <v>846</v>
      </c>
      <c r="F116" s="798"/>
      <c r="G116" s="799"/>
      <c r="H116" s="798"/>
      <c r="I116" s="800"/>
      <c r="J116" s="798"/>
      <c r="K116" s="800"/>
    </row>
    <row r="117" spans="1:11" s="801" customFormat="1" ht="15" customHeight="1">
      <c r="A117" s="809" t="s">
        <v>1503</v>
      </c>
      <c r="B117" s="810" t="s">
        <v>1378</v>
      </c>
      <c r="C117" s="809" t="s">
        <v>1503</v>
      </c>
      <c r="D117" s="816" t="s">
        <v>133</v>
      </c>
      <c r="E117" s="817" t="s">
        <v>848</v>
      </c>
      <c r="F117" s="842" t="s">
        <v>1503</v>
      </c>
      <c r="G117" s="792" t="s">
        <v>1504</v>
      </c>
      <c r="H117" s="798"/>
      <c r="I117" s="800"/>
      <c r="J117" s="798"/>
      <c r="K117" s="800"/>
    </row>
    <row r="118" spans="1:11" s="801" customFormat="1" ht="15" customHeight="1">
      <c r="A118" s="807" t="s">
        <v>1503</v>
      </c>
      <c r="B118" s="825" t="s">
        <v>1386</v>
      </c>
      <c r="C118" s="807" t="s">
        <v>1503</v>
      </c>
      <c r="D118" s="821" t="s">
        <v>1387</v>
      </c>
      <c r="E118" s="822" t="s">
        <v>850</v>
      </c>
      <c r="F118" s="827"/>
      <c r="G118" s="828"/>
      <c r="H118" s="827"/>
      <c r="I118" s="833"/>
      <c r="J118" s="798"/>
      <c r="K118" s="800"/>
    </row>
    <row r="119" spans="1:11" s="801" customFormat="1" ht="15" customHeight="1">
      <c r="A119" s="809" t="s">
        <v>1505</v>
      </c>
      <c r="B119" s="810" t="s">
        <v>1378</v>
      </c>
      <c r="C119" s="809" t="s">
        <v>1505</v>
      </c>
      <c r="D119" s="816" t="s">
        <v>133</v>
      </c>
      <c r="E119" s="817" t="s">
        <v>852</v>
      </c>
      <c r="F119" s="791" t="s">
        <v>433</v>
      </c>
      <c r="G119" s="792" t="s">
        <v>434</v>
      </c>
      <c r="H119" s="791" t="s">
        <v>165</v>
      </c>
      <c r="I119" s="793" t="s">
        <v>166</v>
      </c>
      <c r="J119" s="798"/>
      <c r="K119" s="800"/>
    </row>
    <row r="120" spans="1:11" s="801" customFormat="1" ht="15" customHeight="1">
      <c r="A120" s="807" t="s">
        <v>1505</v>
      </c>
      <c r="B120" s="825" t="s">
        <v>1391</v>
      </c>
      <c r="C120" s="807" t="s">
        <v>1505</v>
      </c>
      <c r="D120" s="821" t="s">
        <v>1392</v>
      </c>
      <c r="E120" s="822" t="s">
        <v>854</v>
      </c>
      <c r="F120" s="827"/>
      <c r="G120" s="828"/>
      <c r="H120" s="798"/>
      <c r="I120" s="800"/>
      <c r="J120" s="798"/>
      <c r="K120" s="800"/>
    </row>
    <row r="121" spans="1:11" s="801" customFormat="1" ht="15" customHeight="1">
      <c r="A121" s="809" t="s">
        <v>1506</v>
      </c>
      <c r="B121" s="810" t="s">
        <v>1507</v>
      </c>
      <c r="C121" s="809" t="s">
        <v>1508</v>
      </c>
      <c r="D121" s="816" t="s">
        <v>1382</v>
      </c>
      <c r="E121" s="817" t="s">
        <v>1509</v>
      </c>
      <c r="F121" s="791" t="s">
        <v>435</v>
      </c>
      <c r="G121" s="792" t="s">
        <v>436</v>
      </c>
      <c r="H121" s="798"/>
      <c r="I121" s="800"/>
      <c r="J121" s="798"/>
      <c r="K121" s="800"/>
    </row>
    <row r="122" spans="1:11" s="801" customFormat="1" ht="15" customHeight="1">
      <c r="A122" s="807" t="s">
        <v>1506</v>
      </c>
      <c r="B122" s="825" t="s">
        <v>1451</v>
      </c>
      <c r="C122" s="807" t="s">
        <v>1508</v>
      </c>
      <c r="D122" s="821" t="s">
        <v>1392</v>
      </c>
      <c r="E122" s="826" t="s">
        <v>1510</v>
      </c>
      <c r="F122" s="827"/>
      <c r="G122" s="828"/>
      <c r="H122" s="827"/>
      <c r="I122" s="833"/>
      <c r="J122" s="798"/>
      <c r="K122" s="800"/>
    </row>
    <row r="123" spans="1:11" s="801" customFormat="1" ht="30" customHeight="1">
      <c r="A123" s="845" t="s">
        <v>437</v>
      </c>
      <c r="B123" s="846" t="s">
        <v>1378</v>
      </c>
      <c r="C123" s="845" t="s">
        <v>437</v>
      </c>
      <c r="D123" s="847" t="s">
        <v>133</v>
      </c>
      <c r="E123" s="848" t="s">
        <v>168</v>
      </c>
      <c r="F123" s="849" t="s">
        <v>437</v>
      </c>
      <c r="G123" s="843" t="s">
        <v>168</v>
      </c>
      <c r="H123" s="849" t="s">
        <v>167</v>
      </c>
      <c r="I123" s="843" t="s">
        <v>168</v>
      </c>
      <c r="J123" s="850" t="s">
        <v>1511</v>
      </c>
      <c r="K123" s="851" t="s">
        <v>1512</v>
      </c>
    </row>
    <row r="124" spans="1:11" s="801" customFormat="1" ht="15" customHeight="1">
      <c r="A124" s="834" t="s">
        <v>438</v>
      </c>
      <c r="B124" s="835" t="s">
        <v>1378</v>
      </c>
      <c r="C124" s="834" t="s">
        <v>438</v>
      </c>
      <c r="D124" s="836" t="s">
        <v>133</v>
      </c>
      <c r="E124" s="837" t="s">
        <v>170</v>
      </c>
      <c r="F124" s="814" t="s">
        <v>438</v>
      </c>
      <c r="G124" s="815" t="s">
        <v>170</v>
      </c>
      <c r="H124" s="814" t="s">
        <v>169</v>
      </c>
      <c r="I124" s="843" t="s">
        <v>170</v>
      </c>
      <c r="J124" s="798" t="s">
        <v>1513</v>
      </c>
      <c r="K124" s="800" t="s">
        <v>1514</v>
      </c>
    </row>
    <row r="125" spans="1:11" s="801" customFormat="1" ht="15" customHeight="1">
      <c r="A125" s="834" t="s">
        <v>439</v>
      </c>
      <c r="B125" s="835" t="s">
        <v>1378</v>
      </c>
      <c r="C125" s="834" t="s">
        <v>439</v>
      </c>
      <c r="D125" s="836" t="s">
        <v>133</v>
      </c>
      <c r="E125" s="837" t="s">
        <v>440</v>
      </c>
      <c r="F125" s="814" t="s">
        <v>439</v>
      </c>
      <c r="G125" s="815" t="s">
        <v>440</v>
      </c>
      <c r="H125" s="814" t="s">
        <v>171</v>
      </c>
      <c r="I125" s="843" t="s">
        <v>172</v>
      </c>
      <c r="J125" s="827"/>
      <c r="K125" s="833"/>
    </row>
    <row r="126" spans="1:11" s="801" customFormat="1" ht="15" customHeight="1">
      <c r="A126" s="787" t="s">
        <v>441</v>
      </c>
      <c r="B126" s="788" t="s">
        <v>1378</v>
      </c>
      <c r="C126" s="787" t="s">
        <v>441</v>
      </c>
      <c r="D126" s="789" t="s">
        <v>133</v>
      </c>
      <c r="E126" s="790" t="s">
        <v>863</v>
      </c>
      <c r="F126" s="791" t="s">
        <v>441</v>
      </c>
      <c r="G126" s="852" t="s">
        <v>442</v>
      </c>
      <c r="H126" s="791" t="s">
        <v>171</v>
      </c>
      <c r="I126" s="852" t="s">
        <v>1515</v>
      </c>
      <c r="J126" s="791" t="s">
        <v>1513</v>
      </c>
      <c r="K126" s="793" t="s">
        <v>1516</v>
      </c>
    </row>
    <row r="127" spans="1:11" s="801" customFormat="1" ht="15" customHeight="1">
      <c r="A127" s="818" t="s">
        <v>441</v>
      </c>
      <c r="B127" s="819" t="s">
        <v>1386</v>
      </c>
      <c r="C127" s="818" t="s">
        <v>441</v>
      </c>
      <c r="D127" s="823" t="s">
        <v>1387</v>
      </c>
      <c r="E127" s="824" t="s">
        <v>865</v>
      </c>
      <c r="F127" s="798"/>
      <c r="G127" s="799"/>
      <c r="H127" s="798"/>
      <c r="I127" s="800"/>
      <c r="J127" s="798"/>
      <c r="K127" s="800"/>
    </row>
    <row r="128" spans="1:11" s="801" customFormat="1" ht="15" customHeight="1">
      <c r="A128" s="794" t="s">
        <v>441</v>
      </c>
      <c r="B128" s="795" t="s">
        <v>1393</v>
      </c>
      <c r="C128" s="794"/>
      <c r="D128" s="796"/>
      <c r="E128" s="797" t="s">
        <v>867</v>
      </c>
      <c r="F128" s="798"/>
      <c r="G128" s="799"/>
      <c r="H128" s="798"/>
      <c r="I128" s="800"/>
      <c r="J128" s="798"/>
      <c r="K128" s="800"/>
    </row>
    <row r="129" spans="1:11" s="801" customFormat="1" ht="15" customHeight="1">
      <c r="A129" s="794"/>
      <c r="B129" s="795"/>
      <c r="C129" s="794" t="s">
        <v>441</v>
      </c>
      <c r="D129" s="796" t="s">
        <v>1394</v>
      </c>
      <c r="E129" s="797" t="s">
        <v>1517</v>
      </c>
      <c r="F129" s="798"/>
      <c r="G129" s="799"/>
      <c r="H129" s="798"/>
      <c r="I129" s="800"/>
      <c r="J129" s="798"/>
      <c r="K129" s="800"/>
    </row>
    <row r="130" spans="1:11" s="801" customFormat="1" ht="15" customHeight="1">
      <c r="A130" s="802"/>
      <c r="B130" s="829"/>
      <c r="C130" s="802" t="s">
        <v>441</v>
      </c>
      <c r="D130" s="803" t="s">
        <v>1518</v>
      </c>
      <c r="E130" s="804" t="s">
        <v>867</v>
      </c>
      <c r="F130" s="798"/>
      <c r="G130" s="799"/>
      <c r="H130" s="798"/>
      <c r="I130" s="800"/>
      <c r="J130" s="798"/>
      <c r="K130" s="800"/>
    </row>
    <row r="131" spans="1:11" s="801" customFormat="1" ht="15" customHeight="1">
      <c r="A131" s="807" t="s">
        <v>441</v>
      </c>
      <c r="B131" s="825" t="s">
        <v>1391</v>
      </c>
      <c r="C131" s="807" t="s">
        <v>441</v>
      </c>
      <c r="D131" s="821" t="s">
        <v>1392</v>
      </c>
      <c r="E131" s="826" t="s">
        <v>442</v>
      </c>
      <c r="F131" s="827"/>
      <c r="G131" s="828"/>
      <c r="H131" s="827"/>
      <c r="I131" s="833"/>
      <c r="J131" s="798"/>
      <c r="K131" s="800"/>
    </row>
    <row r="132" spans="1:11" s="801" customFormat="1" ht="15" customHeight="1">
      <c r="A132" s="809" t="s">
        <v>443</v>
      </c>
      <c r="B132" s="810" t="s">
        <v>1378</v>
      </c>
      <c r="C132" s="809" t="s">
        <v>443</v>
      </c>
      <c r="D132" s="816" t="s">
        <v>133</v>
      </c>
      <c r="E132" s="817" t="s">
        <v>870</v>
      </c>
      <c r="F132" s="791" t="s">
        <v>443</v>
      </c>
      <c r="G132" s="792" t="s">
        <v>1519</v>
      </c>
      <c r="H132" s="791" t="s">
        <v>173</v>
      </c>
      <c r="I132" s="793" t="s">
        <v>1519</v>
      </c>
      <c r="J132" s="798"/>
      <c r="K132" s="800"/>
    </row>
    <row r="133" spans="1:11" s="801" customFormat="1" ht="15" customHeight="1">
      <c r="A133" s="794" t="s">
        <v>443</v>
      </c>
      <c r="B133" s="795" t="s">
        <v>1386</v>
      </c>
      <c r="C133" s="794" t="s">
        <v>443</v>
      </c>
      <c r="D133" s="796" t="s">
        <v>1387</v>
      </c>
      <c r="E133" s="797" t="s">
        <v>872</v>
      </c>
      <c r="F133" s="798"/>
      <c r="G133" s="799"/>
      <c r="H133" s="798"/>
      <c r="I133" s="800"/>
      <c r="J133" s="798"/>
      <c r="K133" s="800"/>
    </row>
    <row r="134" spans="1:11" s="801" customFormat="1" ht="25.5" customHeight="1">
      <c r="A134" s="809" t="s">
        <v>444</v>
      </c>
      <c r="B134" s="810" t="s">
        <v>1378</v>
      </c>
      <c r="C134" s="809" t="s">
        <v>444</v>
      </c>
      <c r="D134" s="811" t="s">
        <v>133</v>
      </c>
      <c r="E134" s="790" t="s">
        <v>874</v>
      </c>
      <c r="F134" s="791" t="s">
        <v>444</v>
      </c>
      <c r="G134" s="852" t="s">
        <v>1520</v>
      </c>
      <c r="H134" s="791" t="s">
        <v>175</v>
      </c>
      <c r="I134" s="1067" t="s">
        <v>1521</v>
      </c>
      <c r="J134" s="798"/>
      <c r="K134" s="800"/>
    </row>
    <row r="135" spans="1:11" s="801" customFormat="1" ht="15" customHeight="1">
      <c r="A135" s="794" t="s">
        <v>1522</v>
      </c>
      <c r="B135" s="795" t="s">
        <v>1386</v>
      </c>
      <c r="C135" s="794" t="s">
        <v>444</v>
      </c>
      <c r="D135" s="796" t="s">
        <v>1387</v>
      </c>
      <c r="E135" s="812" t="s">
        <v>1523</v>
      </c>
      <c r="F135" s="798"/>
      <c r="G135" s="799"/>
      <c r="H135" s="798"/>
      <c r="I135" s="1068"/>
      <c r="J135" s="798"/>
      <c r="K135" s="800"/>
    </row>
    <row r="136" spans="1:11" s="801" customFormat="1" ht="15" customHeight="1">
      <c r="A136" s="834" t="s">
        <v>1524</v>
      </c>
      <c r="B136" s="835" t="s">
        <v>1378</v>
      </c>
      <c r="C136" s="834" t="s">
        <v>1524</v>
      </c>
      <c r="D136" s="836" t="s">
        <v>133</v>
      </c>
      <c r="E136" s="837" t="s">
        <v>447</v>
      </c>
      <c r="F136" s="814" t="s">
        <v>446</v>
      </c>
      <c r="G136" s="815" t="s">
        <v>447</v>
      </c>
      <c r="H136" s="798"/>
      <c r="I136" s="1068"/>
      <c r="J136" s="798"/>
      <c r="K136" s="800"/>
    </row>
    <row r="137" spans="1:11" s="801" customFormat="1" ht="15" customHeight="1">
      <c r="A137" s="809" t="s">
        <v>1525</v>
      </c>
      <c r="B137" s="810" t="s">
        <v>1378</v>
      </c>
      <c r="C137" s="809" t="s">
        <v>1525</v>
      </c>
      <c r="D137" s="816" t="s">
        <v>133</v>
      </c>
      <c r="E137" s="817" t="s">
        <v>879</v>
      </c>
      <c r="F137" s="791" t="s">
        <v>448</v>
      </c>
      <c r="G137" s="853" t="s">
        <v>1526</v>
      </c>
      <c r="H137" s="798"/>
      <c r="I137" s="800"/>
      <c r="J137" s="798"/>
      <c r="K137" s="800"/>
    </row>
    <row r="138" spans="1:11" s="801" customFormat="1" ht="15" customHeight="1">
      <c r="A138" s="818" t="s">
        <v>1525</v>
      </c>
      <c r="B138" s="819" t="s">
        <v>1449</v>
      </c>
      <c r="C138" s="818" t="s">
        <v>1525</v>
      </c>
      <c r="D138" s="823" t="s">
        <v>1450</v>
      </c>
      <c r="E138" s="824" t="s">
        <v>881</v>
      </c>
      <c r="F138" s="798"/>
      <c r="G138" s="854"/>
      <c r="H138" s="798"/>
      <c r="I138" s="800"/>
      <c r="J138" s="798"/>
      <c r="K138" s="800"/>
    </row>
    <row r="139" spans="1:11" s="801" customFormat="1" ht="15" customHeight="1">
      <c r="A139" s="830" t="s">
        <v>1525</v>
      </c>
      <c r="B139" s="831" t="s">
        <v>1391</v>
      </c>
      <c r="C139" s="830" t="s">
        <v>1525</v>
      </c>
      <c r="D139" s="832" t="s">
        <v>1392</v>
      </c>
      <c r="E139" s="822" t="s">
        <v>449</v>
      </c>
      <c r="F139" s="827"/>
      <c r="G139" s="828"/>
      <c r="H139" s="827"/>
      <c r="I139" s="833"/>
      <c r="J139" s="798"/>
      <c r="K139" s="800"/>
    </row>
    <row r="140" spans="1:11" s="801" customFormat="1" ht="15" customHeight="1">
      <c r="A140" s="809" t="s">
        <v>1527</v>
      </c>
      <c r="B140" s="810" t="s">
        <v>1378</v>
      </c>
      <c r="C140" s="809" t="s">
        <v>1527</v>
      </c>
      <c r="D140" s="816" t="s">
        <v>133</v>
      </c>
      <c r="E140" s="817" t="s">
        <v>884</v>
      </c>
      <c r="F140" s="791" t="s">
        <v>450</v>
      </c>
      <c r="G140" s="792" t="s">
        <v>178</v>
      </c>
      <c r="H140" s="791" t="s">
        <v>177</v>
      </c>
      <c r="I140" s="793" t="s">
        <v>178</v>
      </c>
      <c r="J140" s="798"/>
      <c r="K140" s="800"/>
    </row>
    <row r="141" spans="1:11" s="801" customFormat="1" ht="15" customHeight="1">
      <c r="A141" s="794" t="s">
        <v>1527</v>
      </c>
      <c r="B141" s="795" t="s">
        <v>1386</v>
      </c>
      <c r="C141" s="794" t="s">
        <v>450</v>
      </c>
      <c r="D141" s="796" t="s">
        <v>1387</v>
      </c>
      <c r="E141" s="797" t="s">
        <v>886</v>
      </c>
      <c r="F141" s="798"/>
      <c r="G141" s="799"/>
      <c r="H141" s="798"/>
      <c r="I141" s="800"/>
      <c r="J141" s="798"/>
      <c r="K141" s="800"/>
    </row>
    <row r="142" spans="1:11" s="801" customFormat="1" ht="15" customHeight="1">
      <c r="A142" s="818" t="s">
        <v>450</v>
      </c>
      <c r="B142" s="819" t="s">
        <v>1393</v>
      </c>
      <c r="C142" s="818" t="s">
        <v>450</v>
      </c>
      <c r="D142" s="823" t="s">
        <v>1394</v>
      </c>
      <c r="E142" s="824" t="s">
        <v>888</v>
      </c>
      <c r="F142" s="798"/>
      <c r="G142" s="799"/>
      <c r="H142" s="798"/>
      <c r="I142" s="800"/>
      <c r="J142" s="798"/>
      <c r="K142" s="800"/>
    </row>
    <row r="143" spans="1:11" s="801" customFormat="1" ht="15" customHeight="1">
      <c r="A143" s="807" t="s">
        <v>450</v>
      </c>
      <c r="B143" s="825" t="s">
        <v>1391</v>
      </c>
      <c r="C143" s="807" t="s">
        <v>450</v>
      </c>
      <c r="D143" s="821" t="s">
        <v>1392</v>
      </c>
      <c r="E143" s="822" t="s">
        <v>890</v>
      </c>
      <c r="F143" s="827"/>
      <c r="G143" s="828"/>
      <c r="H143" s="827"/>
      <c r="I143" s="833"/>
      <c r="J143" s="798"/>
      <c r="K143" s="800"/>
    </row>
    <row r="144" spans="1:11" s="801" customFormat="1" ht="15" customHeight="1">
      <c r="A144" s="809" t="s">
        <v>1528</v>
      </c>
      <c r="B144" s="810" t="s">
        <v>1378</v>
      </c>
      <c r="C144" s="809" t="s">
        <v>451</v>
      </c>
      <c r="D144" s="811" t="s">
        <v>133</v>
      </c>
      <c r="E144" s="817" t="s">
        <v>1529</v>
      </c>
      <c r="F144" s="791" t="s">
        <v>451</v>
      </c>
      <c r="G144" s="792" t="s">
        <v>180</v>
      </c>
      <c r="H144" s="791" t="s">
        <v>179</v>
      </c>
      <c r="I144" s="793" t="s">
        <v>180</v>
      </c>
      <c r="J144" s="798"/>
      <c r="K144" s="800"/>
    </row>
    <row r="145" spans="1:11" s="801" customFormat="1" ht="15" customHeight="1">
      <c r="A145" s="834" t="s">
        <v>1530</v>
      </c>
      <c r="B145" s="835" t="s">
        <v>1378</v>
      </c>
      <c r="C145" s="834" t="s">
        <v>1530</v>
      </c>
      <c r="D145" s="836" t="s">
        <v>133</v>
      </c>
      <c r="E145" s="837" t="s">
        <v>182</v>
      </c>
      <c r="F145" s="814" t="s">
        <v>452</v>
      </c>
      <c r="G145" s="815" t="s">
        <v>182</v>
      </c>
      <c r="H145" s="814" t="s">
        <v>181</v>
      </c>
      <c r="I145" s="843" t="s">
        <v>182</v>
      </c>
      <c r="J145" s="798"/>
      <c r="K145" s="800"/>
    </row>
    <row r="146" spans="1:11" s="801" customFormat="1" ht="15" customHeight="1">
      <c r="A146" s="787" t="s">
        <v>1531</v>
      </c>
      <c r="B146" s="788" t="s">
        <v>1378</v>
      </c>
      <c r="C146" s="787"/>
      <c r="D146" s="789"/>
      <c r="E146" s="790" t="s">
        <v>1532</v>
      </c>
      <c r="F146" s="791" t="s">
        <v>453</v>
      </c>
      <c r="G146" s="1067" t="s">
        <v>454</v>
      </c>
      <c r="H146" s="791" t="s">
        <v>183</v>
      </c>
      <c r="I146" s="1067" t="s">
        <v>184</v>
      </c>
      <c r="J146" s="798"/>
      <c r="K146" s="800"/>
    </row>
    <row r="147" spans="1:11" s="801" customFormat="1" ht="15" customHeight="1">
      <c r="A147" s="794"/>
      <c r="B147" s="795"/>
      <c r="C147" s="794" t="s">
        <v>1531</v>
      </c>
      <c r="D147" s="796" t="s">
        <v>1382</v>
      </c>
      <c r="E147" s="797" t="s">
        <v>1533</v>
      </c>
      <c r="F147" s="798"/>
      <c r="G147" s="1068"/>
      <c r="H147" s="798"/>
      <c r="I147" s="1068"/>
      <c r="J147" s="798"/>
      <c r="K147" s="800"/>
    </row>
    <row r="148" spans="1:11" s="801" customFormat="1" ht="15" customHeight="1">
      <c r="A148" s="794"/>
      <c r="B148" s="795"/>
      <c r="C148" s="794" t="s">
        <v>453</v>
      </c>
      <c r="D148" s="796" t="s">
        <v>1430</v>
      </c>
      <c r="E148" s="797" t="s">
        <v>1534</v>
      </c>
      <c r="F148" s="798"/>
      <c r="G148" s="799"/>
      <c r="H148" s="798"/>
      <c r="I148" s="800"/>
      <c r="J148" s="798"/>
      <c r="K148" s="800"/>
    </row>
    <row r="149" spans="1:11" s="801" customFormat="1" ht="15" customHeight="1">
      <c r="A149" s="794"/>
      <c r="B149" s="795"/>
      <c r="C149" s="794" t="s">
        <v>453</v>
      </c>
      <c r="D149" s="796" t="s">
        <v>1432</v>
      </c>
      <c r="E149" s="797" t="s">
        <v>1535</v>
      </c>
      <c r="F149" s="827"/>
      <c r="G149" s="828"/>
      <c r="H149" s="798"/>
      <c r="I149" s="800"/>
      <c r="J149" s="798"/>
      <c r="K149" s="800"/>
    </row>
    <row r="150" spans="1:11" s="801" customFormat="1" ht="15" customHeight="1">
      <c r="A150" s="834" t="s">
        <v>1536</v>
      </c>
      <c r="B150" s="835" t="s">
        <v>1507</v>
      </c>
      <c r="C150" s="834" t="s">
        <v>1536</v>
      </c>
      <c r="D150" s="836" t="s">
        <v>1390</v>
      </c>
      <c r="E150" s="837" t="s">
        <v>456</v>
      </c>
      <c r="F150" s="814" t="s">
        <v>455</v>
      </c>
      <c r="G150" s="815" t="s">
        <v>456</v>
      </c>
      <c r="H150" s="798"/>
      <c r="I150" s="800"/>
      <c r="J150" s="798"/>
      <c r="K150" s="800"/>
    </row>
    <row r="151" spans="1:11" s="801" customFormat="1" ht="15" customHeight="1">
      <c r="A151" s="802" t="s">
        <v>1537</v>
      </c>
      <c r="B151" s="829" t="s">
        <v>1378</v>
      </c>
      <c r="C151" s="802" t="s">
        <v>1537</v>
      </c>
      <c r="D151" s="803" t="s">
        <v>133</v>
      </c>
      <c r="E151" s="804" t="s">
        <v>896</v>
      </c>
      <c r="F151" s="791" t="s">
        <v>457</v>
      </c>
      <c r="G151" s="792" t="s">
        <v>458</v>
      </c>
      <c r="H151" s="798"/>
      <c r="I151" s="800"/>
      <c r="J151" s="798"/>
      <c r="K151" s="800"/>
    </row>
    <row r="152" spans="1:11" s="801" customFormat="1" ht="15" customHeight="1">
      <c r="A152" s="830" t="s">
        <v>1537</v>
      </c>
      <c r="B152" s="831" t="s">
        <v>1386</v>
      </c>
      <c r="C152" s="830" t="s">
        <v>1537</v>
      </c>
      <c r="D152" s="832" t="s">
        <v>1387</v>
      </c>
      <c r="E152" s="822" t="s">
        <v>1538</v>
      </c>
      <c r="F152" s="827"/>
      <c r="G152" s="828"/>
      <c r="H152" s="798"/>
      <c r="I152" s="800"/>
      <c r="J152" s="798"/>
      <c r="K152" s="800"/>
    </row>
    <row r="153" spans="1:11" s="801" customFormat="1" ht="15" customHeight="1">
      <c r="A153" s="834" t="s">
        <v>1539</v>
      </c>
      <c r="B153" s="835" t="s">
        <v>1378</v>
      </c>
      <c r="C153" s="834" t="s">
        <v>1539</v>
      </c>
      <c r="D153" s="836" t="s">
        <v>133</v>
      </c>
      <c r="E153" s="837" t="s">
        <v>460</v>
      </c>
      <c r="F153" s="814" t="s">
        <v>459</v>
      </c>
      <c r="G153" s="815" t="s">
        <v>460</v>
      </c>
      <c r="H153" s="798"/>
      <c r="I153" s="800"/>
      <c r="J153" s="798"/>
      <c r="K153" s="800"/>
    </row>
    <row r="154" spans="1:11" s="801" customFormat="1" ht="15" customHeight="1">
      <c r="A154" s="809" t="s">
        <v>1540</v>
      </c>
      <c r="B154" s="810" t="s">
        <v>1378</v>
      </c>
      <c r="C154" s="809" t="s">
        <v>1540</v>
      </c>
      <c r="D154" s="816" t="s">
        <v>133</v>
      </c>
      <c r="E154" s="804" t="s">
        <v>901</v>
      </c>
      <c r="F154" s="791" t="s">
        <v>461</v>
      </c>
      <c r="G154" s="792" t="s">
        <v>462</v>
      </c>
      <c r="H154" s="798"/>
      <c r="I154" s="800"/>
      <c r="J154" s="798"/>
      <c r="K154" s="800"/>
    </row>
    <row r="155" spans="1:11" s="801" customFormat="1" ht="15" customHeight="1">
      <c r="A155" s="818" t="s">
        <v>461</v>
      </c>
      <c r="B155" s="819" t="s">
        <v>1405</v>
      </c>
      <c r="C155" s="818" t="s">
        <v>1540</v>
      </c>
      <c r="D155" s="823" t="s">
        <v>1406</v>
      </c>
      <c r="E155" s="824" t="s">
        <v>903</v>
      </c>
      <c r="F155" s="798"/>
      <c r="G155" s="799"/>
      <c r="H155" s="798"/>
      <c r="I155" s="800"/>
      <c r="J155" s="798"/>
      <c r="K155" s="800"/>
    </row>
    <row r="156" spans="1:11" s="801" customFormat="1" ht="15" customHeight="1">
      <c r="A156" s="794" t="s">
        <v>1540</v>
      </c>
      <c r="B156" s="795" t="s">
        <v>1451</v>
      </c>
      <c r="C156" s="794"/>
      <c r="D156" s="796"/>
      <c r="E156" s="797" t="s">
        <v>462</v>
      </c>
      <c r="F156" s="798"/>
      <c r="G156" s="799"/>
      <c r="H156" s="798"/>
      <c r="I156" s="800"/>
      <c r="J156" s="798"/>
      <c r="K156" s="800"/>
    </row>
    <row r="157" spans="1:11" s="801" customFormat="1" ht="15" customHeight="1">
      <c r="A157" s="794"/>
      <c r="B157" s="795"/>
      <c r="C157" s="794" t="s">
        <v>1540</v>
      </c>
      <c r="D157" s="796" t="s">
        <v>1395</v>
      </c>
      <c r="E157" s="797" t="s">
        <v>1541</v>
      </c>
      <c r="F157" s="798"/>
      <c r="G157" s="799"/>
      <c r="H157" s="798"/>
      <c r="I157" s="800"/>
      <c r="J157" s="798"/>
      <c r="K157" s="800"/>
    </row>
    <row r="158" spans="1:11" s="801" customFormat="1" ht="15" customHeight="1">
      <c r="A158" s="807"/>
      <c r="B158" s="825"/>
      <c r="C158" s="807" t="s">
        <v>1540</v>
      </c>
      <c r="D158" s="821" t="s">
        <v>1392</v>
      </c>
      <c r="E158" s="826" t="s">
        <v>1542</v>
      </c>
      <c r="F158" s="827"/>
      <c r="G158" s="828"/>
      <c r="H158" s="827"/>
      <c r="I158" s="833"/>
      <c r="J158" s="798"/>
      <c r="K158" s="800"/>
    </row>
    <row r="159" spans="1:11" s="801" customFormat="1" ht="15" customHeight="1">
      <c r="A159" s="787" t="s">
        <v>463</v>
      </c>
      <c r="B159" s="788" t="s">
        <v>1378</v>
      </c>
      <c r="C159" s="787"/>
      <c r="D159" s="789"/>
      <c r="E159" s="790" t="s">
        <v>186</v>
      </c>
      <c r="F159" s="798" t="s">
        <v>463</v>
      </c>
      <c r="G159" s="799" t="s">
        <v>186</v>
      </c>
      <c r="H159" s="798" t="s">
        <v>185</v>
      </c>
      <c r="I159" s="800" t="s">
        <v>186</v>
      </c>
      <c r="J159" s="791" t="s">
        <v>1543</v>
      </c>
      <c r="K159" s="793" t="s">
        <v>1544</v>
      </c>
    </row>
    <row r="160" spans="1:11" s="801" customFormat="1" ht="15" customHeight="1">
      <c r="A160" s="794"/>
      <c r="B160" s="795"/>
      <c r="C160" s="794" t="s">
        <v>463</v>
      </c>
      <c r="D160" s="796" t="s">
        <v>133</v>
      </c>
      <c r="E160" s="797" t="s">
        <v>1545</v>
      </c>
      <c r="F160" s="798"/>
      <c r="G160" s="799"/>
      <c r="H160" s="798"/>
      <c r="I160" s="800"/>
      <c r="J160" s="798"/>
      <c r="K160" s="800"/>
    </row>
    <row r="161" spans="1:11" s="801" customFormat="1" ht="15" customHeight="1">
      <c r="A161" s="794"/>
      <c r="B161" s="795"/>
      <c r="C161" s="794" t="s">
        <v>463</v>
      </c>
      <c r="D161" s="796" t="s">
        <v>135</v>
      </c>
      <c r="E161" s="797" t="s">
        <v>1546</v>
      </c>
      <c r="F161" s="798"/>
      <c r="G161" s="799"/>
      <c r="H161" s="798"/>
      <c r="I161" s="800"/>
      <c r="J161" s="798"/>
      <c r="K161" s="800"/>
    </row>
    <row r="162" spans="1:11" s="801" customFormat="1" ht="15" customHeight="1">
      <c r="A162" s="794"/>
      <c r="B162" s="795"/>
      <c r="C162" s="794" t="s">
        <v>463</v>
      </c>
      <c r="D162" s="796" t="s">
        <v>137</v>
      </c>
      <c r="E162" s="797" t="s">
        <v>1547</v>
      </c>
      <c r="F162" s="798"/>
      <c r="G162" s="799"/>
      <c r="H162" s="798"/>
      <c r="I162" s="800"/>
      <c r="J162" s="798"/>
      <c r="K162" s="800"/>
    </row>
    <row r="163" spans="1:11" s="801" customFormat="1" ht="15" customHeight="1">
      <c r="A163" s="794"/>
      <c r="B163" s="795"/>
      <c r="C163" s="794" t="s">
        <v>463</v>
      </c>
      <c r="D163" s="796" t="s">
        <v>1548</v>
      </c>
      <c r="E163" s="797" t="s">
        <v>1549</v>
      </c>
      <c r="F163" s="798"/>
      <c r="G163" s="799"/>
      <c r="H163" s="798"/>
      <c r="I163" s="800"/>
      <c r="J163" s="798"/>
      <c r="K163" s="800"/>
    </row>
    <row r="164" spans="1:11" s="801" customFormat="1" ht="15" customHeight="1">
      <c r="A164" s="794"/>
      <c r="B164" s="795"/>
      <c r="C164" s="794" t="s">
        <v>463</v>
      </c>
      <c r="D164" s="796" t="s">
        <v>139</v>
      </c>
      <c r="E164" s="797" t="s">
        <v>1550</v>
      </c>
      <c r="F164" s="798"/>
      <c r="G164" s="799"/>
      <c r="H164" s="798"/>
      <c r="I164" s="800"/>
      <c r="J164" s="798"/>
      <c r="K164" s="800"/>
    </row>
    <row r="165" spans="1:11" s="801" customFormat="1" ht="15" customHeight="1">
      <c r="A165" s="794"/>
      <c r="B165" s="795"/>
      <c r="C165" s="794" t="s">
        <v>463</v>
      </c>
      <c r="D165" s="796" t="s">
        <v>1551</v>
      </c>
      <c r="E165" s="797" t="s">
        <v>1552</v>
      </c>
      <c r="F165" s="798"/>
      <c r="G165" s="799"/>
      <c r="H165" s="798"/>
      <c r="I165" s="800"/>
      <c r="J165" s="798"/>
      <c r="K165" s="800"/>
    </row>
    <row r="166" spans="1:11" s="801" customFormat="1" ht="15" customHeight="1">
      <c r="A166" s="794"/>
      <c r="B166" s="795"/>
      <c r="C166" s="794" t="s">
        <v>463</v>
      </c>
      <c r="D166" s="796" t="s">
        <v>141</v>
      </c>
      <c r="E166" s="797" t="s">
        <v>1553</v>
      </c>
      <c r="F166" s="798"/>
      <c r="G166" s="799"/>
      <c r="H166" s="798"/>
      <c r="I166" s="800"/>
      <c r="J166" s="798"/>
      <c r="K166" s="800"/>
    </row>
    <row r="167" spans="1:11" s="801" customFormat="1" ht="15" customHeight="1">
      <c r="A167" s="794"/>
      <c r="B167" s="795"/>
      <c r="C167" s="794" t="s">
        <v>463</v>
      </c>
      <c r="D167" s="796" t="s">
        <v>1554</v>
      </c>
      <c r="E167" s="797" t="s">
        <v>1555</v>
      </c>
      <c r="F167" s="798"/>
      <c r="G167" s="799"/>
      <c r="H167" s="798"/>
      <c r="I167" s="800"/>
      <c r="J167" s="798"/>
      <c r="K167" s="800"/>
    </row>
    <row r="168" spans="1:11" s="801" customFormat="1" ht="15" customHeight="1">
      <c r="A168" s="807"/>
      <c r="B168" s="825"/>
      <c r="C168" s="807" t="s">
        <v>463</v>
      </c>
      <c r="D168" s="821" t="s">
        <v>1403</v>
      </c>
      <c r="E168" s="826" t="s">
        <v>1556</v>
      </c>
      <c r="F168" s="798"/>
      <c r="G168" s="799"/>
      <c r="H168" s="798"/>
      <c r="I168" s="800"/>
      <c r="J168" s="798"/>
      <c r="K168" s="800"/>
    </row>
    <row r="169" spans="1:11" s="801" customFormat="1" ht="15" customHeight="1">
      <c r="A169" s="787" t="s">
        <v>464</v>
      </c>
      <c r="B169" s="788" t="s">
        <v>1378</v>
      </c>
      <c r="C169" s="787"/>
      <c r="D169" s="789"/>
      <c r="E169" s="797" t="s">
        <v>188</v>
      </c>
      <c r="F169" s="791" t="s">
        <v>464</v>
      </c>
      <c r="G169" s="792" t="s">
        <v>188</v>
      </c>
      <c r="H169" s="791" t="s">
        <v>187</v>
      </c>
      <c r="I169" s="793" t="s">
        <v>188</v>
      </c>
      <c r="J169" s="798"/>
      <c r="K169" s="800"/>
    </row>
    <row r="170" spans="1:11" s="801" customFormat="1" ht="15" customHeight="1">
      <c r="A170" s="794"/>
      <c r="B170" s="795"/>
      <c r="C170" s="794" t="s">
        <v>464</v>
      </c>
      <c r="D170" s="796" t="s">
        <v>133</v>
      </c>
      <c r="E170" s="797" t="s">
        <v>1557</v>
      </c>
      <c r="F170" s="798"/>
      <c r="G170" s="799"/>
      <c r="H170" s="798"/>
      <c r="I170" s="800"/>
      <c r="J170" s="798"/>
      <c r="K170" s="800"/>
    </row>
    <row r="171" spans="1:11" s="801" customFormat="1" ht="15" customHeight="1">
      <c r="A171" s="802"/>
      <c r="B171" s="829"/>
      <c r="C171" s="802" t="s">
        <v>464</v>
      </c>
      <c r="D171" s="803" t="s">
        <v>1403</v>
      </c>
      <c r="E171" s="804" t="s">
        <v>1558</v>
      </c>
      <c r="F171" s="798"/>
      <c r="G171" s="799"/>
      <c r="H171" s="798"/>
      <c r="I171" s="800"/>
      <c r="J171" s="798"/>
      <c r="K171" s="800"/>
    </row>
    <row r="172" spans="1:11" s="801" customFormat="1" ht="15" customHeight="1">
      <c r="A172" s="807" t="s">
        <v>464</v>
      </c>
      <c r="B172" s="825" t="s">
        <v>1386</v>
      </c>
      <c r="C172" s="807" t="s">
        <v>464</v>
      </c>
      <c r="D172" s="821" t="s">
        <v>1387</v>
      </c>
      <c r="E172" s="822" t="s">
        <v>908</v>
      </c>
      <c r="F172" s="827"/>
      <c r="G172" s="828"/>
      <c r="H172" s="827"/>
      <c r="I172" s="833"/>
      <c r="J172" s="827"/>
      <c r="K172" s="833"/>
    </row>
    <row r="173" spans="1:11" s="801" customFormat="1" ht="15" customHeight="1">
      <c r="A173" s="787" t="s">
        <v>465</v>
      </c>
      <c r="B173" s="788" t="s">
        <v>1378</v>
      </c>
      <c r="C173" s="787"/>
      <c r="D173" s="789"/>
      <c r="E173" s="855" t="s">
        <v>93</v>
      </c>
      <c r="F173" s="856" t="s">
        <v>465</v>
      </c>
      <c r="G173" s="857" t="s">
        <v>93</v>
      </c>
      <c r="H173" s="858" t="s">
        <v>189</v>
      </c>
      <c r="I173" s="793" t="s">
        <v>93</v>
      </c>
      <c r="J173" s="856" t="s">
        <v>1559</v>
      </c>
      <c r="K173" s="793" t="s">
        <v>1560</v>
      </c>
    </row>
    <row r="174" spans="1:11" s="801" customFormat="1" ht="15" customHeight="1">
      <c r="A174" s="794"/>
      <c r="B174" s="795"/>
      <c r="C174" s="794" t="s">
        <v>465</v>
      </c>
      <c r="D174" s="796" t="s">
        <v>133</v>
      </c>
      <c r="E174" s="859" t="s">
        <v>1561</v>
      </c>
      <c r="F174" s="860"/>
      <c r="G174" s="861"/>
      <c r="H174" s="862"/>
      <c r="I174" s="800"/>
      <c r="J174" s="860"/>
      <c r="K174" s="800"/>
    </row>
    <row r="175" spans="1:11" s="801" customFormat="1" ht="15" customHeight="1">
      <c r="A175" s="863"/>
      <c r="B175" s="864"/>
      <c r="C175" s="794" t="s">
        <v>465</v>
      </c>
      <c r="D175" s="796" t="s">
        <v>135</v>
      </c>
      <c r="E175" s="859" t="s">
        <v>1562</v>
      </c>
      <c r="F175" s="860"/>
      <c r="G175" s="861"/>
      <c r="H175" s="862"/>
      <c r="I175" s="800"/>
      <c r="J175" s="860"/>
      <c r="K175" s="800"/>
    </row>
    <row r="176" spans="1:11" s="801" customFormat="1" ht="15" customHeight="1">
      <c r="A176" s="794"/>
      <c r="B176" s="795"/>
      <c r="C176" s="794" t="s">
        <v>465</v>
      </c>
      <c r="D176" s="796" t="s">
        <v>137</v>
      </c>
      <c r="E176" s="797" t="s">
        <v>1563</v>
      </c>
      <c r="F176" s="798"/>
      <c r="G176" s="799"/>
      <c r="H176" s="798"/>
      <c r="I176" s="800"/>
      <c r="J176" s="798"/>
      <c r="K176" s="800"/>
    </row>
    <row r="177" spans="1:11" s="801" customFormat="1" ht="15" customHeight="1">
      <c r="A177" s="794"/>
      <c r="B177" s="795"/>
      <c r="C177" s="794" t="s">
        <v>465</v>
      </c>
      <c r="D177" s="796" t="s">
        <v>1548</v>
      </c>
      <c r="E177" s="797" t="s">
        <v>1564</v>
      </c>
      <c r="F177" s="798"/>
      <c r="G177" s="799"/>
      <c r="H177" s="798"/>
      <c r="I177" s="800"/>
      <c r="J177" s="798"/>
      <c r="K177" s="800"/>
    </row>
    <row r="178" spans="1:11" s="801" customFormat="1" ht="15" customHeight="1">
      <c r="A178" s="794"/>
      <c r="B178" s="795"/>
      <c r="C178" s="794" t="s">
        <v>465</v>
      </c>
      <c r="D178" s="796" t="s">
        <v>139</v>
      </c>
      <c r="E178" s="797" t="s">
        <v>1565</v>
      </c>
      <c r="F178" s="798"/>
      <c r="G178" s="799"/>
      <c r="H178" s="798"/>
      <c r="I178" s="800"/>
      <c r="J178" s="798"/>
      <c r="K178" s="800"/>
    </row>
    <row r="179" spans="1:11" s="801" customFormat="1" ht="15" customHeight="1">
      <c r="A179" s="794"/>
      <c r="B179" s="795"/>
      <c r="C179" s="794" t="s">
        <v>465</v>
      </c>
      <c r="D179" s="796" t="s">
        <v>1551</v>
      </c>
      <c r="E179" s="797" t="s">
        <v>1566</v>
      </c>
      <c r="F179" s="798"/>
      <c r="G179" s="799"/>
      <c r="H179" s="798"/>
      <c r="I179" s="800"/>
      <c r="J179" s="798"/>
      <c r="K179" s="800"/>
    </row>
    <row r="180" spans="1:11" s="801" customFormat="1" ht="15" customHeight="1">
      <c r="A180" s="794"/>
      <c r="B180" s="795"/>
      <c r="C180" s="794" t="s">
        <v>465</v>
      </c>
      <c r="D180" s="796" t="s">
        <v>141</v>
      </c>
      <c r="E180" s="797" t="s">
        <v>1567</v>
      </c>
      <c r="F180" s="798"/>
      <c r="G180" s="799"/>
      <c r="H180" s="798"/>
      <c r="I180" s="800"/>
      <c r="J180" s="798"/>
      <c r="K180" s="800"/>
    </row>
    <row r="181" spans="1:11" s="801" customFormat="1" ht="15" customHeight="1">
      <c r="A181" s="807"/>
      <c r="B181" s="825"/>
      <c r="C181" s="807" t="s">
        <v>465</v>
      </c>
      <c r="D181" s="821" t="s">
        <v>1403</v>
      </c>
      <c r="E181" s="826" t="s">
        <v>1568</v>
      </c>
      <c r="F181" s="827"/>
      <c r="G181" s="828"/>
      <c r="H181" s="827"/>
      <c r="I181" s="833"/>
      <c r="J181" s="798"/>
      <c r="K181" s="800"/>
    </row>
    <row r="182" spans="1:11" s="801" customFormat="1" ht="15" customHeight="1">
      <c r="A182" s="834" t="s">
        <v>1569</v>
      </c>
      <c r="B182" s="835" t="s">
        <v>1378</v>
      </c>
      <c r="C182" s="834" t="s">
        <v>1569</v>
      </c>
      <c r="D182" s="836" t="s">
        <v>133</v>
      </c>
      <c r="E182" s="837" t="s">
        <v>467</v>
      </c>
      <c r="F182" s="791" t="s">
        <v>466</v>
      </c>
      <c r="G182" s="792" t="s">
        <v>467</v>
      </c>
      <c r="H182" s="791" t="s">
        <v>190</v>
      </c>
      <c r="I182" s="793" t="s">
        <v>94</v>
      </c>
      <c r="J182" s="798"/>
      <c r="K182" s="800"/>
    </row>
    <row r="183" spans="1:11" s="801" customFormat="1" ht="15" customHeight="1">
      <c r="A183" s="794" t="s">
        <v>1570</v>
      </c>
      <c r="B183" s="795" t="s">
        <v>1391</v>
      </c>
      <c r="C183" s="794"/>
      <c r="D183" s="796"/>
      <c r="E183" s="797" t="s">
        <v>469</v>
      </c>
      <c r="F183" s="791" t="s">
        <v>468</v>
      </c>
      <c r="G183" s="792" t="s">
        <v>469</v>
      </c>
      <c r="H183" s="798"/>
      <c r="I183" s="800"/>
      <c r="J183" s="798"/>
      <c r="K183" s="800"/>
    </row>
    <row r="184" spans="1:11" s="801" customFormat="1" ht="15" customHeight="1">
      <c r="A184" s="794"/>
      <c r="B184" s="795"/>
      <c r="C184" s="794" t="s">
        <v>1571</v>
      </c>
      <c r="D184" s="796" t="s">
        <v>1572</v>
      </c>
      <c r="E184" s="797" t="s">
        <v>1573</v>
      </c>
      <c r="F184" s="798"/>
      <c r="G184" s="799"/>
      <c r="H184" s="798"/>
      <c r="I184" s="800"/>
      <c r="J184" s="798"/>
      <c r="K184" s="800"/>
    </row>
    <row r="185" spans="1:11" s="801" customFormat="1" ht="15" customHeight="1">
      <c r="A185" s="807"/>
      <c r="B185" s="825"/>
      <c r="C185" s="807" t="s">
        <v>1571</v>
      </c>
      <c r="D185" s="821" t="s">
        <v>1413</v>
      </c>
      <c r="E185" s="826" t="s">
        <v>1574</v>
      </c>
      <c r="F185" s="827"/>
      <c r="G185" s="828"/>
      <c r="H185" s="827"/>
      <c r="I185" s="833"/>
      <c r="J185" s="798"/>
      <c r="K185" s="833"/>
    </row>
    <row r="186" spans="1:11" s="801" customFormat="1" ht="15" customHeight="1">
      <c r="A186" s="834" t="s">
        <v>1575</v>
      </c>
      <c r="B186" s="835" t="s">
        <v>1378</v>
      </c>
      <c r="C186" s="834" t="s">
        <v>1575</v>
      </c>
      <c r="D186" s="836" t="s">
        <v>133</v>
      </c>
      <c r="E186" s="837" t="s">
        <v>471</v>
      </c>
      <c r="F186" s="814" t="s">
        <v>470</v>
      </c>
      <c r="G186" s="815" t="s">
        <v>471</v>
      </c>
      <c r="H186" s="791" t="s">
        <v>191</v>
      </c>
      <c r="I186" s="793" t="s">
        <v>1576</v>
      </c>
      <c r="J186" s="865" t="s">
        <v>1511</v>
      </c>
      <c r="K186" s="1067" t="s">
        <v>1577</v>
      </c>
    </row>
    <row r="187" spans="1:11" s="801" customFormat="1" ht="24" customHeight="1">
      <c r="A187" s="787" t="s">
        <v>1578</v>
      </c>
      <c r="B187" s="788" t="s">
        <v>1507</v>
      </c>
      <c r="C187" s="787" t="s">
        <v>472</v>
      </c>
      <c r="D187" s="789" t="s">
        <v>133</v>
      </c>
      <c r="E187" s="790" t="s">
        <v>1579</v>
      </c>
      <c r="F187" s="791" t="s">
        <v>472</v>
      </c>
      <c r="G187" s="866" t="s">
        <v>1579</v>
      </c>
      <c r="H187" s="844"/>
      <c r="I187" s="833"/>
      <c r="J187" s="798"/>
      <c r="K187" s="1068"/>
    </row>
    <row r="188" spans="1:11" s="801" customFormat="1" ht="15" customHeight="1">
      <c r="A188" s="787" t="s">
        <v>474</v>
      </c>
      <c r="B188" s="788" t="s">
        <v>1378</v>
      </c>
      <c r="C188" s="787" t="s">
        <v>474</v>
      </c>
      <c r="D188" s="789" t="s">
        <v>133</v>
      </c>
      <c r="E188" s="790" t="s">
        <v>915</v>
      </c>
      <c r="F188" s="791" t="s">
        <v>474</v>
      </c>
      <c r="G188" s="792" t="s">
        <v>194</v>
      </c>
      <c r="H188" s="798" t="s">
        <v>193</v>
      </c>
      <c r="I188" s="800" t="s">
        <v>194</v>
      </c>
      <c r="J188" s="791" t="s">
        <v>1580</v>
      </c>
      <c r="K188" s="793" t="s">
        <v>1581</v>
      </c>
    </row>
    <row r="189" spans="1:11" s="801" customFormat="1" ht="15" customHeight="1">
      <c r="A189" s="818" t="s">
        <v>1582</v>
      </c>
      <c r="B189" s="819" t="s">
        <v>1449</v>
      </c>
      <c r="C189" s="818" t="s">
        <v>1582</v>
      </c>
      <c r="D189" s="820" t="s">
        <v>1450</v>
      </c>
      <c r="E189" s="824" t="s">
        <v>917</v>
      </c>
      <c r="F189" s="798"/>
      <c r="G189" s="799"/>
      <c r="H189" s="798"/>
      <c r="I189" s="800"/>
      <c r="J189" s="798"/>
      <c r="K189" s="800"/>
    </row>
    <row r="190" spans="1:11" s="801" customFormat="1" ht="15" customHeight="1">
      <c r="A190" s="794" t="s">
        <v>1582</v>
      </c>
      <c r="B190" s="795" t="s">
        <v>1391</v>
      </c>
      <c r="C190" s="794"/>
      <c r="D190" s="796"/>
      <c r="E190" s="812" t="s">
        <v>919</v>
      </c>
      <c r="F190" s="798"/>
      <c r="G190" s="799"/>
      <c r="H190" s="798"/>
      <c r="I190" s="800"/>
      <c r="J190" s="798"/>
      <c r="K190" s="800"/>
    </row>
    <row r="191" spans="1:11" s="801" customFormat="1" ht="15" customHeight="1">
      <c r="A191" s="794"/>
      <c r="B191" s="795"/>
      <c r="C191" s="794" t="s">
        <v>1582</v>
      </c>
      <c r="D191" s="796" t="s">
        <v>1395</v>
      </c>
      <c r="E191" s="797" t="s">
        <v>1583</v>
      </c>
      <c r="F191" s="798"/>
      <c r="G191" s="799"/>
      <c r="H191" s="798"/>
      <c r="I191" s="800"/>
      <c r="J191" s="798"/>
      <c r="K191" s="800"/>
    </row>
    <row r="192" spans="1:11" s="801" customFormat="1" ht="15" customHeight="1">
      <c r="A192" s="807"/>
      <c r="B192" s="825"/>
      <c r="C192" s="807" t="s">
        <v>1582</v>
      </c>
      <c r="D192" s="821" t="s">
        <v>1392</v>
      </c>
      <c r="E192" s="826" t="s">
        <v>1584</v>
      </c>
      <c r="F192" s="827"/>
      <c r="G192" s="828"/>
      <c r="H192" s="798"/>
      <c r="I192" s="800"/>
      <c r="J192" s="798"/>
      <c r="K192" s="800"/>
    </row>
    <row r="193" spans="1:11" s="801" customFormat="1" ht="15" customHeight="1">
      <c r="A193" s="787" t="s">
        <v>475</v>
      </c>
      <c r="B193" s="788" t="s">
        <v>1378</v>
      </c>
      <c r="C193" s="787" t="s">
        <v>475</v>
      </c>
      <c r="D193" s="789" t="s">
        <v>133</v>
      </c>
      <c r="E193" s="817" t="s">
        <v>921</v>
      </c>
      <c r="F193" s="791" t="s">
        <v>475</v>
      </c>
      <c r="G193" s="792" t="s">
        <v>196</v>
      </c>
      <c r="H193" s="791" t="s">
        <v>195</v>
      </c>
      <c r="I193" s="793" t="s">
        <v>196</v>
      </c>
      <c r="J193" s="798"/>
      <c r="K193" s="800"/>
    </row>
    <row r="194" spans="1:11" s="801" customFormat="1" ht="15" customHeight="1">
      <c r="A194" s="818" t="s">
        <v>1585</v>
      </c>
      <c r="B194" s="819" t="s">
        <v>1449</v>
      </c>
      <c r="C194" s="818" t="s">
        <v>1585</v>
      </c>
      <c r="D194" s="820" t="s">
        <v>1450</v>
      </c>
      <c r="E194" s="824" t="s">
        <v>923</v>
      </c>
      <c r="F194" s="798"/>
      <c r="G194" s="799"/>
      <c r="H194" s="798"/>
      <c r="I194" s="800"/>
      <c r="J194" s="798"/>
      <c r="K194" s="800"/>
    </row>
    <row r="195" spans="1:11" s="801" customFormat="1" ht="15" customHeight="1">
      <c r="A195" s="807" t="s">
        <v>1585</v>
      </c>
      <c r="B195" s="825" t="s">
        <v>1477</v>
      </c>
      <c r="C195" s="807" t="s">
        <v>1585</v>
      </c>
      <c r="D195" s="821" t="s">
        <v>1478</v>
      </c>
      <c r="E195" s="822" t="s">
        <v>925</v>
      </c>
      <c r="F195" s="827"/>
      <c r="G195" s="828"/>
      <c r="H195" s="827"/>
      <c r="I195" s="833"/>
      <c r="J195" s="798"/>
      <c r="K195" s="800"/>
    </row>
    <row r="196" spans="1:11" s="801" customFormat="1" ht="15" customHeight="1">
      <c r="A196" s="787" t="s">
        <v>476</v>
      </c>
      <c r="B196" s="788" t="s">
        <v>1378</v>
      </c>
      <c r="C196" s="787"/>
      <c r="D196" s="789"/>
      <c r="E196" s="790" t="s">
        <v>95</v>
      </c>
      <c r="F196" s="791" t="s">
        <v>476</v>
      </c>
      <c r="G196" s="792" t="s">
        <v>95</v>
      </c>
      <c r="H196" s="791" t="s">
        <v>197</v>
      </c>
      <c r="I196" s="793" t="s">
        <v>95</v>
      </c>
      <c r="J196" s="798"/>
      <c r="K196" s="800"/>
    </row>
    <row r="197" spans="1:11" s="801" customFormat="1" ht="15" customHeight="1">
      <c r="A197" s="794"/>
      <c r="B197" s="795"/>
      <c r="C197" s="794" t="s">
        <v>476</v>
      </c>
      <c r="D197" s="796" t="s">
        <v>133</v>
      </c>
      <c r="E197" s="797" t="s">
        <v>1586</v>
      </c>
      <c r="F197" s="798"/>
      <c r="G197" s="799"/>
      <c r="H197" s="798"/>
      <c r="I197" s="800"/>
      <c r="J197" s="798"/>
      <c r="K197" s="800"/>
    </row>
    <row r="198" spans="1:11" s="801" customFormat="1" ht="15" customHeight="1">
      <c r="A198" s="794"/>
      <c r="B198" s="795"/>
      <c r="C198" s="794" t="s">
        <v>476</v>
      </c>
      <c r="D198" s="796" t="s">
        <v>135</v>
      </c>
      <c r="E198" s="797" t="s">
        <v>1587</v>
      </c>
      <c r="F198" s="798"/>
      <c r="G198" s="799"/>
      <c r="H198" s="798"/>
      <c r="I198" s="800"/>
      <c r="J198" s="798"/>
      <c r="K198" s="800"/>
    </row>
    <row r="199" spans="1:11" s="801" customFormat="1" ht="15" customHeight="1">
      <c r="A199" s="807"/>
      <c r="B199" s="825"/>
      <c r="C199" s="807" t="s">
        <v>476</v>
      </c>
      <c r="D199" s="821" t="s">
        <v>137</v>
      </c>
      <c r="E199" s="826" t="s">
        <v>1588</v>
      </c>
      <c r="F199" s="827"/>
      <c r="G199" s="828"/>
      <c r="H199" s="827"/>
      <c r="I199" s="833"/>
      <c r="J199" s="798"/>
      <c r="K199" s="800"/>
    </row>
    <row r="200" spans="1:11" s="801" customFormat="1" ht="15" customHeight="1">
      <c r="A200" s="809" t="s">
        <v>1589</v>
      </c>
      <c r="B200" s="810" t="s">
        <v>1378</v>
      </c>
      <c r="C200" s="809" t="s">
        <v>1589</v>
      </c>
      <c r="D200" s="816" t="s">
        <v>133</v>
      </c>
      <c r="E200" s="817" t="s">
        <v>928</v>
      </c>
      <c r="F200" s="791" t="s">
        <v>477</v>
      </c>
      <c r="G200" s="792" t="s">
        <v>478</v>
      </c>
      <c r="H200" s="791" t="s">
        <v>198</v>
      </c>
      <c r="I200" s="793" t="s">
        <v>96</v>
      </c>
      <c r="J200" s="798"/>
      <c r="K200" s="800"/>
    </row>
    <row r="201" spans="1:11" s="801" customFormat="1" ht="15" customHeight="1">
      <c r="A201" s="830" t="s">
        <v>1589</v>
      </c>
      <c r="B201" s="831" t="s">
        <v>1437</v>
      </c>
      <c r="C201" s="830" t="s">
        <v>1589</v>
      </c>
      <c r="D201" s="832" t="s">
        <v>1490</v>
      </c>
      <c r="E201" s="822" t="s">
        <v>930</v>
      </c>
      <c r="F201" s="827"/>
      <c r="G201" s="828"/>
      <c r="H201" s="798"/>
      <c r="I201" s="800"/>
      <c r="J201" s="798"/>
      <c r="K201" s="800"/>
    </row>
    <row r="202" spans="1:11" s="801" customFormat="1" ht="15" customHeight="1">
      <c r="A202" s="802" t="s">
        <v>479</v>
      </c>
      <c r="B202" s="829" t="s">
        <v>1414</v>
      </c>
      <c r="C202" s="802" t="s">
        <v>479</v>
      </c>
      <c r="D202" s="803" t="s">
        <v>1382</v>
      </c>
      <c r="E202" s="804" t="s">
        <v>1590</v>
      </c>
      <c r="F202" s="791" t="s">
        <v>479</v>
      </c>
      <c r="G202" s="792" t="s">
        <v>96</v>
      </c>
      <c r="H202" s="798"/>
      <c r="I202" s="800"/>
      <c r="J202" s="798"/>
      <c r="K202" s="800"/>
    </row>
    <row r="203" spans="1:11" s="801" customFormat="1" ht="15" customHeight="1">
      <c r="A203" s="818" t="s">
        <v>479</v>
      </c>
      <c r="B203" s="819" t="s">
        <v>1449</v>
      </c>
      <c r="C203" s="818" t="s">
        <v>479</v>
      </c>
      <c r="D203" s="823" t="s">
        <v>1450</v>
      </c>
      <c r="E203" s="824" t="s">
        <v>934</v>
      </c>
      <c r="F203" s="798"/>
      <c r="G203" s="799"/>
      <c r="H203" s="798"/>
      <c r="I203" s="800"/>
      <c r="J203" s="798"/>
      <c r="K203" s="800"/>
    </row>
    <row r="204" spans="1:11" s="801" customFormat="1" ht="15" customHeight="1">
      <c r="A204" s="807" t="s">
        <v>479</v>
      </c>
      <c r="B204" s="825" t="s">
        <v>1391</v>
      </c>
      <c r="C204" s="807" t="s">
        <v>479</v>
      </c>
      <c r="D204" s="821" t="s">
        <v>1392</v>
      </c>
      <c r="E204" s="812" t="s">
        <v>96</v>
      </c>
      <c r="F204" s="827"/>
      <c r="G204" s="828"/>
      <c r="H204" s="827"/>
      <c r="I204" s="833"/>
      <c r="J204" s="827"/>
      <c r="K204" s="833"/>
    </row>
    <row r="205" spans="1:11" s="801" customFormat="1" ht="15" customHeight="1">
      <c r="A205" s="809" t="s">
        <v>480</v>
      </c>
      <c r="B205" s="810" t="s">
        <v>1378</v>
      </c>
      <c r="C205" s="809" t="s">
        <v>480</v>
      </c>
      <c r="D205" s="816" t="s">
        <v>133</v>
      </c>
      <c r="E205" s="817" t="s">
        <v>937</v>
      </c>
      <c r="F205" s="791" t="s">
        <v>480</v>
      </c>
      <c r="G205" s="792" t="s">
        <v>200</v>
      </c>
      <c r="H205" s="791" t="s">
        <v>199</v>
      </c>
      <c r="I205" s="793" t="s">
        <v>200</v>
      </c>
      <c r="J205" s="791" t="s">
        <v>1591</v>
      </c>
      <c r="K205" s="793" t="s">
        <v>1592</v>
      </c>
    </row>
    <row r="206" spans="1:11" s="801" customFormat="1" ht="15" customHeight="1">
      <c r="A206" s="818" t="s">
        <v>480</v>
      </c>
      <c r="B206" s="819" t="s">
        <v>1386</v>
      </c>
      <c r="C206" s="818" t="s">
        <v>480</v>
      </c>
      <c r="D206" s="823" t="s">
        <v>1387</v>
      </c>
      <c r="E206" s="824" t="s">
        <v>939</v>
      </c>
      <c r="F206" s="798"/>
      <c r="G206" s="799"/>
      <c r="H206" s="798"/>
      <c r="I206" s="800"/>
      <c r="J206" s="798"/>
      <c r="K206" s="800"/>
    </row>
    <row r="207" spans="1:11" s="801" customFormat="1" ht="15" customHeight="1">
      <c r="A207" s="818" t="s">
        <v>480</v>
      </c>
      <c r="B207" s="819" t="s">
        <v>1393</v>
      </c>
      <c r="C207" s="818" t="s">
        <v>480</v>
      </c>
      <c r="D207" s="823" t="s">
        <v>1394</v>
      </c>
      <c r="E207" s="824" t="s">
        <v>941</v>
      </c>
      <c r="F207" s="798"/>
      <c r="G207" s="799"/>
      <c r="H207" s="798"/>
      <c r="I207" s="800"/>
      <c r="J207" s="798"/>
      <c r="K207" s="800"/>
    </row>
    <row r="208" spans="1:11" s="801" customFormat="1" ht="15" customHeight="1">
      <c r="A208" s="807" t="s">
        <v>480</v>
      </c>
      <c r="B208" s="825" t="s">
        <v>1453</v>
      </c>
      <c r="C208" s="807" t="s">
        <v>480</v>
      </c>
      <c r="D208" s="821" t="s">
        <v>1454</v>
      </c>
      <c r="E208" s="822" t="s">
        <v>943</v>
      </c>
      <c r="F208" s="798"/>
      <c r="G208" s="799"/>
      <c r="H208" s="798"/>
      <c r="I208" s="800"/>
      <c r="J208" s="798"/>
      <c r="K208" s="800"/>
    </row>
    <row r="209" spans="1:11" s="801" customFormat="1" ht="15" customHeight="1">
      <c r="A209" s="834"/>
      <c r="B209" s="835"/>
      <c r="C209" s="834" t="s">
        <v>481</v>
      </c>
      <c r="D209" s="836" t="s">
        <v>1593</v>
      </c>
      <c r="E209" s="837" t="s">
        <v>1594</v>
      </c>
      <c r="F209" s="867" t="s">
        <v>1595</v>
      </c>
      <c r="G209" s="815" t="s">
        <v>1594</v>
      </c>
      <c r="H209" s="827"/>
      <c r="I209" s="833"/>
      <c r="J209" s="798"/>
      <c r="K209" s="800"/>
    </row>
    <row r="210" spans="1:11" s="801" customFormat="1" ht="15" customHeight="1">
      <c r="A210" s="787" t="s">
        <v>483</v>
      </c>
      <c r="B210" s="788" t="s">
        <v>1378</v>
      </c>
      <c r="C210" s="787" t="s">
        <v>483</v>
      </c>
      <c r="D210" s="789" t="s">
        <v>133</v>
      </c>
      <c r="E210" s="790" t="s">
        <v>484</v>
      </c>
      <c r="F210" s="791" t="s">
        <v>483</v>
      </c>
      <c r="G210" s="792" t="s">
        <v>484</v>
      </c>
      <c r="H210" s="798" t="s">
        <v>201</v>
      </c>
      <c r="I210" s="800" t="s">
        <v>202</v>
      </c>
      <c r="J210" s="798"/>
      <c r="K210" s="800"/>
    </row>
    <row r="211" spans="1:11" s="801" customFormat="1" ht="15" customHeight="1">
      <c r="A211" s="787" t="s">
        <v>485</v>
      </c>
      <c r="B211" s="788" t="s">
        <v>1378</v>
      </c>
      <c r="C211" s="787" t="s">
        <v>485</v>
      </c>
      <c r="D211" s="789" t="s">
        <v>133</v>
      </c>
      <c r="E211" s="790" t="s">
        <v>486</v>
      </c>
      <c r="F211" s="791" t="s">
        <v>485</v>
      </c>
      <c r="G211" s="792" t="s">
        <v>486</v>
      </c>
      <c r="H211" s="798"/>
      <c r="I211" s="800"/>
      <c r="J211" s="798"/>
      <c r="K211" s="800"/>
    </row>
    <row r="212" spans="1:11" s="801" customFormat="1" ht="15" customHeight="1">
      <c r="A212" s="809" t="s">
        <v>487</v>
      </c>
      <c r="B212" s="810" t="s">
        <v>1378</v>
      </c>
      <c r="C212" s="809" t="s">
        <v>487</v>
      </c>
      <c r="D212" s="811" t="s">
        <v>133</v>
      </c>
      <c r="E212" s="790" t="s">
        <v>948</v>
      </c>
      <c r="F212" s="791" t="s">
        <v>487</v>
      </c>
      <c r="G212" s="792" t="s">
        <v>488</v>
      </c>
      <c r="H212" s="798"/>
      <c r="I212" s="800"/>
      <c r="J212" s="798"/>
      <c r="K212" s="800"/>
    </row>
    <row r="213" spans="1:11" s="801" customFormat="1" ht="15" customHeight="1">
      <c r="A213" s="807" t="s">
        <v>487</v>
      </c>
      <c r="B213" s="825" t="s">
        <v>1386</v>
      </c>
      <c r="C213" s="807" t="s">
        <v>487</v>
      </c>
      <c r="D213" s="821" t="s">
        <v>1387</v>
      </c>
      <c r="E213" s="822" t="s">
        <v>950</v>
      </c>
      <c r="F213" s="827"/>
      <c r="G213" s="828"/>
      <c r="H213" s="798"/>
      <c r="I213" s="800"/>
      <c r="J213" s="798"/>
      <c r="K213" s="800"/>
    </row>
    <row r="214" spans="1:11" s="801" customFormat="1" ht="15" customHeight="1">
      <c r="A214" s="787" t="s">
        <v>489</v>
      </c>
      <c r="B214" s="788" t="s">
        <v>1378</v>
      </c>
      <c r="C214" s="787" t="s">
        <v>489</v>
      </c>
      <c r="D214" s="789" t="s">
        <v>133</v>
      </c>
      <c r="E214" s="790" t="s">
        <v>952</v>
      </c>
      <c r="F214" s="791" t="s">
        <v>489</v>
      </c>
      <c r="G214" s="792" t="s">
        <v>1596</v>
      </c>
      <c r="H214" s="791" t="s">
        <v>203</v>
      </c>
      <c r="I214" s="793" t="s">
        <v>1596</v>
      </c>
      <c r="J214" s="798"/>
      <c r="K214" s="800"/>
    </row>
    <row r="215" spans="1:11" s="801" customFormat="1" ht="15" customHeight="1">
      <c r="A215" s="818" t="s">
        <v>489</v>
      </c>
      <c r="B215" s="819" t="s">
        <v>1386</v>
      </c>
      <c r="C215" s="818" t="s">
        <v>489</v>
      </c>
      <c r="D215" s="823" t="s">
        <v>1387</v>
      </c>
      <c r="E215" s="824" t="s">
        <v>954</v>
      </c>
      <c r="F215" s="798"/>
      <c r="G215" s="799"/>
      <c r="H215" s="798"/>
      <c r="I215" s="800"/>
      <c r="J215" s="798"/>
      <c r="K215" s="800"/>
    </row>
    <row r="216" spans="1:11" s="801" customFormat="1" ht="15" customHeight="1">
      <c r="A216" s="794" t="s">
        <v>489</v>
      </c>
      <c r="B216" s="795" t="s">
        <v>1393</v>
      </c>
      <c r="C216" s="794" t="s">
        <v>489</v>
      </c>
      <c r="D216" s="796" t="s">
        <v>1394</v>
      </c>
      <c r="E216" s="822" t="s">
        <v>1597</v>
      </c>
      <c r="F216" s="798"/>
      <c r="G216" s="799"/>
      <c r="H216" s="798"/>
      <c r="I216" s="800"/>
      <c r="J216" s="798"/>
      <c r="K216" s="800"/>
    </row>
    <row r="217" spans="1:11" s="801" customFormat="1" ht="15" customHeight="1">
      <c r="A217" s="809" t="s">
        <v>1598</v>
      </c>
      <c r="B217" s="810" t="s">
        <v>1378</v>
      </c>
      <c r="C217" s="809" t="s">
        <v>1598</v>
      </c>
      <c r="D217" s="816" t="s">
        <v>133</v>
      </c>
      <c r="E217" s="804" t="s">
        <v>958</v>
      </c>
      <c r="F217" s="791" t="s">
        <v>490</v>
      </c>
      <c r="G217" s="792" t="s">
        <v>206</v>
      </c>
      <c r="H217" s="791" t="s">
        <v>205</v>
      </c>
      <c r="I217" s="793" t="s">
        <v>206</v>
      </c>
      <c r="J217" s="798"/>
      <c r="K217" s="800"/>
    </row>
    <row r="218" spans="1:11" s="801" customFormat="1" ht="15" customHeight="1">
      <c r="A218" s="807" t="s">
        <v>1598</v>
      </c>
      <c r="B218" s="825" t="s">
        <v>1391</v>
      </c>
      <c r="C218" s="807" t="s">
        <v>1598</v>
      </c>
      <c r="D218" s="821" t="s">
        <v>1392</v>
      </c>
      <c r="E218" s="822" t="s">
        <v>206</v>
      </c>
      <c r="F218" s="827"/>
      <c r="G218" s="828"/>
      <c r="H218" s="827"/>
      <c r="I218" s="833"/>
      <c r="J218" s="827"/>
      <c r="K218" s="833"/>
    </row>
    <row r="219" spans="1:11" s="801" customFormat="1" ht="15" customHeight="1">
      <c r="A219" s="809" t="s">
        <v>491</v>
      </c>
      <c r="B219" s="810" t="s">
        <v>1378</v>
      </c>
      <c r="C219" s="809" t="s">
        <v>491</v>
      </c>
      <c r="D219" s="816" t="s">
        <v>133</v>
      </c>
      <c r="E219" s="817" t="s">
        <v>961</v>
      </c>
      <c r="F219" s="791" t="s">
        <v>491</v>
      </c>
      <c r="G219" s="792" t="s">
        <v>208</v>
      </c>
      <c r="H219" s="798" t="s">
        <v>207</v>
      </c>
      <c r="I219" s="800" t="s">
        <v>208</v>
      </c>
      <c r="J219" s="791" t="s">
        <v>1599</v>
      </c>
      <c r="K219" s="793" t="s">
        <v>1600</v>
      </c>
    </row>
    <row r="220" spans="1:11" s="801" customFormat="1" ht="15" customHeight="1">
      <c r="A220" s="818" t="s">
        <v>491</v>
      </c>
      <c r="B220" s="819" t="s">
        <v>1386</v>
      </c>
      <c r="C220" s="818" t="s">
        <v>491</v>
      </c>
      <c r="D220" s="823" t="s">
        <v>1387</v>
      </c>
      <c r="E220" s="824" t="s">
        <v>1601</v>
      </c>
      <c r="F220" s="798"/>
      <c r="G220" s="799"/>
      <c r="H220" s="798"/>
      <c r="I220" s="800"/>
      <c r="J220" s="798"/>
      <c r="K220" s="800"/>
    </row>
    <row r="221" spans="1:11" s="801" customFormat="1" ht="15" customHeight="1">
      <c r="A221" s="818" t="s">
        <v>491</v>
      </c>
      <c r="B221" s="819" t="s">
        <v>1393</v>
      </c>
      <c r="C221" s="818" t="s">
        <v>491</v>
      </c>
      <c r="D221" s="823" t="s">
        <v>1394</v>
      </c>
      <c r="E221" s="824" t="s">
        <v>1602</v>
      </c>
      <c r="F221" s="798"/>
      <c r="G221" s="799"/>
      <c r="H221" s="798"/>
      <c r="I221" s="800"/>
      <c r="J221" s="798"/>
      <c r="K221" s="800"/>
    </row>
    <row r="222" spans="1:11" s="801" customFormat="1" ht="15" customHeight="1">
      <c r="A222" s="807" t="s">
        <v>491</v>
      </c>
      <c r="B222" s="825" t="s">
        <v>1391</v>
      </c>
      <c r="C222" s="807" t="s">
        <v>491</v>
      </c>
      <c r="D222" s="821" t="s">
        <v>1392</v>
      </c>
      <c r="E222" s="822" t="s">
        <v>967</v>
      </c>
      <c r="F222" s="798"/>
      <c r="G222" s="799"/>
      <c r="H222" s="798"/>
      <c r="I222" s="800"/>
      <c r="J222" s="798"/>
      <c r="K222" s="800"/>
    </row>
    <row r="223" spans="1:11" s="801" customFormat="1" ht="15" customHeight="1">
      <c r="A223" s="834"/>
      <c r="B223" s="835"/>
      <c r="C223" s="834" t="s">
        <v>492</v>
      </c>
      <c r="D223" s="836" t="s">
        <v>1603</v>
      </c>
      <c r="E223" s="837" t="s">
        <v>493</v>
      </c>
      <c r="F223" s="867" t="s">
        <v>1604</v>
      </c>
      <c r="G223" s="815" t="s">
        <v>493</v>
      </c>
      <c r="H223" s="798"/>
      <c r="I223" s="800"/>
      <c r="J223" s="798"/>
      <c r="K223" s="800"/>
    </row>
    <row r="224" spans="1:11" s="801" customFormat="1" ht="15" customHeight="1">
      <c r="A224" s="809" t="s">
        <v>494</v>
      </c>
      <c r="B224" s="810" t="s">
        <v>1378</v>
      </c>
      <c r="C224" s="809" t="s">
        <v>494</v>
      </c>
      <c r="D224" s="816" t="s">
        <v>133</v>
      </c>
      <c r="E224" s="817" t="s">
        <v>495</v>
      </c>
      <c r="F224" s="791" t="s">
        <v>494</v>
      </c>
      <c r="G224" s="792" t="s">
        <v>495</v>
      </c>
      <c r="H224" s="791" t="s">
        <v>209</v>
      </c>
      <c r="I224" s="792" t="s">
        <v>210</v>
      </c>
      <c r="J224" s="798"/>
      <c r="K224" s="800"/>
    </row>
    <row r="225" spans="1:11" s="801" customFormat="1" ht="15" customHeight="1">
      <c r="A225" s="807" t="s">
        <v>494</v>
      </c>
      <c r="B225" s="825" t="s">
        <v>1386</v>
      </c>
      <c r="C225" s="807" t="s">
        <v>494</v>
      </c>
      <c r="D225" s="821" t="s">
        <v>1387</v>
      </c>
      <c r="E225" s="822" t="s">
        <v>971</v>
      </c>
      <c r="F225" s="827"/>
      <c r="G225" s="828"/>
      <c r="H225" s="798"/>
      <c r="I225" s="800"/>
      <c r="J225" s="798"/>
      <c r="K225" s="800"/>
    </row>
    <row r="226" spans="1:11" s="801" customFormat="1" ht="15" customHeight="1">
      <c r="A226" s="809" t="s">
        <v>1605</v>
      </c>
      <c r="B226" s="810" t="s">
        <v>1378</v>
      </c>
      <c r="C226" s="809" t="s">
        <v>1605</v>
      </c>
      <c r="D226" s="816" t="s">
        <v>133</v>
      </c>
      <c r="E226" s="804" t="s">
        <v>973</v>
      </c>
      <c r="F226" s="791" t="s">
        <v>496</v>
      </c>
      <c r="G226" s="792" t="s">
        <v>497</v>
      </c>
      <c r="H226" s="798"/>
      <c r="I226" s="800"/>
      <c r="J226" s="798"/>
      <c r="K226" s="800"/>
    </row>
    <row r="227" spans="1:11" s="801" customFormat="1" ht="15" customHeight="1">
      <c r="A227" s="818" t="s">
        <v>1605</v>
      </c>
      <c r="B227" s="819" t="s">
        <v>1386</v>
      </c>
      <c r="C227" s="818" t="s">
        <v>1605</v>
      </c>
      <c r="D227" s="823" t="s">
        <v>1387</v>
      </c>
      <c r="E227" s="824" t="s">
        <v>975</v>
      </c>
      <c r="F227" s="798"/>
      <c r="G227" s="799"/>
      <c r="H227" s="798"/>
      <c r="I227" s="800"/>
      <c r="J227" s="798"/>
      <c r="K227" s="800"/>
    </row>
    <row r="228" spans="1:11" s="801" customFormat="1" ht="15" customHeight="1">
      <c r="A228" s="818" t="s">
        <v>1605</v>
      </c>
      <c r="B228" s="819" t="s">
        <v>1393</v>
      </c>
      <c r="C228" s="818" t="s">
        <v>1605</v>
      </c>
      <c r="D228" s="823" t="s">
        <v>1394</v>
      </c>
      <c r="E228" s="824" t="s">
        <v>977</v>
      </c>
      <c r="F228" s="798"/>
      <c r="G228" s="799"/>
      <c r="H228" s="798"/>
      <c r="I228" s="800"/>
      <c r="J228" s="798"/>
      <c r="K228" s="800"/>
    </row>
    <row r="229" spans="1:11" s="801" customFormat="1" ht="15" customHeight="1">
      <c r="A229" s="818" t="s">
        <v>1605</v>
      </c>
      <c r="B229" s="819" t="s">
        <v>1453</v>
      </c>
      <c r="C229" s="818" t="s">
        <v>1605</v>
      </c>
      <c r="D229" s="823" t="s">
        <v>1454</v>
      </c>
      <c r="E229" s="824" t="s">
        <v>979</v>
      </c>
      <c r="F229" s="798"/>
      <c r="G229" s="799"/>
      <c r="H229" s="798"/>
      <c r="I229" s="800"/>
      <c r="J229" s="798"/>
      <c r="K229" s="800"/>
    </row>
    <row r="230" spans="1:11" s="801" customFormat="1" ht="15" customHeight="1">
      <c r="A230" s="807" t="s">
        <v>1605</v>
      </c>
      <c r="B230" s="825" t="s">
        <v>1391</v>
      </c>
      <c r="C230" s="807" t="s">
        <v>1605</v>
      </c>
      <c r="D230" s="821" t="s">
        <v>1392</v>
      </c>
      <c r="E230" s="822" t="s">
        <v>497</v>
      </c>
      <c r="F230" s="827"/>
      <c r="G230" s="828"/>
      <c r="H230" s="827"/>
      <c r="I230" s="833"/>
      <c r="J230" s="827"/>
      <c r="K230" s="833"/>
    </row>
    <row r="231" spans="1:11" s="801" customFormat="1" ht="15" customHeight="1">
      <c r="A231" s="834" t="s">
        <v>498</v>
      </c>
      <c r="B231" s="835" t="s">
        <v>1378</v>
      </c>
      <c r="C231" s="834" t="s">
        <v>498</v>
      </c>
      <c r="D231" s="836" t="s">
        <v>133</v>
      </c>
      <c r="E231" s="837" t="s">
        <v>499</v>
      </c>
      <c r="F231" s="791" t="s">
        <v>498</v>
      </c>
      <c r="G231" s="792" t="s">
        <v>499</v>
      </c>
      <c r="H231" s="791" t="s">
        <v>211</v>
      </c>
      <c r="I231" s="1067" t="s">
        <v>1606</v>
      </c>
      <c r="J231" s="791" t="s">
        <v>1607</v>
      </c>
      <c r="K231" s="793" t="s">
        <v>1608</v>
      </c>
    </row>
    <row r="232" spans="1:11" s="801" customFormat="1" ht="15" customHeight="1">
      <c r="A232" s="834" t="s">
        <v>500</v>
      </c>
      <c r="B232" s="835" t="s">
        <v>1378</v>
      </c>
      <c r="C232" s="834" t="s">
        <v>500</v>
      </c>
      <c r="D232" s="836" t="s">
        <v>133</v>
      </c>
      <c r="E232" s="837" t="s">
        <v>501</v>
      </c>
      <c r="F232" s="814" t="s">
        <v>500</v>
      </c>
      <c r="G232" s="815" t="s">
        <v>501</v>
      </c>
      <c r="H232" s="827"/>
      <c r="I232" s="1069"/>
      <c r="J232" s="798"/>
      <c r="K232" s="800"/>
    </row>
    <row r="233" spans="1:11" s="801" customFormat="1" ht="15" customHeight="1">
      <c r="A233" s="868" t="s">
        <v>502</v>
      </c>
      <c r="B233" s="869" t="s">
        <v>1378</v>
      </c>
      <c r="C233" s="868" t="s">
        <v>502</v>
      </c>
      <c r="D233" s="870" t="s">
        <v>133</v>
      </c>
      <c r="E233" s="848" t="s">
        <v>1609</v>
      </c>
      <c r="F233" s="849" t="s">
        <v>502</v>
      </c>
      <c r="G233" s="871" t="s">
        <v>1610</v>
      </c>
      <c r="H233" s="856" t="s">
        <v>213</v>
      </c>
      <c r="I233" s="793" t="s">
        <v>214</v>
      </c>
      <c r="J233" s="798"/>
      <c r="K233" s="800"/>
    </row>
    <row r="234" spans="1:11" s="801" customFormat="1" ht="15" customHeight="1">
      <c r="A234" s="809" t="s">
        <v>504</v>
      </c>
      <c r="B234" s="810" t="s">
        <v>1378</v>
      </c>
      <c r="C234" s="809" t="s">
        <v>504</v>
      </c>
      <c r="D234" s="816" t="s">
        <v>133</v>
      </c>
      <c r="E234" s="804" t="s">
        <v>1611</v>
      </c>
      <c r="F234" s="791" t="s">
        <v>504</v>
      </c>
      <c r="G234" s="792" t="s">
        <v>214</v>
      </c>
      <c r="H234" s="798"/>
      <c r="I234" s="800"/>
      <c r="J234" s="798"/>
      <c r="K234" s="800"/>
    </row>
    <row r="235" spans="1:11" s="801" customFormat="1" ht="15" customHeight="1">
      <c r="A235" s="818" t="s">
        <v>504</v>
      </c>
      <c r="B235" s="819" t="s">
        <v>1386</v>
      </c>
      <c r="C235" s="818" t="s">
        <v>504</v>
      </c>
      <c r="D235" s="823" t="s">
        <v>1387</v>
      </c>
      <c r="E235" s="824" t="s">
        <v>1612</v>
      </c>
      <c r="F235" s="798"/>
      <c r="G235" s="799"/>
      <c r="H235" s="798"/>
      <c r="I235" s="800"/>
      <c r="J235" s="798"/>
      <c r="K235" s="800"/>
    </row>
    <row r="236" spans="1:11" s="801" customFormat="1" ht="15" customHeight="1">
      <c r="A236" s="805" t="s">
        <v>504</v>
      </c>
      <c r="B236" s="806" t="s">
        <v>1393</v>
      </c>
      <c r="C236" s="805"/>
      <c r="D236" s="841"/>
      <c r="E236" s="812" t="s">
        <v>1613</v>
      </c>
      <c r="F236" s="798"/>
      <c r="G236" s="799"/>
      <c r="H236" s="798"/>
      <c r="I236" s="800"/>
      <c r="J236" s="798"/>
      <c r="K236" s="800"/>
    </row>
    <row r="237" spans="1:11" s="801" customFormat="1" ht="15" customHeight="1">
      <c r="A237" s="794"/>
      <c r="B237" s="795"/>
      <c r="C237" s="794" t="s">
        <v>504</v>
      </c>
      <c r="D237" s="796" t="s">
        <v>1394</v>
      </c>
      <c r="E237" s="797" t="s">
        <v>1614</v>
      </c>
      <c r="F237" s="798"/>
      <c r="G237" s="799"/>
      <c r="H237" s="798"/>
      <c r="I237" s="800"/>
      <c r="J237" s="798"/>
      <c r="K237" s="800"/>
    </row>
    <row r="238" spans="1:11" s="801" customFormat="1" ht="15" customHeight="1">
      <c r="A238" s="794"/>
      <c r="B238" s="795"/>
      <c r="C238" s="794" t="s">
        <v>504</v>
      </c>
      <c r="D238" s="796" t="s">
        <v>1518</v>
      </c>
      <c r="E238" s="797" t="s">
        <v>1615</v>
      </c>
      <c r="F238" s="798"/>
      <c r="G238" s="799"/>
      <c r="H238" s="798"/>
      <c r="I238" s="800"/>
      <c r="J238" s="798"/>
      <c r="K238" s="800"/>
    </row>
    <row r="239" spans="1:11" s="801" customFormat="1" ht="15" customHeight="1">
      <c r="A239" s="802"/>
      <c r="B239" s="829"/>
      <c r="C239" s="802" t="s">
        <v>504</v>
      </c>
      <c r="D239" s="803" t="s">
        <v>1616</v>
      </c>
      <c r="E239" s="804" t="s">
        <v>1617</v>
      </c>
      <c r="F239" s="798"/>
      <c r="G239" s="799"/>
      <c r="H239" s="798"/>
      <c r="I239" s="800"/>
      <c r="J239" s="798"/>
      <c r="K239" s="800"/>
    </row>
    <row r="240" spans="1:11" s="801" customFormat="1" ht="15" customHeight="1">
      <c r="A240" s="794" t="s">
        <v>504</v>
      </c>
      <c r="B240" s="795" t="s">
        <v>1391</v>
      </c>
      <c r="C240" s="794" t="s">
        <v>504</v>
      </c>
      <c r="D240" s="796" t="s">
        <v>1392</v>
      </c>
      <c r="E240" s="797" t="s">
        <v>214</v>
      </c>
      <c r="F240" s="798"/>
      <c r="G240" s="799"/>
      <c r="H240" s="798"/>
      <c r="I240" s="800"/>
      <c r="J240" s="798"/>
      <c r="K240" s="800"/>
    </row>
    <row r="241" spans="1:11" s="801" customFormat="1" ht="15" customHeight="1">
      <c r="A241" s="809" t="s">
        <v>1618</v>
      </c>
      <c r="B241" s="810" t="s">
        <v>1378</v>
      </c>
      <c r="C241" s="809" t="s">
        <v>1618</v>
      </c>
      <c r="D241" s="816" t="s">
        <v>133</v>
      </c>
      <c r="E241" s="817" t="s">
        <v>992</v>
      </c>
      <c r="F241" s="791" t="s">
        <v>505</v>
      </c>
      <c r="G241" s="792" t="s">
        <v>506</v>
      </c>
      <c r="H241" s="791" t="s">
        <v>215</v>
      </c>
      <c r="I241" s="793" t="s">
        <v>0</v>
      </c>
      <c r="J241" s="791" t="s">
        <v>1619</v>
      </c>
      <c r="K241" s="793" t="s">
        <v>0</v>
      </c>
    </row>
    <row r="242" spans="1:11" s="801" customFormat="1" ht="15" customHeight="1">
      <c r="A242" s="818" t="s">
        <v>1618</v>
      </c>
      <c r="B242" s="819" t="s">
        <v>1386</v>
      </c>
      <c r="C242" s="818" t="s">
        <v>1618</v>
      </c>
      <c r="D242" s="823" t="s">
        <v>1387</v>
      </c>
      <c r="E242" s="824" t="s">
        <v>994</v>
      </c>
      <c r="F242" s="798"/>
      <c r="G242" s="799"/>
      <c r="H242" s="798"/>
      <c r="I242" s="800"/>
      <c r="J242" s="798"/>
      <c r="K242" s="800"/>
    </row>
    <row r="243" spans="1:11" s="801" customFormat="1" ht="15" customHeight="1">
      <c r="A243" s="807" t="s">
        <v>1618</v>
      </c>
      <c r="B243" s="825" t="s">
        <v>1393</v>
      </c>
      <c r="C243" s="807" t="s">
        <v>1618</v>
      </c>
      <c r="D243" s="821" t="s">
        <v>1394</v>
      </c>
      <c r="E243" s="822" t="s">
        <v>996</v>
      </c>
      <c r="F243" s="827"/>
      <c r="G243" s="828"/>
      <c r="H243" s="798"/>
      <c r="I243" s="800"/>
      <c r="J243" s="798"/>
      <c r="K243" s="800"/>
    </row>
    <row r="244" spans="1:11" s="801" customFormat="1" ht="15" customHeight="1">
      <c r="A244" s="809" t="s">
        <v>1620</v>
      </c>
      <c r="B244" s="810" t="s">
        <v>1378</v>
      </c>
      <c r="C244" s="809" t="s">
        <v>1620</v>
      </c>
      <c r="D244" s="816" t="s">
        <v>133</v>
      </c>
      <c r="E244" s="797" t="s">
        <v>1621</v>
      </c>
      <c r="F244" s="814" t="s">
        <v>507</v>
      </c>
      <c r="G244" s="815" t="s">
        <v>508</v>
      </c>
      <c r="H244" s="798"/>
      <c r="I244" s="800"/>
      <c r="J244" s="798"/>
      <c r="K244" s="800"/>
    </row>
    <row r="245" spans="1:11" s="801" customFormat="1" ht="15" customHeight="1">
      <c r="A245" s="834" t="s">
        <v>1622</v>
      </c>
      <c r="B245" s="835" t="s">
        <v>1378</v>
      </c>
      <c r="C245" s="834" t="s">
        <v>1622</v>
      </c>
      <c r="D245" s="836" t="s">
        <v>133</v>
      </c>
      <c r="E245" s="837" t="s">
        <v>510</v>
      </c>
      <c r="F245" s="814" t="s">
        <v>509</v>
      </c>
      <c r="G245" s="815" t="s">
        <v>510</v>
      </c>
      <c r="H245" s="798"/>
      <c r="I245" s="800"/>
      <c r="J245" s="798"/>
      <c r="K245" s="800"/>
    </row>
    <row r="246" spans="1:11" s="801" customFormat="1" ht="15" customHeight="1">
      <c r="A246" s="834" t="s">
        <v>1623</v>
      </c>
      <c r="B246" s="835" t="s">
        <v>1378</v>
      </c>
      <c r="C246" s="834" t="s">
        <v>1623</v>
      </c>
      <c r="D246" s="836" t="s">
        <v>133</v>
      </c>
      <c r="E246" s="837" t="s">
        <v>512</v>
      </c>
      <c r="F246" s="814" t="s">
        <v>511</v>
      </c>
      <c r="G246" s="815" t="s">
        <v>512</v>
      </c>
      <c r="H246" s="798"/>
      <c r="I246" s="800"/>
      <c r="J246" s="798"/>
      <c r="K246" s="800"/>
    </row>
    <row r="247" spans="1:11" s="801" customFormat="1" ht="15" customHeight="1">
      <c r="A247" s="818" t="s">
        <v>1624</v>
      </c>
      <c r="B247" s="819" t="s">
        <v>1414</v>
      </c>
      <c r="C247" s="818" t="s">
        <v>1624</v>
      </c>
      <c r="D247" s="823" t="s">
        <v>1382</v>
      </c>
      <c r="E247" s="817" t="s">
        <v>1001</v>
      </c>
      <c r="F247" s="791" t="s">
        <v>513</v>
      </c>
      <c r="G247" s="792" t="s">
        <v>514</v>
      </c>
      <c r="H247" s="798"/>
      <c r="I247" s="800"/>
      <c r="J247" s="798"/>
      <c r="K247" s="800"/>
    </row>
    <row r="248" spans="1:11" s="801" customFormat="1" ht="15" customHeight="1">
      <c r="A248" s="794" t="s">
        <v>1624</v>
      </c>
      <c r="B248" s="795" t="s">
        <v>1437</v>
      </c>
      <c r="C248" s="794" t="s">
        <v>513</v>
      </c>
      <c r="D248" s="796" t="s">
        <v>1392</v>
      </c>
      <c r="E248" s="812" t="s">
        <v>1625</v>
      </c>
      <c r="F248" s="798"/>
      <c r="G248" s="799"/>
      <c r="H248" s="798"/>
      <c r="I248" s="800"/>
      <c r="J248" s="798"/>
      <c r="K248" s="800"/>
    </row>
    <row r="249" spans="1:11" s="801" customFormat="1" ht="15" customHeight="1">
      <c r="A249" s="809" t="s">
        <v>1626</v>
      </c>
      <c r="B249" s="810" t="s">
        <v>1378</v>
      </c>
      <c r="C249" s="809" t="s">
        <v>1626</v>
      </c>
      <c r="D249" s="811" t="s">
        <v>133</v>
      </c>
      <c r="E249" s="837" t="s">
        <v>1627</v>
      </c>
      <c r="F249" s="814" t="s">
        <v>515</v>
      </c>
      <c r="G249" s="815" t="s">
        <v>516</v>
      </c>
      <c r="H249" s="791" t="s">
        <v>216</v>
      </c>
      <c r="I249" s="793" t="s">
        <v>1</v>
      </c>
      <c r="J249" s="791" t="s">
        <v>1628</v>
      </c>
      <c r="K249" s="793" t="s">
        <v>1</v>
      </c>
    </row>
    <row r="250" spans="1:11" s="801" customFormat="1" ht="15" customHeight="1">
      <c r="A250" s="834" t="s">
        <v>1629</v>
      </c>
      <c r="B250" s="835" t="s">
        <v>1378</v>
      </c>
      <c r="C250" s="834" t="s">
        <v>1629</v>
      </c>
      <c r="D250" s="838" t="s">
        <v>133</v>
      </c>
      <c r="E250" s="837" t="s">
        <v>1630</v>
      </c>
      <c r="F250" s="814" t="s">
        <v>517</v>
      </c>
      <c r="G250" s="815" t="s">
        <v>518</v>
      </c>
      <c r="H250" s="798"/>
      <c r="I250" s="800"/>
      <c r="J250" s="798"/>
      <c r="K250" s="800"/>
    </row>
    <row r="251" spans="1:11" s="801" customFormat="1" ht="15" customHeight="1">
      <c r="A251" s="830" t="s">
        <v>1631</v>
      </c>
      <c r="B251" s="831" t="s">
        <v>1414</v>
      </c>
      <c r="C251" s="830" t="s">
        <v>1631</v>
      </c>
      <c r="D251" s="872" t="s">
        <v>1382</v>
      </c>
      <c r="E251" s="837" t="s">
        <v>520</v>
      </c>
      <c r="F251" s="814" t="s">
        <v>519</v>
      </c>
      <c r="G251" s="815" t="s">
        <v>520</v>
      </c>
      <c r="H251" s="798"/>
      <c r="I251" s="800"/>
      <c r="J251" s="798"/>
      <c r="K251" s="800"/>
    </row>
    <row r="252" spans="1:11" s="801" customFormat="1" ht="15" customHeight="1">
      <c r="A252" s="787" t="s">
        <v>1632</v>
      </c>
      <c r="B252" s="788" t="s">
        <v>1414</v>
      </c>
      <c r="C252" s="787" t="s">
        <v>521</v>
      </c>
      <c r="D252" s="789" t="s">
        <v>133</v>
      </c>
      <c r="E252" s="790" t="s">
        <v>1633</v>
      </c>
      <c r="F252" s="791" t="s">
        <v>521</v>
      </c>
      <c r="G252" s="792" t="s">
        <v>522</v>
      </c>
      <c r="H252" s="798"/>
      <c r="I252" s="800"/>
      <c r="J252" s="798"/>
      <c r="K252" s="800"/>
    </row>
    <row r="253" spans="1:11" s="801" customFormat="1" ht="15" customHeight="1">
      <c r="A253" s="809" t="s">
        <v>1634</v>
      </c>
      <c r="B253" s="810" t="s">
        <v>1378</v>
      </c>
      <c r="C253" s="809" t="s">
        <v>1634</v>
      </c>
      <c r="D253" s="816" t="s">
        <v>133</v>
      </c>
      <c r="E253" s="817" t="s">
        <v>1008</v>
      </c>
      <c r="F253" s="791" t="s">
        <v>523</v>
      </c>
      <c r="G253" s="792" t="s">
        <v>524</v>
      </c>
      <c r="H253" s="798"/>
      <c r="I253" s="800"/>
      <c r="J253" s="798"/>
      <c r="K253" s="800"/>
    </row>
    <row r="254" spans="1:11" s="801" customFormat="1" ht="15" customHeight="1">
      <c r="A254" s="805" t="s">
        <v>1634</v>
      </c>
      <c r="B254" s="806" t="s">
        <v>1449</v>
      </c>
      <c r="C254" s="805" t="s">
        <v>523</v>
      </c>
      <c r="D254" s="841" t="s">
        <v>1387</v>
      </c>
      <c r="E254" s="812" t="s">
        <v>1635</v>
      </c>
      <c r="F254" s="798"/>
      <c r="G254" s="799"/>
      <c r="H254" s="798"/>
      <c r="I254" s="800"/>
      <c r="J254" s="798"/>
      <c r="K254" s="800"/>
    </row>
    <row r="255" spans="1:11" s="801" customFormat="1" ht="15" customHeight="1">
      <c r="A255" s="809" t="s">
        <v>1636</v>
      </c>
      <c r="B255" s="810" t="s">
        <v>1378</v>
      </c>
      <c r="C255" s="809" t="s">
        <v>1636</v>
      </c>
      <c r="D255" s="816" t="s">
        <v>133</v>
      </c>
      <c r="E255" s="817" t="s">
        <v>1012</v>
      </c>
      <c r="F255" s="791" t="s">
        <v>525</v>
      </c>
      <c r="G255" s="792" t="s">
        <v>526</v>
      </c>
      <c r="H255" s="798"/>
      <c r="I255" s="800"/>
      <c r="J255" s="798"/>
      <c r="K255" s="800"/>
    </row>
    <row r="256" spans="1:11" s="801" customFormat="1" ht="15" customHeight="1">
      <c r="A256" s="818" t="s">
        <v>1636</v>
      </c>
      <c r="B256" s="819" t="s">
        <v>1449</v>
      </c>
      <c r="C256" s="818" t="s">
        <v>1636</v>
      </c>
      <c r="D256" s="823" t="s">
        <v>1450</v>
      </c>
      <c r="E256" s="824" t="s">
        <v>526</v>
      </c>
      <c r="F256" s="798"/>
      <c r="G256" s="799"/>
      <c r="H256" s="798"/>
      <c r="I256" s="800"/>
      <c r="J256" s="798"/>
      <c r="K256" s="800"/>
    </row>
    <row r="257" spans="1:11" s="801" customFormat="1" ht="15" customHeight="1">
      <c r="A257" s="830" t="s">
        <v>1636</v>
      </c>
      <c r="B257" s="831" t="s">
        <v>1477</v>
      </c>
      <c r="C257" s="830" t="s">
        <v>1636</v>
      </c>
      <c r="D257" s="832" t="s">
        <v>1478</v>
      </c>
      <c r="E257" s="822" t="s">
        <v>1015</v>
      </c>
      <c r="F257" s="827"/>
      <c r="G257" s="828"/>
      <c r="H257" s="798"/>
      <c r="I257" s="800"/>
      <c r="J257" s="798"/>
      <c r="K257" s="800"/>
    </row>
    <row r="258" spans="1:11" s="801" customFormat="1" ht="15" customHeight="1">
      <c r="A258" s="802" t="s">
        <v>1637</v>
      </c>
      <c r="B258" s="829" t="s">
        <v>1414</v>
      </c>
      <c r="C258" s="802" t="s">
        <v>1637</v>
      </c>
      <c r="D258" s="803" t="s">
        <v>1382</v>
      </c>
      <c r="E258" s="826" t="s">
        <v>528</v>
      </c>
      <c r="F258" s="814" t="s">
        <v>527</v>
      </c>
      <c r="G258" s="815" t="s">
        <v>528</v>
      </c>
      <c r="H258" s="798"/>
      <c r="I258" s="800"/>
      <c r="J258" s="798"/>
      <c r="K258" s="800"/>
    </row>
    <row r="259" spans="1:11" s="801" customFormat="1" ht="15" customHeight="1">
      <c r="A259" s="809" t="s">
        <v>1638</v>
      </c>
      <c r="B259" s="810" t="s">
        <v>1414</v>
      </c>
      <c r="C259" s="809" t="s">
        <v>1638</v>
      </c>
      <c r="D259" s="816" t="s">
        <v>133</v>
      </c>
      <c r="E259" s="817" t="s">
        <v>1018</v>
      </c>
      <c r="F259" s="791" t="s">
        <v>529</v>
      </c>
      <c r="G259" s="792" t="s">
        <v>530</v>
      </c>
      <c r="H259" s="798"/>
      <c r="I259" s="800"/>
      <c r="J259" s="798"/>
      <c r="K259" s="800"/>
    </row>
    <row r="260" spans="1:11" s="801" customFormat="1" ht="15" customHeight="1">
      <c r="A260" s="818" t="s">
        <v>1638</v>
      </c>
      <c r="B260" s="819" t="s">
        <v>1449</v>
      </c>
      <c r="C260" s="818" t="s">
        <v>1638</v>
      </c>
      <c r="D260" s="823" t="s">
        <v>1450</v>
      </c>
      <c r="E260" s="824" t="s">
        <v>1639</v>
      </c>
      <c r="F260" s="798"/>
      <c r="G260" s="799"/>
      <c r="H260" s="798"/>
      <c r="I260" s="800"/>
      <c r="J260" s="798"/>
      <c r="K260" s="800"/>
    </row>
    <row r="261" spans="1:11" s="801" customFormat="1" ht="15" customHeight="1">
      <c r="A261" s="818" t="s">
        <v>1638</v>
      </c>
      <c r="B261" s="819" t="s">
        <v>1477</v>
      </c>
      <c r="C261" s="818" t="s">
        <v>1638</v>
      </c>
      <c r="D261" s="823" t="s">
        <v>1478</v>
      </c>
      <c r="E261" s="824" t="s">
        <v>1640</v>
      </c>
      <c r="F261" s="798"/>
      <c r="G261" s="799"/>
      <c r="H261" s="798"/>
      <c r="I261" s="800"/>
      <c r="J261" s="798"/>
      <c r="K261" s="800"/>
    </row>
    <row r="262" spans="1:11" s="801" customFormat="1" ht="15" customHeight="1">
      <c r="A262" s="830" t="s">
        <v>1638</v>
      </c>
      <c r="B262" s="831" t="s">
        <v>1437</v>
      </c>
      <c r="C262" s="830" t="s">
        <v>1638</v>
      </c>
      <c r="D262" s="832" t="s">
        <v>1392</v>
      </c>
      <c r="E262" s="822" t="s">
        <v>1641</v>
      </c>
      <c r="F262" s="827"/>
      <c r="G262" s="828"/>
      <c r="H262" s="827"/>
      <c r="I262" s="833"/>
      <c r="J262" s="827"/>
      <c r="K262" s="833"/>
    </row>
    <row r="263" spans="1:11" s="801" customFormat="1" ht="15" customHeight="1">
      <c r="A263" s="809" t="s">
        <v>531</v>
      </c>
      <c r="B263" s="810" t="s">
        <v>1378</v>
      </c>
      <c r="C263" s="809" t="s">
        <v>531</v>
      </c>
      <c r="D263" s="816" t="s">
        <v>133</v>
      </c>
      <c r="E263" s="817" t="s">
        <v>1025</v>
      </c>
      <c r="F263" s="791" t="s">
        <v>531</v>
      </c>
      <c r="G263" s="792" t="s">
        <v>532</v>
      </c>
      <c r="H263" s="798" t="s">
        <v>217</v>
      </c>
      <c r="I263" s="800" t="s">
        <v>2</v>
      </c>
      <c r="J263" s="798" t="s">
        <v>1642</v>
      </c>
      <c r="K263" s="800" t="s">
        <v>2</v>
      </c>
    </row>
    <row r="264" spans="1:11" s="801" customFormat="1" ht="15" customHeight="1">
      <c r="A264" s="807" t="s">
        <v>531</v>
      </c>
      <c r="B264" s="825" t="s">
        <v>1391</v>
      </c>
      <c r="C264" s="807" t="s">
        <v>1643</v>
      </c>
      <c r="D264" s="821" t="s">
        <v>1490</v>
      </c>
      <c r="E264" s="822" t="s">
        <v>1027</v>
      </c>
      <c r="F264" s="827"/>
      <c r="G264" s="828"/>
      <c r="H264" s="798"/>
      <c r="I264" s="800"/>
      <c r="J264" s="798"/>
      <c r="K264" s="800"/>
    </row>
    <row r="265" spans="1:11" s="801" customFormat="1" ht="15" customHeight="1">
      <c r="A265" s="794" t="s">
        <v>533</v>
      </c>
      <c r="B265" s="795" t="s">
        <v>1378</v>
      </c>
      <c r="C265" s="794" t="s">
        <v>533</v>
      </c>
      <c r="D265" s="796" t="s">
        <v>133</v>
      </c>
      <c r="E265" s="797" t="s">
        <v>1644</v>
      </c>
      <c r="F265" s="791" t="s">
        <v>533</v>
      </c>
      <c r="G265" s="792" t="s">
        <v>534</v>
      </c>
      <c r="H265" s="798"/>
      <c r="I265" s="800"/>
      <c r="J265" s="798"/>
      <c r="K265" s="800"/>
    </row>
    <row r="266" spans="1:11" s="801" customFormat="1" ht="15" customHeight="1">
      <c r="A266" s="787" t="s">
        <v>1645</v>
      </c>
      <c r="B266" s="788" t="s">
        <v>1378</v>
      </c>
      <c r="C266" s="787" t="s">
        <v>1645</v>
      </c>
      <c r="D266" s="813" t="s">
        <v>133</v>
      </c>
      <c r="E266" s="790" t="s">
        <v>1646</v>
      </c>
      <c r="F266" s="814" t="s">
        <v>535</v>
      </c>
      <c r="G266" s="815" t="s">
        <v>536</v>
      </c>
      <c r="H266" s="798"/>
      <c r="I266" s="800"/>
      <c r="J266" s="798"/>
      <c r="K266" s="800"/>
    </row>
    <row r="267" spans="1:11" s="801" customFormat="1" ht="15" customHeight="1">
      <c r="A267" s="834" t="s">
        <v>1647</v>
      </c>
      <c r="B267" s="835" t="s">
        <v>1414</v>
      </c>
      <c r="C267" s="834" t="s">
        <v>1647</v>
      </c>
      <c r="D267" s="838" t="s">
        <v>1382</v>
      </c>
      <c r="E267" s="837" t="s">
        <v>538</v>
      </c>
      <c r="F267" s="814" t="s">
        <v>537</v>
      </c>
      <c r="G267" s="815" t="s">
        <v>538</v>
      </c>
      <c r="H267" s="798"/>
      <c r="I267" s="800"/>
      <c r="J267" s="798"/>
      <c r="K267" s="800"/>
    </row>
    <row r="268" spans="1:11" s="801" customFormat="1" ht="15" customHeight="1">
      <c r="A268" s="834" t="s">
        <v>1648</v>
      </c>
      <c r="B268" s="835" t="s">
        <v>1378</v>
      </c>
      <c r="C268" s="834" t="s">
        <v>1648</v>
      </c>
      <c r="D268" s="838" t="s">
        <v>133</v>
      </c>
      <c r="E268" s="837" t="s">
        <v>1649</v>
      </c>
      <c r="F268" s="814" t="s">
        <v>539</v>
      </c>
      <c r="G268" s="815" t="s">
        <v>540</v>
      </c>
      <c r="H268" s="798"/>
      <c r="I268" s="800"/>
      <c r="J268" s="798"/>
      <c r="K268" s="800"/>
    </row>
    <row r="269" spans="1:11" s="801" customFormat="1" ht="15" customHeight="1">
      <c r="A269" s="802" t="s">
        <v>1650</v>
      </c>
      <c r="B269" s="835" t="s">
        <v>1414</v>
      </c>
      <c r="C269" s="834" t="s">
        <v>1650</v>
      </c>
      <c r="D269" s="838" t="s">
        <v>1382</v>
      </c>
      <c r="E269" s="826" t="s">
        <v>542</v>
      </c>
      <c r="F269" s="814" t="s">
        <v>541</v>
      </c>
      <c r="G269" s="815" t="s">
        <v>542</v>
      </c>
      <c r="H269" s="798"/>
      <c r="I269" s="800"/>
      <c r="J269" s="798"/>
      <c r="K269" s="800"/>
    </row>
    <row r="270" spans="1:11" s="801" customFormat="1" ht="15" customHeight="1">
      <c r="A270" s="809" t="s">
        <v>1651</v>
      </c>
      <c r="B270" s="829" t="s">
        <v>1414</v>
      </c>
      <c r="C270" s="802" t="s">
        <v>1651</v>
      </c>
      <c r="D270" s="803" t="s">
        <v>1382</v>
      </c>
      <c r="E270" s="804" t="s">
        <v>1034</v>
      </c>
      <c r="F270" s="791" t="s">
        <v>543</v>
      </c>
      <c r="G270" s="792" t="s">
        <v>219</v>
      </c>
      <c r="H270" s="791" t="s">
        <v>218</v>
      </c>
      <c r="I270" s="793" t="s">
        <v>219</v>
      </c>
      <c r="J270" s="791" t="s">
        <v>1652</v>
      </c>
      <c r="K270" s="793" t="s">
        <v>1653</v>
      </c>
    </row>
    <row r="271" spans="1:11" s="801" customFormat="1" ht="15" customHeight="1">
      <c r="A271" s="818" t="s">
        <v>543</v>
      </c>
      <c r="B271" s="819" t="s">
        <v>1449</v>
      </c>
      <c r="C271" s="818" t="s">
        <v>543</v>
      </c>
      <c r="D271" s="823" t="s">
        <v>1450</v>
      </c>
      <c r="E271" s="824" t="s">
        <v>1036</v>
      </c>
      <c r="F271" s="798"/>
      <c r="G271" s="799"/>
      <c r="H271" s="798"/>
      <c r="I271" s="800"/>
      <c r="J271" s="798"/>
      <c r="K271" s="800"/>
    </row>
    <row r="272" spans="1:11" s="801" customFormat="1" ht="15" customHeight="1">
      <c r="A272" s="805" t="s">
        <v>543</v>
      </c>
      <c r="B272" s="806" t="s">
        <v>1477</v>
      </c>
      <c r="C272" s="805" t="s">
        <v>543</v>
      </c>
      <c r="D272" s="841" t="s">
        <v>1478</v>
      </c>
      <c r="E272" s="812" t="s">
        <v>1654</v>
      </c>
      <c r="F272" s="798"/>
      <c r="G272" s="799"/>
      <c r="H272" s="798"/>
      <c r="I272" s="800"/>
      <c r="J272" s="798"/>
      <c r="K272" s="800"/>
    </row>
    <row r="273" spans="1:11" s="801" customFormat="1" ht="15" customHeight="1">
      <c r="A273" s="830" t="s">
        <v>1655</v>
      </c>
      <c r="B273" s="831" t="s">
        <v>1409</v>
      </c>
      <c r="C273" s="830" t="s">
        <v>1655</v>
      </c>
      <c r="D273" s="832" t="s">
        <v>1410</v>
      </c>
      <c r="E273" s="822" t="s">
        <v>1656</v>
      </c>
      <c r="F273" s="827"/>
      <c r="G273" s="828"/>
      <c r="H273" s="827"/>
      <c r="I273" s="833"/>
      <c r="J273" s="798"/>
      <c r="K273" s="800"/>
    </row>
    <row r="274" spans="1:11" s="801" customFormat="1" ht="15" customHeight="1">
      <c r="A274" s="809" t="s">
        <v>1657</v>
      </c>
      <c r="B274" s="810" t="s">
        <v>1507</v>
      </c>
      <c r="C274" s="809" t="s">
        <v>1657</v>
      </c>
      <c r="D274" s="811" t="s">
        <v>1390</v>
      </c>
      <c r="E274" s="817" t="s">
        <v>1658</v>
      </c>
      <c r="F274" s="791" t="s">
        <v>544</v>
      </c>
      <c r="G274" s="792" t="s">
        <v>221</v>
      </c>
      <c r="H274" s="798" t="s">
        <v>220</v>
      </c>
      <c r="I274" s="800" t="s">
        <v>221</v>
      </c>
      <c r="J274" s="798"/>
      <c r="K274" s="800"/>
    </row>
    <row r="275" spans="1:11" s="801" customFormat="1" ht="15" customHeight="1">
      <c r="A275" s="805" t="s">
        <v>1659</v>
      </c>
      <c r="B275" s="806" t="s">
        <v>1449</v>
      </c>
      <c r="C275" s="805" t="s">
        <v>1659</v>
      </c>
      <c r="D275" s="841" t="s">
        <v>1450</v>
      </c>
      <c r="E275" s="812" t="s">
        <v>1660</v>
      </c>
      <c r="F275" s="798"/>
      <c r="G275" s="799"/>
      <c r="H275" s="798"/>
      <c r="I275" s="800"/>
      <c r="J275" s="798"/>
      <c r="K275" s="800"/>
    </row>
    <row r="276" spans="1:11" s="801" customFormat="1" ht="15" customHeight="1">
      <c r="A276" s="830" t="s">
        <v>1659</v>
      </c>
      <c r="B276" s="831" t="s">
        <v>1437</v>
      </c>
      <c r="C276" s="830" t="s">
        <v>1659</v>
      </c>
      <c r="D276" s="832" t="s">
        <v>1490</v>
      </c>
      <c r="E276" s="822" t="s">
        <v>1661</v>
      </c>
      <c r="F276" s="827"/>
      <c r="G276" s="828"/>
      <c r="H276" s="798"/>
      <c r="I276" s="800"/>
      <c r="J276" s="827"/>
      <c r="K276" s="833"/>
    </row>
    <row r="277" spans="1:11" s="801" customFormat="1" ht="15" customHeight="1">
      <c r="A277" s="787" t="s">
        <v>1662</v>
      </c>
      <c r="B277" s="788" t="s">
        <v>1378</v>
      </c>
      <c r="C277" s="787"/>
      <c r="D277" s="813"/>
      <c r="E277" s="790" t="s">
        <v>1047</v>
      </c>
      <c r="F277" s="798" t="s">
        <v>545</v>
      </c>
      <c r="G277" s="799" t="s">
        <v>223</v>
      </c>
      <c r="H277" s="791" t="s">
        <v>222</v>
      </c>
      <c r="I277" s="793" t="s">
        <v>223</v>
      </c>
      <c r="J277" s="791" t="s">
        <v>1663</v>
      </c>
      <c r="K277" s="793" t="s">
        <v>1664</v>
      </c>
    </row>
    <row r="278" spans="1:11" s="801" customFormat="1" ht="15" customHeight="1">
      <c r="A278" s="794"/>
      <c r="B278" s="795"/>
      <c r="C278" s="794" t="s">
        <v>1662</v>
      </c>
      <c r="D278" s="839" t="s">
        <v>133</v>
      </c>
      <c r="E278" s="797" t="s">
        <v>1665</v>
      </c>
      <c r="F278" s="798"/>
      <c r="G278" s="799"/>
      <c r="H278" s="798"/>
      <c r="I278" s="800"/>
      <c r="J278" s="798"/>
      <c r="K278" s="800"/>
    </row>
    <row r="279" spans="1:11" s="801" customFormat="1" ht="15" customHeight="1">
      <c r="A279" s="873"/>
      <c r="B279" s="874"/>
      <c r="C279" s="802" t="s">
        <v>1662</v>
      </c>
      <c r="D279" s="875" t="s">
        <v>1430</v>
      </c>
      <c r="E279" s="804" t="s">
        <v>1666</v>
      </c>
      <c r="F279" s="798"/>
      <c r="G279" s="799"/>
      <c r="H279" s="798"/>
      <c r="I279" s="800"/>
      <c r="J279" s="798"/>
      <c r="K279" s="800"/>
    </row>
    <row r="280" spans="1:11" s="801" customFormat="1" ht="15" customHeight="1">
      <c r="A280" s="818" t="s">
        <v>545</v>
      </c>
      <c r="B280" s="819" t="s">
        <v>1386</v>
      </c>
      <c r="C280" s="818" t="s">
        <v>545</v>
      </c>
      <c r="D280" s="823" t="s">
        <v>1387</v>
      </c>
      <c r="E280" s="824" t="s">
        <v>1049</v>
      </c>
      <c r="F280" s="798"/>
      <c r="G280" s="799"/>
      <c r="H280" s="798"/>
      <c r="I280" s="800"/>
      <c r="J280" s="798"/>
      <c r="K280" s="800"/>
    </row>
    <row r="281" spans="1:11" s="801" customFormat="1" ht="15" customHeight="1">
      <c r="A281" s="818" t="s">
        <v>545</v>
      </c>
      <c r="B281" s="819" t="s">
        <v>1393</v>
      </c>
      <c r="C281" s="818" t="s">
        <v>545</v>
      </c>
      <c r="D281" s="820" t="s">
        <v>1394</v>
      </c>
      <c r="E281" s="824" t="s">
        <v>1667</v>
      </c>
      <c r="F281" s="798"/>
      <c r="G281" s="799"/>
      <c r="H281" s="798"/>
      <c r="I281" s="800"/>
      <c r="J281" s="798"/>
      <c r="K281" s="800"/>
    </row>
    <row r="282" spans="1:11" s="801" customFormat="1" ht="15" customHeight="1">
      <c r="A282" s="802" t="s">
        <v>1662</v>
      </c>
      <c r="B282" s="829" t="s">
        <v>1668</v>
      </c>
      <c r="C282" s="802" t="s">
        <v>1662</v>
      </c>
      <c r="D282" s="803" t="s">
        <v>1669</v>
      </c>
      <c r="E282" s="824" t="s">
        <v>1670</v>
      </c>
      <c r="F282" s="798"/>
      <c r="G282" s="799"/>
      <c r="H282" s="798"/>
      <c r="I282" s="800"/>
      <c r="J282" s="798"/>
      <c r="K282" s="800"/>
    </row>
    <row r="283" spans="1:11" s="801" customFormat="1" ht="15" customHeight="1">
      <c r="A283" s="818" t="s">
        <v>545</v>
      </c>
      <c r="B283" s="819" t="s">
        <v>1474</v>
      </c>
      <c r="C283" s="818" t="s">
        <v>545</v>
      </c>
      <c r="D283" s="820" t="s">
        <v>1475</v>
      </c>
      <c r="E283" s="824" t="s">
        <v>1671</v>
      </c>
      <c r="F283" s="798"/>
      <c r="G283" s="799"/>
      <c r="H283" s="798"/>
      <c r="I283" s="800"/>
      <c r="J283" s="798"/>
      <c r="K283" s="800"/>
    </row>
    <row r="284" spans="1:11" s="801" customFormat="1" ht="15" customHeight="1">
      <c r="A284" s="807" t="s">
        <v>1662</v>
      </c>
      <c r="B284" s="825" t="s">
        <v>1437</v>
      </c>
      <c r="C284" s="807" t="s">
        <v>545</v>
      </c>
      <c r="D284" s="808" t="s">
        <v>1490</v>
      </c>
      <c r="E284" s="822" t="s">
        <v>1672</v>
      </c>
      <c r="F284" s="798"/>
      <c r="G284" s="799"/>
      <c r="H284" s="827"/>
      <c r="I284" s="833"/>
      <c r="J284" s="798"/>
      <c r="K284" s="800"/>
    </row>
    <row r="285" spans="1:11" s="801" customFormat="1" ht="15" customHeight="1">
      <c r="A285" s="794" t="s">
        <v>1673</v>
      </c>
      <c r="B285" s="795" t="s">
        <v>1414</v>
      </c>
      <c r="C285" s="794" t="s">
        <v>1673</v>
      </c>
      <c r="D285" s="796" t="s">
        <v>1382</v>
      </c>
      <c r="E285" s="817" t="s">
        <v>1674</v>
      </c>
      <c r="F285" s="791" t="s">
        <v>546</v>
      </c>
      <c r="G285" s="792" t="s">
        <v>225</v>
      </c>
      <c r="H285" s="798" t="s">
        <v>224</v>
      </c>
      <c r="I285" s="800" t="s">
        <v>225</v>
      </c>
      <c r="J285" s="798"/>
      <c r="K285" s="800"/>
    </row>
    <row r="286" spans="1:11" s="801" customFormat="1" ht="15" customHeight="1">
      <c r="A286" s="805" t="s">
        <v>1673</v>
      </c>
      <c r="B286" s="806" t="s">
        <v>1449</v>
      </c>
      <c r="C286" s="805" t="s">
        <v>1673</v>
      </c>
      <c r="D286" s="876" t="s">
        <v>1450</v>
      </c>
      <c r="E286" s="822" t="s">
        <v>1675</v>
      </c>
      <c r="F286" s="827"/>
      <c r="G286" s="828"/>
      <c r="H286" s="798"/>
      <c r="I286" s="800"/>
      <c r="J286" s="798"/>
      <c r="K286" s="800"/>
    </row>
    <row r="287" spans="1:11" s="801" customFormat="1" ht="15" customHeight="1">
      <c r="A287" s="834" t="s">
        <v>1676</v>
      </c>
      <c r="B287" s="835" t="s">
        <v>1378</v>
      </c>
      <c r="C287" s="834" t="s">
        <v>1676</v>
      </c>
      <c r="D287" s="836" t="s">
        <v>133</v>
      </c>
      <c r="E287" s="837" t="s">
        <v>548</v>
      </c>
      <c r="F287" s="798" t="s">
        <v>547</v>
      </c>
      <c r="G287" s="799" t="s">
        <v>548</v>
      </c>
      <c r="H287" s="791" t="s">
        <v>226</v>
      </c>
      <c r="I287" s="1067" t="s">
        <v>227</v>
      </c>
      <c r="J287" s="798"/>
      <c r="K287" s="800"/>
    </row>
    <row r="288" spans="1:11" s="801" customFormat="1" ht="15" customHeight="1">
      <c r="A288" s="834" t="s">
        <v>1677</v>
      </c>
      <c r="B288" s="835" t="s">
        <v>1414</v>
      </c>
      <c r="C288" s="834" t="s">
        <v>1677</v>
      </c>
      <c r="D288" s="838" t="s">
        <v>133</v>
      </c>
      <c r="E288" s="837" t="s">
        <v>550</v>
      </c>
      <c r="F288" s="814" t="s">
        <v>549</v>
      </c>
      <c r="G288" s="815" t="s">
        <v>550</v>
      </c>
      <c r="H288" s="827"/>
      <c r="I288" s="1069"/>
      <c r="J288" s="798"/>
      <c r="K288" s="800"/>
    </row>
    <row r="289" spans="1:11" s="801" customFormat="1" ht="15" customHeight="1">
      <c r="A289" s="802" t="s">
        <v>1678</v>
      </c>
      <c r="B289" s="829" t="s">
        <v>1414</v>
      </c>
      <c r="C289" s="802" t="s">
        <v>1678</v>
      </c>
      <c r="D289" s="803" t="s">
        <v>1382</v>
      </c>
      <c r="E289" s="817" t="s">
        <v>1065</v>
      </c>
      <c r="F289" s="791" t="s">
        <v>551</v>
      </c>
      <c r="G289" s="792" t="s">
        <v>229</v>
      </c>
      <c r="H289" s="791" t="s">
        <v>228</v>
      </c>
      <c r="I289" s="793" t="s">
        <v>229</v>
      </c>
      <c r="J289" s="798"/>
      <c r="K289" s="800"/>
    </row>
    <row r="290" spans="1:11" s="801" customFormat="1" ht="15" customHeight="1">
      <c r="A290" s="818" t="s">
        <v>1678</v>
      </c>
      <c r="B290" s="819" t="s">
        <v>1386</v>
      </c>
      <c r="C290" s="818" t="s">
        <v>1678</v>
      </c>
      <c r="D290" s="823" t="s">
        <v>1450</v>
      </c>
      <c r="E290" s="824" t="s">
        <v>1067</v>
      </c>
      <c r="F290" s="798"/>
      <c r="G290" s="799"/>
      <c r="H290" s="798"/>
      <c r="I290" s="800"/>
      <c r="J290" s="798"/>
      <c r="K290" s="800"/>
    </row>
    <row r="291" spans="1:11" s="801" customFormat="1" ht="15" customHeight="1">
      <c r="A291" s="818" t="s">
        <v>1678</v>
      </c>
      <c r="B291" s="819" t="s">
        <v>1393</v>
      </c>
      <c r="C291" s="818" t="s">
        <v>1678</v>
      </c>
      <c r="D291" s="823" t="s">
        <v>1478</v>
      </c>
      <c r="E291" s="824" t="s">
        <v>1069</v>
      </c>
      <c r="F291" s="798"/>
      <c r="G291" s="799"/>
      <c r="H291" s="798"/>
      <c r="I291" s="800"/>
      <c r="J291" s="798"/>
      <c r="K291" s="800"/>
    </row>
    <row r="292" spans="1:11" s="801" customFormat="1" ht="15" customHeight="1">
      <c r="A292" s="830" t="s">
        <v>1678</v>
      </c>
      <c r="B292" s="831" t="s">
        <v>1437</v>
      </c>
      <c r="C292" s="830" t="s">
        <v>1678</v>
      </c>
      <c r="D292" s="872" t="s">
        <v>1490</v>
      </c>
      <c r="E292" s="822" t="s">
        <v>1071</v>
      </c>
      <c r="F292" s="827"/>
      <c r="G292" s="828"/>
      <c r="H292" s="827"/>
      <c r="I292" s="833"/>
      <c r="J292" s="827"/>
      <c r="K292" s="833"/>
    </row>
    <row r="293" spans="1:11" s="801" customFormat="1" ht="15" customHeight="1">
      <c r="A293" s="809" t="s">
        <v>1679</v>
      </c>
      <c r="B293" s="810" t="s">
        <v>1378</v>
      </c>
      <c r="C293" s="809" t="s">
        <v>552</v>
      </c>
      <c r="D293" s="816" t="s">
        <v>133</v>
      </c>
      <c r="E293" s="817" t="s">
        <v>1073</v>
      </c>
      <c r="F293" s="791" t="s">
        <v>552</v>
      </c>
      <c r="G293" s="792" t="s">
        <v>553</v>
      </c>
      <c r="H293" s="791" t="s">
        <v>230</v>
      </c>
      <c r="I293" s="793" t="s">
        <v>231</v>
      </c>
      <c r="J293" s="791" t="s">
        <v>1680</v>
      </c>
      <c r="K293" s="793" t="s">
        <v>1681</v>
      </c>
    </row>
    <row r="294" spans="1:11" s="801" customFormat="1" ht="15" customHeight="1">
      <c r="A294" s="818" t="s">
        <v>552</v>
      </c>
      <c r="B294" s="819" t="s">
        <v>1386</v>
      </c>
      <c r="C294" s="818" t="s">
        <v>552</v>
      </c>
      <c r="D294" s="823" t="s">
        <v>1387</v>
      </c>
      <c r="E294" s="824" t="s">
        <v>1682</v>
      </c>
      <c r="F294" s="798"/>
      <c r="G294" s="799"/>
      <c r="H294" s="798"/>
      <c r="I294" s="800"/>
      <c r="J294" s="798"/>
      <c r="K294" s="800"/>
    </row>
    <row r="295" spans="1:11" s="801" customFormat="1" ht="15" customHeight="1">
      <c r="A295" s="818" t="s">
        <v>552</v>
      </c>
      <c r="B295" s="819" t="s">
        <v>1477</v>
      </c>
      <c r="C295" s="818" t="s">
        <v>552</v>
      </c>
      <c r="D295" s="823" t="s">
        <v>1478</v>
      </c>
      <c r="E295" s="824" t="s">
        <v>1683</v>
      </c>
      <c r="F295" s="798"/>
      <c r="G295" s="799"/>
      <c r="H295" s="798"/>
      <c r="I295" s="800"/>
      <c r="J295" s="798"/>
      <c r="K295" s="800"/>
    </row>
    <row r="296" spans="1:11" s="801" customFormat="1" ht="15" customHeight="1">
      <c r="A296" s="818" t="s">
        <v>1684</v>
      </c>
      <c r="B296" s="819" t="s">
        <v>1409</v>
      </c>
      <c r="C296" s="818" t="s">
        <v>552</v>
      </c>
      <c r="D296" s="823" t="s">
        <v>1410</v>
      </c>
      <c r="E296" s="824" t="s">
        <v>1079</v>
      </c>
      <c r="F296" s="798"/>
      <c r="G296" s="799"/>
      <c r="H296" s="798"/>
      <c r="I296" s="800"/>
      <c r="J296" s="798"/>
      <c r="K296" s="800"/>
    </row>
    <row r="297" spans="1:11" s="801" customFormat="1" ht="15" customHeight="1">
      <c r="A297" s="807" t="s">
        <v>552</v>
      </c>
      <c r="B297" s="825" t="s">
        <v>1391</v>
      </c>
      <c r="C297" s="807" t="s">
        <v>1684</v>
      </c>
      <c r="D297" s="821" t="s">
        <v>1392</v>
      </c>
      <c r="E297" s="826" t="s">
        <v>1081</v>
      </c>
      <c r="F297" s="827"/>
      <c r="G297" s="828"/>
      <c r="H297" s="798"/>
      <c r="I297" s="800"/>
      <c r="J297" s="798"/>
      <c r="K297" s="800"/>
    </row>
    <row r="298" spans="1:11" s="801" customFormat="1" ht="15" customHeight="1">
      <c r="A298" s="818" t="s">
        <v>1685</v>
      </c>
      <c r="B298" s="819" t="s">
        <v>1378</v>
      </c>
      <c r="C298" s="818" t="s">
        <v>554</v>
      </c>
      <c r="D298" s="823" t="s">
        <v>133</v>
      </c>
      <c r="E298" s="824" t="s">
        <v>1083</v>
      </c>
      <c r="F298" s="791" t="s">
        <v>554</v>
      </c>
      <c r="G298" s="792" t="s">
        <v>555</v>
      </c>
      <c r="H298" s="798"/>
      <c r="I298" s="800"/>
      <c r="J298" s="798"/>
      <c r="K298" s="800"/>
    </row>
    <row r="299" spans="1:11" s="801" customFormat="1" ht="15" customHeight="1">
      <c r="A299" s="807" t="s">
        <v>554</v>
      </c>
      <c r="B299" s="825" t="s">
        <v>1386</v>
      </c>
      <c r="C299" s="807" t="s">
        <v>554</v>
      </c>
      <c r="D299" s="821" t="s">
        <v>1387</v>
      </c>
      <c r="E299" s="822" t="s">
        <v>1085</v>
      </c>
      <c r="F299" s="827"/>
      <c r="G299" s="828"/>
      <c r="H299" s="827"/>
      <c r="I299" s="833"/>
      <c r="J299" s="798"/>
      <c r="K299" s="800"/>
    </row>
    <row r="300" spans="1:11" s="801" customFormat="1" ht="15" customHeight="1">
      <c r="A300" s="809" t="s">
        <v>1686</v>
      </c>
      <c r="B300" s="810" t="s">
        <v>1414</v>
      </c>
      <c r="C300" s="809" t="s">
        <v>1686</v>
      </c>
      <c r="D300" s="816" t="s">
        <v>133</v>
      </c>
      <c r="E300" s="804" t="s">
        <v>1687</v>
      </c>
      <c r="F300" s="791" t="s">
        <v>556</v>
      </c>
      <c r="G300" s="1067" t="s">
        <v>233</v>
      </c>
      <c r="H300" s="791" t="s">
        <v>232</v>
      </c>
      <c r="I300" s="1067" t="s">
        <v>233</v>
      </c>
      <c r="J300" s="798"/>
      <c r="K300" s="800"/>
    </row>
    <row r="301" spans="1:11" s="801" customFormat="1" ht="15" customHeight="1">
      <c r="A301" s="818" t="s">
        <v>1686</v>
      </c>
      <c r="B301" s="819" t="s">
        <v>1449</v>
      </c>
      <c r="C301" s="818" t="s">
        <v>1686</v>
      </c>
      <c r="D301" s="823" t="s">
        <v>1450</v>
      </c>
      <c r="E301" s="824" t="s">
        <v>1688</v>
      </c>
      <c r="F301" s="798"/>
      <c r="G301" s="1068"/>
      <c r="H301" s="798"/>
      <c r="I301" s="1068"/>
      <c r="J301" s="798"/>
      <c r="K301" s="800"/>
    </row>
    <row r="302" spans="1:11" s="801" customFormat="1" ht="15" customHeight="1">
      <c r="A302" s="794" t="s">
        <v>1686</v>
      </c>
      <c r="B302" s="795" t="s">
        <v>1477</v>
      </c>
      <c r="C302" s="830" t="s">
        <v>1686</v>
      </c>
      <c r="D302" s="872" t="s">
        <v>1478</v>
      </c>
      <c r="E302" s="822" t="s">
        <v>1689</v>
      </c>
      <c r="F302" s="827"/>
      <c r="G302" s="828"/>
      <c r="H302" s="827"/>
      <c r="I302" s="833"/>
      <c r="J302" s="827"/>
      <c r="K302" s="833"/>
    </row>
    <row r="303" spans="1:11" s="801" customFormat="1" ht="15" customHeight="1">
      <c r="A303" s="787" t="s">
        <v>1690</v>
      </c>
      <c r="B303" s="788" t="s">
        <v>1414</v>
      </c>
      <c r="C303" s="794" t="s">
        <v>557</v>
      </c>
      <c r="D303" s="796" t="s">
        <v>133</v>
      </c>
      <c r="E303" s="797" t="s">
        <v>1093</v>
      </c>
      <c r="F303" s="791" t="s">
        <v>557</v>
      </c>
      <c r="G303" s="792" t="s">
        <v>235</v>
      </c>
      <c r="H303" s="791" t="s">
        <v>234</v>
      </c>
      <c r="I303" s="793" t="s">
        <v>235</v>
      </c>
      <c r="J303" s="791" t="s">
        <v>1691</v>
      </c>
      <c r="K303" s="793" t="s">
        <v>1692</v>
      </c>
    </row>
    <row r="304" spans="1:11" s="801" customFormat="1" ht="15" customHeight="1">
      <c r="A304" s="805" t="s">
        <v>1690</v>
      </c>
      <c r="B304" s="806" t="s">
        <v>1449</v>
      </c>
      <c r="C304" s="805" t="s">
        <v>557</v>
      </c>
      <c r="D304" s="841" t="s">
        <v>1450</v>
      </c>
      <c r="E304" s="812" t="s">
        <v>1693</v>
      </c>
      <c r="F304" s="844"/>
      <c r="G304" s="828"/>
      <c r="H304" s="827"/>
      <c r="I304" s="833"/>
      <c r="J304" s="798"/>
      <c r="K304" s="800"/>
    </row>
    <row r="305" spans="1:11" s="801" customFormat="1" ht="15" customHeight="1">
      <c r="A305" s="845" t="s">
        <v>1694</v>
      </c>
      <c r="B305" s="846" t="s">
        <v>1414</v>
      </c>
      <c r="C305" s="845" t="s">
        <v>1694</v>
      </c>
      <c r="D305" s="877" t="s">
        <v>1382</v>
      </c>
      <c r="E305" s="855" t="s">
        <v>559</v>
      </c>
      <c r="F305" s="860" t="s">
        <v>558</v>
      </c>
      <c r="G305" s="854" t="s">
        <v>559</v>
      </c>
      <c r="H305" s="860" t="s">
        <v>236</v>
      </c>
      <c r="I305" s="800" t="s">
        <v>237</v>
      </c>
      <c r="J305" s="798"/>
      <c r="K305" s="800"/>
    </row>
    <row r="306" spans="1:11" s="801" customFormat="1" ht="15" customHeight="1">
      <c r="A306" s="834" t="s">
        <v>1695</v>
      </c>
      <c r="B306" s="835" t="s">
        <v>1378</v>
      </c>
      <c r="C306" s="834" t="s">
        <v>1695</v>
      </c>
      <c r="D306" s="836" t="s">
        <v>133</v>
      </c>
      <c r="E306" s="837" t="s">
        <v>561</v>
      </c>
      <c r="F306" s="814" t="s">
        <v>560</v>
      </c>
      <c r="G306" s="815" t="s">
        <v>561</v>
      </c>
      <c r="H306" s="798"/>
      <c r="I306" s="800"/>
      <c r="J306" s="798"/>
      <c r="K306" s="800"/>
    </row>
    <row r="307" spans="1:11" s="801" customFormat="1" ht="15" customHeight="1">
      <c r="A307" s="802" t="s">
        <v>1696</v>
      </c>
      <c r="B307" s="829" t="s">
        <v>1414</v>
      </c>
      <c r="C307" s="802" t="s">
        <v>1696</v>
      </c>
      <c r="D307" s="803" t="s">
        <v>1382</v>
      </c>
      <c r="E307" s="804" t="s">
        <v>1697</v>
      </c>
      <c r="F307" s="798" t="s">
        <v>562</v>
      </c>
      <c r="G307" s="799" t="s">
        <v>239</v>
      </c>
      <c r="H307" s="791" t="s">
        <v>238</v>
      </c>
      <c r="I307" s="793" t="s">
        <v>239</v>
      </c>
      <c r="J307" s="798"/>
      <c r="K307" s="800"/>
    </row>
    <row r="308" spans="1:11" s="801" customFormat="1" ht="15" customHeight="1">
      <c r="A308" s="807" t="s">
        <v>1696</v>
      </c>
      <c r="B308" s="825" t="s">
        <v>1449</v>
      </c>
      <c r="C308" s="807" t="s">
        <v>1696</v>
      </c>
      <c r="D308" s="821" t="s">
        <v>1450</v>
      </c>
      <c r="E308" s="822" t="s">
        <v>1101</v>
      </c>
      <c r="F308" s="798"/>
      <c r="G308" s="799"/>
      <c r="H308" s="827"/>
      <c r="I308" s="833"/>
      <c r="J308" s="798"/>
      <c r="K308" s="800"/>
    </row>
    <row r="309" spans="1:11" s="801" customFormat="1" ht="15" customHeight="1">
      <c r="A309" s="809" t="s">
        <v>1698</v>
      </c>
      <c r="B309" s="810" t="s">
        <v>1378</v>
      </c>
      <c r="C309" s="809" t="s">
        <v>1698</v>
      </c>
      <c r="D309" s="816" t="s">
        <v>133</v>
      </c>
      <c r="E309" s="817" t="s">
        <v>1103</v>
      </c>
      <c r="F309" s="791" t="s">
        <v>563</v>
      </c>
      <c r="G309" s="792" t="s">
        <v>241</v>
      </c>
      <c r="H309" s="798" t="s">
        <v>240</v>
      </c>
      <c r="I309" s="800" t="s">
        <v>241</v>
      </c>
      <c r="J309" s="798"/>
      <c r="K309" s="800"/>
    </row>
    <row r="310" spans="1:11" s="801" customFormat="1" ht="15" customHeight="1">
      <c r="A310" s="818" t="s">
        <v>1698</v>
      </c>
      <c r="B310" s="819" t="s">
        <v>1386</v>
      </c>
      <c r="C310" s="818" t="s">
        <v>1698</v>
      </c>
      <c r="D310" s="823" t="s">
        <v>1387</v>
      </c>
      <c r="E310" s="824" t="s">
        <v>1105</v>
      </c>
      <c r="F310" s="798"/>
      <c r="G310" s="799"/>
      <c r="H310" s="798"/>
      <c r="I310" s="800"/>
      <c r="J310" s="798"/>
      <c r="K310" s="800"/>
    </row>
    <row r="311" spans="1:11" s="801" customFormat="1" ht="15" customHeight="1">
      <c r="A311" s="818" t="s">
        <v>1698</v>
      </c>
      <c r="B311" s="819" t="s">
        <v>1393</v>
      </c>
      <c r="C311" s="818" t="s">
        <v>1698</v>
      </c>
      <c r="D311" s="823" t="s">
        <v>1394</v>
      </c>
      <c r="E311" s="824" t="s">
        <v>1107</v>
      </c>
      <c r="F311" s="798"/>
      <c r="G311" s="799"/>
      <c r="H311" s="798"/>
      <c r="I311" s="800"/>
      <c r="J311" s="798"/>
      <c r="K311" s="800"/>
    </row>
    <row r="312" spans="1:11" s="801" customFormat="1" ht="15" customHeight="1">
      <c r="A312" s="807" t="s">
        <v>1698</v>
      </c>
      <c r="B312" s="825" t="s">
        <v>1699</v>
      </c>
      <c r="C312" s="807" t="s">
        <v>1698</v>
      </c>
      <c r="D312" s="821" t="s">
        <v>1700</v>
      </c>
      <c r="E312" s="822" t="s">
        <v>1109</v>
      </c>
      <c r="F312" s="827"/>
      <c r="G312" s="828"/>
      <c r="H312" s="798"/>
      <c r="I312" s="800"/>
      <c r="J312" s="798"/>
      <c r="K312" s="800"/>
    </row>
    <row r="313" spans="1:11" s="801" customFormat="1" ht="15" customHeight="1">
      <c r="A313" s="802" t="s">
        <v>1701</v>
      </c>
      <c r="B313" s="829" t="s">
        <v>1378</v>
      </c>
      <c r="C313" s="802" t="s">
        <v>1701</v>
      </c>
      <c r="D313" s="803" t="s">
        <v>133</v>
      </c>
      <c r="E313" s="804" t="s">
        <v>1111</v>
      </c>
      <c r="F313" s="798" t="s">
        <v>564</v>
      </c>
      <c r="G313" s="799" t="s">
        <v>565</v>
      </c>
      <c r="H313" s="791" t="s">
        <v>242</v>
      </c>
      <c r="I313" s="1067" t="s">
        <v>243</v>
      </c>
      <c r="J313" s="798"/>
      <c r="K313" s="800"/>
    </row>
    <row r="314" spans="1:11" s="801" customFormat="1" ht="15" customHeight="1">
      <c r="A314" s="807" t="s">
        <v>1701</v>
      </c>
      <c r="B314" s="825" t="s">
        <v>1699</v>
      </c>
      <c r="C314" s="807" t="s">
        <v>1701</v>
      </c>
      <c r="D314" s="821" t="s">
        <v>1700</v>
      </c>
      <c r="E314" s="822" t="s">
        <v>1113</v>
      </c>
      <c r="F314" s="798"/>
      <c r="G314" s="799"/>
      <c r="H314" s="798"/>
      <c r="I314" s="1068"/>
      <c r="J314" s="798"/>
      <c r="K314" s="800"/>
    </row>
    <row r="315" spans="1:11" s="801" customFormat="1" ht="15" customHeight="1">
      <c r="A315" s="809" t="s">
        <v>1702</v>
      </c>
      <c r="B315" s="810" t="s">
        <v>1378</v>
      </c>
      <c r="C315" s="809" t="s">
        <v>1702</v>
      </c>
      <c r="D315" s="816" t="s">
        <v>133</v>
      </c>
      <c r="E315" s="817" t="s">
        <v>1115</v>
      </c>
      <c r="F315" s="791" t="s">
        <v>566</v>
      </c>
      <c r="G315" s="792" t="s">
        <v>567</v>
      </c>
      <c r="H315" s="798"/>
      <c r="I315" s="800"/>
      <c r="J315" s="798"/>
      <c r="K315" s="800"/>
    </row>
    <row r="316" spans="1:11" s="801" customFormat="1" ht="15" customHeight="1">
      <c r="A316" s="807" t="s">
        <v>1702</v>
      </c>
      <c r="B316" s="825" t="s">
        <v>1699</v>
      </c>
      <c r="C316" s="807" t="s">
        <v>1702</v>
      </c>
      <c r="D316" s="821" t="s">
        <v>1700</v>
      </c>
      <c r="E316" s="822" t="s">
        <v>1117</v>
      </c>
      <c r="F316" s="827"/>
      <c r="G316" s="828"/>
      <c r="H316" s="798"/>
      <c r="I316" s="800"/>
      <c r="J316" s="798"/>
      <c r="K316" s="800"/>
    </row>
    <row r="317" spans="1:11" s="801" customFormat="1" ht="15" customHeight="1">
      <c r="A317" s="809" t="s">
        <v>1703</v>
      </c>
      <c r="B317" s="810" t="s">
        <v>1378</v>
      </c>
      <c r="C317" s="809" t="s">
        <v>1703</v>
      </c>
      <c r="D317" s="816" t="s">
        <v>133</v>
      </c>
      <c r="E317" s="804" t="s">
        <v>1119</v>
      </c>
      <c r="F317" s="791" t="s">
        <v>568</v>
      </c>
      <c r="G317" s="792" t="s">
        <v>569</v>
      </c>
      <c r="H317" s="798"/>
      <c r="I317" s="800"/>
      <c r="J317" s="798"/>
      <c r="K317" s="800"/>
    </row>
    <row r="318" spans="1:11" s="801" customFormat="1" ht="15" customHeight="1">
      <c r="A318" s="794" t="s">
        <v>1703</v>
      </c>
      <c r="B318" s="795" t="s">
        <v>1391</v>
      </c>
      <c r="C318" s="794" t="s">
        <v>568</v>
      </c>
      <c r="D318" s="796" t="s">
        <v>1392</v>
      </c>
      <c r="E318" s="812" t="s">
        <v>569</v>
      </c>
      <c r="F318" s="844"/>
      <c r="G318" s="828"/>
      <c r="H318" s="827"/>
      <c r="I318" s="833"/>
      <c r="J318" s="798"/>
      <c r="K318" s="800"/>
    </row>
    <row r="319" spans="1:11" s="801" customFormat="1" ht="15" customHeight="1">
      <c r="A319" s="809" t="s">
        <v>570</v>
      </c>
      <c r="B319" s="810" t="s">
        <v>1378</v>
      </c>
      <c r="C319" s="809" t="s">
        <v>570</v>
      </c>
      <c r="D319" s="816" t="s">
        <v>133</v>
      </c>
      <c r="E319" s="817" t="s">
        <v>1704</v>
      </c>
      <c r="F319" s="798" t="s">
        <v>570</v>
      </c>
      <c r="G319" s="799" t="s">
        <v>571</v>
      </c>
      <c r="H319" s="798" t="s">
        <v>244</v>
      </c>
      <c r="I319" s="800" t="s">
        <v>3</v>
      </c>
      <c r="J319" s="791" t="s">
        <v>1705</v>
      </c>
      <c r="K319" s="1067" t="s">
        <v>1706</v>
      </c>
    </row>
    <row r="320" spans="1:11" s="801" customFormat="1" ht="15" customHeight="1">
      <c r="A320" s="794" t="s">
        <v>570</v>
      </c>
      <c r="B320" s="795" t="s">
        <v>1386</v>
      </c>
      <c r="C320" s="794" t="s">
        <v>570</v>
      </c>
      <c r="D320" s="796" t="s">
        <v>1387</v>
      </c>
      <c r="E320" s="822" t="s">
        <v>1124</v>
      </c>
      <c r="F320" s="798"/>
      <c r="G320" s="799"/>
      <c r="H320" s="798"/>
      <c r="I320" s="800"/>
      <c r="J320" s="798"/>
      <c r="K320" s="1068"/>
    </row>
    <row r="321" spans="1:11" s="801" customFormat="1" ht="15" customHeight="1">
      <c r="A321" s="809" t="s">
        <v>572</v>
      </c>
      <c r="B321" s="810" t="s">
        <v>1414</v>
      </c>
      <c r="C321" s="809" t="s">
        <v>572</v>
      </c>
      <c r="D321" s="811" t="s">
        <v>1382</v>
      </c>
      <c r="E321" s="804" t="s">
        <v>1126</v>
      </c>
      <c r="F321" s="791" t="s">
        <v>572</v>
      </c>
      <c r="G321" s="792" t="s">
        <v>3</v>
      </c>
      <c r="H321" s="798"/>
      <c r="I321" s="800"/>
      <c r="J321" s="798"/>
      <c r="K321" s="800"/>
    </row>
    <row r="322" spans="1:11" s="801" customFormat="1" ht="15" customHeight="1">
      <c r="A322" s="818" t="s">
        <v>1707</v>
      </c>
      <c r="B322" s="819" t="s">
        <v>1449</v>
      </c>
      <c r="C322" s="818" t="s">
        <v>1707</v>
      </c>
      <c r="D322" s="820" t="s">
        <v>1450</v>
      </c>
      <c r="E322" s="824" t="s">
        <v>1128</v>
      </c>
      <c r="F322" s="798"/>
      <c r="G322" s="799"/>
      <c r="H322" s="798"/>
      <c r="I322" s="800"/>
      <c r="J322" s="798"/>
      <c r="K322" s="800"/>
    </row>
    <row r="323" spans="1:11" s="801" customFormat="1" ht="15" customHeight="1">
      <c r="A323" s="802" t="s">
        <v>572</v>
      </c>
      <c r="B323" s="829" t="s">
        <v>1477</v>
      </c>
      <c r="C323" s="802" t="s">
        <v>572</v>
      </c>
      <c r="D323" s="803" t="s">
        <v>1478</v>
      </c>
      <c r="E323" s="824" t="s">
        <v>1130</v>
      </c>
      <c r="F323" s="798"/>
      <c r="G323" s="799"/>
      <c r="H323" s="798"/>
      <c r="I323" s="800"/>
      <c r="J323" s="798"/>
      <c r="K323" s="800"/>
    </row>
    <row r="324" spans="1:11" s="801" customFormat="1" ht="15" customHeight="1">
      <c r="A324" s="818" t="s">
        <v>572</v>
      </c>
      <c r="B324" s="819" t="s">
        <v>1668</v>
      </c>
      <c r="C324" s="818" t="s">
        <v>572</v>
      </c>
      <c r="D324" s="823" t="s">
        <v>1669</v>
      </c>
      <c r="E324" s="824" t="s">
        <v>1132</v>
      </c>
      <c r="F324" s="798"/>
      <c r="G324" s="799"/>
      <c r="H324" s="798"/>
      <c r="I324" s="800"/>
      <c r="J324" s="798"/>
      <c r="K324" s="800"/>
    </row>
    <row r="325" spans="1:11" s="801" customFormat="1" ht="15" customHeight="1">
      <c r="A325" s="818" t="s">
        <v>572</v>
      </c>
      <c r="B325" s="819" t="s">
        <v>1474</v>
      </c>
      <c r="C325" s="818" t="s">
        <v>572</v>
      </c>
      <c r="D325" s="823" t="s">
        <v>1708</v>
      </c>
      <c r="E325" s="824" t="s">
        <v>1134</v>
      </c>
      <c r="F325" s="798"/>
      <c r="G325" s="799"/>
      <c r="H325" s="798"/>
      <c r="I325" s="800"/>
      <c r="J325" s="798"/>
      <c r="K325" s="800"/>
    </row>
    <row r="326" spans="1:11" s="801" customFormat="1" ht="15" customHeight="1">
      <c r="A326" s="818" t="s">
        <v>572</v>
      </c>
      <c r="B326" s="819" t="s">
        <v>1709</v>
      </c>
      <c r="C326" s="818" t="s">
        <v>572</v>
      </c>
      <c r="D326" s="823" t="s">
        <v>1710</v>
      </c>
      <c r="E326" s="824" t="s">
        <v>1136</v>
      </c>
      <c r="F326" s="798"/>
      <c r="G326" s="799"/>
      <c r="H326" s="798"/>
      <c r="I326" s="800"/>
      <c r="J326" s="798"/>
      <c r="K326" s="800"/>
    </row>
    <row r="327" spans="1:11" s="801" customFormat="1" ht="15" customHeight="1">
      <c r="A327" s="794" t="s">
        <v>572</v>
      </c>
      <c r="B327" s="795" t="s">
        <v>1391</v>
      </c>
      <c r="C327" s="794" t="s">
        <v>572</v>
      </c>
      <c r="D327" s="796" t="s">
        <v>1392</v>
      </c>
      <c r="E327" s="812" t="s">
        <v>3</v>
      </c>
      <c r="F327" s="827"/>
      <c r="G327" s="828"/>
      <c r="H327" s="798"/>
      <c r="I327" s="800"/>
      <c r="J327" s="798"/>
      <c r="K327" s="800"/>
    </row>
    <row r="328" spans="1:11" s="801" customFormat="1" ht="15" customHeight="1">
      <c r="A328" s="834" t="s">
        <v>1711</v>
      </c>
      <c r="B328" s="835" t="s">
        <v>1414</v>
      </c>
      <c r="C328" s="834" t="s">
        <v>1711</v>
      </c>
      <c r="D328" s="836" t="s">
        <v>1382</v>
      </c>
      <c r="E328" s="837" t="s">
        <v>1712</v>
      </c>
      <c r="F328" s="814" t="s">
        <v>573</v>
      </c>
      <c r="G328" s="878" t="s">
        <v>246</v>
      </c>
      <c r="H328" s="814" t="s">
        <v>245</v>
      </c>
      <c r="I328" s="871" t="s">
        <v>246</v>
      </c>
      <c r="J328" s="827"/>
      <c r="K328" s="833"/>
    </row>
    <row r="329" spans="1:11" s="801" customFormat="1" ht="15" customHeight="1">
      <c r="A329" s="809" t="s">
        <v>574</v>
      </c>
      <c r="B329" s="810" t="s">
        <v>1378</v>
      </c>
      <c r="C329" s="809" t="s">
        <v>574</v>
      </c>
      <c r="D329" s="816" t="s">
        <v>133</v>
      </c>
      <c r="E329" s="817" t="s">
        <v>1140</v>
      </c>
      <c r="F329" s="791" t="s">
        <v>574</v>
      </c>
      <c r="G329" s="792" t="s">
        <v>575</v>
      </c>
      <c r="H329" s="798" t="s">
        <v>247</v>
      </c>
      <c r="I329" s="800" t="s">
        <v>248</v>
      </c>
      <c r="J329" s="798" t="s">
        <v>1713</v>
      </c>
      <c r="K329" s="800" t="s">
        <v>1714</v>
      </c>
    </row>
    <row r="330" spans="1:11" s="801" customFormat="1" ht="15" customHeight="1">
      <c r="A330" s="807" t="s">
        <v>574</v>
      </c>
      <c r="B330" s="825" t="s">
        <v>1386</v>
      </c>
      <c r="C330" s="807" t="s">
        <v>574</v>
      </c>
      <c r="D330" s="821" t="s">
        <v>1387</v>
      </c>
      <c r="E330" s="826" t="s">
        <v>1142</v>
      </c>
      <c r="F330" s="827"/>
      <c r="G330" s="828"/>
      <c r="H330" s="798"/>
      <c r="I330" s="800"/>
      <c r="J330" s="798"/>
      <c r="K330" s="800"/>
    </row>
    <row r="331" spans="1:11" s="801" customFormat="1" ht="15" customHeight="1">
      <c r="A331" s="809" t="s">
        <v>576</v>
      </c>
      <c r="B331" s="810" t="s">
        <v>1378</v>
      </c>
      <c r="C331" s="809" t="s">
        <v>576</v>
      </c>
      <c r="D331" s="816" t="s">
        <v>133</v>
      </c>
      <c r="E331" s="817" t="s">
        <v>1144</v>
      </c>
      <c r="F331" s="798" t="s">
        <v>576</v>
      </c>
      <c r="G331" s="799" t="s">
        <v>577</v>
      </c>
      <c r="H331" s="798"/>
      <c r="I331" s="800"/>
      <c r="J331" s="798"/>
      <c r="K331" s="800"/>
    </row>
    <row r="332" spans="1:11" s="801" customFormat="1" ht="15" customHeight="1">
      <c r="A332" s="807" t="s">
        <v>576</v>
      </c>
      <c r="B332" s="825" t="s">
        <v>1386</v>
      </c>
      <c r="C332" s="807" t="s">
        <v>576</v>
      </c>
      <c r="D332" s="821" t="s">
        <v>1387</v>
      </c>
      <c r="E332" s="826" t="s">
        <v>1146</v>
      </c>
      <c r="F332" s="798"/>
      <c r="G332" s="799"/>
      <c r="H332" s="798"/>
      <c r="I332" s="800"/>
      <c r="J332" s="798"/>
      <c r="K332" s="800"/>
    </row>
    <row r="333" spans="1:11" s="801" customFormat="1" ht="15" customHeight="1">
      <c r="A333" s="834" t="s">
        <v>578</v>
      </c>
      <c r="B333" s="835" t="s">
        <v>1378</v>
      </c>
      <c r="C333" s="834" t="s">
        <v>578</v>
      </c>
      <c r="D333" s="836" t="s">
        <v>133</v>
      </c>
      <c r="E333" s="837" t="s">
        <v>250</v>
      </c>
      <c r="F333" s="814" t="s">
        <v>578</v>
      </c>
      <c r="G333" s="815" t="s">
        <v>250</v>
      </c>
      <c r="H333" s="814" t="s">
        <v>249</v>
      </c>
      <c r="I333" s="843" t="s">
        <v>250</v>
      </c>
      <c r="J333" s="798"/>
      <c r="K333" s="800"/>
    </row>
    <row r="334" spans="1:11" s="801" customFormat="1" ht="15" customHeight="1">
      <c r="A334" s="809" t="s">
        <v>579</v>
      </c>
      <c r="B334" s="810" t="s">
        <v>1378</v>
      </c>
      <c r="C334" s="809" t="s">
        <v>579</v>
      </c>
      <c r="D334" s="816" t="s">
        <v>133</v>
      </c>
      <c r="E334" s="817" t="s">
        <v>1149</v>
      </c>
      <c r="F334" s="798" t="s">
        <v>579</v>
      </c>
      <c r="G334" s="799" t="s">
        <v>252</v>
      </c>
      <c r="H334" s="791" t="s">
        <v>251</v>
      </c>
      <c r="I334" s="793" t="s">
        <v>252</v>
      </c>
      <c r="J334" s="798"/>
      <c r="K334" s="800"/>
    </row>
    <row r="335" spans="1:11" s="801" customFormat="1" ht="15" customHeight="1">
      <c r="A335" s="818" t="s">
        <v>579</v>
      </c>
      <c r="B335" s="819" t="s">
        <v>1386</v>
      </c>
      <c r="C335" s="818" t="s">
        <v>579</v>
      </c>
      <c r="D335" s="823" t="s">
        <v>1387</v>
      </c>
      <c r="E335" s="824" t="s">
        <v>1151</v>
      </c>
      <c r="F335" s="798"/>
      <c r="G335" s="799"/>
      <c r="H335" s="798"/>
      <c r="I335" s="800"/>
      <c r="J335" s="798"/>
      <c r="K335" s="800"/>
    </row>
    <row r="336" spans="1:11" s="801" customFormat="1" ht="15" customHeight="1">
      <c r="A336" s="807" t="s">
        <v>579</v>
      </c>
      <c r="B336" s="825" t="s">
        <v>1393</v>
      </c>
      <c r="C336" s="807" t="s">
        <v>579</v>
      </c>
      <c r="D336" s="821" t="s">
        <v>1394</v>
      </c>
      <c r="E336" s="826" t="s">
        <v>1153</v>
      </c>
      <c r="F336" s="798"/>
      <c r="G336" s="799"/>
      <c r="H336" s="827"/>
      <c r="I336" s="833"/>
      <c r="J336" s="798"/>
      <c r="K336" s="800"/>
    </row>
    <row r="337" spans="1:11" s="801" customFormat="1" ht="15" customHeight="1">
      <c r="A337" s="809" t="s">
        <v>1715</v>
      </c>
      <c r="B337" s="810" t="s">
        <v>1378</v>
      </c>
      <c r="C337" s="809" t="s">
        <v>1715</v>
      </c>
      <c r="D337" s="816" t="s">
        <v>133</v>
      </c>
      <c r="E337" s="817" t="s">
        <v>1716</v>
      </c>
      <c r="F337" s="791" t="s">
        <v>580</v>
      </c>
      <c r="G337" s="792" t="s">
        <v>254</v>
      </c>
      <c r="H337" s="798" t="s">
        <v>253</v>
      </c>
      <c r="I337" s="800" t="s">
        <v>254</v>
      </c>
      <c r="J337" s="798"/>
      <c r="K337" s="800"/>
    </row>
    <row r="338" spans="1:11" s="801" customFormat="1" ht="15" customHeight="1">
      <c r="A338" s="818" t="s">
        <v>580</v>
      </c>
      <c r="B338" s="819" t="s">
        <v>1386</v>
      </c>
      <c r="C338" s="818" t="s">
        <v>580</v>
      </c>
      <c r="D338" s="823" t="s">
        <v>1387</v>
      </c>
      <c r="E338" s="824" t="s">
        <v>1157</v>
      </c>
      <c r="F338" s="798"/>
      <c r="G338" s="799"/>
      <c r="H338" s="798"/>
      <c r="I338" s="800"/>
      <c r="J338" s="798"/>
      <c r="K338" s="800"/>
    </row>
    <row r="339" spans="1:11" s="801" customFormat="1" ht="15" customHeight="1">
      <c r="A339" s="818" t="s">
        <v>580</v>
      </c>
      <c r="B339" s="819" t="s">
        <v>1393</v>
      </c>
      <c r="C339" s="818" t="s">
        <v>580</v>
      </c>
      <c r="D339" s="823" t="s">
        <v>1394</v>
      </c>
      <c r="E339" s="824" t="s">
        <v>1159</v>
      </c>
      <c r="F339" s="798"/>
      <c r="G339" s="799"/>
      <c r="H339" s="798"/>
      <c r="I339" s="800"/>
      <c r="J339" s="798"/>
      <c r="K339" s="800"/>
    </row>
    <row r="340" spans="1:11" s="801" customFormat="1" ht="15" customHeight="1">
      <c r="A340" s="807" t="s">
        <v>580</v>
      </c>
      <c r="B340" s="825" t="s">
        <v>1391</v>
      </c>
      <c r="C340" s="807" t="s">
        <v>580</v>
      </c>
      <c r="D340" s="821" t="s">
        <v>1392</v>
      </c>
      <c r="E340" s="797" t="s">
        <v>254</v>
      </c>
      <c r="F340" s="798"/>
      <c r="G340" s="799"/>
      <c r="H340" s="798"/>
      <c r="I340" s="800"/>
      <c r="J340" s="798"/>
      <c r="K340" s="800"/>
    </row>
    <row r="341" spans="1:11" s="801" customFormat="1" ht="15" customHeight="1">
      <c r="A341" s="787"/>
      <c r="B341" s="788"/>
      <c r="C341" s="787" t="s">
        <v>1717</v>
      </c>
      <c r="D341" s="789" t="s">
        <v>1423</v>
      </c>
      <c r="E341" s="790" t="s">
        <v>1718</v>
      </c>
      <c r="F341" s="791" t="s">
        <v>581</v>
      </c>
      <c r="G341" s="792" t="s">
        <v>1719</v>
      </c>
      <c r="H341" s="791" t="s">
        <v>255</v>
      </c>
      <c r="I341" s="792" t="s">
        <v>1719</v>
      </c>
      <c r="J341" s="791" t="s">
        <v>1720</v>
      </c>
      <c r="K341" s="793" t="s">
        <v>1721</v>
      </c>
    </row>
    <row r="342" spans="1:11" s="801" customFormat="1" ht="15" customHeight="1">
      <c r="A342" s="794" t="s">
        <v>1717</v>
      </c>
      <c r="B342" s="795" t="s">
        <v>1378</v>
      </c>
      <c r="C342" s="794"/>
      <c r="D342" s="796"/>
      <c r="E342" s="797" t="s">
        <v>1722</v>
      </c>
      <c r="F342" s="798"/>
      <c r="G342" s="799"/>
      <c r="H342" s="798"/>
      <c r="I342" s="800"/>
      <c r="J342" s="798"/>
      <c r="K342" s="800"/>
    </row>
    <row r="343" spans="1:11" s="801" customFormat="1" ht="15" customHeight="1">
      <c r="A343" s="794" t="s">
        <v>1717</v>
      </c>
      <c r="B343" s="795" t="s">
        <v>1386</v>
      </c>
      <c r="C343" s="794"/>
      <c r="D343" s="796"/>
      <c r="E343" s="797" t="s">
        <v>1723</v>
      </c>
      <c r="F343" s="798"/>
      <c r="G343" s="799"/>
      <c r="H343" s="798"/>
      <c r="I343" s="800"/>
      <c r="J343" s="798"/>
      <c r="K343" s="800"/>
    </row>
    <row r="344" spans="1:11" s="801" customFormat="1" ht="15" customHeight="1">
      <c r="A344" s="807" t="s">
        <v>581</v>
      </c>
      <c r="B344" s="825" t="s">
        <v>1393</v>
      </c>
      <c r="C344" s="807"/>
      <c r="D344" s="821"/>
      <c r="E344" s="826" t="s">
        <v>1724</v>
      </c>
      <c r="F344" s="827"/>
      <c r="G344" s="828"/>
      <c r="H344" s="827"/>
      <c r="I344" s="833"/>
      <c r="J344" s="798"/>
      <c r="K344" s="800"/>
    </row>
    <row r="345" spans="1:11" s="801" customFormat="1" ht="15" customHeight="1">
      <c r="A345" s="834" t="s">
        <v>1725</v>
      </c>
      <c r="B345" s="835" t="s">
        <v>1378</v>
      </c>
      <c r="C345" s="834" t="s">
        <v>1725</v>
      </c>
      <c r="D345" s="836" t="s">
        <v>133</v>
      </c>
      <c r="E345" s="837" t="s">
        <v>583</v>
      </c>
      <c r="F345" s="814" t="s">
        <v>582</v>
      </c>
      <c r="G345" s="815" t="s">
        <v>583</v>
      </c>
      <c r="H345" s="798" t="s">
        <v>257</v>
      </c>
      <c r="I345" s="800" t="s">
        <v>258</v>
      </c>
      <c r="J345" s="798"/>
      <c r="K345" s="800"/>
    </row>
    <row r="346" spans="1:11" s="801" customFormat="1" ht="15" customHeight="1">
      <c r="A346" s="787" t="s">
        <v>1726</v>
      </c>
      <c r="B346" s="788" t="s">
        <v>1378</v>
      </c>
      <c r="C346" s="787" t="s">
        <v>1726</v>
      </c>
      <c r="D346" s="789" t="s">
        <v>133</v>
      </c>
      <c r="E346" s="790" t="s">
        <v>585</v>
      </c>
      <c r="F346" s="814" t="s">
        <v>584</v>
      </c>
      <c r="G346" s="815" t="s">
        <v>585</v>
      </c>
      <c r="H346" s="798"/>
      <c r="I346" s="800"/>
      <c r="J346" s="827"/>
      <c r="K346" s="833"/>
    </row>
    <row r="347" spans="1:11" s="801" customFormat="1" ht="15" customHeight="1">
      <c r="A347" s="809" t="s">
        <v>1727</v>
      </c>
      <c r="B347" s="810" t="s">
        <v>1378</v>
      </c>
      <c r="C347" s="809" t="s">
        <v>1727</v>
      </c>
      <c r="D347" s="816" t="s">
        <v>133</v>
      </c>
      <c r="E347" s="817" t="s">
        <v>1165</v>
      </c>
      <c r="F347" s="798" t="s">
        <v>586</v>
      </c>
      <c r="G347" s="799" t="s">
        <v>4</v>
      </c>
      <c r="H347" s="791" t="s">
        <v>259</v>
      </c>
      <c r="I347" s="793" t="s">
        <v>4</v>
      </c>
      <c r="J347" s="791" t="s">
        <v>1728</v>
      </c>
      <c r="K347" s="793" t="s">
        <v>4</v>
      </c>
    </row>
    <row r="348" spans="1:11" s="801" customFormat="1" ht="15" customHeight="1">
      <c r="A348" s="818" t="s">
        <v>1727</v>
      </c>
      <c r="B348" s="819" t="s">
        <v>1386</v>
      </c>
      <c r="C348" s="818" t="s">
        <v>1727</v>
      </c>
      <c r="D348" s="823" t="s">
        <v>1387</v>
      </c>
      <c r="E348" s="824" t="s">
        <v>1167</v>
      </c>
      <c r="F348" s="798"/>
      <c r="G348" s="799"/>
      <c r="H348" s="798"/>
      <c r="I348" s="800"/>
      <c r="J348" s="798"/>
      <c r="K348" s="800"/>
    </row>
    <row r="349" spans="1:11" s="801" customFormat="1" ht="15" customHeight="1">
      <c r="A349" s="807" t="s">
        <v>1727</v>
      </c>
      <c r="B349" s="825" t="s">
        <v>1393</v>
      </c>
      <c r="C349" s="807" t="s">
        <v>1727</v>
      </c>
      <c r="D349" s="821" t="s">
        <v>1394</v>
      </c>
      <c r="E349" s="824" t="s">
        <v>1729</v>
      </c>
      <c r="F349" s="798"/>
      <c r="G349" s="799"/>
      <c r="H349" s="827"/>
      <c r="I349" s="833"/>
      <c r="J349" s="827"/>
      <c r="K349" s="833"/>
    </row>
    <row r="350" spans="1:11" s="801" customFormat="1" ht="15" customHeight="1">
      <c r="A350" s="809" t="s">
        <v>1730</v>
      </c>
      <c r="B350" s="810" t="s">
        <v>1378</v>
      </c>
      <c r="C350" s="809" t="s">
        <v>1730</v>
      </c>
      <c r="D350" s="816" t="s">
        <v>133</v>
      </c>
      <c r="E350" s="817" t="s">
        <v>1171</v>
      </c>
      <c r="F350" s="791" t="s">
        <v>587</v>
      </c>
      <c r="G350" s="792" t="s">
        <v>5</v>
      </c>
      <c r="H350" s="798" t="s">
        <v>260</v>
      </c>
      <c r="I350" s="800" t="s">
        <v>5</v>
      </c>
      <c r="J350" s="791" t="s">
        <v>1731</v>
      </c>
      <c r="K350" s="793" t="s">
        <v>5</v>
      </c>
    </row>
    <row r="351" spans="1:11" s="801" customFormat="1" ht="15" customHeight="1">
      <c r="A351" s="807" t="s">
        <v>1730</v>
      </c>
      <c r="B351" s="825" t="s">
        <v>1386</v>
      </c>
      <c r="C351" s="807" t="s">
        <v>1730</v>
      </c>
      <c r="D351" s="821" t="s">
        <v>1387</v>
      </c>
      <c r="E351" s="826" t="s">
        <v>5</v>
      </c>
      <c r="F351" s="827"/>
      <c r="G351" s="828"/>
      <c r="H351" s="798"/>
      <c r="I351" s="800"/>
      <c r="J351" s="827"/>
      <c r="K351" s="833"/>
    </row>
    <row r="352" spans="1:11" s="801" customFormat="1" ht="15" customHeight="1">
      <c r="A352" s="807" t="s">
        <v>588</v>
      </c>
      <c r="B352" s="825" t="s">
        <v>1378</v>
      </c>
      <c r="C352" s="807" t="s">
        <v>588</v>
      </c>
      <c r="D352" s="821" t="s">
        <v>133</v>
      </c>
      <c r="E352" s="826" t="s">
        <v>343</v>
      </c>
      <c r="F352" s="798" t="s">
        <v>588</v>
      </c>
      <c r="G352" s="799" t="s">
        <v>343</v>
      </c>
      <c r="H352" s="791" t="s">
        <v>261</v>
      </c>
      <c r="I352" s="793" t="s">
        <v>36</v>
      </c>
      <c r="J352" s="791" t="s">
        <v>1732</v>
      </c>
      <c r="K352" s="793" t="s">
        <v>36</v>
      </c>
    </row>
    <row r="353" spans="1:11" s="801" customFormat="1" ht="15" customHeight="1">
      <c r="A353" s="834" t="s">
        <v>589</v>
      </c>
      <c r="B353" s="835" t="s">
        <v>1378</v>
      </c>
      <c r="C353" s="834" t="s">
        <v>589</v>
      </c>
      <c r="D353" s="836" t="s">
        <v>133</v>
      </c>
      <c r="E353" s="837" t="s">
        <v>344</v>
      </c>
      <c r="F353" s="814" t="s">
        <v>589</v>
      </c>
      <c r="G353" s="815" t="s">
        <v>344</v>
      </c>
      <c r="H353" s="827"/>
      <c r="I353" s="833"/>
      <c r="J353" s="827"/>
      <c r="K353" s="833"/>
    </row>
    <row r="354" spans="1:11" s="801" customFormat="1" ht="15" customHeight="1">
      <c r="A354" s="787" t="s">
        <v>1733</v>
      </c>
      <c r="B354" s="788" t="s">
        <v>1378</v>
      </c>
      <c r="C354" s="787"/>
      <c r="D354" s="789"/>
      <c r="E354" s="790" t="s">
        <v>591</v>
      </c>
      <c r="F354" s="791" t="s">
        <v>590</v>
      </c>
      <c r="G354" s="792" t="s">
        <v>591</v>
      </c>
      <c r="H354" s="791" t="s">
        <v>262</v>
      </c>
      <c r="I354" s="793" t="s">
        <v>6</v>
      </c>
      <c r="J354" s="791" t="s">
        <v>1734</v>
      </c>
      <c r="K354" s="793" t="s">
        <v>6</v>
      </c>
    </row>
    <row r="355" spans="1:11" s="801" customFormat="1" ht="15" customHeight="1">
      <c r="A355" s="794"/>
      <c r="B355" s="795"/>
      <c r="C355" s="794" t="s">
        <v>1733</v>
      </c>
      <c r="D355" s="796" t="s">
        <v>133</v>
      </c>
      <c r="E355" s="797" t="s">
        <v>1735</v>
      </c>
      <c r="F355" s="798"/>
      <c r="G355" s="799"/>
      <c r="H355" s="798"/>
      <c r="I355" s="800"/>
      <c r="J355" s="798"/>
      <c r="K355" s="800"/>
    </row>
    <row r="356" spans="1:11" s="801" customFormat="1" ht="15" customHeight="1">
      <c r="A356" s="794"/>
      <c r="B356" s="795"/>
      <c r="C356" s="794" t="s">
        <v>1733</v>
      </c>
      <c r="D356" s="796" t="s">
        <v>135</v>
      </c>
      <c r="E356" s="797" t="s">
        <v>1736</v>
      </c>
      <c r="F356" s="798"/>
      <c r="G356" s="799"/>
      <c r="H356" s="798"/>
      <c r="I356" s="800"/>
      <c r="J356" s="798"/>
      <c r="K356" s="800"/>
    </row>
    <row r="357" spans="1:11" s="801" customFormat="1" ht="15" customHeight="1">
      <c r="A357" s="794"/>
      <c r="B357" s="795"/>
      <c r="C357" s="794" t="s">
        <v>1733</v>
      </c>
      <c r="D357" s="796" t="s">
        <v>137</v>
      </c>
      <c r="E357" s="797" t="s">
        <v>1737</v>
      </c>
      <c r="F357" s="798"/>
      <c r="G357" s="799"/>
      <c r="H357" s="798"/>
      <c r="I357" s="800"/>
      <c r="J357" s="798"/>
      <c r="K357" s="800"/>
    </row>
    <row r="358" spans="1:11" s="801" customFormat="1" ht="15" customHeight="1">
      <c r="A358" s="807"/>
      <c r="B358" s="825"/>
      <c r="C358" s="807" t="s">
        <v>1733</v>
      </c>
      <c r="D358" s="821" t="s">
        <v>1548</v>
      </c>
      <c r="E358" s="826" t="s">
        <v>1738</v>
      </c>
      <c r="F358" s="827"/>
      <c r="G358" s="828"/>
      <c r="H358" s="798"/>
      <c r="I358" s="800"/>
      <c r="J358" s="798"/>
      <c r="K358" s="800"/>
    </row>
    <row r="359" spans="1:11" s="801" customFormat="1" ht="15" customHeight="1">
      <c r="A359" s="809" t="s">
        <v>1739</v>
      </c>
      <c r="B359" s="810" t="s">
        <v>1378</v>
      </c>
      <c r="C359" s="809" t="s">
        <v>1739</v>
      </c>
      <c r="D359" s="816" t="s">
        <v>133</v>
      </c>
      <c r="E359" s="817" t="s">
        <v>1177</v>
      </c>
      <c r="F359" s="791" t="s">
        <v>592</v>
      </c>
      <c r="G359" s="792" t="s">
        <v>593</v>
      </c>
      <c r="H359" s="798"/>
      <c r="I359" s="800"/>
      <c r="J359" s="798"/>
      <c r="K359" s="800"/>
    </row>
    <row r="360" spans="1:11" s="801" customFormat="1" ht="15" customHeight="1">
      <c r="A360" s="807" t="s">
        <v>1739</v>
      </c>
      <c r="B360" s="825" t="s">
        <v>1386</v>
      </c>
      <c r="C360" s="807" t="s">
        <v>1739</v>
      </c>
      <c r="D360" s="821" t="s">
        <v>1387</v>
      </c>
      <c r="E360" s="826" t="s">
        <v>1179</v>
      </c>
      <c r="F360" s="827"/>
      <c r="G360" s="828"/>
      <c r="H360" s="827"/>
      <c r="I360" s="833"/>
      <c r="J360" s="827"/>
      <c r="K360" s="833"/>
    </row>
    <row r="361" spans="1:11" s="801" customFormat="1" ht="15" customHeight="1">
      <c r="A361" s="809" t="s">
        <v>1740</v>
      </c>
      <c r="B361" s="810" t="s">
        <v>1378</v>
      </c>
      <c r="C361" s="809" t="s">
        <v>1740</v>
      </c>
      <c r="D361" s="816" t="s">
        <v>133</v>
      </c>
      <c r="E361" s="824" t="s">
        <v>1181</v>
      </c>
      <c r="F361" s="791" t="s">
        <v>594</v>
      </c>
      <c r="G361" s="792" t="s">
        <v>264</v>
      </c>
      <c r="H361" s="798" t="s">
        <v>263</v>
      </c>
      <c r="I361" s="800" t="s">
        <v>264</v>
      </c>
      <c r="J361" s="791" t="s">
        <v>1741</v>
      </c>
      <c r="K361" s="793" t="s">
        <v>1742</v>
      </c>
    </row>
    <row r="362" spans="1:11" s="801" customFormat="1" ht="15" customHeight="1">
      <c r="A362" s="794" t="s">
        <v>1740</v>
      </c>
      <c r="B362" s="795" t="s">
        <v>1386</v>
      </c>
      <c r="C362" s="794" t="s">
        <v>1740</v>
      </c>
      <c r="D362" s="796" t="s">
        <v>1387</v>
      </c>
      <c r="E362" s="812" t="s">
        <v>1183</v>
      </c>
      <c r="F362" s="798"/>
      <c r="G362" s="799"/>
      <c r="H362" s="798"/>
      <c r="I362" s="800"/>
      <c r="J362" s="798"/>
      <c r="K362" s="800"/>
    </row>
    <row r="363" spans="1:11" s="801" customFormat="1" ht="15" customHeight="1">
      <c r="A363" s="834" t="s">
        <v>595</v>
      </c>
      <c r="B363" s="835" t="s">
        <v>1378</v>
      </c>
      <c r="C363" s="834" t="s">
        <v>595</v>
      </c>
      <c r="D363" s="836" t="s">
        <v>133</v>
      </c>
      <c r="E363" s="837" t="s">
        <v>1743</v>
      </c>
      <c r="F363" s="879" t="s">
        <v>595</v>
      </c>
      <c r="G363" s="815" t="s">
        <v>1743</v>
      </c>
      <c r="H363" s="814" t="s">
        <v>265</v>
      </c>
      <c r="I363" s="843" t="s">
        <v>266</v>
      </c>
      <c r="J363" s="798"/>
      <c r="K363" s="800"/>
    </row>
    <row r="364" spans="1:11" s="801" customFormat="1" ht="15" customHeight="1">
      <c r="A364" s="807" t="s">
        <v>596</v>
      </c>
      <c r="B364" s="825" t="s">
        <v>1414</v>
      </c>
      <c r="C364" s="807" t="s">
        <v>596</v>
      </c>
      <c r="D364" s="821" t="s">
        <v>1382</v>
      </c>
      <c r="E364" s="826" t="s">
        <v>1744</v>
      </c>
      <c r="F364" s="880" t="s">
        <v>596</v>
      </c>
      <c r="G364" s="828" t="s">
        <v>1744</v>
      </c>
      <c r="H364" s="814" t="s">
        <v>267</v>
      </c>
      <c r="I364" s="843" t="s">
        <v>268</v>
      </c>
      <c r="J364" s="827"/>
      <c r="K364" s="833"/>
    </row>
    <row r="365" spans="1:11" s="801" customFormat="1" ht="15" customHeight="1">
      <c r="A365" s="787" t="s">
        <v>1745</v>
      </c>
      <c r="B365" s="788" t="s">
        <v>1378</v>
      </c>
      <c r="C365" s="787" t="s">
        <v>1745</v>
      </c>
      <c r="D365" s="789" t="s">
        <v>1382</v>
      </c>
      <c r="E365" s="837" t="s">
        <v>598</v>
      </c>
      <c r="F365" s="798" t="s">
        <v>597</v>
      </c>
      <c r="G365" s="799" t="s">
        <v>598</v>
      </c>
      <c r="H365" s="798" t="s">
        <v>269</v>
      </c>
      <c r="I365" s="800" t="s">
        <v>270</v>
      </c>
      <c r="J365" s="791" t="s">
        <v>1746</v>
      </c>
      <c r="K365" s="793" t="s">
        <v>1747</v>
      </c>
    </row>
    <row r="366" spans="1:11" s="801" customFormat="1" ht="15" customHeight="1">
      <c r="A366" s="834" t="s">
        <v>1748</v>
      </c>
      <c r="B366" s="835" t="s">
        <v>1378</v>
      </c>
      <c r="C366" s="834" t="s">
        <v>1748</v>
      </c>
      <c r="D366" s="836" t="s">
        <v>133</v>
      </c>
      <c r="E366" s="837" t="s">
        <v>600</v>
      </c>
      <c r="F366" s="814" t="s">
        <v>599</v>
      </c>
      <c r="G366" s="815" t="s">
        <v>600</v>
      </c>
      <c r="H366" s="798"/>
      <c r="I366" s="800"/>
      <c r="J366" s="798"/>
      <c r="K366" s="800"/>
    </row>
    <row r="367" spans="1:11" s="801" customFormat="1" ht="15" customHeight="1">
      <c r="A367" s="809" t="s">
        <v>1749</v>
      </c>
      <c r="B367" s="810" t="s">
        <v>1378</v>
      </c>
      <c r="C367" s="809" t="s">
        <v>1749</v>
      </c>
      <c r="D367" s="816" t="s">
        <v>133</v>
      </c>
      <c r="E367" s="817" t="s">
        <v>1189</v>
      </c>
      <c r="F367" s="798" t="s">
        <v>601</v>
      </c>
      <c r="G367" s="799" t="s">
        <v>602</v>
      </c>
      <c r="H367" s="791" t="s">
        <v>271</v>
      </c>
      <c r="I367" s="1067" t="s">
        <v>272</v>
      </c>
      <c r="J367" s="798"/>
      <c r="K367" s="800"/>
    </row>
    <row r="368" spans="1:11" s="801" customFormat="1" ht="15" customHeight="1">
      <c r="A368" s="807" t="s">
        <v>1749</v>
      </c>
      <c r="B368" s="825" t="s">
        <v>1386</v>
      </c>
      <c r="C368" s="807" t="s">
        <v>1749</v>
      </c>
      <c r="D368" s="821" t="s">
        <v>1387</v>
      </c>
      <c r="E368" s="822" t="s">
        <v>1191</v>
      </c>
      <c r="F368" s="798"/>
      <c r="G368" s="799"/>
      <c r="H368" s="798"/>
      <c r="I368" s="1068"/>
      <c r="J368" s="798"/>
      <c r="K368" s="800"/>
    </row>
    <row r="369" spans="1:11" s="801" customFormat="1" ht="27.65" customHeight="1">
      <c r="A369" s="868" t="s">
        <v>1750</v>
      </c>
      <c r="B369" s="869" t="s">
        <v>1378</v>
      </c>
      <c r="C369" s="868" t="s">
        <v>1750</v>
      </c>
      <c r="D369" s="870" t="s">
        <v>1390</v>
      </c>
      <c r="E369" s="848" t="s">
        <v>1751</v>
      </c>
      <c r="F369" s="849" t="s">
        <v>603</v>
      </c>
      <c r="G369" s="881" t="s">
        <v>604</v>
      </c>
      <c r="H369" s="827"/>
      <c r="I369" s="833"/>
      <c r="J369" s="827"/>
      <c r="K369" s="833"/>
    </row>
    <row r="370" spans="1:11" s="801" customFormat="1" ht="15" customHeight="1">
      <c r="A370" s="834" t="s">
        <v>1752</v>
      </c>
      <c r="B370" s="835" t="s">
        <v>1753</v>
      </c>
      <c r="C370" s="834" t="s">
        <v>1752</v>
      </c>
      <c r="D370" s="836" t="s">
        <v>1593</v>
      </c>
      <c r="E370" s="837" t="s">
        <v>1754</v>
      </c>
      <c r="F370" s="814" t="s">
        <v>605</v>
      </c>
      <c r="G370" s="815" t="s">
        <v>606</v>
      </c>
      <c r="H370" s="791" t="s">
        <v>273</v>
      </c>
      <c r="I370" s="793" t="s">
        <v>274</v>
      </c>
      <c r="J370" s="791" t="s">
        <v>1746</v>
      </c>
      <c r="K370" s="793" t="s">
        <v>1755</v>
      </c>
    </row>
    <row r="371" spans="1:11" s="801" customFormat="1" ht="15" customHeight="1">
      <c r="A371" s="834" t="s">
        <v>1756</v>
      </c>
      <c r="B371" s="835" t="s">
        <v>1753</v>
      </c>
      <c r="C371" s="834" t="s">
        <v>1756</v>
      </c>
      <c r="D371" s="836" t="s">
        <v>1593</v>
      </c>
      <c r="E371" s="837" t="s">
        <v>1757</v>
      </c>
      <c r="F371" s="798" t="s">
        <v>607</v>
      </c>
      <c r="G371" s="799" t="s">
        <v>608</v>
      </c>
      <c r="H371" s="798"/>
      <c r="I371" s="800"/>
      <c r="J371" s="798"/>
      <c r="K371" s="800"/>
    </row>
    <row r="372" spans="1:11" s="801" customFormat="1" ht="15" customHeight="1">
      <c r="A372" s="834" t="s">
        <v>1758</v>
      </c>
      <c r="B372" s="835" t="s">
        <v>1378</v>
      </c>
      <c r="C372" s="834" t="s">
        <v>1758</v>
      </c>
      <c r="D372" s="836" t="s">
        <v>133</v>
      </c>
      <c r="E372" s="837" t="s">
        <v>610</v>
      </c>
      <c r="F372" s="814" t="s">
        <v>609</v>
      </c>
      <c r="G372" s="815" t="s">
        <v>610</v>
      </c>
      <c r="H372" s="791" t="s">
        <v>275</v>
      </c>
      <c r="I372" s="793" t="s">
        <v>276</v>
      </c>
      <c r="J372" s="798"/>
      <c r="K372" s="800"/>
    </row>
    <row r="373" spans="1:11" s="801" customFormat="1" ht="15" customHeight="1">
      <c r="A373" s="787" t="s">
        <v>1759</v>
      </c>
      <c r="B373" s="788" t="s">
        <v>1378</v>
      </c>
      <c r="C373" s="787"/>
      <c r="D373" s="789"/>
      <c r="E373" s="790" t="s">
        <v>612</v>
      </c>
      <c r="F373" s="798" t="s">
        <v>611</v>
      </c>
      <c r="G373" s="799" t="s">
        <v>612</v>
      </c>
      <c r="H373" s="798"/>
      <c r="I373" s="800"/>
      <c r="J373" s="798"/>
      <c r="K373" s="800"/>
    </row>
    <row r="374" spans="1:11" s="801" customFormat="1" ht="15" customHeight="1">
      <c r="A374" s="794"/>
      <c r="B374" s="795"/>
      <c r="C374" s="794" t="s">
        <v>1759</v>
      </c>
      <c r="D374" s="796" t="s">
        <v>133</v>
      </c>
      <c r="E374" s="797" t="s">
        <v>1760</v>
      </c>
      <c r="F374" s="798"/>
      <c r="G374" s="799"/>
      <c r="H374" s="798"/>
      <c r="I374" s="800"/>
      <c r="J374" s="798"/>
      <c r="K374" s="800"/>
    </row>
    <row r="375" spans="1:11" s="801" customFormat="1" ht="15" customHeight="1">
      <c r="A375" s="807"/>
      <c r="B375" s="825"/>
      <c r="C375" s="807" t="s">
        <v>1759</v>
      </c>
      <c r="D375" s="821" t="s">
        <v>135</v>
      </c>
      <c r="E375" s="826" t="s">
        <v>1761</v>
      </c>
      <c r="F375" s="798"/>
      <c r="G375" s="799"/>
      <c r="H375" s="798"/>
      <c r="I375" s="800"/>
      <c r="J375" s="798"/>
      <c r="K375" s="800"/>
    </row>
    <row r="376" spans="1:11" s="801" customFormat="1" ht="15" customHeight="1">
      <c r="A376" s="834" t="s">
        <v>1762</v>
      </c>
      <c r="B376" s="835" t="s">
        <v>1378</v>
      </c>
      <c r="C376" s="834" t="s">
        <v>1762</v>
      </c>
      <c r="D376" s="836" t="s">
        <v>133</v>
      </c>
      <c r="E376" s="837" t="s">
        <v>614</v>
      </c>
      <c r="F376" s="814" t="s">
        <v>613</v>
      </c>
      <c r="G376" s="815" t="s">
        <v>614</v>
      </c>
      <c r="H376" s="827"/>
      <c r="I376" s="833"/>
      <c r="J376" s="798"/>
      <c r="K376" s="800"/>
    </row>
    <row r="377" spans="1:11" s="801" customFormat="1" ht="15" customHeight="1">
      <c r="A377" s="787" t="s">
        <v>1763</v>
      </c>
      <c r="B377" s="788" t="s">
        <v>1378</v>
      </c>
      <c r="C377" s="787"/>
      <c r="D377" s="789"/>
      <c r="E377" s="790" t="s">
        <v>278</v>
      </c>
      <c r="F377" s="798" t="s">
        <v>615</v>
      </c>
      <c r="G377" s="799" t="s">
        <v>278</v>
      </c>
      <c r="H377" s="798" t="s">
        <v>277</v>
      </c>
      <c r="I377" s="800" t="s">
        <v>278</v>
      </c>
      <c r="J377" s="798"/>
      <c r="K377" s="800"/>
    </row>
    <row r="378" spans="1:11" s="801" customFormat="1" ht="15" customHeight="1">
      <c r="A378" s="794"/>
      <c r="B378" s="795"/>
      <c r="C378" s="794" t="s">
        <v>1763</v>
      </c>
      <c r="D378" s="796" t="s">
        <v>133</v>
      </c>
      <c r="E378" s="797" t="s">
        <v>1764</v>
      </c>
      <c r="F378" s="798"/>
      <c r="G378" s="799"/>
      <c r="H378" s="798"/>
      <c r="I378" s="800"/>
      <c r="J378" s="798"/>
      <c r="K378" s="800"/>
    </row>
    <row r="379" spans="1:11" s="801" customFormat="1" ht="15" customHeight="1">
      <c r="A379" s="794"/>
      <c r="B379" s="795"/>
      <c r="C379" s="794" t="s">
        <v>615</v>
      </c>
      <c r="D379" s="796" t="s">
        <v>135</v>
      </c>
      <c r="E379" s="797" t="s">
        <v>1765</v>
      </c>
      <c r="F379" s="798"/>
      <c r="G379" s="799"/>
      <c r="H379" s="798"/>
      <c r="I379" s="800"/>
      <c r="J379" s="798"/>
      <c r="K379" s="800"/>
    </row>
    <row r="380" spans="1:11" s="801" customFormat="1" ht="15" customHeight="1">
      <c r="A380" s="794"/>
      <c r="B380" s="795"/>
      <c r="C380" s="794" t="s">
        <v>615</v>
      </c>
      <c r="D380" s="796" t="s">
        <v>137</v>
      </c>
      <c r="E380" s="797" t="s">
        <v>1766</v>
      </c>
      <c r="F380" s="798"/>
      <c r="G380" s="799"/>
      <c r="H380" s="798"/>
      <c r="I380" s="800"/>
      <c r="J380" s="798"/>
      <c r="K380" s="800"/>
    </row>
    <row r="381" spans="1:11" s="801" customFormat="1" ht="15" customHeight="1">
      <c r="A381" s="807"/>
      <c r="B381" s="825"/>
      <c r="C381" s="807" t="s">
        <v>615</v>
      </c>
      <c r="D381" s="821" t="s">
        <v>1548</v>
      </c>
      <c r="E381" s="826" t="s">
        <v>1767</v>
      </c>
      <c r="F381" s="798"/>
      <c r="G381" s="799"/>
      <c r="H381" s="798"/>
      <c r="I381" s="800"/>
      <c r="J381" s="798"/>
      <c r="K381" s="800"/>
    </row>
    <row r="382" spans="1:11" s="801" customFormat="1" ht="15" customHeight="1">
      <c r="A382" s="834" t="s">
        <v>1768</v>
      </c>
      <c r="B382" s="835" t="s">
        <v>1378</v>
      </c>
      <c r="C382" s="834" t="s">
        <v>1768</v>
      </c>
      <c r="D382" s="836" t="s">
        <v>133</v>
      </c>
      <c r="E382" s="837" t="s">
        <v>1769</v>
      </c>
      <c r="F382" s="814" t="s">
        <v>616</v>
      </c>
      <c r="G382" s="815" t="s">
        <v>280</v>
      </c>
      <c r="H382" s="814" t="s">
        <v>279</v>
      </c>
      <c r="I382" s="843" t="s">
        <v>280</v>
      </c>
      <c r="J382" s="798"/>
      <c r="K382" s="800"/>
    </row>
    <row r="383" spans="1:11" s="801" customFormat="1" ht="15" customHeight="1">
      <c r="A383" s="834" t="s">
        <v>1770</v>
      </c>
      <c r="B383" s="835" t="s">
        <v>1378</v>
      </c>
      <c r="C383" s="834" t="s">
        <v>1770</v>
      </c>
      <c r="D383" s="836" t="s">
        <v>133</v>
      </c>
      <c r="E383" s="837" t="s">
        <v>282</v>
      </c>
      <c r="F383" s="798" t="s">
        <v>617</v>
      </c>
      <c r="G383" s="799" t="s">
        <v>282</v>
      </c>
      <c r="H383" s="814" t="s">
        <v>281</v>
      </c>
      <c r="I383" s="843" t="s">
        <v>282</v>
      </c>
      <c r="J383" s="798"/>
      <c r="K383" s="800"/>
    </row>
    <row r="384" spans="1:11" s="801" customFormat="1" ht="15" customHeight="1">
      <c r="A384" s="834" t="s">
        <v>1771</v>
      </c>
      <c r="B384" s="835" t="s">
        <v>1378</v>
      </c>
      <c r="C384" s="834" t="s">
        <v>1771</v>
      </c>
      <c r="D384" s="836" t="s">
        <v>133</v>
      </c>
      <c r="E384" s="837" t="s">
        <v>619</v>
      </c>
      <c r="F384" s="814" t="s">
        <v>618</v>
      </c>
      <c r="G384" s="815" t="s">
        <v>619</v>
      </c>
      <c r="H384" s="791" t="s">
        <v>283</v>
      </c>
      <c r="I384" s="793" t="s">
        <v>284</v>
      </c>
      <c r="J384" s="798"/>
      <c r="K384" s="800"/>
    </row>
    <row r="385" spans="1:11" s="801" customFormat="1" ht="15" customHeight="1">
      <c r="A385" s="809" t="s">
        <v>620</v>
      </c>
      <c r="B385" s="810" t="s">
        <v>1378</v>
      </c>
      <c r="C385" s="809" t="s">
        <v>620</v>
      </c>
      <c r="D385" s="816" t="s">
        <v>133</v>
      </c>
      <c r="E385" s="817" t="s">
        <v>1203</v>
      </c>
      <c r="F385" s="798" t="s">
        <v>620</v>
      </c>
      <c r="G385" s="1067" t="s">
        <v>621</v>
      </c>
      <c r="H385" s="798"/>
      <c r="I385" s="800"/>
      <c r="J385" s="798"/>
      <c r="K385" s="800"/>
    </row>
    <row r="386" spans="1:11" s="801" customFormat="1" ht="15" customHeight="1">
      <c r="A386" s="818" t="s">
        <v>620</v>
      </c>
      <c r="B386" s="819" t="s">
        <v>1386</v>
      </c>
      <c r="C386" s="818" t="s">
        <v>620</v>
      </c>
      <c r="D386" s="823" t="s">
        <v>1387</v>
      </c>
      <c r="E386" s="824" t="s">
        <v>1772</v>
      </c>
      <c r="F386" s="798"/>
      <c r="G386" s="1068"/>
      <c r="H386" s="798"/>
      <c r="I386" s="800"/>
      <c r="J386" s="798"/>
      <c r="K386" s="800"/>
    </row>
    <row r="387" spans="1:11" s="801" customFormat="1" ht="15" customHeight="1">
      <c r="A387" s="818" t="s">
        <v>620</v>
      </c>
      <c r="B387" s="819" t="s">
        <v>1393</v>
      </c>
      <c r="C387" s="818" t="s">
        <v>620</v>
      </c>
      <c r="D387" s="823" t="s">
        <v>1394</v>
      </c>
      <c r="E387" s="824" t="s">
        <v>1773</v>
      </c>
      <c r="F387" s="798"/>
      <c r="G387" s="799"/>
      <c r="H387" s="798"/>
      <c r="I387" s="800"/>
      <c r="J387" s="798"/>
      <c r="K387" s="800"/>
    </row>
    <row r="388" spans="1:11" s="801" customFormat="1" ht="15" customHeight="1">
      <c r="A388" s="818" t="s">
        <v>620</v>
      </c>
      <c r="B388" s="819" t="s">
        <v>1453</v>
      </c>
      <c r="C388" s="818" t="s">
        <v>620</v>
      </c>
      <c r="D388" s="823" t="s">
        <v>1454</v>
      </c>
      <c r="E388" s="824" t="s">
        <v>1774</v>
      </c>
      <c r="F388" s="798"/>
      <c r="G388" s="799"/>
      <c r="H388" s="798"/>
      <c r="I388" s="800"/>
      <c r="J388" s="798"/>
      <c r="K388" s="800"/>
    </row>
    <row r="389" spans="1:11" s="801" customFormat="1" ht="15" customHeight="1">
      <c r="A389" s="818" t="s">
        <v>620</v>
      </c>
      <c r="B389" s="819" t="s">
        <v>1775</v>
      </c>
      <c r="C389" s="818" t="s">
        <v>620</v>
      </c>
      <c r="D389" s="823" t="s">
        <v>1708</v>
      </c>
      <c r="E389" s="824" t="s">
        <v>1776</v>
      </c>
      <c r="F389" s="798"/>
      <c r="G389" s="799"/>
      <c r="H389" s="798"/>
      <c r="I389" s="800"/>
      <c r="J389" s="798"/>
      <c r="K389" s="800"/>
    </row>
    <row r="390" spans="1:11" s="801" customFormat="1" ht="15" customHeight="1">
      <c r="A390" s="818" t="s">
        <v>620</v>
      </c>
      <c r="B390" s="819" t="s">
        <v>1427</v>
      </c>
      <c r="C390" s="818" t="s">
        <v>620</v>
      </c>
      <c r="D390" s="823" t="s">
        <v>143</v>
      </c>
      <c r="E390" s="824" t="s">
        <v>1777</v>
      </c>
      <c r="F390" s="798"/>
      <c r="G390" s="799"/>
      <c r="H390" s="798"/>
      <c r="I390" s="800"/>
      <c r="J390" s="798"/>
      <c r="K390" s="800"/>
    </row>
    <row r="391" spans="1:11" s="801" customFormat="1" ht="15" customHeight="1">
      <c r="A391" s="818" t="s">
        <v>620</v>
      </c>
      <c r="B391" s="819" t="s">
        <v>1778</v>
      </c>
      <c r="C391" s="818" t="s">
        <v>620</v>
      </c>
      <c r="D391" s="823" t="s">
        <v>1779</v>
      </c>
      <c r="E391" s="824" t="s">
        <v>1780</v>
      </c>
      <c r="F391" s="798"/>
      <c r="G391" s="799"/>
      <c r="H391" s="798"/>
      <c r="I391" s="800"/>
      <c r="J391" s="798"/>
      <c r="K391" s="800"/>
    </row>
    <row r="392" spans="1:11" s="801" customFormat="1" ht="15" customHeight="1">
      <c r="A392" s="807" t="s">
        <v>1781</v>
      </c>
      <c r="B392" s="825" t="s">
        <v>1391</v>
      </c>
      <c r="C392" s="807" t="s">
        <v>1781</v>
      </c>
      <c r="D392" s="821" t="s">
        <v>1392</v>
      </c>
      <c r="E392" s="822" t="s">
        <v>1782</v>
      </c>
      <c r="F392" s="798"/>
      <c r="G392" s="799"/>
      <c r="H392" s="798"/>
      <c r="I392" s="800"/>
      <c r="J392" s="798"/>
      <c r="K392" s="800"/>
    </row>
    <row r="393" spans="1:11" s="801" customFormat="1" ht="15" customHeight="1">
      <c r="A393" s="787" t="s">
        <v>1783</v>
      </c>
      <c r="B393" s="788" t="s">
        <v>1378</v>
      </c>
      <c r="C393" s="787" t="s">
        <v>1783</v>
      </c>
      <c r="D393" s="789" t="s">
        <v>133</v>
      </c>
      <c r="E393" s="797" t="s">
        <v>1784</v>
      </c>
      <c r="F393" s="814" t="s">
        <v>622</v>
      </c>
      <c r="G393" s="815" t="s">
        <v>286</v>
      </c>
      <c r="H393" s="814" t="s">
        <v>285</v>
      </c>
      <c r="I393" s="843" t="s">
        <v>286</v>
      </c>
      <c r="J393" s="827"/>
      <c r="K393" s="833"/>
    </row>
    <row r="394" spans="1:11" s="801" customFormat="1" ht="15" customHeight="1">
      <c r="A394" s="809" t="s">
        <v>1785</v>
      </c>
      <c r="B394" s="810" t="s">
        <v>1507</v>
      </c>
      <c r="C394" s="809" t="s">
        <v>1785</v>
      </c>
      <c r="D394" s="816" t="s">
        <v>1390</v>
      </c>
      <c r="E394" s="817" t="s">
        <v>1786</v>
      </c>
      <c r="F394" s="798" t="s">
        <v>623</v>
      </c>
      <c r="G394" s="799" t="s">
        <v>1787</v>
      </c>
      <c r="H394" s="798" t="s">
        <v>287</v>
      </c>
      <c r="I394" s="800" t="s">
        <v>288</v>
      </c>
      <c r="J394" s="798" t="s">
        <v>1788</v>
      </c>
      <c r="K394" s="800" t="s">
        <v>1789</v>
      </c>
    </row>
    <row r="395" spans="1:11" s="801" customFormat="1" ht="15" customHeight="1">
      <c r="A395" s="818" t="s">
        <v>1790</v>
      </c>
      <c r="B395" s="819" t="s">
        <v>1386</v>
      </c>
      <c r="C395" s="818" t="s">
        <v>1790</v>
      </c>
      <c r="D395" s="823" t="s">
        <v>1387</v>
      </c>
      <c r="E395" s="824" t="s">
        <v>1791</v>
      </c>
      <c r="F395" s="798"/>
      <c r="G395" s="799"/>
      <c r="H395" s="798"/>
      <c r="I395" s="800"/>
      <c r="J395" s="798"/>
      <c r="K395" s="800"/>
    </row>
    <row r="396" spans="1:11" s="801" customFormat="1" ht="15" customHeight="1">
      <c r="A396" s="830" t="s">
        <v>1785</v>
      </c>
      <c r="B396" s="831" t="s">
        <v>1407</v>
      </c>
      <c r="C396" s="830" t="s">
        <v>1785</v>
      </c>
      <c r="D396" s="832" t="s">
        <v>1408</v>
      </c>
      <c r="E396" s="822" t="s">
        <v>1792</v>
      </c>
      <c r="F396" s="798"/>
      <c r="G396" s="799"/>
      <c r="H396" s="798"/>
      <c r="I396" s="800"/>
      <c r="J396" s="798"/>
      <c r="K396" s="800"/>
    </row>
    <row r="397" spans="1:11" s="801" customFormat="1" ht="15" customHeight="1">
      <c r="A397" s="809" t="s">
        <v>1793</v>
      </c>
      <c r="B397" s="810" t="s">
        <v>1378</v>
      </c>
      <c r="C397" s="809" t="s">
        <v>1793</v>
      </c>
      <c r="D397" s="816" t="s">
        <v>133</v>
      </c>
      <c r="E397" s="817" t="s">
        <v>1226</v>
      </c>
      <c r="F397" s="791" t="s">
        <v>624</v>
      </c>
      <c r="G397" s="792" t="s">
        <v>290</v>
      </c>
      <c r="H397" s="791" t="s">
        <v>289</v>
      </c>
      <c r="I397" s="793" t="s">
        <v>290</v>
      </c>
      <c r="J397" s="798"/>
      <c r="K397" s="800"/>
    </row>
    <row r="398" spans="1:11" s="801" customFormat="1" ht="15" customHeight="1">
      <c r="A398" s="818" t="s">
        <v>1793</v>
      </c>
      <c r="B398" s="819" t="s">
        <v>1386</v>
      </c>
      <c r="C398" s="818" t="s">
        <v>1793</v>
      </c>
      <c r="D398" s="823" t="s">
        <v>1387</v>
      </c>
      <c r="E398" s="824" t="s">
        <v>1228</v>
      </c>
      <c r="F398" s="798"/>
      <c r="G398" s="799"/>
      <c r="H398" s="798"/>
      <c r="I398" s="800"/>
      <c r="J398" s="798"/>
      <c r="K398" s="800"/>
    </row>
    <row r="399" spans="1:11" s="801" customFormat="1" ht="15" customHeight="1">
      <c r="A399" s="807" t="s">
        <v>1793</v>
      </c>
      <c r="B399" s="825" t="s">
        <v>1393</v>
      </c>
      <c r="C399" s="807" t="s">
        <v>1793</v>
      </c>
      <c r="D399" s="821" t="s">
        <v>1394</v>
      </c>
      <c r="E399" s="822" t="s">
        <v>1230</v>
      </c>
      <c r="F399" s="827"/>
      <c r="G399" s="828"/>
      <c r="H399" s="827"/>
      <c r="I399" s="833"/>
      <c r="J399" s="798"/>
      <c r="K399" s="800"/>
    </row>
    <row r="400" spans="1:11" s="801" customFormat="1" ht="15" customHeight="1">
      <c r="A400" s="787" t="s">
        <v>1794</v>
      </c>
      <c r="B400" s="788" t="s">
        <v>1414</v>
      </c>
      <c r="C400" s="787"/>
      <c r="D400" s="813"/>
      <c r="E400" s="812" t="s">
        <v>1795</v>
      </c>
      <c r="F400" s="798" t="s">
        <v>625</v>
      </c>
      <c r="G400" s="799" t="s">
        <v>292</v>
      </c>
      <c r="H400" s="798" t="s">
        <v>291</v>
      </c>
      <c r="I400" s="800" t="s">
        <v>292</v>
      </c>
      <c r="J400" s="798"/>
      <c r="K400" s="800"/>
    </row>
    <row r="401" spans="1:11" s="801" customFormat="1" ht="15" customHeight="1">
      <c r="A401" s="794"/>
      <c r="B401" s="795"/>
      <c r="C401" s="794" t="s">
        <v>1794</v>
      </c>
      <c r="D401" s="839" t="s">
        <v>1382</v>
      </c>
      <c r="E401" s="797" t="s">
        <v>1796</v>
      </c>
      <c r="F401" s="798"/>
      <c r="G401" s="799"/>
      <c r="H401" s="798"/>
      <c r="I401" s="800"/>
      <c r="J401" s="798"/>
      <c r="K401" s="800"/>
    </row>
    <row r="402" spans="1:11" s="801" customFormat="1" ht="15" customHeight="1">
      <c r="A402" s="807"/>
      <c r="B402" s="825"/>
      <c r="C402" s="807" t="s">
        <v>1794</v>
      </c>
      <c r="D402" s="808" t="s">
        <v>1430</v>
      </c>
      <c r="E402" s="804" t="s">
        <v>1797</v>
      </c>
      <c r="F402" s="798"/>
      <c r="G402" s="799"/>
      <c r="H402" s="798"/>
      <c r="I402" s="800"/>
      <c r="J402" s="798"/>
      <c r="K402" s="800"/>
    </row>
    <row r="403" spans="1:11" s="801" customFormat="1" ht="15" customHeight="1">
      <c r="A403" s="882" t="s">
        <v>1798</v>
      </c>
      <c r="B403" s="883" t="s">
        <v>1414</v>
      </c>
      <c r="C403" s="882" t="s">
        <v>1798</v>
      </c>
      <c r="D403" s="884" t="s">
        <v>1382</v>
      </c>
      <c r="E403" s="848" t="s">
        <v>1799</v>
      </c>
      <c r="F403" s="849" t="s">
        <v>626</v>
      </c>
      <c r="G403" s="885" t="s">
        <v>294</v>
      </c>
      <c r="H403" s="849" t="s">
        <v>293</v>
      </c>
      <c r="I403" s="885" t="s">
        <v>294</v>
      </c>
      <c r="J403" s="798"/>
      <c r="K403" s="800"/>
    </row>
    <row r="404" spans="1:11" s="801" customFormat="1" ht="15" customHeight="1">
      <c r="A404" s="809" t="s">
        <v>1800</v>
      </c>
      <c r="B404" s="886" t="s">
        <v>1414</v>
      </c>
      <c r="C404" s="809" t="s">
        <v>1800</v>
      </c>
      <c r="D404" s="811" t="s">
        <v>1382</v>
      </c>
      <c r="E404" s="817" t="s">
        <v>1801</v>
      </c>
      <c r="F404" s="798" t="s">
        <v>627</v>
      </c>
      <c r="G404" s="1067" t="s">
        <v>296</v>
      </c>
      <c r="H404" s="798" t="s">
        <v>295</v>
      </c>
      <c r="I404" s="1067" t="s">
        <v>296</v>
      </c>
      <c r="J404" s="798"/>
      <c r="K404" s="800"/>
    </row>
    <row r="405" spans="1:11" s="801" customFormat="1" ht="15" customHeight="1">
      <c r="A405" s="818" t="s">
        <v>1800</v>
      </c>
      <c r="B405" s="887" t="s">
        <v>1449</v>
      </c>
      <c r="C405" s="818" t="s">
        <v>1800</v>
      </c>
      <c r="D405" s="820" t="s">
        <v>1450</v>
      </c>
      <c r="E405" s="824" t="s">
        <v>1802</v>
      </c>
      <c r="F405" s="798"/>
      <c r="G405" s="1068"/>
      <c r="H405" s="798"/>
      <c r="I405" s="1068"/>
      <c r="J405" s="798"/>
      <c r="K405" s="800"/>
    </row>
    <row r="406" spans="1:11" s="801" customFormat="1" ht="15" customHeight="1">
      <c r="A406" s="830" t="s">
        <v>1800</v>
      </c>
      <c r="B406" s="888" t="s">
        <v>1477</v>
      </c>
      <c r="C406" s="830" t="s">
        <v>1800</v>
      </c>
      <c r="D406" s="872" t="s">
        <v>1478</v>
      </c>
      <c r="E406" s="822" t="s">
        <v>1803</v>
      </c>
      <c r="F406" s="798"/>
      <c r="G406" s="799"/>
      <c r="H406" s="798"/>
      <c r="I406" s="800"/>
      <c r="J406" s="798"/>
      <c r="K406" s="800"/>
    </row>
    <row r="407" spans="1:11" s="801" customFormat="1" ht="15" customHeight="1">
      <c r="A407" s="807" t="s">
        <v>628</v>
      </c>
      <c r="B407" s="825" t="s">
        <v>1378</v>
      </c>
      <c r="C407" s="807" t="s">
        <v>628</v>
      </c>
      <c r="D407" s="821" t="s">
        <v>133</v>
      </c>
      <c r="E407" s="826" t="s">
        <v>1240</v>
      </c>
      <c r="F407" s="791" t="s">
        <v>628</v>
      </c>
      <c r="G407" s="792" t="s">
        <v>629</v>
      </c>
      <c r="H407" s="791" t="s">
        <v>297</v>
      </c>
      <c r="I407" s="793" t="s">
        <v>7</v>
      </c>
      <c r="J407" s="791" t="s">
        <v>1804</v>
      </c>
      <c r="K407" s="793" t="s">
        <v>7</v>
      </c>
    </row>
    <row r="408" spans="1:11" s="801" customFormat="1" ht="15" customHeight="1">
      <c r="A408" s="834" t="s">
        <v>630</v>
      </c>
      <c r="B408" s="835" t="s">
        <v>1378</v>
      </c>
      <c r="C408" s="834" t="s">
        <v>630</v>
      </c>
      <c r="D408" s="836" t="s">
        <v>133</v>
      </c>
      <c r="E408" s="826" t="s">
        <v>1242</v>
      </c>
      <c r="F408" s="814" t="s">
        <v>630</v>
      </c>
      <c r="G408" s="815" t="s">
        <v>631</v>
      </c>
      <c r="H408" s="827"/>
      <c r="I408" s="833"/>
      <c r="J408" s="827"/>
      <c r="K408" s="833"/>
    </row>
    <row r="409" spans="1:11" s="801" customFormat="1" ht="15" customHeight="1">
      <c r="A409" s="809" t="s">
        <v>1805</v>
      </c>
      <c r="B409" s="810" t="s">
        <v>1378</v>
      </c>
      <c r="C409" s="809" t="s">
        <v>1805</v>
      </c>
      <c r="D409" s="816" t="s">
        <v>133</v>
      </c>
      <c r="E409" s="817" t="s">
        <v>1244</v>
      </c>
      <c r="F409" s="791" t="s">
        <v>632</v>
      </c>
      <c r="G409" s="792" t="s">
        <v>633</v>
      </c>
      <c r="H409" s="798" t="s">
        <v>298</v>
      </c>
      <c r="I409" s="800" t="s">
        <v>299</v>
      </c>
      <c r="J409" s="791" t="s">
        <v>1806</v>
      </c>
      <c r="K409" s="793" t="s">
        <v>1807</v>
      </c>
    </row>
    <row r="410" spans="1:11" s="801" customFormat="1" ht="15" customHeight="1">
      <c r="A410" s="794" t="s">
        <v>1805</v>
      </c>
      <c r="B410" s="795" t="s">
        <v>1386</v>
      </c>
      <c r="C410" s="794" t="s">
        <v>1805</v>
      </c>
      <c r="D410" s="796" t="s">
        <v>1387</v>
      </c>
      <c r="E410" s="812" t="s">
        <v>1246</v>
      </c>
      <c r="F410" s="798"/>
      <c r="G410" s="799"/>
      <c r="H410" s="798"/>
      <c r="I410" s="800"/>
      <c r="J410" s="798"/>
      <c r="K410" s="800"/>
    </row>
    <row r="411" spans="1:11" s="801" customFormat="1" ht="15" customHeight="1">
      <c r="A411" s="818" t="s">
        <v>632</v>
      </c>
      <c r="B411" s="819" t="s">
        <v>1407</v>
      </c>
      <c r="C411" s="818" t="s">
        <v>632</v>
      </c>
      <c r="D411" s="823" t="s">
        <v>1408</v>
      </c>
      <c r="E411" s="824" t="s">
        <v>1808</v>
      </c>
      <c r="F411" s="798"/>
      <c r="G411" s="799"/>
      <c r="H411" s="798"/>
      <c r="I411" s="800"/>
      <c r="J411" s="798"/>
      <c r="K411" s="800"/>
    </row>
    <row r="412" spans="1:11" s="801" customFormat="1" ht="15" customHeight="1">
      <c r="A412" s="830" t="s">
        <v>632</v>
      </c>
      <c r="B412" s="831" t="s">
        <v>1409</v>
      </c>
      <c r="C412" s="830" t="s">
        <v>632</v>
      </c>
      <c r="D412" s="832" t="s">
        <v>1410</v>
      </c>
      <c r="E412" s="822" t="s">
        <v>1809</v>
      </c>
      <c r="F412" s="827"/>
      <c r="G412" s="828"/>
      <c r="H412" s="798"/>
      <c r="I412" s="800"/>
      <c r="J412" s="798"/>
      <c r="K412" s="800"/>
    </row>
    <row r="413" spans="1:11" s="801" customFormat="1" ht="15" customHeight="1">
      <c r="A413" s="809" t="s">
        <v>634</v>
      </c>
      <c r="B413" s="810" t="s">
        <v>1378</v>
      </c>
      <c r="C413" s="809" t="s">
        <v>634</v>
      </c>
      <c r="D413" s="816" t="s">
        <v>133</v>
      </c>
      <c r="E413" s="817" t="s">
        <v>1252</v>
      </c>
      <c r="F413" s="791" t="s">
        <v>634</v>
      </c>
      <c r="G413" s="792" t="s">
        <v>635</v>
      </c>
      <c r="H413" s="798"/>
      <c r="I413" s="800"/>
      <c r="J413" s="798"/>
      <c r="K413" s="800"/>
    </row>
    <row r="414" spans="1:11" s="801" customFormat="1" ht="15" customHeight="1">
      <c r="A414" s="818" t="s">
        <v>634</v>
      </c>
      <c r="B414" s="819" t="s">
        <v>1386</v>
      </c>
      <c r="C414" s="818" t="s">
        <v>634</v>
      </c>
      <c r="D414" s="823" t="s">
        <v>1387</v>
      </c>
      <c r="E414" s="824" t="s">
        <v>1254</v>
      </c>
      <c r="F414" s="798"/>
      <c r="G414" s="799"/>
      <c r="H414" s="798"/>
      <c r="I414" s="800"/>
      <c r="J414" s="798"/>
      <c r="K414" s="800"/>
    </row>
    <row r="415" spans="1:11" s="801" customFormat="1" ht="15" customHeight="1">
      <c r="A415" s="818" t="s">
        <v>634</v>
      </c>
      <c r="B415" s="819" t="s">
        <v>1393</v>
      </c>
      <c r="C415" s="818" t="s">
        <v>634</v>
      </c>
      <c r="D415" s="823" t="s">
        <v>1394</v>
      </c>
      <c r="E415" s="824" t="s">
        <v>1810</v>
      </c>
      <c r="F415" s="798"/>
      <c r="G415" s="799"/>
      <c r="H415" s="798"/>
      <c r="I415" s="800"/>
      <c r="J415" s="798"/>
      <c r="K415" s="800"/>
    </row>
    <row r="416" spans="1:11" s="801" customFormat="1" ht="15" customHeight="1">
      <c r="A416" s="807" t="s">
        <v>634</v>
      </c>
      <c r="B416" s="825" t="s">
        <v>1453</v>
      </c>
      <c r="C416" s="807" t="s">
        <v>634</v>
      </c>
      <c r="D416" s="821" t="s">
        <v>1454</v>
      </c>
      <c r="E416" s="822" t="s">
        <v>1258</v>
      </c>
      <c r="F416" s="827"/>
      <c r="G416" s="828"/>
      <c r="H416" s="798"/>
      <c r="I416" s="800"/>
      <c r="J416" s="798"/>
      <c r="K416" s="800"/>
    </row>
    <row r="417" spans="1:11" s="801" customFormat="1" ht="15" customHeight="1">
      <c r="A417" s="809" t="s">
        <v>636</v>
      </c>
      <c r="B417" s="810" t="s">
        <v>1378</v>
      </c>
      <c r="C417" s="809" t="s">
        <v>636</v>
      </c>
      <c r="D417" s="816" t="s">
        <v>133</v>
      </c>
      <c r="E417" s="817" t="s">
        <v>1260</v>
      </c>
      <c r="F417" s="791" t="s">
        <v>636</v>
      </c>
      <c r="G417" s="792" t="s">
        <v>637</v>
      </c>
      <c r="H417" s="842" t="s">
        <v>1811</v>
      </c>
      <c r="I417" s="793" t="s">
        <v>1812</v>
      </c>
      <c r="J417" s="798"/>
      <c r="K417" s="800"/>
    </row>
    <row r="418" spans="1:11" s="801" customFormat="1" ht="15" customHeight="1">
      <c r="A418" s="818" t="s">
        <v>636</v>
      </c>
      <c r="B418" s="819" t="s">
        <v>1386</v>
      </c>
      <c r="C418" s="818" t="s">
        <v>636</v>
      </c>
      <c r="D418" s="823" t="s">
        <v>1387</v>
      </c>
      <c r="E418" s="824" t="s">
        <v>1813</v>
      </c>
      <c r="F418" s="798"/>
      <c r="G418" s="799"/>
      <c r="H418" s="798"/>
      <c r="I418" s="800"/>
      <c r="J418" s="798"/>
      <c r="K418" s="800"/>
    </row>
    <row r="419" spans="1:11" s="801" customFormat="1" ht="15" customHeight="1">
      <c r="A419" s="818" t="s">
        <v>636</v>
      </c>
      <c r="B419" s="819" t="s">
        <v>1393</v>
      </c>
      <c r="C419" s="818" t="s">
        <v>636</v>
      </c>
      <c r="D419" s="823" t="s">
        <v>1394</v>
      </c>
      <c r="E419" s="824" t="s">
        <v>1264</v>
      </c>
      <c r="F419" s="798"/>
      <c r="G419" s="799"/>
      <c r="H419" s="798"/>
      <c r="I419" s="800"/>
      <c r="J419" s="798"/>
      <c r="K419" s="800"/>
    </row>
    <row r="420" spans="1:11" s="801" customFormat="1" ht="15" customHeight="1">
      <c r="A420" s="818" t="s">
        <v>636</v>
      </c>
      <c r="B420" s="819" t="s">
        <v>1453</v>
      </c>
      <c r="C420" s="818" t="s">
        <v>636</v>
      </c>
      <c r="D420" s="823" t="s">
        <v>1454</v>
      </c>
      <c r="E420" s="824" t="s">
        <v>1814</v>
      </c>
      <c r="F420" s="798"/>
      <c r="G420" s="799"/>
      <c r="H420" s="798"/>
      <c r="I420" s="800"/>
      <c r="J420" s="798"/>
      <c r="K420" s="800"/>
    </row>
    <row r="421" spans="1:11" s="801" customFormat="1" ht="15" customHeight="1">
      <c r="A421" s="818" t="s">
        <v>636</v>
      </c>
      <c r="B421" s="819" t="s">
        <v>1775</v>
      </c>
      <c r="C421" s="818" t="s">
        <v>636</v>
      </c>
      <c r="D421" s="823" t="s">
        <v>1708</v>
      </c>
      <c r="E421" s="824" t="s">
        <v>1268</v>
      </c>
      <c r="F421" s="798"/>
      <c r="G421" s="799"/>
      <c r="H421" s="798"/>
      <c r="I421" s="800"/>
      <c r="J421" s="798"/>
      <c r="K421" s="800"/>
    </row>
    <row r="422" spans="1:11" s="801" customFormat="1" ht="15" customHeight="1">
      <c r="A422" s="807" t="s">
        <v>636</v>
      </c>
      <c r="B422" s="825" t="s">
        <v>1427</v>
      </c>
      <c r="C422" s="807" t="s">
        <v>636</v>
      </c>
      <c r="D422" s="821" t="s">
        <v>143</v>
      </c>
      <c r="E422" s="822" t="s">
        <v>1815</v>
      </c>
      <c r="F422" s="827"/>
      <c r="G422" s="828"/>
      <c r="H422" s="798"/>
      <c r="I422" s="800"/>
      <c r="J422" s="798"/>
      <c r="K422" s="800"/>
    </row>
    <row r="423" spans="1:11" s="801" customFormat="1" ht="15" customHeight="1">
      <c r="A423" s="834" t="s">
        <v>1816</v>
      </c>
      <c r="B423" s="835" t="s">
        <v>1378</v>
      </c>
      <c r="C423" s="834" t="s">
        <v>1816</v>
      </c>
      <c r="D423" s="836" t="s">
        <v>133</v>
      </c>
      <c r="E423" s="826" t="s">
        <v>639</v>
      </c>
      <c r="F423" s="798" t="s">
        <v>638</v>
      </c>
      <c r="G423" s="799" t="s">
        <v>639</v>
      </c>
      <c r="H423" s="798"/>
      <c r="I423" s="800"/>
      <c r="J423" s="827"/>
      <c r="K423" s="833"/>
    </row>
    <row r="424" spans="1:11" s="801" customFormat="1" ht="15" customHeight="1">
      <c r="A424" s="809" t="s">
        <v>640</v>
      </c>
      <c r="B424" s="810" t="s">
        <v>1378</v>
      </c>
      <c r="C424" s="809" t="s">
        <v>640</v>
      </c>
      <c r="D424" s="816" t="s">
        <v>133</v>
      </c>
      <c r="E424" s="817" t="s">
        <v>1817</v>
      </c>
      <c r="F424" s="791" t="s">
        <v>640</v>
      </c>
      <c r="G424" s="792" t="s">
        <v>303</v>
      </c>
      <c r="H424" s="791" t="s">
        <v>302</v>
      </c>
      <c r="I424" s="793" t="s">
        <v>303</v>
      </c>
      <c r="J424" s="798" t="s">
        <v>1818</v>
      </c>
      <c r="K424" s="800" t="s">
        <v>1819</v>
      </c>
    </row>
    <row r="425" spans="1:11" s="801" customFormat="1" ht="15" customHeight="1">
      <c r="A425" s="818" t="s">
        <v>640</v>
      </c>
      <c r="B425" s="819" t="s">
        <v>1386</v>
      </c>
      <c r="C425" s="818" t="s">
        <v>640</v>
      </c>
      <c r="D425" s="823" t="s">
        <v>1387</v>
      </c>
      <c r="E425" s="824" t="s">
        <v>1820</v>
      </c>
      <c r="F425" s="798"/>
      <c r="G425" s="799"/>
      <c r="H425" s="798"/>
      <c r="I425" s="800"/>
      <c r="J425" s="798"/>
      <c r="K425" s="800"/>
    </row>
    <row r="426" spans="1:11" s="801" customFormat="1" ht="15" customHeight="1">
      <c r="A426" s="818" t="s">
        <v>640</v>
      </c>
      <c r="B426" s="819" t="s">
        <v>1393</v>
      </c>
      <c r="C426" s="818" t="s">
        <v>640</v>
      </c>
      <c r="D426" s="823" t="s">
        <v>1394</v>
      </c>
      <c r="E426" s="824" t="s">
        <v>1821</v>
      </c>
      <c r="F426" s="798"/>
      <c r="G426" s="799"/>
      <c r="H426" s="798"/>
      <c r="I426" s="800"/>
      <c r="J426" s="798"/>
      <c r="K426" s="800"/>
    </row>
    <row r="427" spans="1:11" s="801" customFormat="1" ht="15" customHeight="1">
      <c r="A427" s="818" t="s">
        <v>1822</v>
      </c>
      <c r="B427" s="819" t="s">
        <v>1409</v>
      </c>
      <c r="C427" s="818" t="s">
        <v>1822</v>
      </c>
      <c r="D427" s="823" t="s">
        <v>1410</v>
      </c>
      <c r="E427" s="824" t="s">
        <v>1823</v>
      </c>
      <c r="F427" s="798"/>
      <c r="G427" s="799"/>
      <c r="H427" s="798"/>
      <c r="I427" s="800"/>
      <c r="J427" s="798"/>
      <c r="K427" s="800"/>
    </row>
    <row r="428" spans="1:11" s="801" customFormat="1" ht="15" customHeight="1">
      <c r="A428" s="794" t="s">
        <v>640</v>
      </c>
      <c r="B428" s="795" t="s">
        <v>1474</v>
      </c>
      <c r="C428" s="794" t="s">
        <v>640</v>
      </c>
      <c r="D428" s="796" t="s">
        <v>1475</v>
      </c>
      <c r="E428" s="797" t="s">
        <v>1824</v>
      </c>
      <c r="F428" s="827"/>
      <c r="G428" s="828"/>
      <c r="H428" s="827"/>
      <c r="I428" s="833"/>
      <c r="J428" s="798"/>
      <c r="K428" s="800"/>
    </row>
    <row r="429" spans="1:11" s="801" customFormat="1" ht="15" customHeight="1">
      <c r="A429" s="809" t="s">
        <v>641</v>
      </c>
      <c r="B429" s="810" t="s">
        <v>1378</v>
      </c>
      <c r="C429" s="809" t="s">
        <v>641</v>
      </c>
      <c r="D429" s="816" t="s">
        <v>133</v>
      </c>
      <c r="E429" s="817" t="s">
        <v>1283</v>
      </c>
      <c r="F429" s="798" t="s">
        <v>641</v>
      </c>
      <c r="G429" s="799" t="s">
        <v>305</v>
      </c>
      <c r="H429" s="798" t="s">
        <v>304</v>
      </c>
      <c r="I429" s="800" t="s">
        <v>305</v>
      </c>
      <c r="J429" s="798"/>
      <c r="K429" s="800"/>
    </row>
    <row r="430" spans="1:11" s="801" customFormat="1" ht="15" customHeight="1">
      <c r="A430" s="807" t="s">
        <v>641</v>
      </c>
      <c r="B430" s="825" t="s">
        <v>1386</v>
      </c>
      <c r="C430" s="807" t="s">
        <v>641</v>
      </c>
      <c r="D430" s="821" t="s">
        <v>1387</v>
      </c>
      <c r="E430" s="812" t="s">
        <v>305</v>
      </c>
      <c r="F430" s="798"/>
      <c r="G430" s="799"/>
      <c r="H430" s="798"/>
      <c r="I430" s="800"/>
      <c r="J430" s="798"/>
      <c r="K430" s="800"/>
    </row>
    <row r="431" spans="1:11" s="801" customFormat="1" ht="15" customHeight="1">
      <c r="A431" s="809" t="s">
        <v>642</v>
      </c>
      <c r="B431" s="810" t="s">
        <v>1378</v>
      </c>
      <c r="C431" s="809" t="s">
        <v>642</v>
      </c>
      <c r="D431" s="816" t="s">
        <v>133</v>
      </c>
      <c r="E431" s="817" t="s">
        <v>1825</v>
      </c>
      <c r="F431" s="791" t="s">
        <v>642</v>
      </c>
      <c r="G431" s="792" t="s">
        <v>307</v>
      </c>
      <c r="H431" s="791" t="s">
        <v>306</v>
      </c>
      <c r="I431" s="793" t="s">
        <v>307</v>
      </c>
      <c r="J431" s="798"/>
      <c r="K431" s="800"/>
    </row>
    <row r="432" spans="1:11" s="801" customFormat="1" ht="15" customHeight="1">
      <c r="A432" s="818" t="s">
        <v>642</v>
      </c>
      <c r="B432" s="819" t="s">
        <v>1405</v>
      </c>
      <c r="C432" s="818" t="s">
        <v>642</v>
      </c>
      <c r="D432" s="823" t="s">
        <v>1406</v>
      </c>
      <c r="E432" s="824" t="s">
        <v>1288</v>
      </c>
      <c r="F432" s="798"/>
      <c r="G432" s="799"/>
      <c r="H432" s="798"/>
      <c r="I432" s="800"/>
      <c r="J432" s="798"/>
      <c r="K432" s="800"/>
    </row>
    <row r="433" spans="1:11" s="801" customFormat="1" ht="15" customHeight="1">
      <c r="A433" s="794" t="s">
        <v>642</v>
      </c>
      <c r="B433" s="795" t="s">
        <v>1407</v>
      </c>
      <c r="C433" s="794" t="s">
        <v>642</v>
      </c>
      <c r="D433" s="796" t="s">
        <v>1408</v>
      </c>
      <c r="E433" s="824" t="s">
        <v>1290</v>
      </c>
      <c r="F433" s="798"/>
      <c r="G433" s="799"/>
      <c r="H433" s="798"/>
      <c r="I433" s="800"/>
      <c r="J433" s="798"/>
      <c r="K433" s="800"/>
    </row>
    <row r="434" spans="1:11" s="801" customFormat="1" ht="15" customHeight="1">
      <c r="A434" s="805" t="s">
        <v>642</v>
      </c>
      <c r="B434" s="806" t="s">
        <v>1668</v>
      </c>
      <c r="C434" s="805" t="s">
        <v>642</v>
      </c>
      <c r="D434" s="841" t="s">
        <v>1669</v>
      </c>
      <c r="E434" s="812" t="s">
        <v>1826</v>
      </c>
      <c r="F434" s="798"/>
      <c r="G434" s="799"/>
      <c r="H434" s="798"/>
      <c r="I434" s="800"/>
      <c r="J434" s="798"/>
      <c r="K434" s="800"/>
    </row>
    <row r="435" spans="1:11" s="801" customFormat="1" ht="15" customHeight="1">
      <c r="A435" s="830" t="s">
        <v>1827</v>
      </c>
      <c r="B435" s="831" t="s">
        <v>1411</v>
      </c>
      <c r="C435" s="830" t="s">
        <v>1827</v>
      </c>
      <c r="D435" s="832" t="s">
        <v>1412</v>
      </c>
      <c r="E435" s="822" t="s">
        <v>1828</v>
      </c>
      <c r="F435" s="827"/>
      <c r="G435" s="828"/>
      <c r="H435" s="827"/>
      <c r="I435" s="833"/>
      <c r="J435" s="798"/>
      <c r="K435" s="800"/>
    </row>
    <row r="436" spans="1:11" s="801" customFormat="1" ht="15" customHeight="1">
      <c r="A436" s="802" t="s">
        <v>643</v>
      </c>
      <c r="B436" s="829" t="s">
        <v>1414</v>
      </c>
      <c r="C436" s="802" t="s">
        <v>643</v>
      </c>
      <c r="D436" s="803" t="s">
        <v>1382</v>
      </c>
      <c r="E436" s="804" t="s">
        <v>1829</v>
      </c>
      <c r="F436" s="798" t="s">
        <v>643</v>
      </c>
      <c r="G436" s="799" t="s">
        <v>309</v>
      </c>
      <c r="H436" s="798" t="s">
        <v>308</v>
      </c>
      <c r="I436" s="800" t="s">
        <v>309</v>
      </c>
      <c r="J436" s="798"/>
      <c r="K436" s="800"/>
    </row>
    <row r="437" spans="1:11" s="801" customFormat="1" ht="15" customHeight="1">
      <c r="A437" s="802" t="s">
        <v>643</v>
      </c>
      <c r="B437" s="829" t="s">
        <v>1449</v>
      </c>
      <c r="C437" s="802" t="s">
        <v>643</v>
      </c>
      <c r="D437" s="803" t="s">
        <v>1450</v>
      </c>
      <c r="E437" s="804" t="s">
        <v>1830</v>
      </c>
      <c r="F437" s="798"/>
      <c r="G437" s="799"/>
      <c r="H437" s="798"/>
      <c r="I437" s="800"/>
      <c r="J437" s="798"/>
      <c r="K437" s="800"/>
    </row>
    <row r="438" spans="1:11" s="801" customFormat="1" ht="15" customHeight="1">
      <c r="A438" s="809" t="s">
        <v>644</v>
      </c>
      <c r="B438" s="810" t="s">
        <v>1378</v>
      </c>
      <c r="C438" s="809" t="s">
        <v>644</v>
      </c>
      <c r="D438" s="816" t="s">
        <v>133</v>
      </c>
      <c r="E438" s="817" t="s">
        <v>1831</v>
      </c>
      <c r="F438" s="791" t="s">
        <v>644</v>
      </c>
      <c r="G438" s="1067" t="s">
        <v>1832</v>
      </c>
      <c r="H438" s="791" t="s">
        <v>310</v>
      </c>
      <c r="I438" s="1067" t="s">
        <v>1832</v>
      </c>
      <c r="J438" s="791" t="s">
        <v>1833</v>
      </c>
      <c r="K438" s="1067" t="s">
        <v>1832</v>
      </c>
    </row>
    <row r="439" spans="1:11" s="801" customFormat="1" ht="15" customHeight="1">
      <c r="A439" s="807" t="s">
        <v>1834</v>
      </c>
      <c r="B439" s="825" t="s">
        <v>1386</v>
      </c>
      <c r="C439" s="807" t="s">
        <v>1834</v>
      </c>
      <c r="D439" s="821" t="s">
        <v>1387</v>
      </c>
      <c r="E439" s="822" t="s">
        <v>1835</v>
      </c>
      <c r="F439" s="827"/>
      <c r="G439" s="1069"/>
      <c r="H439" s="827"/>
      <c r="I439" s="1070"/>
      <c r="J439" s="827"/>
      <c r="K439" s="1070"/>
    </row>
    <row r="440" spans="1:11" s="801" customFormat="1" ht="15" customHeight="1">
      <c r="A440" s="787" t="s">
        <v>645</v>
      </c>
      <c r="B440" s="788" t="s">
        <v>1378</v>
      </c>
      <c r="C440" s="787"/>
      <c r="D440" s="789"/>
      <c r="E440" s="790" t="s">
        <v>1836</v>
      </c>
      <c r="F440" s="798" t="s">
        <v>645</v>
      </c>
      <c r="G440" s="1067" t="s">
        <v>646</v>
      </c>
      <c r="H440" s="798" t="s">
        <v>311</v>
      </c>
      <c r="I440" s="800" t="s">
        <v>312</v>
      </c>
      <c r="J440" s="798" t="s">
        <v>1837</v>
      </c>
      <c r="K440" s="800" t="s">
        <v>1838</v>
      </c>
    </row>
    <row r="441" spans="1:11" s="801" customFormat="1" ht="15" customHeight="1">
      <c r="A441" s="794"/>
      <c r="B441" s="795"/>
      <c r="C441" s="794" t="s">
        <v>645</v>
      </c>
      <c r="D441" s="796" t="s">
        <v>133</v>
      </c>
      <c r="E441" s="797" t="s">
        <v>1839</v>
      </c>
      <c r="F441" s="798"/>
      <c r="G441" s="1068"/>
      <c r="H441" s="798"/>
      <c r="I441" s="800"/>
      <c r="J441" s="798"/>
      <c r="K441" s="800"/>
    </row>
    <row r="442" spans="1:11" s="801" customFormat="1" ht="15" customHeight="1">
      <c r="A442" s="794"/>
      <c r="B442" s="795"/>
      <c r="C442" s="794" t="s">
        <v>645</v>
      </c>
      <c r="D442" s="796" t="s">
        <v>135</v>
      </c>
      <c r="E442" s="797" t="s">
        <v>1840</v>
      </c>
      <c r="F442" s="798"/>
      <c r="G442" s="799"/>
      <c r="H442" s="798"/>
      <c r="I442" s="800"/>
      <c r="J442" s="798"/>
      <c r="K442" s="800"/>
    </row>
    <row r="443" spans="1:11" s="801" customFormat="1" ht="15" customHeight="1">
      <c r="A443" s="794"/>
      <c r="B443" s="795"/>
      <c r="C443" s="794" t="s">
        <v>645</v>
      </c>
      <c r="D443" s="796" t="s">
        <v>137</v>
      </c>
      <c r="E443" s="797" t="s">
        <v>1841</v>
      </c>
      <c r="F443" s="798"/>
      <c r="G443" s="799"/>
      <c r="H443" s="798"/>
      <c r="I443" s="800"/>
      <c r="J443" s="798"/>
      <c r="K443" s="800"/>
    </row>
    <row r="444" spans="1:11" s="801" customFormat="1" ht="15" customHeight="1">
      <c r="A444" s="794"/>
      <c r="B444" s="795"/>
      <c r="C444" s="794" t="s">
        <v>645</v>
      </c>
      <c r="D444" s="796" t="s">
        <v>1548</v>
      </c>
      <c r="E444" s="797" t="s">
        <v>1842</v>
      </c>
      <c r="F444" s="798"/>
      <c r="G444" s="799"/>
      <c r="H444" s="798"/>
      <c r="I444" s="800"/>
      <c r="J444" s="798"/>
      <c r="K444" s="800"/>
    </row>
    <row r="445" spans="1:11" s="801" customFormat="1" ht="15" customHeight="1">
      <c r="A445" s="807"/>
      <c r="B445" s="825"/>
      <c r="C445" s="807" t="s">
        <v>645</v>
      </c>
      <c r="D445" s="821" t="s">
        <v>139</v>
      </c>
      <c r="E445" s="826" t="s">
        <v>1843</v>
      </c>
      <c r="F445" s="798"/>
      <c r="G445" s="799"/>
      <c r="H445" s="798"/>
      <c r="I445" s="800"/>
      <c r="J445" s="798"/>
      <c r="K445" s="800"/>
    </row>
    <row r="446" spans="1:11" s="801" customFormat="1" ht="15" customHeight="1">
      <c r="A446" s="834" t="s">
        <v>647</v>
      </c>
      <c r="B446" s="835" t="s">
        <v>1378</v>
      </c>
      <c r="C446" s="834" t="s">
        <v>647</v>
      </c>
      <c r="D446" s="836" t="s">
        <v>133</v>
      </c>
      <c r="E446" s="826" t="s">
        <v>648</v>
      </c>
      <c r="F446" s="814" t="s">
        <v>647</v>
      </c>
      <c r="G446" s="815" t="s">
        <v>648</v>
      </c>
      <c r="H446" s="827"/>
      <c r="I446" s="833"/>
      <c r="J446" s="827"/>
      <c r="K446" s="833"/>
    </row>
    <row r="447" spans="1:11" s="801" customFormat="1" ht="15" customHeight="1">
      <c r="A447" s="787" t="s">
        <v>649</v>
      </c>
      <c r="B447" s="788" t="s">
        <v>1378</v>
      </c>
      <c r="C447" s="787"/>
      <c r="D447" s="789"/>
      <c r="E447" s="790" t="s">
        <v>314</v>
      </c>
      <c r="F447" s="791" t="s">
        <v>649</v>
      </c>
      <c r="G447" s="792" t="s">
        <v>314</v>
      </c>
      <c r="H447" s="791" t="s">
        <v>313</v>
      </c>
      <c r="I447" s="793" t="s">
        <v>314</v>
      </c>
      <c r="J447" s="791" t="s">
        <v>1837</v>
      </c>
      <c r="K447" s="1067" t="s">
        <v>1844</v>
      </c>
    </row>
    <row r="448" spans="1:11" s="801" customFormat="1" ht="15" customHeight="1">
      <c r="A448" s="794"/>
      <c r="B448" s="795"/>
      <c r="C448" s="794" t="s">
        <v>649</v>
      </c>
      <c r="D448" s="796" t="s">
        <v>133</v>
      </c>
      <c r="E448" s="797" t="s">
        <v>1845</v>
      </c>
      <c r="F448" s="798"/>
      <c r="G448" s="799"/>
      <c r="H448" s="798"/>
      <c r="I448" s="800"/>
      <c r="J448" s="798"/>
      <c r="K448" s="1068"/>
    </row>
    <row r="449" spans="1:11" s="801" customFormat="1" ht="15" customHeight="1">
      <c r="A449" s="807"/>
      <c r="B449" s="825"/>
      <c r="C449" s="807" t="s">
        <v>649</v>
      </c>
      <c r="D449" s="821" t="s">
        <v>135</v>
      </c>
      <c r="E449" s="826" t="s">
        <v>1846</v>
      </c>
      <c r="F449" s="827"/>
      <c r="G449" s="828"/>
      <c r="H449" s="827"/>
      <c r="I449" s="833"/>
      <c r="J449" s="798"/>
      <c r="K449" s="800"/>
    </row>
    <row r="450" spans="1:11" s="801" customFormat="1" ht="15" customHeight="1">
      <c r="A450" s="834" t="s">
        <v>650</v>
      </c>
      <c r="B450" s="835" t="s">
        <v>1699</v>
      </c>
      <c r="C450" s="834" t="s">
        <v>650</v>
      </c>
      <c r="D450" s="836" t="s">
        <v>1700</v>
      </c>
      <c r="E450" s="837" t="s">
        <v>1847</v>
      </c>
      <c r="F450" s="814" t="s">
        <v>650</v>
      </c>
      <c r="G450" s="815" t="s">
        <v>651</v>
      </c>
      <c r="H450" s="791" t="s">
        <v>315</v>
      </c>
      <c r="I450" s="793" t="s">
        <v>316</v>
      </c>
      <c r="J450" s="798"/>
      <c r="K450" s="800"/>
    </row>
    <row r="451" spans="1:11" s="801" customFormat="1" ht="15" customHeight="1">
      <c r="A451" s="834" t="s">
        <v>652</v>
      </c>
      <c r="B451" s="835" t="s">
        <v>1699</v>
      </c>
      <c r="C451" s="834" t="s">
        <v>652</v>
      </c>
      <c r="D451" s="836" t="s">
        <v>1700</v>
      </c>
      <c r="E451" s="837" t="s">
        <v>653</v>
      </c>
      <c r="F451" s="827" t="s">
        <v>652</v>
      </c>
      <c r="G451" s="828" t="s">
        <v>653</v>
      </c>
      <c r="H451" s="827"/>
      <c r="I451" s="833"/>
      <c r="J451" s="798"/>
      <c r="K451" s="800"/>
    </row>
    <row r="452" spans="1:11" s="801" customFormat="1" ht="15" customHeight="1">
      <c r="A452" s="809" t="s">
        <v>654</v>
      </c>
      <c r="B452" s="810" t="s">
        <v>1414</v>
      </c>
      <c r="C452" s="809" t="s">
        <v>654</v>
      </c>
      <c r="D452" s="816" t="s">
        <v>1382</v>
      </c>
      <c r="E452" s="817" t="s">
        <v>1848</v>
      </c>
      <c r="F452" s="791" t="s">
        <v>654</v>
      </c>
      <c r="G452" s="1067" t="s">
        <v>1849</v>
      </c>
      <c r="H452" s="791" t="s">
        <v>317</v>
      </c>
      <c r="I452" s="1067" t="s">
        <v>318</v>
      </c>
      <c r="J452" s="798"/>
      <c r="K452" s="1068"/>
    </row>
    <row r="453" spans="1:11" s="801" customFormat="1" ht="15" customHeight="1">
      <c r="A453" s="818" t="s">
        <v>654</v>
      </c>
      <c r="B453" s="819" t="s">
        <v>1449</v>
      </c>
      <c r="C453" s="818" t="s">
        <v>654</v>
      </c>
      <c r="D453" s="823" t="s">
        <v>1450</v>
      </c>
      <c r="E453" s="824" t="s">
        <v>1312</v>
      </c>
      <c r="F453" s="798"/>
      <c r="G453" s="1068"/>
      <c r="H453" s="798"/>
      <c r="I453" s="1068"/>
      <c r="J453" s="798"/>
      <c r="K453" s="1068"/>
    </row>
    <row r="454" spans="1:11" s="801" customFormat="1" ht="15" customHeight="1">
      <c r="A454" s="818" t="s">
        <v>654</v>
      </c>
      <c r="B454" s="819" t="s">
        <v>1477</v>
      </c>
      <c r="C454" s="818" t="s">
        <v>654</v>
      </c>
      <c r="D454" s="820" t="s">
        <v>1478</v>
      </c>
      <c r="E454" s="824" t="s">
        <v>1314</v>
      </c>
      <c r="F454" s="798"/>
      <c r="G454" s="799"/>
      <c r="H454" s="798"/>
      <c r="I454" s="800"/>
      <c r="J454" s="798"/>
      <c r="K454" s="800"/>
    </row>
    <row r="455" spans="1:11" s="801" customFormat="1" ht="15" customHeight="1">
      <c r="A455" s="802" t="s">
        <v>654</v>
      </c>
      <c r="B455" s="829" t="s">
        <v>1668</v>
      </c>
      <c r="C455" s="802" t="s">
        <v>654</v>
      </c>
      <c r="D455" s="803" t="s">
        <v>1669</v>
      </c>
      <c r="E455" s="824" t="s">
        <v>1316</v>
      </c>
      <c r="F455" s="798"/>
      <c r="G455" s="799"/>
      <c r="H455" s="798"/>
      <c r="I455" s="800"/>
      <c r="J455" s="798"/>
      <c r="K455" s="800"/>
    </row>
    <row r="456" spans="1:11" s="801" customFormat="1" ht="15" customHeight="1">
      <c r="A456" s="805" t="s">
        <v>654</v>
      </c>
      <c r="B456" s="806" t="s">
        <v>1474</v>
      </c>
      <c r="C456" s="805" t="s">
        <v>654</v>
      </c>
      <c r="D456" s="876" t="s">
        <v>1475</v>
      </c>
      <c r="E456" s="812" t="s">
        <v>1850</v>
      </c>
      <c r="F456" s="798"/>
      <c r="G456" s="799"/>
      <c r="H456" s="798"/>
      <c r="I456" s="800"/>
      <c r="J456" s="798"/>
      <c r="K456" s="800"/>
    </row>
    <row r="457" spans="1:11" s="801" customFormat="1" ht="15" customHeight="1">
      <c r="A457" s="805" t="s">
        <v>654</v>
      </c>
      <c r="B457" s="806" t="s">
        <v>1427</v>
      </c>
      <c r="C457" s="805" t="s">
        <v>654</v>
      </c>
      <c r="D457" s="876" t="s">
        <v>143</v>
      </c>
      <c r="E457" s="824" t="s">
        <v>1320</v>
      </c>
      <c r="F457" s="798"/>
      <c r="G457" s="799"/>
      <c r="H457" s="798"/>
      <c r="I457" s="800"/>
      <c r="J457" s="798"/>
      <c r="K457" s="800"/>
    </row>
    <row r="458" spans="1:11" s="801" customFormat="1" ht="15" customHeight="1">
      <c r="A458" s="818" t="s">
        <v>654</v>
      </c>
      <c r="B458" s="819" t="s">
        <v>1778</v>
      </c>
      <c r="C458" s="818" t="s">
        <v>654</v>
      </c>
      <c r="D458" s="820" t="s">
        <v>1779</v>
      </c>
      <c r="E458" s="824" t="s">
        <v>1322</v>
      </c>
      <c r="F458" s="798"/>
      <c r="G458" s="799"/>
      <c r="H458" s="798"/>
      <c r="I458" s="800"/>
      <c r="J458" s="798"/>
      <c r="K458" s="800"/>
    </row>
    <row r="459" spans="1:11" s="801" customFormat="1" ht="15" customHeight="1">
      <c r="A459" s="807" t="s">
        <v>654</v>
      </c>
      <c r="B459" s="825" t="s">
        <v>1391</v>
      </c>
      <c r="C459" s="807" t="s">
        <v>654</v>
      </c>
      <c r="D459" s="821" t="s">
        <v>1392</v>
      </c>
      <c r="E459" s="826" t="s">
        <v>318</v>
      </c>
      <c r="F459" s="827"/>
      <c r="G459" s="828"/>
      <c r="H459" s="827"/>
      <c r="I459" s="833"/>
      <c r="J459" s="798"/>
      <c r="K459" s="800"/>
    </row>
    <row r="460" spans="1:11" s="801" customFormat="1" ht="15" customHeight="1">
      <c r="A460" s="834" t="s">
        <v>655</v>
      </c>
      <c r="B460" s="835" t="s">
        <v>1378</v>
      </c>
      <c r="C460" s="834" t="s">
        <v>655</v>
      </c>
      <c r="D460" s="836" t="s">
        <v>133</v>
      </c>
      <c r="E460" s="837" t="s">
        <v>1851</v>
      </c>
      <c r="F460" s="798" t="s">
        <v>655</v>
      </c>
      <c r="G460" s="799" t="s">
        <v>320</v>
      </c>
      <c r="H460" s="798" t="s">
        <v>319</v>
      </c>
      <c r="I460" s="800" t="s">
        <v>320</v>
      </c>
      <c r="J460" s="791" t="s">
        <v>1852</v>
      </c>
      <c r="K460" s="793" t="s">
        <v>1853</v>
      </c>
    </row>
    <row r="461" spans="1:11" s="801" customFormat="1" ht="15" customHeight="1">
      <c r="A461" s="787" t="s">
        <v>656</v>
      </c>
      <c r="B461" s="788" t="s">
        <v>1507</v>
      </c>
      <c r="C461" s="787" t="s">
        <v>656</v>
      </c>
      <c r="D461" s="789" t="s">
        <v>1390</v>
      </c>
      <c r="E461" s="790" t="s">
        <v>1326</v>
      </c>
      <c r="F461" s="791" t="s">
        <v>656</v>
      </c>
      <c r="G461" s="792" t="s">
        <v>322</v>
      </c>
      <c r="H461" s="791" t="s">
        <v>321</v>
      </c>
      <c r="I461" s="793" t="s">
        <v>322</v>
      </c>
      <c r="J461" s="798"/>
      <c r="K461" s="800"/>
    </row>
    <row r="462" spans="1:11" s="801" customFormat="1" ht="15" customHeight="1">
      <c r="A462" s="830" t="s">
        <v>656</v>
      </c>
      <c r="B462" s="831" t="s">
        <v>1405</v>
      </c>
      <c r="C462" s="830" t="s">
        <v>656</v>
      </c>
      <c r="D462" s="832" t="s">
        <v>1406</v>
      </c>
      <c r="E462" s="822" t="s">
        <v>1328</v>
      </c>
      <c r="F462" s="827"/>
      <c r="G462" s="828"/>
      <c r="H462" s="827"/>
      <c r="I462" s="833"/>
      <c r="J462" s="798"/>
      <c r="K462" s="800"/>
    </row>
    <row r="463" spans="1:11" s="801" customFormat="1" ht="15" customHeight="1">
      <c r="A463" s="809" t="s">
        <v>657</v>
      </c>
      <c r="B463" s="810" t="s">
        <v>1378</v>
      </c>
      <c r="C463" s="809" t="s">
        <v>657</v>
      </c>
      <c r="D463" s="816" t="s">
        <v>133</v>
      </c>
      <c r="E463" s="817" t="s">
        <v>1854</v>
      </c>
      <c r="F463" s="798" t="s">
        <v>657</v>
      </c>
      <c r="G463" s="1067" t="s">
        <v>324</v>
      </c>
      <c r="H463" s="798" t="s">
        <v>323</v>
      </c>
      <c r="I463" s="1067" t="s">
        <v>324</v>
      </c>
      <c r="J463" s="798"/>
      <c r="K463" s="800"/>
    </row>
    <row r="464" spans="1:11" s="801" customFormat="1" ht="15" customHeight="1">
      <c r="A464" s="818" t="s">
        <v>657</v>
      </c>
      <c r="B464" s="819" t="s">
        <v>1386</v>
      </c>
      <c r="C464" s="818" t="s">
        <v>657</v>
      </c>
      <c r="D464" s="823" t="s">
        <v>1387</v>
      </c>
      <c r="E464" s="824" t="s">
        <v>1332</v>
      </c>
      <c r="F464" s="798"/>
      <c r="G464" s="1068"/>
      <c r="H464" s="798"/>
      <c r="I464" s="1068"/>
      <c r="J464" s="798"/>
      <c r="K464" s="800"/>
    </row>
    <row r="465" spans="1:11" s="801" customFormat="1" ht="15" customHeight="1">
      <c r="A465" s="818" t="s">
        <v>657</v>
      </c>
      <c r="B465" s="819" t="s">
        <v>1393</v>
      </c>
      <c r="C465" s="818" t="s">
        <v>657</v>
      </c>
      <c r="D465" s="823" t="s">
        <v>1394</v>
      </c>
      <c r="E465" s="824" t="s">
        <v>1334</v>
      </c>
      <c r="F465" s="798"/>
      <c r="G465" s="799"/>
      <c r="H465" s="798"/>
      <c r="I465" s="800"/>
      <c r="J465" s="798"/>
      <c r="K465" s="800"/>
    </row>
    <row r="466" spans="1:11" s="801" customFormat="1" ht="15" customHeight="1">
      <c r="A466" s="818" t="s">
        <v>657</v>
      </c>
      <c r="B466" s="819" t="s">
        <v>1453</v>
      </c>
      <c r="C466" s="818" t="s">
        <v>657</v>
      </c>
      <c r="D466" s="823" t="s">
        <v>1454</v>
      </c>
      <c r="E466" s="824" t="s">
        <v>1336</v>
      </c>
      <c r="F466" s="798"/>
      <c r="G466" s="799"/>
      <c r="H466" s="798"/>
      <c r="I466" s="800"/>
      <c r="J466" s="798"/>
      <c r="K466" s="800"/>
    </row>
    <row r="467" spans="1:11" s="801" customFormat="1" ht="15" customHeight="1">
      <c r="A467" s="830" t="s">
        <v>657</v>
      </c>
      <c r="B467" s="831" t="s">
        <v>1437</v>
      </c>
      <c r="C467" s="830" t="s">
        <v>657</v>
      </c>
      <c r="D467" s="832" t="s">
        <v>1490</v>
      </c>
      <c r="E467" s="822" t="s">
        <v>1855</v>
      </c>
      <c r="F467" s="798"/>
      <c r="G467" s="799"/>
      <c r="H467" s="798"/>
      <c r="I467" s="800"/>
      <c r="J467" s="798"/>
      <c r="K467" s="800"/>
    </row>
    <row r="468" spans="1:11" s="801" customFormat="1" ht="15" customHeight="1">
      <c r="A468" s="809" t="s">
        <v>658</v>
      </c>
      <c r="B468" s="810" t="s">
        <v>1378</v>
      </c>
      <c r="C468" s="809" t="s">
        <v>658</v>
      </c>
      <c r="D468" s="816" t="s">
        <v>133</v>
      </c>
      <c r="E468" s="817" t="s">
        <v>1340</v>
      </c>
      <c r="F468" s="791" t="s">
        <v>658</v>
      </c>
      <c r="G468" s="792" t="s">
        <v>326</v>
      </c>
      <c r="H468" s="791" t="s">
        <v>325</v>
      </c>
      <c r="I468" s="793" t="s">
        <v>326</v>
      </c>
      <c r="J468" s="798"/>
      <c r="K468" s="800"/>
    </row>
    <row r="469" spans="1:11" s="801" customFormat="1" ht="15" customHeight="1">
      <c r="A469" s="818" t="s">
        <v>658</v>
      </c>
      <c r="B469" s="819" t="s">
        <v>1386</v>
      </c>
      <c r="C469" s="818" t="s">
        <v>658</v>
      </c>
      <c r="D469" s="823" t="s">
        <v>1387</v>
      </c>
      <c r="E469" s="824" t="s">
        <v>1856</v>
      </c>
      <c r="F469" s="798"/>
      <c r="G469" s="799"/>
      <c r="H469" s="798"/>
      <c r="I469" s="800"/>
      <c r="J469" s="798"/>
      <c r="K469" s="800"/>
    </row>
    <row r="470" spans="1:11" s="801" customFormat="1" ht="15" customHeight="1">
      <c r="A470" s="818" t="s">
        <v>658</v>
      </c>
      <c r="B470" s="819" t="s">
        <v>1477</v>
      </c>
      <c r="C470" s="818" t="s">
        <v>658</v>
      </c>
      <c r="D470" s="823" t="s">
        <v>1478</v>
      </c>
      <c r="E470" s="824" t="s">
        <v>1344</v>
      </c>
      <c r="F470" s="798"/>
      <c r="G470" s="799"/>
      <c r="H470" s="798"/>
      <c r="I470" s="800"/>
      <c r="J470" s="798"/>
      <c r="K470" s="800"/>
    </row>
    <row r="471" spans="1:11" s="801" customFormat="1" ht="15" customHeight="1">
      <c r="A471" s="818" t="s">
        <v>658</v>
      </c>
      <c r="B471" s="819" t="s">
        <v>1668</v>
      </c>
      <c r="C471" s="818" t="s">
        <v>658</v>
      </c>
      <c r="D471" s="823" t="s">
        <v>1669</v>
      </c>
      <c r="E471" s="824" t="s">
        <v>1346</v>
      </c>
      <c r="F471" s="798"/>
      <c r="G471" s="799"/>
      <c r="H471" s="798"/>
      <c r="I471" s="800"/>
      <c r="J471" s="798"/>
      <c r="K471" s="800"/>
    </row>
    <row r="472" spans="1:11" s="801" customFormat="1" ht="15" customHeight="1">
      <c r="A472" s="805" t="s">
        <v>658</v>
      </c>
      <c r="B472" s="806" t="s">
        <v>1474</v>
      </c>
      <c r="C472" s="805" t="s">
        <v>658</v>
      </c>
      <c r="D472" s="841" t="s">
        <v>1475</v>
      </c>
      <c r="E472" s="812" t="s">
        <v>1857</v>
      </c>
      <c r="F472" s="889"/>
      <c r="G472" s="799"/>
      <c r="H472" s="827"/>
      <c r="I472" s="833"/>
      <c r="J472" s="798"/>
      <c r="K472" s="800"/>
    </row>
    <row r="473" spans="1:11" s="801" customFormat="1" ht="15" customHeight="1">
      <c r="A473" s="834" t="s">
        <v>659</v>
      </c>
      <c r="B473" s="835" t="s">
        <v>1378</v>
      </c>
      <c r="C473" s="834" t="s">
        <v>659</v>
      </c>
      <c r="D473" s="838" t="s">
        <v>133</v>
      </c>
      <c r="E473" s="837" t="s">
        <v>328</v>
      </c>
      <c r="F473" s="890" t="s">
        <v>659</v>
      </c>
      <c r="G473" s="837" t="s">
        <v>328</v>
      </c>
      <c r="H473" s="890" t="s">
        <v>327</v>
      </c>
      <c r="I473" s="837" t="s">
        <v>328</v>
      </c>
      <c r="J473" s="798"/>
      <c r="K473" s="800"/>
    </row>
    <row r="474" spans="1:11" ht="15" customHeight="1">
      <c r="A474" s="802" t="s">
        <v>660</v>
      </c>
      <c r="B474" s="829" t="s">
        <v>1414</v>
      </c>
      <c r="C474" s="802" t="s">
        <v>660</v>
      </c>
      <c r="D474" s="803" t="s">
        <v>1382</v>
      </c>
      <c r="E474" s="804" t="s">
        <v>1351</v>
      </c>
      <c r="F474" s="798" t="s">
        <v>660</v>
      </c>
      <c r="G474" s="799" t="s">
        <v>330</v>
      </c>
      <c r="H474" s="798" t="s">
        <v>329</v>
      </c>
      <c r="I474" s="800" t="s">
        <v>330</v>
      </c>
      <c r="J474" s="798"/>
      <c r="K474" s="800"/>
    </row>
    <row r="475" spans="1:11" ht="15" customHeight="1">
      <c r="A475" s="818" t="s">
        <v>660</v>
      </c>
      <c r="B475" s="819" t="s">
        <v>1449</v>
      </c>
      <c r="C475" s="818" t="s">
        <v>660</v>
      </c>
      <c r="D475" s="823" t="s">
        <v>1450</v>
      </c>
      <c r="E475" s="824" t="s">
        <v>1353</v>
      </c>
      <c r="F475" s="798"/>
      <c r="G475" s="799"/>
      <c r="H475" s="798"/>
      <c r="I475" s="800"/>
      <c r="J475" s="798"/>
      <c r="K475" s="800"/>
    </row>
    <row r="476" spans="1:11" ht="15" customHeight="1">
      <c r="A476" s="818" t="s">
        <v>660</v>
      </c>
      <c r="B476" s="819" t="s">
        <v>1477</v>
      </c>
      <c r="C476" s="818" t="s">
        <v>660</v>
      </c>
      <c r="D476" s="823" t="s">
        <v>1478</v>
      </c>
      <c r="E476" s="824" t="s">
        <v>1858</v>
      </c>
      <c r="F476" s="798"/>
      <c r="G476" s="799"/>
      <c r="H476" s="798"/>
      <c r="I476" s="800"/>
      <c r="J476" s="798"/>
      <c r="K476" s="800"/>
    </row>
    <row r="477" spans="1:11" ht="15" customHeight="1">
      <c r="A477" s="818" t="s">
        <v>660</v>
      </c>
      <c r="B477" s="819" t="s">
        <v>1668</v>
      </c>
      <c r="C477" s="818" t="s">
        <v>660</v>
      </c>
      <c r="D477" s="823" t="s">
        <v>1669</v>
      </c>
      <c r="E477" s="824" t="s">
        <v>1859</v>
      </c>
      <c r="F477" s="798"/>
      <c r="G477" s="799"/>
      <c r="H477" s="798"/>
      <c r="I477" s="800"/>
      <c r="J477" s="798"/>
      <c r="K477" s="800"/>
    </row>
    <row r="478" spans="1:11" ht="15" customHeight="1">
      <c r="A478" s="807" t="s">
        <v>660</v>
      </c>
      <c r="B478" s="825" t="s">
        <v>1391</v>
      </c>
      <c r="C478" s="807" t="s">
        <v>660</v>
      </c>
      <c r="D478" s="821" t="s">
        <v>1392</v>
      </c>
      <c r="E478" s="822" t="s">
        <v>1860</v>
      </c>
      <c r="F478" s="827"/>
      <c r="G478" s="799"/>
      <c r="H478" s="827"/>
      <c r="I478" s="800"/>
      <c r="J478" s="827"/>
      <c r="K478" s="833"/>
    </row>
    <row r="479" spans="1:11" ht="15" customHeight="1">
      <c r="A479" s="834" t="s">
        <v>1861</v>
      </c>
      <c r="B479" s="835" t="s">
        <v>1862</v>
      </c>
      <c r="C479" s="834" t="s">
        <v>1861</v>
      </c>
      <c r="D479" s="836" t="s">
        <v>1863</v>
      </c>
      <c r="E479" s="826" t="s">
        <v>332</v>
      </c>
      <c r="F479" s="891" t="s">
        <v>1864</v>
      </c>
      <c r="G479" s="815" t="s">
        <v>1865</v>
      </c>
      <c r="H479" s="891" t="s">
        <v>1866</v>
      </c>
      <c r="I479" s="843" t="s">
        <v>1865</v>
      </c>
      <c r="J479" s="891" t="s">
        <v>1867</v>
      </c>
      <c r="K479" s="793" t="s">
        <v>1865</v>
      </c>
    </row>
    <row r="480" spans="1:11" ht="15" customHeight="1">
      <c r="A480" s="834" t="s">
        <v>1868</v>
      </c>
      <c r="B480" s="835" t="s">
        <v>1869</v>
      </c>
      <c r="C480" s="834" t="s">
        <v>1868</v>
      </c>
      <c r="D480" s="836" t="s">
        <v>1870</v>
      </c>
      <c r="E480" s="837" t="s">
        <v>1871</v>
      </c>
      <c r="F480" s="891" t="s">
        <v>1872</v>
      </c>
      <c r="G480" s="815" t="s">
        <v>1873</v>
      </c>
      <c r="H480" s="891" t="s">
        <v>1874</v>
      </c>
      <c r="I480" s="843" t="s">
        <v>1873</v>
      </c>
      <c r="J480" s="891" t="s">
        <v>1875</v>
      </c>
      <c r="K480" s="843" t="s">
        <v>1873</v>
      </c>
    </row>
    <row r="481" spans="1:11" ht="15" customHeight="1">
      <c r="A481" s="807" t="s">
        <v>1876</v>
      </c>
      <c r="B481" s="825" t="s">
        <v>1869</v>
      </c>
      <c r="C481" s="807" t="s">
        <v>1876</v>
      </c>
      <c r="D481" s="821" t="s">
        <v>1870</v>
      </c>
      <c r="E481" s="826" t="s">
        <v>25</v>
      </c>
      <c r="F481" s="891" t="s">
        <v>1877</v>
      </c>
      <c r="G481" s="828" t="s">
        <v>25</v>
      </c>
      <c r="H481" s="891" t="s">
        <v>1878</v>
      </c>
      <c r="I481" s="843" t="s">
        <v>25</v>
      </c>
      <c r="J481" s="891" t="s">
        <v>1879</v>
      </c>
      <c r="K481" s="843" t="s">
        <v>25</v>
      </c>
    </row>
    <row r="482" spans="1:11">
      <c r="A482" s="892"/>
      <c r="B482" s="892"/>
      <c r="C482" s="892"/>
      <c r="D482" s="892"/>
      <c r="E482" s="892"/>
      <c r="F482" s="892"/>
      <c r="G482" s="892"/>
      <c r="I482" s="784"/>
      <c r="K482" s="784"/>
    </row>
  </sheetData>
  <mergeCells count="42">
    <mergeCell ref="K438:K439"/>
    <mergeCell ref="G440:G441"/>
    <mergeCell ref="K447:K448"/>
    <mergeCell ref="G452:G453"/>
    <mergeCell ref="I452:I453"/>
    <mergeCell ref="K452:K453"/>
    <mergeCell ref="G404:G405"/>
    <mergeCell ref="I404:I405"/>
    <mergeCell ref="G438:G439"/>
    <mergeCell ref="I438:I439"/>
    <mergeCell ref="G463:G464"/>
    <mergeCell ref="I463:I464"/>
    <mergeCell ref="G89:G90"/>
    <mergeCell ref="I89:I90"/>
    <mergeCell ref="I6:I7"/>
    <mergeCell ref="I367:I368"/>
    <mergeCell ref="G385:G386"/>
    <mergeCell ref="A5:E5"/>
    <mergeCell ref="F5:G5"/>
    <mergeCell ref="H5:I5"/>
    <mergeCell ref="J5:K5"/>
    <mergeCell ref="K319:K320"/>
    <mergeCell ref="I99:I100"/>
    <mergeCell ref="I113:I114"/>
    <mergeCell ref="I134:I136"/>
    <mergeCell ref="G146:G147"/>
    <mergeCell ref="I146:I147"/>
    <mergeCell ref="K186:K187"/>
    <mergeCell ref="I231:I232"/>
    <mergeCell ref="I287:I288"/>
    <mergeCell ref="G300:G301"/>
    <mergeCell ref="I300:I301"/>
    <mergeCell ref="I313:I314"/>
    <mergeCell ref="J6:J7"/>
    <mergeCell ref="K6:K7"/>
    <mergeCell ref="A7:B7"/>
    <mergeCell ref="A6:D6"/>
    <mergeCell ref="E6:E7"/>
    <mergeCell ref="F6:F7"/>
    <mergeCell ref="G6:G7"/>
    <mergeCell ref="H6:H7"/>
    <mergeCell ref="C7:D7"/>
  </mergeCells>
  <phoneticPr fontId="9"/>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A95F3-D8B9-46A0-AD76-649CDD15AB9F}">
  <sheetPr>
    <pageSetUpPr fitToPage="1"/>
  </sheetPr>
  <dimension ref="A1:H114"/>
  <sheetViews>
    <sheetView zoomScaleNormal="100" workbookViewId="0">
      <selection activeCell="A2" sqref="A2"/>
    </sheetView>
  </sheetViews>
  <sheetFormatPr defaultRowHeight="12.5" customHeight="1"/>
  <cols>
    <col min="1" max="1" width="3.1328125" style="894" customWidth="1"/>
    <col min="2" max="2" width="5" style="896" customWidth="1"/>
    <col min="3" max="3" width="22.46484375" style="897" customWidth="1"/>
    <col min="4" max="4" width="6.265625" style="897" customWidth="1"/>
    <col min="5" max="5" width="1.6640625" style="927" customWidth="1"/>
    <col min="6" max="6" width="5.86328125" style="916" customWidth="1"/>
    <col min="7" max="7" width="15.3984375" style="916" customWidth="1"/>
  </cols>
  <sheetData>
    <row r="1" spans="1:8" ht="12.5" customHeight="1">
      <c r="D1" s="898"/>
    </row>
    <row r="2" spans="1:8" ht="12.5" customHeight="1">
      <c r="B2" s="934" t="s">
        <v>2029</v>
      </c>
    </row>
    <row r="5" spans="1:8" ht="12.5" customHeight="1">
      <c r="A5" s="899"/>
      <c r="B5" s="900">
        <v>108</v>
      </c>
      <c r="C5" s="901"/>
      <c r="D5" s="900" t="s">
        <v>2020</v>
      </c>
      <c r="E5" s="928"/>
      <c r="F5" s="917">
        <v>37</v>
      </c>
      <c r="G5" s="918"/>
      <c r="H5" s="902"/>
    </row>
    <row r="6" spans="1:8" ht="12.5" customHeight="1">
      <c r="A6" s="903"/>
      <c r="B6" s="904" t="s">
        <v>133</v>
      </c>
      <c r="C6" s="905" t="s">
        <v>134</v>
      </c>
      <c r="D6" s="906">
        <v>1.79283168939638</v>
      </c>
      <c r="E6" s="929"/>
      <c r="F6" s="919" t="s">
        <v>1378</v>
      </c>
      <c r="G6" s="920" t="s">
        <v>2021</v>
      </c>
      <c r="H6" s="902"/>
    </row>
    <row r="7" spans="1:8" ht="12.5" customHeight="1">
      <c r="A7" s="903"/>
      <c r="B7" s="907" t="s">
        <v>135</v>
      </c>
      <c r="C7" s="908" t="s">
        <v>136</v>
      </c>
      <c r="D7" s="909">
        <v>2.2870600553987681</v>
      </c>
      <c r="E7" s="930"/>
      <c r="F7" s="921"/>
      <c r="G7" s="922"/>
      <c r="H7" s="902"/>
    </row>
    <row r="8" spans="1:8" ht="12.5" customHeight="1">
      <c r="A8" s="903"/>
      <c r="B8" s="907" t="s">
        <v>137</v>
      </c>
      <c r="C8" s="908" t="s">
        <v>138</v>
      </c>
      <c r="D8" s="909">
        <v>1.6870436023011219</v>
      </c>
      <c r="E8" s="930"/>
      <c r="F8" s="921"/>
      <c r="G8" s="922"/>
      <c r="H8" s="902"/>
    </row>
    <row r="9" spans="1:8" ht="12.5" customHeight="1">
      <c r="A9" s="903"/>
      <c r="B9" s="907" t="s">
        <v>139</v>
      </c>
      <c r="C9" s="908" t="s">
        <v>140</v>
      </c>
      <c r="D9" s="909">
        <v>1.6648012248914639</v>
      </c>
      <c r="E9" s="930"/>
      <c r="F9" s="921"/>
      <c r="G9" s="922"/>
      <c r="H9" s="902"/>
    </row>
    <row r="10" spans="1:8" ht="12.5" customHeight="1">
      <c r="A10" s="903"/>
      <c r="B10" s="910" t="s">
        <v>141</v>
      </c>
      <c r="C10" s="911" t="s">
        <v>142</v>
      </c>
      <c r="D10" s="912">
        <v>1.7357402367080577</v>
      </c>
      <c r="E10" s="931"/>
      <c r="F10" s="923"/>
      <c r="G10" s="924"/>
      <c r="H10" s="902"/>
    </row>
    <row r="11" spans="1:8" ht="12.5" customHeight="1">
      <c r="A11" s="903"/>
      <c r="B11" s="904" t="s">
        <v>143</v>
      </c>
      <c r="C11" s="905" t="s">
        <v>144</v>
      </c>
      <c r="D11" s="906">
        <v>1.7028298841365908</v>
      </c>
      <c r="E11" s="929"/>
      <c r="F11" s="919" t="s">
        <v>1427</v>
      </c>
      <c r="G11" s="920" t="s">
        <v>1428</v>
      </c>
      <c r="H11" s="902"/>
    </row>
    <row r="12" spans="1:8" ht="12.5" customHeight="1">
      <c r="A12" s="903"/>
      <c r="B12" s="910" t="s">
        <v>145</v>
      </c>
      <c r="C12" s="911" t="s">
        <v>146</v>
      </c>
      <c r="D12" s="912">
        <v>1.8558536801486269</v>
      </c>
      <c r="E12" s="931"/>
      <c r="F12" s="923"/>
      <c r="G12" s="924"/>
      <c r="H12" s="902"/>
    </row>
    <row r="13" spans="1:8" ht="12.5" customHeight="1">
      <c r="A13" s="903"/>
      <c r="B13" s="907" t="s">
        <v>147</v>
      </c>
      <c r="C13" s="908" t="s">
        <v>148</v>
      </c>
      <c r="D13" s="909">
        <v>2.180275096432192</v>
      </c>
      <c r="E13" s="930"/>
      <c r="F13" s="921" t="s">
        <v>1446</v>
      </c>
      <c r="G13" s="922" t="s">
        <v>2022</v>
      </c>
      <c r="H13" s="902"/>
    </row>
    <row r="14" spans="1:8" ht="12.5" customHeight="1">
      <c r="A14" s="903"/>
      <c r="B14" s="907" t="s">
        <v>149</v>
      </c>
      <c r="C14" s="908" t="s">
        <v>150</v>
      </c>
      <c r="D14" s="909">
        <v>1.8408879790064685</v>
      </c>
      <c r="E14" s="930"/>
      <c r="F14" s="921"/>
      <c r="G14" s="922"/>
      <c r="H14" s="902"/>
    </row>
    <row r="15" spans="1:8" ht="12.5" customHeight="1">
      <c r="A15" s="903"/>
      <c r="B15" s="907" t="s">
        <v>151</v>
      </c>
      <c r="C15" s="908" t="s">
        <v>152</v>
      </c>
      <c r="D15" s="909">
        <v>2.1822686766946022</v>
      </c>
      <c r="E15" s="930"/>
      <c r="F15" s="921"/>
      <c r="G15" s="922"/>
      <c r="H15" s="902"/>
    </row>
    <row r="16" spans="1:8" ht="12.5" customHeight="1">
      <c r="A16" s="903"/>
      <c r="B16" s="907" t="s">
        <v>153</v>
      </c>
      <c r="C16" s="908" t="s">
        <v>154</v>
      </c>
      <c r="D16" s="909">
        <v>1.2174219059597449</v>
      </c>
      <c r="E16" s="930"/>
      <c r="F16" s="921"/>
      <c r="G16" s="922"/>
      <c r="H16" s="902"/>
    </row>
    <row r="17" spans="1:8" ht="12.5" customHeight="1">
      <c r="A17" s="903"/>
      <c r="B17" s="904" t="s">
        <v>155</v>
      </c>
      <c r="C17" s="905" t="s">
        <v>156</v>
      </c>
      <c r="D17" s="906">
        <v>1.7796151157600251</v>
      </c>
      <c r="E17" s="929"/>
      <c r="F17" s="919" t="s">
        <v>1484</v>
      </c>
      <c r="G17" s="920" t="s">
        <v>1485</v>
      </c>
      <c r="H17" s="902"/>
    </row>
    <row r="18" spans="1:8" ht="12.5" customHeight="1">
      <c r="A18" s="903"/>
      <c r="B18" s="910" t="s">
        <v>157</v>
      </c>
      <c r="C18" s="911" t="s">
        <v>158</v>
      </c>
      <c r="D18" s="912">
        <v>1.7622801622050692</v>
      </c>
      <c r="E18" s="931"/>
      <c r="F18" s="923"/>
      <c r="G18" s="924"/>
      <c r="H18" s="902"/>
    </row>
    <row r="19" spans="1:8" ht="12.5" customHeight="1">
      <c r="A19" s="903"/>
      <c r="B19" s="907" t="s">
        <v>159</v>
      </c>
      <c r="C19" s="908" t="s">
        <v>160</v>
      </c>
      <c r="D19" s="909">
        <v>1.8213933520993968</v>
      </c>
      <c r="E19" s="930"/>
      <c r="F19" s="921" t="s">
        <v>1492</v>
      </c>
      <c r="G19" s="922" t="s">
        <v>1493</v>
      </c>
      <c r="H19" s="902"/>
    </row>
    <row r="20" spans="1:8" ht="12.5" customHeight="1">
      <c r="A20" s="903"/>
      <c r="B20" s="907" t="s">
        <v>161</v>
      </c>
      <c r="C20" s="908" t="s">
        <v>162</v>
      </c>
      <c r="D20" s="909">
        <v>1.903159201279754</v>
      </c>
      <c r="E20" s="930"/>
      <c r="F20" s="921"/>
      <c r="G20" s="922"/>
      <c r="H20" s="902"/>
    </row>
    <row r="21" spans="1:8" ht="12.5" customHeight="1">
      <c r="A21" s="903"/>
      <c r="B21" s="907" t="s">
        <v>163</v>
      </c>
      <c r="C21" s="908" t="s">
        <v>164</v>
      </c>
      <c r="D21" s="909">
        <v>2.3255650359592379</v>
      </c>
      <c r="E21" s="930"/>
      <c r="F21" s="921"/>
      <c r="G21" s="922"/>
      <c r="H21" s="902"/>
    </row>
    <row r="22" spans="1:8" ht="12.5" customHeight="1">
      <c r="A22" s="903"/>
      <c r="B22" s="907" t="s">
        <v>165</v>
      </c>
      <c r="C22" s="908" t="s">
        <v>166</v>
      </c>
      <c r="D22" s="909">
        <v>2.0071681972114499</v>
      </c>
      <c r="E22" s="930"/>
      <c r="F22" s="921"/>
      <c r="G22" s="922"/>
      <c r="H22" s="902"/>
    </row>
    <row r="23" spans="1:8" ht="12.5" customHeight="1">
      <c r="A23" s="903"/>
      <c r="B23" s="913" t="s">
        <v>167</v>
      </c>
      <c r="C23" s="914" t="s">
        <v>168</v>
      </c>
      <c r="D23" s="915">
        <v>1.6790848568582828</v>
      </c>
      <c r="E23" s="932"/>
      <c r="F23" s="925" t="s">
        <v>2027</v>
      </c>
      <c r="G23" s="926" t="s">
        <v>2026</v>
      </c>
      <c r="H23" s="902"/>
    </row>
    <row r="24" spans="1:8" ht="12.5" customHeight="1">
      <c r="A24" s="903"/>
      <c r="B24" s="907" t="s">
        <v>169</v>
      </c>
      <c r="C24" s="908" t="s">
        <v>170</v>
      </c>
      <c r="D24" s="909">
        <v>1.8238736697346425</v>
      </c>
      <c r="E24" s="930"/>
      <c r="F24" s="921" t="s">
        <v>1513</v>
      </c>
      <c r="G24" s="922" t="s">
        <v>1514</v>
      </c>
      <c r="H24" s="902"/>
    </row>
    <row r="25" spans="1:8" ht="12.5" customHeight="1">
      <c r="A25" s="903"/>
      <c r="B25" s="907" t="s">
        <v>171</v>
      </c>
      <c r="C25" s="908" t="s">
        <v>172</v>
      </c>
      <c r="D25" s="909">
        <v>1.7477880410933337</v>
      </c>
      <c r="E25" s="930"/>
      <c r="F25" s="921"/>
      <c r="G25" s="922"/>
      <c r="H25" s="902"/>
    </row>
    <row r="26" spans="1:8" ht="12.5" customHeight="1">
      <c r="A26" s="903"/>
      <c r="B26" s="907" t="s">
        <v>173</v>
      </c>
      <c r="C26" s="908" t="s">
        <v>174</v>
      </c>
      <c r="D26" s="909">
        <v>2.0458472794907365</v>
      </c>
      <c r="E26" s="930"/>
      <c r="F26" s="921"/>
      <c r="G26" s="922"/>
      <c r="H26" s="902"/>
    </row>
    <row r="27" spans="1:8" ht="12.5" customHeight="1">
      <c r="A27" s="903"/>
      <c r="B27" s="907" t="s">
        <v>175</v>
      </c>
      <c r="C27" s="908" t="s">
        <v>176</v>
      </c>
      <c r="D27" s="909">
        <v>2.1358550102067948</v>
      </c>
      <c r="E27" s="930"/>
      <c r="F27" s="921"/>
      <c r="G27" s="922"/>
      <c r="H27" s="902"/>
    </row>
    <row r="28" spans="1:8" ht="12.5" customHeight="1">
      <c r="A28" s="903"/>
      <c r="B28" s="907" t="s">
        <v>177</v>
      </c>
      <c r="C28" s="908" t="s">
        <v>178</v>
      </c>
      <c r="D28" s="909">
        <v>2.1121530341946717</v>
      </c>
      <c r="E28" s="930"/>
      <c r="F28" s="921"/>
      <c r="G28" s="922"/>
      <c r="H28" s="902"/>
    </row>
    <row r="29" spans="1:8" ht="12.5" customHeight="1">
      <c r="A29" s="903"/>
      <c r="B29" s="907" t="s">
        <v>179</v>
      </c>
      <c r="C29" s="908" t="s">
        <v>180</v>
      </c>
      <c r="D29" s="909">
        <v>1.8511681787568397</v>
      </c>
      <c r="E29" s="930"/>
      <c r="F29" s="921"/>
      <c r="G29" s="922"/>
      <c r="H29" s="902"/>
    </row>
    <row r="30" spans="1:8" ht="12.5" customHeight="1">
      <c r="A30" s="903"/>
      <c r="B30" s="907" t="s">
        <v>181</v>
      </c>
      <c r="C30" s="908" t="s">
        <v>182</v>
      </c>
      <c r="D30" s="909">
        <v>1.9223396638827186</v>
      </c>
      <c r="E30" s="930"/>
      <c r="F30" s="921"/>
      <c r="G30" s="922"/>
      <c r="H30" s="902"/>
    </row>
    <row r="31" spans="1:8" ht="12.5" customHeight="1">
      <c r="A31" s="903"/>
      <c r="B31" s="907" t="s">
        <v>183</v>
      </c>
      <c r="C31" s="908" t="s">
        <v>184</v>
      </c>
      <c r="D31" s="909">
        <v>1.9720150275076929</v>
      </c>
      <c r="E31" s="930"/>
      <c r="F31" s="921"/>
      <c r="G31" s="922"/>
      <c r="H31" s="902"/>
    </row>
    <row r="32" spans="1:8" ht="12.5" customHeight="1">
      <c r="A32" s="903"/>
      <c r="B32" s="904" t="s">
        <v>185</v>
      </c>
      <c r="C32" s="905" t="s">
        <v>186</v>
      </c>
      <c r="D32" s="906">
        <v>1.1299550899096946</v>
      </c>
      <c r="E32" s="929"/>
      <c r="F32" s="919" t="s">
        <v>1543</v>
      </c>
      <c r="G32" s="920" t="s">
        <v>1544</v>
      </c>
      <c r="H32" s="902"/>
    </row>
    <row r="33" spans="1:8" ht="12.5" customHeight="1">
      <c r="A33" s="903"/>
      <c r="B33" s="910" t="s">
        <v>187</v>
      </c>
      <c r="C33" s="911" t="s">
        <v>188</v>
      </c>
      <c r="D33" s="912">
        <v>1.3393958047830599</v>
      </c>
      <c r="E33" s="931"/>
      <c r="F33" s="923"/>
      <c r="G33" s="924"/>
      <c r="H33" s="902"/>
    </row>
    <row r="34" spans="1:8" ht="12.5" customHeight="1">
      <c r="A34" s="903"/>
      <c r="B34" s="907" t="s">
        <v>189</v>
      </c>
      <c r="C34" s="908" t="s">
        <v>93</v>
      </c>
      <c r="D34" s="909">
        <v>1.9136629433824452</v>
      </c>
      <c r="E34" s="930"/>
      <c r="F34" s="921" t="s">
        <v>1559</v>
      </c>
      <c r="G34" s="922" t="s">
        <v>2023</v>
      </c>
      <c r="H34" s="902"/>
    </row>
    <row r="35" spans="1:8" ht="12.5" customHeight="1">
      <c r="A35" s="903"/>
      <c r="B35" s="907" t="s">
        <v>190</v>
      </c>
      <c r="C35" s="908" t="s">
        <v>94</v>
      </c>
      <c r="D35" s="909">
        <v>1.6827446951149314</v>
      </c>
      <c r="E35" s="930"/>
      <c r="F35" s="921"/>
      <c r="G35" s="922"/>
      <c r="H35" s="902"/>
    </row>
    <row r="36" spans="1:8" ht="12.5" customHeight="1">
      <c r="A36" s="903"/>
      <c r="B36" s="913" t="s">
        <v>191</v>
      </c>
      <c r="C36" s="914" t="s">
        <v>192</v>
      </c>
      <c r="D36" s="915">
        <v>1.7061138226516026</v>
      </c>
      <c r="E36" s="932"/>
      <c r="F36" s="925" t="s">
        <v>2028</v>
      </c>
      <c r="G36" s="926" t="s">
        <v>2026</v>
      </c>
      <c r="H36" s="902"/>
    </row>
    <row r="37" spans="1:8" ht="12.5" customHeight="1">
      <c r="A37" s="903"/>
      <c r="B37" s="907" t="s">
        <v>193</v>
      </c>
      <c r="C37" s="908" t="s">
        <v>194</v>
      </c>
      <c r="D37" s="909">
        <v>1.6857997958316329</v>
      </c>
      <c r="E37" s="930"/>
      <c r="F37" s="921" t="s">
        <v>1580</v>
      </c>
      <c r="G37" s="922" t="s">
        <v>1581</v>
      </c>
      <c r="H37" s="902"/>
    </row>
    <row r="38" spans="1:8" ht="12.5" customHeight="1">
      <c r="A38" s="903"/>
      <c r="B38" s="907" t="s">
        <v>195</v>
      </c>
      <c r="C38" s="908" t="s">
        <v>196</v>
      </c>
      <c r="D38" s="909">
        <v>1.7398608062476497</v>
      </c>
      <c r="E38" s="930"/>
      <c r="F38" s="921"/>
      <c r="G38" s="922"/>
      <c r="H38" s="902"/>
    </row>
    <row r="39" spans="1:8" ht="12.5" customHeight="1">
      <c r="A39" s="903"/>
      <c r="B39" s="907" t="s">
        <v>197</v>
      </c>
      <c r="C39" s="908" t="s">
        <v>95</v>
      </c>
      <c r="D39" s="909">
        <v>1.6686559788629647</v>
      </c>
      <c r="E39" s="930"/>
      <c r="F39" s="921"/>
      <c r="G39" s="922"/>
      <c r="H39" s="902"/>
    </row>
    <row r="40" spans="1:8" ht="12.5" customHeight="1">
      <c r="A40" s="903"/>
      <c r="B40" s="907" t="s">
        <v>198</v>
      </c>
      <c r="C40" s="908" t="s">
        <v>96</v>
      </c>
      <c r="D40" s="909">
        <v>1.7235480283802935</v>
      </c>
      <c r="E40" s="930"/>
      <c r="F40" s="921"/>
      <c r="G40" s="922"/>
      <c r="H40" s="902"/>
    </row>
    <row r="41" spans="1:8" ht="12.5" customHeight="1">
      <c r="A41" s="903"/>
      <c r="B41" s="904" t="s">
        <v>199</v>
      </c>
      <c r="C41" s="905" t="s">
        <v>200</v>
      </c>
      <c r="D41" s="906">
        <v>2.0883276017693984</v>
      </c>
      <c r="E41" s="929"/>
      <c r="F41" s="919" t="s">
        <v>1591</v>
      </c>
      <c r="G41" s="920" t="s">
        <v>1592</v>
      </c>
      <c r="H41" s="902"/>
    </row>
    <row r="42" spans="1:8" ht="12.5" customHeight="1">
      <c r="A42" s="903"/>
      <c r="B42" s="907" t="s">
        <v>201</v>
      </c>
      <c r="C42" s="908" t="s">
        <v>202</v>
      </c>
      <c r="D42" s="909">
        <v>2.5448041075946284</v>
      </c>
      <c r="E42" s="930"/>
      <c r="F42" s="921"/>
      <c r="G42" s="922"/>
      <c r="H42" s="902"/>
    </row>
    <row r="43" spans="1:8" ht="12.5" customHeight="1">
      <c r="A43" s="903"/>
      <c r="B43" s="907" t="s">
        <v>203</v>
      </c>
      <c r="C43" s="908" t="s">
        <v>204</v>
      </c>
      <c r="D43" s="909">
        <v>2.0040775518061236</v>
      </c>
      <c r="E43" s="930"/>
      <c r="F43" s="921"/>
      <c r="G43" s="922"/>
      <c r="H43" s="902"/>
    </row>
    <row r="44" spans="1:8" ht="12.5" customHeight="1">
      <c r="A44" s="903"/>
      <c r="B44" s="910" t="s">
        <v>205</v>
      </c>
      <c r="C44" s="911" t="s">
        <v>206</v>
      </c>
      <c r="D44" s="912">
        <v>2.3009220781119422</v>
      </c>
      <c r="E44" s="931"/>
      <c r="F44" s="923"/>
      <c r="G44" s="924"/>
      <c r="H44" s="902"/>
    </row>
    <row r="45" spans="1:8" ht="12.5" customHeight="1">
      <c r="A45" s="903"/>
      <c r="B45" s="907" t="s">
        <v>207</v>
      </c>
      <c r="C45" s="908" t="s">
        <v>208</v>
      </c>
      <c r="D45" s="909">
        <v>1.5567623457324933</v>
      </c>
      <c r="E45" s="930"/>
      <c r="F45" s="921" t="s">
        <v>1599</v>
      </c>
      <c r="G45" s="922" t="s">
        <v>1600</v>
      </c>
      <c r="H45" s="902"/>
    </row>
    <row r="46" spans="1:8" ht="12.5" customHeight="1">
      <c r="A46" s="903"/>
      <c r="B46" s="907" t="s">
        <v>209</v>
      </c>
      <c r="C46" s="908" t="s">
        <v>210</v>
      </c>
      <c r="D46" s="909">
        <v>1.743246080907799</v>
      </c>
      <c r="E46" s="930"/>
      <c r="F46" s="921"/>
      <c r="G46" s="922"/>
      <c r="H46" s="902"/>
    </row>
    <row r="47" spans="1:8" ht="12.5" customHeight="1">
      <c r="A47" s="903"/>
      <c r="B47" s="904" t="s">
        <v>211</v>
      </c>
      <c r="C47" s="905" t="s">
        <v>212</v>
      </c>
      <c r="D47" s="906">
        <v>1.9665702165425856</v>
      </c>
      <c r="E47" s="929"/>
      <c r="F47" s="919" t="s">
        <v>1607</v>
      </c>
      <c r="G47" s="920" t="s">
        <v>1608</v>
      </c>
      <c r="H47" s="902"/>
    </row>
    <row r="48" spans="1:8" ht="12.5" customHeight="1">
      <c r="A48" s="903"/>
      <c r="B48" s="910" t="s">
        <v>213</v>
      </c>
      <c r="C48" s="911" t="s">
        <v>214</v>
      </c>
      <c r="D48" s="912">
        <v>1.8553159188807062</v>
      </c>
      <c r="E48" s="931"/>
      <c r="F48" s="923"/>
      <c r="G48" s="924"/>
      <c r="H48" s="902"/>
    </row>
    <row r="49" spans="1:8" ht="12.5" customHeight="1">
      <c r="A49" s="903"/>
      <c r="B49" s="907" t="s">
        <v>215</v>
      </c>
      <c r="C49" s="908" t="s">
        <v>0</v>
      </c>
      <c r="D49" s="909">
        <v>1.8880488227448238</v>
      </c>
      <c r="E49" s="930"/>
      <c r="F49" s="921" t="s">
        <v>1619</v>
      </c>
      <c r="G49" s="922" t="s">
        <v>0</v>
      </c>
      <c r="H49" s="902"/>
    </row>
    <row r="50" spans="1:8" ht="12.5" customHeight="1">
      <c r="A50" s="903"/>
      <c r="B50" s="913" t="s">
        <v>216</v>
      </c>
      <c r="C50" s="914" t="s">
        <v>1</v>
      </c>
      <c r="D50" s="915">
        <v>1.8294150890892567</v>
      </c>
      <c r="E50" s="932"/>
      <c r="F50" s="925" t="s">
        <v>1628</v>
      </c>
      <c r="G50" s="926" t="s">
        <v>1</v>
      </c>
      <c r="H50" s="902"/>
    </row>
    <row r="51" spans="1:8" ht="12.5" customHeight="1">
      <c r="A51" s="903"/>
      <c r="B51" s="907" t="s">
        <v>217</v>
      </c>
      <c r="C51" s="908" t="s">
        <v>2</v>
      </c>
      <c r="D51" s="909">
        <v>1.7976445039988274</v>
      </c>
      <c r="E51" s="930"/>
      <c r="F51" s="921" t="s">
        <v>1642</v>
      </c>
      <c r="G51" s="922" t="s">
        <v>2</v>
      </c>
      <c r="H51" s="902"/>
    </row>
    <row r="52" spans="1:8" ht="12.5" customHeight="1">
      <c r="A52" s="903"/>
      <c r="B52" s="904" t="s">
        <v>218</v>
      </c>
      <c r="C52" s="905" t="s">
        <v>219</v>
      </c>
      <c r="D52" s="906">
        <v>1.7912976672804897</v>
      </c>
      <c r="E52" s="929"/>
      <c r="F52" s="919" t="s">
        <v>1652</v>
      </c>
      <c r="G52" s="920" t="s">
        <v>1653</v>
      </c>
      <c r="H52" s="902"/>
    </row>
    <row r="53" spans="1:8" ht="12.5" customHeight="1">
      <c r="A53" s="903"/>
      <c r="B53" s="910" t="s">
        <v>220</v>
      </c>
      <c r="C53" s="911" t="s">
        <v>221</v>
      </c>
      <c r="D53" s="912">
        <v>1.9708692452688537</v>
      </c>
      <c r="E53" s="931"/>
      <c r="F53" s="923"/>
      <c r="G53" s="924"/>
      <c r="H53" s="902"/>
    </row>
    <row r="54" spans="1:8" ht="12.5" customHeight="1">
      <c r="A54" s="903"/>
      <c r="B54" s="907" t="s">
        <v>222</v>
      </c>
      <c r="C54" s="908" t="s">
        <v>223</v>
      </c>
      <c r="D54" s="909">
        <v>1.9751798090153125</v>
      </c>
      <c r="E54" s="930"/>
      <c r="F54" s="921" t="s">
        <v>1663</v>
      </c>
      <c r="G54" s="922" t="s">
        <v>1664</v>
      </c>
      <c r="H54" s="902"/>
    </row>
    <row r="55" spans="1:8" ht="12.5" customHeight="1">
      <c r="A55" s="903"/>
      <c r="B55" s="907" t="s">
        <v>224</v>
      </c>
      <c r="C55" s="908" t="s">
        <v>225</v>
      </c>
      <c r="D55" s="909">
        <v>1.9066961736318879</v>
      </c>
      <c r="E55" s="930"/>
      <c r="F55" s="921"/>
      <c r="G55" s="922"/>
      <c r="H55" s="902"/>
    </row>
    <row r="56" spans="1:8" ht="12.5" customHeight="1">
      <c r="A56" s="903"/>
      <c r="B56" s="907" t="s">
        <v>226</v>
      </c>
      <c r="C56" s="908" t="s">
        <v>227</v>
      </c>
      <c r="D56" s="909">
        <v>1.773079215682531</v>
      </c>
      <c r="E56" s="930"/>
      <c r="F56" s="921"/>
      <c r="G56" s="922"/>
      <c r="H56" s="902"/>
    </row>
    <row r="57" spans="1:8" ht="12.5" customHeight="1">
      <c r="A57" s="903"/>
      <c r="B57" s="907" t="s">
        <v>228</v>
      </c>
      <c r="C57" s="908" t="s">
        <v>229</v>
      </c>
      <c r="D57" s="909">
        <v>1.8234670369282568</v>
      </c>
      <c r="E57" s="930"/>
      <c r="F57" s="921"/>
      <c r="G57" s="922"/>
      <c r="H57" s="902"/>
    </row>
    <row r="58" spans="1:8" ht="12.5" customHeight="1">
      <c r="A58" s="903"/>
      <c r="B58" s="904" t="s">
        <v>230</v>
      </c>
      <c r="C58" s="905" t="s">
        <v>231</v>
      </c>
      <c r="D58" s="906">
        <v>1.8681243100389642</v>
      </c>
      <c r="E58" s="929"/>
      <c r="F58" s="919" t="s">
        <v>1680</v>
      </c>
      <c r="G58" s="920" t="s">
        <v>1681</v>
      </c>
      <c r="H58" s="902"/>
    </row>
    <row r="59" spans="1:8" ht="12.5" customHeight="1">
      <c r="A59" s="903"/>
      <c r="B59" s="910" t="s">
        <v>232</v>
      </c>
      <c r="C59" s="911" t="s">
        <v>233</v>
      </c>
      <c r="D59" s="912">
        <v>1.8431950056959621</v>
      </c>
      <c r="E59" s="931"/>
      <c r="F59" s="923"/>
      <c r="G59" s="924"/>
      <c r="H59" s="902"/>
    </row>
    <row r="60" spans="1:8" ht="12.5" customHeight="1">
      <c r="A60" s="903"/>
      <c r="B60" s="907" t="s">
        <v>234</v>
      </c>
      <c r="C60" s="908" t="s">
        <v>235</v>
      </c>
      <c r="D60" s="909">
        <v>2.7454843347706235</v>
      </c>
      <c r="E60" s="930"/>
      <c r="F60" s="921" t="s">
        <v>1691</v>
      </c>
      <c r="G60" s="922" t="s">
        <v>1692</v>
      </c>
      <c r="H60" s="902"/>
    </row>
    <row r="61" spans="1:8" ht="12.5" customHeight="1">
      <c r="A61" s="903"/>
      <c r="B61" s="907" t="s">
        <v>236</v>
      </c>
      <c r="C61" s="908" t="s">
        <v>237</v>
      </c>
      <c r="D61" s="909">
        <v>2.6669943528208622</v>
      </c>
      <c r="E61" s="930"/>
      <c r="F61" s="921"/>
      <c r="G61" s="922"/>
      <c r="H61" s="902"/>
    </row>
    <row r="62" spans="1:8" ht="12.5" customHeight="1">
      <c r="A62" s="903"/>
      <c r="B62" s="907" t="s">
        <v>238</v>
      </c>
      <c r="C62" s="908" t="s">
        <v>239</v>
      </c>
      <c r="D62" s="909">
        <v>2.4186486505608671</v>
      </c>
      <c r="E62" s="930"/>
      <c r="F62" s="921"/>
      <c r="G62" s="922"/>
      <c r="H62" s="902"/>
    </row>
    <row r="63" spans="1:8" ht="12.5" customHeight="1">
      <c r="A63" s="903"/>
      <c r="B63" s="907" t="s">
        <v>240</v>
      </c>
      <c r="C63" s="908" t="s">
        <v>241</v>
      </c>
      <c r="D63" s="909">
        <v>2.2704193421195269</v>
      </c>
      <c r="E63" s="930"/>
      <c r="F63" s="921"/>
      <c r="G63" s="922"/>
      <c r="H63" s="902"/>
    </row>
    <row r="64" spans="1:8" ht="12.5" customHeight="1">
      <c r="A64" s="903"/>
      <c r="B64" s="907" t="s">
        <v>242</v>
      </c>
      <c r="C64" s="908" t="s">
        <v>243</v>
      </c>
      <c r="D64" s="909">
        <v>2.0032551061318187</v>
      </c>
      <c r="E64" s="930"/>
      <c r="F64" s="921"/>
      <c r="G64" s="922"/>
      <c r="H64" s="902"/>
    </row>
    <row r="65" spans="1:8" ht="12.5" customHeight="1">
      <c r="A65" s="903"/>
      <c r="B65" s="904" t="s">
        <v>244</v>
      </c>
      <c r="C65" s="905" t="s">
        <v>3</v>
      </c>
      <c r="D65" s="906">
        <v>1.8669807396931202</v>
      </c>
      <c r="E65" s="929"/>
      <c r="F65" s="919" t="s">
        <v>1705</v>
      </c>
      <c r="G65" s="920" t="s">
        <v>2026</v>
      </c>
      <c r="H65" s="902"/>
    </row>
    <row r="66" spans="1:8" ht="12.5" customHeight="1">
      <c r="A66" s="903"/>
      <c r="B66" s="910" t="s">
        <v>245</v>
      </c>
      <c r="C66" s="911" t="s">
        <v>246</v>
      </c>
      <c r="D66" s="912">
        <v>2.1047447451111285</v>
      </c>
      <c r="E66" s="931"/>
      <c r="F66" s="923"/>
      <c r="G66" s="924"/>
      <c r="H66" s="902"/>
    </row>
    <row r="67" spans="1:8" ht="12.5" customHeight="1">
      <c r="A67" s="903"/>
      <c r="B67" s="907" t="s">
        <v>247</v>
      </c>
      <c r="C67" s="908" t="s">
        <v>248</v>
      </c>
      <c r="D67" s="909">
        <v>1.8280596574062993</v>
      </c>
      <c r="E67" s="930"/>
      <c r="F67" s="921" t="s">
        <v>1713</v>
      </c>
      <c r="G67" s="922" t="s">
        <v>1714</v>
      </c>
      <c r="H67" s="902"/>
    </row>
    <row r="68" spans="1:8" ht="12.5" customHeight="1">
      <c r="A68" s="903"/>
      <c r="B68" s="907" t="s">
        <v>249</v>
      </c>
      <c r="C68" s="908" t="s">
        <v>250</v>
      </c>
      <c r="D68" s="909">
        <v>1.8441046675104227</v>
      </c>
      <c r="E68" s="930"/>
      <c r="F68" s="921"/>
      <c r="G68" s="922"/>
      <c r="H68" s="902"/>
    </row>
    <row r="69" spans="1:8" ht="12.5" customHeight="1">
      <c r="A69" s="903"/>
      <c r="B69" s="907" t="s">
        <v>251</v>
      </c>
      <c r="C69" s="908" t="s">
        <v>252</v>
      </c>
      <c r="D69" s="909">
        <v>1.7833591660888672</v>
      </c>
      <c r="E69" s="930"/>
      <c r="F69" s="921"/>
      <c r="G69" s="922"/>
      <c r="H69" s="902"/>
    </row>
    <row r="70" spans="1:8" ht="12.5" customHeight="1">
      <c r="A70" s="903"/>
      <c r="B70" s="907" t="s">
        <v>253</v>
      </c>
      <c r="C70" s="908" t="s">
        <v>254</v>
      </c>
      <c r="D70" s="909">
        <v>1.7509967240524555</v>
      </c>
      <c r="E70" s="930"/>
      <c r="F70" s="921"/>
      <c r="G70" s="922"/>
      <c r="H70" s="902"/>
    </row>
    <row r="71" spans="1:8" ht="12.5" customHeight="1">
      <c r="A71" s="903"/>
      <c r="B71" s="904" t="s">
        <v>255</v>
      </c>
      <c r="C71" s="905" t="s">
        <v>256</v>
      </c>
      <c r="D71" s="906">
        <v>1.5587641539041379</v>
      </c>
      <c r="E71" s="929"/>
      <c r="F71" s="919" t="s">
        <v>1720</v>
      </c>
      <c r="G71" s="920" t="s">
        <v>1721</v>
      </c>
      <c r="H71" s="902"/>
    </row>
    <row r="72" spans="1:8" ht="12.5" customHeight="1">
      <c r="A72" s="903"/>
      <c r="B72" s="910" t="s">
        <v>257</v>
      </c>
      <c r="C72" s="911" t="s">
        <v>258</v>
      </c>
      <c r="D72" s="912">
        <v>1.5008147076625311</v>
      </c>
      <c r="E72" s="931"/>
      <c r="F72" s="923"/>
      <c r="G72" s="924"/>
      <c r="H72" s="902"/>
    </row>
    <row r="73" spans="1:8" ht="12.5" customHeight="1">
      <c r="A73" s="903"/>
      <c r="B73" s="907" t="s">
        <v>259</v>
      </c>
      <c r="C73" s="908" t="s">
        <v>4</v>
      </c>
      <c r="D73" s="909">
        <v>1.835005821402157</v>
      </c>
      <c r="E73" s="930"/>
      <c r="F73" s="921" t="s">
        <v>1728</v>
      </c>
      <c r="G73" s="922" t="s">
        <v>4</v>
      </c>
      <c r="H73" s="902"/>
    </row>
    <row r="74" spans="1:8" ht="12.5" customHeight="1">
      <c r="A74" s="903"/>
      <c r="B74" s="913" t="s">
        <v>260</v>
      </c>
      <c r="C74" s="914" t="s">
        <v>5</v>
      </c>
      <c r="D74" s="915">
        <v>1.5374724459839504</v>
      </c>
      <c r="E74" s="932"/>
      <c r="F74" s="925" t="s">
        <v>1731</v>
      </c>
      <c r="G74" s="926" t="s">
        <v>5</v>
      </c>
      <c r="H74" s="902"/>
    </row>
    <row r="75" spans="1:8" ht="12.5" customHeight="1">
      <c r="A75" s="903"/>
      <c r="B75" s="907" t="s">
        <v>261</v>
      </c>
      <c r="C75" s="908" t="s">
        <v>36</v>
      </c>
      <c r="D75" s="909">
        <v>1.4820552506262676</v>
      </c>
      <c r="E75" s="930"/>
      <c r="F75" s="921" t="s">
        <v>1732</v>
      </c>
      <c r="G75" s="922" t="s">
        <v>36</v>
      </c>
      <c r="H75" s="902"/>
    </row>
    <row r="76" spans="1:8" ht="12.5" customHeight="1">
      <c r="A76" s="903"/>
      <c r="B76" s="913" t="s">
        <v>262</v>
      </c>
      <c r="C76" s="914" t="s">
        <v>6</v>
      </c>
      <c r="D76" s="915">
        <v>1.566151097387533</v>
      </c>
      <c r="E76" s="932"/>
      <c r="F76" s="925" t="s">
        <v>1734</v>
      </c>
      <c r="G76" s="926" t="s">
        <v>6</v>
      </c>
      <c r="H76" s="902"/>
    </row>
    <row r="77" spans="1:8" ht="12.5" customHeight="1">
      <c r="A77" s="903"/>
      <c r="B77" s="907" t="s">
        <v>263</v>
      </c>
      <c r="C77" s="908" t="s">
        <v>264</v>
      </c>
      <c r="D77" s="909">
        <v>1.4233469326535675</v>
      </c>
      <c r="E77" s="930"/>
      <c r="F77" s="921" t="s">
        <v>1741</v>
      </c>
      <c r="G77" s="922" t="s">
        <v>1742</v>
      </c>
      <c r="H77" s="902"/>
    </row>
    <row r="78" spans="1:8" ht="12.5" customHeight="1">
      <c r="A78" s="903"/>
      <c r="B78" s="907" t="s">
        <v>265</v>
      </c>
      <c r="C78" s="908" t="s">
        <v>266</v>
      </c>
      <c r="D78" s="909">
        <v>1.5314337929010688</v>
      </c>
      <c r="E78" s="930"/>
      <c r="F78" s="921"/>
      <c r="G78" s="922"/>
      <c r="H78" s="902"/>
    </row>
    <row r="79" spans="1:8" ht="12.5" customHeight="1">
      <c r="A79" s="903"/>
      <c r="B79" s="907" t="s">
        <v>267</v>
      </c>
      <c r="C79" s="908" t="s">
        <v>268</v>
      </c>
      <c r="D79" s="909">
        <v>1.1656006804327101</v>
      </c>
      <c r="E79" s="930"/>
      <c r="F79" s="921"/>
      <c r="G79" s="922"/>
      <c r="H79" s="902"/>
    </row>
    <row r="80" spans="1:8" ht="12.5" customHeight="1">
      <c r="A80" s="903"/>
      <c r="B80" s="904" t="s">
        <v>269</v>
      </c>
      <c r="C80" s="905" t="s">
        <v>270</v>
      </c>
      <c r="D80" s="906">
        <v>1.5262868844781299</v>
      </c>
      <c r="E80" s="929"/>
      <c r="F80" s="919" t="s">
        <v>1746</v>
      </c>
      <c r="G80" s="920" t="s">
        <v>1747</v>
      </c>
      <c r="H80" s="902"/>
    </row>
    <row r="81" spans="1:8" ht="12.5" customHeight="1">
      <c r="A81" s="903"/>
      <c r="B81" s="907" t="s">
        <v>271</v>
      </c>
      <c r="C81" s="908" t="s">
        <v>272</v>
      </c>
      <c r="D81" s="909">
        <v>1.3229531301915245</v>
      </c>
      <c r="E81" s="930"/>
      <c r="F81" s="921"/>
      <c r="G81" s="922"/>
      <c r="H81" s="902"/>
    </row>
    <row r="82" spans="1:8" ht="12.5" customHeight="1">
      <c r="A82" s="903"/>
      <c r="B82" s="907" t="s">
        <v>273</v>
      </c>
      <c r="C82" s="908" t="s">
        <v>274</v>
      </c>
      <c r="D82" s="909">
        <v>2.496590246220137</v>
      </c>
      <c r="E82" s="930"/>
      <c r="F82" s="921"/>
      <c r="G82" s="922"/>
      <c r="H82" s="902"/>
    </row>
    <row r="83" spans="1:8" ht="12.5" customHeight="1">
      <c r="A83" s="903"/>
      <c r="B83" s="907" t="s">
        <v>275</v>
      </c>
      <c r="C83" s="908" t="s">
        <v>276</v>
      </c>
      <c r="D83" s="909">
        <v>1.8185720436096224</v>
      </c>
      <c r="E83" s="930"/>
      <c r="F83" s="921"/>
      <c r="G83" s="922"/>
      <c r="H83" s="902"/>
    </row>
    <row r="84" spans="1:8" ht="12.5" customHeight="1">
      <c r="A84" s="903"/>
      <c r="B84" s="907" t="s">
        <v>277</v>
      </c>
      <c r="C84" s="908" t="s">
        <v>278</v>
      </c>
      <c r="D84" s="909">
        <v>2.0843697671581749</v>
      </c>
      <c r="E84" s="930"/>
      <c r="F84" s="921"/>
      <c r="G84" s="922"/>
      <c r="H84" s="902"/>
    </row>
    <row r="85" spans="1:8" ht="12.5" customHeight="1">
      <c r="A85" s="903"/>
      <c r="B85" s="907" t="s">
        <v>279</v>
      </c>
      <c r="C85" s="908" t="s">
        <v>280</v>
      </c>
      <c r="D85" s="909">
        <v>1.4728659992405</v>
      </c>
      <c r="E85" s="930"/>
      <c r="F85" s="921"/>
      <c r="G85" s="922"/>
      <c r="H85" s="902"/>
    </row>
    <row r="86" spans="1:8" ht="12.5" customHeight="1">
      <c r="A86" s="903"/>
      <c r="B86" s="907" t="s">
        <v>281</v>
      </c>
      <c r="C86" s="908" t="s">
        <v>282</v>
      </c>
      <c r="D86" s="909">
        <v>1.5994660015779523</v>
      </c>
      <c r="E86" s="930"/>
      <c r="F86" s="921"/>
      <c r="G86" s="922"/>
      <c r="H86" s="902"/>
    </row>
    <row r="87" spans="1:8" ht="12.5" customHeight="1">
      <c r="A87" s="903"/>
      <c r="B87" s="907" t="s">
        <v>283</v>
      </c>
      <c r="C87" s="908" t="s">
        <v>284</v>
      </c>
      <c r="D87" s="909">
        <v>1.6181797758921896</v>
      </c>
      <c r="E87" s="930"/>
      <c r="F87" s="921"/>
      <c r="G87" s="922"/>
      <c r="H87" s="902"/>
    </row>
    <row r="88" spans="1:8" ht="12.5" customHeight="1">
      <c r="A88" s="903"/>
      <c r="B88" s="910" t="s">
        <v>285</v>
      </c>
      <c r="C88" s="911" t="s">
        <v>286</v>
      </c>
      <c r="D88" s="912">
        <v>1.3256062688529715</v>
      </c>
      <c r="E88" s="931"/>
      <c r="F88" s="923"/>
      <c r="G88" s="924"/>
      <c r="H88" s="902"/>
    </row>
    <row r="89" spans="1:8" ht="12.5" customHeight="1">
      <c r="A89" s="903"/>
      <c r="B89" s="907" t="s">
        <v>287</v>
      </c>
      <c r="C89" s="908" t="s">
        <v>288</v>
      </c>
      <c r="D89" s="909">
        <v>1.9438020749485894</v>
      </c>
      <c r="E89" s="930"/>
      <c r="F89" s="921" t="s">
        <v>1788</v>
      </c>
      <c r="G89" s="922" t="s">
        <v>1789</v>
      </c>
      <c r="H89" s="902"/>
    </row>
    <row r="90" spans="1:8" ht="12.5" customHeight="1">
      <c r="A90" s="903"/>
      <c r="B90" s="907" t="s">
        <v>289</v>
      </c>
      <c r="C90" s="908" t="s">
        <v>290</v>
      </c>
      <c r="D90" s="909">
        <v>1.9056746773191773</v>
      </c>
      <c r="E90" s="930"/>
      <c r="F90" s="921"/>
      <c r="G90" s="922"/>
      <c r="H90" s="902"/>
    </row>
    <row r="91" spans="1:8" ht="12.5" customHeight="1">
      <c r="A91" s="903"/>
      <c r="B91" s="907" t="s">
        <v>291</v>
      </c>
      <c r="C91" s="908" t="s">
        <v>292</v>
      </c>
      <c r="D91" s="909">
        <v>1.5643900912966813</v>
      </c>
      <c r="E91" s="930"/>
      <c r="F91" s="921"/>
      <c r="G91" s="922"/>
      <c r="H91" s="902"/>
    </row>
    <row r="92" spans="1:8" ht="12.5" customHeight="1">
      <c r="A92" s="903"/>
      <c r="B92" s="907" t="s">
        <v>293</v>
      </c>
      <c r="C92" s="908" t="s">
        <v>294</v>
      </c>
      <c r="D92" s="909">
        <v>1.9460499800491728</v>
      </c>
      <c r="E92" s="930"/>
      <c r="F92" s="921"/>
      <c r="G92" s="922"/>
      <c r="H92" s="902"/>
    </row>
    <row r="93" spans="1:8" ht="12.5" customHeight="1">
      <c r="A93" s="903"/>
      <c r="B93" s="907" t="s">
        <v>295</v>
      </c>
      <c r="C93" s="908" t="s">
        <v>296</v>
      </c>
      <c r="D93" s="909">
        <v>1.797332476439307</v>
      </c>
      <c r="E93" s="930"/>
      <c r="F93" s="921"/>
      <c r="G93" s="922"/>
      <c r="H93" s="902"/>
    </row>
    <row r="94" spans="1:8" ht="12.5" customHeight="1">
      <c r="A94" s="903"/>
      <c r="B94" s="913" t="s">
        <v>297</v>
      </c>
      <c r="C94" s="914" t="s">
        <v>7</v>
      </c>
      <c r="D94" s="915">
        <v>1.4426868527928114</v>
      </c>
      <c r="E94" s="932"/>
      <c r="F94" s="925" t="s">
        <v>1804</v>
      </c>
      <c r="G94" s="926" t="s">
        <v>7</v>
      </c>
      <c r="H94" s="902"/>
    </row>
    <row r="95" spans="1:8" ht="12.5" customHeight="1">
      <c r="A95" s="903"/>
      <c r="B95" s="907" t="s">
        <v>298</v>
      </c>
      <c r="C95" s="908" t="s">
        <v>299</v>
      </c>
      <c r="D95" s="909">
        <v>1.327818563660232</v>
      </c>
      <c r="E95" s="930"/>
      <c r="F95" s="921" t="s">
        <v>1806</v>
      </c>
      <c r="G95" s="922" t="s">
        <v>1807</v>
      </c>
      <c r="H95" s="902"/>
    </row>
    <row r="96" spans="1:8" ht="12.5" customHeight="1">
      <c r="A96" s="903"/>
      <c r="B96" s="907" t="s">
        <v>300</v>
      </c>
      <c r="C96" s="908" t="s">
        <v>301</v>
      </c>
      <c r="D96" s="909">
        <v>1.6772371927195486</v>
      </c>
      <c r="E96" s="930"/>
      <c r="F96" s="921"/>
      <c r="G96" s="922"/>
      <c r="H96" s="902"/>
    </row>
    <row r="97" spans="1:8" ht="12.5" customHeight="1">
      <c r="A97" s="903"/>
      <c r="B97" s="904" t="s">
        <v>302</v>
      </c>
      <c r="C97" s="905" t="s">
        <v>303</v>
      </c>
      <c r="D97" s="906">
        <v>1.6827114757601533</v>
      </c>
      <c r="E97" s="929"/>
      <c r="F97" s="919" t="s">
        <v>1818</v>
      </c>
      <c r="G97" s="920" t="s">
        <v>1819</v>
      </c>
      <c r="H97" s="902"/>
    </row>
    <row r="98" spans="1:8" ht="12.5" customHeight="1">
      <c r="A98" s="903"/>
      <c r="B98" s="907" t="s">
        <v>304</v>
      </c>
      <c r="C98" s="908" t="s">
        <v>305</v>
      </c>
      <c r="D98" s="909">
        <v>1.6700100625836853</v>
      </c>
      <c r="E98" s="930"/>
      <c r="F98" s="921"/>
      <c r="G98" s="922"/>
      <c r="H98" s="902"/>
    </row>
    <row r="99" spans="1:8" ht="12.5" customHeight="1">
      <c r="A99" s="903"/>
      <c r="B99" s="907" t="s">
        <v>306</v>
      </c>
      <c r="C99" s="908" t="s">
        <v>307</v>
      </c>
      <c r="D99" s="909">
        <v>1.4801850501497635</v>
      </c>
      <c r="E99" s="930"/>
      <c r="F99" s="921"/>
      <c r="G99" s="922"/>
      <c r="H99" s="902"/>
    </row>
    <row r="100" spans="1:8" ht="12.5" customHeight="1">
      <c r="A100" s="903"/>
      <c r="B100" s="910" t="s">
        <v>308</v>
      </c>
      <c r="C100" s="911" t="s">
        <v>309</v>
      </c>
      <c r="D100" s="912">
        <v>1.3796644393321575</v>
      </c>
      <c r="E100" s="931"/>
      <c r="F100" s="923"/>
      <c r="G100" s="924"/>
      <c r="H100" s="902"/>
    </row>
    <row r="101" spans="1:8" ht="12.5" customHeight="1">
      <c r="A101" s="903"/>
      <c r="B101" s="907" t="s">
        <v>310</v>
      </c>
      <c r="C101" s="908" t="s">
        <v>43</v>
      </c>
      <c r="D101" s="909">
        <v>1.5650449637143684</v>
      </c>
      <c r="E101" s="930"/>
      <c r="F101" s="921" t="s">
        <v>1833</v>
      </c>
      <c r="G101" s="922" t="s">
        <v>43</v>
      </c>
      <c r="H101" s="902"/>
    </row>
    <row r="102" spans="1:8" ht="12.5" customHeight="1">
      <c r="A102" s="903"/>
      <c r="B102" s="904" t="s">
        <v>311</v>
      </c>
      <c r="C102" s="905" t="s">
        <v>312</v>
      </c>
      <c r="D102" s="906">
        <v>1.7176166841609335</v>
      </c>
      <c r="E102" s="929"/>
      <c r="F102" s="919" t="s">
        <v>1837</v>
      </c>
      <c r="G102" s="920" t="s">
        <v>1838</v>
      </c>
      <c r="H102" s="902"/>
    </row>
    <row r="103" spans="1:8" ht="12.5" customHeight="1">
      <c r="A103" s="903"/>
      <c r="B103" s="907" t="s">
        <v>313</v>
      </c>
      <c r="C103" s="908" t="s">
        <v>314</v>
      </c>
      <c r="D103" s="909">
        <v>2.5074161012628013</v>
      </c>
      <c r="E103" s="930"/>
      <c r="F103" s="921"/>
      <c r="G103" s="922"/>
      <c r="H103" s="902"/>
    </row>
    <row r="104" spans="1:8" ht="12.5" customHeight="1">
      <c r="A104" s="903"/>
      <c r="B104" s="907" t="s">
        <v>315</v>
      </c>
      <c r="C104" s="908" t="s">
        <v>316</v>
      </c>
      <c r="D104" s="909">
        <v>2.0742401982117573</v>
      </c>
      <c r="E104" s="930"/>
      <c r="F104" s="921"/>
      <c r="G104" s="922"/>
      <c r="H104" s="902"/>
    </row>
    <row r="105" spans="1:8" ht="12.5" customHeight="1">
      <c r="A105" s="903"/>
      <c r="B105" s="910" t="s">
        <v>317</v>
      </c>
      <c r="C105" s="911" t="s">
        <v>318</v>
      </c>
      <c r="D105" s="912">
        <v>1.4146069772498402</v>
      </c>
      <c r="E105" s="931"/>
      <c r="F105" s="923"/>
      <c r="G105" s="924"/>
      <c r="H105" s="902"/>
    </row>
    <row r="106" spans="1:8" ht="12.5" customHeight="1">
      <c r="A106" s="903"/>
      <c r="B106" s="907" t="s">
        <v>319</v>
      </c>
      <c r="C106" s="908" t="s">
        <v>320</v>
      </c>
      <c r="D106" s="909">
        <v>1.9558812036315611</v>
      </c>
      <c r="E106" s="930"/>
      <c r="F106" s="921" t="s">
        <v>1852</v>
      </c>
      <c r="G106" s="922" t="s">
        <v>1853</v>
      </c>
      <c r="H106" s="902"/>
    </row>
    <row r="107" spans="1:8" ht="12.5" customHeight="1">
      <c r="A107" s="903"/>
      <c r="B107" s="907" t="s">
        <v>321</v>
      </c>
      <c r="C107" s="908" t="s">
        <v>322</v>
      </c>
      <c r="D107" s="909">
        <v>1.9606426508816377</v>
      </c>
      <c r="E107" s="930"/>
      <c r="F107" s="921"/>
      <c r="G107" s="922"/>
      <c r="H107" s="902"/>
    </row>
    <row r="108" spans="1:8" ht="12.5" customHeight="1">
      <c r="A108" s="903"/>
      <c r="B108" s="907" t="s">
        <v>323</v>
      </c>
      <c r="C108" s="908" t="s">
        <v>324</v>
      </c>
      <c r="D108" s="909">
        <v>1.5465375554626002</v>
      </c>
      <c r="E108" s="930"/>
      <c r="F108" s="921"/>
      <c r="G108" s="922"/>
      <c r="H108" s="902"/>
    </row>
    <row r="109" spans="1:8" ht="12.5" customHeight="1">
      <c r="A109" s="903"/>
      <c r="B109" s="907" t="s">
        <v>325</v>
      </c>
      <c r="C109" s="908" t="s">
        <v>326</v>
      </c>
      <c r="D109" s="909">
        <v>1.515412267770383</v>
      </c>
      <c r="E109" s="930"/>
      <c r="F109" s="921"/>
      <c r="G109" s="922"/>
      <c r="H109" s="902"/>
    </row>
    <row r="110" spans="1:8" ht="12.5" customHeight="1">
      <c r="A110" s="903"/>
      <c r="B110" s="907" t="s">
        <v>327</v>
      </c>
      <c r="C110" s="908" t="s">
        <v>328</v>
      </c>
      <c r="D110" s="909">
        <v>1.4502398789081681</v>
      </c>
      <c r="E110" s="930"/>
      <c r="F110" s="921"/>
      <c r="G110" s="922"/>
      <c r="H110" s="902"/>
    </row>
    <row r="111" spans="1:8" ht="12.5" customHeight="1">
      <c r="A111" s="903"/>
      <c r="B111" s="907" t="s">
        <v>329</v>
      </c>
      <c r="C111" s="908" t="s">
        <v>330</v>
      </c>
      <c r="D111" s="909">
        <v>1.4190453695703362</v>
      </c>
      <c r="E111" s="930"/>
      <c r="F111" s="921"/>
      <c r="G111" s="922"/>
      <c r="H111" s="902"/>
    </row>
    <row r="112" spans="1:8" ht="12.5" customHeight="1">
      <c r="A112" s="903"/>
      <c r="B112" s="913" t="s">
        <v>331</v>
      </c>
      <c r="C112" s="914" t="s">
        <v>332</v>
      </c>
      <c r="D112" s="915">
        <v>2.6430483954071438</v>
      </c>
      <c r="E112" s="932"/>
      <c r="F112" s="925" t="s">
        <v>2024</v>
      </c>
      <c r="G112" s="926" t="s">
        <v>1865</v>
      </c>
      <c r="H112" s="902"/>
    </row>
    <row r="113" spans="1:8" ht="12.5" customHeight="1">
      <c r="A113" s="903"/>
      <c r="B113" s="910" t="s">
        <v>333</v>
      </c>
      <c r="C113" s="911" t="s">
        <v>334</v>
      </c>
      <c r="D113" s="912">
        <v>1.5381144665966737</v>
      </c>
      <c r="E113" s="931"/>
      <c r="F113" s="923" t="s">
        <v>2025</v>
      </c>
      <c r="G113" s="924" t="s">
        <v>1873</v>
      </c>
      <c r="H113" s="902"/>
    </row>
    <row r="114" spans="1:8" ht="12.5" customHeight="1">
      <c r="A114" s="899"/>
      <c r="B114" s="900"/>
      <c r="C114" s="901"/>
      <c r="D114" s="901"/>
      <c r="E114" s="933"/>
      <c r="F114" s="918"/>
      <c r="G114" s="918"/>
      <c r="H114" s="902"/>
    </row>
  </sheetData>
  <phoneticPr fontId="8"/>
  <conditionalFormatting sqref="D6:D113">
    <cfRule type="top10" dxfId="1" priority="1" bottom="1" rank="10"/>
    <cfRule type="top10" dxfId="0" priority="2" rank="10"/>
  </conditionalFormatting>
  <pageMargins left="0.70866141732283472" right="0.51181102362204722" top="0.55118110236220474" bottom="0.55118110236220474" header="0.11811023622047245" footer="0.11811023622047245"/>
  <pageSetup paperSize="8"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61DA-49A8-4897-B0A5-E9756AA19520}">
  <sheetPr>
    <pageSetUpPr fitToPage="1"/>
  </sheetPr>
  <dimension ref="B1:C51"/>
  <sheetViews>
    <sheetView view="pageBreakPreview" zoomScaleNormal="100" zoomScaleSheetLayoutView="100" workbookViewId="0"/>
  </sheetViews>
  <sheetFormatPr defaultColWidth="8.9296875" defaultRowHeight="16"/>
  <cols>
    <col min="1" max="1" width="1.06640625" style="3" customWidth="1"/>
    <col min="2" max="2" width="72.06640625" style="2" customWidth="1"/>
    <col min="3" max="3" width="2.3984375" style="3" customWidth="1"/>
    <col min="4" max="16384" width="8.9296875" style="3"/>
  </cols>
  <sheetData>
    <row r="1" spans="2:3" ht="7.5" customHeight="1"/>
    <row r="2" spans="2:3" ht="27.5" customHeight="1">
      <c r="B2" s="4" t="s">
        <v>1892</v>
      </c>
      <c r="C2" s="5"/>
    </row>
    <row r="3" spans="2:3" ht="18.75" customHeight="1">
      <c r="B3" s="6" t="s">
        <v>1893</v>
      </c>
      <c r="C3" s="7"/>
    </row>
    <row r="4" spans="2:3" ht="74" customHeight="1">
      <c r="B4" s="2" t="s">
        <v>1908</v>
      </c>
      <c r="C4" s="7"/>
    </row>
    <row r="5" spans="2:3" ht="20.25" customHeight="1">
      <c r="B5" s="8" t="s">
        <v>1894</v>
      </c>
      <c r="C5" s="7"/>
    </row>
    <row r="6" spans="2:3" ht="58.5" customHeight="1">
      <c r="B6" s="2" t="s">
        <v>2017</v>
      </c>
      <c r="C6" s="7"/>
    </row>
    <row r="7" spans="2:3" ht="34.5" customHeight="1">
      <c r="B7" s="2" t="s">
        <v>1895</v>
      </c>
      <c r="C7" s="7"/>
    </row>
    <row r="8" spans="2:3" ht="42" customHeight="1">
      <c r="B8" s="2" t="s">
        <v>1896</v>
      </c>
      <c r="C8" s="7"/>
    </row>
    <row r="9" spans="2:3" ht="21" customHeight="1">
      <c r="B9" s="9" t="s">
        <v>1897</v>
      </c>
      <c r="C9" s="7"/>
    </row>
    <row r="10" spans="2:3" ht="30" customHeight="1">
      <c r="B10" s="2" t="s">
        <v>1898</v>
      </c>
      <c r="C10" s="7"/>
    </row>
    <row r="11" spans="2:3" ht="24" customHeight="1">
      <c r="B11" s="2" t="s">
        <v>1899</v>
      </c>
      <c r="C11" s="7"/>
    </row>
    <row r="12" spans="2:3" ht="24" customHeight="1">
      <c r="B12" s="2" t="s">
        <v>1900</v>
      </c>
      <c r="C12" s="7"/>
    </row>
    <row r="13" spans="2:3" ht="43.5" customHeight="1">
      <c r="B13" s="2" t="s">
        <v>1901</v>
      </c>
      <c r="C13" s="7"/>
    </row>
    <row r="14" spans="2:3" ht="24" customHeight="1">
      <c r="B14" s="2" t="s">
        <v>1902</v>
      </c>
      <c r="C14" s="7"/>
    </row>
    <row r="15" spans="2:3" ht="45" customHeight="1">
      <c r="B15" s="2" t="s">
        <v>1903</v>
      </c>
      <c r="C15" s="7"/>
    </row>
    <row r="16" spans="2:3" ht="42.75" customHeight="1">
      <c r="B16" s="2" t="s">
        <v>1904</v>
      </c>
      <c r="C16" s="7"/>
    </row>
    <row r="17" spans="2:3" ht="24" customHeight="1">
      <c r="B17" s="2" t="s">
        <v>1905</v>
      </c>
      <c r="C17" s="7"/>
    </row>
    <row r="18" spans="2:3" ht="24" customHeight="1">
      <c r="B18" s="2" t="s">
        <v>1906</v>
      </c>
      <c r="C18" s="7"/>
    </row>
    <row r="19" spans="2:3" ht="39.5" customHeight="1">
      <c r="B19" s="10" t="s">
        <v>1907</v>
      </c>
      <c r="C19" s="7"/>
    </row>
    <row r="20" spans="2:3" ht="50" customHeight="1">
      <c r="B20" s="10" t="s">
        <v>1974</v>
      </c>
      <c r="C20" s="7"/>
    </row>
    <row r="21" spans="2:3" ht="32.5" customHeight="1">
      <c r="B21" s="11" t="s">
        <v>2018</v>
      </c>
      <c r="C21" s="7"/>
    </row>
    <row r="22" spans="2:3" ht="21" customHeight="1">
      <c r="B22" s="10"/>
      <c r="C22" s="7"/>
    </row>
    <row r="23" spans="2:3" ht="21" customHeight="1">
      <c r="B23" s="10"/>
      <c r="C23" s="7"/>
    </row>
    <row r="24" spans="2:3" ht="21" customHeight="1">
      <c r="B24" s="10"/>
      <c r="C24" s="7"/>
    </row>
    <row r="25" spans="2:3" ht="21" customHeight="1">
      <c r="B25" s="10"/>
    </row>
    <row r="26" spans="2:3" ht="21" customHeight="1">
      <c r="B26" s="10"/>
      <c r="C26" s="7"/>
    </row>
    <row r="27" spans="2:3" ht="21" customHeight="1">
      <c r="B27" s="10"/>
      <c r="C27" s="7"/>
    </row>
    <row r="28" spans="2:3">
      <c r="B28" s="10"/>
      <c r="C28" s="7"/>
    </row>
    <row r="29" spans="2:3">
      <c r="B29" s="10"/>
      <c r="C29" s="7"/>
    </row>
    <row r="30" spans="2:3">
      <c r="B30" s="10"/>
      <c r="C30" s="7"/>
    </row>
    <row r="31" spans="2:3">
      <c r="B31" s="10"/>
      <c r="C31" s="7"/>
    </row>
    <row r="32" spans="2:3">
      <c r="B32" s="10"/>
      <c r="C32" s="7"/>
    </row>
    <row r="33" spans="2:3">
      <c r="B33" s="10"/>
      <c r="C33" s="7"/>
    </row>
    <row r="34" spans="2:3">
      <c r="B34" s="10"/>
      <c r="C34" s="7"/>
    </row>
    <row r="35" spans="2:3">
      <c r="B35" s="10"/>
      <c r="C35" s="7"/>
    </row>
    <row r="36" spans="2:3">
      <c r="B36" s="10"/>
      <c r="C36" s="7"/>
    </row>
    <row r="37" spans="2:3">
      <c r="B37" s="10"/>
      <c r="C37" s="7"/>
    </row>
    <row r="38" spans="2:3">
      <c r="B38" s="10"/>
      <c r="C38" s="7"/>
    </row>
    <row r="39" spans="2:3">
      <c r="B39" s="10"/>
      <c r="C39" s="7"/>
    </row>
    <row r="40" spans="2:3">
      <c r="B40" s="10"/>
      <c r="C40" s="7"/>
    </row>
    <row r="41" spans="2:3">
      <c r="B41" s="10"/>
      <c r="C41" s="7"/>
    </row>
    <row r="42" spans="2:3">
      <c r="B42" s="10"/>
      <c r="C42" s="7"/>
    </row>
    <row r="43" spans="2:3">
      <c r="B43" s="10"/>
      <c r="C43" s="7"/>
    </row>
    <row r="44" spans="2:3">
      <c r="B44" s="10"/>
      <c r="C44" s="7"/>
    </row>
    <row r="45" spans="2:3">
      <c r="B45" s="10"/>
      <c r="C45" s="7"/>
    </row>
    <row r="46" spans="2:3">
      <c r="B46" s="10"/>
      <c r="C46" s="7"/>
    </row>
    <row r="47" spans="2:3">
      <c r="B47" s="10"/>
      <c r="C47" s="7"/>
    </row>
    <row r="48" spans="2:3">
      <c r="B48" s="10"/>
      <c r="C48" s="7"/>
    </row>
    <row r="49" spans="2:3">
      <c r="B49" s="10"/>
      <c r="C49" s="7"/>
    </row>
    <row r="50" spans="2:3">
      <c r="B50" s="10"/>
      <c r="C50" s="7"/>
    </row>
    <row r="51" spans="2:3">
      <c r="B51" s="10"/>
      <c r="C51" s="7"/>
    </row>
  </sheetData>
  <phoneticPr fontId="2"/>
  <pageMargins left="0.7" right="0.7" top="0.75" bottom="0.75" header="0.3" footer="0.3"/>
  <pageSetup paperSize="9" scale="9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Q122"/>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8.9296875" defaultRowHeight="13.5"/>
  <cols>
    <col min="1" max="1" width="4.33203125" style="12" customWidth="1"/>
    <col min="2" max="2" width="5.796875" style="13" customWidth="1"/>
    <col min="3" max="3" width="25.796875" style="13" customWidth="1"/>
    <col min="4" max="7" width="15.86328125" style="13" customWidth="1"/>
    <col min="8" max="8" width="6.1328125" style="13" customWidth="1"/>
    <col min="9" max="10" width="16.796875" style="13" customWidth="1"/>
    <col min="11" max="11" width="16.796875" style="14" customWidth="1"/>
    <col min="12" max="15" width="16.796875" style="13" customWidth="1"/>
    <col min="16" max="16" width="19.06640625" style="13" customWidth="1"/>
    <col min="17" max="17" width="19.9296875" style="13" customWidth="1"/>
    <col min="18" max="16384" width="8.9296875" style="13"/>
  </cols>
  <sheetData>
    <row r="1" spans="1:17" ht="7.5" customHeight="1"/>
    <row r="2" spans="1:17" ht="19.5" customHeight="1">
      <c r="B2" s="15"/>
      <c r="D2" s="16" t="s">
        <v>48</v>
      </c>
      <c r="E2" s="17"/>
      <c r="F2" s="16" t="s">
        <v>48</v>
      </c>
      <c r="G2" s="17"/>
      <c r="I2" s="941" t="s">
        <v>664</v>
      </c>
      <c r="J2" s="942"/>
      <c r="K2" s="942"/>
      <c r="L2" s="942"/>
      <c r="M2" s="942"/>
      <c r="N2" s="942"/>
      <c r="O2" s="942"/>
      <c r="P2" s="18" t="s">
        <v>1887</v>
      </c>
    </row>
    <row r="3" spans="1:17" ht="18.5" customHeight="1" thickBot="1">
      <c r="B3" s="19"/>
      <c r="C3" s="20"/>
      <c r="D3" s="19"/>
      <c r="E3" s="19"/>
      <c r="F3" s="19"/>
      <c r="G3" s="21" t="s">
        <v>82</v>
      </c>
      <c r="I3" s="942"/>
      <c r="J3" s="942"/>
      <c r="K3" s="942"/>
      <c r="L3" s="942"/>
      <c r="M3" s="942"/>
      <c r="N3" s="942"/>
      <c r="O3" s="942"/>
      <c r="P3" s="22" t="s">
        <v>1886</v>
      </c>
    </row>
    <row r="4" spans="1:17" ht="24" customHeight="1" thickBot="1">
      <c r="B4" s="23"/>
      <c r="C4" s="24"/>
      <c r="D4" s="938" t="s">
        <v>132</v>
      </c>
      <c r="E4" s="939"/>
      <c r="F4" s="940" t="s">
        <v>663</v>
      </c>
      <c r="G4" s="939"/>
      <c r="I4" s="25"/>
      <c r="J4" s="25"/>
      <c r="K4" s="26"/>
      <c r="L4" s="25"/>
      <c r="M4" s="25"/>
      <c r="N4" s="25"/>
      <c r="O4" s="27" t="s">
        <v>80</v>
      </c>
    </row>
    <row r="5" spans="1:17" ht="47" customHeight="1" thickBot="1">
      <c r="B5" s="28"/>
      <c r="C5" s="29" t="s">
        <v>338</v>
      </c>
      <c r="D5" s="30" t="s">
        <v>67</v>
      </c>
      <c r="E5" s="31" t="s">
        <v>68</v>
      </c>
      <c r="F5" s="32" t="s">
        <v>67</v>
      </c>
      <c r="G5" s="31" t="s">
        <v>68</v>
      </c>
      <c r="I5" s="33" t="s">
        <v>99</v>
      </c>
      <c r="J5" s="34" t="s">
        <v>100</v>
      </c>
      <c r="K5" s="35" t="s">
        <v>81</v>
      </c>
      <c r="L5" s="34" t="s">
        <v>101</v>
      </c>
      <c r="M5" s="36" t="s">
        <v>98</v>
      </c>
      <c r="N5" s="37" t="s">
        <v>102</v>
      </c>
      <c r="O5" s="37" t="s">
        <v>103</v>
      </c>
      <c r="P5" s="33" t="s">
        <v>1884</v>
      </c>
      <c r="Q5" s="36" t="s">
        <v>1885</v>
      </c>
    </row>
    <row r="6" spans="1:17" s="45" customFormat="1" ht="18" customHeight="1" thickBot="1">
      <c r="A6" s="38"/>
      <c r="B6" s="39"/>
      <c r="C6" s="40"/>
      <c r="D6" s="41" t="s">
        <v>69</v>
      </c>
      <c r="E6" s="42" t="s">
        <v>70</v>
      </c>
      <c r="F6" s="43" t="s">
        <v>71</v>
      </c>
      <c r="G6" s="42" t="s">
        <v>72</v>
      </c>
      <c r="H6" s="38"/>
      <c r="I6" s="44"/>
      <c r="J6" s="44"/>
      <c r="K6" s="44"/>
      <c r="L6" s="44"/>
      <c r="M6" s="44"/>
      <c r="N6" s="44"/>
      <c r="O6" s="44"/>
    </row>
    <row r="7" spans="1:17" ht="15.5" customHeight="1">
      <c r="A7" s="12">
        <v>1</v>
      </c>
      <c r="B7" s="46" t="s">
        <v>339</v>
      </c>
      <c r="C7" s="47" t="s">
        <v>134</v>
      </c>
      <c r="D7" s="48"/>
      <c r="E7" s="49">
        <v>150129.65</v>
      </c>
      <c r="F7" s="50"/>
      <c r="G7" s="51"/>
      <c r="I7" s="52">
        <f>波及推計!AD7</f>
        <v>113299.10556768226</v>
      </c>
      <c r="J7" s="53">
        <f>波及推計!AF7</f>
        <v>153162.71671671793</v>
      </c>
      <c r="K7" s="54">
        <f>+I7+J7</f>
        <v>266461.82228440017</v>
      </c>
      <c r="L7" s="53">
        <f>波及推計!AI7</f>
        <v>42397.006341853674</v>
      </c>
      <c r="M7" s="55">
        <f>SUM(I7:J7,L7)</f>
        <v>308858.82862625387</v>
      </c>
      <c r="N7" s="53">
        <f>波及推計!AM7</f>
        <v>164588.41060357969</v>
      </c>
      <c r="O7" s="56">
        <f>波及推計!AP7</f>
        <v>104650.42386513599</v>
      </c>
      <c r="P7" s="57">
        <f>波及推計!AR7</f>
        <v>6872043.1745738778</v>
      </c>
      <c r="Q7" s="58">
        <f>波及推計!AS7</f>
        <v>479935.47478737833</v>
      </c>
    </row>
    <row r="8" spans="1:17" ht="15.5" customHeight="1">
      <c r="A8" s="12">
        <v>2</v>
      </c>
      <c r="B8" s="59" t="s">
        <v>135</v>
      </c>
      <c r="C8" s="47" t="s">
        <v>136</v>
      </c>
      <c r="D8" s="60"/>
      <c r="E8" s="61">
        <v>12167.45</v>
      </c>
      <c r="F8" s="62"/>
      <c r="G8" s="63"/>
      <c r="I8" s="64">
        <f>波及推計!AD8</f>
        <v>11967.239908049727</v>
      </c>
      <c r="J8" s="65">
        <f>波及推計!AF8</f>
        <v>143878.88238289405</v>
      </c>
      <c r="K8" s="66">
        <f t="shared" ref="K8:K71" si="0">+I8+J8</f>
        <v>155846.12229094378</v>
      </c>
      <c r="L8" s="65">
        <f>波及推計!AI8</f>
        <v>24810.9912379257</v>
      </c>
      <c r="M8" s="67">
        <f t="shared" ref="M8:M71" si="1">SUM(I8:J8,L8)</f>
        <v>180657.11352886946</v>
      </c>
      <c r="N8" s="65">
        <f>波及推計!AM8</f>
        <v>52113.773892724988</v>
      </c>
      <c r="O8" s="68">
        <f>波及推計!AP8</f>
        <v>8261.5389987883718</v>
      </c>
      <c r="P8" s="69">
        <f>波及推計!AR8</f>
        <v>581311.66960925271</v>
      </c>
      <c r="Q8" s="70">
        <f>波及推計!AS8</f>
        <v>39698.989591915168</v>
      </c>
    </row>
    <row r="9" spans="1:17" ht="15.5" customHeight="1">
      <c r="A9" s="12">
        <v>3</v>
      </c>
      <c r="B9" s="59" t="s">
        <v>137</v>
      </c>
      <c r="C9" s="47" t="s">
        <v>138</v>
      </c>
      <c r="D9" s="60"/>
      <c r="E9" s="61">
        <v>0</v>
      </c>
      <c r="F9" s="62"/>
      <c r="G9" s="63"/>
      <c r="I9" s="64">
        <f>波及推計!AD9</f>
        <v>0</v>
      </c>
      <c r="J9" s="65">
        <f>波及推計!AF9</f>
        <v>18927.549806063365</v>
      </c>
      <c r="K9" s="66">
        <f t="shared" si="0"/>
        <v>18927.549806063365</v>
      </c>
      <c r="L9" s="65">
        <f>波及推計!AI9</f>
        <v>3012.0762916169961</v>
      </c>
      <c r="M9" s="67">
        <f t="shared" si="1"/>
        <v>21939.626097680361</v>
      </c>
      <c r="N9" s="65">
        <f>波及推計!AM9</f>
        <v>13382.947753796598</v>
      </c>
      <c r="O9" s="68">
        <f>波及推計!AP9</f>
        <v>1593.278356008507</v>
      </c>
      <c r="P9" s="69">
        <f>波及推計!AR9</f>
        <v>212551.92308116314</v>
      </c>
      <c r="Q9" s="70">
        <f>波及推計!AS9</f>
        <v>14594.868168053526</v>
      </c>
    </row>
    <row r="10" spans="1:17" ht="15.5" customHeight="1">
      <c r="A10" s="12">
        <v>4</v>
      </c>
      <c r="B10" s="59" t="s">
        <v>139</v>
      </c>
      <c r="C10" s="47" t="s">
        <v>140</v>
      </c>
      <c r="D10" s="60"/>
      <c r="E10" s="61">
        <v>9191.8000000000011</v>
      </c>
      <c r="F10" s="62"/>
      <c r="G10" s="63"/>
      <c r="I10" s="64">
        <f>波及推計!AD10</f>
        <v>8100.5677058798246</v>
      </c>
      <c r="J10" s="65">
        <f>波及推計!AF10</f>
        <v>7357.4510490098364</v>
      </c>
      <c r="K10" s="66">
        <f t="shared" si="0"/>
        <v>15458.018754889661</v>
      </c>
      <c r="L10" s="65">
        <f>波及推計!AI10</f>
        <v>2450.6535281871547</v>
      </c>
      <c r="M10" s="67">
        <f t="shared" si="1"/>
        <v>17908.672283076816</v>
      </c>
      <c r="N10" s="65">
        <f>波及推計!AM10</f>
        <v>10307.886544570465</v>
      </c>
      <c r="O10" s="68">
        <f>波及推計!AP10</f>
        <v>2153.0538378179008</v>
      </c>
      <c r="P10" s="69">
        <f>波及推計!AR10</f>
        <v>194382.510133623</v>
      </c>
      <c r="Q10" s="70">
        <f>波及推計!AS10</f>
        <v>13282.282617949735</v>
      </c>
    </row>
    <row r="11" spans="1:17" ht="15.5" customHeight="1">
      <c r="A11" s="12">
        <v>5</v>
      </c>
      <c r="B11" s="59" t="s">
        <v>141</v>
      </c>
      <c r="C11" s="47" t="s">
        <v>142</v>
      </c>
      <c r="D11" s="60"/>
      <c r="E11" s="61">
        <v>16137</v>
      </c>
      <c r="F11" s="62"/>
      <c r="G11" s="63"/>
      <c r="I11" s="64">
        <f>波及推計!AD11</f>
        <v>14086.210629599456</v>
      </c>
      <c r="J11" s="65">
        <f>波及推計!AF11</f>
        <v>43249.094630424006</v>
      </c>
      <c r="K11" s="66">
        <f t="shared" si="0"/>
        <v>57335.305260023466</v>
      </c>
      <c r="L11" s="65">
        <f>波及推計!AI11</f>
        <v>9122.6485712224203</v>
      </c>
      <c r="M11" s="67">
        <f t="shared" si="1"/>
        <v>66457.95383124589</v>
      </c>
      <c r="N11" s="65">
        <f>波及推計!AM11</f>
        <v>36187.35287931755</v>
      </c>
      <c r="O11" s="68">
        <f>波及推計!AP11</f>
        <v>7467.1941058970579</v>
      </c>
      <c r="P11" s="69">
        <f>波及推計!AR11</f>
        <v>4382476.5628948482</v>
      </c>
      <c r="Q11" s="70">
        <f>波及推計!AS11</f>
        <v>310705.51062189427</v>
      </c>
    </row>
    <row r="12" spans="1:17" ht="15.5" customHeight="1">
      <c r="A12" s="12">
        <v>6</v>
      </c>
      <c r="B12" s="59" t="s">
        <v>143</v>
      </c>
      <c r="C12" s="47" t="s">
        <v>144</v>
      </c>
      <c r="D12" s="60"/>
      <c r="E12" s="61">
        <v>0.70000000000000007</v>
      </c>
      <c r="F12" s="62"/>
      <c r="G12" s="63"/>
      <c r="I12" s="64">
        <f>波及推計!AD12</f>
        <v>8.3026312823106692E-3</v>
      </c>
      <c r="J12" s="65">
        <f>波及推計!AF12</f>
        <v>3609.2337854499419</v>
      </c>
      <c r="K12" s="66">
        <f t="shared" si="0"/>
        <v>3609.2420880812242</v>
      </c>
      <c r="L12" s="65">
        <f>波及推計!AI12</f>
        <v>567.43279655251683</v>
      </c>
      <c r="M12" s="67">
        <f t="shared" si="1"/>
        <v>4176.6748846337414</v>
      </c>
      <c r="N12" s="65">
        <f>波及推計!AM12</f>
        <v>2402.639347017071</v>
      </c>
      <c r="O12" s="68">
        <f>波及推計!AP12</f>
        <v>60.954581862981939</v>
      </c>
      <c r="P12" s="69">
        <f>波及推計!AR12</f>
        <v>138443.04604836035</v>
      </c>
      <c r="Q12" s="70">
        <f>波及推計!AS12</f>
        <v>7519.2982473821585</v>
      </c>
    </row>
    <row r="13" spans="1:17" ht="15.5" customHeight="1">
      <c r="A13" s="12">
        <v>7</v>
      </c>
      <c r="B13" s="59" t="s">
        <v>145</v>
      </c>
      <c r="C13" s="47" t="s">
        <v>146</v>
      </c>
      <c r="D13" s="60"/>
      <c r="E13" s="61">
        <v>-257.05</v>
      </c>
      <c r="F13" s="62"/>
      <c r="G13" s="63"/>
      <c r="I13" s="64">
        <f>波及推計!AD13</f>
        <v>-29.866375017322063</v>
      </c>
      <c r="J13" s="65">
        <f>波及推計!AF13</f>
        <v>1578.38715880007</v>
      </c>
      <c r="K13" s="66">
        <f t="shared" si="0"/>
        <v>1548.5207837827479</v>
      </c>
      <c r="L13" s="65">
        <f>波及推計!AI13</f>
        <v>243.92410798214144</v>
      </c>
      <c r="M13" s="67">
        <f t="shared" si="1"/>
        <v>1792.4448917648892</v>
      </c>
      <c r="N13" s="65">
        <f>波及推計!AM13</f>
        <v>1004.1091541661432</v>
      </c>
      <c r="O13" s="68">
        <f>波及推計!AP13</f>
        <v>94.386405137722591</v>
      </c>
      <c r="P13" s="69">
        <f>波及推計!AR13</f>
        <v>39474.255714716237</v>
      </c>
      <c r="Q13" s="70">
        <f>波及推計!AS13</f>
        <v>2730.1166423243571</v>
      </c>
    </row>
    <row r="14" spans="1:17" ht="15.5" customHeight="1">
      <c r="A14" s="12">
        <v>8</v>
      </c>
      <c r="B14" s="59" t="s">
        <v>147</v>
      </c>
      <c r="C14" s="47" t="s">
        <v>148</v>
      </c>
      <c r="D14" s="60"/>
      <c r="E14" s="61">
        <v>1109871.1000000001</v>
      </c>
      <c r="F14" s="62"/>
      <c r="G14" s="63"/>
      <c r="I14" s="64">
        <f>波及推計!AD14</f>
        <v>938718.30173861678</v>
      </c>
      <c r="J14" s="65">
        <f>波及推計!AF14</f>
        <v>383130.90799945337</v>
      </c>
      <c r="K14" s="66">
        <f t="shared" si="0"/>
        <v>1321849.2097380701</v>
      </c>
      <c r="L14" s="65">
        <f>波及推計!AI14</f>
        <v>210599.79248120927</v>
      </c>
      <c r="M14" s="67">
        <f t="shared" si="1"/>
        <v>1532449.0022192793</v>
      </c>
      <c r="N14" s="65">
        <f>波及推計!AM14</f>
        <v>472154.85140435665</v>
      </c>
      <c r="O14" s="68">
        <f>波及推計!AP14</f>
        <v>68877.506559572794</v>
      </c>
      <c r="P14" s="69">
        <f>波及推計!AR14</f>
        <v>5737833.4175851271</v>
      </c>
      <c r="Q14" s="70">
        <f>波及推計!AS14</f>
        <v>323219.98795881326</v>
      </c>
    </row>
    <row r="15" spans="1:17" ht="15.5" customHeight="1">
      <c r="A15" s="12">
        <v>9</v>
      </c>
      <c r="B15" s="59" t="s">
        <v>149</v>
      </c>
      <c r="C15" s="47" t="s">
        <v>150</v>
      </c>
      <c r="D15" s="60"/>
      <c r="E15" s="61">
        <v>219932.75</v>
      </c>
      <c r="F15" s="62"/>
      <c r="G15" s="63"/>
      <c r="I15" s="64">
        <f>波及推計!AD15</f>
        <v>202042.13729163993</v>
      </c>
      <c r="J15" s="65">
        <f>波及推計!AF15</f>
        <v>54943.741887692915</v>
      </c>
      <c r="K15" s="66">
        <f t="shared" si="0"/>
        <v>256985.87917933284</v>
      </c>
      <c r="L15" s="65">
        <f>波及推計!AI15</f>
        <v>41007.539315617491</v>
      </c>
      <c r="M15" s="67">
        <f t="shared" si="1"/>
        <v>297993.41849495034</v>
      </c>
      <c r="N15" s="65">
        <f>波及推計!AM15</f>
        <v>147367.17910623408</v>
      </c>
      <c r="O15" s="68">
        <f>波及推計!AP15</f>
        <v>5385.0130302442649</v>
      </c>
      <c r="P15" s="69">
        <f>波及推計!AR15</f>
        <v>1705043.8243639627</v>
      </c>
      <c r="Q15" s="70">
        <f>波及推計!AS15</f>
        <v>93053.761332044349</v>
      </c>
    </row>
    <row r="16" spans="1:17" ht="15.5" customHeight="1">
      <c r="A16" s="12">
        <v>10</v>
      </c>
      <c r="B16" s="59" t="s">
        <v>151</v>
      </c>
      <c r="C16" s="47" t="s">
        <v>152</v>
      </c>
      <c r="D16" s="60"/>
      <c r="E16" s="61">
        <v>11116.550000000001</v>
      </c>
      <c r="F16" s="62"/>
      <c r="G16" s="63"/>
      <c r="I16" s="64">
        <f>波及推計!AD16</f>
        <v>9919.6899966415058</v>
      </c>
      <c r="J16" s="65">
        <f>波及推計!AF16</f>
        <v>51037.213573177978</v>
      </c>
      <c r="K16" s="66">
        <f t="shared" si="0"/>
        <v>60956.903569819486</v>
      </c>
      <c r="L16" s="65">
        <f>波及推計!AI16</f>
        <v>9687.5952752259</v>
      </c>
      <c r="M16" s="67">
        <f t="shared" si="1"/>
        <v>70644.498845045382</v>
      </c>
      <c r="N16" s="65">
        <f>波及推計!AM16</f>
        <v>18384.16539140074</v>
      </c>
      <c r="O16" s="68">
        <f>波及推計!AP16</f>
        <v>976.71970454838618</v>
      </c>
      <c r="P16" s="69">
        <f>波及推計!AR16</f>
        <v>132923.95103802075</v>
      </c>
      <c r="Q16" s="70">
        <f>波及推計!AS16</f>
        <v>7784.413804696007</v>
      </c>
    </row>
    <row r="17" spans="1:17" ht="15.5" customHeight="1">
      <c r="A17" s="12">
        <v>11</v>
      </c>
      <c r="B17" s="59" t="s">
        <v>153</v>
      </c>
      <c r="C17" s="47" t="s">
        <v>154</v>
      </c>
      <c r="D17" s="60"/>
      <c r="E17" s="61">
        <v>157347.80000000002</v>
      </c>
      <c r="F17" s="62"/>
      <c r="G17" s="63"/>
      <c r="I17" s="64">
        <f>波及推計!AD17</f>
        <v>75264.786375074807</v>
      </c>
      <c r="J17" s="65">
        <f>波及推計!AF17</f>
        <v>1265.5684846478689</v>
      </c>
      <c r="K17" s="66">
        <f t="shared" si="0"/>
        <v>76530.354859722676</v>
      </c>
      <c r="L17" s="65">
        <f>波及推計!AI17</f>
        <v>12237.988411850294</v>
      </c>
      <c r="M17" s="67">
        <f t="shared" si="1"/>
        <v>88768.343271572972</v>
      </c>
      <c r="N17" s="65">
        <f>波及推計!AM17</f>
        <v>74483.948424667789</v>
      </c>
      <c r="O17" s="68">
        <f>波及推計!AP17</f>
        <v>392.45129268921551</v>
      </c>
      <c r="P17" s="69">
        <f>波及推計!AR17</f>
        <v>15857.778271995156</v>
      </c>
      <c r="Q17" s="70">
        <f>波及推計!AS17</f>
        <v>327.4104785296106</v>
      </c>
    </row>
    <row r="18" spans="1:17" ht="15.5" customHeight="1">
      <c r="A18" s="12">
        <v>12</v>
      </c>
      <c r="B18" s="59" t="s">
        <v>155</v>
      </c>
      <c r="C18" s="47" t="s">
        <v>156</v>
      </c>
      <c r="D18" s="60"/>
      <c r="E18" s="61">
        <v>4114.6500000000005</v>
      </c>
      <c r="F18" s="62"/>
      <c r="G18" s="63"/>
      <c r="I18" s="64">
        <f>波及推計!AD18</f>
        <v>2640.0003186952945</v>
      </c>
      <c r="J18" s="65">
        <f>波及推計!AF18</f>
        <v>15786.385751497744</v>
      </c>
      <c r="K18" s="66">
        <f t="shared" si="0"/>
        <v>18426.386070193039</v>
      </c>
      <c r="L18" s="65">
        <f>波及推計!AI18</f>
        <v>2904.9593317489339</v>
      </c>
      <c r="M18" s="67">
        <f t="shared" si="1"/>
        <v>21331.345401941973</v>
      </c>
      <c r="N18" s="65">
        <f>波及推計!AM18</f>
        <v>9429.3569043873795</v>
      </c>
      <c r="O18" s="68">
        <f>波及推計!AP18</f>
        <v>2331.2554104929859</v>
      </c>
      <c r="P18" s="69">
        <f>波及推計!AR18</f>
        <v>244695.63225182824</v>
      </c>
      <c r="Q18" s="70">
        <f>波及推計!AS18</f>
        <v>14008.709883975904</v>
      </c>
    </row>
    <row r="19" spans="1:17" ht="15.5" customHeight="1">
      <c r="A19" s="12">
        <v>13</v>
      </c>
      <c r="B19" s="59" t="s">
        <v>157</v>
      </c>
      <c r="C19" s="47" t="s">
        <v>158</v>
      </c>
      <c r="D19" s="60"/>
      <c r="E19" s="61">
        <v>185745.35</v>
      </c>
      <c r="F19" s="62"/>
      <c r="G19" s="63"/>
      <c r="I19" s="64">
        <f>波及推計!AD19</f>
        <v>53942.714645421191</v>
      </c>
      <c r="J19" s="65">
        <f>波及推計!AF19</f>
        <v>11638.467291836452</v>
      </c>
      <c r="K19" s="66">
        <f t="shared" si="0"/>
        <v>65581.181937257643</v>
      </c>
      <c r="L19" s="65">
        <f>波及推計!AI19</f>
        <v>10338.604098651784</v>
      </c>
      <c r="M19" s="67">
        <f t="shared" si="1"/>
        <v>75919.786035909434</v>
      </c>
      <c r="N19" s="65">
        <f>波及推計!AM19</f>
        <v>32324.401063890517</v>
      </c>
      <c r="O19" s="68">
        <f>波及推計!AP19</f>
        <v>9524.6673656754883</v>
      </c>
      <c r="P19" s="69">
        <f>波及推計!AR19</f>
        <v>214897.92035063595</v>
      </c>
      <c r="Q19" s="70">
        <f>波及推計!AS19</f>
        <v>11410.435198064153</v>
      </c>
    </row>
    <row r="20" spans="1:17" ht="15.5" customHeight="1">
      <c r="A20" s="12">
        <v>14</v>
      </c>
      <c r="B20" s="59" t="s">
        <v>159</v>
      </c>
      <c r="C20" s="47" t="s">
        <v>160</v>
      </c>
      <c r="D20" s="60"/>
      <c r="E20" s="61">
        <v>2498.4500000000003</v>
      </c>
      <c r="F20" s="62"/>
      <c r="G20" s="63"/>
      <c r="I20" s="64">
        <f>波及推計!AD20</f>
        <v>1763.4122678437805</v>
      </c>
      <c r="J20" s="65">
        <f>波及推計!AF20</f>
        <v>17861.878707935008</v>
      </c>
      <c r="K20" s="66">
        <f t="shared" si="0"/>
        <v>19625.290975778789</v>
      </c>
      <c r="L20" s="65">
        <f>波及推計!AI20</f>
        <v>3035.8929936285331</v>
      </c>
      <c r="M20" s="67">
        <f t="shared" si="1"/>
        <v>22661.183969407321</v>
      </c>
      <c r="N20" s="65">
        <f>波及推計!AM20</f>
        <v>10107.502931416475</v>
      </c>
      <c r="O20" s="68">
        <f>波及推計!AP20</f>
        <v>1283.5014147317684</v>
      </c>
      <c r="P20" s="69">
        <f>波及推計!AR20</f>
        <v>83343.666131001679</v>
      </c>
      <c r="Q20" s="70">
        <f>波及推計!AS20</f>
        <v>3225.3446872050195</v>
      </c>
    </row>
    <row r="21" spans="1:17" ht="15.5" customHeight="1">
      <c r="A21" s="12">
        <v>15</v>
      </c>
      <c r="B21" s="59" t="s">
        <v>161</v>
      </c>
      <c r="C21" s="47" t="s">
        <v>162</v>
      </c>
      <c r="D21" s="60"/>
      <c r="E21" s="61">
        <v>6966.4000000000005</v>
      </c>
      <c r="F21" s="62"/>
      <c r="G21" s="63"/>
      <c r="I21" s="64">
        <f>波及推計!AD21</f>
        <v>4867.0952309946788</v>
      </c>
      <c r="J21" s="65">
        <f>波及推計!AF21</f>
        <v>23849.364669061608</v>
      </c>
      <c r="K21" s="66">
        <f t="shared" si="0"/>
        <v>28716.459900056288</v>
      </c>
      <c r="L21" s="65">
        <f>波及推計!AI21</f>
        <v>4156.973753874272</v>
      </c>
      <c r="M21" s="67">
        <f t="shared" si="1"/>
        <v>32873.433653930559</v>
      </c>
      <c r="N21" s="65">
        <f>波及推計!AM21</f>
        <v>13854.007848318277</v>
      </c>
      <c r="O21" s="68">
        <f>波及推計!AP21</f>
        <v>2878.4718792688118</v>
      </c>
      <c r="P21" s="69">
        <f>波及推計!AR21</f>
        <v>30007.127599547221</v>
      </c>
      <c r="Q21" s="70">
        <f>波及推計!AS21</f>
        <v>1811.3096575719935</v>
      </c>
    </row>
    <row r="22" spans="1:17" ht="15.5" customHeight="1">
      <c r="A22" s="12">
        <v>16</v>
      </c>
      <c r="B22" s="59" t="s">
        <v>163</v>
      </c>
      <c r="C22" s="47" t="s">
        <v>164</v>
      </c>
      <c r="D22" s="60"/>
      <c r="E22" s="61">
        <v>-4351.75</v>
      </c>
      <c r="F22" s="62"/>
      <c r="G22" s="63"/>
      <c r="I22" s="64">
        <f>波及推計!AD22</f>
        <v>-4017.5206124115834</v>
      </c>
      <c r="J22" s="65">
        <f>波及推計!AF22</f>
        <v>75782.4464302673</v>
      </c>
      <c r="K22" s="66">
        <f t="shared" si="0"/>
        <v>71764.925817855721</v>
      </c>
      <c r="L22" s="65">
        <f>波及推計!AI22</f>
        <v>10818.000672675298</v>
      </c>
      <c r="M22" s="67">
        <f t="shared" si="1"/>
        <v>82582.926490531012</v>
      </c>
      <c r="N22" s="65">
        <f>波及推計!AM22</f>
        <v>20951.241013916457</v>
      </c>
      <c r="O22" s="68">
        <f>波及推計!AP22</f>
        <v>1317.3742896720853</v>
      </c>
      <c r="P22" s="69">
        <f>波及推計!AR22</f>
        <v>3574137.4078204129</v>
      </c>
      <c r="Q22" s="70">
        <f>波及推計!AS22</f>
        <v>181214.97618028213</v>
      </c>
    </row>
    <row r="23" spans="1:17" ht="15.5" customHeight="1">
      <c r="A23" s="12">
        <v>17</v>
      </c>
      <c r="B23" s="59" t="s">
        <v>165</v>
      </c>
      <c r="C23" s="47" t="s">
        <v>166</v>
      </c>
      <c r="D23" s="60"/>
      <c r="E23" s="61">
        <v>16054.85</v>
      </c>
      <c r="F23" s="62"/>
      <c r="G23" s="63"/>
      <c r="I23" s="64">
        <f>波及推計!AD23</f>
        <v>15281.000195620456</v>
      </c>
      <c r="J23" s="65">
        <f>波及推計!AF23</f>
        <v>81883.607116915242</v>
      </c>
      <c r="K23" s="66">
        <f t="shared" si="0"/>
        <v>97164.607312535692</v>
      </c>
      <c r="L23" s="65">
        <f>波及推計!AI23</f>
        <v>15122.985885941349</v>
      </c>
      <c r="M23" s="67">
        <f t="shared" si="1"/>
        <v>112287.59319847704</v>
      </c>
      <c r="N23" s="65">
        <f>波及推計!AM23</f>
        <v>50691.986256443219</v>
      </c>
      <c r="O23" s="68">
        <f>波及推計!AP23</f>
        <v>5616.1034378109907</v>
      </c>
      <c r="P23" s="69">
        <f>波及推計!AR23</f>
        <v>2064286.8590882409</v>
      </c>
      <c r="Q23" s="70">
        <f>波及推計!AS23</f>
        <v>20407.108190485935</v>
      </c>
    </row>
    <row r="24" spans="1:17" ht="15.5" customHeight="1">
      <c r="A24" s="12">
        <v>18</v>
      </c>
      <c r="B24" s="59" t="s">
        <v>167</v>
      </c>
      <c r="C24" s="47" t="s">
        <v>168</v>
      </c>
      <c r="D24" s="60"/>
      <c r="E24" s="61">
        <v>1786.8500000000001</v>
      </c>
      <c r="F24" s="62"/>
      <c r="G24" s="63"/>
      <c r="I24" s="64">
        <f>波及推計!AD24</f>
        <v>1750.2081183859368</v>
      </c>
      <c r="J24" s="65">
        <f>波及推計!AF24</f>
        <v>94680.304061035655</v>
      </c>
      <c r="K24" s="66">
        <f t="shared" si="0"/>
        <v>96430.512179421596</v>
      </c>
      <c r="L24" s="65">
        <f>波及推計!AI24</f>
        <v>14416.233309351182</v>
      </c>
      <c r="M24" s="67">
        <f t="shared" si="1"/>
        <v>110846.74548877278</v>
      </c>
      <c r="N24" s="65">
        <f>波及推計!AM24</f>
        <v>67183.308672624582</v>
      </c>
      <c r="O24" s="68">
        <f>波及推計!AP24</f>
        <v>9915.9608576337196</v>
      </c>
      <c r="P24" s="69">
        <f>波及推計!AR24</f>
        <v>256570.73423527734</v>
      </c>
      <c r="Q24" s="70">
        <f>波及推計!AS24</f>
        <v>13892.076654432429</v>
      </c>
    </row>
    <row r="25" spans="1:17" ht="15.5" customHeight="1">
      <c r="A25" s="12">
        <v>19</v>
      </c>
      <c r="B25" s="59" t="s">
        <v>169</v>
      </c>
      <c r="C25" s="47" t="s">
        <v>170</v>
      </c>
      <c r="D25" s="60"/>
      <c r="E25" s="61">
        <v>318.85000000000002</v>
      </c>
      <c r="F25" s="62"/>
      <c r="G25" s="63"/>
      <c r="I25" s="64">
        <f>波及推計!AD25</f>
        <v>247.63499799066039</v>
      </c>
      <c r="J25" s="65">
        <f>波及推計!AF25</f>
        <v>11052.177731223446</v>
      </c>
      <c r="K25" s="66">
        <f t="shared" si="0"/>
        <v>11299.812729214107</v>
      </c>
      <c r="L25" s="65">
        <f>波及推計!AI25</f>
        <v>1796.2259002619471</v>
      </c>
      <c r="M25" s="67">
        <f t="shared" si="1"/>
        <v>13096.038629476054</v>
      </c>
      <c r="N25" s="65">
        <f>波及推計!AM25</f>
        <v>4889.5779813785302</v>
      </c>
      <c r="O25" s="68">
        <f>波及推計!AP25</f>
        <v>284.15952457091464</v>
      </c>
      <c r="P25" s="69">
        <f>波及推計!AR25</f>
        <v>1430306.1568611949</v>
      </c>
      <c r="Q25" s="70">
        <f>波及推計!AS25</f>
        <v>84847.741265584176</v>
      </c>
    </row>
    <row r="26" spans="1:17" ht="15.5" customHeight="1">
      <c r="A26" s="12">
        <v>20</v>
      </c>
      <c r="B26" s="59" t="s">
        <v>171</v>
      </c>
      <c r="C26" s="47" t="s">
        <v>172</v>
      </c>
      <c r="D26" s="60"/>
      <c r="E26" s="61">
        <v>540.1</v>
      </c>
      <c r="F26" s="62"/>
      <c r="G26" s="63"/>
      <c r="I26" s="64">
        <f>波及推計!AD26</f>
        <v>396.13579804744114</v>
      </c>
      <c r="J26" s="65">
        <f>波及推計!AF26</f>
        <v>22808.781512999009</v>
      </c>
      <c r="K26" s="66">
        <f t="shared" si="0"/>
        <v>23204.917311046451</v>
      </c>
      <c r="L26" s="65">
        <f>波及推計!AI26</f>
        <v>3626.8681998474967</v>
      </c>
      <c r="M26" s="67">
        <f t="shared" si="1"/>
        <v>26831.785510893948</v>
      </c>
      <c r="N26" s="65">
        <f>波及推計!AM26</f>
        <v>12140.241636797153</v>
      </c>
      <c r="O26" s="68">
        <f>波及推計!AP26</f>
        <v>538.01446115904082</v>
      </c>
      <c r="P26" s="69">
        <f>波及推計!AR26</f>
        <v>372640.58860899264</v>
      </c>
      <c r="Q26" s="70">
        <f>波及推計!AS26</f>
        <v>20597.613823113803</v>
      </c>
    </row>
    <row r="27" spans="1:17" ht="15.5" customHeight="1">
      <c r="A27" s="12">
        <v>21</v>
      </c>
      <c r="B27" s="59" t="s">
        <v>173</v>
      </c>
      <c r="C27" s="47" t="s">
        <v>174</v>
      </c>
      <c r="D27" s="60"/>
      <c r="E27" s="61">
        <v>0</v>
      </c>
      <c r="F27" s="62"/>
      <c r="G27" s="63"/>
      <c r="I27" s="64">
        <f>波及推計!AD27</f>
        <v>0</v>
      </c>
      <c r="J27" s="65">
        <f>波及推計!AF27</f>
        <v>16757.22013573545</v>
      </c>
      <c r="K27" s="66">
        <f t="shared" si="0"/>
        <v>16757.22013573545</v>
      </c>
      <c r="L27" s="65">
        <f>波及推計!AI27</f>
        <v>2625.1009818445787</v>
      </c>
      <c r="M27" s="67">
        <f t="shared" si="1"/>
        <v>19382.321117580028</v>
      </c>
      <c r="N27" s="65">
        <f>波及推計!AM27</f>
        <v>2498.444977483628</v>
      </c>
      <c r="O27" s="68">
        <f>波及推計!AP27</f>
        <v>46.387010692437556</v>
      </c>
      <c r="P27" s="69">
        <f>波及推計!AR27</f>
        <v>2361362.5227155727</v>
      </c>
      <c r="Q27" s="70">
        <f>波及推計!AS27</f>
        <v>123481.74007590814</v>
      </c>
    </row>
    <row r="28" spans="1:17" ht="15.5" customHeight="1">
      <c r="A28" s="12">
        <v>22</v>
      </c>
      <c r="B28" s="59" t="s">
        <v>175</v>
      </c>
      <c r="C28" s="47" t="s">
        <v>176</v>
      </c>
      <c r="D28" s="60"/>
      <c r="E28" s="61">
        <v>5.5500000000000007</v>
      </c>
      <c r="F28" s="62"/>
      <c r="G28" s="63"/>
      <c r="I28" s="64">
        <f>波及推計!AD28</f>
        <v>3.4901645826022407</v>
      </c>
      <c r="J28" s="65">
        <f>波及推計!AF28</f>
        <v>41200.430750911881</v>
      </c>
      <c r="K28" s="66">
        <f t="shared" si="0"/>
        <v>41203.920915494484</v>
      </c>
      <c r="L28" s="65">
        <f>波及推計!AI28</f>
        <v>6447.9825077009673</v>
      </c>
      <c r="M28" s="67">
        <f t="shared" si="1"/>
        <v>47651.90342319545</v>
      </c>
      <c r="N28" s="65">
        <f>波及推計!AM28</f>
        <v>13300.687259613653</v>
      </c>
      <c r="O28" s="68">
        <f>波及推計!AP28</f>
        <v>682.89246671724914</v>
      </c>
      <c r="P28" s="69">
        <f>波及推計!AR28</f>
        <v>2451684.5371855325</v>
      </c>
      <c r="Q28" s="70">
        <f>波及推計!AS28</f>
        <v>148372.84491681005</v>
      </c>
    </row>
    <row r="29" spans="1:17" ht="15.5" customHeight="1">
      <c r="A29" s="12">
        <v>23</v>
      </c>
      <c r="B29" s="59" t="s">
        <v>177</v>
      </c>
      <c r="C29" s="47" t="s">
        <v>178</v>
      </c>
      <c r="D29" s="60"/>
      <c r="E29" s="61">
        <v>0</v>
      </c>
      <c r="F29" s="62"/>
      <c r="G29" s="63"/>
      <c r="I29" s="64">
        <f>波及推計!AD29</f>
        <v>0</v>
      </c>
      <c r="J29" s="65">
        <f>波及推計!AF29</f>
        <v>17496.909217434906</v>
      </c>
      <c r="K29" s="66">
        <f t="shared" si="0"/>
        <v>17496.909217434906</v>
      </c>
      <c r="L29" s="65">
        <f>波及推計!AI29</f>
        <v>2756.599815825693</v>
      </c>
      <c r="M29" s="67">
        <f t="shared" si="1"/>
        <v>20253.509033260598</v>
      </c>
      <c r="N29" s="65">
        <f>波及推計!AM29</f>
        <v>5930.2581666042151</v>
      </c>
      <c r="O29" s="68">
        <f>波及推計!AP29</f>
        <v>225.36216646558208</v>
      </c>
      <c r="P29" s="69">
        <f>波及推計!AR29</f>
        <v>39890.490453883707</v>
      </c>
      <c r="Q29" s="70">
        <f>波及推計!AS29</f>
        <v>1715.1767809787978</v>
      </c>
    </row>
    <row r="30" spans="1:17" ht="15.5" customHeight="1">
      <c r="A30" s="12">
        <v>24</v>
      </c>
      <c r="B30" s="59" t="s">
        <v>179</v>
      </c>
      <c r="C30" s="47" t="s">
        <v>180</v>
      </c>
      <c r="D30" s="60"/>
      <c r="E30" s="61">
        <v>0</v>
      </c>
      <c r="F30" s="62"/>
      <c r="G30" s="63"/>
      <c r="I30" s="64">
        <f>波及推計!AD30</f>
        <v>0</v>
      </c>
      <c r="J30" s="65">
        <f>波及推計!AF30</f>
        <v>6153.6969808430722</v>
      </c>
      <c r="K30" s="66">
        <f t="shared" si="0"/>
        <v>6153.6969808430722</v>
      </c>
      <c r="L30" s="65">
        <f>波及推計!AI30</f>
        <v>970.18836961639317</v>
      </c>
      <c r="M30" s="67">
        <f t="shared" si="1"/>
        <v>7123.8853504594654</v>
      </c>
      <c r="N30" s="65">
        <f>波及推計!AM30</f>
        <v>2887.8401258663685</v>
      </c>
      <c r="O30" s="68">
        <f>波及推計!AP30</f>
        <v>259.86800798754757</v>
      </c>
      <c r="P30" s="69">
        <f>波及推計!AR30</f>
        <v>694128.76100954227</v>
      </c>
      <c r="Q30" s="70">
        <f>波及推計!AS30</f>
        <v>53461.883296125532</v>
      </c>
    </row>
    <row r="31" spans="1:17" ht="15.5" customHeight="1">
      <c r="A31" s="12">
        <v>25</v>
      </c>
      <c r="B31" s="59" t="s">
        <v>181</v>
      </c>
      <c r="C31" s="47" t="s">
        <v>182</v>
      </c>
      <c r="D31" s="60"/>
      <c r="E31" s="61">
        <v>45337.05</v>
      </c>
      <c r="F31" s="62"/>
      <c r="G31" s="63"/>
      <c r="I31" s="64">
        <f>波及推計!AD31</f>
        <v>32331.174165694119</v>
      </c>
      <c r="J31" s="65">
        <f>波及推計!AF31</f>
        <v>72929.735951963507</v>
      </c>
      <c r="K31" s="66">
        <f t="shared" si="0"/>
        <v>105260.91011765762</v>
      </c>
      <c r="L31" s="65">
        <f>波及推計!AI31</f>
        <v>16577.424777902139</v>
      </c>
      <c r="M31" s="67">
        <f t="shared" si="1"/>
        <v>121838.33489555976</v>
      </c>
      <c r="N31" s="65">
        <f>波及推計!AM31</f>
        <v>50536.06009355549</v>
      </c>
      <c r="O31" s="68">
        <f>波及推計!AP31</f>
        <v>2006.2686983187575</v>
      </c>
      <c r="P31" s="69">
        <f>波及推計!AR31</f>
        <v>372882.50932183425</v>
      </c>
      <c r="Q31" s="70">
        <f>波及推計!AS31</f>
        <v>16702.414459985881</v>
      </c>
    </row>
    <row r="32" spans="1:17" ht="15.5" customHeight="1">
      <c r="A32" s="12">
        <v>26</v>
      </c>
      <c r="B32" s="59" t="s">
        <v>183</v>
      </c>
      <c r="C32" s="47" t="s">
        <v>184</v>
      </c>
      <c r="D32" s="60"/>
      <c r="E32" s="61">
        <v>85136.450000000012</v>
      </c>
      <c r="F32" s="62"/>
      <c r="G32" s="63"/>
      <c r="I32" s="64">
        <f>波及推計!AD32</f>
        <v>67790.600967749342</v>
      </c>
      <c r="J32" s="65">
        <f>波及推計!AF32</f>
        <v>60285.02397693455</v>
      </c>
      <c r="K32" s="66">
        <f t="shared" si="0"/>
        <v>128075.62494468389</v>
      </c>
      <c r="L32" s="65">
        <f>波及推計!AI32</f>
        <v>20148.342457593491</v>
      </c>
      <c r="M32" s="67">
        <f t="shared" si="1"/>
        <v>148223.9674022774</v>
      </c>
      <c r="N32" s="65">
        <f>波及推計!AM32</f>
        <v>54268.669387323993</v>
      </c>
      <c r="O32" s="68">
        <f>波及推計!AP32</f>
        <v>3860.6045780210106</v>
      </c>
      <c r="P32" s="69">
        <f>波及推計!AR32</f>
        <v>526285.58473610913</v>
      </c>
      <c r="Q32" s="70">
        <f>波及推計!AS32</f>
        <v>25290.153744272444</v>
      </c>
    </row>
    <row r="33" spans="1:17" ht="15.5" customHeight="1">
      <c r="A33" s="12">
        <v>27</v>
      </c>
      <c r="B33" s="59" t="s">
        <v>185</v>
      </c>
      <c r="C33" s="47" t="s">
        <v>186</v>
      </c>
      <c r="D33" s="71"/>
      <c r="E33" s="61">
        <v>202176.30000000002</v>
      </c>
      <c r="F33" s="62"/>
      <c r="G33" s="63"/>
      <c r="I33" s="64">
        <f>波及推計!AD33</f>
        <v>167023.86269596042</v>
      </c>
      <c r="J33" s="65">
        <f>波及推計!AF33</f>
        <v>142072.50273916734</v>
      </c>
      <c r="K33" s="66">
        <f t="shared" si="0"/>
        <v>309096.36543512775</v>
      </c>
      <c r="L33" s="65">
        <f>波及推計!AI33</f>
        <v>48812.482505868393</v>
      </c>
      <c r="M33" s="67">
        <f t="shared" si="1"/>
        <v>357908.84794099617</v>
      </c>
      <c r="N33" s="65">
        <f>波及推計!AM33</f>
        <v>148215.48287606958</v>
      </c>
      <c r="O33" s="68">
        <f>波及推計!AP33</f>
        <v>668.8162531608873</v>
      </c>
      <c r="P33" s="69">
        <f>波及推計!AR33</f>
        <v>11338250.368426519</v>
      </c>
      <c r="Q33" s="70">
        <f>波及推計!AS33</f>
        <v>837273.97987780941</v>
      </c>
    </row>
    <row r="34" spans="1:17" ht="15.5" customHeight="1">
      <c r="A34" s="12">
        <v>28</v>
      </c>
      <c r="B34" s="59" t="s">
        <v>187</v>
      </c>
      <c r="C34" s="47" t="s">
        <v>188</v>
      </c>
      <c r="D34" s="60"/>
      <c r="E34" s="61">
        <v>-26.200000000000003</v>
      </c>
      <c r="F34" s="62"/>
      <c r="G34" s="63"/>
      <c r="I34" s="64">
        <f>波及推計!AD34</f>
        <v>-25.811967737966601</v>
      </c>
      <c r="J34" s="65">
        <f>波及推計!AF34</f>
        <v>13786.524629916683</v>
      </c>
      <c r="K34" s="66">
        <f t="shared" si="0"/>
        <v>13760.712662178716</v>
      </c>
      <c r="L34" s="65">
        <f>波及推計!AI34</f>
        <v>2156.2663865661543</v>
      </c>
      <c r="M34" s="67">
        <f t="shared" si="1"/>
        <v>15916.97904874487</v>
      </c>
      <c r="N34" s="65">
        <f>波及推計!AM34</f>
        <v>4604.3707261241807</v>
      </c>
      <c r="O34" s="68">
        <f>波及推計!AP34</f>
        <v>106.70509363596055</v>
      </c>
      <c r="P34" s="69">
        <f>波及推計!AR34</f>
        <v>1528430.5576960605</v>
      </c>
      <c r="Q34" s="70">
        <f>波及推計!AS34</f>
        <v>159272.2390339782</v>
      </c>
    </row>
    <row r="35" spans="1:17" ht="15.5" customHeight="1">
      <c r="A35" s="12">
        <v>29</v>
      </c>
      <c r="B35" s="59" t="s">
        <v>189</v>
      </c>
      <c r="C35" s="47" t="s">
        <v>93</v>
      </c>
      <c r="D35" s="60"/>
      <c r="E35" s="61">
        <v>22158.65</v>
      </c>
      <c r="F35" s="62"/>
      <c r="G35" s="63"/>
      <c r="I35" s="64">
        <f>波及推計!AD35</f>
        <v>19731.427711350898</v>
      </c>
      <c r="J35" s="65">
        <f>波及推計!AF35</f>
        <v>154147.58227415438</v>
      </c>
      <c r="K35" s="66">
        <f t="shared" si="0"/>
        <v>173879.00998550528</v>
      </c>
      <c r="L35" s="65">
        <f>波及推計!AI35</f>
        <v>27403.482350294827</v>
      </c>
      <c r="M35" s="67">
        <f t="shared" si="1"/>
        <v>201282.49233580011</v>
      </c>
      <c r="N35" s="65">
        <f>波及推計!AM35</f>
        <v>83121.084255928639</v>
      </c>
      <c r="O35" s="68">
        <f>波及推計!AP35</f>
        <v>9141.753899333773</v>
      </c>
      <c r="P35" s="69">
        <f>波及推計!AR35</f>
        <v>382943.37987936178</v>
      </c>
      <c r="Q35" s="70">
        <f>波及推計!AS35</f>
        <v>23150.739801693948</v>
      </c>
    </row>
    <row r="36" spans="1:17" ht="15.5" customHeight="1">
      <c r="A36" s="12">
        <v>30</v>
      </c>
      <c r="B36" s="59" t="s">
        <v>190</v>
      </c>
      <c r="C36" s="47" t="s">
        <v>94</v>
      </c>
      <c r="D36" s="60"/>
      <c r="E36" s="61">
        <v>19026.75</v>
      </c>
      <c r="F36" s="62"/>
      <c r="G36" s="63"/>
      <c r="I36" s="64">
        <f>波及推計!AD36</f>
        <v>13950.028079785145</v>
      </c>
      <c r="J36" s="65">
        <f>波及推計!AF36</f>
        <v>26197.866376241116</v>
      </c>
      <c r="K36" s="66">
        <f t="shared" si="0"/>
        <v>40147.894456026261</v>
      </c>
      <c r="L36" s="65">
        <f>波及推計!AI36</f>
        <v>6267.4666534346015</v>
      </c>
      <c r="M36" s="67">
        <f t="shared" si="1"/>
        <v>46415.361109460864</v>
      </c>
      <c r="N36" s="65">
        <f>波及推計!AM36</f>
        <v>24651.661997225194</v>
      </c>
      <c r="O36" s="68">
        <f>波及推計!AP36</f>
        <v>2430.2991384772126</v>
      </c>
      <c r="P36" s="69">
        <f>波及推計!AR36</f>
        <v>181716.14318323936</v>
      </c>
      <c r="Q36" s="70">
        <f>波及推計!AS36</f>
        <v>10216.725151452627</v>
      </c>
    </row>
    <row r="37" spans="1:17" ht="15.5" customHeight="1">
      <c r="A37" s="12">
        <v>31</v>
      </c>
      <c r="B37" s="59" t="s">
        <v>191</v>
      </c>
      <c r="C37" s="47" t="s">
        <v>192</v>
      </c>
      <c r="D37" s="60"/>
      <c r="E37" s="61">
        <v>45268.450000000004</v>
      </c>
      <c r="F37" s="62"/>
      <c r="G37" s="63"/>
      <c r="I37" s="64">
        <f>波及推計!AD37</f>
        <v>10346.141841465203</v>
      </c>
      <c r="J37" s="65">
        <f>波及推計!AF37</f>
        <v>1147.4508912908987</v>
      </c>
      <c r="K37" s="66">
        <f t="shared" si="0"/>
        <v>11493.592732756102</v>
      </c>
      <c r="L37" s="65">
        <f>波及推計!AI37</f>
        <v>1830.5291636141349</v>
      </c>
      <c r="M37" s="67">
        <f t="shared" si="1"/>
        <v>13324.121896370238</v>
      </c>
      <c r="N37" s="65">
        <f>波及推計!AM37</f>
        <v>5674.9972019322231</v>
      </c>
      <c r="O37" s="68">
        <f>波及推計!AP37</f>
        <v>1939.7948404622109</v>
      </c>
      <c r="P37" s="69">
        <f>波及推計!AR37</f>
        <v>15887.037711287887</v>
      </c>
      <c r="Q37" s="70">
        <f>波及推計!AS37</f>
        <v>1050.8052495732782</v>
      </c>
    </row>
    <row r="38" spans="1:17" ht="15.5" customHeight="1">
      <c r="A38" s="12">
        <v>32</v>
      </c>
      <c r="B38" s="59" t="s">
        <v>193</v>
      </c>
      <c r="C38" s="47" t="s">
        <v>194</v>
      </c>
      <c r="D38" s="60"/>
      <c r="E38" s="61">
        <v>285.85000000000002</v>
      </c>
      <c r="F38" s="62"/>
      <c r="G38" s="63"/>
      <c r="I38" s="64">
        <f>波及推計!AD38</f>
        <v>230.2846024730562</v>
      </c>
      <c r="J38" s="65">
        <f>波及推計!AF38</f>
        <v>12091.930248127414</v>
      </c>
      <c r="K38" s="66">
        <f t="shared" si="0"/>
        <v>12322.214850600471</v>
      </c>
      <c r="L38" s="65">
        <f>波及推計!AI38</f>
        <v>1922.788940110353</v>
      </c>
      <c r="M38" s="67">
        <f t="shared" si="1"/>
        <v>14245.003790710824</v>
      </c>
      <c r="N38" s="65">
        <f>波及推計!AM38</f>
        <v>7030.9833134981845</v>
      </c>
      <c r="O38" s="68">
        <f>波及推計!AP38</f>
        <v>674.56115215367402</v>
      </c>
      <c r="P38" s="69">
        <f>波及推計!AR38</f>
        <v>264470.22718978772</v>
      </c>
      <c r="Q38" s="70">
        <f>波及推計!AS38</f>
        <v>16067.778554822478</v>
      </c>
    </row>
    <row r="39" spans="1:17" ht="15.5" customHeight="1">
      <c r="A39" s="12">
        <v>33</v>
      </c>
      <c r="B39" s="59" t="s">
        <v>195</v>
      </c>
      <c r="C39" s="47" t="s">
        <v>196</v>
      </c>
      <c r="D39" s="60"/>
      <c r="E39" s="61">
        <v>79</v>
      </c>
      <c r="F39" s="62"/>
      <c r="G39" s="63"/>
      <c r="I39" s="64">
        <f>波及推計!AD39</f>
        <v>78.615230386754831</v>
      </c>
      <c r="J39" s="65">
        <f>波及推計!AF39</f>
        <v>6005.3372663414266</v>
      </c>
      <c r="K39" s="66">
        <f t="shared" si="0"/>
        <v>6083.9524967281814</v>
      </c>
      <c r="L39" s="65">
        <f>波及推計!AI39</f>
        <v>942.36756176858398</v>
      </c>
      <c r="M39" s="67">
        <f t="shared" si="1"/>
        <v>7026.3200584967653</v>
      </c>
      <c r="N39" s="65">
        <f>波及推計!AM39</f>
        <v>3505.2711134160272</v>
      </c>
      <c r="O39" s="68">
        <f>波及推計!AP39</f>
        <v>270.14433164613916</v>
      </c>
      <c r="P39" s="69">
        <f>波及推計!AR39</f>
        <v>487524.18357565464</v>
      </c>
      <c r="Q39" s="70">
        <f>波及推計!AS39</f>
        <v>37060.502085849905</v>
      </c>
    </row>
    <row r="40" spans="1:17" ht="15.5" customHeight="1">
      <c r="A40" s="12">
        <v>34</v>
      </c>
      <c r="B40" s="59" t="s">
        <v>197</v>
      </c>
      <c r="C40" s="47" t="s">
        <v>95</v>
      </c>
      <c r="D40" s="60"/>
      <c r="E40" s="61">
        <v>673.35</v>
      </c>
      <c r="F40" s="62"/>
      <c r="G40" s="63"/>
      <c r="I40" s="64">
        <f>波及推計!AD40</f>
        <v>535.52895244358274</v>
      </c>
      <c r="J40" s="65">
        <f>波及推計!AF40</f>
        <v>2914.1956614644405</v>
      </c>
      <c r="K40" s="66">
        <f t="shared" si="0"/>
        <v>3449.7246139080235</v>
      </c>
      <c r="L40" s="65">
        <f>波及推計!AI40</f>
        <v>520.63538431887605</v>
      </c>
      <c r="M40" s="67">
        <f t="shared" si="1"/>
        <v>3970.3599982268997</v>
      </c>
      <c r="N40" s="65">
        <f>波及推計!AM40</f>
        <v>1984.6992063640282</v>
      </c>
      <c r="O40" s="68">
        <f>波及推計!AP40</f>
        <v>331.71383898024141</v>
      </c>
      <c r="P40" s="69">
        <f>波及推計!AR40</f>
        <v>178047.0747283356</v>
      </c>
      <c r="Q40" s="70">
        <f>波及推計!AS40</f>
        <v>9448.2295578243193</v>
      </c>
    </row>
    <row r="41" spans="1:17" ht="15.5" customHeight="1">
      <c r="A41" s="12">
        <v>35</v>
      </c>
      <c r="B41" s="59" t="s">
        <v>198</v>
      </c>
      <c r="C41" s="47" t="s">
        <v>96</v>
      </c>
      <c r="D41" s="60"/>
      <c r="E41" s="61">
        <v>4288.25</v>
      </c>
      <c r="F41" s="62"/>
      <c r="G41" s="63"/>
      <c r="I41" s="64">
        <f>波及推計!AD41</f>
        <v>3732.472329921969</v>
      </c>
      <c r="J41" s="65">
        <f>波及推計!AF41</f>
        <v>9986.3641308253009</v>
      </c>
      <c r="K41" s="66">
        <f t="shared" si="0"/>
        <v>13718.83646074727</v>
      </c>
      <c r="L41" s="65">
        <f>波及推計!AI41</f>
        <v>2131.0372488022977</v>
      </c>
      <c r="M41" s="67">
        <f t="shared" si="1"/>
        <v>15849.873709549567</v>
      </c>
      <c r="N41" s="65">
        <f>波及推計!AM41</f>
        <v>8039.0080623862277</v>
      </c>
      <c r="O41" s="68">
        <f>波及推計!AP41</f>
        <v>797.0529806648932</v>
      </c>
      <c r="P41" s="69">
        <f>波及推計!AR41</f>
        <v>319598.58066605375</v>
      </c>
      <c r="Q41" s="70">
        <f>波及推計!AS41</f>
        <v>18458.810629139087</v>
      </c>
    </row>
    <row r="42" spans="1:17" ht="15.5" customHeight="1">
      <c r="A42" s="12">
        <v>36</v>
      </c>
      <c r="B42" s="59" t="s">
        <v>199</v>
      </c>
      <c r="C42" s="47" t="s">
        <v>200</v>
      </c>
      <c r="D42" s="60"/>
      <c r="E42" s="61">
        <v>-1663.95</v>
      </c>
      <c r="F42" s="62"/>
      <c r="G42" s="63"/>
      <c r="I42" s="64">
        <f>波及推計!AD42</f>
        <v>-1609.3394297014811</v>
      </c>
      <c r="J42" s="65">
        <f>波及推計!AF42</f>
        <v>31270.958783575035</v>
      </c>
      <c r="K42" s="66">
        <f t="shared" si="0"/>
        <v>29661.619353873553</v>
      </c>
      <c r="L42" s="65">
        <f>波及推計!AI42</f>
        <v>4674.3170862377146</v>
      </c>
      <c r="M42" s="67">
        <f t="shared" si="1"/>
        <v>34335.936440111269</v>
      </c>
      <c r="N42" s="65">
        <f>波及推計!AM42</f>
        <v>8366.6967013675912</v>
      </c>
      <c r="O42" s="68">
        <f>波及推計!AP42</f>
        <v>129.02278365169732</v>
      </c>
      <c r="P42" s="69">
        <f>波及推計!AR42</f>
        <v>4909484.8770541949</v>
      </c>
      <c r="Q42" s="70">
        <f>波及推計!AS42</f>
        <v>479300.99837343133</v>
      </c>
    </row>
    <row r="43" spans="1:17" ht="15.5" customHeight="1">
      <c r="A43" s="12">
        <v>37</v>
      </c>
      <c r="B43" s="59" t="s">
        <v>201</v>
      </c>
      <c r="C43" s="47" t="s">
        <v>202</v>
      </c>
      <c r="D43" s="60"/>
      <c r="E43" s="61">
        <v>0</v>
      </c>
      <c r="F43" s="62"/>
      <c r="G43" s="63"/>
      <c r="I43" s="64">
        <f>波及推計!AD43</f>
        <v>0</v>
      </c>
      <c r="J43" s="65">
        <f>波及推計!AF43</f>
        <v>50914.398736608135</v>
      </c>
      <c r="K43" s="66">
        <f t="shared" si="0"/>
        <v>50914.398736608135</v>
      </c>
      <c r="L43" s="65">
        <f>波及推計!AI43</f>
        <v>8030.9724998285301</v>
      </c>
      <c r="M43" s="67">
        <f t="shared" si="1"/>
        <v>58945.371236436666</v>
      </c>
      <c r="N43" s="65">
        <f>波及推計!AM43</f>
        <v>14039.09869901507</v>
      </c>
      <c r="O43" s="68">
        <f>波及推計!AP43</f>
        <v>672.83829876229743</v>
      </c>
      <c r="P43" s="69">
        <f>波及推計!AR43</f>
        <v>1173915.7277488422</v>
      </c>
      <c r="Q43" s="70">
        <f>波及推計!AS43</f>
        <v>67184.752964835454</v>
      </c>
    </row>
    <row r="44" spans="1:17" ht="15.5" customHeight="1">
      <c r="A44" s="12">
        <v>38</v>
      </c>
      <c r="B44" s="59" t="s">
        <v>203</v>
      </c>
      <c r="C44" s="47" t="s">
        <v>204</v>
      </c>
      <c r="D44" s="60"/>
      <c r="E44" s="61">
        <v>1.8</v>
      </c>
      <c r="F44" s="62"/>
      <c r="G44" s="63"/>
      <c r="I44" s="64">
        <f>波及推計!AD44</f>
        <v>1.7722228149532355</v>
      </c>
      <c r="J44" s="65">
        <f>波及推計!AF44</f>
        <v>8554.9585560469332</v>
      </c>
      <c r="K44" s="66">
        <f t="shared" si="0"/>
        <v>8556.7307788618855</v>
      </c>
      <c r="L44" s="65">
        <f>波及推計!AI44</f>
        <v>1354.8625666071009</v>
      </c>
      <c r="M44" s="67">
        <f t="shared" si="1"/>
        <v>9911.5933454689857</v>
      </c>
      <c r="N44" s="65">
        <f>波及推計!AM44</f>
        <v>4243.4547713918955</v>
      </c>
      <c r="O44" s="68">
        <f>波及推計!AP44</f>
        <v>415.91929547382085</v>
      </c>
      <c r="P44" s="69">
        <f>波及推計!AR44</f>
        <v>257326.12581759875</v>
      </c>
      <c r="Q44" s="70">
        <f>波及推計!AS44</f>
        <v>16717.474800590899</v>
      </c>
    </row>
    <row r="45" spans="1:17" ht="15.5" customHeight="1">
      <c r="A45" s="12">
        <v>39</v>
      </c>
      <c r="B45" s="59" t="s">
        <v>205</v>
      </c>
      <c r="C45" s="47" t="s">
        <v>206</v>
      </c>
      <c r="D45" s="60"/>
      <c r="E45" s="61">
        <v>0</v>
      </c>
      <c r="F45" s="62"/>
      <c r="G45" s="63"/>
      <c r="I45" s="64">
        <f>波及推計!AD45</f>
        <v>0</v>
      </c>
      <c r="J45" s="65">
        <f>波及推計!AF45</f>
        <v>15231.351445220933</v>
      </c>
      <c r="K45" s="66">
        <f t="shared" si="0"/>
        <v>15231.351445220933</v>
      </c>
      <c r="L45" s="65">
        <f>波及推計!AI45</f>
        <v>2392.3648100071364</v>
      </c>
      <c r="M45" s="67">
        <f t="shared" si="1"/>
        <v>17623.716255228068</v>
      </c>
      <c r="N45" s="65">
        <f>波及推計!AM45</f>
        <v>7222.6790323977675</v>
      </c>
      <c r="O45" s="68">
        <f>波及推計!AP45</f>
        <v>550.70988808843572</v>
      </c>
      <c r="P45" s="69">
        <f>波及推計!AR45</f>
        <v>553274.32460962445</v>
      </c>
      <c r="Q45" s="70">
        <f>波及推計!AS45</f>
        <v>36411.734664404306</v>
      </c>
    </row>
    <row r="46" spans="1:17" ht="15.5" customHeight="1">
      <c r="A46" s="12">
        <v>40</v>
      </c>
      <c r="B46" s="59" t="s">
        <v>207</v>
      </c>
      <c r="C46" s="47" t="s">
        <v>208</v>
      </c>
      <c r="D46" s="60"/>
      <c r="E46" s="61">
        <v>9050.9500000000007</v>
      </c>
      <c r="F46" s="62"/>
      <c r="G46" s="63"/>
      <c r="I46" s="64">
        <f>波及推計!AD46</f>
        <v>3951.1123724953381</v>
      </c>
      <c r="J46" s="65">
        <f>波及推計!AF46</f>
        <v>12341.605520446823</v>
      </c>
      <c r="K46" s="66">
        <f t="shared" si="0"/>
        <v>16292.717892942161</v>
      </c>
      <c r="L46" s="65">
        <f>波及推計!AI46</f>
        <v>2579.970610596577</v>
      </c>
      <c r="M46" s="67">
        <f t="shared" si="1"/>
        <v>18872.688503538739</v>
      </c>
      <c r="N46" s="65">
        <f>波及推計!AM46</f>
        <v>3354.1442035637074</v>
      </c>
      <c r="O46" s="68">
        <f>波及推計!AP46</f>
        <v>146.72680297218795</v>
      </c>
      <c r="P46" s="69">
        <f>波及推計!AR46</f>
        <v>156612.09369621711</v>
      </c>
      <c r="Q46" s="70">
        <f>波及推計!AS46</f>
        <v>8521.8948999046897</v>
      </c>
    </row>
    <row r="47" spans="1:17" ht="15.5" customHeight="1">
      <c r="A47" s="12">
        <v>41</v>
      </c>
      <c r="B47" s="59" t="s">
        <v>209</v>
      </c>
      <c r="C47" s="47" t="s">
        <v>210</v>
      </c>
      <c r="D47" s="60"/>
      <c r="E47" s="61">
        <v>320.45000000000005</v>
      </c>
      <c r="F47" s="62"/>
      <c r="G47" s="63"/>
      <c r="I47" s="64">
        <f>波及推計!AD47</f>
        <v>229.80600367910012</v>
      </c>
      <c r="J47" s="65">
        <f>波及推計!AF47</f>
        <v>26794.883158231158</v>
      </c>
      <c r="K47" s="66">
        <f t="shared" si="0"/>
        <v>27024.689161910257</v>
      </c>
      <c r="L47" s="65">
        <f>波及推計!AI47</f>
        <v>4268.4863495666705</v>
      </c>
      <c r="M47" s="67">
        <f t="shared" si="1"/>
        <v>31293.175511476926</v>
      </c>
      <c r="N47" s="65">
        <f>波及推計!AM47</f>
        <v>7267.4380608977062</v>
      </c>
      <c r="O47" s="68">
        <f>波及推計!AP47</f>
        <v>948.12236796884224</v>
      </c>
      <c r="P47" s="69">
        <f>波及推計!AR47</f>
        <v>159034.28052940354</v>
      </c>
      <c r="Q47" s="70">
        <f>波及推計!AS47</f>
        <v>9122.1389391319699</v>
      </c>
    </row>
    <row r="48" spans="1:17" ht="15.5" customHeight="1">
      <c r="A48" s="12">
        <v>42</v>
      </c>
      <c r="B48" s="59" t="s">
        <v>211</v>
      </c>
      <c r="C48" s="47" t="s">
        <v>212</v>
      </c>
      <c r="D48" s="60"/>
      <c r="E48" s="61">
        <v>1338.65</v>
      </c>
      <c r="F48" s="62"/>
      <c r="G48" s="63"/>
      <c r="I48" s="64">
        <f>波及推計!AD48</f>
        <v>1249.7442338849016</v>
      </c>
      <c r="J48" s="65">
        <f>波及推計!AF48</f>
        <v>13860.268898408605</v>
      </c>
      <c r="K48" s="66">
        <f t="shared" si="0"/>
        <v>15110.013132293507</v>
      </c>
      <c r="L48" s="65">
        <f>波及推計!AI48</f>
        <v>2343.763350333998</v>
      </c>
      <c r="M48" s="67">
        <f t="shared" si="1"/>
        <v>17453.776482627505</v>
      </c>
      <c r="N48" s="65">
        <f>波及推計!AM48</f>
        <v>8375.1163947656969</v>
      </c>
      <c r="O48" s="68">
        <f>波及推計!AP48</f>
        <v>787.64554484478049</v>
      </c>
      <c r="P48" s="69">
        <f>波及推計!AR48</f>
        <v>49871.123278929132</v>
      </c>
      <c r="Q48" s="70">
        <f>波及推計!AS48</f>
        <v>3032.373064918665</v>
      </c>
    </row>
    <row r="49" spans="1:17" ht="15.5" customHeight="1">
      <c r="A49" s="12">
        <v>43</v>
      </c>
      <c r="B49" s="59" t="s">
        <v>213</v>
      </c>
      <c r="C49" s="47" t="s">
        <v>214</v>
      </c>
      <c r="D49" s="60"/>
      <c r="E49" s="61">
        <v>12331.95</v>
      </c>
      <c r="F49" s="62"/>
      <c r="G49" s="63"/>
      <c r="I49" s="64">
        <f>波及推計!AD49</f>
        <v>11007.742080205657</v>
      </c>
      <c r="J49" s="65">
        <f>波及推計!AF49</f>
        <v>72551.93686906017</v>
      </c>
      <c r="K49" s="66">
        <f t="shared" si="0"/>
        <v>83559.678949265828</v>
      </c>
      <c r="L49" s="65">
        <f>波及推計!AI49</f>
        <v>13151.775026745119</v>
      </c>
      <c r="M49" s="67">
        <f t="shared" si="1"/>
        <v>96711.453976010947</v>
      </c>
      <c r="N49" s="65">
        <f>波及推計!AM49</f>
        <v>50131.859952600949</v>
      </c>
      <c r="O49" s="68">
        <f>波及推計!AP49</f>
        <v>7866.8346271130158</v>
      </c>
      <c r="P49" s="69">
        <f>波及推計!AR49</f>
        <v>280760.63917131204</v>
      </c>
      <c r="Q49" s="70">
        <f>波及推計!AS49</f>
        <v>15910.278331901711</v>
      </c>
    </row>
    <row r="50" spans="1:17" ht="15.5" customHeight="1">
      <c r="A50" s="12">
        <v>44</v>
      </c>
      <c r="B50" s="59" t="s">
        <v>215</v>
      </c>
      <c r="C50" s="47" t="s">
        <v>0</v>
      </c>
      <c r="D50" s="60"/>
      <c r="E50" s="61">
        <v>690.30000000000007</v>
      </c>
      <c r="F50" s="62"/>
      <c r="G50" s="63"/>
      <c r="I50" s="64">
        <f>波及推計!AD50</f>
        <v>577.23862374610155</v>
      </c>
      <c r="J50" s="65">
        <f>波及推計!AF50</f>
        <v>25458.878502354884</v>
      </c>
      <c r="K50" s="66">
        <f t="shared" si="0"/>
        <v>26036.117126100988</v>
      </c>
      <c r="L50" s="65">
        <f>波及推計!AI50</f>
        <v>4092.0029416677298</v>
      </c>
      <c r="M50" s="67">
        <f t="shared" si="1"/>
        <v>30128.120067768716</v>
      </c>
      <c r="N50" s="65">
        <f>波及推計!AM50</f>
        <v>13963.748012876804</v>
      </c>
      <c r="O50" s="68">
        <f>波及推計!AP50</f>
        <v>1138.9794943547467</v>
      </c>
      <c r="P50" s="69">
        <f>波及推計!AR50</f>
        <v>22333.527861518425</v>
      </c>
      <c r="Q50" s="70">
        <f>波及推計!AS50</f>
        <v>1266.1350582511259</v>
      </c>
    </row>
    <row r="51" spans="1:17" ht="15.5" customHeight="1">
      <c r="A51" s="12">
        <v>45</v>
      </c>
      <c r="B51" s="59" t="s">
        <v>216</v>
      </c>
      <c r="C51" s="47" t="s">
        <v>1</v>
      </c>
      <c r="D51" s="60"/>
      <c r="E51" s="61">
        <v>310.25</v>
      </c>
      <c r="F51" s="62"/>
      <c r="G51" s="63"/>
      <c r="I51" s="64">
        <f>波及推計!AD51</f>
        <v>257.51104259502421</v>
      </c>
      <c r="J51" s="65">
        <f>波及推計!AF51</f>
        <v>25313.614808389706</v>
      </c>
      <c r="K51" s="66">
        <f t="shared" si="0"/>
        <v>25571.125850984728</v>
      </c>
      <c r="L51" s="65">
        <f>波及推計!AI51</f>
        <v>4001.6168356655699</v>
      </c>
      <c r="M51" s="67">
        <f t="shared" si="1"/>
        <v>29572.742686650297</v>
      </c>
      <c r="N51" s="65">
        <f>波及推計!AM51</f>
        <v>14351.312413330001</v>
      </c>
      <c r="O51" s="68">
        <f>波及推計!AP51</f>
        <v>1369.7592733836627</v>
      </c>
      <c r="P51" s="69">
        <f>波及推計!AR51</f>
        <v>16240.448163176992</v>
      </c>
      <c r="Q51" s="70">
        <f>波及推計!AS51</f>
        <v>973.23663697385359</v>
      </c>
    </row>
    <row r="52" spans="1:17" ht="15.5" customHeight="1">
      <c r="A52" s="12">
        <v>46</v>
      </c>
      <c r="B52" s="59" t="s">
        <v>217</v>
      </c>
      <c r="C52" s="47" t="s">
        <v>2</v>
      </c>
      <c r="D52" s="60"/>
      <c r="E52" s="61">
        <v>3574.4500000000003</v>
      </c>
      <c r="F52" s="62"/>
      <c r="G52" s="63"/>
      <c r="I52" s="64">
        <f>波及推計!AD52</f>
        <v>2230.6682266948906</v>
      </c>
      <c r="J52" s="65">
        <f>波及推計!AF52</f>
        <v>14183.300657818143</v>
      </c>
      <c r="K52" s="66">
        <f t="shared" si="0"/>
        <v>16413.968884513033</v>
      </c>
      <c r="L52" s="65">
        <f>波及推計!AI52</f>
        <v>2524.5074304120599</v>
      </c>
      <c r="M52" s="67">
        <f t="shared" si="1"/>
        <v>18938.476314925094</v>
      </c>
      <c r="N52" s="65">
        <f>波及推計!AM52</f>
        <v>7870.1562996458124</v>
      </c>
      <c r="O52" s="68">
        <f>波及推計!AP52</f>
        <v>878.84481586812706</v>
      </c>
      <c r="P52" s="69">
        <f>波及推計!AR52</f>
        <v>17395.013243687055</v>
      </c>
      <c r="Q52" s="70">
        <f>波及推計!AS52</f>
        <v>1031.9015573907554</v>
      </c>
    </row>
    <row r="53" spans="1:17" ht="15.5" customHeight="1">
      <c r="A53" s="12">
        <v>47</v>
      </c>
      <c r="B53" s="59" t="s">
        <v>218</v>
      </c>
      <c r="C53" s="47" t="s">
        <v>219</v>
      </c>
      <c r="D53" s="60"/>
      <c r="E53" s="61">
        <v>75.95</v>
      </c>
      <c r="F53" s="62"/>
      <c r="G53" s="63"/>
      <c r="I53" s="64">
        <f>波及推計!AD53</f>
        <v>28.855107679300744</v>
      </c>
      <c r="J53" s="65">
        <f>波及推計!AF53</f>
        <v>15053.394662209352</v>
      </c>
      <c r="K53" s="66">
        <f t="shared" si="0"/>
        <v>15082.249769888653</v>
      </c>
      <c r="L53" s="65">
        <f>波及推計!AI53</f>
        <v>2395.2352276930537</v>
      </c>
      <c r="M53" s="67">
        <f t="shared" si="1"/>
        <v>17477.484997581705</v>
      </c>
      <c r="N53" s="65">
        <f>波及推計!AM53</f>
        <v>7097.9133528966913</v>
      </c>
      <c r="O53" s="68">
        <f>波及推計!AP53</f>
        <v>396.67474123292931</v>
      </c>
      <c r="P53" s="69">
        <f>波及推計!AR53</f>
        <v>28083.779784568233</v>
      </c>
      <c r="Q53" s="70">
        <f>波及推計!AS53</f>
        <v>1564.4023091472134</v>
      </c>
    </row>
    <row r="54" spans="1:17" ht="15.5" customHeight="1">
      <c r="A54" s="12">
        <v>48</v>
      </c>
      <c r="B54" s="59" t="s">
        <v>220</v>
      </c>
      <c r="C54" s="47" t="s">
        <v>221</v>
      </c>
      <c r="D54" s="60"/>
      <c r="E54" s="61">
        <v>1672</v>
      </c>
      <c r="F54" s="62"/>
      <c r="G54" s="63"/>
      <c r="I54" s="64">
        <f>波及推計!AD54</f>
        <v>1399.5696884311842</v>
      </c>
      <c r="J54" s="65">
        <f>波及推計!AF54</f>
        <v>49463.886966404069</v>
      </c>
      <c r="K54" s="66">
        <f t="shared" si="0"/>
        <v>50863.456654835252</v>
      </c>
      <c r="L54" s="65">
        <f>波及推計!AI54</f>
        <v>8009.288009808115</v>
      </c>
      <c r="M54" s="67">
        <f t="shared" si="1"/>
        <v>58872.744664643367</v>
      </c>
      <c r="N54" s="65">
        <f>波及推計!AM54</f>
        <v>19605.020155995586</v>
      </c>
      <c r="O54" s="68">
        <f>波及推計!AP54</f>
        <v>2691.437008919178</v>
      </c>
      <c r="P54" s="69">
        <f>波及推計!AR54</f>
        <v>48644.637766577456</v>
      </c>
      <c r="Q54" s="70">
        <f>波及推計!AS54</f>
        <v>2712.6111178676938</v>
      </c>
    </row>
    <row r="55" spans="1:17" ht="15.5" customHeight="1">
      <c r="A55" s="12">
        <v>49</v>
      </c>
      <c r="B55" s="59" t="s">
        <v>222</v>
      </c>
      <c r="C55" s="47" t="s">
        <v>223</v>
      </c>
      <c r="D55" s="60"/>
      <c r="E55" s="61">
        <v>515.80000000000007</v>
      </c>
      <c r="F55" s="62"/>
      <c r="G55" s="63"/>
      <c r="I55" s="64">
        <f>波及推計!AD55</f>
        <v>415.40692076526773</v>
      </c>
      <c r="J55" s="65">
        <f>波及推計!AF55</f>
        <v>28813.715201801569</v>
      </c>
      <c r="K55" s="66">
        <f t="shared" si="0"/>
        <v>29229.122122566838</v>
      </c>
      <c r="L55" s="65">
        <f>波及推計!AI55</f>
        <v>4636.8240805965825</v>
      </c>
      <c r="M55" s="67">
        <f t="shared" si="1"/>
        <v>33865.946203163418</v>
      </c>
      <c r="N55" s="65">
        <f>波及推計!AM55</f>
        <v>11976.895038331037</v>
      </c>
      <c r="O55" s="68">
        <f>波及推計!AP55</f>
        <v>1404.6435716901885</v>
      </c>
      <c r="P55" s="69">
        <f>波及推計!AR55</f>
        <v>20421.432915871414</v>
      </c>
      <c r="Q55" s="70">
        <f>波及推計!AS55</f>
        <v>1156.1963283195823</v>
      </c>
    </row>
    <row r="56" spans="1:17" ht="15.5" customHeight="1">
      <c r="A56" s="12">
        <v>50</v>
      </c>
      <c r="B56" s="59" t="s">
        <v>224</v>
      </c>
      <c r="C56" s="47" t="s">
        <v>225</v>
      </c>
      <c r="D56" s="60"/>
      <c r="E56" s="61">
        <v>123584.6</v>
      </c>
      <c r="F56" s="62"/>
      <c r="G56" s="63"/>
      <c r="I56" s="64">
        <f>波及推計!AD56</f>
        <v>88755.796047319862</v>
      </c>
      <c r="J56" s="65">
        <f>波及推計!AF56</f>
        <v>6816.7589148347906</v>
      </c>
      <c r="K56" s="66">
        <f t="shared" si="0"/>
        <v>95572.554962154652</v>
      </c>
      <c r="L56" s="65">
        <f>波及推計!AI56</f>
        <v>15275.430985458004</v>
      </c>
      <c r="M56" s="67">
        <f t="shared" si="1"/>
        <v>110847.98594761266</v>
      </c>
      <c r="N56" s="65">
        <f>波及推計!AM56</f>
        <v>39225.125493675005</v>
      </c>
      <c r="O56" s="68">
        <f>波及推計!AP56</f>
        <v>2639.396601285338</v>
      </c>
      <c r="P56" s="69">
        <f>波及推計!AR56</f>
        <v>32667.300216844716</v>
      </c>
      <c r="Q56" s="70">
        <f>波及推計!AS56</f>
        <v>1927.2563644480892</v>
      </c>
    </row>
    <row r="57" spans="1:17" ht="15.5" customHeight="1">
      <c r="A57" s="12">
        <v>51</v>
      </c>
      <c r="B57" s="59" t="s">
        <v>226</v>
      </c>
      <c r="C57" s="47" t="s">
        <v>227</v>
      </c>
      <c r="D57" s="60"/>
      <c r="E57" s="61">
        <v>6.9</v>
      </c>
      <c r="F57" s="62"/>
      <c r="G57" s="63"/>
      <c r="I57" s="64">
        <f>波及推計!AD57</f>
        <v>2.563088113749989</v>
      </c>
      <c r="J57" s="65">
        <f>波及推計!AF57</f>
        <v>531.60847133029233</v>
      </c>
      <c r="K57" s="66">
        <f t="shared" si="0"/>
        <v>534.17155944404237</v>
      </c>
      <c r="L57" s="65">
        <f>波及推計!AI57</f>
        <v>83.634108254982138</v>
      </c>
      <c r="M57" s="67">
        <f t="shared" si="1"/>
        <v>617.80566769902453</v>
      </c>
      <c r="N57" s="65">
        <f>波及推計!AM57</f>
        <v>224.58939902097731</v>
      </c>
      <c r="O57" s="68">
        <f>波及推計!AP57</f>
        <v>19.699335651712808</v>
      </c>
      <c r="P57" s="69">
        <f>波及推計!AR57</f>
        <v>157.71797017143112</v>
      </c>
      <c r="Q57" s="70">
        <f>波及推計!AS57</f>
        <v>9.3178299656459167</v>
      </c>
    </row>
    <row r="58" spans="1:17" ht="15.5" customHeight="1">
      <c r="A58" s="12">
        <v>52</v>
      </c>
      <c r="B58" s="59" t="s">
        <v>228</v>
      </c>
      <c r="C58" s="47" t="s">
        <v>229</v>
      </c>
      <c r="D58" s="60"/>
      <c r="E58" s="61">
        <v>30728.7</v>
      </c>
      <c r="F58" s="62"/>
      <c r="G58" s="63"/>
      <c r="I58" s="64">
        <f>波及推計!AD58</f>
        <v>18113.550693290839</v>
      </c>
      <c r="J58" s="65">
        <f>波及推計!AF58</f>
        <v>7599.7647472155732</v>
      </c>
      <c r="K58" s="66">
        <f t="shared" si="0"/>
        <v>25713.315440506412</v>
      </c>
      <c r="L58" s="65">
        <f>波及推計!AI58</f>
        <v>4082.5782748599149</v>
      </c>
      <c r="M58" s="67">
        <f t="shared" si="1"/>
        <v>29795.893715366328</v>
      </c>
      <c r="N58" s="65">
        <f>波及推計!AM58</f>
        <v>11592.99995111114</v>
      </c>
      <c r="O58" s="68">
        <f>波及推計!AP58</f>
        <v>1033.9377535845024</v>
      </c>
      <c r="P58" s="69">
        <f>波及推計!AR58</f>
        <v>33107.893885764068</v>
      </c>
      <c r="Q58" s="70">
        <f>波及推計!AS58</f>
        <v>1850.1722439404975</v>
      </c>
    </row>
    <row r="59" spans="1:17" ht="15.5" customHeight="1">
      <c r="A59" s="12">
        <v>53</v>
      </c>
      <c r="B59" s="59" t="s">
        <v>230</v>
      </c>
      <c r="C59" s="47" t="s">
        <v>231</v>
      </c>
      <c r="D59" s="60"/>
      <c r="E59" s="61">
        <v>139722.95000000001</v>
      </c>
      <c r="F59" s="62"/>
      <c r="G59" s="63"/>
      <c r="I59" s="64">
        <f>波及推計!AD59</f>
        <v>54758.057297804466</v>
      </c>
      <c r="J59" s="65">
        <f>波及推計!AF59</f>
        <v>2932.8354148645303</v>
      </c>
      <c r="K59" s="66">
        <f t="shared" si="0"/>
        <v>57690.892712668996</v>
      </c>
      <c r="L59" s="65">
        <f>波及推計!AI59</f>
        <v>9220.3850999567621</v>
      </c>
      <c r="M59" s="67">
        <f t="shared" si="1"/>
        <v>66911.277812625762</v>
      </c>
      <c r="N59" s="65">
        <f>波及推計!AM59</f>
        <v>23544.593984476065</v>
      </c>
      <c r="O59" s="68">
        <f>波及推計!AP59</f>
        <v>1984.3479778604876</v>
      </c>
      <c r="P59" s="69">
        <f>波及推計!AR59</f>
        <v>29987.931076984656</v>
      </c>
      <c r="Q59" s="70">
        <f>波及推計!AS59</f>
        <v>1699.6658135207183</v>
      </c>
    </row>
    <row r="60" spans="1:17" ht="15.5" customHeight="1">
      <c r="A60" s="12">
        <v>54</v>
      </c>
      <c r="B60" s="59" t="s">
        <v>232</v>
      </c>
      <c r="C60" s="47" t="s">
        <v>233</v>
      </c>
      <c r="D60" s="60"/>
      <c r="E60" s="61">
        <v>36975.550000000003</v>
      </c>
      <c r="F60" s="62"/>
      <c r="G60" s="63"/>
      <c r="I60" s="64">
        <f>波及推計!AD60</f>
        <v>10344.218811568819</v>
      </c>
      <c r="J60" s="65">
        <f>波及推計!AF60</f>
        <v>405.46786330123359</v>
      </c>
      <c r="K60" s="66">
        <f t="shared" si="0"/>
        <v>10749.686674870052</v>
      </c>
      <c r="L60" s="65">
        <f>波及推計!AI60</f>
        <v>1717.9873320682996</v>
      </c>
      <c r="M60" s="67">
        <f t="shared" si="1"/>
        <v>12467.674006938352</v>
      </c>
      <c r="N60" s="65">
        <f>波及推計!AM60</f>
        <v>3777.2059927296341</v>
      </c>
      <c r="O60" s="68">
        <f>波及推計!AP60</f>
        <v>328.79012040528073</v>
      </c>
      <c r="P60" s="69">
        <f>波及推計!AR60</f>
        <v>3950.6719500471559</v>
      </c>
      <c r="Q60" s="70">
        <f>波及推計!AS60</f>
        <v>230.20295843489095</v>
      </c>
    </row>
    <row r="61" spans="1:17" ht="15.5" customHeight="1">
      <c r="A61" s="12">
        <v>55</v>
      </c>
      <c r="B61" s="59" t="s">
        <v>234</v>
      </c>
      <c r="C61" s="47" t="s">
        <v>235</v>
      </c>
      <c r="D61" s="60"/>
      <c r="E61" s="61">
        <v>259746.75</v>
      </c>
      <c r="F61" s="62"/>
      <c r="G61" s="63"/>
      <c r="I61" s="64">
        <f>波及推計!AD61</f>
        <v>220424.83213220994</v>
      </c>
      <c r="J61" s="65">
        <f>波及推計!AF61</f>
        <v>0</v>
      </c>
      <c r="K61" s="66">
        <f t="shared" si="0"/>
        <v>220424.83213220994</v>
      </c>
      <c r="L61" s="65">
        <f>波及推計!AI61</f>
        <v>35248.190685415655</v>
      </c>
      <c r="M61" s="67">
        <f t="shared" si="1"/>
        <v>255673.02281762561</v>
      </c>
      <c r="N61" s="65">
        <f>波及推計!AM61</f>
        <v>37972.878565193794</v>
      </c>
      <c r="O61" s="68">
        <f>波及推計!AP61</f>
        <v>2626.8739832328956</v>
      </c>
      <c r="P61" s="69">
        <f>波及推計!AR61</f>
        <v>123544.89329601942</v>
      </c>
      <c r="Q61" s="70">
        <f>波及推計!AS61</f>
        <v>6669.2408212499604</v>
      </c>
    </row>
    <row r="62" spans="1:17" ht="15.5" customHeight="1">
      <c r="A62" s="12">
        <v>56</v>
      </c>
      <c r="B62" s="59" t="s">
        <v>236</v>
      </c>
      <c r="C62" s="47" t="s">
        <v>237</v>
      </c>
      <c r="D62" s="60"/>
      <c r="E62" s="61">
        <v>17502.100000000002</v>
      </c>
      <c r="F62" s="62"/>
      <c r="G62" s="63"/>
      <c r="I62" s="64">
        <f>波及推計!AD62</f>
        <v>16237.427113151138</v>
      </c>
      <c r="J62" s="65">
        <f>波及推計!AF62</f>
        <v>1690.187163178085</v>
      </c>
      <c r="K62" s="66">
        <f t="shared" si="0"/>
        <v>17927.614276329223</v>
      </c>
      <c r="L62" s="65">
        <f>波及推計!AI62</f>
        <v>2863.4122474958021</v>
      </c>
      <c r="M62" s="67">
        <f t="shared" si="1"/>
        <v>20791.026523825025</v>
      </c>
      <c r="N62" s="65">
        <f>波及推計!AM62</f>
        <v>4449.4459006747875</v>
      </c>
      <c r="O62" s="68">
        <f>波及推計!AP62</f>
        <v>376.38924370597181</v>
      </c>
      <c r="P62" s="69">
        <f>波及推計!AR62</f>
        <v>25005.960667572563</v>
      </c>
      <c r="Q62" s="70">
        <f>波及推計!AS62</f>
        <v>1298.1176346014481</v>
      </c>
    </row>
    <row r="63" spans="1:17" ht="15.5" customHeight="1">
      <c r="A63" s="12">
        <v>57</v>
      </c>
      <c r="B63" s="59" t="s">
        <v>238</v>
      </c>
      <c r="C63" s="47" t="s">
        <v>239</v>
      </c>
      <c r="D63" s="60"/>
      <c r="E63" s="61">
        <v>508.65000000000003</v>
      </c>
      <c r="F63" s="62"/>
      <c r="G63" s="63"/>
      <c r="I63" s="64">
        <f>波及推計!AD63</f>
        <v>481.05689130533307</v>
      </c>
      <c r="J63" s="65">
        <f>波及推計!AF63</f>
        <v>255047.46001620605</v>
      </c>
      <c r="K63" s="66">
        <f t="shared" si="0"/>
        <v>255528.5169075114</v>
      </c>
      <c r="L63" s="65">
        <f>波及推計!AI63</f>
        <v>40653.718420158395</v>
      </c>
      <c r="M63" s="67">
        <f t="shared" si="1"/>
        <v>296182.23532766977</v>
      </c>
      <c r="N63" s="65">
        <f>波及推計!AM63</f>
        <v>77108.015228061457</v>
      </c>
      <c r="O63" s="68">
        <f>波及推計!AP63</f>
        <v>9919.5479212790779</v>
      </c>
      <c r="P63" s="69">
        <f>波及推計!AR63</f>
        <v>321012.02097171819</v>
      </c>
      <c r="Q63" s="70">
        <f>波及推計!AS63</f>
        <v>17408.512575992572</v>
      </c>
    </row>
    <row r="64" spans="1:17" ht="15.5" customHeight="1">
      <c r="A64" s="12">
        <v>58</v>
      </c>
      <c r="B64" s="59" t="s">
        <v>240</v>
      </c>
      <c r="C64" s="47" t="s">
        <v>241</v>
      </c>
      <c r="D64" s="60"/>
      <c r="E64" s="61">
        <v>849.85</v>
      </c>
      <c r="F64" s="62"/>
      <c r="G64" s="63"/>
      <c r="I64" s="64">
        <f>波及推計!AD64</f>
        <v>781.79618225898719</v>
      </c>
      <c r="J64" s="65">
        <f>波及推計!AF64</f>
        <v>3396.2720929246721</v>
      </c>
      <c r="K64" s="66">
        <f t="shared" si="0"/>
        <v>4178.0682751836594</v>
      </c>
      <c r="L64" s="65">
        <f>波及推計!AI64</f>
        <v>658.64003613542457</v>
      </c>
      <c r="M64" s="67">
        <f t="shared" si="1"/>
        <v>4836.7083113190838</v>
      </c>
      <c r="N64" s="65">
        <f>波及推計!AM64</f>
        <v>1454.9407920322249</v>
      </c>
      <c r="O64" s="68">
        <f>波及推計!AP64</f>
        <v>174.5627800341457</v>
      </c>
      <c r="P64" s="69">
        <f>波及推計!AR64</f>
        <v>15908.384040570445</v>
      </c>
      <c r="Q64" s="70">
        <f>波及推計!AS64</f>
        <v>941.61726678016146</v>
      </c>
    </row>
    <row r="65" spans="1:17" ht="15.5" customHeight="1">
      <c r="A65" s="12">
        <v>59</v>
      </c>
      <c r="B65" s="59" t="s">
        <v>242</v>
      </c>
      <c r="C65" s="47" t="s">
        <v>243</v>
      </c>
      <c r="D65" s="60"/>
      <c r="E65" s="61">
        <v>6141.4500000000007</v>
      </c>
      <c r="F65" s="62"/>
      <c r="G65" s="63"/>
      <c r="I65" s="64">
        <f>波及推計!AD65</f>
        <v>4309.597801128526</v>
      </c>
      <c r="J65" s="65">
        <f>波及推計!AF65</f>
        <v>21171.936950655323</v>
      </c>
      <c r="K65" s="66">
        <f t="shared" si="0"/>
        <v>25481.534751783849</v>
      </c>
      <c r="L65" s="65">
        <f>波及推計!AI65</f>
        <v>4026.965615636047</v>
      </c>
      <c r="M65" s="67">
        <f t="shared" si="1"/>
        <v>29508.500367419896</v>
      </c>
      <c r="N65" s="65">
        <f>波及推計!AM65</f>
        <v>10186.464597319062</v>
      </c>
      <c r="O65" s="68">
        <f>波及推計!AP65</f>
        <v>876.31686763478172</v>
      </c>
      <c r="P65" s="69">
        <f>波及推計!AR65</f>
        <v>133326.01290074122</v>
      </c>
      <c r="Q65" s="70">
        <f>波及推計!AS65</f>
        <v>8336.4608586854793</v>
      </c>
    </row>
    <row r="66" spans="1:17" ht="15.5" customHeight="1">
      <c r="A66" s="12">
        <v>60</v>
      </c>
      <c r="B66" s="59" t="s">
        <v>244</v>
      </c>
      <c r="C66" s="47" t="s">
        <v>3</v>
      </c>
      <c r="D66" s="60"/>
      <c r="E66" s="61">
        <v>69432.400000000009</v>
      </c>
      <c r="F66" s="62"/>
      <c r="G66" s="63"/>
      <c r="I66" s="64">
        <f>波及推計!AD66</f>
        <v>44264.087850030111</v>
      </c>
      <c r="J66" s="65">
        <f>波及推計!AF66</f>
        <v>21059.342487412541</v>
      </c>
      <c r="K66" s="66">
        <f t="shared" si="0"/>
        <v>65323.430337442653</v>
      </c>
      <c r="L66" s="65">
        <f>波及推計!AI66</f>
        <v>10184.741290414613</v>
      </c>
      <c r="M66" s="67">
        <f t="shared" si="1"/>
        <v>75508.171627857271</v>
      </c>
      <c r="N66" s="65">
        <f>波及推計!AM66</f>
        <v>32796.559012624552</v>
      </c>
      <c r="O66" s="68">
        <f>波及推計!AP66</f>
        <v>6004.6168799116185</v>
      </c>
      <c r="P66" s="69">
        <f>波及推計!AR66</f>
        <v>35966.161442170887</v>
      </c>
      <c r="Q66" s="70">
        <f>波及推計!AS66</f>
        <v>2158.7747938767434</v>
      </c>
    </row>
    <row r="67" spans="1:17" ht="15.5" customHeight="1">
      <c r="A67" s="12">
        <v>61</v>
      </c>
      <c r="B67" s="59" t="s">
        <v>245</v>
      </c>
      <c r="C67" s="47" t="s">
        <v>246</v>
      </c>
      <c r="D67" s="60"/>
      <c r="E67" s="61">
        <v>3247.05</v>
      </c>
      <c r="F67" s="62"/>
      <c r="G67" s="63"/>
      <c r="I67" s="64">
        <f>波及推計!AD67</f>
        <v>3247.05</v>
      </c>
      <c r="J67" s="65">
        <f>波及推計!AF67</f>
        <v>10819.530508261152</v>
      </c>
      <c r="K67" s="66">
        <f t="shared" si="0"/>
        <v>14066.580508261151</v>
      </c>
      <c r="L67" s="65">
        <f>波及推計!AI67</f>
        <v>2211.9366220423985</v>
      </c>
      <c r="M67" s="67">
        <f t="shared" si="1"/>
        <v>16278.517130303549</v>
      </c>
      <c r="N67" s="65">
        <f>波及推計!AM67</f>
        <v>2875.0827837949419</v>
      </c>
      <c r="O67" s="68">
        <f>波及推計!AP67</f>
        <v>1103.9469083274012</v>
      </c>
      <c r="P67" s="69">
        <f>波及推計!AR67</f>
        <v>61738.94833274265</v>
      </c>
      <c r="Q67" s="70">
        <f>波及推計!AS67</f>
        <v>4206.7473107433161</v>
      </c>
    </row>
    <row r="68" spans="1:17" ht="15.5" customHeight="1">
      <c r="A68" s="12">
        <v>62</v>
      </c>
      <c r="B68" s="59" t="s">
        <v>247</v>
      </c>
      <c r="C68" s="47" t="s">
        <v>248</v>
      </c>
      <c r="D68" s="60"/>
      <c r="E68" s="61">
        <v>0</v>
      </c>
      <c r="F68" s="62"/>
      <c r="G68" s="63"/>
      <c r="I68" s="64">
        <f>波及推計!AD68</f>
        <v>0</v>
      </c>
      <c r="J68" s="65">
        <f>波及推計!AF68</f>
        <v>0</v>
      </c>
      <c r="K68" s="66">
        <f t="shared" si="0"/>
        <v>0</v>
      </c>
      <c r="L68" s="65">
        <f>波及推計!AI68</f>
        <v>0</v>
      </c>
      <c r="M68" s="67">
        <f t="shared" si="1"/>
        <v>0</v>
      </c>
      <c r="N68" s="65">
        <f>波及推計!AM68</f>
        <v>0</v>
      </c>
      <c r="O68" s="68">
        <f>波及推計!AP68</f>
        <v>0</v>
      </c>
      <c r="P68" s="69">
        <f>波及推計!AR68</f>
        <v>0</v>
      </c>
      <c r="Q68" s="70">
        <f>波及推計!AS68</f>
        <v>0</v>
      </c>
    </row>
    <row r="69" spans="1:17" ht="15.5" customHeight="1">
      <c r="A69" s="12">
        <v>63</v>
      </c>
      <c r="B69" s="59" t="s">
        <v>249</v>
      </c>
      <c r="C69" s="47" t="s">
        <v>250</v>
      </c>
      <c r="D69" s="60"/>
      <c r="E69" s="61">
        <v>0</v>
      </c>
      <c r="F69" s="62"/>
      <c r="G69" s="63"/>
      <c r="I69" s="64">
        <f>波及推計!AD69</f>
        <v>0</v>
      </c>
      <c r="J69" s="65">
        <f>波及推計!AF69</f>
        <v>144549.69493207504</v>
      </c>
      <c r="K69" s="66">
        <f t="shared" si="0"/>
        <v>144549.69493207504</v>
      </c>
      <c r="L69" s="65">
        <f>波及推計!AI69</f>
        <v>22341.635942571786</v>
      </c>
      <c r="M69" s="67">
        <f t="shared" si="1"/>
        <v>166891.33087464684</v>
      </c>
      <c r="N69" s="65">
        <f>波及推計!AM69</f>
        <v>80073.655560213607</v>
      </c>
      <c r="O69" s="68">
        <f>波及推計!AP69</f>
        <v>12503.665456920417</v>
      </c>
      <c r="P69" s="69">
        <f>波及推計!AR69</f>
        <v>139954.76019859358</v>
      </c>
      <c r="Q69" s="70">
        <f>波及推計!AS69</f>
        <v>9411.6669078114664</v>
      </c>
    </row>
    <row r="70" spans="1:17" ht="15.5" customHeight="1">
      <c r="A70" s="12">
        <v>64</v>
      </c>
      <c r="B70" s="59" t="s">
        <v>251</v>
      </c>
      <c r="C70" s="47" t="s">
        <v>252</v>
      </c>
      <c r="D70" s="60"/>
      <c r="E70" s="61">
        <v>0</v>
      </c>
      <c r="F70" s="62"/>
      <c r="G70" s="63"/>
      <c r="I70" s="64">
        <f>波及推計!AD70</f>
        <v>0</v>
      </c>
      <c r="J70" s="65">
        <f>波及推計!AF70</f>
        <v>0</v>
      </c>
      <c r="K70" s="66">
        <f t="shared" si="0"/>
        <v>0</v>
      </c>
      <c r="L70" s="65">
        <f>波及推計!AI70</f>
        <v>0</v>
      </c>
      <c r="M70" s="67">
        <f t="shared" si="1"/>
        <v>0</v>
      </c>
      <c r="N70" s="65">
        <f>波及推計!AM70</f>
        <v>0</v>
      </c>
      <c r="O70" s="68">
        <f>波及推計!AP70</f>
        <v>0</v>
      </c>
      <c r="P70" s="69">
        <f>波及推計!AR70</f>
        <v>0</v>
      </c>
      <c r="Q70" s="70">
        <f>波及推計!AS70</f>
        <v>0</v>
      </c>
    </row>
    <row r="71" spans="1:17" ht="15.5" customHeight="1">
      <c r="A71" s="12">
        <v>65</v>
      </c>
      <c r="B71" s="59" t="s">
        <v>253</v>
      </c>
      <c r="C71" s="47" t="s">
        <v>254</v>
      </c>
      <c r="D71" s="60"/>
      <c r="E71" s="61">
        <v>0</v>
      </c>
      <c r="F71" s="62"/>
      <c r="G71" s="63"/>
      <c r="I71" s="64">
        <f>波及推計!AD71</f>
        <v>0</v>
      </c>
      <c r="J71" s="65">
        <f>波及推計!AF71</f>
        <v>0</v>
      </c>
      <c r="K71" s="66">
        <f t="shared" si="0"/>
        <v>0</v>
      </c>
      <c r="L71" s="65">
        <f>波及推計!AI71</f>
        <v>0</v>
      </c>
      <c r="M71" s="67">
        <f t="shared" si="1"/>
        <v>0</v>
      </c>
      <c r="N71" s="65">
        <f>波及推計!AM71</f>
        <v>0</v>
      </c>
      <c r="O71" s="68">
        <f>波及推計!AP71</f>
        <v>0</v>
      </c>
      <c r="P71" s="69">
        <f>波及推計!AR71</f>
        <v>0</v>
      </c>
      <c r="Q71" s="70">
        <f>波及推計!AS71</f>
        <v>0</v>
      </c>
    </row>
    <row r="72" spans="1:17" ht="15.5" customHeight="1">
      <c r="A72" s="12">
        <v>66</v>
      </c>
      <c r="B72" s="59" t="s">
        <v>255</v>
      </c>
      <c r="C72" s="47" t="s">
        <v>256</v>
      </c>
      <c r="D72" s="60"/>
      <c r="E72" s="61">
        <v>290255.10000000003</v>
      </c>
      <c r="F72" s="62"/>
      <c r="G72" s="63"/>
      <c r="I72" s="64">
        <f>波及推計!AD72</f>
        <v>290207.85206663667</v>
      </c>
      <c r="J72" s="65">
        <f>波及推計!AF72</f>
        <v>303033.99098411808</v>
      </c>
      <c r="K72" s="66">
        <f t="shared" ref="K72:K114" si="2">+I72+J72</f>
        <v>593241.84305075475</v>
      </c>
      <c r="L72" s="65">
        <f>波及推計!AI72</f>
        <v>92950.429876800175</v>
      </c>
      <c r="M72" s="67">
        <f t="shared" ref="M72:M114" si="3">SUM(I72:J72,L72)</f>
        <v>686192.27292755491</v>
      </c>
      <c r="N72" s="65">
        <f>波及推計!AM72</f>
        <v>321211.98012963252</v>
      </c>
      <c r="O72" s="68">
        <f>波及推計!AP72</f>
        <v>4888.4724545088748</v>
      </c>
      <c r="P72" s="69">
        <f>波及推計!AR72</f>
        <v>290689718.03250593</v>
      </c>
      <c r="Q72" s="70">
        <f>波及推計!AS72</f>
        <v>14547994.22379747</v>
      </c>
    </row>
    <row r="73" spans="1:17" ht="15.5" customHeight="1">
      <c r="A73" s="12">
        <v>67</v>
      </c>
      <c r="B73" s="59" t="s">
        <v>257</v>
      </c>
      <c r="C73" s="47" t="s">
        <v>258</v>
      </c>
      <c r="D73" s="60"/>
      <c r="E73" s="61">
        <v>54646.100000000006</v>
      </c>
      <c r="F73" s="62"/>
      <c r="G73" s="63"/>
      <c r="I73" s="64">
        <f>波及推計!AD73</f>
        <v>54640.739480169505</v>
      </c>
      <c r="J73" s="65">
        <f>波及推計!AF73</f>
        <v>49216.707177732576</v>
      </c>
      <c r="K73" s="66">
        <f t="shared" si="2"/>
        <v>103857.44665790208</v>
      </c>
      <c r="L73" s="65">
        <f>波及推計!AI73</f>
        <v>16219.259398144977</v>
      </c>
      <c r="M73" s="67">
        <f t="shared" si="3"/>
        <v>120076.70605604706</v>
      </c>
      <c r="N73" s="65">
        <f>波及推計!AM73</f>
        <v>31014.704170151927</v>
      </c>
      <c r="O73" s="68">
        <f>波及推計!AP73</f>
        <v>1333.9498423342457</v>
      </c>
      <c r="P73" s="69">
        <f>波及推計!AR73</f>
        <v>2217211.8176567187</v>
      </c>
      <c r="Q73" s="70">
        <f>波及推計!AS73</f>
        <v>115027.95444843352</v>
      </c>
    </row>
    <row r="74" spans="1:17" ht="15.5" customHeight="1">
      <c r="A74" s="12">
        <v>68</v>
      </c>
      <c r="B74" s="59" t="s">
        <v>259</v>
      </c>
      <c r="C74" s="47" t="s">
        <v>4</v>
      </c>
      <c r="D74" s="60"/>
      <c r="E74" s="61">
        <v>97251.700000000012</v>
      </c>
      <c r="F74" s="62"/>
      <c r="G74" s="63"/>
      <c r="I74" s="64">
        <f>波及推計!AD74</f>
        <v>97232.836946944983</v>
      </c>
      <c r="J74" s="65">
        <f>波及推計!AF74</f>
        <v>60853.469549473943</v>
      </c>
      <c r="K74" s="66">
        <f t="shared" si="2"/>
        <v>158086.30649641893</v>
      </c>
      <c r="L74" s="65">
        <f>波及推計!AI74</f>
        <v>24679.788451743869</v>
      </c>
      <c r="M74" s="67">
        <f t="shared" si="3"/>
        <v>182766.09494816279</v>
      </c>
      <c r="N74" s="65">
        <f>波及推計!AM74</f>
        <v>87139.486758607731</v>
      </c>
      <c r="O74" s="68">
        <f>波及推計!AP74</f>
        <v>3410.5981111002025</v>
      </c>
      <c r="P74" s="69">
        <f>波及推計!AR74</f>
        <v>654874.14093872381</v>
      </c>
      <c r="Q74" s="70">
        <f>波及推計!AS74</f>
        <v>33953.208937542615</v>
      </c>
    </row>
    <row r="75" spans="1:17" ht="15.5" customHeight="1">
      <c r="A75" s="12">
        <v>69</v>
      </c>
      <c r="B75" s="59" t="s">
        <v>260</v>
      </c>
      <c r="C75" s="47" t="s">
        <v>5</v>
      </c>
      <c r="D75" s="60"/>
      <c r="E75" s="61">
        <v>25863.850000000002</v>
      </c>
      <c r="F75" s="62"/>
      <c r="G75" s="63"/>
      <c r="I75" s="64">
        <f>波及推計!AD75</f>
        <v>25862.454122563846</v>
      </c>
      <c r="J75" s="65">
        <f>波及推計!AF75</f>
        <v>96152.459856165049</v>
      </c>
      <c r="K75" s="66">
        <f t="shared" si="2"/>
        <v>122014.9139787289</v>
      </c>
      <c r="L75" s="65">
        <f>波及推計!AI75</f>
        <v>18816.691946507555</v>
      </c>
      <c r="M75" s="67">
        <f t="shared" si="3"/>
        <v>140831.60592523645</v>
      </c>
      <c r="N75" s="65">
        <f>波及推計!AM75</f>
        <v>91512.739776387316</v>
      </c>
      <c r="O75" s="68">
        <f>波及推計!AP75</f>
        <v>12542.750676078651</v>
      </c>
      <c r="P75" s="69">
        <f>波及推計!AR75</f>
        <v>3063805.3604754275</v>
      </c>
      <c r="Q75" s="70">
        <f>波及推計!AS75</f>
        <v>98062.241889852085</v>
      </c>
    </row>
    <row r="76" spans="1:17" ht="15.5" customHeight="1">
      <c r="A76" s="12">
        <v>70</v>
      </c>
      <c r="B76" s="59" t="s">
        <v>261</v>
      </c>
      <c r="C76" s="47" t="s">
        <v>36</v>
      </c>
      <c r="D76" s="60"/>
      <c r="E76" s="61">
        <v>2385022</v>
      </c>
      <c r="F76" s="62"/>
      <c r="G76" s="63"/>
      <c r="I76" s="64">
        <f>波及推計!AD76</f>
        <v>2381788.2378917914</v>
      </c>
      <c r="J76" s="65">
        <f>波及推計!AF76</f>
        <v>518175.89500925411</v>
      </c>
      <c r="K76" s="66">
        <f t="shared" si="2"/>
        <v>2899964.1329010455</v>
      </c>
      <c r="L76" s="65">
        <f>波及推計!AI76</f>
        <v>460992.76671719289</v>
      </c>
      <c r="M76" s="67">
        <f t="shared" si="3"/>
        <v>3360956.8996182382</v>
      </c>
      <c r="N76" s="65">
        <f>波及推計!AM76</f>
        <v>2365434.7255143612</v>
      </c>
      <c r="O76" s="68">
        <f>波及推計!AP76</f>
        <v>421547.43812102731</v>
      </c>
      <c r="P76" s="69">
        <f>波及推計!AR76</f>
        <v>3042172.7146568876</v>
      </c>
      <c r="Q76" s="70">
        <f>波及推計!AS76</f>
        <v>190815.08237583359</v>
      </c>
    </row>
    <row r="77" spans="1:17" ht="15.5" customHeight="1">
      <c r="A77" s="12">
        <v>71</v>
      </c>
      <c r="B77" s="59" t="s">
        <v>262</v>
      </c>
      <c r="C77" s="47" t="s">
        <v>6</v>
      </c>
      <c r="D77" s="60"/>
      <c r="E77" s="61">
        <v>806207.20000000007</v>
      </c>
      <c r="F77" s="62"/>
      <c r="G77" s="63"/>
      <c r="I77" s="64">
        <f>波及推計!AD77</f>
        <v>753063.90103407286</v>
      </c>
      <c r="J77" s="65">
        <f>波及推計!AF77</f>
        <v>568353.34976082144</v>
      </c>
      <c r="K77" s="66">
        <f t="shared" si="2"/>
        <v>1321417.2507948943</v>
      </c>
      <c r="L77" s="65">
        <f>波及推計!AI77</f>
        <v>209338.34084712059</v>
      </c>
      <c r="M77" s="67">
        <f t="shared" si="3"/>
        <v>1530755.5916420149</v>
      </c>
      <c r="N77" s="65">
        <f>波及推計!AM77</f>
        <v>970686.3202347178</v>
      </c>
      <c r="O77" s="68">
        <f>波及推計!AP77</f>
        <v>71934.875042332293</v>
      </c>
      <c r="P77" s="69">
        <f>波及推計!AR77</f>
        <v>165706.70835040626</v>
      </c>
      <c r="Q77" s="70">
        <f>波及推計!AS77</f>
        <v>9125.30257923721</v>
      </c>
    </row>
    <row r="78" spans="1:17" ht="15.5" customHeight="1">
      <c r="A78" s="12">
        <v>72</v>
      </c>
      <c r="B78" s="59" t="s">
        <v>263</v>
      </c>
      <c r="C78" s="47" t="s">
        <v>264</v>
      </c>
      <c r="D78" s="60"/>
      <c r="E78" s="61">
        <v>23313.65</v>
      </c>
      <c r="F78" s="62"/>
      <c r="G78" s="63"/>
      <c r="I78" s="64">
        <f>波及推計!AD78</f>
        <v>23313.65</v>
      </c>
      <c r="J78" s="65">
        <f>波及推計!AF78</f>
        <v>506382.79507525743</v>
      </c>
      <c r="K78" s="66">
        <f t="shared" si="2"/>
        <v>529696.44507525745</v>
      </c>
      <c r="L78" s="65">
        <f>波及推計!AI78</f>
        <v>83549.774658509617</v>
      </c>
      <c r="M78" s="67">
        <f t="shared" si="3"/>
        <v>613246.2197337671</v>
      </c>
      <c r="N78" s="65">
        <f>波及推計!AM78</f>
        <v>441845.092455543</v>
      </c>
      <c r="O78" s="68">
        <f>波及推計!AP78</f>
        <v>24183.447032707267</v>
      </c>
      <c r="P78" s="69">
        <f>波及推計!AR78</f>
        <v>522257.14441007923</v>
      </c>
      <c r="Q78" s="70">
        <f>波及推計!AS78</f>
        <v>27851.982587461363</v>
      </c>
    </row>
    <row r="79" spans="1:17" ht="15.5" customHeight="1">
      <c r="A79" s="12">
        <v>73</v>
      </c>
      <c r="B79" s="59" t="s">
        <v>265</v>
      </c>
      <c r="C79" s="47" t="s">
        <v>266</v>
      </c>
      <c r="D79" s="60"/>
      <c r="E79" s="61">
        <v>744920.85000000009</v>
      </c>
      <c r="F79" s="62"/>
      <c r="G79" s="63"/>
      <c r="I79" s="64">
        <f>波及推計!AD79</f>
        <v>744846.87060222391</v>
      </c>
      <c r="J79" s="65">
        <f>波及推計!AF79</f>
        <v>0</v>
      </c>
      <c r="K79" s="66">
        <f t="shared" si="2"/>
        <v>744846.87060222391</v>
      </c>
      <c r="L79" s="65">
        <f>波及推計!AI79</f>
        <v>119108.65156369933</v>
      </c>
      <c r="M79" s="67">
        <f t="shared" si="3"/>
        <v>863955.52216592326</v>
      </c>
      <c r="N79" s="65">
        <f>波及推計!AM79</f>
        <v>556095.70678683766</v>
      </c>
      <c r="O79" s="68">
        <f>波及推計!AP79</f>
        <v>6186.9102758318013</v>
      </c>
      <c r="P79" s="69">
        <f>波及推計!AR79</f>
        <v>104769.46307272105</v>
      </c>
      <c r="Q79" s="70">
        <f>波及推計!AS79</f>
        <v>6309.0084508648597</v>
      </c>
    </row>
    <row r="80" spans="1:17" ht="15.5" customHeight="1">
      <c r="A80" s="12">
        <v>74</v>
      </c>
      <c r="B80" s="59" t="s">
        <v>267</v>
      </c>
      <c r="C80" s="47" t="s">
        <v>268</v>
      </c>
      <c r="D80" s="60"/>
      <c r="E80" s="61">
        <v>2610714.4500000002</v>
      </c>
      <c r="F80" s="62"/>
      <c r="G80" s="63"/>
      <c r="I80" s="64">
        <f>波及推計!AD80</f>
        <v>2610714.4500000002</v>
      </c>
      <c r="J80" s="65">
        <f>波及推計!AF80</f>
        <v>0</v>
      </c>
      <c r="K80" s="66">
        <f t="shared" si="2"/>
        <v>2610714.4500000002</v>
      </c>
      <c r="L80" s="65">
        <f>波及推計!AI80</f>
        <v>417480.0083484925</v>
      </c>
      <c r="M80" s="67">
        <f t="shared" si="3"/>
        <v>3028194.4583484926</v>
      </c>
      <c r="N80" s="65">
        <f>波及推計!AM80</f>
        <v>2697995.325190777</v>
      </c>
      <c r="O80" s="68">
        <f>波及推計!AP80</f>
        <v>21685.218126976728</v>
      </c>
      <c r="P80" s="69">
        <f>波及推計!AR80</f>
        <v>37.144990184841106</v>
      </c>
      <c r="Q80" s="70">
        <f>波及推計!AS80</f>
        <v>0</v>
      </c>
    </row>
    <row r="81" spans="1:17" ht="15.5" customHeight="1">
      <c r="A81" s="12">
        <v>75</v>
      </c>
      <c r="B81" s="59" t="s">
        <v>269</v>
      </c>
      <c r="C81" s="47" t="s">
        <v>270</v>
      </c>
      <c r="D81" s="60"/>
      <c r="E81" s="61">
        <v>128804.95000000001</v>
      </c>
      <c r="F81" s="62"/>
      <c r="G81" s="63"/>
      <c r="I81" s="64">
        <f>波及推計!AD81</f>
        <v>128580.29223622241</v>
      </c>
      <c r="J81" s="65">
        <f>波及推計!AF81</f>
        <v>42581.998084152568</v>
      </c>
      <c r="K81" s="66">
        <f t="shared" si="2"/>
        <v>171162.29032037497</v>
      </c>
      <c r="L81" s="65">
        <f>波及推計!AI81</f>
        <v>27063.642414614744</v>
      </c>
      <c r="M81" s="67">
        <f t="shared" si="3"/>
        <v>198225.93273498971</v>
      </c>
      <c r="N81" s="65">
        <f>波及推計!AM81</f>
        <v>129636.92688305707</v>
      </c>
      <c r="O81" s="68">
        <f>波及推計!AP81</f>
        <v>7496.0911141149454</v>
      </c>
      <c r="P81" s="69">
        <f>波及推計!AR81</f>
        <v>286595.20957485482</v>
      </c>
      <c r="Q81" s="70">
        <f>波及推計!AS81</f>
        <v>19697.214383608774</v>
      </c>
    </row>
    <row r="82" spans="1:17" ht="15.5" customHeight="1">
      <c r="A82" s="12">
        <v>76</v>
      </c>
      <c r="B82" s="59" t="s">
        <v>271</v>
      </c>
      <c r="C82" s="47" t="s">
        <v>272</v>
      </c>
      <c r="D82" s="60"/>
      <c r="E82" s="61">
        <v>211576.05000000002</v>
      </c>
      <c r="F82" s="62"/>
      <c r="G82" s="63"/>
      <c r="I82" s="64">
        <f>波及推計!AD82</f>
        <v>211261.9788024826</v>
      </c>
      <c r="J82" s="65">
        <f>波及推計!AF82</f>
        <v>173431.70273109013</v>
      </c>
      <c r="K82" s="66">
        <f t="shared" si="2"/>
        <v>384693.68153357273</v>
      </c>
      <c r="L82" s="65">
        <f>波及推計!AI82</f>
        <v>60671.653372034823</v>
      </c>
      <c r="M82" s="67">
        <f t="shared" si="3"/>
        <v>445365.33490560757</v>
      </c>
      <c r="N82" s="65">
        <f>波及推計!AM82</f>
        <v>347455.73415572121</v>
      </c>
      <c r="O82" s="68">
        <f>波及推計!AP82</f>
        <v>39702.19976628889</v>
      </c>
      <c r="P82" s="69">
        <f>波及推計!AR82</f>
        <v>18867206.605612699</v>
      </c>
      <c r="Q82" s="70">
        <f>波及推計!AS82</f>
        <v>1293147.0385100439</v>
      </c>
    </row>
    <row r="83" spans="1:17" ht="15.5" customHeight="1">
      <c r="A83" s="12">
        <v>77</v>
      </c>
      <c r="B83" s="59" t="s">
        <v>273</v>
      </c>
      <c r="C83" s="47" t="s">
        <v>274</v>
      </c>
      <c r="D83" s="60"/>
      <c r="E83" s="61">
        <v>0</v>
      </c>
      <c r="F83" s="62"/>
      <c r="G83" s="63"/>
      <c r="I83" s="64">
        <f>波及推計!AD83</f>
        <v>0</v>
      </c>
      <c r="J83" s="65">
        <f>波及推計!AF83</f>
        <v>222900.73864143112</v>
      </c>
      <c r="K83" s="66">
        <f t="shared" si="2"/>
        <v>222900.73864143112</v>
      </c>
      <c r="L83" s="65">
        <f>波及推計!AI83</f>
        <v>34542.097325027251</v>
      </c>
      <c r="M83" s="67">
        <f t="shared" si="3"/>
        <v>257442.83596645837</v>
      </c>
      <c r="N83" s="65">
        <f>波及推計!AM83</f>
        <v>0</v>
      </c>
      <c r="O83" s="68">
        <f>波及推計!AP83</f>
        <v>22949.818408340245</v>
      </c>
      <c r="P83" s="69">
        <f>波及推計!AR83</f>
        <v>24077009.923148252</v>
      </c>
      <c r="Q83" s="70">
        <f>波及推計!AS83</f>
        <v>1639404.480601578</v>
      </c>
    </row>
    <row r="84" spans="1:17" ht="15.5" customHeight="1">
      <c r="A84" s="12">
        <v>78</v>
      </c>
      <c r="B84" s="59" t="s">
        <v>275</v>
      </c>
      <c r="C84" s="47" t="s">
        <v>276</v>
      </c>
      <c r="D84" s="60"/>
      <c r="E84" s="61">
        <v>6657.7000000000007</v>
      </c>
      <c r="F84" s="62"/>
      <c r="G84" s="63"/>
      <c r="I84" s="64">
        <f>波及推計!AD84</f>
        <v>3634.4143152229863</v>
      </c>
      <c r="J84" s="65">
        <f>波及推計!AF84</f>
        <v>15324.122471124005</v>
      </c>
      <c r="K84" s="66">
        <f t="shared" si="2"/>
        <v>18958.536786346991</v>
      </c>
      <c r="L84" s="65">
        <f>波及推計!AI84</f>
        <v>2982.6632051945789</v>
      </c>
      <c r="M84" s="67">
        <f t="shared" si="3"/>
        <v>21941.199991541569</v>
      </c>
      <c r="N84" s="65">
        <f>波及推計!AM84</f>
        <v>6797.6770121930176</v>
      </c>
      <c r="O84" s="68">
        <f>波及推計!AP84</f>
        <v>519.20941464002635</v>
      </c>
      <c r="P84" s="69">
        <f>波及推計!AR84</f>
        <v>512574.10212416522</v>
      </c>
      <c r="Q84" s="70">
        <f>波及推計!AS84</f>
        <v>37131.650566580385</v>
      </c>
    </row>
    <row r="85" spans="1:17" ht="15.5" customHeight="1">
      <c r="A85" s="12">
        <v>79</v>
      </c>
      <c r="B85" s="59" t="s">
        <v>277</v>
      </c>
      <c r="C85" s="47" t="s">
        <v>278</v>
      </c>
      <c r="D85" s="60"/>
      <c r="E85" s="61">
        <v>24996.7</v>
      </c>
      <c r="F85" s="62"/>
      <c r="G85" s="63"/>
      <c r="I85" s="64">
        <f>波及推計!AD85</f>
        <v>21254.743256314316</v>
      </c>
      <c r="J85" s="65">
        <f>波及推計!AF85</f>
        <v>15072.949913011005</v>
      </c>
      <c r="K85" s="66">
        <f t="shared" si="2"/>
        <v>36327.693169325321</v>
      </c>
      <c r="L85" s="65">
        <f>波及推計!AI85</f>
        <v>5677.2639439167979</v>
      </c>
      <c r="M85" s="67">
        <f t="shared" si="3"/>
        <v>42004.957113242119</v>
      </c>
      <c r="N85" s="65">
        <f>波及推計!AM85</f>
        <v>9920.763705714804</v>
      </c>
      <c r="O85" s="68">
        <f>波及推計!AP85</f>
        <v>913.11895560152061</v>
      </c>
      <c r="P85" s="69">
        <f>波及推計!AR85</f>
        <v>1215818.6632461979</v>
      </c>
      <c r="Q85" s="70">
        <f>波及推計!AS85</f>
        <v>82826.321258240801</v>
      </c>
    </row>
    <row r="86" spans="1:17" ht="15.5" customHeight="1">
      <c r="A86" s="12">
        <v>80</v>
      </c>
      <c r="B86" s="59" t="s">
        <v>279</v>
      </c>
      <c r="C86" s="47" t="s">
        <v>280</v>
      </c>
      <c r="D86" s="60"/>
      <c r="E86" s="61">
        <v>9100.3000000000011</v>
      </c>
      <c r="F86" s="62"/>
      <c r="G86" s="63"/>
      <c r="I86" s="64">
        <f>波及推計!AD86</f>
        <v>9100.3000000000011</v>
      </c>
      <c r="J86" s="65">
        <f>波及推計!AF86</f>
        <v>9644.8328568918132</v>
      </c>
      <c r="K86" s="66">
        <f t="shared" si="2"/>
        <v>18745.132856891814</v>
      </c>
      <c r="L86" s="65">
        <f>波及推計!AI86</f>
        <v>2954.587223071549</v>
      </c>
      <c r="M86" s="67">
        <f t="shared" si="3"/>
        <v>21699.720079963365</v>
      </c>
      <c r="N86" s="65">
        <f>波及推計!AM86</f>
        <v>14802.285664169945</v>
      </c>
      <c r="O86" s="68">
        <f>波及推計!AP86</f>
        <v>2116.8959022516628</v>
      </c>
      <c r="P86" s="69">
        <f>波及推計!AR86</f>
        <v>478688.70635971305</v>
      </c>
      <c r="Q86" s="70">
        <f>波及推計!AS86</f>
        <v>32965.074998852971</v>
      </c>
    </row>
    <row r="87" spans="1:17" ht="15.5" customHeight="1">
      <c r="A87" s="12">
        <v>81</v>
      </c>
      <c r="B87" s="59" t="s">
        <v>281</v>
      </c>
      <c r="C87" s="47" t="s">
        <v>282</v>
      </c>
      <c r="D87" s="60"/>
      <c r="E87" s="61">
        <v>21558.2</v>
      </c>
      <c r="F87" s="62"/>
      <c r="G87" s="63"/>
      <c r="I87" s="64">
        <f>波及推計!AD87</f>
        <v>21558.2</v>
      </c>
      <c r="J87" s="65">
        <f>波及推計!AF87</f>
        <v>47867.629639887324</v>
      </c>
      <c r="K87" s="66">
        <f t="shared" si="2"/>
        <v>69425.829639887321</v>
      </c>
      <c r="L87" s="65">
        <f>波及推計!AI87</f>
        <v>10924.937916105222</v>
      </c>
      <c r="M87" s="67">
        <f t="shared" si="3"/>
        <v>80350.767555992541</v>
      </c>
      <c r="N87" s="65">
        <f>波及推計!AM87</f>
        <v>48317.517984736158</v>
      </c>
      <c r="O87" s="68">
        <f>波及推計!AP87</f>
        <v>5313.188422729796</v>
      </c>
      <c r="P87" s="69">
        <f>波及推計!AR87</f>
        <v>186311.60569363742</v>
      </c>
      <c r="Q87" s="70">
        <f>波及推計!AS87</f>
        <v>12618.493191368307</v>
      </c>
    </row>
    <row r="88" spans="1:17" ht="15.5" customHeight="1">
      <c r="A88" s="12">
        <v>82</v>
      </c>
      <c r="B88" s="59" t="s">
        <v>283</v>
      </c>
      <c r="C88" s="47" t="s">
        <v>284</v>
      </c>
      <c r="D88" s="60"/>
      <c r="E88" s="61">
        <v>127045.45000000001</v>
      </c>
      <c r="F88" s="62"/>
      <c r="G88" s="63"/>
      <c r="I88" s="64">
        <f>波及推計!AD88</f>
        <v>124419.96128216202</v>
      </c>
      <c r="J88" s="65">
        <f>波及推計!AF88</f>
        <v>80767.247239607183</v>
      </c>
      <c r="K88" s="66">
        <f t="shared" si="2"/>
        <v>205187.20852176921</v>
      </c>
      <c r="L88" s="65">
        <f>波及推計!AI88</f>
        <v>32561.242559386588</v>
      </c>
      <c r="M88" s="67">
        <f t="shared" si="3"/>
        <v>237748.4510811558</v>
      </c>
      <c r="N88" s="65">
        <f>波及推計!AM88</f>
        <v>142079.70161472031</v>
      </c>
      <c r="O88" s="68">
        <f>波及推計!AP88</f>
        <v>14106.073087168043</v>
      </c>
      <c r="P88" s="69">
        <f>波及推計!AR88</f>
        <v>537967.70104234479</v>
      </c>
      <c r="Q88" s="70">
        <f>波及推計!AS88</f>
        <v>36386.629486487116</v>
      </c>
    </row>
    <row r="89" spans="1:17" ht="15.5" customHeight="1">
      <c r="A89" s="12">
        <v>83</v>
      </c>
      <c r="B89" s="59" t="s">
        <v>285</v>
      </c>
      <c r="C89" s="47" t="s">
        <v>286</v>
      </c>
      <c r="D89" s="60"/>
      <c r="E89" s="61">
        <v>8022.1500000000005</v>
      </c>
      <c r="F89" s="62"/>
      <c r="G89" s="63"/>
      <c r="I89" s="64">
        <f>波及推計!AD89</f>
        <v>8014.8616472257227</v>
      </c>
      <c r="J89" s="65">
        <f>波及推計!AF89</f>
        <v>29652.455930292756</v>
      </c>
      <c r="K89" s="66">
        <f t="shared" si="2"/>
        <v>37667.317577518479</v>
      </c>
      <c r="L89" s="65">
        <f>波及推計!AI89</f>
        <v>5632.2503817883089</v>
      </c>
      <c r="M89" s="67">
        <f t="shared" si="3"/>
        <v>43299.567959306791</v>
      </c>
      <c r="N89" s="65">
        <f>波及推計!AM89</f>
        <v>33849.052434687743</v>
      </c>
      <c r="O89" s="68">
        <f>波及推計!AP89</f>
        <v>5047.9400334619022</v>
      </c>
      <c r="P89" s="69">
        <f>波及推計!AR89</f>
        <v>54704.645461911387</v>
      </c>
      <c r="Q89" s="70">
        <f>波及推計!AS89</f>
        <v>3340.7431793433761</v>
      </c>
    </row>
    <row r="90" spans="1:17" ht="15.5" customHeight="1">
      <c r="A90" s="12">
        <v>84</v>
      </c>
      <c r="B90" s="59" t="s">
        <v>287</v>
      </c>
      <c r="C90" s="47" t="s">
        <v>288</v>
      </c>
      <c r="D90" s="60"/>
      <c r="E90" s="61">
        <v>441745.5</v>
      </c>
      <c r="F90" s="62"/>
      <c r="G90" s="63"/>
      <c r="I90" s="64">
        <f>波及推計!AD90</f>
        <v>438745.22117582691</v>
      </c>
      <c r="J90" s="65">
        <f>波及推計!AF90</f>
        <v>269364.44315633824</v>
      </c>
      <c r="K90" s="66">
        <f t="shared" si="2"/>
        <v>708109.66433216515</v>
      </c>
      <c r="L90" s="65">
        <f>波及推計!AI90</f>
        <v>112216.8794047243</v>
      </c>
      <c r="M90" s="67">
        <f t="shared" si="3"/>
        <v>820326.54373688949</v>
      </c>
      <c r="N90" s="65">
        <f>波及推計!AM90</f>
        <v>370428.99377768178</v>
      </c>
      <c r="O90" s="68">
        <f>波及推計!AP90</f>
        <v>7241.2129589884144</v>
      </c>
      <c r="P90" s="69">
        <f>波及推計!AR90</f>
        <v>90463.551632105256</v>
      </c>
      <c r="Q90" s="70">
        <f>波及推計!AS90</f>
        <v>4778.2121942246258</v>
      </c>
    </row>
    <row r="91" spans="1:17" ht="15.5" customHeight="1">
      <c r="A91" s="12">
        <v>85</v>
      </c>
      <c r="B91" s="59" t="s">
        <v>289</v>
      </c>
      <c r="C91" s="47" t="s">
        <v>290</v>
      </c>
      <c r="D91" s="60"/>
      <c r="E91" s="61">
        <v>80740.200000000012</v>
      </c>
      <c r="F91" s="62"/>
      <c r="G91" s="63"/>
      <c r="I91" s="64">
        <f>波及推計!AD91</f>
        <v>80740.200000000012</v>
      </c>
      <c r="J91" s="65">
        <f>波及推計!AF91</f>
        <v>63590.776498479565</v>
      </c>
      <c r="K91" s="66">
        <f t="shared" si="2"/>
        <v>144330.97649847958</v>
      </c>
      <c r="L91" s="65">
        <f>波及推計!AI91</f>
        <v>22890.915961754017</v>
      </c>
      <c r="M91" s="67">
        <f t="shared" si="3"/>
        <v>167221.89246023359</v>
      </c>
      <c r="N91" s="65">
        <f>波及推計!AM91</f>
        <v>76769.355408227435</v>
      </c>
      <c r="O91" s="68">
        <f>波及推計!AP91</f>
        <v>3057.5280471972528</v>
      </c>
      <c r="P91" s="69">
        <f>波及推計!AR91</f>
        <v>33865.818912915645</v>
      </c>
      <c r="Q91" s="70">
        <f>波及推計!AS91</f>
        <v>1841.9556513154155</v>
      </c>
    </row>
    <row r="92" spans="1:17" ht="15.5" customHeight="1">
      <c r="A92" s="12">
        <v>86</v>
      </c>
      <c r="B92" s="59" t="s">
        <v>291</v>
      </c>
      <c r="C92" s="47" t="s">
        <v>292</v>
      </c>
      <c r="D92" s="60"/>
      <c r="E92" s="61">
        <v>154703.55000000002</v>
      </c>
      <c r="F92" s="62"/>
      <c r="G92" s="63"/>
      <c r="I92" s="64">
        <f>波及推計!AD92</f>
        <v>137529.86749699773</v>
      </c>
      <c r="J92" s="65">
        <f>波及推計!AF92</f>
        <v>186414.90400663819</v>
      </c>
      <c r="K92" s="66">
        <f t="shared" si="2"/>
        <v>323944.77150363591</v>
      </c>
      <c r="L92" s="65">
        <f>波及推計!AI92</f>
        <v>50565.422911792011</v>
      </c>
      <c r="M92" s="67">
        <f t="shared" si="3"/>
        <v>374510.19441542792</v>
      </c>
      <c r="N92" s="65">
        <f>波及推計!AM92</f>
        <v>238527.81058385989</v>
      </c>
      <c r="O92" s="68">
        <f>波及推計!AP92</f>
        <v>19899.027558284528</v>
      </c>
      <c r="P92" s="69">
        <f>波及推計!AR92</f>
        <v>31646.463894279852</v>
      </c>
      <c r="Q92" s="70">
        <f>波及推計!AS92</f>
        <v>1814.3085464839558</v>
      </c>
    </row>
    <row r="93" spans="1:17" ht="15.5" customHeight="1">
      <c r="A93" s="12">
        <v>87</v>
      </c>
      <c r="B93" s="59" t="s">
        <v>293</v>
      </c>
      <c r="C93" s="47" t="s">
        <v>294</v>
      </c>
      <c r="D93" s="60"/>
      <c r="E93" s="61">
        <v>91379</v>
      </c>
      <c r="F93" s="62"/>
      <c r="G93" s="63"/>
      <c r="I93" s="64">
        <f>波及推計!AD93</f>
        <v>90693.010539238618</v>
      </c>
      <c r="J93" s="65">
        <f>波及推計!AF93</f>
        <v>164568.94010824064</v>
      </c>
      <c r="K93" s="66">
        <f t="shared" si="2"/>
        <v>255261.95064747927</v>
      </c>
      <c r="L93" s="65">
        <f>波及推計!AI93</f>
        <v>40367.353861184558</v>
      </c>
      <c r="M93" s="67">
        <f t="shared" si="3"/>
        <v>295629.30450866383</v>
      </c>
      <c r="N93" s="65">
        <f>波及推計!AM93</f>
        <v>120847.65669774576</v>
      </c>
      <c r="O93" s="68">
        <f>波及推計!AP93</f>
        <v>9927.9597659255669</v>
      </c>
      <c r="P93" s="69">
        <f>波及推計!AR93</f>
        <v>14807.396141676587</v>
      </c>
      <c r="Q93" s="70">
        <f>波及推計!AS93</f>
        <v>784.16768755674514</v>
      </c>
    </row>
    <row r="94" spans="1:17" ht="15.5" customHeight="1">
      <c r="A94" s="12">
        <v>88</v>
      </c>
      <c r="B94" s="59" t="s">
        <v>295</v>
      </c>
      <c r="C94" s="47" t="s">
        <v>296</v>
      </c>
      <c r="D94" s="60"/>
      <c r="E94" s="61">
        <v>56706.15</v>
      </c>
      <c r="F94" s="62"/>
      <c r="G94" s="63"/>
      <c r="I94" s="64">
        <f>波及推計!AD94</f>
        <v>54568.347265812656</v>
      </c>
      <c r="J94" s="65">
        <f>波及推計!AF94</f>
        <v>118163.17878740971</v>
      </c>
      <c r="K94" s="66">
        <f t="shared" si="2"/>
        <v>172731.52605322236</v>
      </c>
      <c r="L94" s="65">
        <f>波及推計!AI94</f>
        <v>26631.700676604825</v>
      </c>
      <c r="M94" s="67">
        <f t="shared" si="3"/>
        <v>199363.22672982718</v>
      </c>
      <c r="N94" s="65">
        <f>波及推計!AM94</f>
        <v>103493.97550174745</v>
      </c>
      <c r="O94" s="68">
        <f>波及推計!AP94</f>
        <v>8490.0239032481404</v>
      </c>
      <c r="P94" s="69">
        <f>波及推計!AR94</f>
        <v>35898.901117228947</v>
      </c>
      <c r="Q94" s="70">
        <f>波及推計!AS94</f>
        <v>2018.1321528926474</v>
      </c>
    </row>
    <row r="95" spans="1:17" ht="15.5" customHeight="1">
      <c r="A95" s="12">
        <v>89</v>
      </c>
      <c r="B95" s="59" t="s">
        <v>297</v>
      </c>
      <c r="C95" s="47" t="s">
        <v>7</v>
      </c>
      <c r="D95" s="60"/>
      <c r="E95" s="61">
        <v>61656.4</v>
      </c>
      <c r="F95" s="62"/>
      <c r="G95" s="63"/>
      <c r="I95" s="64">
        <f>波及推計!AD95</f>
        <v>61656.4</v>
      </c>
      <c r="J95" s="65">
        <f>波及推計!AF95</f>
        <v>6968.2080652119985</v>
      </c>
      <c r="K95" s="66">
        <f t="shared" si="2"/>
        <v>68624.608065212</v>
      </c>
      <c r="L95" s="65">
        <f>波及推計!AI95</f>
        <v>10911.889900011736</v>
      </c>
      <c r="M95" s="67">
        <f t="shared" si="3"/>
        <v>79536.497965223738</v>
      </c>
      <c r="N95" s="65">
        <f>波及推計!AM95</f>
        <v>56462.325991809135</v>
      </c>
      <c r="O95" s="68">
        <f>波及推計!AP95</f>
        <v>3788.9977658194639</v>
      </c>
      <c r="P95" s="69">
        <f>波及推計!AR95</f>
        <v>176269.58260922667</v>
      </c>
      <c r="Q95" s="70">
        <f>波及推計!AS95</f>
        <v>11669.4735853152</v>
      </c>
    </row>
    <row r="96" spans="1:17" ht="15.5" customHeight="1">
      <c r="A96" s="12">
        <v>90</v>
      </c>
      <c r="B96" s="59" t="s">
        <v>298</v>
      </c>
      <c r="C96" s="47" t="s">
        <v>299</v>
      </c>
      <c r="D96" s="60"/>
      <c r="E96" s="61">
        <v>455603.15</v>
      </c>
      <c r="F96" s="62"/>
      <c r="G96" s="63"/>
      <c r="I96" s="64">
        <f>波及推計!AD96</f>
        <v>455197.10949187895</v>
      </c>
      <c r="J96" s="65">
        <f>波及推計!AF96</f>
        <v>14765.088292166416</v>
      </c>
      <c r="K96" s="66">
        <f t="shared" si="2"/>
        <v>469962.19778404536</v>
      </c>
      <c r="L96" s="65">
        <f>波及推計!AI96</f>
        <v>40138.414298431584</v>
      </c>
      <c r="M96" s="67">
        <f t="shared" si="3"/>
        <v>510100.61208247696</v>
      </c>
      <c r="N96" s="65">
        <f>波及推計!AM96</f>
        <v>405829.82812462555</v>
      </c>
      <c r="O96" s="68">
        <f>波及推計!AP96</f>
        <v>51453.007429873833</v>
      </c>
      <c r="P96" s="69">
        <f>波及推計!AR96</f>
        <v>1701972.4819505834</v>
      </c>
      <c r="Q96" s="70">
        <f>波及推計!AS96</f>
        <v>94654.423580430419</v>
      </c>
    </row>
    <row r="97" spans="1:17" ht="15.5" customHeight="1">
      <c r="A97" s="12">
        <v>91</v>
      </c>
      <c r="B97" s="59" t="s">
        <v>300</v>
      </c>
      <c r="C97" s="47" t="s">
        <v>301</v>
      </c>
      <c r="D97" s="60"/>
      <c r="E97" s="61">
        <v>27739.75</v>
      </c>
      <c r="F97" s="62"/>
      <c r="G97" s="63"/>
      <c r="I97" s="64">
        <f>波及推計!AD97</f>
        <v>25134.746070466295</v>
      </c>
      <c r="J97" s="65">
        <f>波及推計!AF97</f>
        <v>0</v>
      </c>
      <c r="K97" s="66">
        <f t="shared" si="2"/>
        <v>25134.746070466295</v>
      </c>
      <c r="L97" s="65">
        <f>波及推計!AI97</f>
        <v>0</v>
      </c>
      <c r="M97" s="67">
        <f t="shared" si="3"/>
        <v>25134.746070466295</v>
      </c>
      <c r="N97" s="65">
        <f>波及推計!AM97</f>
        <v>14049.207230173406</v>
      </c>
      <c r="O97" s="68">
        <f>波及推計!AP97</f>
        <v>1123.3820482236151</v>
      </c>
      <c r="P97" s="69">
        <f>波及推計!AR97</f>
        <v>35102.973252613636</v>
      </c>
      <c r="Q97" s="70">
        <f>波及推計!AS97</f>
        <v>2460.7747335769227</v>
      </c>
    </row>
    <row r="98" spans="1:17" ht="15.5" customHeight="1">
      <c r="A98" s="12">
        <v>92</v>
      </c>
      <c r="B98" s="59" t="s">
        <v>302</v>
      </c>
      <c r="C98" s="47" t="s">
        <v>303</v>
      </c>
      <c r="D98" s="60"/>
      <c r="E98" s="61">
        <v>386101.25</v>
      </c>
      <c r="F98" s="62"/>
      <c r="G98" s="63"/>
      <c r="I98" s="64">
        <f>波及推計!AD98</f>
        <v>386059.89018996706</v>
      </c>
      <c r="J98" s="65">
        <f>波及推計!AF98</f>
        <v>4163.1289822443505</v>
      </c>
      <c r="K98" s="66">
        <f t="shared" si="2"/>
        <v>390223.01917221141</v>
      </c>
      <c r="L98" s="65">
        <f>波及推計!AI98</f>
        <v>62400.661742914381</v>
      </c>
      <c r="M98" s="67">
        <f t="shared" si="3"/>
        <v>452623.68091512576</v>
      </c>
      <c r="N98" s="65">
        <f>波及推計!AM98</f>
        <v>238355.03841216658</v>
      </c>
      <c r="O98" s="68">
        <f>波及推計!AP98</f>
        <v>43534.936260739014</v>
      </c>
      <c r="P98" s="69">
        <f>波及推計!AR98</f>
        <v>568798.49653596408</v>
      </c>
      <c r="Q98" s="70">
        <f>波及推計!AS98</f>
        <v>32182.344783820536</v>
      </c>
    </row>
    <row r="99" spans="1:17" ht="15.5" customHeight="1">
      <c r="A99" s="12">
        <v>93</v>
      </c>
      <c r="B99" s="59" t="s">
        <v>304</v>
      </c>
      <c r="C99" s="47" t="s">
        <v>305</v>
      </c>
      <c r="D99" s="60"/>
      <c r="E99" s="61">
        <v>2734.2000000000003</v>
      </c>
      <c r="F99" s="62"/>
      <c r="G99" s="63"/>
      <c r="I99" s="64">
        <f>波及推計!AD99</f>
        <v>2734.2000000000003</v>
      </c>
      <c r="J99" s="65">
        <f>波及推計!AF99</f>
        <v>6811.668693894735</v>
      </c>
      <c r="K99" s="66">
        <f t="shared" si="2"/>
        <v>9545.8686938947358</v>
      </c>
      <c r="L99" s="65">
        <f>波及推計!AI99</f>
        <v>1455.2715391259424</v>
      </c>
      <c r="M99" s="67">
        <f t="shared" si="3"/>
        <v>11001.140233020678</v>
      </c>
      <c r="N99" s="65">
        <f>波及推計!AM99</f>
        <v>6091.8151790369629</v>
      </c>
      <c r="O99" s="68">
        <f>波及推計!AP99</f>
        <v>931.26363831835749</v>
      </c>
      <c r="P99" s="69">
        <f>波及推計!AR99</f>
        <v>8734.2897792560179</v>
      </c>
      <c r="Q99" s="70">
        <f>波及推計!AS99</f>
        <v>533.71230516978756</v>
      </c>
    </row>
    <row r="100" spans="1:17" ht="15.5" customHeight="1">
      <c r="A100" s="12">
        <v>94</v>
      </c>
      <c r="B100" s="59" t="s">
        <v>306</v>
      </c>
      <c r="C100" s="47" t="s">
        <v>307</v>
      </c>
      <c r="D100" s="60"/>
      <c r="E100" s="61">
        <v>323904.2</v>
      </c>
      <c r="F100" s="62"/>
      <c r="G100" s="63"/>
      <c r="I100" s="64">
        <f>波及推計!AD100</f>
        <v>323904.2</v>
      </c>
      <c r="J100" s="65">
        <f>波及推計!AF100</f>
        <v>0</v>
      </c>
      <c r="K100" s="66">
        <f t="shared" si="2"/>
        <v>323904.2</v>
      </c>
      <c r="L100" s="65">
        <f>波及推計!AI100</f>
        <v>15583.5499939781</v>
      </c>
      <c r="M100" s="67">
        <f t="shared" si="3"/>
        <v>339487.74999397813</v>
      </c>
      <c r="N100" s="65">
        <f>波及推計!AM100</f>
        <v>234254.46045676927</v>
      </c>
      <c r="O100" s="68">
        <f>波及推計!AP100</f>
        <v>55546.984579132732</v>
      </c>
      <c r="P100" s="69">
        <f>波及推計!AR100</f>
        <v>794888.25813954556</v>
      </c>
      <c r="Q100" s="70">
        <f>波及推計!AS100</f>
        <v>44455.290700489561</v>
      </c>
    </row>
    <row r="101" spans="1:17" ht="15.5" customHeight="1">
      <c r="A101" s="12">
        <v>95</v>
      </c>
      <c r="B101" s="59" t="s">
        <v>308</v>
      </c>
      <c r="C101" s="47" t="s">
        <v>309</v>
      </c>
      <c r="D101" s="60"/>
      <c r="E101" s="61">
        <v>57578.05</v>
      </c>
      <c r="F101" s="62"/>
      <c r="G101" s="63"/>
      <c r="I101" s="64">
        <f>波及推計!AD101</f>
        <v>57578.05</v>
      </c>
      <c r="J101" s="65">
        <f>波及推計!AF101</f>
        <v>0</v>
      </c>
      <c r="K101" s="66">
        <f t="shared" si="2"/>
        <v>57578.05</v>
      </c>
      <c r="L101" s="65">
        <f>波及推計!AI101</f>
        <v>9207.3205457953918</v>
      </c>
      <c r="M101" s="67">
        <f t="shared" si="3"/>
        <v>66785.370545795391</v>
      </c>
      <c r="N101" s="65">
        <f>波及推計!AM101</f>
        <v>51230.533168523973</v>
      </c>
      <c r="O101" s="68">
        <f>波及推計!AP101</f>
        <v>10944.704368281789</v>
      </c>
      <c r="P101" s="69">
        <f>波及推計!AR101</f>
        <v>201761.19491056504</v>
      </c>
      <c r="Q101" s="70">
        <f>波及推計!AS101</f>
        <v>12283.265195574999</v>
      </c>
    </row>
    <row r="102" spans="1:17" ht="15.5" customHeight="1">
      <c r="A102" s="12">
        <v>96</v>
      </c>
      <c r="B102" s="59" t="s">
        <v>310</v>
      </c>
      <c r="C102" s="47" t="s">
        <v>43</v>
      </c>
      <c r="D102" s="60"/>
      <c r="E102" s="61">
        <v>185431.75</v>
      </c>
      <c r="F102" s="62"/>
      <c r="G102" s="63"/>
      <c r="I102" s="64">
        <f>波及推計!AD102</f>
        <v>181535.66245136748</v>
      </c>
      <c r="J102" s="65">
        <f>波及推計!AF102</f>
        <v>26173.5125317864</v>
      </c>
      <c r="K102" s="66">
        <f t="shared" si="2"/>
        <v>207709.17498315388</v>
      </c>
      <c r="L102" s="65">
        <f>波及推計!AI102</f>
        <v>22206.433826792756</v>
      </c>
      <c r="M102" s="67">
        <f t="shared" si="3"/>
        <v>229915.60880994663</v>
      </c>
      <c r="N102" s="65">
        <f>波及推計!AM102</f>
        <v>141918.19134210676</v>
      </c>
      <c r="O102" s="68">
        <f>波及推計!AP102</f>
        <v>29608.75888435046</v>
      </c>
      <c r="P102" s="69">
        <f>波及推計!AR102</f>
        <v>574612.87333882309</v>
      </c>
      <c r="Q102" s="70">
        <f>波及推計!AS102</f>
        <v>33617.527957213766</v>
      </c>
    </row>
    <row r="103" spans="1:17" ht="15.5" customHeight="1">
      <c r="A103" s="12">
        <v>97</v>
      </c>
      <c r="B103" s="59" t="s">
        <v>311</v>
      </c>
      <c r="C103" s="47" t="s">
        <v>312</v>
      </c>
      <c r="D103" s="60"/>
      <c r="E103" s="61">
        <v>19968</v>
      </c>
      <c r="F103" s="62"/>
      <c r="G103" s="63"/>
      <c r="I103" s="64">
        <f>波及推計!AD103</f>
        <v>19749.232511955375</v>
      </c>
      <c r="J103" s="65">
        <f>波及推計!AF103</f>
        <v>112340.85920341819</v>
      </c>
      <c r="K103" s="66">
        <f t="shared" si="2"/>
        <v>132090.09171537356</v>
      </c>
      <c r="L103" s="65">
        <f>波及推計!AI103</f>
        <v>20547.462820157751</v>
      </c>
      <c r="M103" s="67">
        <f t="shared" si="3"/>
        <v>152637.55453553132</v>
      </c>
      <c r="N103" s="65">
        <f>波及推計!AM103</f>
        <v>86420.063102984597</v>
      </c>
      <c r="O103" s="68">
        <f>波及推計!AP103</f>
        <v>5056.2768295373789</v>
      </c>
      <c r="P103" s="69">
        <f>波及推計!AR103</f>
        <v>259464.59562698091</v>
      </c>
      <c r="Q103" s="70">
        <f>波及推計!AS103</f>
        <v>17660.971418556408</v>
      </c>
    </row>
    <row r="104" spans="1:17" ht="15.5" customHeight="1">
      <c r="A104" s="12">
        <v>98</v>
      </c>
      <c r="B104" s="59" t="s">
        <v>313</v>
      </c>
      <c r="C104" s="47" t="s">
        <v>314</v>
      </c>
      <c r="D104" s="60"/>
      <c r="E104" s="61">
        <v>216.15</v>
      </c>
      <c r="F104" s="62"/>
      <c r="G104" s="63"/>
      <c r="I104" s="64">
        <f>波及推計!AD104</f>
        <v>176.17924975903165</v>
      </c>
      <c r="J104" s="65">
        <f>波及推計!AF104</f>
        <v>193852.37512755132</v>
      </c>
      <c r="K104" s="66">
        <f t="shared" si="2"/>
        <v>194028.55437731036</v>
      </c>
      <c r="L104" s="65">
        <f>波及推計!AI104</f>
        <v>30434.057354871522</v>
      </c>
      <c r="M104" s="67">
        <f t="shared" si="3"/>
        <v>224462.61173218189</v>
      </c>
      <c r="N104" s="65">
        <f>波及推計!AM104</f>
        <v>37948.922564053806</v>
      </c>
      <c r="O104" s="68">
        <f>波及推計!AP104</f>
        <v>4252.7616201771825</v>
      </c>
      <c r="P104" s="69">
        <f>波及推計!AR104</f>
        <v>6715.6682908697849</v>
      </c>
      <c r="Q104" s="70">
        <f>波及推計!AS104</f>
        <v>377.32775601766969</v>
      </c>
    </row>
    <row r="105" spans="1:17" ht="15.5" customHeight="1">
      <c r="A105" s="12">
        <v>99</v>
      </c>
      <c r="B105" s="59" t="s">
        <v>315</v>
      </c>
      <c r="C105" s="47" t="s">
        <v>316</v>
      </c>
      <c r="D105" s="60"/>
      <c r="E105" s="61">
        <v>138413.5</v>
      </c>
      <c r="F105" s="62"/>
      <c r="G105" s="63"/>
      <c r="I105" s="64">
        <f>波及推計!AD105</f>
        <v>138400.32154538188</v>
      </c>
      <c r="J105" s="65">
        <f>波及推計!AF105</f>
        <v>196611.06762038314</v>
      </c>
      <c r="K105" s="66">
        <f t="shared" si="2"/>
        <v>335011.38916576502</v>
      </c>
      <c r="L105" s="65">
        <f>波及推計!AI105</f>
        <v>52377.138491332931</v>
      </c>
      <c r="M105" s="67">
        <f t="shared" si="3"/>
        <v>387388.52765709796</v>
      </c>
      <c r="N105" s="65">
        <f>波及推計!AM105</f>
        <v>134815.77874204615</v>
      </c>
      <c r="O105" s="68">
        <f>波及推計!AP105</f>
        <v>23515.400422808798</v>
      </c>
      <c r="P105" s="69">
        <f>波及推計!AR105</f>
        <v>313622.79181695252</v>
      </c>
      <c r="Q105" s="70">
        <f>波及推計!AS105</f>
        <v>21201.502377627832</v>
      </c>
    </row>
    <row r="106" spans="1:17" ht="15.5" customHeight="1">
      <c r="A106" s="12">
        <v>100</v>
      </c>
      <c r="B106" s="59" t="s">
        <v>317</v>
      </c>
      <c r="C106" s="47" t="s">
        <v>318</v>
      </c>
      <c r="D106" s="60"/>
      <c r="E106" s="61">
        <v>50512.55</v>
      </c>
      <c r="F106" s="62"/>
      <c r="G106" s="63"/>
      <c r="I106" s="64">
        <f>波及推計!AD106</f>
        <v>48385.549514981729</v>
      </c>
      <c r="J106" s="65">
        <f>波及推計!AF106</f>
        <v>956662.70386678562</v>
      </c>
      <c r="K106" s="66">
        <f t="shared" si="2"/>
        <v>1005048.2533817673</v>
      </c>
      <c r="L106" s="65">
        <f>波及推計!AI106</f>
        <v>153691.41215480919</v>
      </c>
      <c r="M106" s="67">
        <f t="shared" si="3"/>
        <v>1158739.6655365764</v>
      </c>
      <c r="N106" s="65">
        <f>波及推計!AM106</f>
        <v>839823.77179102635</v>
      </c>
      <c r="O106" s="68">
        <f>波及推計!AP106</f>
        <v>147641.45715890481</v>
      </c>
      <c r="P106" s="69">
        <f>波及推計!AR106</f>
        <v>310220.31054831407</v>
      </c>
      <c r="Q106" s="70">
        <f>波及推計!AS106</f>
        <v>19206.888124096502</v>
      </c>
    </row>
    <row r="107" spans="1:17" ht="15.5" customHeight="1">
      <c r="A107" s="12">
        <v>101</v>
      </c>
      <c r="B107" s="59" t="s">
        <v>319</v>
      </c>
      <c r="C107" s="47" t="s">
        <v>320</v>
      </c>
      <c r="D107" s="60"/>
      <c r="E107" s="61">
        <v>99561.700000000012</v>
      </c>
      <c r="F107" s="62"/>
      <c r="G107" s="63"/>
      <c r="I107" s="64">
        <f>波及推計!AD107</f>
        <v>94366.926465943354</v>
      </c>
      <c r="J107" s="65">
        <f>波及推計!AF107</f>
        <v>109.96998338268895</v>
      </c>
      <c r="K107" s="66">
        <f t="shared" si="2"/>
        <v>94476.896449326043</v>
      </c>
      <c r="L107" s="65">
        <f>波及推計!AI107</f>
        <v>15107.824418869057</v>
      </c>
      <c r="M107" s="67">
        <f t="shared" si="3"/>
        <v>109584.7208681951</v>
      </c>
      <c r="N107" s="65">
        <f>波及推計!AM107</f>
        <v>45575.035446216978</v>
      </c>
      <c r="O107" s="68">
        <f>波及推計!AP107</f>
        <v>15450.762212018861</v>
      </c>
      <c r="P107" s="69">
        <f>波及推計!AR107</f>
        <v>1723606.7492235699</v>
      </c>
      <c r="Q107" s="70">
        <f>波及推計!AS107</f>
        <v>103637.08925559527</v>
      </c>
    </row>
    <row r="108" spans="1:17" ht="15.5" customHeight="1">
      <c r="A108" s="12">
        <v>102</v>
      </c>
      <c r="B108" s="59" t="s">
        <v>321</v>
      </c>
      <c r="C108" s="47" t="s">
        <v>322</v>
      </c>
      <c r="D108" s="60"/>
      <c r="E108" s="61">
        <v>619590.40000000002</v>
      </c>
      <c r="F108" s="62"/>
      <c r="G108" s="63"/>
      <c r="I108" s="64">
        <f>波及推計!AD108</f>
        <v>615125.2442286876</v>
      </c>
      <c r="J108" s="65">
        <f>波及推計!AF108</f>
        <v>17187.841412643436</v>
      </c>
      <c r="K108" s="66">
        <f t="shared" si="2"/>
        <v>632313.08564133104</v>
      </c>
      <c r="L108" s="65">
        <f>波及推計!AI108</f>
        <v>100282.06558859329</v>
      </c>
      <c r="M108" s="67">
        <f t="shared" si="3"/>
        <v>732595.15122992429</v>
      </c>
      <c r="N108" s="65">
        <f>波及推計!AM108</f>
        <v>303425.76748274773</v>
      </c>
      <c r="O108" s="68">
        <f>波及推計!AP108</f>
        <v>157890.48423327104</v>
      </c>
      <c r="P108" s="69">
        <f>波及推計!AR108</f>
        <v>3506819.2991324421</v>
      </c>
      <c r="Q108" s="70">
        <f>波及推計!AS108</f>
        <v>208228.07626844611</v>
      </c>
    </row>
    <row r="109" spans="1:17" ht="15.5" customHeight="1">
      <c r="A109" s="12">
        <v>103</v>
      </c>
      <c r="B109" s="59" t="s">
        <v>323</v>
      </c>
      <c r="C109" s="47" t="s">
        <v>324</v>
      </c>
      <c r="D109" s="60"/>
      <c r="E109" s="61">
        <v>160997.55000000002</v>
      </c>
      <c r="F109" s="62"/>
      <c r="G109" s="63"/>
      <c r="I109" s="64">
        <f>波及推計!AD109</f>
        <v>160950.7523056911</v>
      </c>
      <c r="J109" s="65">
        <f>波及推計!AF109</f>
        <v>18791.40972789278</v>
      </c>
      <c r="K109" s="66">
        <f t="shared" si="2"/>
        <v>179742.16203358388</v>
      </c>
      <c r="L109" s="65">
        <f>波及推計!AI109</f>
        <v>28257.498466374404</v>
      </c>
      <c r="M109" s="67">
        <f t="shared" si="3"/>
        <v>207999.66049995829</v>
      </c>
      <c r="N109" s="65">
        <f>波及推計!AM109</f>
        <v>135814.00947335351</v>
      </c>
      <c r="O109" s="68">
        <f>波及推計!AP109</f>
        <v>49070.160098810135</v>
      </c>
      <c r="P109" s="69">
        <f>波及推計!AR109</f>
        <v>2667638.1827673358</v>
      </c>
      <c r="Q109" s="70">
        <f>波及推計!AS109</f>
        <v>159565.13574187219</v>
      </c>
    </row>
    <row r="110" spans="1:17" ht="15.5" customHeight="1">
      <c r="A110" s="12">
        <v>104</v>
      </c>
      <c r="B110" s="59" t="s">
        <v>325</v>
      </c>
      <c r="C110" s="47" t="s">
        <v>326</v>
      </c>
      <c r="D110" s="60"/>
      <c r="E110" s="61">
        <v>338393.2</v>
      </c>
      <c r="F110" s="62"/>
      <c r="G110" s="63"/>
      <c r="I110" s="64">
        <f>波及推計!AD110</f>
        <v>334257.19115002255</v>
      </c>
      <c r="J110" s="65">
        <f>波及推計!AF110</f>
        <v>31926.205552456377</v>
      </c>
      <c r="K110" s="66">
        <f t="shared" si="2"/>
        <v>366183.39670247893</v>
      </c>
      <c r="L110" s="65">
        <f>波及推計!AI110</f>
        <v>58484.526834412267</v>
      </c>
      <c r="M110" s="67">
        <f t="shared" si="3"/>
        <v>424667.92353689118</v>
      </c>
      <c r="N110" s="65">
        <f>波及推計!AM110</f>
        <v>287707.21945934265</v>
      </c>
      <c r="O110" s="68">
        <f>波及推計!AP110</f>
        <v>41298.501986070463</v>
      </c>
      <c r="P110" s="69">
        <f>波及推計!AR110</f>
        <v>1529213.7406083711</v>
      </c>
      <c r="Q110" s="70">
        <f>波及推計!AS110</f>
        <v>91369.071561147372</v>
      </c>
    </row>
    <row r="111" spans="1:17" ht="15.5" customHeight="1">
      <c r="A111" s="12">
        <v>105</v>
      </c>
      <c r="B111" s="59" t="s">
        <v>327</v>
      </c>
      <c r="C111" s="47" t="s">
        <v>328</v>
      </c>
      <c r="D111" s="60"/>
      <c r="E111" s="61">
        <v>24352</v>
      </c>
      <c r="F111" s="62"/>
      <c r="G111" s="63"/>
      <c r="I111" s="64">
        <f>波及推計!AD111</f>
        <v>24352</v>
      </c>
      <c r="J111" s="65">
        <f>波及推計!AF111</f>
        <v>1918.1681304533631</v>
      </c>
      <c r="K111" s="66">
        <f t="shared" si="2"/>
        <v>26270.168130453363</v>
      </c>
      <c r="L111" s="65">
        <f>波及推計!AI111</f>
        <v>4189.0600966889015</v>
      </c>
      <c r="M111" s="67">
        <f t="shared" si="3"/>
        <v>30459.228227142266</v>
      </c>
      <c r="N111" s="65">
        <f>波及推計!AM111</f>
        <v>21136.896211710337</v>
      </c>
      <c r="O111" s="68">
        <f>波及推計!AP111</f>
        <v>3416.9227946176143</v>
      </c>
      <c r="P111" s="69">
        <f>波及推計!AR111</f>
        <v>34304.052660067391</v>
      </c>
      <c r="Q111" s="70">
        <f>波及推計!AS111</f>
        <v>1782.4962468467631</v>
      </c>
    </row>
    <row r="112" spans="1:17" ht="15.5" customHeight="1">
      <c r="A112" s="12">
        <v>106</v>
      </c>
      <c r="B112" s="59" t="s">
        <v>329</v>
      </c>
      <c r="C112" s="47" t="s">
        <v>330</v>
      </c>
      <c r="D112" s="60"/>
      <c r="E112" s="61">
        <v>273736.90000000002</v>
      </c>
      <c r="F112" s="62"/>
      <c r="G112" s="63"/>
      <c r="I112" s="64">
        <f>波及推計!AD112</f>
        <v>271526.68733441713</v>
      </c>
      <c r="J112" s="65">
        <f>波及推計!AF112</f>
        <v>13469.317357535474</v>
      </c>
      <c r="K112" s="66">
        <f t="shared" si="2"/>
        <v>284996.00469195261</v>
      </c>
      <c r="L112" s="65">
        <f>波及推計!AI112</f>
        <v>45378.965530246591</v>
      </c>
      <c r="M112" s="67">
        <f t="shared" si="3"/>
        <v>330374.97022219922</v>
      </c>
      <c r="N112" s="65">
        <f>波及推計!AM112</f>
        <v>244450.19747434324</v>
      </c>
      <c r="O112" s="68">
        <f>波及推計!AP112</f>
        <v>73065.043209859316</v>
      </c>
      <c r="P112" s="69">
        <f>波及推計!AR112</f>
        <v>649177.47366575419</v>
      </c>
      <c r="Q112" s="70">
        <f>波及推計!AS112</f>
        <v>40710.712371870053</v>
      </c>
    </row>
    <row r="113" spans="1:17" ht="15.5" customHeight="1">
      <c r="A113" s="12">
        <v>107</v>
      </c>
      <c r="B113" s="755" t="s">
        <v>331</v>
      </c>
      <c r="C113" s="756" t="s">
        <v>332</v>
      </c>
      <c r="D113" s="757"/>
      <c r="E113" s="758"/>
      <c r="F113" s="759"/>
      <c r="G113" s="760"/>
      <c r="I113" s="64">
        <f>波及推計!AD113</f>
        <v>0</v>
      </c>
      <c r="J113" s="65">
        <f>波及推計!AF113</f>
        <v>29930.89413433681</v>
      </c>
      <c r="K113" s="66">
        <f t="shared" si="2"/>
        <v>29930.89413433681</v>
      </c>
      <c r="L113" s="65">
        <f>波及推計!AI113</f>
        <v>4446.8324608268049</v>
      </c>
      <c r="M113" s="67">
        <f t="shared" si="3"/>
        <v>34377.726595163615</v>
      </c>
      <c r="N113" s="65">
        <f>波及推計!AM113</f>
        <v>0</v>
      </c>
      <c r="O113" s="68">
        <f>波及推計!AP113</f>
        <v>0</v>
      </c>
      <c r="P113" s="69">
        <f>波及推計!AR113</f>
        <v>0</v>
      </c>
      <c r="Q113" s="70">
        <f>波及推計!AS113</f>
        <v>0</v>
      </c>
    </row>
    <row r="114" spans="1:17" ht="15.5" customHeight="1" thickBot="1">
      <c r="A114" s="12">
        <v>108</v>
      </c>
      <c r="B114" s="755" t="s">
        <v>333</v>
      </c>
      <c r="C114" s="756" t="s">
        <v>334</v>
      </c>
      <c r="D114" s="761"/>
      <c r="E114" s="762"/>
      <c r="F114" s="763"/>
      <c r="G114" s="764"/>
      <c r="I114" s="72">
        <f>波及推計!AD114</f>
        <v>0</v>
      </c>
      <c r="J114" s="73">
        <f>波及推計!AF114</f>
        <v>68657.238445711424</v>
      </c>
      <c r="K114" s="74">
        <f t="shared" si="2"/>
        <v>68657.238445711424</v>
      </c>
      <c r="L114" s="73">
        <f>波及推計!AI114</f>
        <v>10369.213155307631</v>
      </c>
      <c r="M114" s="75">
        <f t="shared" si="3"/>
        <v>79026.451601019056</v>
      </c>
      <c r="N114" s="73">
        <f>波及推計!AM114</f>
        <v>51369.152512381741</v>
      </c>
      <c r="O114" s="76">
        <f>波及推計!AP114</f>
        <v>140.92336843210703</v>
      </c>
      <c r="P114" s="77">
        <f>波及推計!AR114</f>
        <v>398850.39296858606</v>
      </c>
      <c r="Q114" s="78">
        <f>波及推計!AS114</f>
        <v>27083.570209042711</v>
      </c>
    </row>
    <row r="115" spans="1:17" s="79" customFormat="1" ht="28.25" customHeight="1" thickBot="1">
      <c r="B115" s="936" t="s">
        <v>8</v>
      </c>
      <c r="C115" s="937"/>
      <c r="D115" s="80">
        <f>SUM(D7:D114)</f>
        <v>0</v>
      </c>
      <c r="E115" s="81">
        <f t="shared" ref="E115:G115" si="4">SUM(E7:E114)</f>
        <v>14668108.000000002</v>
      </c>
      <c r="F115" s="81">
        <f t="shared" si="4"/>
        <v>0</v>
      </c>
      <c r="G115" s="82">
        <f t="shared" si="4"/>
        <v>0</v>
      </c>
      <c r="I115" s="83">
        <f>波及推計!AD115</f>
        <v>13760289.53054936</v>
      </c>
      <c r="J115" s="84">
        <f>波及推計!AF115</f>
        <v>7908339.1889125593</v>
      </c>
      <c r="K115" s="85">
        <f t="shared" ref="K115" si="5">+I115+J115</f>
        <v>21668628.719461918</v>
      </c>
      <c r="L115" s="84">
        <f>波及推計!AI115</f>
        <v>3341180.253281672</v>
      </c>
      <c r="M115" s="86">
        <f t="shared" ref="M115" si="6">SUM(I115:J115,L115)</f>
        <v>25009808.972743589</v>
      </c>
      <c r="N115" s="84">
        <f>波及推計!AM115</f>
        <v>14675887.244531101</v>
      </c>
      <c r="O115" s="87">
        <f>波及推計!AP115</f>
        <v>1748259.1801099801</v>
      </c>
      <c r="P115" s="77">
        <f>波及推計!AR115</f>
        <v>420421942.08217722</v>
      </c>
      <c r="Q115" s="78">
        <f>波及推計!AS115</f>
        <v>22946918.417083018</v>
      </c>
    </row>
    <row r="116" spans="1:17">
      <c r="A116" s="13"/>
      <c r="B116" s="19"/>
      <c r="C116" s="19"/>
      <c r="D116" s="19"/>
      <c r="E116" s="19"/>
      <c r="F116" s="19"/>
      <c r="G116" s="19"/>
    </row>
    <row r="117" spans="1:17">
      <c r="A117" s="13"/>
      <c r="B117" s="13" t="s">
        <v>9</v>
      </c>
      <c r="C117" s="19"/>
      <c r="D117" s="19"/>
      <c r="E117" s="19"/>
      <c r="F117" s="19"/>
      <c r="G117" s="19"/>
    </row>
    <row r="118" spans="1:17">
      <c r="A118" s="13"/>
      <c r="B118" s="88" t="s">
        <v>11</v>
      </c>
      <c r="C118" s="13" t="s">
        <v>10</v>
      </c>
      <c r="D118" s="19"/>
      <c r="E118" s="19"/>
      <c r="F118" s="19"/>
      <c r="G118" s="19"/>
    </row>
    <row r="119" spans="1:17">
      <c r="B119" s="19"/>
      <c r="C119" s="13" t="s">
        <v>13</v>
      </c>
      <c r="D119" s="19"/>
      <c r="E119" s="19"/>
      <c r="F119" s="19"/>
      <c r="G119" s="19"/>
    </row>
    <row r="120" spans="1:17">
      <c r="B120" s="19"/>
      <c r="C120" s="13" t="s">
        <v>14</v>
      </c>
      <c r="D120" s="19"/>
      <c r="E120" s="19"/>
      <c r="F120" s="19"/>
      <c r="G120" s="19"/>
    </row>
    <row r="121" spans="1:17">
      <c r="B121" s="88" t="s">
        <v>12</v>
      </c>
      <c r="C121" s="13" t="s">
        <v>126</v>
      </c>
      <c r="D121" s="19"/>
      <c r="E121" s="19"/>
      <c r="F121" s="19"/>
      <c r="G121" s="19"/>
    </row>
    <row r="122" spans="1:17">
      <c r="B122" s="19"/>
      <c r="D122" s="19"/>
      <c r="E122" s="19"/>
      <c r="F122" s="19"/>
      <c r="G122" s="19"/>
    </row>
  </sheetData>
  <mergeCells count="4">
    <mergeCell ref="B115:C115"/>
    <mergeCell ref="D4:E4"/>
    <mergeCell ref="F4:G4"/>
    <mergeCell ref="I2:O3"/>
  </mergeCells>
  <phoneticPr fontId="2"/>
  <hyperlinks>
    <hyperlink ref="P3" r:id="rId1" xr:uid="{7248BD07-DC2F-4147-93C6-4AD1DB1B8572}"/>
  </hyperlinks>
  <pageMargins left="0.7" right="0.7" top="0.75" bottom="0.75" header="0.3" footer="0.3"/>
  <pageSetup paperSize="9" scale="49" orientation="landscape" r:id="rId2"/>
  <colBreaks count="1" manualBreakCount="1">
    <brk id="2"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B2:E20"/>
  <sheetViews>
    <sheetView view="pageBreakPreview" zoomScaleNormal="100" zoomScaleSheetLayoutView="100" workbookViewId="0"/>
  </sheetViews>
  <sheetFormatPr defaultColWidth="6.59765625" defaultRowHeight="16"/>
  <cols>
    <col min="1" max="1" width="7.06640625" style="90" customWidth="1"/>
    <col min="2" max="2" width="28.46484375" style="90" customWidth="1"/>
    <col min="3" max="3" width="16.265625" style="90" customWidth="1"/>
    <col min="4" max="4" width="6.46484375" style="90" customWidth="1"/>
    <col min="5" max="5" width="2.06640625" style="90" customWidth="1"/>
    <col min="6" max="16384" width="6.59765625" style="90"/>
  </cols>
  <sheetData>
    <row r="2" spans="2:5">
      <c r="B2" s="89"/>
      <c r="D2" s="89"/>
      <c r="E2" s="89"/>
    </row>
    <row r="3" spans="2:5" ht="27" customHeight="1">
      <c r="B3" s="91"/>
      <c r="C3" s="92" t="s">
        <v>35</v>
      </c>
      <c r="D3" s="89"/>
      <c r="E3" s="89"/>
    </row>
    <row r="4" spans="2:5" ht="14.25" customHeight="1">
      <c r="B4" s="89"/>
      <c r="D4" s="89"/>
      <c r="E4" s="89"/>
    </row>
    <row r="5" spans="2:5" ht="24" customHeight="1">
      <c r="B5" s="89"/>
      <c r="C5" s="93" t="s">
        <v>677</v>
      </c>
      <c r="D5" s="89"/>
      <c r="E5" s="89"/>
    </row>
    <row r="6" spans="2:5" ht="23.25" customHeight="1" thickBot="1">
      <c r="B6" s="89"/>
      <c r="C6" s="94" t="s">
        <v>48</v>
      </c>
      <c r="D6" s="89"/>
      <c r="E6" s="89"/>
    </row>
    <row r="7" spans="2:5" ht="36.75" customHeight="1" thickBot="1">
      <c r="B7" s="95"/>
      <c r="C7" s="603">
        <v>0.50171196075697044</v>
      </c>
      <c r="D7" s="89"/>
      <c r="E7" s="89"/>
    </row>
    <row r="8" spans="2:5">
      <c r="B8" s="89"/>
      <c r="D8" s="89"/>
      <c r="E8" s="89"/>
    </row>
    <row r="9" spans="2:5">
      <c r="B9" s="89"/>
      <c r="D9" s="96"/>
      <c r="E9" s="89"/>
    </row>
    <row r="10" spans="2:5" ht="22.5" customHeight="1">
      <c r="B10" s="97"/>
      <c r="C10" s="98"/>
      <c r="D10" s="98"/>
    </row>
    <row r="11" spans="2:5" ht="22.5" customHeight="1">
      <c r="C11" s="99"/>
      <c r="D11" s="98"/>
    </row>
    <row r="12" spans="2:5" ht="22.5" customHeight="1">
      <c r="B12" s="604" t="s">
        <v>1961</v>
      </c>
      <c r="C12" s="605">
        <f>+C14/C13</f>
        <v>0.50171196075697044</v>
      </c>
    </row>
    <row r="13" spans="2:5" ht="22.5" customHeight="1">
      <c r="B13" s="606" t="s">
        <v>1962</v>
      </c>
      <c r="C13" s="607">
        <v>609535</v>
      </c>
    </row>
    <row r="14" spans="2:5" ht="22.5" customHeight="1">
      <c r="B14" s="606" t="s">
        <v>1963</v>
      </c>
      <c r="C14" s="607">
        <v>305811</v>
      </c>
    </row>
    <row r="15" spans="2:5" ht="80" customHeight="1">
      <c r="B15" s="943" t="s">
        <v>1964</v>
      </c>
      <c r="C15" s="944"/>
    </row>
    <row r="16" spans="2:5" ht="22.5" customHeight="1">
      <c r="C16" s="93" t="s">
        <v>49</v>
      </c>
    </row>
    <row r="17" spans="2:3" ht="22.5" customHeight="1">
      <c r="B17" s="97"/>
      <c r="C17" s="100"/>
    </row>
    <row r="18" spans="2:3" ht="22.5" customHeight="1">
      <c r="C18" s="93"/>
    </row>
    <row r="19" spans="2:3">
      <c r="B19" s="89"/>
    </row>
    <row r="20" spans="2:3">
      <c r="B20" s="89"/>
    </row>
  </sheetData>
  <mergeCells count="1">
    <mergeCell ref="B15:C15"/>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A0E1-AC5E-47BD-8B94-BE6DD05D6EAC}">
  <sheetPr>
    <pageSetUpPr fitToPage="1"/>
  </sheetPr>
  <dimension ref="B2:M39"/>
  <sheetViews>
    <sheetView view="pageBreakPreview" zoomScale="90" zoomScaleNormal="90" zoomScaleSheetLayoutView="90" workbookViewId="0"/>
  </sheetViews>
  <sheetFormatPr defaultColWidth="8.796875" defaultRowHeight="22" customHeight="1"/>
  <cols>
    <col min="1" max="1" width="2.53125" style="1" customWidth="1"/>
    <col min="2" max="2" width="32.86328125" style="1" customWidth="1"/>
    <col min="3" max="3" width="10.6640625" style="1" customWidth="1"/>
    <col min="4" max="4" width="15.53125" style="102" customWidth="1"/>
    <col min="5" max="5" width="7.1328125" style="1" customWidth="1"/>
    <col min="6" max="6" width="1.33203125" style="1" customWidth="1"/>
    <col min="7" max="7" width="26.06640625" style="1" customWidth="1"/>
    <col min="8" max="8" width="8.796875" style="1"/>
    <col min="9" max="9" width="15.1328125" style="1" customWidth="1"/>
    <col min="10" max="10" width="14.796875" style="1" customWidth="1"/>
    <col min="11" max="16384" width="8.796875" style="1"/>
  </cols>
  <sheetData>
    <row r="2" spans="2:13" ht="32.5" customHeight="1">
      <c r="B2" s="945" t="s">
        <v>1975</v>
      </c>
      <c r="C2" s="945"/>
      <c r="D2" s="945"/>
      <c r="E2" s="946"/>
      <c r="F2" s="101"/>
    </row>
    <row r="3" spans="2:13" ht="14" customHeight="1">
      <c r="E3" s="20"/>
      <c r="F3" s="103"/>
    </row>
    <row r="4" spans="2:13" ht="22" customHeight="1" thickBot="1">
      <c r="B4" s="947" t="s">
        <v>667</v>
      </c>
      <c r="C4" s="948"/>
      <c r="D4" s="644">
        <f>SUM(入力と結果!D115:G115)</f>
        <v>14668108.000000002</v>
      </c>
      <c r="E4" s="104" t="s">
        <v>114</v>
      </c>
    </row>
    <row r="5" spans="2:13" ht="15" customHeight="1">
      <c r="B5" s="105"/>
      <c r="C5" s="105"/>
      <c r="D5" s="106"/>
      <c r="E5" s="107"/>
      <c r="F5" s="107"/>
      <c r="G5" s="107"/>
      <c r="H5" s="107"/>
      <c r="I5" s="107"/>
      <c r="J5" s="107"/>
      <c r="K5" s="108"/>
      <c r="L5" s="108"/>
      <c r="M5" s="108"/>
    </row>
    <row r="6" spans="2:13" ht="28" customHeight="1">
      <c r="B6" s="105" t="s">
        <v>668</v>
      </c>
      <c r="C6" s="105"/>
      <c r="D6" s="645">
        <f>+波及推計!E115+波及推計!AA115+SUM(入力と結果!F115:G115)</f>
        <v>13760289.53054936</v>
      </c>
      <c r="E6" s="107"/>
      <c r="F6" s="107"/>
      <c r="H6" s="109"/>
      <c r="I6" s="109"/>
      <c r="K6" s="110"/>
      <c r="L6" s="110"/>
      <c r="M6" s="108"/>
    </row>
    <row r="7" spans="2:13" ht="52" customHeight="1">
      <c r="B7" s="111" t="s">
        <v>1970</v>
      </c>
      <c r="C7" s="111"/>
      <c r="D7" s="646">
        <f>SUM(波及推計!Q115:Y115)</f>
        <v>0</v>
      </c>
      <c r="E7" s="109"/>
      <c r="F7" s="109"/>
      <c r="G7" s="112" t="s">
        <v>127</v>
      </c>
      <c r="I7" s="109"/>
      <c r="K7" s="110"/>
      <c r="M7" s="108"/>
    </row>
    <row r="8" spans="2:13" ht="52" customHeight="1">
      <c r="B8" s="111" t="s">
        <v>676</v>
      </c>
      <c r="C8" s="111"/>
      <c r="D8" s="646">
        <f>-(+D6+D7-D10)</f>
        <v>0</v>
      </c>
      <c r="E8" s="110"/>
      <c r="F8" s="110"/>
      <c r="G8" s="112" t="s">
        <v>128</v>
      </c>
      <c r="H8" s="107"/>
      <c r="I8" s="107"/>
      <c r="J8" s="107"/>
      <c r="K8" s="108"/>
      <c r="L8" s="108"/>
      <c r="M8" s="108"/>
    </row>
    <row r="9" spans="2:13" ht="12" customHeight="1">
      <c r="B9" s="105"/>
      <c r="C9" s="105"/>
      <c r="D9" s="106"/>
      <c r="E9" s="107"/>
      <c r="F9" s="107"/>
      <c r="G9" s="113" t="s">
        <v>84</v>
      </c>
      <c r="H9" s="107"/>
      <c r="I9" s="107"/>
      <c r="J9" s="107"/>
      <c r="K9" s="108"/>
      <c r="L9" s="108"/>
      <c r="M9" s="108"/>
    </row>
    <row r="10" spans="2:13" ht="29" customHeight="1" thickBot="1">
      <c r="B10" s="105" t="s">
        <v>104</v>
      </c>
      <c r="C10" s="105"/>
      <c r="D10" s="639">
        <f>波及推計!$AD$115</f>
        <v>13760289.53054936</v>
      </c>
      <c r="E10" s="114"/>
      <c r="F10" s="107"/>
      <c r="G10" s="115"/>
      <c r="H10" s="107"/>
      <c r="I10" s="107"/>
      <c r="J10" s="107"/>
      <c r="K10" s="108"/>
      <c r="L10" s="108"/>
      <c r="M10" s="108"/>
    </row>
    <row r="11" spans="2:13" ht="22" customHeight="1" thickBot="1">
      <c r="B11" s="105" t="s">
        <v>105</v>
      </c>
      <c r="C11" s="105"/>
      <c r="D11" s="640">
        <f>波及推計!$AF$115</f>
        <v>7908339.1889125593</v>
      </c>
      <c r="E11" s="116"/>
      <c r="F11" s="107"/>
      <c r="G11" s="107"/>
      <c r="H11" s="107"/>
      <c r="I11" s="107"/>
      <c r="J11" s="107"/>
      <c r="K11" s="108"/>
      <c r="L11" s="108"/>
      <c r="M11" s="108"/>
    </row>
    <row r="12" spans="2:13" ht="22" customHeight="1">
      <c r="B12" s="105" t="s">
        <v>106</v>
      </c>
      <c r="C12" s="105"/>
      <c r="D12" s="641">
        <f>波及推計!$AE$115</f>
        <v>21668628.719461922</v>
      </c>
      <c r="E12" s="107"/>
      <c r="F12" s="107"/>
      <c r="G12" s="107"/>
      <c r="H12" s="107"/>
      <c r="I12" s="107"/>
      <c r="J12" s="107"/>
      <c r="K12" s="108"/>
      <c r="L12" s="108"/>
      <c r="M12" s="108"/>
    </row>
    <row r="13" spans="2:13" ht="10.5" customHeight="1">
      <c r="D13" s="106"/>
      <c r="E13" s="107"/>
      <c r="F13" s="107"/>
      <c r="G13" s="107"/>
      <c r="H13" s="107"/>
      <c r="I13" s="107"/>
      <c r="J13" s="107"/>
      <c r="K13" s="108"/>
      <c r="L13" s="108"/>
      <c r="M13" s="108"/>
    </row>
    <row r="14" spans="2:13" ht="22" customHeight="1">
      <c r="B14" s="105" t="s">
        <v>107</v>
      </c>
      <c r="C14" s="105"/>
      <c r="D14" s="641">
        <f>波及推計!$AG$115</f>
        <v>4502159.0361489402</v>
      </c>
      <c r="E14" s="107"/>
      <c r="F14" s="107"/>
      <c r="G14" s="107"/>
      <c r="H14" s="107"/>
      <c r="I14" s="107"/>
      <c r="J14" s="107"/>
      <c r="K14" s="108"/>
      <c r="L14" s="108"/>
      <c r="M14" s="108"/>
    </row>
    <row r="15" spans="2:13" ht="22" customHeight="1">
      <c r="B15" s="105" t="s">
        <v>108</v>
      </c>
      <c r="C15" s="105"/>
      <c r="D15" s="641">
        <f>波及推計!$AH$115</f>
        <v>2258787.0376659972</v>
      </c>
      <c r="E15" s="107"/>
      <c r="F15" s="107"/>
      <c r="G15" s="107"/>
      <c r="H15" s="107"/>
      <c r="I15" s="107"/>
      <c r="J15" s="107"/>
      <c r="K15" s="108"/>
      <c r="L15" s="108"/>
      <c r="M15" s="108"/>
    </row>
    <row r="16" spans="2:13" ht="22" customHeight="1" thickBot="1">
      <c r="B16" s="105" t="s">
        <v>109</v>
      </c>
      <c r="C16" s="105"/>
      <c r="D16" s="639">
        <f>波及推計!$AI$115</f>
        <v>3341180.253281672</v>
      </c>
      <c r="E16" s="114"/>
      <c r="F16" s="107"/>
      <c r="G16" s="107"/>
      <c r="H16" s="107"/>
      <c r="I16" s="107"/>
      <c r="J16" s="107"/>
      <c r="K16" s="108"/>
      <c r="L16" s="108"/>
      <c r="M16" s="108"/>
    </row>
    <row r="17" spans="2:13" ht="14" customHeight="1">
      <c r="B17" s="105"/>
      <c r="C17" s="105"/>
      <c r="D17" s="117"/>
      <c r="E17" s="107"/>
      <c r="F17" s="107"/>
      <c r="G17" s="107"/>
      <c r="H17" s="107"/>
      <c r="I17" s="107"/>
      <c r="J17" s="107"/>
      <c r="K17" s="108"/>
      <c r="L17" s="108"/>
      <c r="M17" s="108"/>
    </row>
    <row r="18" spans="2:13" ht="24.5" customHeight="1" thickBot="1">
      <c r="B18" s="949" t="s">
        <v>110</v>
      </c>
      <c r="C18" s="948"/>
      <c r="D18" s="642">
        <f>波及推計!$AJ$115</f>
        <v>25009808.972743604</v>
      </c>
      <c r="E18" s="118"/>
      <c r="F18" s="107"/>
      <c r="G18" s="107"/>
      <c r="H18" s="107"/>
      <c r="I18" s="107"/>
      <c r="J18" s="107"/>
      <c r="K18" s="108"/>
      <c r="L18" s="108"/>
      <c r="M18" s="108"/>
    </row>
    <row r="19" spans="2:13" ht="9.5" customHeight="1" thickTop="1">
      <c r="B19" s="105"/>
      <c r="C19" s="105"/>
      <c r="D19" s="106"/>
      <c r="E19" s="107"/>
      <c r="F19" s="107"/>
      <c r="G19" s="107"/>
      <c r="H19" s="107"/>
      <c r="I19" s="107"/>
      <c r="J19" s="107"/>
      <c r="K19" s="108"/>
      <c r="L19" s="108"/>
      <c r="M19" s="108"/>
    </row>
    <row r="20" spans="2:13" ht="22" customHeight="1">
      <c r="B20" s="105" t="s">
        <v>111</v>
      </c>
      <c r="C20" s="105"/>
      <c r="D20" s="641">
        <f>波及推計!$AM$115</f>
        <v>14675887.244531101</v>
      </c>
      <c r="E20" s="107"/>
      <c r="F20" s="107"/>
      <c r="G20" s="107"/>
      <c r="H20" s="107"/>
      <c r="I20" s="107"/>
      <c r="J20" s="107"/>
      <c r="K20" s="108"/>
      <c r="L20" s="108"/>
      <c r="M20" s="108"/>
    </row>
    <row r="21" spans="2:13" ht="8" customHeight="1">
      <c r="D21" s="106"/>
      <c r="E21" s="107"/>
      <c r="F21" s="107"/>
      <c r="G21" s="107"/>
      <c r="H21" s="107"/>
      <c r="I21" s="107"/>
      <c r="J21" s="107"/>
      <c r="K21" s="108"/>
      <c r="L21" s="108"/>
      <c r="M21" s="108"/>
    </row>
    <row r="22" spans="2:13" ht="22" customHeight="1">
      <c r="B22" s="111" t="s">
        <v>112</v>
      </c>
      <c r="C22" s="111"/>
      <c r="D22" s="641">
        <f>波及推計!$AP$115</f>
        <v>1748259.1801099801</v>
      </c>
      <c r="E22" s="119" t="s">
        <v>83</v>
      </c>
      <c r="F22" s="120"/>
      <c r="G22" s="107"/>
      <c r="H22" s="107"/>
      <c r="I22" s="107"/>
      <c r="J22" s="107"/>
      <c r="K22" s="108"/>
      <c r="L22" s="108"/>
      <c r="M22" s="108"/>
    </row>
    <row r="23" spans="2:13" ht="18" customHeight="1">
      <c r="D23" s="117"/>
      <c r="G23" s="107"/>
      <c r="H23" s="107"/>
      <c r="I23" s="107"/>
      <c r="J23" s="107"/>
      <c r="K23" s="108"/>
      <c r="L23" s="108"/>
      <c r="M23" s="108"/>
    </row>
    <row r="24" spans="2:13" ht="33" customHeight="1">
      <c r="B24" s="947" t="s">
        <v>113</v>
      </c>
      <c r="C24" s="948"/>
      <c r="D24" s="638">
        <f>+D18/D10</f>
        <v>1.8175350829078902</v>
      </c>
      <c r="G24" s="105"/>
      <c r="H24" s="105"/>
      <c r="I24" s="105"/>
      <c r="J24" s="105"/>
      <c r="K24" s="108"/>
      <c r="L24" s="108"/>
      <c r="M24" s="108"/>
    </row>
    <row r="25" spans="2:13" ht="18" customHeight="1">
      <c r="B25" s="947" t="s">
        <v>1976</v>
      </c>
      <c r="C25" s="950"/>
      <c r="D25" s="638">
        <f>+D16/D12</f>
        <v>0.15419435611450361</v>
      </c>
      <c r="G25" s="107"/>
      <c r="H25" s="107"/>
      <c r="I25" s="107"/>
      <c r="J25" s="107"/>
      <c r="K25" s="108"/>
      <c r="L25" s="108"/>
      <c r="M25" s="108"/>
    </row>
    <row r="26" spans="2:13" ht="18" customHeight="1">
      <c r="G26" s="107"/>
      <c r="H26" s="107"/>
      <c r="I26" s="107"/>
      <c r="J26" s="107"/>
      <c r="K26" s="108"/>
      <c r="L26" s="108"/>
      <c r="M26" s="108"/>
    </row>
    <row r="27" spans="2:13" ht="22" customHeight="1">
      <c r="B27" s="616" t="s">
        <v>1882</v>
      </c>
      <c r="C27" s="616"/>
      <c r="D27" s="643">
        <f>+波及推計!AR115</f>
        <v>420421942.08217722</v>
      </c>
      <c r="E27" s="613"/>
      <c r="G27" s="107"/>
      <c r="H27" s="107"/>
      <c r="I27" s="107"/>
      <c r="J27" s="107"/>
      <c r="K27" s="108"/>
      <c r="L27" s="108"/>
      <c r="M27" s="108"/>
    </row>
    <row r="28" spans="2:13" ht="22" customHeight="1">
      <c r="B28" s="616" t="s">
        <v>1883</v>
      </c>
      <c r="C28" s="616"/>
      <c r="D28" s="643">
        <f>+波及推計!AS115</f>
        <v>22946918.417083018</v>
      </c>
      <c r="E28" s="613"/>
    </row>
    <row r="30" spans="2:13" ht="22" customHeight="1">
      <c r="D30" s="617"/>
    </row>
    <row r="31" spans="2:13" ht="22" customHeight="1">
      <c r="D31" s="617"/>
    </row>
    <row r="32" spans="2:13" ht="22" customHeight="1">
      <c r="E32" s="103"/>
      <c r="F32" s="103"/>
      <c r="I32" s="103"/>
    </row>
    <row r="33" spans="2:9" ht="22" customHeight="1">
      <c r="D33" s="121"/>
      <c r="E33" s="122"/>
      <c r="F33" s="122"/>
      <c r="H33" s="122"/>
      <c r="I33" s="122"/>
    </row>
    <row r="34" spans="2:9" ht="22" customHeight="1">
      <c r="B34" s="123"/>
      <c r="C34" s="123"/>
      <c r="D34" s="124"/>
      <c r="E34" s="107"/>
      <c r="F34" s="107"/>
      <c r="I34" s="107"/>
    </row>
    <row r="35" spans="2:9" ht="22" customHeight="1">
      <c r="B35" s="123"/>
      <c r="C35" s="123"/>
      <c r="D35" s="124"/>
      <c r="E35" s="107"/>
      <c r="F35" s="107"/>
      <c r="H35" s="125"/>
      <c r="I35" s="107"/>
    </row>
    <row r="36" spans="2:9" ht="22" customHeight="1">
      <c r="B36" s="123"/>
      <c r="C36" s="123"/>
      <c r="D36" s="124"/>
      <c r="E36" s="107"/>
      <c r="F36" s="107"/>
      <c r="H36" s="125"/>
      <c r="I36" s="107"/>
    </row>
    <row r="37" spans="2:9" ht="22" customHeight="1">
      <c r="B37" s="123"/>
      <c r="C37" s="123"/>
      <c r="D37" s="124"/>
      <c r="E37" s="107"/>
      <c r="F37" s="107"/>
      <c r="H37" s="125"/>
      <c r="I37" s="107"/>
    </row>
    <row r="38" spans="2:9" ht="22" customHeight="1">
      <c r="H38" s="126"/>
      <c r="I38" s="109"/>
    </row>
    <row r="39" spans="2:9" ht="22" customHeight="1">
      <c r="H39" s="113"/>
      <c r="I39" s="109"/>
    </row>
  </sheetData>
  <mergeCells count="5">
    <mergeCell ref="B2:E2"/>
    <mergeCell ref="B24:C24"/>
    <mergeCell ref="B18:C18"/>
    <mergeCell ref="B4:C4"/>
    <mergeCell ref="B25:C25"/>
  </mergeCells>
  <phoneticPr fontId="11"/>
  <pageMargins left="0.7" right="0.7" top="0.75" bottom="0.75" header="0.3" footer="0.3"/>
  <pageSetup paperSize="9"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BI127"/>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8.9296875" defaultRowHeight="20" customHeight="1"/>
  <cols>
    <col min="1" max="1" width="4.53125" style="127" customWidth="1"/>
    <col min="2" max="2" width="5.1328125" style="197" customWidth="1"/>
    <col min="3" max="3" width="20.19921875" style="197" customWidth="1"/>
    <col min="4" max="7" width="11.53125" style="132" customWidth="1"/>
    <col min="8" max="25" width="9.1328125" style="132" customWidth="1"/>
    <col min="26" max="26" width="14.46484375" style="132" customWidth="1"/>
    <col min="27" max="29" width="12.19921875" style="132" customWidth="1"/>
    <col min="30" max="32" width="13.6640625" style="132" customWidth="1"/>
    <col min="33" max="33" width="18.1328125" style="132" customWidth="1"/>
    <col min="34" max="34" width="14.06640625" style="132" customWidth="1"/>
    <col min="35" max="35" width="16.53125" style="132" customWidth="1"/>
    <col min="36" max="36" width="15.06640625" style="132" customWidth="1"/>
    <col min="37" max="42" width="13.796875" style="132" customWidth="1"/>
    <col min="43" max="43" width="4.86328125" style="132" customWidth="1"/>
    <col min="44" max="44" width="13.796875" style="132" customWidth="1"/>
    <col min="45" max="45" width="14.53125" style="132" customWidth="1"/>
    <col min="46" max="16384" width="8.9296875" style="132"/>
  </cols>
  <sheetData>
    <row r="1" spans="1:45" ht="45.65" customHeight="1">
      <c r="B1" s="128"/>
      <c r="C1" s="129"/>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1"/>
      <c r="AF1" s="130"/>
      <c r="AG1" s="130"/>
      <c r="AI1" s="133"/>
    </row>
    <row r="2" spans="1:45" ht="13" customHeight="1" thickBot="1">
      <c r="B2" s="134"/>
      <c r="C2" s="135"/>
      <c r="D2" s="130"/>
      <c r="E2" s="130"/>
      <c r="F2" s="130"/>
      <c r="G2" s="130"/>
      <c r="H2" s="130"/>
      <c r="I2" s="130"/>
      <c r="J2" s="130"/>
      <c r="K2" s="130"/>
      <c r="L2" s="130"/>
      <c r="M2" s="130"/>
      <c r="N2" s="130"/>
      <c r="O2" s="130"/>
      <c r="P2" s="130"/>
      <c r="Q2" s="130"/>
      <c r="R2" s="130"/>
      <c r="S2" s="130"/>
      <c r="T2" s="130"/>
      <c r="U2" s="130"/>
      <c r="V2" s="130"/>
      <c r="W2" s="130"/>
      <c r="X2" s="130"/>
      <c r="Y2" s="130"/>
      <c r="Z2" s="136"/>
      <c r="AA2" s="136"/>
      <c r="AB2" s="136"/>
      <c r="AC2" s="136"/>
      <c r="AD2" s="130"/>
      <c r="AE2" s="130"/>
      <c r="AF2" s="130"/>
      <c r="AG2" s="131"/>
    </row>
    <row r="3" spans="1:45" ht="25" customHeight="1" thickBot="1">
      <c r="B3" s="961" t="s">
        <v>340</v>
      </c>
      <c r="C3" s="962"/>
      <c r="D3" s="974" t="s">
        <v>92</v>
      </c>
      <c r="E3" s="975"/>
      <c r="F3" s="975"/>
      <c r="G3" s="976"/>
      <c r="H3" s="137"/>
      <c r="I3" s="137"/>
      <c r="J3" s="137"/>
      <c r="K3" s="137"/>
      <c r="L3" s="137"/>
      <c r="M3" s="137"/>
      <c r="N3" s="137"/>
      <c r="O3" s="137"/>
      <c r="P3" s="137"/>
      <c r="Q3" s="137"/>
      <c r="R3" s="137"/>
      <c r="S3" s="137"/>
      <c r="T3" s="137"/>
      <c r="U3" s="137"/>
      <c r="V3" s="137"/>
      <c r="W3" s="137"/>
      <c r="X3" s="137"/>
      <c r="Y3" s="138"/>
      <c r="Z3" s="139"/>
      <c r="AA3" s="971" t="s">
        <v>91</v>
      </c>
      <c r="AB3" s="972"/>
      <c r="AC3" s="973"/>
      <c r="AD3" s="140"/>
      <c r="AE3" s="141"/>
      <c r="AF3" s="142"/>
      <c r="AG3" s="143"/>
      <c r="AH3" s="144"/>
      <c r="AI3" s="145"/>
      <c r="AJ3" s="146"/>
      <c r="AK3" s="981" t="s">
        <v>121</v>
      </c>
      <c r="AL3" s="982"/>
      <c r="AM3" s="983"/>
      <c r="AN3" s="981" t="s">
        <v>125</v>
      </c>
      <c r="AO3" s="982"/>
      <c r="AP3" s="983"/>
      <c r="AR3" s="147"/>
      <c r="AS3" s="148"/>
    </row>
    <row r="4" spans="1:45" ht="20" customHeight="1">
      <c r="B4" s="963"/>
      <c r="C4" s="964"/>
      <c r="D4" s="967" t="s">
        <v>85</v>
      </c>
      <c r="E4" s="969" t="s">
        <v>1909</v>
      </c>
      <c r="F4" s="957" t="s">
        <v>1910</v>
      </c>
      <c r="G4" s="977" t="s">
        <v>1971</v>
      </c>
      <c r="H4" s="149"/>
      <c r="I4" s="150"/>
      <c r="J4" s="150"/>
      <c r="K4" s="150"/>
      <c r="L4" s="150"/>
      <c r="M4" s="150"/>
      <c r="N4" s="150"/>
      <c r="O4" s="150"/>
      <c r="P4" s="151"/>
      <c r="Q4" s="152"/>
      <c r="R4" s="141"/>
      <c r="S4" s="141"/>
      <c r="T4" s="141"/>
      <c r="U4" s="141"/>
      <c r="V4" s="141"/>
      <c r="W4" s="141"/>
      <c r="X4" s="141"/>
      <c r="Y4" s="141"/>
      <c r="Z4" s="953" t="s">
        <v>115</v>
      </c>
      <c r="AA4" s="153" t="s">
        <v>76</v>
      </c>
      <c r="AB4" s="154" t="s">
        <v>73</v>
      </c>
      <c r="AC4" s="957" t="s">
        <v>116</v>
      </c>
      <c r="AD4" s="955" t="s">
        <v>117</v>
      </c>
      <c r="AE4" s="979" t="s">
        <v>118</v>
      </c>
      <c r="AF4" s="951" t="s">
        <v>119</v>
      </c>
      <c r="AG4" s="996" t="s">
        <v>1977</v>
      </c>
      <c r="AH4" s="994" t="s">
        <v>1978</v>
      </c>
      <c r="AI4" s="951" t="s">
        <v>120</v>
      </c>
      <c r="AJ4" s="999" t="s">
        <v>98</v>
      </c>
      <c r="AK4" s="984" t="s">
        <v>122</v>
      </c>
      <c r="AL4" s="986" t="s">
        <v>123</v>
      </c>
      <c r="AM4" s="988" t="s">
        <v>124</v>
      </c>
      <c r="AN4" s="984" t="s">
        <v>122</v>
      </c>
      <c r="AO4" s="986" t="s">
        <v>123</v>
      </c>
      <c r="AP4" s="988" t="s">
        <v>124</v>
      </c>
      <c r="AR4" s="990" t="s">
        <v>1880</v>
      </c>
      <c r="AS4" s="992" t="s">
        <v>1881</v>
      </c>
    </row>
    <row r="5" spans="1:45" ht="32.5" customHeight="1">
      <c r="B5" s="963"/>
      <c r="C5" s="964"/>
      <c r="D5" s="968"/>
      <c r="E5" s="970"/>
      <c r="F5" s="958"/>
      <c r="G5" s="978"/>
      <c r="H5" s="155" t="s">
        <v>343</v>
      </c>
      <c r="I5" s="156" t="s">
        <v>344</v>
      </c>
      <c r="J5" s="156" t="s">
        <v>345</v>
      </c>
      <c r="K5" s="156" t="s">
        <v>346</v>
      </c>
      <c r="L5" s="156" t="s">
        <v>347</v>
      </c>
      <c r="M5" s="156" t="s">
        <v>348</v>
      </c>
      <c r="N5" s="156" t="s">
        <v>349</v>
      </c>
      <c r="O5" s="156" t="s">
        <v>350</v>
      </c>
      <c r="P5" s="157" t="s">
        <v>282</v>
      </c>
      <c r="Q5" s="158" t="s">
        <v>343</v>
      </c>
      <c r="R5" s="159" t="s">
        <v>344</v>
      </c>
      <c r="S5" s="159" t="s">
        <v>345</v>
      </c>
      <c r="T5" s="159" t="s">
        <v>346</v>
      </c>
      <c r="U5" s="159" t="s">
        <v>347</v>
      </c>
      <c r="V5" s="159" t="s">
        <v>348</v>
      </c>
      <c r="W5" s="159" t="s">
        <v>349</v>
      </c>
      <c r="X5" s="159" t="s">
        <v>350</v>
      </c>
      <c r="Y5" s="159" t="s">
        <v>282</v>
      </c>
      <c r="Z5" s="954"/>
      <c r="AA5" s="153" t="s">
        <v>1911</v>
      </c>
      <c r="AB5" s="154" t="s">
        <v>86</v>
      </c>
      <c r="AC5" s="958"/>
      <c r="AD5" s="956"/>
      <c r="AE5" s="980"/>
      <c r="AF5" s="952"/>
      <c r="AG5" s="997"/>
      <c r="AH5" s="995"/>
      <c r="AI5" s="998"/>
      <c r="AJ5" s="1000"/>
      <c r="AK5" s="985"/>
      <c r="AL5" s="987"/>
      <c r="AM5" s="989"/>
      <c r="AN5" s="985"/>
      <c r="AO5" s="987"/>
      <c r="AP5" s="989"/>
      <c r="AR5" s="991"/>
      <c r="AS5" s="993"/>
    </row>
    <row r="6" spans="1:45" ht="20" customHeight="1" thickBot="1">
      <c r="B6" s="965"/>
      <c r="C6" s="966"/>
      <c r="D6" s="160"/>
      <c r="E6" s="161"/>
      <c r="F6" s="162" t="s">
        <v>90</v>
      </c>
      <c r="G6" s="162" t="s">
        <v>89</v>
      </c>
      <c r="H6" s="163"/>
      <c r="I6" s="164"/>
      <c r="J6" s="164"/>
      <c r="K6" s="164"/>
      <c r="L6" s="164"/>
      <c r="M6" s="164"/>
      <c r="N6" s="164"/>
      <c r="O6" s="164"/>
      <c r="P6" s="165"/>
      <c r="Q6" s="166"/>
      <c r="R6" s="167"/>
      <c r="S6" s="167"/>
      <c r="T6" s="167"/>
      <c r="U6" s="167"/>
      <c r="V6" s="167"/>
      <c r="W6" s="167"/>
      <c r="X6" s="168"/>
      <c r="Y6" s="169"/>
      <c r="Z6" s="170"/>
      <c r="AA6" s="160" t="s">
        <v>87</v>
      </c>
      <c r="AB6" s="171"/>
      <c r="AC6" s="167" t="s">
        <v>88</v>
      </c>
      <c r="AD6" s="172"/>
      <c r="AE6" s="173"/>
      <c r="AF6" s="174"/>
      <c r="AG6" s="175"/>
      <c r="AH6" s="176"/>
      <c r="AI6" s="177"/>
      <c r="AJ6" s="178"/>
      <c r="AK6" s="179"/>
      <c r="AL6" s="180"/>
      <c r="AM6" s="181"/>
      <c r="AN6" s="179"/>
      <c r="AO6" s="180"/>
      <c r="AP6" s="181"/>
      <c r="AR6" s="182"/>
      <c r="AS6" s="183"/>
    </row>
    <row r="7" spans="1:45" s="187" customFormat="1" ht="15.5" customHeight="1">
      <c r="A7" s="127">
        <v>1</v>
      </c>
      <c r="B7" s="184" t="s">
        <v>339</v>
      </c>
      <c r="C7" s="185" t="s">
        <v>134</v>
      </c>
      <c r="D7" s="648">
        <f>+入力と結果!D7+入力と結果!F7</f>
        <v>0</v>
      </c>
      <c r="E7" s="649">
        <f>+入力と結果!D7*係数表!T7</f>
        <v>0</v>
      </c>
      <c r="F7" s="650">
        <f>+E7+入力と結果!F7</f>
        <v>0</v>
      </c>
      <c r="G7" s="651">
        <f>+入力と結果!D7*係数表!S7</f>
        <v>0</v>
      </c>
      <c r="H7" s="652">
        <f>+$F7*係数表!E7</f>
        <v>0</v>
      </c>
      <c r="I7" s="653">
        <f>+$F7*係数表!F7</f>
        <v>0</v>
      </c>
      <c r="J7" s="653">
        <f>+$F7*係数表!G7</f>
        <v>0</v>
      </c>
      <c r="K7" s="653">
        <f>+$F7*係数表!H7</f>
        <v>0</v>
      </c>
      <c r="L7" s="653">
        <f>+$F7*係数表!I7</f>
        <v>0</v>
      </c>
      <c r="M7" s="653">
        <f>+$F7*係数表!J7</f>
        <v>0</v>
      </c>
      <c r="N7" s="653">
        <f>+$F7*係数表!K7</f>
        <v>0</v>
      </c>
      <c r="O7" s="653">
        <f>+$F7*係数表!L7</f>
        <v>0</v>
      </c>
      <c r="P7" s="654">
        <f>+$F7*係数表!M7</f>
        <v>0</v>
      </c>
      <c r="Q7" s="655">
        <f>+$G7*係数表!E7</f>
        <v>0</v>
      </c>
      <c r="R7" s="656">
        <f>+$G7*係数表!F7</f>
        <v>0</v>
      </c>
      <c r="S7" s="656">
        <f>+$G7*係数表!G7</f>
        <v>0</v>
      </c>
      <c r="T7" s="656">
        <f>+$G7*係数表!H7</f>
        <v>0</v>
      </c>
      <c r="U7" s="656">
        <f>+$G7*係数表!I7</f>
        <v>0</v>
      </c>
      <c r="V7" s="656">
        <f>+$G7*係数表!J7</f>
        <v>0</v>
      </c>
      <c r="W7" s="656">
        <f>+$G7*係数表!K7</f>
        <v>0</v>
      </c>
      <c r="X7" s="656">
        <f>+$G7*係数表!L7</f>
        <v>0</v>
      </c>
      <c r="Y7" s="657">
        <f>+$G7*係数表!M7</f>
        <v>0</v>
      </c>
      <c r="Z7" s="650">
        <f t="shared" ref="Z7:Z38" si="0">+F7-SUM(H7:P7)</f>
        <v>0</v>
      </c>
      <c r="AA7" s="648">
        <f>+入力と結果!E7*係数表!T7</f>
        <v>113299.10556768226</v>
      </c>
      <c r="AB7" s="658">
        <f>+入力と結果!E7*係数表!S7</f>
        <v>36830.544432317736</v>
      </c>
      <c r="AC7" s="659">
        <f>+AA7+入力と結果!G7</f>
        <v>113299.10556768226</v>
      </c>
      <c r="AD7" s="660">
        <f t="shared" ref="AD7:AD38" si="1">+Z7+AC7</f>
        <v>113299.10556768226</v>
      </c>
      <c r="AE7" s="651">
        <f t="array" ref="AE7:AE114">MMULT(逆行列係数表!D7:DG114,波及推計!AD7:AD114)</f>
        <v>266461.82228440017</v>
      </c>
      <c r="AF7" s="660">
        <f>+AE7-AD7</f>
        <v>153162.71671671793</v>
      </c>
      <c r="AG7" s="661">
        <f>+AE7*賃金!I3</f>
        <v>49835.066055831587</v>
      </c>
      <c r="AH7" s="662">
        <f>+AG115*消費転換率!C7*係数表!AO7</f>
        <v>2258787.0376659972</v>
      </c>
      <c r="AI7" s="663">
        <f>+AH$7*係数表!AK7</f>
        <v>42397.006341853674</v>
      </c>
      <c r="AJ7" s="663">
        <f t="shared" ref="AJ7:AJ38" si="2">+AI7+AE7</f>
        <v>308858.82862625387</v>
      </c>
      <c r="AK7" s="664">
        <f>+AE7*係数表!AD7</f>
        <v>141995.38349409841</v>
      </c>
      <c r="AL7" s="665">
        <f>+AI7*係数表!AD7</f>
        <v>22593.027109481278</v>
      </c>
      <c r="AM7" s="666">
        <f>+AK7+AL7</f>
        <v>164588.41060357969</v>
      </c>
      <c r="AN7" s="664">
        <f>+AE7*係数表!Y7</f>
        <v>90285.075450061733</v>
      </c>
      <c r="AO7" s="665">
        <f>+AI7*係数表!Y7</f>
        <v>14365.348415074252</v>
      </c>
      <c r="AP7" s="666">
        <f>+AN7+AO7</f>
        <v>104650.42386513599</v>
      </c>
      <c r="AQ7" s="196"/>
      <c r="AR7" s="664">
        <f>+AJ7*環境係数!AD4</f>
        <v>6872043.1745738778</v>
      </c>
      <c r="AS7" s="666">
        <f>+AJ7*環境係数!AE4</f>
        <v>479935.47478737833</v>
      </c>
    </row>
    <row r="8" spans="1:45" s="187" customFormat="1" ht="15.5" customHeight="1">
      <c r="A8" s="127">
        <v>2</v>
      </c>
      <c r="B8" s="188" t="s">
        <v>135</v>
      </c>
      <c r="C8" s="185" t="s">
        <v>136</v>
      </c>
      <c r="D8" s="667">
        <f>+入力と結果!D8+入力と結果!F8</f>
        <v>0</v>
      </c>
      <c r="E8" s="668">
        <f>+入力と結果!D8*係数表!T8</f>
        <v>0</v>
      </c>
      <c r="F8" s="669">
        <f>+E8+入力と結果!F8</f>
        <v>0</v>
      </c>
      <c r="G8" s="670">
        <f>+入力と結果!D8*係数表!S8</f>
        <v>0</v>
      </c>
      <c r="H8" s="671">
        <f>+$F8*係数表!E8</f>
        <v>0</v>
      </c>
      <c r="I8" s="672">
        <f>+$F8*係数表!F8</f>
        <v>0</v>
      </c>
      <c r="J8" s="672">
        <f>+$F8*係数表!G8</f>
        <v>0</v>
      </c>
      <c r="K8" s="672">
        <f>+$F8*係数表!H8</f>
        <v>0</v>
      </c>
      <c r="L8" s="672">
        <f>+$F8*係数表!I8</f>
        <v>0</v>
      </c>
      <c r="M8" s="672">
        <f>+$F8*係数表!J8</f>
        <v>0</v>
      </c>
      <c r="N8" s="672">
        <f>+$F8*係数表!K8</f>
        <v>0</v>
      </c>
      <c r="O8" s="672">
        <f>+$F8*係数表!L8</f>
        <v>0</v>
      </c>
      <c r="P8" s="673">
        <f>+$F8*係数表!M8</f>
        <v>0</v>
      </c>
      <c r="Q8" s="671">
        <f>+$G8*係数表!E8</f>
        <v>0</v>
      </c>
      <c r="R8" s="672">
        <f>+$G8*係数表!F8</f>
        <v>0</v>
      </c>
      <c r="S8" s="672">
        <f>+$G8*係数表!G8</f>
        <v>0</v>
      </c>
      <c r="T8" s="672">
        <f>+$G8*係数表!H8</f>
        <v>0</v>
      </c>
      <c r="U8" s="672">
        <f>+$G8*係数表!I8</f>
        <v>0</v>
      </c>
      <c r="V8" s="672">
        <f>+$G8*係数表!J8</f>
        <v>0</v>
      </c>
      <c r="W8" s="672">
        <f>+$G8*係数表!K8</f>
        <v>0</v>
      </c>
      <c r="X8" s="672">
        <f>+$G8*係数表!L8</f>
        <v>0</v>
      </c>
      <c r="Y8" s="673">
        <f>+$G8*係数表!M8</f>
        <v>0</v>
      </c>
      <c r="Z8" s="669">
        <f t="shared" si="0"/>
        <v>0</v>
      </c>
      <c r="AA8" s="667">
        <f>+入力と結果!E8*係数表!T8</f>
        <v>11967.239908049727</v>
      </c>
      <c r="AB8" s="674">
        <f>+入力と結果!E8*係数表!S8</f>
        <v>200.21009195027375</v>
      </c>
      <c r="AC8" s="675">
        <f>+AA8+入力と結果!G8</f>
        <v>11967.239908049727</v>
      </c>
      <c r="AD8" s="676">
        <f t="shared" si="1"/>
        <v>11967.239908049727</v>
      </c>
      <c r="AE8" s="670">
        <v>155846.12229094378</v>
      </c>
      <c r="AF8" s="676">
        <f t="shared" ref="AF8:AF71" si="3">+AE8-AD8</f>
        <v>143878.88238289405</v>
      </c>
      <c r="AG8" s="677">
        <f>+AE8*賃金!I4</f>
        <v>14966.828252019917</v>
      </c>
      <c r="AH8" s="665"/>
      <c r="AI8" s="663">
        <f>+AH$7*係数表!AK8</f>
        <v>24810.9912379257</v>
      </c>
      <c r="AJ8" s="663">
        <f t="shared" si="2"/>
        <v>180657.11352886946</v>
      </c>
      <c r="AK8" s="664">
        <f>+AE8*係数表!AD8</f>
        <v>44956.599939422471</v>
      </c>
      <c r="AL8" s="665">
        <f>+AI8*係数表!AD8</f>
        <v>7157.1739533025193</v>
      </c>
      <c r="AM8" s="666">
        <f t="shared" ref="AM8:AM34" si="4">+AK8+AL8</f>
        <v>52113.773892724988</v>
      </c>
      <c r="AN8" s="664">
        <f>+AE8*係数表!Y8</f>
        <v>7126.9201193720128</v>
      </c>
      <c r="AO8" s="665">
        <f>+AI8*係数表!Y8</f>
        <v>1134.6188794163584</v>
      </c>
      <c r="AP8" s="666">
        <f t="shared" ref="AP8:AP33" si="5">+AN8+AO8</f>
        <v>8261.5389987883718</v>
      </c>
      <c r="AQ8" s="196"/>
      <c r="AR8" s="664">
        <f>+AJ8*環境係数!AD5</f>
        <v>581311.66960925271</v>
      </c>
      <c r="AS8" s="666">
        <f>+AJ8*環境係数!AE5</f>
        <v>39698.989591915168</v>
      </c>
    </row>
    <row r="9" spans="1:45" s="187" customFormat="1" ht="15.5" customHeight="1">
      <c r="A9" s="127">
        <v>3</v>
      </c>
      <c r="B9" s="188" t="s">
        <v>137</v>
      </c>
      <c r="C9" s="185" t="s">
        <v>138</v>
      </c>
      <c r="D9" s="667">
        <f>+入力と結果!D9+入力と結果!F9</f>
        <v>0</v>
      </c>
      <c r="E9" s="668">
        <f>+入力と結果!D9*係数表!T9</f>
        <v>0</v>
      </c>
      <c r="F9" s="669">
        <f>+E9+入力と結果!F9</f>
        <v>0</v>
      </c>
      <c r="G9" s="670">
        <f>+入力と結果!D9*係数表!S9</f>
        <v>0</v>
      </c>
      <c r="H9" s="671">
        <f>+$F9*係数表!E9</f>
        <v>0</v>
      </c>
      <c r="I9" s="672">
        <f>+$F9*係数表!F9</f>
        <v>0</v>
      </c>
      <c r="J9" s="672">
        <f>+$F9*係数表!G9</f>
        <v>0</v>
      </c>
      <c r="K9" s="672">
        <f>+$F9*係数表!H9</f>
        <v>0</v>
      </c>
      <c r="L9" s="672">
        <f>+$F9*係数表!I9</f>
        <v>0</v>
      </c>
      <c r="M9" s="672">
        <f>+$F9*係数表!J9</f>
        <v>0</v>
      </c>
      <c r="N9" s="672">
        <f>+$F9*係数表!K9</f>
        <v>0</v>
      </c>
      <c r="O9" s="672">
        <f>+$F9*係数表!L9</f>
        <v>0</v>
      </c>
      <c r="P9" s="673">
        <f>+$F9*係数表!M9</f>
        <v>0</v>
      </c>
      <c r="Q9" s="671">
        <f>+$G9*係数表!E9</f>
        <v>0</v>
      </c>
      <c r="R9" s="672">
        <f>+$G9*係数表!F9</f>
        <v>0</v>
      </c>
      <c r="S9" s="672">
        <f>+$G9*係数表!G9</f>
        <v>0</v>
      </c>
      <c r="T9" s="672">
        <f>+$G9*係数表!H9</f>
        <v>0</v>
      </c>
      <c r="U9" s="672">
        <f>+$G9*係数表!I9</f>
        <v>0</v>
      </c>
      <c r="V9" s="672">
        <f>+$G9*係数表!J9</f>
        <v>0</v>
      </c>
      <c r="W9" s="672">
        <f>+$G9*係数表!K9</f>
        <v>0</v>
      </c>
      <c r="X9" s="672">
        <f>+$G9*係数表!L9</f>
        <v>0</v>
      </c>
      <c r="Y9" s="673">
        <f>+$G9*係数表!M9</f>
        <v>0</v>
      </c>
      <c r="Z9" s="669">
        <f t="shared" si="0"/>
        <v>0</v>
      </c>
      <c r="AA9" s="667">
        <f>+入力と結果!E9*係数表!T9</f>
        <v>0</v>
      </c>
      <c r="AB9" s="674">
        <f>+入力と結果!E9*係数表!S9</f>
        <v>0</v>
      </c>
      <c r="AC9" s="675">
        <f>+AA9+入力と結果!G9</f>
        <v>0</v>
      </c>
      <c r="AD9" s="676">
        <f t="shared" si="1"/>
        <v>0</v>
      </c>
      <c r="AE9" s="670">
        <v>18927.549806063365</v>
      </c>
      <c r="AF9" s="676">
        <f t="shared" si="3"/>
        <v>18927.549806063365</v>
      </c>
      <c r="AG9" s="677">
        <f>+AE9*賃金!I5</f>
        <v>2892.2198130906827</v>
      </c>
      <c r="AH9" s="665"/>
      <c r="AI9" s="663">
        <f>+AH$7*係数表!AK9</f>
        <v>3012.0762916169961</v>
      </c>
      <c r="AJ9" s="663">
        <f t="shared" si="2"/>
        <v>21939.626097680361</v>
      </c>
      <c r="AK9" s="664">
        <f>+AE9*係数表!AD9</f>
        <v>11545.611991478314</v>
      </c>
      <c r="AL9" s="665">
        <f>+AI9*係数表!AD9</f>
        <v>1837.335762318284</v>
      </c>
      <c r="AM9" s="666">
        <f t="shared" si="4"/>
        <v>13382.947753796598</v>
      </c>
      <c r="AN9" s="664">
        <f>+AE9*係数表!Y9</f>
        <v>1374.5382580363212</v>
      </c>
      <c r="AO9" s="665">
        <f>+AI9*係数表!Y9</f>
        <v>218.74009797218585</v>
      </c>
      <c r="AP9" s="666">
        <f t="shared" si="5"/>
        <v>1593.278356008507</v>
      </c>
      <c r="AQ9" s="196"/>
      <c r="AR9" s="664">
        <f>+AJ9*環境係数!AD6</f>
        <v>212551.92308116314</v>
      </c>
      <c r="AS9" s="666">
        <f>+AJ9*環境係数!AE6</f>
        <v>14594.868168053526</v>
      </c>
    </row>
    <row r="10" spans="1:45" s="187" customFormat="1" ht="15.5" customHeight="1">
      <c r="A10" s="127">
        <v>4</v>
      </c>
      <c r="B10" s="188" t="s">
        <v>139</v>
      </c>
      <c r="C10" s="185" t="s">
        <v>140</v>
      </c>
      <c r="D10" s="667">
        <f>+入力と結果!D10+入力と結果!F10</f>
        <v>0</v>
      </c>
      <c r="E10" s="668">
        <f>+入力と結果!D10*係数表!T10</f>
        <v>0</v>
      </c>
      <c r="F10" s="669">
        <f>+E10+入力と結果!F10</f>
        <v>0</v>
      </c>
      <c r="G10" s="670">
        <f>+入力と結果!D10*係数表!S10</f>
        <v>0</v>
      </c>
      <c r="H10" s="671">
        <f>+$F10*係数表!E10</f>
        <v>0</v>
      </c>
      <c r="I10" s="672">
        <f>+$F10*係数表!F10</f>
        <v>0</v>
      </c>
      <c r="J10" s="672">
        <f>+$F10*係数表!G10</f>
        <v>0</v>
      </c>
      <c r="K10" s="672">
        <f>+$F10*係数表!H10</f>
        <v>0</v>
      </c>
      <c r="L10" s="672">
        <f>+$F10*係数表!I10</f>
        <v>0</v>
      </c>
      <c r="M10" s="672">
        <f>+$F10*係数表!J10</f>
        <v>0</v>
      </c>
      <c r="N10" s="672">
        <f>+$F10*係数表!K10</f>
        <v>0</v>
      </c>
      <c r="O10" s="672">
        <f>+$F10*係数表!L10</f>
        <v>0</v>
      </c>
      <c r="P10" s="673">
        <f>+$F10*係数表!M10</f>
        <v>0</v>
      </c>
      <c r="Q10" s="671">
        <f>+$G10*係数表!E10</f>
        <v>0</v>
      </c>
      <c r="R10" s="672">
        <f>+$G10*係数表!F10</f>
        <v>0</v>
      </c>
      <c r="S10" s="672">
        <f>+$G10*係数表!G10</f>
        <v>0</v>
      </c>
      <c r="T10" s="672">
        <f>+$G10*係数表!H10</f>
        <v>0</v>
      </c>
      <c r="U10" s="672">
        <f>+$G10*係数表!I10</f>
        <v>0</v>
      </c>
      <c r="V10" s="672">
        <f>+$G10*係数表!J10</f>
        <v>0</v>
      </c>
      <c r="W10" s="672">
        <f>+$G10*係数表!K10</f>
        <v>0</v>
      </c>
      <c r="X10" s="672">
        <f>+$G10*係数表!L10</f>
        <v>0</v>
      </c>
      <c r="Y10" s="673">
        <f>+$G10*係数表!M10</f>
        <v>0</v>
      </c>
      <c r="Z10" s="669">
        <f t="shared" si="0"/>
        <v>0</v>
      </c>
      <c r="AA10" s="667">
        <f>+入力と結果!E10*係数表!T10</f>
        <v>8100.5677058798246</v>
      </c>
      <c r="AB10" s="674">
        <f>+入力と結果!E10*係数表!S10</f>
        <v>1091.2322941201767</v>
      </c>
      <c r="AC10" s="675">
        <f>+AA10+入力と結果!G10</f>
        <v>8100.5677058798246</v>
      </c>
      <c r="AD10" s="676">
        <f t="shared" si="1"/>
        <v>8100.5677058798246</v>
      </c>
      <c r="AE10" s="670">
        <v>15458.018754889661</v>
      </c>
      <c r="AF10" s="676">
        <f t="shared" si="3"/>
        <v>7357.4510490098364</v>
      </c>
      <c r="AG10" s="677">
        <f>+AE10*賃金!I6</f>
        <v>3265.9825713636865</v>
      </c>
      <c r="AH10" s="665"/>
      <c r="AI10" s="663">
        <f>+AH$7*係数表!AK10</f>
        <v>2450.6535281871547</v>
      </c>
      <c r="AJ10" s="663">
        <f t="shared" si="2"/>
        <v>17908.672283076816</v>
      </c>
      <c r="AK10" s="664">
        <f>+AE10*係数表!AD10</f>
        <v>8897.3376144593549</v>
      </c>
      <c r="AL10" s="665">
        <f>+AI10*係数表!AD10</f>
        <v>1410.5489301111111</v>
      </c>
      <c r="AM10" s="666">
        <f t="shared" si="4"/>
        <v>10307.886544570465</v>
      </c>
      <c r="AN10" s="664">
        <f>+AE10*係数表!Y10</f>
        <v>1858.4262461894937</v>
      </c>
      <c r="AO10" s="665">
        <f>+AI10*係数表!Y10</f>
        <v>294.62759162840734</v>
      </c>
      <c r="AP10" s="666">
        <f t="shared" si="5"/>
        <v>2153.0538378179008</v>
      </c>
      <c r="AQ10" s="196"/>
      <c r="AR10" s="664">
        <f>+AJ10*環境係数!AD7</f>
        <v>194382.510133623</v>
      </c>
      <c r="AS10" s="666">
        <f>+AJ10*環境係数!AE7</f>
        <v>13282.282617949735</v>
      </c>
    </row>
    <row r="11" spans="1:45" s="187" customFormat="1" ht="15.5" customHeight="1">
      <c r="A11" s="127">
        <v>5</v>
      </c>
      <c r="B11" s="188" t="s">
        <v>141</v>
      </c>
      <c r="C11" s="185" t="s">
        <v>142</v>
      </c>
      <c r="D11" s="667">
        <f>+入力と結果!D11+入力と結果!F11</f>
        <v>0</v>
      </c>
      <c r="E11" s="668">
        <f>+入力と結果!D11*係数表!T11</f>
        <v>0</v>
      </c>
      <c r="F11" s="669">
        <f>+E11+入力と結果!F11</f>
        <v>0</v>
      </c>
      <c r="G11" s="670">
        <f>+入力と結果!D11*係数表!S11</f>
        <v>0</v>
      </c>
      <c r="H11" s="671">
        <f>+$F11*係数表!E11</f>
        <v>0</v>
      </c>
      <c r="I11" s="672">
        <f>+$F11*係数表!F11</f>
        <v>0</v>
      </c>
      <c r="J11" s="672">
        <f>+$F11*係数表!G11</f>
        <v>0</v>
      </c>
      <c r="K11" s="672">
        <f>+$F11*係数表!H11</f>
        <v>0</v>
      </c>
      <c r="L11" s="672">
        <f>+$F11*係数表!I11</f>
        <v>0</v>
      </c>
      <c r="M11" s="672">
        <f>+$F11*係数表!J11</f>
        <v>0</v>
      </c>
      <c r="N11" s="672">
        <f>+$F11*係数表!K11</f>
        <v>0</v>
      </c>
      <c r="O11" s="672">
        <f>+$F11*係数表!L11</f>
        <v>0</v>
      </c>
      <c r="P11" s="673">
        <f>+$F11*係数表!M11</f>
        <v>0</v>
      </c>
      <c r="Q11" s="671">
        <f>+$G11*係数表!E11</f>
        <v>0</v>
      </c>
      <c r="R11" s="672">
        <f>+$G11*係数表!F11</f>
        <v>0</v>
      </c>
      <c r="S11" s="672">
        <f>+$G11*係数表!G11</f>
        <v>0</v>
      </c>
      <c r="T11" s="672">
        <f>+$G11*係数表!H11</f>
        <v>0</v>
      </c>
      <c r="U11" s="672">
        <f>+$G11*係数表!I11</f>
        <v>0</v>
      </c>
      <c r="V11" s="672">
        <f>+$G11*係数表!J11</f>
        <v>0</v>
      </c>
      <c r="W11" s="672">
        <f>+$G11*係数表!K11</f>
        <v>0</v>
      </c>
      <c r="X11" s="672">
        <f>+$G11*係数表!L11</f>
        <v>0</v>
      </c>
      <c r="Y11" s="673">
        <f>+$G11*係数表!M11</f>
        <v>0</v>
      </c>
      <c r="Z11" s="669">
        <f t="shared" si="0"/>
        <v>0</v>
      </c>
      <c r="AA11" s="667">
        <f>+入力と結果!E11*係数表!T11</f>
        <v>14086.210629599456</v>
      </c>
      <c r="AB11" s="674">
        <f>+入力と結果!E11*係数表!S11</f>
        <v>2050.7893704005455</v>
      </c>
      <c r="AC11" s="675">
        <f>+AA11+入力と結果!G11</f>
        <v>14086.210629599456</v>
      </c>
      <c r="AD11" s="676">
        <f t="shared" si="1"/>
        <v>14086.210629599456</v>
      </c>
      <c r="AE11" s="670">
        <v>57335.305260023466</v>
      </c>
      <c r="AF11" s="676">
        <f t="shared" si="3"/>
        <v>43249.094630424006</v>
      </c>
      <c r="AG11" s="677">
        <f>+AE11*賃金!I7</f>
        <v>9021.7176891218351</v>
      </c>
      <c r="AH11" s="665"/>
      <c r="AI11" s="663">
        <f>+AH$7*係数表!AK11</f>
        <v>9122.6485712224203</v>
      </c>
      <c r="AJ11" s="663">
        <f t="shared" si="2"/>
        <v>66457.95383124589</v>
      </c>
      <c r="AK11" s="664">
        <f>+AE11*係数表!AD11</f>
        <v>31219.933872119404</v>
      </c>
      <c r="AL11" s="665">
        <f>+AI11*係数表!AD11</f>
        <v>4967.4190071981484</v>
      </c>
      <c r="AM11" s="666">
        <f t="shared" si="4"/>
        <v>36187.35287931755</v>
      </c>
      <c r="AN11" s="664">
        <f>+AE11*係数表!Y11</f>
        <v>6442.176275613293</v>
      </c>
      <c r="AO11" s="665">
        <f>+AI11*係数表!Y11</f>
        <v>1025.0178302837649</v>
      </c>
      <c r="AP11" s="666">
        <f t="shared" si="5"/>
        <v>7467.1941058970579</v>
      </c>
      <c r="AQ11" s="196"/>
      <c r="AR11" s="664">
        <f>+AJ11*環境係数!AD8</f>
        <v>4382476.5628948482</v>
      </c>
      <c r="AS11" s="666">
        <f>+AJ11*環境係数!AE8</f>
        <v>310705.51062189427</v>
      </c>
    </row>
    <row r="12" spans="1:45" s="187" customFormat="1" ht="15.5" customHeight="1">
      <c r="A12" s="127">
        <v>6</v>
      </c>
      <c r="B12" s="188" t="s">
        <v>143</v>
      </c>
      <c r="C12" s="185" t="s">
        <v>144</v>
      </c>
      <c r="D12" s="667">
        <f>+入力と結果!D12+入力と結果!F12</f>
        <v>0</v>
      </c>
      <c r="E12" s="668">
        <f>+入力と結果!D12*係数表!T12</f>
        <v>0</v>
      </c>
      <c r="F12" s="669">
        <f>+E12+入力と結果!F12</f>
        <v>0</v>
      </c>
      <c r="G12" s="670">
        <f>+入力と結果!D12*係数表!S12</f>
        <v>0</v>
      </c>
      <c r="H12" s="671">
        <f>+$F12*係数表!E12</f>
        <v>0</v>
      </c>
      <c r="I12" s="672">
        <f>+$F12*係数表!F12</f>
        <v>0</v>
      </c>
      <c r="J12" s="672">
        <f>+$F12*係数表!G12</f>
        <v>0</v>
      </c>
      <c r="K12" s="672">
        <f>+$F12*係数表!H12</f>
        <v>0</v>
      </c>
      <c r="L12" s="672">
        <f>+$F12*係数表!I12</f>
        <v>0</v>
      </c>
      <c r="M12" s="672">
        <f>+$F12*係数表!J12</f>
        <v>0</v>
      </c>
      <c r="N12" s="672">
        <f>+$F12*係数表!K12</f>
        <v>0</v>
      </c>
      <c r="O12" s="672">
        <f>+$F12*係数表!L12</f>
        <v>0</v>
      </c>
      <c r="P12" s="673">
        <f>+$F12*係数表!M12</f>
        <v>0</v>
      </c>
      <c r="Q12" s="671">
        <f>+$G12*係数表!E12</f>
        <v>0</v>
      </c>
      <c r="R12" s="672">
        <f>+$G12*係数表!F12</f>
        <v>0</v>
      </c>
      <c r="S12" s="672">
        <f>+$G12*係数表!G12</f>
        <v>0</v>
      </c>
      <c r="T12" s="672">
        <f>+$G12*係数表!H12</f>
        <v>0</v>
      </c>
      <c r="U12" s="672">
        <f>+$G12*係数表!I12</f>
        <v>0</v>
      </c>
      <c r="V12" s="672">
        <f>+$G12*係数表!J12</f>
        <v>0</v>
      </c>
      <c r="W12" s="672">
        <f>+$G12*係数表!K12</f>
        <v>0</v>
      </c>
      <c r="X12" s="672">
        <f>+$G12*係数表!L12</f>
        <v>0</v>
      </c>
      <c r="Y12" s="673">
        <f>+$G12*係数表!M12</f>
        <v>0</v>
      </c>
      <c r="Z12" s="669">
        <f t="shared" si="0"/>
        <v>0</v>
      </c>
      <c r="AA12" s="667">
        <f>+入力と結果!E12*係数表!T12</f>
        <v>8.3026312823106692E-3</v>
      </c>
      <c r="AB12" s="674">
        <f>+入力と結果!E12*係数表!S12</f>
        <v>0.69169736871768939</v>
      </c>
      <c r="AC12" s="675">
        <f>+AA12+入力と結果!G12</f>
        <v>8.3026312823106692E-3</v>
      </c>
      <c r="AD12" s="676">
        <f t="shared" si="1"/>
        <v>8.3026312823106692E-3</v>
      </c>
      <c r="AE12" s="670">
        <v>3609.2420880812242</v>
      </c>
      <c r="AF12" s="676">
        <f t="shared" si="3"/>
        <v>3609.2337854499419</v>
      </c>
      <c r="AG12" s="677">
        <f>+AE12*賃金!I8</f>
        <v>342.76566227761828</v>
      </c>
      <c r="AH12" s="665"/>
      <c r="AI12" s="663">
        <f>+AH$7*係数表!AK12</f>
        <v>567.43279655251683</v>
      </c>
      <c r="AJ12" s="663">
        <f t="shared" si="2"/>
        <v>4176.6748846337414</v>
      </c>
      <c r="AK12" s="664">
        <f>+AE12*係数表!AD12</f>
        <v>2076.2226635445763</v>
      </c>
      <c r="AL12" s="665">
        <f>+AI12*係数表!AD12</f>
        <v>326.41668347249453</v>
      </c>
      <c r="AM12" s="666">
        <f t="shared" si="4"/>
        <v>2402.639347017071</v>
      </c>
      <c r="AN12" s="664">
        <f>+AE12*係数表!Y12</f>
        <v>52.673442007818373</v>
      </c>
      <c r="AO12" s="665">
        <f>+AI12*係数表!Y12</f>
        <v>8.2811398551635662</v>
      </c>
      <c r="AP12" s="666">
        <f t="shared" si="5"/>
        <v>60.954581862981939</v>
      </c>
      <c r="AQ12" s="196"/>
      <c r="AR12" s="664">
        <f>+AJ12*環境係数!AD9</f>
        <v>138443.04604836035</v>
      </c>
      <c r="AS12" s="666">
        <f>+AJ12*環境係数!AE9</f>
        <v>7519.2982473821585</v>
      </c>
    </row>
    <row r="13" spans="1:45" s="187" customFormat="1" ht="15.5" customHeight="1">
      <c r="A13" s="127">
        <v>7</v>
      </c>
      <c r="B13" s="188" t="s">
        <v>145</v>
      </c>
      <c r="C13" s="185" t="s">
        <v>146</v>
      </c>
      <c r="D13" s="667">
        <f>+入力と結果!D13+入力と結果!F13</f>
        <v>0</v>
      </c>
      <c r="E13" s="668">
        <f>+入力と結果!D13*係数表!T13</f>
        <v>0</v>
      </c>
      <c r="F13" s="669">
        <f>+E13+入力と結果!F13</f>
        <v>0</v>
      </c>
      <c r="G13" s="670">
        <f>+入力と結果!D13*係数表!S13</f>
        <v>0</v>
      </c>
      <c r="H13" s="671">
        <f>+$F13*係数表!E13</f>
        <v>0</v>
      </c>
      <c r="I13" s="672">
        <f>+$F13*係数表!F13</f>
        <v>0</v>
      </c>
      <c r="J13" s="672">
        <f>+$F13*係数表!G13</f>
        <v>0</v>
      </c>
      <c r="K13" s="672">
        <f>+$F13*係数表!H13</f>
        <v>0</v>
      </c>
      <c r="L13" s="672">
        <f>+$F13*係数表!I13</f>
        <v>0</v>
      </c>
      <c r="M13" s="672">
        <f>+$F13*係数表!J13</f>
        <v>0</v>
      </c>
      <c r="N13" s="672">
        <f>+$F13*係数表!K13</f>
        <v>0</v>
      </c>
      <c r="O13" s="672">
        <f>+$F13*係数表!L13</f>
        <v>0</v>
      </c>
      <c r="P13" s="673">
        <f>+$F13*係数表!M13</f>
        <v>0</v>
      </c>
      <c r="Q13" s="671">
        <f>+$G13*係数表!E13</f>
        <v>0</v>
      </c>
      <c r="R13" s="672">
        <f>+$G13*係数表!F13</f>
        <v>0</v>
      </c>
      <c r="S13" s="672">
        <f>+$G13*係数表!G13</f>
        <v>0</v>
      </c>
      <c r="T13" s="672">
        <f>+$G13*係数表!H13</f>
        <v>0</v>
      </c>
      <c r="U13" s="672">
        <f>+$G13*係数表!I13</f>
        <v>0</v>
      </c>
      <c r="V13" s="672">
        <f>+$G13*係数表!J13</f>
        <v>0</v>
      </c>
      <c r="W13" s="672">
        <f>+$G13*係数表!K13</f>
        <v>0</v>
      </c>
      <c r="X13" s="672">
        <f>+$G13*係数表!L13</f>
        <v>0</v>
      </c>
      <c r="Y13" s="673">
        <f>+$G13*係数表!M13</f>
        <v>0</v>
      </c>
      <c r="Z13" s="669">
        <f t="shared" si="0"/>
        <v>0</v>
      </c>
      <c r="AA13" s="667">
        <f>+入力と結果!E13*係数表!T13</f>
        <v>-29.866375017322063</v>
      </c>
      <c r="AB13" s="674">
        <f>+入力と結果!E13*係数表!S13</f>
        <v>-227.18362498267794</v>
      </c>
      <c r="AC13" s="675">
        <f>+AA13+入力と結果!G13</f>
        <v>-29.866375017322063</v>
      </c>
      <c r="AD13" s="676">
        <f t="shared" si="1"/>
        <v>-29.866375017322063</v>
      </c>
      <c r="AE13" s="670">
        <v>1548.5207837827479</v>
      </c>
      <c r="AF13" s="676">
        <f t="shared" si="3"/>
        <v>1578.38715880007</v>
      </c>
      <c r="AG13" s="677">
        <f>+AE13*賃金!I9</f>
        <v>301.99150206384053</v>
      </c>
      <c r="AH13" s="665"/>
      <c r="AI13" s="663">
        <f>+AH$7*係数表!AK13</f>
        <v>243.92410798214144</v>
      </c>
      <c r="AJ13" s="663">
        <f t="shared" si="2"/>
        <v>1792.4448917648892</v>
      </c>
      <c r="AK13" s="664">
        <f>+AE13*係数表!AD13</f>
        <v>867.46538292834634</v>
      </c>
      <c r="AL13" s="665">
        <f>+AI13*係数表!AD13</f>
        <v>136.64377123779681</v>
      </c>
      <c r="AM13" s="666">
        <f t="shared" si="4"/>
        <v>1004.1091541661432</v>
      </c>
      <c r="AN13" s="664">
        <f>+AE13*係数表!Y13</f>
        <v>81.541870957265402</v>
      </c>
      <c r="AO13" s="665">
        <f>+AI13*係数表!Y13</f>
        <v>12.844534180457181</v>
      </c>
      <c r="AP13" s="666">
        <f t="shared" si="5"/>
        <v>94.386405137722591</v>
      </c>
      <c r="AQ13" s="196"/>
      <c r="AR13" s="664">
        <f>+AJ13*環境係数!AD10</f>
        <v>39474.255714716237</v>
      </c>
      <c r="AS13" s="666">
        <f>+AJ13*環境係数!AE10</f>
        <v>2730.1166423243571</v>
      </c>
    </row>
    <row r="14" spans="1:45" s="187" customFormat="1" ht="15.5" customHeight="1">
      <c r="A14" s="127">
        <v>8</v>
      </c>
      <c r="B14" s="188" t="s">
        <v>147</v>
      </c>
      <c r="C14" s="185" t="s">
        <v>148</v>
      </c>
      <c r="D14" s="667">
        <f>+入力と結果!D14+入力と結果!F14</f>
        <v>0</v>
      </c>
      <c r="E14" s="668">
        <f>+入力と結果!D14*係数表!T14</f>
        <v>0</v>
      </c>
      <c r="F14" s="669">
        <f>+E14+入力と結果!F14</f>
        <v>0</v>
      </c>
      <c r="G14" s="670">
        <f>+入力と結果!D14*係数表!S14</f>
        <v>0</v>
      </c>
      <c r="H14" s="671">
        <f>+$F14*係数表!E14</f>
        <v>0</v>
      </c>
      <c r="I14" s="672">
        <f>+$F14*係数表!F14</f>
        <v>0</v>
      </c>
      <c r="J14" s="672">
        <f>+$F14*係数表!G14</f>
        <v>0</v>
      </c>
      <c r="K14" s="672">
        <f>+$F14*係数表!H14</f>
        <v>0</v>
      </c>
      <c r="L14" s="672">
        <f>+$F14*係数表!I14</f>
        <v>0</v>
      </c>
      <c r="M14" s="672">
        <f>+$F14*係数表!J14</f>
        <v>0</v>
      </c>
      <c r="N14" s="672">
        <f>+$F14*係数表!K14</f>
        <v>0</v>
      </c>
      <c r="O14" s="672">
        <f>+$F14*係数表!L14</f>
        <v>0</v>
      </c>
      <c r="P14" s="673">
        <f>+$F14*係数表!M14</f>
        <v>0</v>
      </c>
      <c r="Q14" s="671">
        <f>+$G14*係数表!E14</f>
        <v>0</v>
      </c>
      <c r="R14" s="672">
        <f>+$G14*係数表!F14</f>
        <v>0</v>
      </c>
      <c r="S14" s="672">
        <f>+$G14*係数表!G14</f>
        <v>0</v>
      </c>
      <c r="T14" s="672">
        <f>+$G14*係数表!H14</f>
        <v>0</v>
      </c>
      <c r="U14" s="672">
        <f>+$G14*係数表!I14</f>
        <v>0</v>
      </c>
      <c r="V14" s="672">
        <f>+$G14*係数表!J14</f>
        <v>0</v>
      </c>
      <c r="W14" s="672">
        <f>+$G14*係数表!K14</f>
        <v>0</v>
      </c>
      <c r="X14" s="672">
        <f>+$G14*係数表!L14</f>
        <v>0</v>
      </c>
      <c r="Y14" s="673">
        <f>+$G14*係数表!M14</f>
        <v>0</v>
      </c>
      <c r="Z14" s="669">
        <f t="shared" si="0"/>
        <v>0</v>
      </c>
      <c r="AA14" s="667">
        <f>+入力と結果!E14*係数表!T14</f>
        <v>938718.30173861678</v>
      </c>
      <c r="AB14" s="674">
        <f>+入力と結果!E14*係数表!S14</f>
        <v>171152.79826138334</v>
      </c>
      <c r="AC14" s="675">
        <f>+AA14+入力と結果!G14</f>
        <v>938718.30173861678</v>
      </c>
      <c r="AD14" s="676">
        <f t="shared" si="1"/>
        <v>938718.30173861678</v>
      </c>
      <c r="AE14" s="670">
        <v>1321849.2097380701</v>
      </c>
      <c r="AF14" s="676">
        <f t="shared" si="3"/>
        <v>383130.90799945337</v>
      </c>
      <c r="AG14" s="677">
        <f>+AE14*賃金!I10</f>
        <v>164945.1795393533</v>
      </c>
      <c r="AH14" s="665"/>
      <c r="AI14" s="663">
        <f>+AH$7*係数表!AK14</f>
        <v>210599.79248120927</v>
      </c>
      <c r="AJ14" s="663">
        <f t="shared" si="2"/>
        <v>1532449.0022192793</v>
      </c>
      <c r="AK14" s="664">
        <f>+AE14*係数表!AD14</f>
        <v>407268.05022483825</v>
      </c>
      <c r="AL14" s="665">
        <f>+AI14*係数表!AD14</f>
        <v>64886.801179518377</v>
      </c>
      <c r="AM14" s="666">
        <f t="shared" si="4"/>
        <v>472154.85140435665</v>
      </c>
      <c r="AN14" s="664">
        <f>+AE14*係数表!Y14</f>
        <v>59411.880906084625</v>
      </c>
      <c r="AO14" s="665">
        <f>+AI14*係数表!Y14</f>
        <v>9465.6256534881704</v>
      </c>
      <c r="AP14" s="666">
        <f t="shared" si="5"/>
        <v>68877.506559572794</v>
      </c>
      <c r="AQ14" s="196"/>
      <c r="AR14" s="664">
        <f>+AJ14*環境係数!AD11</f>
        <v>5737833.4175851271</v>
      </c>
      <c r="AS14" s="666">
        <f>+AJ14*環境係数!AE11</f>
        <v>323219.98795881326</v>
      </c>
    </row>
    <row r="15" spans="1:45" s="187" customFormat="1" ht="15.5" customHeight="1">
      <c r="A15" s="127">
        <v>9</v>
      </c>
      <c r="B15" s="188" t="s">
        <v>149</v>
      </c>
      <c r="C15" s="185" t="s">
        <v>150</v>
      </c>
      <c r="D15" s="667">
        <f>+入力と結果!D15+入力と結果!F15</f>
        <v>0</v>
      </c>
      <c r="E15" s="668">
        <f>+入力と結果!D15*係数表!T15</f>
        <v>0</v>
      </c>
      <c r="F15" s="669">
        <f>+E15+入力と結果!F15</f>
        <v>0</v>
      </c>
      <c r="G15" s="670">
        <f>+入力と結果!D15*係数表!S15</f>
        <v>0</v>
      </c>
      <c r="H15" s="671">
        <f>+$F15*係数表!E15</f>
        <v>0</v>
      </c>
      <c r="I15" s="672">
        <f>+$F15*係数表!F15</f>
        <v>0</v>
      </c>
      <c r="J15" s="672">
        <f>+$F15*係数表!G15</f>
        <v>0</v>
      </c>
      <c r="K15" s="672">
        <f>+$F15*係数表!H15</f>
        <v>0</v>
      </c>
      <c r="L15" s="672">
        <f>+$F15*係数表!I15</f>
        <v>0</v>
      </c>
      <c r="M15" s="672">
        <f>+$F15*係数表!J15</f>
        <v>0</v>
      </c>
      <c r="N15" s="672">
        <f>+$F15*係数表!K15</f>
        <v>0</v>
      </c>
      <c r="O15" s="672">
        <f>+$F15*係数表!L15</f>
        <v>0</v>
      </c>
      <c r="P15" s="673">
        <f>+$F15*係数表!M15</f>
        <v>0</v>
      </c>
      <c r="Q15" s="671">
        <f>+$G15*係数表!E15</f>
        <v>0</v>
      </c>
      <c r="R15" s="672">
        <f>+$G15*係数表!F15</f>
        <v>0</v>
      </c>
      <c r="S15" s="672">
        <f>+$G15*係数表!G15</f>
        <v>0</v>
      </c>
      <c r="T15" s="672">
        <f>+$G15*係数表!H15</f>
        <v>0</v>
      </c>
      <c r="U15" s="672">
        <f>+$G15*係数表!I15</f>
        <v>0</v>
      </c>
      <c r="V15" s="672">
        <f>+$G15*係数表!J15</f>
        <v>0</v>
      </c>
      <c r="W15" s="672">
        <f>+$G15*係数表!K15</f>
        <v>0</v>
      </c>
      <c r="X15" s="672">
        <f>+$G15*係数表!L15</f>
        <v>0</v>
      </c>
      <c r="Y15" s="673">
        <f>+$G15*係数表!M15</f>
        <v>0</v>
      </c>
      <c r="Z15" s="669">
        <f t="shared" si="0"/>
        <v>0</v>
      </c>
      <c r="AA15" s="667">
        <f>+入力と結果!E15*係数表!T15</f>
        <v>202042.13729163993</v>
      </c>
      <c r="AB15" s="674">
        <f>+入力と結果!E15*係数表!S15</f>
        <v>17890.612708360088</v>
      </c>
      <c r="AC15" s="675">
        <f>+AA15+入力と結果!G15</f>
        <v>202042.13729163993</v>
      </c>
      <c r="AD15" s="676">
        <f t="shared" si="1"/>
        <v>202042.13729163993</v>
      </c>
      <c r="AE15" s="670">
        <v>256985.87917933284</v>
      </c>
      <c r="AF15" s="676">
        <f t="shared" si="3"/>
        <v>54943.741887692915</v>
      </c>
      <c r="AG15" s="677">
        <f>+AE15*賃金!I11</f>
        <v>17163.90965972334</v>
      </c>
      <c r="AH15" s="665"/>
      <c r="AI15" s="663">
        <f>+AH$7*係数表!AK15</f>
        <v>41007.539315617491</v>
      </c>
      <c r="AJ15" s="663">
        <f t="shared" si="2"/>
        <v>297993.41849495034</v>
      </c>
      <c r="AK15" s="664">
        <f>+AE15*係数表!AD15</f>
        <v>127087.65272759044</v>
      </c>
      <c r="AL15" s="665">
        <f>+AI15*係数表!AD15</f>
        <v>20279.526378643637</v>
      </c>
      <c r="AM15" s="666">
        <f t="shared" si="4"/>
        <v>147367.17910623408</v>
      </c>
      <c r="AN15" s="664">
        <f>+AE15*係数表!Y15</f>
        <v>4643.9693700582056</v>
      </c>
      <c r="AO15" s="665">
        <f>+AI15*係数表!Y15</f>
        <v>741.04366018605947</v>
      </c>
      <c r="AP15" s="666">
        <f t="shared" si="5"/>
        <v>5385.0130302442649</v>
      </c>
      <c r="AQ15" s="196"/>
      <c r="AR15" s="664">
        <f>+AJ15*環境係数!AD12</f>
        <v>1705043.8243639627</v>
      </c>
      <c r="AS15" s="666">
        <f>+AJ15*環境係数!AE12</f>
        <v>93053.761332044349</v>
      </c>
    </row>
    <row r="16" spans="1:45" s="187" customFormat="1" ht="15.5" customHeight="1">
      <c r="A16" s="127">
        <v>10</v>
      </c>
      <c r="B16" s="188" t="s">
        <v>151</v>
      </c>
      <c r="C16" s="185" t="s">
        <v>152</v>
      </c>
      <c r="D16" s="667">
        <f>+入力と結果!D16+入力と結果!F16</f>
        <v>0</v>
      </c>
      <c r="E16" s="668">
        <f>+入力と結果!D16*係数表!T16</f>
        <v>0</v>
      </c>
      <c r="F16" s="669">
        <f>+E16+入力と結果!F16</f>
        <v>0</v>
      </c>
      <c r="G16" s="670">
        <f>+入力と結果!D16*係数表!S16</f>
        <v>0</v>
      </c>
      <c r="H16" s="671">
        <f>+$F16*係数表!E16</f>
        <v>0</v>
      </c>
      <c r="I16" s="672">
        <f>+$F16*係数表!F16</f>
        <v>0</v>
      </c>
      <c r="J16" s="672">
        <f>+$F16*係数表!G16</f>
        <v>0</v>
      </c>
      <c r="K16" s="672">
        <f>+$F16*係数表!H16</f>
        <v>0</v>
      </c>
      <c r="L16" s="672">
        <f>+$F16*係数表!I16</f>
        <v>0</v>
      </c>
      <c r="M16" s="672">
        <f>+$F16*係数表!J16</f>
        <v>0</v>
      </c>
      <c r="N16" s="672">
        <f>+$F16*係数表!K16</f>
        <v>0</v>
      </c>
      <c r="O16" s="672">
        <f>+$F16*係数表!L16</f>
        <v>0</v>
      </c>
      <c r="P16" s="673">
        <f>+$F16*係数表!M16</f>
        <v>0</v>
      </c>
      <c r="Q16" s="671">
        <f>+$G16*係数表!E16</f>
        <v>0</v>
      </c>
      <c r="R16" s="672">
        <f>+$G16*係数表!F16</f>
        <v>0</v>
      </c>
      <c r="S16" s="672">
        <f>+$G16*係数表!G16</f>
        <v>0</v>
      </c>
      <c r="T16" s="672">
        <f>+$G16*係数表!H16</f>
        <v>0</v>
      </c>
      <c r="U16" s="672">
        <f>+$G16*係数表!I16</f>
        <v>0</v>
      </c>
      <c r="V16" s="672">
        <f>+$G16*係数表!J16</f>
        <v>0</v>
      </c>
      <c r="W16" s="672">
        <f>+$G16*係数表!K16</f>
        <v>0</v>
      </c>
      <c r="X16" s="672">
        <f>+$G16*係数表!L16</f>
        <v>0</v>
      </c>
      <c r="Y16" s="673">
        <f>+$G16*係数表!M16</f>
        <v>0</v>
      </c>
      <c r="Z16" s="669">
        <f t="shared" si="0"/>
        <v>0</v>
      </c>
      <c r="AA16" s="667">
        <f>+入力と結果!E16*係数表!T16</f>
        <v>9919.6899966415058</v>
      </c>
      <c r="AB16" s="674">
        <f>+入力と結果!E16*係数表!S16</f>
        <v>1196.8600033584951</v>
      </c>
      <c r="AC16" s="675">
        <f>+AA16+入力と結果!G16</f>
        <v>9919.6899966415058</v>
      </c>
      <c r="AD16" s="676">
        <f t="shared" si="1"/>
        <v>9919.6899966415058</v>
      </c>
      <c r="AE16" s="670">
        <v>60956.903569819486</v>
      </c>
      <c r="AF16" s="676">
        <f t="shared" si="3"/>
        <v>51037.213573177978</v>
      </c>
      <c r="AG16" s="677">
        <f>+AE16*賃金!I12</f>
        <v>2993.4939181672435</v>
      </c>
      <c r="AH16" s="665"/>
      <c r="AI16" s="663">
        <f>+AH$7*係数表!AK16</f>
        <v>9687.5952752259</v>
      </c>
      <c r="AJ16" s="663">
        <f t="shared" si="2"/>
        <v>70644.498845045382</v>
      </c>
      <c r="AK16" s="664">
        <f>+AE16*係数表!AD16</f>
        <v>15863.114825590177</v>
      </c>
      <c r="AL16" s="665">
        <f>+AI16*係数表!AD16</f>
        <v>2521.0505658105626</v>
      </c>
      <c r="AM16" s="666">
        <f t="shared" si="4"/>
        <v>18384.16539140074</v>
      </c>
      <c r="AN16" s="664">
        <f>+AE16*係数表!Y16</f>
        <v>842.78053943720784</v>
      </c>
      <c r="AO16" s="665">
        <f>+AI16*係数表!Y16</f>
        <v>133.93916511117837</v>
      </c>
      <c r="AP16" s="666">
        <f t="shared" si="5"/>
        <v>976.71970454838618</v>
      </c>
      <c r="AQ16" s="196"/>
      <c r="AR16" s="664">
        <f>+AJ16*環境係数!AD13</f>
        <v>132923.95103802075</v>
      </c>
      <c r="AS16" s="666">
        <f>+AJ16*環境係数!AE13</f>
        <v>7784.413804696007</v>
      </c>
    </row>
    <row r="17" spans="1:45" s="187" customFormat="1" ht="15.5" customHeight="1">
      <c r="A17" s="127">
        <v>11</v>
      </c>
      <c r="B17" s="188" t="s">
        <v>153</v>
      </c>
      <c r="C17" s="185" t="s">
        <v>154</v>
      </c>
      <c r="D17" s="667">
        <f>+入力と結果!D17+入力と結果!F17</f>
        <v>0</v>
      </c>
      <c r="E17" s="668">
        <f>+入力と結果!D17*係数表!T17</f>
        <v>0</v>
      </c>
      <c r="F17" s="669">
        <f>+E17+入力と結果!F17</f>
        <v>0</v>
      </c>
      <c r="G17" s="670">
        <f>+入力と結果!D17*係数表!S17</f>
        <v>0</v>
      </c>
      <c r="H17" s="671">
        <f>+$F17*係数表!E17</f>
        <v>0</v>
      </c>
      <c r="I17" s="672">
        <f>+$F17*係数表!F17</f>
        <v>0</v>
      </c>
      <c r="J17" s="672">
        <f>+$F17*係数表!G17</f>
        <v>0</v>
      </c>
      <c r="K17" s="672">
        <f>+$F17*係数表!H17</f>
        <v>0</v>
      </c>
      <c r="L17" s="672">
        <f>+$F17*係数表!I17</f>
        <v>0</v>
      </c>
      <c r="M17" s="672">
        <f>+$F17*係数表!J17</f>
        <v>0</v>
      </c>
      <c r="N17" s="672">
        <f>+$F17*係数表!K17</f>
        <v>0</v>
      </c>
      <c r="O17" s="672">
        <f>+$F17*係数表!L17</f>
        <v>0</v>
      </c>
      <c r="P17" s="673">
        <f>+$F17*係数表!M17</f>
        <v>0</v>
      </c>
      <c r="Q17" s="671">
        <f>+$G17*係数表!E17</f>
        <v>0</v>
      </c>
      <c r="R17" s="672">
        <f>+$G17*係数表!F17</f>
        <v>0</v>
      </c>
      <c r="S17" s="672">
        <f>+$G17*係数表!G17</f>
        <v>0</v>
      </c>
      <c r="T17" s="672">
        <f>+$G17*係数表!H17</f>
        <v>0</v>
      </c>
      <c r="U17" s="672">
        <f>+$G17*係数表!I17</f>
        <v>0</v>
      </c>
      <c r="V17" s="672">
        <f>+$G17*係数表!J17</f>
        <v>0</v>
      </c>
      <c r="W17" s="672">
        <f>+$G17*係数表!K17</f>
        <v>0</v>
      </c>
      <c r="X17" s="672">
        <f>+$G17*係数表!L17</f>
        <v>0</v>
      </c>
      <c r="Y17" s="673">
        <f>+$G17*係数表!M17</f>
        <v>0</v>
      </c>
      <c r="Z17" s="669">
        <f t="shared" si="0"/>
        <v>0</v>
      </c>
      <c r="AA17" s="667">
        <f>+入力と結果!E17*係数表!T17</f>
        <v>75264.786375074807</v>
      </c>
      <c r="AB17" s="674">
        <f>+入力と結果!E17*係数表!S17</f>
        <v>82083.01362492521</v>
      </c>
      <c r="AC17" s="675">
        <f>+AA17+入力と結果!G17</f>
        <v>75264.786375074807</v>
      </c>
      <c r="AD17" s="676">
        <f t="shared" si="1"/>
        <v>75264.786375074807</v>
      </c>
      <c r="AE17" s="670">
        <v>76530.354859722676</v>
      </c>
      <c r="AF17" s="676">
        <f t="shared" si="3"/>
        <v>1265.5684846478689</v>
      </c>
      <c r="AG17" s="677">
        <f>+AE17*賃金!I13</f>
        <v>2851.020358353132</v>
      </c>
      <c r="AH17" s="665"/>
      <c r="AI17" s="663">
        <f>+AH$7*係数表!AK17</f>
        <v>12237.988411850294</v>
      </c>
      <c r="AJ17" s="663">
        <f t="shared" si="2"/>
        <v>88768.343271572972</v>
      </c>
      <c r="AK17" s="664">
        <f>+AE17*係数表!AD17</f>
        <v>64215.268576703937</v>
      </c>
      <c r="AL17" s="665">
        <f>+AI17*係数表!AD17</f>
        <v>10268.679847963856</v>
      </c>
      <c r="AM17" s="666">
        <f t="shared" si="4"/>
        <v>74483.948424667789</v>
      </c>
      <c r="AN17" s="664">
        <f>+AE17*係数表!Y17</f>
        <v>338.34625709727231</v>
      </c>
      <c r="AO17" s="665">
        <f>+AI17*係数表!Y17</f>
        <v>54.105035591943199</v>
      </c>
      <c r="AP17" s="666">
        <f t="shared" si="5"/>
        <v>392.45129268921551</v>
      </c>
      <c r="AQ17" s="196"/>
      <c r="AR17" s="664">
        <f>+AJ17*環境係数!AD14</f>
        <v>15857.778271995156</v>
      </c>
      <c r="AS17" s="666">
        <f>+AJ17*環境係数!AE14</f>
        <v>327.4104785296106</v>
      </c>
    </row>
    <row r="18" spans="1:45" s="187" customFormat="1" ht="15.5" customHeight="1">
      <c r="A18" s="127">
        <v>12</v>
      </c>
      <c r="B18" s="188" t="s">
        <v>155</v>
      </c>
      <c r="C18" s="185" t="s">
        <v>156</v>
      </c>
      <c r="D18" s="667">
        <f>+入力と結果!D18+入力と結果!F18</f>
        <v>0</v>
      </c>
      <c r="E18" s="668">
        <f>+入力と結果!D18*係数表!T18</f>
        <v>0</v>
      </c>
      <c r="F18" s="669">
        <f>+E18+入力と結果!F18</f>
        <v>0</v>
      </c>
      <c r="G18" s="670">
        <f>+入力と結果!D18*係数表!S18</f>
        <v>0</v>
      </c>
      <c r="H18" s="671">
        <f>+$F18*係数表!E18</f>
        <v>0</v>
      </c>
      <c r="I18" s="672">
        <f>+$F18*係数表!F18</f>
        <v>0</v>
      </c>
      <c r="J18" s="672">
        <f>+$F18*係数表!G18</f>
        <v>0</v>
      </c>
      <c r="K18" s="672">
        <f>+$F18*係数表!H18</f>
        <v>0</v>
      </c>
      <c r="L18" s="672">
        <f>+$F18*係数表!I18</f>
        <v>0</v>
      </c>
      <c r="M18" s="672">
        <f>+$F18*係数表!J18</f>
        <v>0</v>
      </c>
      <c r="N18" s="672">
        <f>+$F18*係数表!K18</f>
        <v>0</v>
      </c>
      <c r="O18" s="672">
        <f>+$F18*係数表!L18</f>
        <v>0</v>
      </c>
      <c r="P18" s="673">
        <f>+$F18*係数表!M18</f>
        <v>0</v>
      </c>
      <c r="Q18" s="671">
        <f>+$G18*係数表!E18</f>
        <v>0</v>
      </c>
      <c r="R18" s="672">
        <f>+$G18*係数表!F18</f>
        <v>0</v>
      </c>
      <c r="S18" s="672">
        <f>+$G18*係数表!G18</f>
        <v>0</v>
      </c>
      <c r="T18" s="672">
        <f>+$G18*係数表!H18</f>
        <v>0</v>
      </c>
      <c r="U18" s="672">
        <f>+$G18*係数表!I18</f>
        <v>0</v>
      </c>
      <c r="V18" s="672">
        <f>+$G18*係数表!J18</f>
        <v>0</v>
      </c>
      <c r="W18" s="672">
        <f>+$G18*係数表!K18</f>
        <v>0</v>
      </c>
      <c r="X18" s="672">
        <f>+$G18*係数表!L18</f>
        <v>0</v>
      </c>
      <c r="Y18" s="673">
        <f>+$G18*係数表!M18</f>
        <v>0</v>
      </c>
      <c r="Z18" s="669">
        <f t="shared" si="0"/>
        <v>0</v>
      </c>
      <c r="AA18" s="667">
        <f>+入力と結果!E18*係数表!T18</f>
        <v>2640.0003186952945</v>
      </c>
      <c r="AB18" s="674">
        <f>+入力と結果!E18*係数表!S18</f>
        <v>1474.6496813047058</v>
      </c>
      <c r="AC18" s="675">
        <f>+AA18+入力と結果!G18</f>
        <v>2640.0003186952945</v>
      </c>
      <c r="AD18" s="676">
        <f t="shared" si="1"/>
        <v>2640.0003186952945</v>
      </c>
      <c r="AE18" s="670">
        <v>18426.386070193039</v>
      </c>
      <c r="AF18" s="676">
        <f t="shared" si="3"/>
        <v>15786.385751497744</v>
      </c>
      <c r="AG18" s="677">
        <f>+AE18*賃金!I14</f>
        <v>4228.7384177630875</v>
      </c>
      <c r="AH18" s="665"/>
      <c r="AI18" s="663">
        <f>+AH$7*係数表!AK18</f>
        <v>2904.9593317489339</v>
      </c>
      <c r="AJ18" s="663">
        <f t="shared" si="2"/>
        <v>21331.345401941973</v>
      </c>
      <c r="AK18" s="664">
        <f>+AE18*係数表!AD18</f>
        <v>8145.2420107577618</v>
      </c>
      <c r="AL18" s="665">
        <f>+AI18*係数表!AD18</f>
        <v>1284.1148936296181</v>
      </c>
      <c r="AM18" s="666">
        <f t="shared" si="4"/>
        <v>9429.3569043873795</v>
      </c>
      <c r="AN18" s="664">
        <f>+AE18*係数表!Y18</f>
        <v>2013.7788504451016</v>
      </c>
      <c r="AO18" s="665">
        <f>+AI18*係数表!Y18</f>
        <v>317.47656004788428</v>
      </c>
      <c r="AP18" s="666">
        <f t="shared" si="5"/>
        <v>2331.2554104929859</v>
      </c>
      <c r="AQ18" s="196"/>
      <c r="AR18" s="664">
        <f>+AJ18*環境係数!AD15</f>
        <v>244695.63225182824</v>
      </c>
      <c r="AS18" s="666">
        <f>+AJ18*環境係数!AE15</f>
        <v>14008.709883975904</v>
      </c>
    </row>
    <row r="19" spans="1:45" s="187" customFormat="1" ht="15.5" customHeight="1">
      <c r="A19" s="127">
        <v>13</v>
      </c>
      <c r="B19" s="188" t="s">
        <v>157</v>
      </c>
      <c r="C19" s="185" t="s">
        <v>158</v>
      </c>
      <c r="D19" s="667">
        <f>+入力と結果!D19+入力と結果!F19</f>
        <v>0</v>
      </c>
      <c r="E19" s="668">
        <f>+入力と結果!D19*係数表!T19</f>
        <v>0</v>
      </c>
      <c r="F19" s="669">
        <f>+E19+入力と結果!F19</f>
        <v>0</v>
      </c>
      <c r="G19" s="670">
        <f>+入力と結果!D19*係数表!S19</f>
        <v>0</v>
      </c>
      <c r="H19" s="671">
        <f>+$F19*係数表!E19</f>
        <v>0</v>
      </c>
      <c r="I19" s="672">
        <f>+$F19*係数表!F19</f>
        <v>0</v>
      </c>
      <c r="J19" s="672">
        <f>+$F19*係数表!G19</f>
        <v>0</v>
      </c>
      <c r="K19" s="672">
        <f>+$F19*係数表!H19</f>
        <v>0</v>
      </c>
      <c r="L19" s="672">
        <f>+$F19*係数表!I19</f>
        <v>0</v>
      </c>
      <c r="M19" s="672">
        <f>+$F19*係数表!J19</f>
        <v>0</v>
      </c>
      <c r="N19" s="672">
        <f>+$F19*係数表!K19</f>
        <v>0</v>
      </c>
      <c r="O19" s="672">
        <f>+$F19*係数表!L19</f>
        <v>0</v>
      </c>
      <c r="P19" s="673">
        <f>+$F19*係数表!M19</f>
        <v>0</v>
      </c>
      <c r="Q19" s="671">
        <f>+$G19*係数表!E19</f>
        <v>0</v>
      </c>
      <c r="R19" s="672">
        <f>+$G19*係数表!F19</f>
        <v>0</v>
      </c>
      <c r="S19" s="672">
        <f>+$G19*係数表!G19</f>
        <v>0</v>
      </c>
      <c r="T19" s="672">
        <f>+$G19*係数表!H19</f>
        <v>0</v>
      </c>
      <c r="U19" s="672">
        <f>+$G19*係数表!I19</f>
        <v>0</v>
      </c>
      <c r="V19" s="672">
        <f>+$G19*係数表!J19</f>
        <v>0</v>
      </c>
      <c r="W19" s="672">
        <f>+$G19*係数表!K19</f>
        <v>0</v>
      </c>
      <c r="X19" s="672">
        <f>+$G19*係数表!L19</f>
        <v>0</v>
      </c>
      <c r="Y19" s="673">
        <f>+$G19*係数表!M19</f>
        <v>0</v>
      </c>
      <c r="Z19" s="669">
        <f t="shared" si="0"/>
        <v>0</v>
      </c>
      <c r="AA19" s="667">
        <f>+入力と結果!E19*係数表!T19</f>
        <v>53942.714645421191</v>
      </c>
      <c r="AB19" s="674">
        <f>+入力と結果!E19*係数表!S19</f>
        <v>131802.63535457882</v>
      </c>
      <c r="AC19" s="675">
        <f>+AA19+入力と結果!G19</f>
        <v>53942.714645421191</v>
      </c>
      <c r="AD19" s="676">
        <f t="shared" si="1"/>
        <v>53942.714645421191</v>
      </c>
      <c r="AE19" s="670">
        <v>65581.181937257643</v>
      </c>
      <c r="AF19" s="676">
        <f t="shared" si="3"/>
        <v>11638.467291836452</v>
      </c>
      <c r="AG19" s="677">
        <f>+AE19*賃金!I15</f>
        <v>16292.909561362012</v>
      </c>
      <c r="AH19" s="665"/>
      <c r="AI19" s="663">
        <f>+AH$7*係数表!AK19</f>
        <v>10338.604098651784</v>
      </c>
      <c r="AJ19" s="663">
        <f t="shared" si="2"/>
        <v>75919.786035909434</v>
      </c>
      <c r="AK19" s="664">
        <f>+AE19*係数表!AD19</f>
        <v>27922.528998978032</v>
      </c>
      <c r="AL19" s="665">
        <f>+AI19*係数表!AD19</f>
        <v>4401.8720649124834</v>
      </c>
      <c r="AM19" s="666">
        <f t="shared" si="4"/>
        <v>32324.401063890517</v>
      </c>
      <c r="AN19" s="664">
        <f>+AE19*係数表!Y19</f>
        <v>8227.6172789103439</v>
      </c>
      <c r="AO19" s="665">
        <f>+AI19*係数表!Y19</f>
        <v>1297.050086765144</v>
      </c>
      <c r="AP19" s="666">
        <f t="shared" si="5"/>
        <v>9524.6673656754883</v>
      </c>
      <c r="AQ19" s="196"/>
      <c r="AR19" s="664">
        <f>+AJ19*環境係数!AD16</f>
        <v>214897.92035063595</v>
      </c>
      <c r="AS19" s="666">
        <f>+AJ19*環境係数!AE16</f>
        <v>11410.435198064153</v>
      </c>
    </row>
    <row r="20" spans="1:45" s="187" customFormat="1" ht="15.5" customHeight="1">
      <c r="A20" s="127">
        <v>14</v>
      </c>
      <c r="B20" s="188" t="s">
        <v>159</v>
      </c>
      <c r="C20" s="185" t="s">
        <v>160</v>
      </c>
      <c r="D20" s="667">
        <f>+入力と結果!D20+入力と結果!F20</f>
        <v>0</v>
      </c>
      <c r="E20" s="668">
        <f>+入力と結果!D20*係数表!T20</f>
        <v>0</v>
      </c>
      <c r="F20" s="669">
        <f>+E20+入力と結果!F20</f>
        <v>0</v>
      </c>
      <c r="G20" s="670">
        <f>+入力と結果!D20*係数表!S20</f>
        <v>0</v>
      </c>
      <c r="H20" s="671">
        <f>+$F20*係数表!E20</f>
        <v>0</v>
      </c>
      <c r="I20" s="672">
        <f>+$F20*係数表!F20</f>
        <v>0</v>
      </c>
      <c r="J20" s="672">
        <f>+$F20*係数表!G20</f>
        <v>0</v>
      </c>
      <c r="K20" s="672">
        <f>+$F20*係数表!H20</f>
        <v>0</v>
      </c>
      <c r="L20" s="672">
        <f>+$F20*係数表!I20</f>
        <v>0</v>
      </c>
      <c r="M20" s="672">
        <f>+$F20*係数表!J20</f>
        <v>0</v>
      </c>
      <c r="N20" s="672">
        <f>+$F20*係数表!K20</f>
        <v>0</v>
      </c>
      <c r="O20" s="672">
        <f>+$F20*係数表!L20</f>
        <v>0</v>
      </c>
      <c r="P20" s="673">
        <f>+$F20*係数表!M20</f>
        <v>0</v>
      </c>
      <c r="Q20" s="671">
        <f>+$G20*係数表!E20</f>
        <v>0</v>
      </c>
      <c r="R20" s="672">
        <f>+$G20*係数表!F20</f>
        <v>0</v>
      </c>
      <c r="S20" s="672">
        <f>+$G20*係数表!G20</f>
        <v>0</v>
      </c>
      <c r="T20" s="672">
        <f>+$G20*係数表!H20</f>
        <v>0</v>
      </c>
      <c r="U20" s="672">
        <f>+$G20*係数表!I20</f>
        <v>0</v>
      </c>
      <c r="V20" s="672">
        <f>+$G20*係数表!J20</f>
        <v>0</v>
      </c>
      <c r="W20" s="672">
        <f>+$G20*係数表!K20</f>
        <v>0</v>
      </c>
      <c r="X20" s="672">
        <f>+$G20*係数表!L20</f>
        <v>0</v>
      </c>
      <c r="Y20" s="673">
        <f>+$G20*係数表!M20</f>
        <v>0</v>
      </c>
      <c r="Z20" s="669">
        <f t="shared" si="0"/>
        <v>0</v>
      </c>
      <c r="AA20" s="667">
        <f>+入力と結果!E20*係数表!T20</f>
        <v>1763.4122678437805</v>
      </c>
      <c r="AB20" s="674">
        <f>+入力と結果!E20*係数表!S20</f>
        <v>735.0377321562197</v>
      </c>
      <c r="AC20" s="675">
        <f>+AA20+入力と結果!G20</f>
        <v>1763.4122678437805</v>
      </c>
      <c r="AD20" s="676">
        <f t="shared" si="1"/>
        <v>1763.4122678437805</v>
      </c>
      <c r="AE20" s="670">
        <v>19625.290975778789</v>
      </c>
      <c r="AF20" s="676">
        <f t="shared" si="3"/>
        <v>17861.878707935008</v>
      </c>
      <c r="AG20" s="677">
        <f>+AE20*賃金!I16</f>
        <v>2686.1120525345423</v>
      </c>
      <c r="AH20" s="665"/>
      <c r="AI20" s="663">
        <f>+AH$7*係数表!AK20</f>
        <v>3035.8929936285331</v>
      </c>
      <c r="AJ20" s="663">
        <f t="shared" si="2"/>
        <v>22661.183969407321</v>
      </c>
      <c r="AK20" s="664">
        <f>+AE20*係数表!AD20</f>
        <v>8753.4122813430986</v>
      </c>
      <c r="AL20" s="665">
        <f>+AI20*係数表!AD20</f>
        <v>1354.0906500733765</v>
      </c>
      <c r="AM20" s="666">
        <f t="shared" si="4"/>
        <v>10107.502931416475</v>
      </c>
      <c r="AN20" s="664">
        <f>+AE20*係数表!Y20</f>
        <v>1111.5521927689233</v>
      </c>
      <c r="AO20" s="665">
        <f>+AI20*係数表!Y20</f>
        <v>171.94922196284506</v>
      </c>
      <c r="AP20" s="666">
        <f t="shared" si="5"/>
        <v>1283.5014147317684</v>
      </c>
      <c r="AQ20" s="196"/>
      <c r="AR20" s="664">
        <f>+AJ20*環境係数!AD17</f>
        <v>83343.666131001679</v>
      </c>
      <c r="AS20" s="666">
        <f>+AJ20*環境係数!AE17</f>
        <v>3225.3446872050195</v>
      </c>
    </row>
    <row r="21" spans="1:45" s="187" customFormat="1" ht="15.5" customHeight="1">
      <c r="A21" s="127">
        <v>15</v>
      </c>
      <c r="B21" s="188" t="s">
        <v>161</v>
      </c>
      <c r="C21" s="185" t="s">
        <v>162</v>
      </c>
      <c r="D21" s="667">
        <f>+入力と結果!D21+入力と結果!F21</f>
        <v>0</v>
      </c>
      <c r="E21" s="668">
        <f>+入力と結果!D21*係数表!T21</f>
        <v>0</v>
      </c>
      <c r="F21" s="669">
        <f>+E21+入力と結果!F21</f>
        <v>0</v>
      </c>
      <c r="G21" s="670">
        <f>+入力と結果!D21*係数表!S21</f>
        <v>0</v>
      </c>
      <c r="H21" s="671">
        <f>+$F21*係数表!E21</f>
        <v>0</v>
      </c>
      <c r="I21" s="672">
        <f>+$F21*係数表!F21</f>
        <v>0</v>
      </c>
      <c r="J21" s="672">
        <f>+$F21*係数表!G21</f>
        <v>0</v>
      </c>
      <c r="K21" s="672">
        <f>+$F21*係数表!H21</f>
        <v>0</v>
      </c>
      <c r="L21" s="672">
        <f>+$F21*係数表!I21</f>
        <v>0</v>
      </c>
      <c r="M21" s="672">
        <f>+$F21*係数表!J21</f>
        <v>0</v>
      </c>
      <c r="N21" s="672">
        <f>+$F21*係数表!K21</f>
        <v>0</v>
      </c>
      <c r="O21" s="672">
        <f>+$F21*係数表!L21</f>
        <v>0</v>
      </c>
      <c r="P21" s="673">
        <f>+$F21*係数表!M21</f>
        <v>0</v>
      </c>
      <c r="Q21" s="671">
        <f>+$G21*係数表!E21</f>
        <v>0</v>
      </c>
      <c r="R21" s="672">
        <f>+$G21*係数表!F21</f>
        <v>0</v>
      </c>
      <c r="S21" s="672">
        <f>+$G21*係数表!G21</f>
        <v>0</v>
      </c>
      <c r="T21" s="672">
        <f>+$G21*係数表!H21</f>
        <v>0</v>
      </c>
      <c r="U21" s="672">
        <f>+$G21*係数表!I21</f>
        <v>0</v>
      </c>
      <c r="V21" s="672">
        <f>+$G21*係数表!J21</f>
        <v>0</v>
      </c>
      <c r="W21" s="672">
        <f>+$G21*係数表!K21</f>
        <v>0</v>
      </c>
      <c r="X21" s="672">
        <f>+$G21*係数表!L21</f>
        <v>0</v>
      </c>
      <c r="Y21" s="673">
        <f>+$G21*係数表!M21</f>
        <v>0</v>
      </c>
      <c r="Z21" s="669">
        <f t="shared" si="0"/>
        <v>0</v>
      </c>
      <c r="AA21" s="667">
        <f>+入力と結果!E21*係数表!T21</f>
        <v>4867.0952309946788</v>
      </c>
      <c r="AB21" s="674">
        <f>+入力と結果!E21*係数表!S21</f>
        <v>2099.3047690053218</v>
      </c>
      <c r="AC21" s="675">
        <f>+AA21+入力と結果!G21</f>
        <v>4867.0952309946788</v>
      </c>
      <c r="AD21" s="676">
        <f t="shared" si="1"/>
        <v>4867.0952309946788</v>
      </c>
      <c r="AE21" s="670">
        <v>28716.459900056288</v>
      </c>
      <c r="AF21" s="676">
        <f t="shared" si="3"/>
        <v>23849.364669061608</v>
      </c>
      <c r="AG21" s="677">
        <f>+AE21*賃金!I17</f>
        <v>5781.5275890021476</v>
      </c>
      <c r="AH21" s="665"/>
      <c r="AI21" s="663">
        <f>+AH$7*係数表!AK21</f>
        <v>4156.973753874272</v>
      </c>
      <c r="AJ21" s="663">
        <f t="shared" si="2"/>
        <v>32873.433653930559</v>
      </c>
      <c r="AK21" s="664">
        <f>+AE21*係数表!AD21</f>
        <v>12102.114583449631</v>
      </c>
      <c r="AL21" s="665">
        <f>+AI21*係数表!AD21</f>
        <v>1751.8932648686468</v>
      </c>
      <c r="AM21" s="666">
        <f t="shared" si="4"/>
        <v>13854.007848318277</v>
      </c>
      <c r="AN21" s="664">
        <f>+AE21*係数表!Y21</f>
        <v>2514.4778961834791</v>
      </c>
      <c r="AO21" s="665">
        <f>+AI21*係数表!Y21</f>
        <v>363.99398308533256</v>
      </c>
      <c r="AP21" s="666">
        <f t="shared" si="5"/>
        <v>2878.4718792688118</v>
      </c>
      <c r="AQ21" s="196"/>
      <c r="AR21" s="664">
        <f>+AJ21*環境係数!AD18</f>
        <v>30007.127599547221</v>
      </c>
      <c r="AS21" s="666">
        <f>+AJ21*環境係数!AE18</f>
        <v>1811.3096575719935</v>
      </c>
    </row>
    <row r="22" spans="1:45" s="187" customFormat="1" ht="15.5" customHeight="1">
      <c r="A22" s="127">
        <v>16</v>
      </c>
      <c r="B22" s="188" t="s">
        <v>163</v>
      </c>
      <c r="C22" s="185" t="s">
        <v>164</v>
      </c>
      <c r="D22" s="667">
        <f>+入力と結果!D22+入力と結果!F22</f>
        <v>0</v>
      </c>
      <c r="E22" s="668">
        <f>+入力と結果!D22*係数表!T22</f>
        <v>0</v>
      </c>
      <c r="F22" s="669">
        <f>+E22+入力と結果!F22</f>
        <v>0</v>
      </c>
      <c r="G22" s="670">
        <f>+入力と結果!D22*係数表!S22</f>
        <v>0</v>
      </c>
      <c r="H22" s="671">
        <f>+$F22*係数表!E22</f>
        <v>0</v>
      </c>
      <c r="I22" s="672">
        <f>+$F22*係数表!F22</f>
        <v>0</v>
      </c>
      <c r="J22" s="672">
        <f>+$F22*係数表!G22</f>
        <v>0</v>
      </c>
      <c r="K22" s="672">
        <f>+$F22*係数表!H22</f>
        <v>0</v>
      </c>
      <c r="L22" s="672">
        <f>+$F22*係数表!I22</f>
        <v>0</v>
      </c>
      <c r="M22" s="672">
        <f>+$F22*係数表!J22</f>
        <v>0</v>
      </c>
      <c r="N22" s="672">
        <f>+$F22*係数表!K22</f>
        <v>0</v>
      </c>
      <c r="O22" s="672">
        <f>+$F22*係数表!L22</f>
        <v>0</v>
      </c>
      <c r="P22" s="673">
        <f>+$F22*係数表!M22</f>
        <v>0</v>
      </c>
      <c r="Q22" s="671">
        <f>+$G22*係数表!E22</f>
        <v>0</v>
      </c>
      <c r="R22" s="672">
        <f>+$G22*係数表!F22</f>
        <v>0</v>
      </c>
      <c r="S22" s="672">
        <f>+$G22*係数表!G22</f>
        <v>0</v>
      </c>
      <c r="T22" s="672">
        <f>+$G22*係数表!H22</f>
        <v>0</v>
      </c>
      <c r="U22" s="672">
        <f>+$G22*係数表!I22</f>
        <v>0</v>
      </c>
      <c r="V22" s="672">
        <f>+$G22*係数表!J22</f>
        <v>0</v>
      </c>
      <c r="W22" s="672">
        <f>+$G22*係数表!K22</f>
        <v>0</v>
      </c>
      <c r="X22" s="672">
        <f>+$G22*係数表!L22</f>
        <v>0</v>
      </c>
      <c r="Y22" s="673">
        <f>+$G22*係数表!M22</f>
        <v>0</v>
      </c>
      <c r="Z22" s="669">
        <f t="shared" si="0"/>
        <v>0</v>
      </c>
      <c r="AA22" s="667">
        <f>+入力と結果!E22*係数表!T22</f>
        <v>-4017.5206124115834</v>
      </c>
      <c r="AB22" s="674">
        <f>+入力と結果!E22*係数表!S22</f>
        <v>-334.22938758841684</v>
      </c>
      <c r="AC22" s="675">
        <f>+AA22+入力と結果!G22</f>
        <v>-4017.5206124115834</v>
      </c>
      <c r="AD22" s="676">
        <f t="shared" si="1"/>
        <v>-4017.5206124115834</v>
      </c>
      <c r="AE22" s="670">
        <v>71764.925817855721</v>
      </c>
      <c r="AF22" s="676">
        <f t="shared" si="3"/>
        <v>75782.4464302673</v>
      </c>
      <c r="AG22" s="677">
        <f>+AE22*賃金!I18</f>
        <v>5771.5205086539818</v>
      </c>
      <c r="AH22" s="665"/>
      <c r="AI22" s="663">
        <f>+AH$7*係数表!AK22</f>
        <v>10818.000672675298</v>
      </c>
      <c r="AJ22" s="663">
        <f t="shared" si="2"/>
        <v>82582.926490531012</v>
      </c>
      <c r="AK22" s="664">
        <f>+AE22*係数表!AD22</f>
        <v>18206.720457262192</v>
      </c>
      <c r="AL22" s="665">
        <f>+AI22*係数表!AD22</f>
        <v>2744.5205566542663</v>
      </c>
      <c r="AM22" s="666">
        <f t="shared" si="4"/>
        <v>20951.241013916457</v>
      </c>
      <c r="AN22" s="664">
        <f>+AE22*係数表!Y22</f>
        <v>1144.8040435271776</v>
      </c>
      <c r="AO22" s="665">
        <f>+AI22*係数表!Y22</f>
        <v>172.57024614490777</v>
      </c>
      <c r="AP22" s="666">
        <f t="shared" si="5"/>
        <v>1317.3742896720853</v>
      </c>
      <c r="AQ22" s="196"/>
      <c r="AR22" s="664">
        <f>+AJ22*環境係数!AD19</f>
        <v>3574137.4078204129</v>
      </c>
      <c r="AS22" s="666">
        <f>+AJ22*環境係数!AE19</f>
        <v>181214.97618028213</v>
      </c>
    </row>
    <row r="23" spans="1:45" s="187" customFormat="1" ht="15.5" customHeight="1">
      <c r="A23" s="127">
        <v>17</v>
      </c>
      <c r="B23" s="188" t="s">
        <v>165</v>
      </c>
      <c r="C23" s="185" t="s">
        <v>166</v>
      </c>
      <c r="D23" s="667">
        <f>+入力と結果!D23+入力と結果!F23</f>
        <v>0</v>
      </c>
      <c r="E23" s="668">
        <f>+入力と結果!D23*係数表!T23</f>
        <v>0</v>
      </c>
      <c r="F23" s="669">
        <f>+E23+入力と結果!F23</f>
        <v>0</v>
      </c>
      <c r="G23" s="670">
        <f>+入力と結果!D23*係数表!S23</f>
        <v>0</v>
      </c>
      <c r="H23" s="671">
        <f>+$F23*係数表!E23</f>
        <v>0</v>
      </c>
      <c r="I23" s="672">
        <f>+$F23*係数表!F23</f>
        <v>0</v>
      </c>
      <c r="J23" s="672">
        <f>+$F23*係数表!G23</f>
        <v>0</v>
      </c>
      <c r="K23" s="672">
        <f>+$F23*係数表!H23</f>
        <v>0</v>
      </c>
      <c r="L23" s="672">
        <f>+$F23*係数表!I23</f>
        <v>0</v>
      </c>
      <c r="M23" s="672">
        <f>+$F23*係数表!J23</f>
        <v>0</v>
      </c>
      <c r="N23" s="672">
        <f>+$F23*係数表!K23</f>
        <v>0</v>
      </c>
      <c r="O23" s="672">
        <f>+$F23*係数表!L23</f>
        <v>0</v>
      </c>
      <c r="P23" s="673">
        <f>+$F23*係数表!M23</f>
        <v>0</v>
      </c>
      <c r="Q23" s="671">
        <f>+$G23*係数表!E23</f>
        <v>0</v>
      </c>
      <c r="R23" s="672">
        <f>+$G23*係数表!F23</f>
        <v>0</v>
      </c>
      <c r="S23" s="672">
        <f>+$G23*係数表!G23</f>
        <v>0</v>
      </c>
      <c r="T23" s="672">
        <f>+$G23*係数表!H23</f>
        <v>0</v>
      </c>
      <c r="U23" s="672">
        <f>+$G23*係数表!I23</f>
        <v>0</v>
      </c>
      <c r="V23" s="672">
        <f>+$G23*係数表!J23</f>
        <v>0</v>
      </c>
      <c r="W23" s="672">
        <f>+$G23*係数表!K23</f>
        <v>0</v>
      </c>
      <c r="X23" s="672">
        <f>+$G23*係数表!L23</f>
        <v>0</v>
      </c>
      <c r="Y23" s="673">
        <f>+$G23*係数表!M23</f>
        <v>0</v>
      </c>
      <c r="Z23" s="669">
        <f t="shared" si="0"/>
        <v>0</v>
      </c>
      <c r="AA23" s="667">
        <f>+入力と結果!E23*係数表!T23</f>
        <v>15281.000195620456</v>
      </c>
      <c r="AB23" s="674">
        <f>+入力と結果!E23*係数表!S23</f>
        <v>773.84980437954493</v>
      </c>
      <c r="AC23" s="675">
        <f>+AA23+入力と結果!G23</f>
        <v>15281.000195620456</v>
      </c>
      <c r="AD23" s="676">
        <f t="shared" si="1"/>
        <v>15281.000195620456</v>
      </c>
      <c r="AE23" s="670">
        <v>97164.607312535692</v>
      </c>
      <c r="AF23" s="676">
        <f t="shared" si="3"/>
        <v>81883.607116915242</v>
      </c>
      <c r="AG23" s="677">
        <f>+AE23*賃金!I19</f>
        <v>18109.153902943566</v>
      </c>
      <c r="AH23" s="665"/>
      <c r="AI23" s="663">
        <f>+AH$7*係数表!AK23</f>
        <v>15122.985885941349</v>
      </c>
      <c r="AJ23" s="663">
        <f t="shared" si="2"/>
        <v>112287.59319847704</v>
      </c>
      <c r="AK23" s="664">
        <f>+AE23*係数表!AD23</f>
        <v>43864.747637734261</v>
      </c>
      <c r="AL23" s="665">
        <f>+AI23*係数表!AD23</f>
        <v>6827.2386187089569</v>
      </c>
      <c r="AM23" s="666">
        <f t="shared" si="4"/>
        <v>50691.986256443219</v>
      </c>
      <c r="AN23" s="664">
        <f>+AE23*係数表!Y23</f>
        <v>4859.7219836829472</v>
      </c>
      <c r="AO23" s="665">
        <f>+AI23*係数表!Y23</f>
        <v>756.38145412804386</v>
      </c>
      <c r="AP23" s="666">
        <f t="shared" si="5"/>
        <v>5616.1034378109907</v>
      </c>
      <c r="AQ23" s="196"/>
      <c r="AR23" s="664">
        <f>+AJ23*環境係数!AD20</f>
        <v>2064286.8590882409</v>
      </c>
      <c r="AS23" s="666">
        <f>+AJ23*環境係数!AE20</f>
        <v>20407.108190485935</v>
      </c>
    </row>
    <row r="24" spans="1:45" s="187" customFormat="1" ht="15.5" customHeight="1">
      <c r="A24" s="127">
        <v>18</v>
      </c>
      <c r="B24" s="188" t="s">
        <v>167</v>
      </c>
      <c r="C24" s="185" t="s">
        <v>168</v>
      </c>
      <c r="D24" s="667">
        <f>+入力と結果!D24+入力と結果!F24</f>
        <v>0</v>
      </c>
      <c r="E24" s="668">
        <f>+入力と結果!D24*係数表!T24</f>
        <v>0</v>
      </c>
      <c r="F24" s="669">
        <f>+E24+入力と結果!F24</f>
        <v>0</v>
      </c>
      <c r="G24" s="670">
        <f>+入力と結果!D24*係数表!S24</f>
        <v>0</v>
      </c>
      <c r="H24" s="671">
        <f>+$F24*係数表!E24</f>
        <v>0</v>
      </c>
      <c r="I24" s="672">
        <f>+$F24*係数表!F24</f>
        <v>0</v>
      </c>
      <c r="J24" s="672">
        <f>+$F24*係数表!G24</f>
        <v>0</v>
      </c>
      <c r="K24" s="672">
        <f>+$F24*係数表!H24</f>
        <v>0</v>
      </c>
      <c r="L24" s="672">
        <f>+$F24*係数表!I24</f>
        <v>0</v>
      </c>
      <c r="M24" s="672">
        <f>+$F24*係数表!J24</f>
        <v>0</v>
      </c>
      <c r="N24" s="672">
        <f>+$F24*係数表!K24</f>
        <v>0</v>
      </c>
      <c r="O24" s="672">
        <f>+$F24*係数表!L24</f>
        <v>0</v>
      </c>
      <c r="P24" s="673">
        <f>+$F24*係数表!M24</f>
        <v>0</v>
      </c>
      <c r="Q24" s="671">
        <f>+$G24*係数表!E24</f>
        <v>0</v>
      </c>
      <c r="R24" s="672">
        <f>+$G24*係数表!F24</f>
        <v>0</v>
      </c>
      <c r="S24" s="672">
        <f>+$G24*係数表!G24</f>
        <v>0</v>
      </c>
      <c r="T24" s="672">
        <f>+$G24*係数表!H24</f>
        <v>0</v>
      </c>
      <c r="U24" s="672">
        <f>+$G24*係数表!I24</f>
        <v>0</v>
      </c>
      <c r="V24" s="672">
        <f>+$G24*係数表!J24</f>
        <v>0</v>
      </c>
      <c r="W24" s="672">
        <f>+$G24*係数表!K24</f>
        <v>0</v>
      </c>
      <c r="X24" s="672">
        <f>+$G24*係数表!L24</f>
        <v>0</v>
      </c>
      <c r="Y24" s="673">
        <f>+$G24*係数表!M24</f>
        <v>0</v>
      </c>
      <c r="Z24" s="669">
        <f t="shared" si="0"/>
        <v>0</v>
      </c>
      <c r="AA24" s="667">
        <f>+入力と結果!E24*係数表!T24</f>
        <v>1750.2081183859368</v>
      </c>
      <c r="AB24" s="674">
        <f>+入力と結果!E24*係数表!S24</f>
        <v>36.641881614063308</v>
      </c>
      <c r="AC24" s="675">
        <f>+AA24+入力と結果!G24</f>
        <v>1750.2081183859368</v>
      </c>
      <c r="AD24" s="676">
        <f t="shared" si="1"/>
        <v>1750.2081183859368</v>
      </c>
      <c r="AE24" s="670">
        <v>96430.512179421596</v>
      </c>
      <c r="AF24" s="676">
        <f t="shared" si="3"/>
        <v>94680.304061035655</v>
      </c>
      <c r="AG24" s="677">
        <f>+AE24*賃金!I20</f>
        <v>23471.079120736893</v>
      </c>
      <c r="AH24" s="665"/>
      <c r="AI24" s="663">
        <f>+AH$7*係数表!AK24</f>
        <v>14416.233309351182</v>
      </c>
      <c r="AJ24" s="663">
        <f t="shared" si="2"/>
        <v>110846.74548877278</v>
      </c>
      <c r="AK24" s="664">
        <f>+AE24*係数表!AD24</f>
        <v>58445.747203877523</v>
      </c>
      <c r="AL24" s="665">
        <f>+AI24*係数表!AD24</f>
        <v>8737.561468747057</v>
      </c>
      <c r="AM24" s="666">
        <f t="shared" si="4"/>
        <v>67183.308672624582</v>
      </c>
      <c r="AN24" s="664">
        <f>+AE24*係数表!Y24</f>
        <v>8626.3352165767101</v>
      </c>
      <c r="AO24" s="665">
        <f>+AI24*係数表!Y24</f>
        <v>1289.6256410570093</v>
      </c>
      <c r="AP24" s="666">
        <f t="shared" si="5"/>
        <v>9915.9608576337196</v>
      </c>
      <c r="AQ24" s="196"/>
      <c r="AR24" s="664">
        <f>+AJ24*環境係数!AD21</f>
        <v>256570.73423527734</v>
      </c>
      <c r="AS24" s="666">
        <f>+AJ24*環境係数!AE21</f>
        <v>13892.076654432429</v>
      </c>
    </row>
    <row r="25" spans="1:45" s="187" customFormat="1" ht="15.5" customHeight="1">
      <c r="A25" s="127">
        <v>19</v>
      </c>
      <c r="B25" s="188" t="s">
        <v>169</v>
      </c>
      <c r="C25" s="185" t="s">
        <v>170</v>
      </c>
      <c r="D25" s="667">
        <f>+入力と結果!D25+入力と結果!F25</f>
        <v>0</v>
      </c>
      <c r="E25" s="668">
        <f>+入力と結果!D25*係数表!T25</f>
        <v>0</v>
      </c>
      <c r="F25" s="669">
        <f>+E25+入力と結果!F25</f>
        <v>0</v>
      </c>
      <c r="G25" s="670">
        <f>+入力と結果!D25*係数表!S25</f>
        <v>0</v>
      </c>
      <c r="H25" s="671">
        <f>+$F25*係数表!E25</f>
        <v>0</v>
      </c>
      <c r="I25" s="672">
        <f>+$F25*係数表!F25</f>
        <v>0</v>
      </c>
      <c r="J25" s="672">
        <f>+$F25*係数表!G25</f>
        <v>0</v>
      </c>
      <c r="K25" s="672">
        <f>+$F25*係数表!H25</f>
        <v>0</v>
      </c>
      <c r="L25" s="672">
        <f>+$F25*係数表!I25</f>
        <v>0</v>
      </c>
      <c r="M25" s="672">
        <f>+$F25*係数表!J25</f>
        <v>0</v>
      </c>
      <c r="N25" s="672">
        <f>+$F25*係数表!K25</f>
        <v>0</v>
      </c>
      <c r="O25" s="672">
        <f>+$F25*係数表!L25</f>
        <v>0</v>
      </c>
      <c r="P25" s="673">
        <f>+$F25*係数表!M25</f>
        <v>0</v>
      </c>
      <c r="Q25" s="671">
        <f>+$G25*係数表!E25</f>
        <v>0</v>
      </c>
      <c r="R25" s="672">
        <f>+$G25*係数表!F25</f>
        <v>0</v>
      </c>
      <c r="S25" s="672">
        <f>+$G25*係数表!G25</f>
        <v>0</v>
      </c>
      <c r="T25" s="672">
        <f>+$G25*係数表!H25</f>
        <v>0</v>
      </c>
      <c r="U25" s="672">
        <f>+$G25*係数表!I25</f>
        <v>0</v>
      </c>
      <c r="V25" s="672">
        <f>+$G25*係数表!J25</f>
        <v>0</v>
      </c>
      <c r="W25" s="672">
        <f>+$G25*係数表!K25</f>
        <v>0</v>
      </c>
      <c r="X25" s="672">
        <f>+$G25*係数表!L25</f>
        <v>0</v>
      </c>
      <c r="Y25" s="673">
        <f>+$G25*係数表!M25</f>
        <v>0</v>
      </c>
      <c r="Z25" s="669">
        <f t="shared" si="0"/>
        <v>0</v>
      </c>
      <c r="AA25" s="667">
        <f>+入力と結果!E25*係数表!T25</f>
        <v>247.63499799066039</v>
      </c>
      <c r="AB25" s="674">
        <f>+入力と結果!E25*係数表!S25</f>
        <v>71.215002009339628</v>
      </c>
      <c r="AC25" s="675">
        <f>+AA25+入力と結果!G25</f>
        <v>247.63499799066039</v>
      </c>
      <c r="AD25" s="676">
        <f t="shared" si="1"/>
        <v>247.63499799066039</v>
      </c>
      <c r="AE25" s="670">
        <v>11299.812729214107</v>
      </c>
      <c r="AF25" s="676">
        <f t="shared" si="3"/>
        <v>11052.177731223446</v>
      </c>
      <c r="AG25" s="677">
        <f>+AE25*賃金!I21</f>
        <v>974.29162105027092</v>
      </c>
      <c r="AH25" s="665"/>
      <c r="AI25" s="663">
        <f>+AH$7*係数表!AK25</f>
        <v>1796.2259002619471</v>
      </c>
      <c r="AJ25" s="663">
        <f t="shared" si="2"/>
        <v>13096.038629476054</v>
      </c>
      <c r="AK25" s="664">
        <f>+AE25*係数表!AD25</f>
        <v>4218.9334559619138</v>
      </c>
      <c r="AL25" s="665">
        <f>+AI25*係数表!AD25</f>
        <v>670.64452541661649</v>
      </c>
      <c r="AM25" s="666">
        <f t="shared" si="4"/>
        <v>4889.5779813785302</v>
      </c>
      <c r="AN25" s="664">
        <f>+AE25*係数表!Y25</f>
        <v>245.18478478268767</v>
      </c>
      <c r="AO25" s="665">
        <f>+AI25*係数表!Y25</f>
        <v>38.974739788226998</v>
      </c>
      <c r="AP25" s="666">
        <f t="shared" si="5"/>
        <v>284.15952457091464</v>
      </c>
      <c r="AQ25" s="196"/>
      <c r="AR25" s="664">
        <f>+AJ25*環境係数!AD22</f>
        <v>1430306.1568611949</v>
      </c>
      <c r="AS25" s="666">
        <f>+AJ25*環境係数!AE22</f>
        <v>84847.741265584176</v>
      </c>
    </row>
    <row r="26" spans="1:45" s="187" customFormat="1" ht="15.5" customHeight="1">
      <c r="A26" s="127">
        <v>20</v>
      </c>
      <c r="B26" s="188" t="s">
        <v>171</v>
      </c>
      <c r="C26" s="185" t="s">
        <v>172</v>
      </c>
      <c r="D26" s="667">
        <f>+入力と結果!D26+入力と結果!F26</f>
        <v>0</v>
      </c>
      <c r="E26" s="668">
        <f>+入力と結果!D26*係数表!T26</f>
        <v>0</v>
      </c>
      <c r="F26" s="669">
        <f>+E26+入力と結果!F26</f>
        <v>0</v>
      </c>
      <c r="G26" s="670">
        <f>+入力と結果!D26*係数表!S26</f>
        <v>0</v>
      </c>
      <c r="H26" s="671">
        <f>+$F26*係数表!E26</f>
        <v>0</v>
      </c>
      <c r="I26" s="672">
        <f>+$F26*係数表!F26</f>
        <v>0</v>
      </c>
      <c r="J26" s="672">
        <f>+$F26*係数表!G26</f>
        <v>0</v>
      </c>
      <c r="K26" s="672">
        <f>+$F26*係数表!H26</f>
        <v>0</v>
      </c>
      <c r="L26" s="672">
        <f>+$F26*係数表!I26</f>
        <v>0</v>
      </c>
      <c r="M26" s="672">
        <f>+$F26*係数表!J26</f>
        <v>0</v>
      </c>
      <c r="N26" s="672">
        <f>+$F26*係数表!K26</f>
        <v>0</v>
      </c>
      <c r="O26" s="672">
        <f>+$F26*係数表!L26</f>
        <v>0</v>
      </c>
      <c r="P26" s="673">
        <f>+$F26*係数表!M26</f>
        <v>0</v>
      </c>
      <c r="Q26" s="671">
        <f>+$G26*係数表!E26</f>
        <v>0</v>
      </c>
      <c r="R26" s="672">
        <f>+$G26*係数表!F26</f>
        <v>0</v>
      </c>
      <c r="S26" s="672">
        <f>+$G26*係数表!G26</f>
        <v>0</v>
      </c>
      <c r="T26" s="672">
        <f>+$G26*係数表!H26</f>
        <v>0</v>
      </c>
      <c r="U26" s="672">
        <f>+$G26*係数表!I26</f>
        <v>0</v>
      </c>
      <c r="V26" s="672">
        <f>+$G26*係数表!J26</f>
        <v>0</v>
      </c>
      <c r="W26" s="672">
        <f>+$G26*係数表!K26</f>
        <v>0</v>
      </c>
      <c r="X26" s="672">
        <f>+$G26*係数表!L26</f>
        <v>0</v>
      </c>
      <c r="Y26" s="673">
        <f>+$G26*係数表!M26</f>
        <v>0</v>
      </c>
      <c r="Z26" s="669">
        <f t="shared" si="0"/>
        <v>0</v>
      </c>
      <c r="AA26" s="667">
        <f>+入力と結果!E26*係数表!T26</f>
        <v>396.13579804744114</v>
      </c>
      <c r="AB26" s="674">
        <f>+入力と結果!E26*係数表!S26</f>
        <v>143.96420195255885</v>
      </c>
      <c r="AC26" s="675">
        <f>+AA26+入力と結果!G26</f>
        <v>396.13579804744114</v>
      </c>
      <c r="AD26" s="676">
        <f t="shared" si="1"/>
        <v>396.13579804744114</v>
      </c>
      <c r="AE26" s="670">
        <v>23204.917311046451</v>
      </c>
      <c r="AF26" s="676">
        <f t="shared" si="3"/>
        <v>22808.781512999009</v>
      </c>
      <c r="AG26" s="677">
        <f>+AE26*賃金!I22</f>
        <v>2162.9593710678109</v>
      </c>
      <c r="AH26" s="665"/>
      <c r="AI26" s="663">
        <f>+AH$7*係数表!AK26</f>
        <v>3626.8681998474967</v>
      </c>
      <c r="AJ26" s="663">
        <f t="shared" si="2"/>
        <v>26831.785510893948</v>
      </c>
      <c r="AK26" s="664">
        <f>+AE26*係数表!AD26</f>
        <v>10499.238047487484</v>
      </c>
      <c r="AL26" s="665">
        <f>+AI26*係数表!AD26</f>
        <v>1641.0035893096681</v>
      </c>
      <c r="AM26" s="666">
        <f t="shared" si="4"/>
        <v>12140.241636797153</v>
      </c>
      <c r="AN26" s="664">
        <f>+AE26*係数表!Y26</f>
        <v>465.29073058794023</v>
      </c>
      <c r="AO26" s="665">
        <f>+AI26*係数表!Y26</f>
        <v>72.72373057110056</v>
      </c>
      <c r="AP26" s="666">
        <f t="shared" si="5"/>
        <v>538.01446115904082</v>
      </c>
      <c r="AQ26" s="196"/>
      <c r="AR26" s="664">
        <f>+AJ26*環境係数!AD23</f>
        <v>372640.58860899264</v>
      </c>
      <c r="AS26" s="666">
        <f>+AJ26*環境係数!AE23</f>
        <v>20597.613823113803</v>
      </c>
    </row>
    <row r="27" spans="1:45" s="187" customFormat="1" ht="15.5" customHeight="1">
      <c r="A27" s="127">
        <v>21</v>
      </c>
      <c r="B27" s="188" t="s">
        <v>173</v>
      </c>
      <c r="C27" s="185" t="s">
        <v>174</v>
      </c>
      <c r="D27" s="667">
        <f>+入力と結果!D27+入力と結果!F27</f>
        <v>0</v>
      </c>
      <c r="E27" s="668">
        <f>+入力と結果!D27*係数表!T27</f>
        <v>0</v>
      </c>
      <c r="F27" s="669">
        <f>+E27+入力と結果!F27</f>
        <v>0</v>
      </c>
      <c r="G27" s="670">
        <f>+入力と結果!D27*係数表!S27</f>
        <v>0</v>
      </c>
      <c r="H27" s="671">
        <f>+$F27*係数表!E27</f>
        <v>0</v>
      </c>
      <c r="I27" s="672">
        <f>+$F27*係数表!F27</f>
        <v>0</v>
      </c>
      <c r="J27" s="672">
        <f>+$F27*係数表!G27</f>
        <v>0</v>
      </c>
      <c r="K27" s="672">
        <f>+$F27*係数表!H27</f>
        <v>0</v>
      </c>
      <c r="L27" s="672">
        <f>+$F27*係数表!I27</f>
        <v>0</v>
      </c>
      <c r="M27" s="672">
        <f>+$F27*係数表!J27</f>
        <v>0</v>
      </c>
      <c r="N27" s="672">
        <f>+$F27*係数表!K27</f>
        <v>0</v>
      </c>
      <c r="O27" s="672">
        <f>+$F27*係数表!L27</f>
        <v>0</v>
      </c>
      <c r="P27" s="673">
        <f>+$F27*係数表!M27</f>
        <v>0</v>
      </c>
      <c r="Q27" s="671">
        <f>+$G27*係数表!E27</f>
        <v>0</v>
      </c>
      <c r="R27" s="672">
        <f>+$G27*係数表!F27</f>
        <v>0</v>
      </c>
      <c r="S27" s="672">
        <f>+$G27*係数表!G27</f>
        <v>0</v>
      </c>
      <c r="T27" s="672">
        <f>+$G27*係数表!H27</f>
        <v>0</v>
      </c>
      <c r="U27" s="672">
        <f>+$G27*係数表!I27</f>
        <v>0</v>
      </c>
      <c r="V27" s="672">
        <f>+$G27*係数表!J27</f>
        <v>0</v>
      </c>
      <c r="W27" s="672">
        <f>+$G27*係数表!K27</f>
        <v>0</v>
      </c>
      <c r="X27" s="672">
        <f>+$G27*係数表!L27</f>
        <v>0</v>
      </c>
      <c r="Y27" s="673">
        <f>+$G27*係数表!M27</f>
        <v>0</v>
      </c>
      <c r="Z27" s="669">
        <f t="shared" si="0"/>
        <v>0</v>
      </c>
      <c r="AA27" s="667">
        <f>+入力と結果!E27*係数表!T27</f>
        <v>0</v>
      </c>
      <c r="AB27" s="674">
        <f>+入力と結果!E27*係数表!S27</f>
        <v>0</v>
      </c>
      <c r="AC27" s="675">
        <f>+AA27+入力と結果!G27</f>
        <v>0</v>
      </c>
      <c r="AD27" s="676">
        <f t="shared" si="1"/>
        <v>0</v>
      </c>
      <c r="AE27" s="670">
        <v>16757.22013573545</v>
      </c>
      <c r="AF27" s="676">
        <f t="shared" si="3"/>
        <v>16757.22013573545</v>
      </c>
      <c r="AG27" s="677">
        <f>+AE27*賃金!I23</f>
        <v>281.00729208649994</v>
      </c>
      <c r="AH27" s="665"/>
      <c r="AI27" s="663">
        <f>+AH$7*係数表!AK27</f>
        <v>2625.1009818445787</v>
      </c>
      <c r="AJ27" s="663">
        <f t="shared" si="2"/>
        <v>19382.321117580028</v>
      </c>
      <c r="AK27" s="664">
        <f>+AE27*係数表!AD27</f>
        <v>2160.0608219591318</v>
      </c>
      <c r="AL27" s="665">
        <f>+AI27*係数表!AD27</f>
        <v>338.38415552449624</v>
      </c>
      <c r="AM27" s="666">
        <f t="shared" si="4"/>
        <v>2498.444977483628</v>
      </c>
      <c r="AN27" s="664">
        <f>+AE27*係数表!Y27</f>
        <v>40.104451107605108</v>
      </c>
      <c r="AO27" s="665">
        <f>+AI27*係数表!Y27</f>
        <v>6.28255958483245</v>
      </c>
      <c r="AP27" s="666">
        <f t="shared" si="5"/>
        <v>46.387010692437556</v>
      </c>
      <c r="AQ27" s="196"/>
      <c r="AR27" s="664">
        <f>+AJ27*環境係数!AD24</f>
        <v>2361362.5227155727</v>
      </c>
      <c r="AS27" s="666">
        <f>+AJ27*環境係数!AE24</f>
        <v>123481.74007590814</v>
      </c>
    </row>
    <row r="28" spans="1:45" s="187" customFormat="1" ht="15.5" customHeight="1">
      <c r="A28" s="127">
        <v>22</v>
      </c>
      <c r="B28" s="188" t="s">
        <v>175</v>
      </c>
      <c r="C28" s="185" t="s">
        <v>176</v>
      </c>
      <c r="D28" s="667">
        <f>+入力と結果!D28+入力と結果!F28</f>
        <v>0</v>
      </c>
      <c r="E28" s="668">
        <f>+入力と結果!D28*係数表!T28</f>
        <v>0</v>
      </c>
      <c r="F28" s="669">
        <f>+E28+入力と結果!F28</f>
        <v>0</v>
      </c>
      <c r="G28" s="670">
        <f>+入力と結果!D28*係数表!S28</f>
        <v>0</v>
      </c>
      <c r="H28" s="671">
        <f>+$F28*係数表!E28</f>
        <v>0</v>
      </c>
      <c r="I28" s="672">
        <f>+$F28*係数表!F28</f>
        <v>0</v>
      </c>
      <c r="J28" s="672">
        <f>+$F28*係数表!G28</f>
        <v>0</v>
      </c>
      <c r="K28" s="672">
        <f>+$F28*係数表!H28</f>
        <v>0</v>
      </c>
      <c r="L28" s="672">
        <f>+$F28*係数表!I28</f>
        <v>0</v>
      </c>
      <c r="M28" s="672">
        <f>+$F28*係数表!J28</f>
        <v>0</v>
      </c>
      <c r="N28" s="672">
        <f>+$F28*係数表!K28</f>
        <v>0</v>
      </c>
      <c r="O28" s="672">
        <f>+$F28*係数表!L28</f>
        <v>0</v>
      </c>
      <c r="P28" s="673">
        <f>+$F28*係数表!M28</f>
        <v>0</v>
      </c>
      <c r="Q28" s="671">
        <f>+$G28*係数表!E28</f>
        <v>0</v>
      </c>
      <c r="R28" s="672">
        <f>+$G28*係数表!F28</f>
        <v>0</v>
      </c>
      <c r="S28" s="672">
        <f>+$G28*係数表!G28</f>
        <v>0</v>
      </c>
      <c r="T28" s="672">
        <f>+$G28*係数表!H28</f>
        <v>0</v>
      </c>
      <c r="U28" s="672">
        <f>+$G28*係数表!I28</f>
        <v>0</v>
      </c>
      <c r="V28" s="672">
        <f>+$G28*係数表!J28</f>
        <v>0</v>
      </c>
      <c r="W28" s="672">
        <f>+$G28*係数表!K28</f>
        <v>0</v>
      </c>
      <c r="X28" s="672">
        <f>+$G28*係数表!L28</f>
        <v>0</v>
      </c>
      <c r="Y28" s="673">
        <f>+$G28*係数表!M28</f>
        <v>0</v>
      </c>
      <c r="Z28" s="669">
        <f t="shared" si="0"/>
        <v>0</v>
      </c>
      <c r="AA28" s="667">
        <f>+入力と結果!E28*係数表!T28</f>
        <v>3.4901645826022407</v>
      </c>
      <c r="AB28" s="674">
        <f>+入力と結果!E28*係数表!S28</f>
        <v>2.0598354173977604</v>
      </c>
      <c r="AC28" s="675">
        <f>+AA28+入力と結果!G28</f>
        <v>3.4901645826022407</v>
      </c>
      <c r="AD28" s="676">
        <f t="shared" si="1"/>
        <v>3.4901645826022407</v>
      </c>
      <c r="AE28" s="670">
        <v>41203.920915494484</v>
      </c>
      <c r="AF28" s="676">
        <f t="shared" si="3"/>
        <v>41200.430750911881</v>
      </c>
      <c r="AG28" s="677">
        <f>+AE28*賃金!I24</f>
        <v>3165.7115480596976</v>
      </c>
      <c r="AH28" s="665"/>
      <c r="AI28" s="663">
        <f>+AH$7*係数表!AK28</f>
        <v>6447.9825077009673</v>
      </c>
      <c r="AJ28" s="663">
        <f t="shared" si="2"/>
        <v>47651.90342319545</v>
      </c>
      <c r="AK28" s="664">
        <f>+AE28*係数表!AD28</f>
        <v>11500.914477638202</v>
      </c>
      <c r="AL28" s="665">
        <f>+AI28*係数表!AD28</f>
        <v>1799.77278197545</v>
      </c>
      <c r="AM28" s="666">
        <f t="shared" si="4"/>
        <v>13300.687259613653</v>
      </c>
      <c r="AN28" s="664">
        <f>+AE28*係数表!Y28</f>
        <v>590.48737135456929</v>
      </c>
      <c r="AO28" s="665">
        <f>+AI28*係数表!Y28</f>
        <v>92.405095362679887</v>
      </c>
      <c r="AP28" s="666">
        <f t="shared" si="5"/>
        <v>682.89246671724914</v>
      </c>
      <c r="AQ28" s="196"/>
      <c r="AR28" s="664">
        <f>+AJ28*環境係数!AD25</f>
        <v>2451684.5371855325</v>
      </c>
      <c r="AS28" s="666">
        <f>+AJ28*環境係数!AE25</f>
        <v>148372.84491681005</v>
      </c>
    </row>
    <row r="29" spans="1:45" s="187" customFormat="1" ht="15.5" customHeight="1">
      <c r="A29" s="127">
        <v>23</v>
      </c>
      <c r="B29" s="188" t="s">
        <v>177</v>
      </c>
      <c r="C29" s="185" t="s">
        <v>178</v>
      </c>
      <c r="D29" s="667">
        <f>+入力と結果!D29+入力と結果!F29</f>
        <v>0</v>
      </c>
      <c r="E29" s="668">
        <f>+入力と結果!D29*係数表!T29</f>
        <v>0</v>
      </c>
      <c r="F29" s="669">
        <f>+E29+入力と結果!F29</f>
        <v>0</v>
      </c>
      <c r="G29" s="670">
        <f>+入力と結果!D29*係数表!S29</f>
        <v>0</v>
      </c>
      <c r="H29" s="671">
        <f>+$F29*係数表!E29</f>
        <v>0</v>
      </c>
      <c r="I29" s="672">
        <f>+$F29*係数表!F29</f>
        <v>0</v>
      </c>
      <c r="J29" s="672">
        <f>+$F29*係数表!G29</f>
        <v>0</v>
      </c>
      <c r="K29" s="672">
        <f>+$F29*係数表!H29</f>
        <v>0</v>
      </c>
      <c r="L29" s="672">
        <f>+$F29*係数表!I29</f>
        <v>0</v>
      </c>
      <c r="M29" s="672">
        <f>+$F29*係数表!J29</f>
        <v>0</v>
      </c>
      <c r="N29" s="672">
        <f>+$F29*係数表!K29</f>
        <v>0</v>
      </c>
      <c r="O29" s="672">
        <f>+$F29*係数表!L29</f>
        <v>0</v>
      </c>
      <c r="P29" s="673">
        <f>+$F29*係数表!M29</f>
        <v>0</v>
      </c>
      <c r="Q29" s="671">
        <f>+$G29*係数表!E29</f>
        <v>0</v>
      </c>
      <c r="R29" s="672">
        <f>+$G29*係数表!F29</f>
        <v>0</v>
      </c>
      <c r="S29" s="672">
        <f>+$G29*係数表!G29</f>
        <v>0</v>
      </c>
      <c r="T29" s="672">
        <f>+$G29*係数表!H29</f>
        <v>0</v>
      </c>
      <c r="U29" s="672">
        <f>+$G29*係数表!I29</f>
        <v>0</v>
      </c>
      <c r="V29" s="672">
        <f>+$G29*係数表!J29</f>
        <v>0</v>
      </c>
      <c r="W29" s="672">
        <f>+$G29*係数表!K29</f>
        <v>0</v>
      </c>
      <c r="X29" s="672">
        <f>+$G29*係数表!L29</f>
        <v>0</v>
      </c>
      <c r="Y29" s="673">
        <f>+$G29*係数表!M29</f>
        <v>0</v>
      </c>
      <c r="Z29" s="669">
        <f t="shared" si="0"/>
        <v>0</v>
      </c>
      <c r="AA29" s="667">
        <f>+入力と結果!E29*係数表!T29</f>
        <v>0</v>
      </c>
      <c r="AB29" s="674">
        <f>+入力と結果!E29*係数表!S29</f>
        <v>0</v>
      </c>
      <c r="AC29" s="675">
        <f>+AA29+入力と結果!G29</f>
        <v>0</v>
      </c>
      <c r="AD29" s="676">
        <f t="shared" si="1"/>
        <v>0</v>
      </c>
      <c r="AE29" s="670">
        <v>17496.909217434906</v>
      </c>
      <c r="AF29" s="676">
        <f t="shared" si="3"/>
        <v>17496.909217434906</v>
      </c>
      <c r="AG29" s="677">
        <f>+AE29*賃金!I25</f>
        <v>1247.0416442197052</v>
      </c>
      <c r="AH29" s="665"/>
      <c r="AI29" s="663">
        <f>+AH$7*係数表!AK29</f>
        <v>2756.599815825693</v>
      </c>
      <c r="AJ29" s="663">
        <f t="shared" si="2"/>
        <v>20253.509033260598</v>
      </c>
      <c r="AK29" s="664">
        <f>+AE29*係数表!AD29</f>
        <v>5123.1215591642822</v>
      </c>
      <c r="AL29" s="665">
        <f>+AI29*係数表!AD29</f>
        <v>807.13660743993262</v>
      </c>
      <c r="AM29" s="666">
        <f t="shared" si="4"/>
        <v>5930.2581666042151</v>
      </c>
      <c r="AN29" s="664">
        <f>+AE29*係数表!Y29</f>
        <v>194.68929365362121</v>
      </c>
      <c r="AO29" s="665">
        <f>+AI29*係数表!Y29</f>
        <v>30.672872811960861</v>
      </c>
      <c r="AP29" s="666">
        <f t="shared" si="5"/>
        <v>225.36216646558208</v>
      </c>
      <c r="AQ29" s="196"/>
      <c r="AR29" s="664">
        <f>+AJ29*環境係数!AD26</f>
        <v>39890.490453883707</v>
      </c>
      <c r="AS29" s="666">
        <f>+AJ29*環境係数!AE26</f>
        <v>1715.1767809787978</v>
      </c>
    </row>
    <row r="30" spans="1:45" s="187" customFormat="1" ht="15.5" customHeight="1">
      <c r="A30" s="127">
        <v>24</v>
      </c>
      <c r="B30" s="188" t="s">
        <v>179</v>
      </c>
      <c r="C30" s="185" t="s">
        <v>180</v>
      </c>
      <c r="D30" s="667">
        <f>+入力と結果!D30+入力と結果!F30</f>
        <v>0</v>
      </c>
      <c r="E30" s="668">
        <f>+入力と結果!D30*係数表!T30</f>
        <v>0</v>
      </c>
      <c r="F30" s="669">
        <f>+E30+入力と結果!F30</f>
        <v>0</v>
      </c>
      <c r="G30" s="670">
        <f>+入力と結果!D30*係数表!S30</f>
        <v>0</v>
      </c>
      <c r="H30" s="671">
        <f>+$F30*係数表!E30</f>
        <v>0</v>
      </c>
      <c r="I30" s="672">
        <f>+$F30*係数表!F30</f>
        <v>0</v>
      </c>
      <c r="J30" s="672">
        <f>+$F30*係数表!G30</f>
        <v>0</v>
      </c>
      <c r="K30" s="672">
        <f>+$F30*係数表!H30</f>
        <v>0</v>
      </c>
      <c r="L30" s="672">
        <f>+$F30*係数表!I30</f>
        <v>0</v>
      </c>
      <c r="M30" s="672">
        <f>+$F30*係数表!J30</f>
        <v>0</v>
      </c>
      <c r="N30" s="672">
        <f>+$F30*係数表!K30</f>
        <v>0</v>
      </c>
      <c r="O30" s="672">
        <f>+$F30*係数表!L30</f>
        <v>0</v>
      </c>
      <c r="P30" s="673">
        <f>+$F30*係数表!M30</f>
        <v>0</v>
      </c>
      <c r="Q30" s="671">
        <f>+$G30*係数表!E30</f>
        <v>0</v>
      </c>
      <c r="R30" s="672">
        <f>+$G30*係数表!F30</f>
        <v>0</v>
      </c>
      <c r="S30" s="672">
        <f>+$G30*係数表!G30</f>
        <v>0</v>
      </c>
      <c r="T30" s="672">
        <f>+$G30*係数表!H30</f>
        <v>0</v>
      </c>
      <c r="U30" s="672">
        <f>+$G30*係数表!I30</f>
        <v>0</v>
      </c>
      <c r="V30" s="672">
        <f>+$G30*係数表!J30</f>
        <v>0</v>
      </c>
      <c r="W30" s="672">
        <f>+$G30*係数表!K30</f>
        <v>0</v>
      </c>
      <c r="X30" s="672">
        <f>+$G30*係数表!L30</f>
        <v>0</v>
      </c>
      <c r="Y30" s="673">
        <f>+$G30*係数表!M30</f>
        <v>0</v>
      </c>
      <c r="Z30" s="669">
        <f t="shared" si="0"/>
        <v>0</v>
      </c>
      <c r="AA30" s="667">
        <f>+入力と結果!E30*係数表!T30</f>
        <v>0</v>
      </c>
      <c r="AB30" s="674">
        <f>+入力と結果!E30*係数表!S30</f>
        <v>0</v>
      </c>
      <c r="AC30" s="675">
        <f>+AA30+入力と結果!G30</f>
        <v>0</v>
      </c>
      <c r="AD30" s="676">
        <f t="shared" si="1"/>
        <v>0</v>
      </c>
      <c r="AE30" s="670">
        <v>6153.6969808430722</v>
      </c>
      <c r="AF30" s="676">
        <f t="shared" si="3"/>
        <v>6153.6969808430722</v>
      </c>
      <c r="AG30" s="677">
        <f>+AE30*賃金!I26</f>
        <v>901.17319574150633</v>
      </c>
      <c r="AH30" s="665"/>
      <c r="AI30" s="663">
        <f>+AH$7*係数表!AK30</f>
        <v>970.18836961639317</v>
      </c>
      <c r="AJ30" s="663">
        <f t="shared" si="2"/>
        <v>7123.8853504594654</v>
      </c>
      <c r="AK30" s="664">
        <f>+AE30*係数表!AD30</f>
        <v>2494.5506825927778</v>
      </c>
      <c r="AL30" s="665">
        <f>+AI30*係数表!AD30</f>
        <v>393.28944327359068</v>
      </c>
      <c r="AM30" s="666">
        <f t="shared" si="4"/>
        <v>2887.8401258663685</v>
      </c>
      <c r="AN30" s="664">
        <f>+AE30*係数表!Y30</f>
        <v>224.47707922019481</v>
      </c>
      <c r="AO30" s="665">
        <f>+AI30*係数表!Y30</f>
        <v>35.390928767352733</v>
      </c>
      <c r="AP30" s="666">
        <f t="shared" si="5"/>
        <v>259.86800798754757</v>
      </c>
      <c r="AQ30" s="196"/>
      <c r="AR30" s="664">
        <f>+AJ30*環境係数!AD27</f>
        <v>694128.76100954227</v>
      </c>
      <c r="AS30" s="666">
        <f>+AJ30*環境係数!AE27</f>
        <v>53461.883296125532</v>
      </c>
    </row>
    <row r="31" spans="1:45" s="187" customFormat="1" ht="15.5" customHeight="1">
      <c r="A31" s="127">
        <v>25</v>
      </c>
      <c r="B31" s="188" t="s">
        <v>181</v>
      </c>
      <c r="C31" s="185" t="s">
        <v>182</v>
      </c>
      <c r="D31" s="667">
        <f>+入力と結果!D31+入力と結果!F31</f>
        <v>0</v>
      </c>
      <c r="E31" s="668">
        <f>+入力と結果!D31*係数表!T31</f>
        <v>0</v>
      </c>
      <c r="F31" s="669">
        <f>+E31+入力と結果!F31</f>
        <v>0</v>
      </c>
      <c r="G31" s="670">
        <f>+入力と結果!D31*係数表!S31</f>
        <v>0</v>
      </c>
      <c r="H31" s="671">
        <f>+$F31*係数表!E31</f>
        <v>0</v>
      </c>
      <c r="I31" s="672">
        <f>+$F31*係数表!F31</f>
        <v>0</v>
      </c>
      <c r="J31" s="672">
        <f>+$F31*係数表!G31</f>
        <v>0</v>
      </c>
      <c r="K31" s="672">
        <f>+$F31*係数表!H31</f>
        <v>0</v>
      </c>
      <c r="L31" s="672">
        <f>+$F31*係数表!I31</f>
        <v>0</v>
      </c>
      <c r="M31" s="672">
        <f>+$F31*係数表!J31</f>
        <v>0</v>
      </c>
      <c r="N31" s="672">
        <f>+$F31*係数表!K31</f>
        <v>0</v>
      </c>
      <c r="O31" s="672">
        <f>+$F31*係数表!L31</f>
        <v>0</v>
      </c>
      <c r="P31" s="673">
        <f>+$F31*係数表!M31</f>
        <v>0</v>
      </c>
      <c r="Q31" s="671">
        <f>+$G31*係数表!E31</f>
        <v>0</v>
      </c>
      <c r="R31" s="672">
        <f>+$G31*係数表!F31</f>
        <v>0</v>
      </c>
      <c r="S31" s="672">
        <f>+$G31*係数表!G31</f>
        <v>0</v>
      </c>
      <c r="T31" s="672">
        <f>+$G31*係数表!H31</f>
        <v>0</v>
      </c>
      <c r="U31" s="672">
        <f>+$G31*係数表!I31</f>
        <v>0</v>
      </c>
      <c r="V31" s="672">
        <f>+$G31*係数表!J31</f>
        <v>0</v>
      </c>
      <c r="W31" s="672">
        <f>+$G31*係数表!K31</f>
        <v>0</v>
      </c>
      <c r="X31" s="672">
        <f>+$G31*係数表!L31</f>
        <v>0</v>
      </c>
      <c r="Y31" s="673">
        <f>+$G31*係数表!M31</f>
        <v>0</v>
      </c>
      <c r="Z31" s="669">
        <f t="shared" si="0"/>
        <v>0</v>
      </c>
      <c r="AA31" s="667">
        <f>+入力と結果!E31*係数表!T31</f>
        <v>32331.174165694119</v>
      </c>
      <c r="AB31" s="674">
        <f>+入力と結果!E31*係数表!S31</f>
        <v>13005.87583430588</v>
      </c>
      <c r="AC31" s="675">
        <f>+AA31+入力と結果!G31</f>
        <v>32331.174165694119</v>
      </c>
      <c r="AD31" s="676">
        <f t="shared" si="1"/>
        <v>32331.174165694119</v>
      </c>
      <c r="AE31" s="670">
        <v>105260.91011765762</v>
      </c>
      <c r="AF31" s="676">
        <f t="shared" si="3"/>
        <v>72929.735951963507</v>
      </c>
      <c r="AG31" s="677">
        <f>+AE31*賃金!I27</f>
        <v>8728.8665056464761</v>
      </c>
      <c r="AH31" s="665"/>
      <c r="AI31" s="663">
        <f>+AH$7*係数表!AK31</f>
        <v>16577.424777902139</v>
      </c>
      <c r="AJ31" s="663">
        <f t="shared" si="2"/>
        <v>121838.33489555976</v>
      </c>
      <c r="AK31" s="664">
        <f>+AE31*係数表!AD31</f>
        <v>43660.081892683105</v>
      </c>
      <c r="AL31" s="665">
        <f>+AI31*係数表!AD31</f>
        <v>6875.9782008723869</v>
      </c>
      <c r="AM31" s="666">
        <f t="shared" si="4"/>
        <v>50536.06009355549</v>
      </c>
      <c r="AN31" s="664">
        <f>+AE31*係数表!Y31</f>
        <v>1733.2941172138173</v>
      </c>
      <c r="AO31" s="665">
        <f>+AI31*係数表!Y31</f>
        <v>272.97458110494017</v>
      </c>
      <c r="AP31" s="666">
        <f t="shared" si="5"/>
        <v>2006.2686983187575</v>
      </c>
      <c r="AQ31" s="196"/>
      <c r="AR31" s="664">
        <f>+AJ31*環境係数!AD28</f>
        <v>372882.50932183425</v>
      </c>
      <c r="AS31" s="666">
        <f>+AJ31*環境係数!AE28</f>
        <v>16702.414459985881</v>
      </c>
    </row>
    <row r="32" spans="1:45" s="187" customFormat="1" ht="15.5" customHeight="1">
      <c r="A32" s="127">
        <v>26</v>
      </c>
      <c r="B32" s="188" t="s">
        <v>183</v>
      </c>
      <c r="C32" s="185" t="s">
        <v>184</v>
      </c>
      <c r="D32" s="667">
        <f>+入力と結果!D32+入力と結果!F32</f>
        <v>0</v>
      </c>
      <c r="E32" s="668">
        <f>+入力と結果!D32*係数表!T32</f>
        <v>0</v>
      </c>
      <c r="F32" s="669">
        <f>+E32+入力と結果!F32</f>
        <v>0</v>
      </c>
      <c r="G32" s="670">
        <f>+入力と結果!D32*係数表!S32</f>
        <v>0</v>
      </c>
      <c r="H32" s="671">
        <f>+$F32*係数表!E32</f>
        <v>0</v>
      </c>
      <c r="I32" s="672">
        <f>+$F32*係数表!F32</f>
        <v>0</v>
      </c>
      <c r="J32" s="672">
        <f>+$F32*係数表!G32</f>
        <v>0</v>
      </c>
      <c r="K32" s="672">
        <f>+$F32*係数表!H32</f>
        <v>0</v>
      </c>
      <c r="L32" s="672">
        <f>+$F32*係数表!I32</f>
        <v>0</v>
      </c>
      <c r="M32" s="672">
        <f>+$F32*係数表!J32</f>
        <v>0</v>
      </c>
      <c r="N32" s="672">
        <f>+$F32*係数表!K32</f>
        <v>0</v>
      </c>
      <c r="O32" s="672">
        <f>+$F32*係数表!L32</f>
        <v>0</v>
      </c>
      <c r="P32" s="673">
        <f>+$F32*係数表!M32</f>
        <v>0</v>
      </c>
      <c r="Q32" s="671">
        <f>+$G32*係数表!E32</f>
        <v>0</v>
      </c>
      <c r="R32" s="672">
        <f>+$G32*係数表!F32</f>
        <v>0</v>
      </c>
      <c r="S32" s="672">
        <f>+$G32*係数表!G32</f>
        <v>0</v>
      </c>
      <c r="T32" s="672">
        <f>+$G32*係数表!H32</f>
        <v>0</v>
      </c>
      <c r="U32" s="672">
        <f>+$G32*係数表!I32</f>
        <v>0</v>
      </c>
      <c r="V32" s="672">
        <f>+$G32*係数表!J32</f>
        <v>0</v>
      </c>
      <c r="W32" s="672">
        <f>+$G32*係数表!K32</f>
        <v>0</v>
      </c>
      <c r="X32" s="672">
        <f>+$G32*係数表!L32</f>
        <v>0</v>
      </c>
      <c r="Y32" s="673">
        <f>+$G32*係数表!M32</f>
        <v>0</v>
      </c>
      <c r="Z32" s="669">
        <f t="shared" si="0"/>
        <v>0</v>
      </c>
      <c r="AA32" s="667">
        <f>+入力と結果!E32*係数表!T32</f>
        <v>67790.600967749342</v>
      </c>
      <c r="AB32" s="674">
        <f>+入力と結果!E32*係数表!S32</f>
        <v>17345.849032250673</v>
      </c>
      <c r="AC32" s="675">
        <f>+AA32+入力と結果!G32</f>
        <v>67790.600967749342</v>
      </c>
      <c r="AD32" s="676">
        <f t="shared" si="1"/>
        <v>67790.600967749342</v>
      </c>
      <c r="AE32" s="670">
        <v>128075.62494468389</v>
      </c>
      <c r="AF32" s="676">
        <f t="shared" si="3"/>
        <v>60285.02397693455</v>
      </c>
      <c r="AG32" s="677">
        <f>+AE32*賃金!I28</f>
        <v>14801.358433645901</v>
      </c>
      <c r="AH32" s="665"/>
      <c r="AI32" s="663">
        <f>+AH$7*係数表!AK32</f>
        <v>20148.342457593491</v>
      </c>
      <c r="AJ32" s="663">
        <f t="shared" si="2"/>
        <v>148223.9674022774</v>
      </c>
      <c r="AK32" s="664">
        <f>+AE32*係数表!AD32</f>
        <v>46891.834488780289</v>
      </c>
      <c r="AL32" s="665">
        <f>+AI32*係数表!AD32</f>
        <v>7376.8348985437042</v>
      </c>
      <c r="AM32" s="666">
        <f t="shared" si="4"/>
        <v>54268.669387323993</v>
      </c>
      <c r="AN32" s="664">
        <f>+AE32*係数表!Y32</f>
        <v>3335.8258631171389</v>
      </c>
      <c r="AO32" s="665">
        <f>+AI32*係数表!Y32</f>
        <v>524.77871490387201</v>
      </c>
      <c r="AP32" s="666">
        <f t="shared" si="5"/>
        <v>3860.6045780210106</v>
      </c>
      <c r="AQ32" s="196"/>
      <c r="AR32" s="664">
        <f>+AJ32*環境係数!AD29</f>
        <v>526285.58473610913</v>
      </c>
      <c r="AS32" s="666">
        <f>+AJ32*環境係数!AE29</f>
        <v>25290.153744272444</v>
      </c>
    </row>
    <row r="33" spans="1:45" s="187" customFormat="1" ht="15.5" customHeight="1">
      <c r="A33" s="127">
        <v>27</v>
      </c>
      <c r="B33" s="188" t="s">
        <v>185</v>
      </c>
      <c r="C33" s="185" t="s">
        <v>186</v>
      </c>
      <c r="D33" s="667">
        <f>+入力と結果!D33+入力と結果!F33</f>
        <v>0</v>
      </c>
      <c r="E33" s="668">
        <f>+入力と結果!D33*係数表!T33</f>
        <v>0</v>
      </c>
      <c r="F33" s="669">
        <f>+E33+入力と結果!F33</f>
        <v>0</v>
      </c>
      <c r="G33" s="670">
        <f>+入力と結果!D33*係数表!S33</f>
        <v>0</v>
      </c>
      <c r="H33" s="671">
        <f>+$F33*係数表!E33</f>
        <v>0</v>
      </c>
      <c r="I33" s="672">
        <f>+$F33*係数表!F33</f>
        <v>0</v>
      </c>
      <c r="J33" s="672">
        <f>+$F33*係数表!G33</f>
        <v>0</v>
      </c>
      <c r="K33" s="672">
        <f>+$F33*係数表!H33</f>
        <v>0</v>
      </c>
      <c r="L33" s="672">
        <f>+$F33*係数表!I33</f>
        <v>0</v>
      </c>
      <c r="M33" s="672">
        <f>+$F33*係数表!J33</f>
        <v>0</v>
      </c>
      <c r="N33" s="672">
        <f>+$F33*係数表!K33</f>
        <v>0</v>
      </c>
      <c r="O33" s="672">
        <f>+$F33*係数表!L33</f>
        <v>0</v>
      </c>
      <c r="P33" s="673">
        <f>+$F33*係数表!M33</f>
        <v>0</v>
      </c>
      <c r="Q33" s="671">
        <f>+$G33*係数表!E33</f>
        <v>0</v>
      </c>
      <c r="R33" s="672">
        <f>+$G33*係数表!F33</f>
        <v>0</v>
      </c>
      <c r="S33" s="672">
        <f>+$G33*係数表!G33</f>
        <v>0</v>
      </c>
      <c r="T33" s="672">
        <f>+$G33*係数表!H33</f>
        <v>0</v>
      </c>
      <c r="U33" s="672">
        <f>+$G33*係数表!I33</f>
        <v>0</v>
      </c>
      <c r="V33" s="672">
        <f>+$G33*係数表!J33</f>
        <v>0</v>
      </c>
      <c r="W33" s="672">
        <f>+$G33*係数表!K33</f>
        <v>0</v>
      </c>
      <c r="X33" s="672">
        <f>+$G33*係数表!L33</f>
        <v>0</v>
      </c>
      <c r="Y33" s="673">
        <f>+$G33*係数表!M33</f>
        <v>0</v>
      </c>
      <c r="Z33" s="669">
        <f t="shared" si="0"/>
        <v>0</v>
      </c>
      <c r="AA33" s="667">
        <f>+入力と結果!E33*係数表!T33</f>
        <v>167023.86269596042</v>
      </c>
      <c r="AB33" s="674">
        <f>+入力と結果!E33*係数表!S33</f>
        <v>35152.437304039609</v>
      </c>
      <c r="AC33" s="675">
        <f>+AA33+入力と結果!G33</f>
        <v>167023.86269596042</v>
      </c>
      <c r="AD33" s="676">
        <f t="shared" si="1"/>
        <v>167023.86269596042</v>
      </c>
      <c r="AE33" s="670">
        <v>309096.36543512775</v>
      </c>
      <c r="AF33" s="676">
        <f t="shared" si="3"/>
        <v>142072.50273916734</v>
      </c>
      <c r="AG33" s="677">
        <f>+AE33*賃金!I29</f>
        <v>3098.9128673837531</v>
      </c>
      <c r="AH33" s="665"/>
      <c r="AI33" s="663">
        <f>+AH$7*係数表!AK33</f>
        <v>48812.482505868393</v>
      </c>
      <c r="AJ33" s="663">
        <f t="shared" si="2"/>
        <v>357908.84794099617</v>
      </c>
      <c r="AK33" s="664">
        <f>+AE33*係数表!AD33</f>
        <v>128001.49345779265</v>
      </c>
      <c r="AL33" s="665">
        <f>+AI33*係数表!AD33</f>
        <v>20213.989418276931</v>
      </c>
      <c r="AM33" s="666">
        <f t="shared" si="4"/>
        <v>148215.48287606958</v>
      </c>
      <c r="AN33" s="664">
        <f>+AE33*係数表!Y33</f>
        <v>577.60145966006201</v>
      </c>
      <c r="AO33" s="665">
        <f>+AI33*係数表!Y33</f>
        <v>91.214793500825351</v>
      </c>
      <c r="AP33" s="666">
        <f t="shared" si="5"/>
        <v>668.8162531608873</v>
      </c>
      <c r="AQ33" s="196"/>
      <c r="AR33" s="664">
        <f>+AJ33*環境係数!AD30</f>
        <v>11338250.368426519</v>
      </c>
      <c r="AS33" s="666">
        <f>+AJ33*環境係数!AE30</f>
        <v>837273.97987780941</v>
      </c>
    </row>
    <row r="34" spans="1:45" s="187" customFormat="1" ht="15.5" customHeight="1">
      <c r="A34" s="127">
        <v>28</v>
      </c>
      <c r="B34" s="188" t="s">
        <v>187</v>
      </c>
      <c r="C34" s="185" t="s">
        <v>188</v>
      </c>
      <c r="D34" s="667">
        <f>+入力と結果!D34+入力と結果!F34</f>
        <v>0</v>
      </c>
      <c r="E34" s="668">
        <f>+入力と結果!D34*係数表!T34</f>
        <v>0</v>
      </c>
      <c r="F34" s="669">
        <f>+E34+入力と結果!F34</f>
        <v>0</v>
      </c>
      <c r="G34" s="670">
        <f>+入力と結果!D34*係数表!S34</f>
        <v>0</v>
      </c>
      <c r="H34" s="671">
        <f>+$F34*係数表!E34</f>
        <v>0</v>
      </c>
      <c r="I34" s="672">
        <f>+$F34*係数表!F34</f>
        <v>0</v>
      </c>
      <c r="J34" s="672">
        <f>+$F34*係数表!G34</f>
        <v>0</v>
      </c>
      <c r="K34" s="672">
        <f>+$F34*係数表!H34</f>
        <v>0</v>
      </c>
      <c r="L34" s="672">
        <f>+$F34*係数表!I34</f>
        <v>0</v>
      </c>
      <c r="M34" s="672">
        <f>+$F34*係数表!J34</f>
        <v>0</v>
      </c>
      <c r="N34" s="672">
        <f>+$F34*係数表!K34</f>
        <v>0</v>
      </c>
      <c r="O34" s="672">
        <f>+$F34*係数表!L34</f>
        <v>0</v>
      </c>
      <c r="P34" s="673">
        <f>+$F34*係数表!M34</f>
        <v>0</v>
      </c>
      <c r="Q34" s="671">
        <f>+$G34*係数表!E34</f>
        <v>0</v>
      </c>
      <c r="R34" s="672">
        <f>+$G34*係数表!F34</f>
        <v>0</v>
      </c>
      <c r="S34" s="672">
        <f>+$G34*係数表!G34</f>
        <v>0</v>
      </c>
      <c r="T34" s="672">
        <f>+$G34*係数表!H34</f>
        <v>0</v>
      </c>
      <c r="U34" s="672">
        <f>+$G34*係数表!I34</f>
        <v>0</v>
      </c>
      <c r="V34" s="672">
        <f>+$G34*係数表!J34</f>
        <v>0</v>
      </c>
      <c r="W34" s="672">
        <f>+$G34*係数表!K34</f>
        <v>0</v>
      </c>
      <c r="X34" s="672">
        <f>+$G34*係数表!L34</f>
        <v>0</v>
      </c>
      <c r="Y34" s="673">
        <f>+$G34*係数表!M34</f>
        <v>0</v>
      </c>
      <c r="Z34" s="669">
        <f t="shared" si="0"/>
        <v>0</v>
      </c>
      <c r="AA34" s="667">
        <f>+入力と結果!E34*係数表!T34</f>
        <v>-25.811967737966601</v>
      </c>
      <c r="AB34" s="674">
        <f>+入力と結果!E34*係数表!S34</f>
        <v>-0.38803226203340146</v>
      </c>
      <c r="AC34" s="675">
        <f>+AA34+入力と結果!G34</f>
        <v>-25.811967737966601</v>
      </c>
      <c r="AD34" s="676">
        <f t="shared" si="1"/>
        <v>-25.811967737966601</v>
      </c>
      <c r="AE34" s="670">
        <v>13760.712662178716</v>
      </c>
      <c r="AF34" s="676">
        <f t="shared" si="3"/>
        <v>13786.524629916683</v>
      </c>
      <c r="AG34" s="677">
        <f>+AE34*賃金!I30</f>
        <v>398.91322994430334</v>
      </c>
      <c r="AH34" s="665"/>
      <c r="AI34" s="663">
        <f>+AH$7*係数表!AK34</f>
        <v>2156.2663865661543</v>
      </c>
      <c r="AJ34" s="663">
        <f t="shared" si="2"/>
        <v>15916.97904874487</v>
      </c>
      <c r="AK34" s="664">
        <f>+AE34*係数表!AD34</f>
        <v>3980.6185808442219</v>
      </c>
      <c r="AL34" s="665">
        <f>+AI34*係数表!AD34</f>
        <v>623.75214527995854</v>
      </c>
      <c r="AM34" s="666">
        <f t="shared" si="4"/>
        <v>4604.3707261241807</v>
      </c>
      <c r="AN34" s="664">
        <f>+AE34*係数表!Y34</f>
        <v>92.249799953786663</v>
      </c>
      <c r="AO34" s="665">
        <f>+AI34*係数表!Y34</f>
        <v>14.455293682173885</v>
      </c>
      <c r="AP34" s="666">
        <f t="shared" ref="AP34:AP48" si="6">+AN34+AO34</f>
        <v>106.70509363596055</v>
      </c>
      <c r="AQ34" s="196"/>
      <c r="AR34" s="664">
        <f>+AJ34*環境係数!AD31</f>
        <v>1528430.5576960605</v>
      </c>
      <c r="AS34" s="666">
        <f>+AJ34*環境係数!AE31</f>
        <v>159272.2390339782</v>
      </c>
    </row>
    <row r="35" spans="1:45" s="187" customFormat="1" ht="15.5" customHeight="1">
      <c r="A35" s="127">
        <v>29</v>
      </c>
      <c r="B35" s="188" t="s">
        <v>189</v>
      </c>
      <c r="C35" s="185" t="s">
        <v>93</v>
      </c>
      <c r="D35" s="667">
        <f>+入力と結果!D35+入力と結果!F35</f>
        <v>0</v>
      </c>
      <c r="E35" s="668">
        <f>+入力と結果!D35*係数表!T35</f>
        <v>0</v>
      </c>
      <c r="F35" s="669">
        <f>+E35+入力と結果!F35</f>
        <v>0</v>
      </c>
      <c r="G35" s="670">
        <f>+入力と結果!D35*係数表!S35</f>
        <v>0</v>
      </c>
      <c r="H35" s="671">
        <f>+$F35*係数表!E35</f>
        <v>0</v>
      </c>
      <c r="I35" s="672">
        <f>+$F35*係数表!F35</f>
        <v>0</v>
      </c>
      <c r="J35" s="672">
        <f>+$F35*係数表!G35</f>
        <v>0</v>
      </c>
      <c r="K35" s="672">
        <f>+$F35*係数表!H35</f>
        <v>0</v>
      </c>
      <c r="L35" s="672">
        <f>+$F35*係数表!I35</f>
        <v>0</v>
      </c>
      <c r="M35" s="672">
        <f>+$F35*係数表!J35</f>
        <v>0</v>
      </c>
      <c r="N35" s="672">
        <f>+$F35*係数表!K35</f>
        <v>0</v>
      </c>
      <c r="O35" s="672">
        <f>+$F35*係数表!L35</f>
        <v>0</v>
      </c>
      <c r="P35" s="673">
        <f>+$F35*係数表!M35</f>
        <v>0</v>
      </c>
      <c r="Q35" s="671">
        <f>+$G35*係数表!E35</f>
        <v>0</v>
      </c>
      <c r="R35" s="672">
        <f>+$G35*係数表!F35</f>
        <v>0</v>
      </c>
      <c r="S35" s="672">
        <f>+$G35*係数表!G35</f>
        <v>0</v>
      </c>
      <c r="T35" s="672">
        <f>+$G35*係数表!H35</f>
        <v>0</v>
      </c>
      <c r="U35" s="672">
        <f>+$G35*係数表!I35</f>
        <v>0</v>
      </c>
      <c r="V35" s="672">
        <f>+$G35*係数表!J35</f>
        <v>0</v>
      </c>
      <c r="W35" s="672">
        <f>+$G35*係数表!K35</f>
        <v>0</v>
      </c>
      <c r="X35" s="672">
        <f>+$G35*係数表!L35</f>
        <v>0</v>
      </c>
      <c r="Y35" s="673">
        <f>+$G35*係数表!M35</f>
        <v>0</v>
      </c>
      <c r="Z35" s="669">
        <f t="shared" si="0"/>
        <v>0</v>
      </c>
      <c r="AA35" s="667">
        <f>+入力と結果!E35*係数表!T35</f>
        <v>19731.427711350898</v>
      </c>
      <c r="AB35" s="674">
        <f>+入力と結果!E35*係数表!S35</f>
        <v>2427.2222886491027</v>
      </c>
      <c r="AC35" s="675">
        <f>+AA35+入力と結果!G35</f>
        <v>19731.427711350898</v>
      </c>
      <c r="AD35" s="676">
        <f t="shared" si="1"/>
        <v>19731.427711350898</v>
      </c>
      <c r="AE35" s="670">
        <v>173879.00998550528</v>
      </c>
      <c r="AF35" s="676">
        <f t="shared" si="3"/>
        <v>154147.58227415438</v>
      </c>
      <c r="AG35" s="677">
        <f>+AE35*賃金!I31</f>
        <v>33777.880626439604</v>
      </c>
      <c r="AH35" s="665"/>
      <c r="AI35" s="663">
        <f>+AH$7*係数表!AK35</f>
        <v>27403.482350294827</v>
      </c>
      <c r="AJ35" s="663">
        <f t="shared" si="2"/>
        <v>201282.49233580011</v>
      </c>
      <c r="AK35" s="664">
        <f>+AE35*係数表!AD35</f>
        <v>71804.614855576438</v>
      </c>
      <c r="AL35" s="665">
        <f>+AI35*係数表!AD35</f>
        <v>11316.469400352209</v>
      </c>
      <c r="AM35" s="666">
        <f t="shared" ref="AM35:AM48" si="7">+AK35+AL35</f>
        <v>83121.084255928639</v>
      </c>
      <c r="AN35" s="664">
        <f>+AE35*係数表!Y35</f>
        <v>7897.1553814795934</v>
      </c>
      <c r="AO35" s="665">
        <f>+AI35*係数表!Y35</f>
        <v>1244.5985178541789</v>
      </c>
      <c r="AP35" s="666">
        <f t="shared" si="6"/>
        <v>9141.753899333773</v>
      </c>
      <c r="AQ35" s="196"/>
      <c r="AR35" s="664">
        <f>+AJ35*環境係数!AD32</f>
        <v>382943.37987936178</v>
      </c>
      <c r="AS35" s="666">
        <f>+AJ35*環境係数!AE32</f>
        <v>23150.739801693948</v>
      </c>
    </row>
    <row r="36" spans="1:45" s="187" customFormat="1" ht="15.5" customHeight="1">
      <c r="A36" s="127">
        <v>30</v>
      </c>
      <c r="B36" s="188" t="s">
        <v>190</v>
      </c>
      <c r="C36" s="185" t="s">
        <v>94</v>
      </c>
      <c r="D36" s="667">
        <f>+入力と結果!D36+入力と結果!F36</f>
        <v>0</v>
      </c>
      <c r="E36" s="668">
        <f>+入力と結果!D36*係数表!T36</f>
        <v>0</v>
      </c>
      <c r="F36" s="669">
        <f>+E36+入力と結果!F36</f>
        <v>0</v>
      </c>
      <c r="G36" s="670">
        <f>+入力と結果!D36*係数表!S36</f>
        <v>0</v>
      </c>
      <c r="H36" s="671">
        <f>+$F36*係数表!E36</f>
        <v>0</v>
      </c>
      <c r="I36" s="672">
        <f>+$F36*係数表!F36</f>
        <v>0</v>
      </c>
      <c r="J36" s="672">
        <f>+$F36*係数表!G36</f>
        <v>0</v>
      </c>
      <c r="K36" s="672">
        <f>+$F36*係数表!H36</f>
        <v>0</v>
      </c>
      <c r="L36" s="672">
        <f>+$F36*係数表!I36</f>
        <v>0</v>
      </c>
      <c r="M36" s="672">
        <f>+$F36*係数表!J36</f>
        <v>0</v>
      </c>
      <c r="N36" s="672">
        <f>+$F36*係数表!K36</f>
        <v>0</v>
      </c>
      <c r="O36" s="672">
        <f>+$F36*係数表!L36</f>
        <v>0</v>
      </c>
      <c r="P36" s="673">
        <f>+$F36*係数表!M36</f>
        <v>0</v>
      </c>
      <c r="Q36" s="671">
        <f>+$G36*係数表!E36</f>
        <v>0</v>
      </c>
      <c r="R36" s="672">
        <f>+$G36*係数表!F36</f>
        <v>0</v>
      </c>
      <c r="S36" s="672">
        <f>+$G36*係数表!G36</f>
        <v>0</v>
      </c>
      <c r="T36" s="672">
        <f>+$G36*係数表!H36</f>
        <v>0</v>
      </c>
      <c r="U36" s="672">
        <f>+$G36*係数表!I36</f>
        <v>0</v>
      </c>
      <c r="V36" s="672">
        <f>+$G36*係数表!J36</f>
        <v>0</v>
      </c>
      <c r="W36" s="672">
        <f>+$G36*係数表!K36</f>
        <v>0</v>
      </c>
      <c r="X36" s="672">
        <f>+$G36*係数表!L36</f>
        <v>0</v>
      </c>
      <c r="Y36" s="673">
        <f>+$G36*係数表!M36</f>
        <v>0</v>
      </c>
      <c r="Z36" s="669">
        <f t="shared" si="0"/>
        <v>0</v>
      </c>
      <c r="AA36" s="667">
        <f>+入力と結果!E36*係数表!T36</f>
        <v>13950.028079785145</v>
      </c>
      <c r="AB36" s="674">
        <f>+入力と結果!E36*係数表!S36</f>
        <v>5076.7219202148553</v>
      </c>
      <c r="AC36" s="675">
        <f>+AA36+入力と結果!G36</f>
        <v>13950.028079785145</v>
      </c>
      <c r="AD36" s="676">
        <f t="shared" si="1"/>
        <v>13950.028079785145</v>
      </c>
      <c r="AE36" s="670">
        <v>40147.894456026261</v>
      </c>
      <c r="AF36" s="676">
        <f t="shared" si="3"/>
        <v>26197.866376241116</v>
      </c>
      <c r="AG36" s="677">
        <f>+AE36*賃金!I32</f>
        <v>8741.2284821648664</v>
      </c>
      <c r="AH36" s="665"/>
      <c r="AI36" s="663">
        <f>+AH$7*係数表!AK36</f>
        <v>6267.4666534346015</v>
      </c>
      <c r="AJ36" s="663">
        <f t="shared" si="2"/>
        <v>46415.361109460864</v>
      </c>
      <c r="AK36" s="664">
        <f>+AE36*係数表!AD36</f>
        <v>21322.94784255157</v>
      </c>
      <c r="AL36" s="665">
        <f>+AI36*係数表!AD36</f>
        <v>3328.714154673622</v>
      </c>
      <c r="AM36" s="666">
        <f t="shared" si="7"/>
        <v>24651.661997225194</v>
      </c>
      <c r="AN36" s="664">
        <f>+AE36*係数表!Y36</f>
        <v>2102.135822622452</v>
      </c>
      <c r="AO36" s="665">
        <f>+AI36*係数表!Y36</f>
        <v>328.16331585476047</v>
      </c>
      <c r="AP36" s="666">
        <f t="shared" si="6"/>
        <v>2430.2991384772126</v>
      </c>
      <c r="AQ36" s="196"/>
      <c r="AR36" s="664">
        <f>+AJ36*環境係数!AD33</f>
        <v>181716.14318323936</v>
      </c>
      <c r="AS36" s="666">
        <f>+AJ36*環境係数!AE33</f>
        <v>10216.725151452627</v>
      </c>
    </row>
    <row r="37" spans="1:45" s="187" customFormat="1" ht="15.5" customHeight="1">
      <c r="A37" s="127">
        <v>31</v>
      </c>
      <c r="B37" s="188" t="s">
        <v>191</v>
      </c>
      <c r="C37" s="185" t="s">
        <v>192</v>
      </c>
      <c r="D37" s="667">
        <f>+入力と結果!D37+入力と結果!F37</f>
        <v>0</v>
      </c>
      <c r="E37" s="668">
        <f>+入力と結果!D37*係数表!T37</f>
        <v>0</v>
      </c>
      <c r="F37" s="669">
        <f>+E37+入力と結果!F37</f>
        <v>0</v>
      </c>
      <c r="G37" s="670">
        <f>+入力と結果!D37*係数表!S37</f>
        <v>0</v>
      </c>
      <c r="H37" s="671">
        <f>+$F37*係数表!E37</f>
        <v>0</v>
      </c>
      <c r="I37" s="672">
        <f>+$F37*係数表!F37</f>
        <v>0</v>
      </c>
      <c r="J37" s="672">
        <f>+$F37*係数表!G37</f>
        <v>0</v>
      </c>
      <c r="K37" s="672">
        <f>+$F37*係数表!H37</f>
        <v>0</v>
      </c>
      <c r="L37" s="672">
        <f>+$F37*係数表!I37</f>
        <v>0</v>
      </c>
      <c r="M37" s="672">
        <f>+$F37*係数表!J37</f>
        <v>0</v>
      </c>
      <c r="N37" s="672">
        <f>+$F37*係数表!K37</f>
        <v>0</v>
      </c>
      <c r="O37" s="672">
        <f>+$F37*係数表!L37</f>
        <v>0</v>
      </c>
      <c r="P37" s="673">
        <f>+$F37*係数表!M37</f>
        <v>0</v>
      </c>
      <c r="Q37" s="671">
        <f>+$G37*係数表!E37</f>
        <v>0</v>
      </c>
      <c r="R37" s="672">
        <f>+$G37*係数表!F37</f>
        <v>0</v>
      </c>
      <c r="S37" s="672">
        <f>+$G37*係数表!G37</f>
        <v>0</v>
      </c>
      <c r="T37" s="672">
        <f>+$G37*係数表!H37</f>
        <v>0</v>
      </c>
      <c r="U37" s="672">
        <f>+$G37*係数表!I37</f>
        <v>0</v>
      </c>
      <c r="V37" s="672">
        <f>+$G37*係数表!J37</f>
        <v>0</v>
      </c>
      <c r="W37" s="672">
        <f>+$G37*係数表!K37</f>
        <v>0</v>
      </c>
      <c r="X37" s="672">
        <f>+$G37*係数表!L37</f>
        <v>0</v>
      </c>
      <c r="Y37" s="673">
        <f>+$G37*係数表!M37</f>
        <v>0</v>
      </c>
      <c r="Z37" s="669">
        <f t="shared" si="0"/>
        <v>0</v>
      </c>
      <c r="AA37" s="667">
        <f>+入力と結果!E37*係数表!T37</f>
        <v>10346.141841465203</v>
      </c>
      <c r="AB37" s="674">
        <f>+入力と結果!E37*係数表!S37</f>
        <v>34922.308158534797</v>
      </c>
      <c r="AC37" s="675">
        <f>+AA37+入力と結果!G37</f>
        <v>10346.141841465203</v>
      </c>
      <c r="AD37" s="676">
        <f t="shared" si="1"/>
        <v>10346.141841465203</v>
      </c>
      <c r="AE37" s="670">
        <v>11493.592732756102</v>
      </c>
      <c r="AF37" s="676">
        <f t="shared" si="3"/>
        <v>1147.4508912908987</v>
      </c>
      <c r="AG37" s="677">
        <f>+AE37*賃金!I33</f>
        <v>3915.6848459821372</v>
      </c>
      <c r="AH37" s="665"/>
      <c r="AI37" s="663">
        <f>+AH$7*係数表!AK37</f>
        <v>1830.5291636141349</v>
      </c>
      <c r="AJ37" s="663">
        <f t="shared" si="2"/>
        <v>13324.121896370238</v>
      </c>
      <c r="AK37" s="664">
        <f>+AE37*係数表!AD37</f>
        <v>4895.3399785623651</v>
      </c>
      <c r="AL37" s="665">
        <f>+AI37*係数表!AD37</f>
        <v>779.65722336985823</v>
      </c>
      <c r="AM37" s="666">
        <f t="shared" si="7"/>
        <v>5674.9972019322231</v>
      </c>
      <c r="AN37" s="664">
        <f>+AE37*係数表!Y37</f>
        <v>1673.296901272565</v>
      </c>
      <c r="AO37" s="665">
        <f>+AI37*係数表!Y37</f>
        <v>266.49793918964593</v>
      </c>
      <c r="AP37" s="666">
        <f t="shared" si="6"/>
        <v>1939.7948404622109</v>
      </c>
      <c r="AQ37" s="196"/>
      <c r="AR37" s="664">
        <f>+AJ37*環境係数!AD34</f>
        <v>15887.037711287887</v>
      </c>
      <c r="AS37" s="666">
        <f>+AJ37*環境係数!AE34</f>
        <v>1050.8052495732782</v>
      </c>
    </row>
    <row r="38" spans="1:45" s="187" customFormat="1" ht="15.5" customHeight="1">
      <c r="A38" s="127">
        <v>32</v>
      </c>
      <c r="B38" s="188" t="s">
        <v>193</v>
      </c>
      <c r="C38" s="185" t="s">
        <v>194</v>
      </c>
      <c r="D38" s="667">
        <f>+入力と結果!D38+入力と結果!F38</f>
        <v>0</v>
      </c>
      <c r="E38" s="668">
        <f>+入力と結果!D38*係数表!T38</f>
        <v>0</v>
      </c>
      <c r="F38" s="669">
        <f>+E38+入力と結果!F38</f>
        <v>0</v>
      </c>
      <c r="G38" s="670">
        <f>+入力と結果!D38*係数表!S38</f>
        <v>0</v>
      </c>
      <c r="H38" s="671">
        <f>+$F38*係数表!E38</f>
        <v>0</v>
      </c>
      <c r="I38" s="672">
        <f>+$F38*係数表!F38</f>
        <v>0</v>
      </c>
      <c r="J38" s="672">
        <f>+$F38*係数表!G38</f>
        <v>0</v>
      </c>
      <c r="K38" s="672">
        <f>+$F38*係数表!H38</f>
        <v>0</v>
      </c>
      <c r="L38" s="672">
        <f>+$F38*係数表!I38</f>
        <v>0</v>
      </c>
      <c r="M38" s="672">
        <f>+$F38*係数表!J38</f>
        <v>0</v>
      </c>
      <c r="N38" s="672">
        <f>+$F38*係数表!K38</f>
        <v>0</v>
      </c>
      <c r="O38" s="672">
        <f>+$F38*係数表!L38</f>
        <v>0</v>
      </c>
      <c r="P38" s="673">
        <f>+$F38*係数表!M38</f>
        <v>0</v>
      </c>
      <c r="Q38" s="671">
        <f>+$G38*係数表!E38</f>
        <v>0</v>
      </c>
      <c r="R38" s="672">
        <f>+$G38*係数表!F38</f>
        <v>0</v>
      </c>
      <c r="S38" s="672">
        <f>+$G38*係数表!G38</f>
        <v>0</v>
      </c>
      <c r="T38" s="672">
        <f>+$G38*係数表!H38</f>
        <v>0</v>
      </c>
      <c r="U38" s="672">
        <f>+$G38*係数表!I38</f>
        <v>0</v>
      </c>
      <c r="V38" s="672">
        <f>+$G38*係数表!J38</f>
        <v>0</v>
      </c>
      <c r="W38" s="672">
        <f>+$G38*係数表!K38</f>
        <v>0</v>
      </c>
      <c r="X38" s="672">
        <f>+$G38*係数表!L38</f>
        <v>0</v>
      </c>
      <c r="Y38" s="673">
        <f>+$G38*係数表!M38</f>
        <v>0</v>
      </c>
      <c r="Z38" s="669">
        <f t="shared" si="0"/>
        <v>0</v>
      </c>
      <c r="AA38" s="667">
        <f>+入力と結果!E38*係数表!T38</f>
        <v>230.2846024730562</v>
      </c>
      <c r="AB38" s="674">
        <f>+入力と結果!E38*係数表!S38</f>
        <v>55.565397526943826</v>
      </c>
      <c r="AC38" s="675">
        <f>+AA38+入力と結果!G38</f>
        <v>230.2846024730562</v>
      </c>
      <c r="AD38" s="676">
        <f t="shared" si="1"/>
        <v>230.2846024730562</v>
      </c>
      <c r="AE38" s="670">
        <v>12322.214850600471</v>
      </c>
      <c r="AF38" s="676">
        <f t="shared" si="3"/>
        <v>12091.930248127414</v>
      </c>
      <c r="AG38" s="677">
        <f>+AE38*賃金!I34</f>
        <v>2347.6780561496203</v>
      </c>
      <c r="AH38" s="665"/>
      <c r="AI38" s="663">
        <f>+AH$7*係数表!AK38</f>
        <v>1922.788940110353</v>
      </c>
      <c r="AJ38" s="663">
        <f t="shared" si="2"/>
        <v>14245.003790710824</v>
      </c>
      <c r="AK38" s="664">
        <f>+AE38*係数表!AD38</f>
        <v>6081.9420108829781</v>
      </c>
      <c r="AL38" s="665">
        <f>+AI38*係数表!AD38</f>
        <v>949.0413026152064</v>
      </c>
      <c r="AM38" s="666">
        <f t="shared" si="7"/>
        <v>7030.9833134981845</v>
      </c>
      <c r="AN38" s="664">
        <f>+AE38*係数表!Y38</f>
        <v>583.50896699139412</v>
      </c>
      <c r="AO38" s="665">
        <f>+AI38*係数表!Y38</f>
        <v>91.05218516227994</v>
      </c>
      <c r="AP38" s="666">
        <f t="shared" si="6"/>
        <v>674.56115215367402</v>
      </c>
      <c r="AQ38" s="196"/>
      <c r="AR38" s="664">
        <f>+AJ38*環境係数!AD35</f>
        <v>264470.22718978772</v>
      </c>
      <c r="AS38" s="666">
        <f>+AJ38*環境係数!AE35</f>
        <v>16067.778554822478</v>
      </c>
    </row>
    <row r="39" spans="1:45" s="187" customFormat="1" ht="15.5" customHeight="1">
      <c r="A39" s="127">
        <v>33</v>
      </c>
      <c r="B39" s="188" t="s">
        <v>195</v>
      </c>
      <c r="C39" s="185" t="s">
        <v>196</v>
      </c>
      <c r="D39" s="667">
        <f>+入力と結果!D39+入力と結果!F39</f>
        <v>0</v>
      </c>
      <c r="E39" s="668">
        <f>+入力と結果!D39*係数表!T39</f>
        <v>0</v>
      </c>
      <c r="F39" s="669">
        <f>+E39+入力と結果!F39</f>
        <v>0</v>
      </c>
      <c r="G39" s="670">
        <f>+入力と結果!D39*係数表!S39</f>
        <v>0</v>
      </c>
      <c r="H39" s="671">
        <f>+$F39*係数表!E39</f>
        <v>0</v>
      </c>
      <c r="I39" s="672">
        <f>+$F39*係数表!F39</f>
        <v>0</v>
      </c>
      <c r="J39" s="672">
        <f>+$F39*係数表!G39</f>
        <v>0</v>
      </c>
      <c r="K39" s="672">
        <f>+$F39*係数表!H39</f>
        <v>0</v>
      </c>
      <c r="L39" s="672">
        <f>+$F39*係数表!I39</f>
        <v>0</v>
      </c>
      <c r="M39" s="672">
        <f>+$F39*係数表!J39</f>
        <v>0</v>
      </c>
      <c r="N39" s="672">
        <f>+$F39*係数表!K39</f>
        <v>0</v>
      </c>
      <c r="O39" s="672">
        <f>+$F39*係数表!L39</f>
        <v>0</v>
      </c>
      <c r="P39" s="673">
        <f>+$F39*係数表!M39</f>
        <v>0</v>
      </c>
      <c r="Q39" s="671">
        <f>+$G39*係数表!E39</f>
        <v>0</v>
      </c>
      <c r="R39" s="672">
        <f>+$G39*係数表!F39</f>
        <v>0</v>
      </c>
      <c r="S39" s="672">
        <f>+$G39*係数表!G39</f>
        <v>0</v>
      </c>
      <c r="T39" s="672">
        <f>+$G39*係数表!H39</f>
        <v>0</v>
      </c>
      <c r="U39" s="672">
        <f>+$G39*係数表!I39</f>
        <v>0</v>
      </c>
      <c r="V39" s="672">
        <f>+$G39*係数表!J39</f>
        <v>0</v>
      </c>
      <c r="W39" s="672">
        <f>+$G39*係数表!K39</f>
        <v>0</v>
      </c>
      <c r="X39" s="672">
        <f>+$G39*係数表!L39</f>
        <v>0</v>
      </c>
      <c r="Y39" s="673">
        <f>+$G39*係数表!M39</f>
        <v>0</v>
      </c>
      <c r="Z39" s="669">
        <f t="shared" ref="Z39:Z75" si="8">+F39-SUM(H39:P39)</f>
        <v>0</v>
      </c>
      <c r="AA39" s="667">
        <f>+入力と結果!E39*係数表!T39</f>
        <v>78.615230386754831</v>
      </c>
      <c r="AB39" s="674">
        <f>+入力と結果!E39*係数表!S39</f>
        <v>0.38476961324517683</v>
      </c>
      <c r="AC39" s="675">
        <f>+AA39+入力と結果!G39</f>
        <v>78.615230386754831</v>
      </c>
      <c r="AD39" s="676">
        <f t="shared" ref="AD39:AD70" si="9">+Z39+AC39</f>
        <v>78.615230386754831</v>
      </c>
      <c r="AE39" s="670">
        <v>6083.9524967281814</v>
      </c>
      <c r="AF39" s="676">
        <f t="shared" si="3"/>
        <v>6005.3372663414266</v>
      </c>
      <c r="AG39" s="677">
        <f>+AE39*賃金!I35</f>
        <v>1004.837642434532</v>
      </c>
      <c r="AH39" s="665"/>
      <c r="AI39" s="663">
        <f>+AH$7*係数表!AK39</f>
        <v>942.36756176858398</v>
      </c>
      <c r="AJ39" s="663">
        <f t="shared" ref="AJ39:AJ70" si="10">+AI39+AE39</f>
        <v>7026.3200584967653</v>
      </c>
      <c r="AK39" s="664">
        <f>+AE39*係数表!AD39</f>
        <v>3035.1453911336835</v>
      </c>
      <c r="AL39" s="665">
        <f>+AI39*係数表!AD39</f>
        <v>470.1257222823437</v>
      </c>
      <c r="AM39" s="666">
        <f t="shared" si="7"/>
        <v>3505.2711134160272</v>
      </c>
      <c r="AN39" s="664">
        <f>+AE39*係数表!Y39</f>
        <v>233.91266940765007</v>
      </c>
      <c r="AO39" s="665">
        <f>+AI39*係数表!Y39</f>
        <v>36.231662238489115</v>
      </c>
      <c r="AP39" s="666">
        <f t="shared" si="6"/>
        <v>270.14433164613916</v>
      </c>
      <c r="AQ39" s="196"/>
      <c r="AR39" s="664">
        <f>+AJ39*環境係数!AD36</f>
        <v>487524.18357565464</v>
      </c>
      <c r="AS39" s="666">
        <f>+AJ39*環境係数!AE36</f>
        <v>37060.502085849905</v>
      </c>
    </row>
    <row r="40" spans="1:45" s="187" customFormat="1" ht="15.5" customHeight="1">
      <c r="A40" s="127">
        <v>34</v>
      </c>
      <c r="B40" s="188" t="s">
        <v>197</v>
      </c>
      <c r="C40" s="185" t="s">
        <v>95</v>
      </c>
      <c r="D40" s="667">
        <f>+入力と結果!D40+入力と結果!F40</f>
        <v>0</v>
      </c>
      <c r="E40" s="668">
        <f>+入力と結果!D40*係数表!T40</f>
        <v>0</v>
      </c>
      <c r="F40" s="669">
        <f>+E40+入力と結果!F40</f>
        <v>0</v>
      </c>
      <c r="G40" s="670">
        <f>+入力と結果!D40*係数表!S40</f>
        <v>0</v>
      </c>
      <c r="H40" s="671">
        <f>+$F40*係数表!E40</f>
        <v>0</v>
      </c>
      <c r="I40" s="672">
        <f>+$F40*係数表!F40</f>
        <v>0</v>
      </c>
      <c r="J40" s="672">
        <f>+$F40*係数表!G40</f>
        <v>0</v>
      </c>
      <c r="K40" s="672">
        <f>+$F40*係数表!H40</f>
        <v>0</v>
      </c>
      <c r="L40" s="672">
        <f>+$F40*係数表!I40</f>
        <v>0</v>
      </c>
      <c r="M40" s="672">
        <f>+$F40*係数表!J40</f>
        <v>0</v>
      </c>
      <c r="N40" s="672">
        <f>+$F40*係数表!K40</f>
        <v>0</v>
      </c>
      <c r="O40" s="672">
        <f>+$F40*係数表!L40</f>
        <v>0</v>
      </c>
      <c r="P40" s="673">
        <f>+$F40*係数表!M40</f>
        <v>0</v>
      </c>
      <c r="Q40" s="671">
        <f>+$G40*係数表!E40</f>
        <v>0</v>
      </c>
      <c r="R40" s="672">
        <f>+$G40*係数表!F40</f>
        <v>0</v>
      </c>
      <c r="S40" s="672">
        <f>+$G40*係数表!G40</f>
        <v>0</v>
      </c>
      <c r="T40" s="672">
        <f>+$G40*係数表!H40</f>
        <v>0</v>
      </c>
      <c r="U40" s="672">
        <f>+$G40*係数表!I40</f>
        <v>0</v>
      </c>
      <c r="V40" s="672">
        <f>+$G40*係数表!J40</f>
        <v>0</v>
      </c>
      <c r="W40" s="672">
        <f>+$G40*係数表!K40</f>
        <v>0</v>
      </c>
      <c r="X40" s="672">
        <f>+$G40*係数表!L40</f>
        <v>0</v>
      </c>
      <c r="Y40" s="673">
        <f>+$G40*係数表!M40</f>
        <v>0</v>
      </c>
      <c r="Z40" s="669">
        <f t="shared" si="8"/>
        <v>0</v>
      </c>
      <c r="AA40" s="667">
        <f>+入力と結果!E40*係数表!T40</f>
        <v>535.52895244358274</v>
      </c>
      <c r="AB40" s="674">
        <f>+入力と結果!E40*係数表!S40</f>
        <v>137.82104755641726</v>
      </c>
      <c r="AC40" s="675">
        <f>+AA40+入力と結果!G40</f>
        <v>535.52895244358274</v>
      </c>
      <c r="AD40" s="676">
        <f t="shared" si="9"/>
        <v>535.52895244358274</v>
      </c>
      <c r="AE40" s="670">
        <v>3449.7246139080235</v>
      </c>
      <c r="AF40" s="676">
        <f t="shared" si="3"/>
        <v>2914.1956614644405</v>
      </c>
      <c r="AG40" s="677">
        <f>+AE40*賃金!I36</f>
        <v>860.26895705279912</v>
      </c>
      <c r="AH40" s="665"/>
      <c r="AI40" s="663">
        <f>+AH$7*係数表!AK40</f>
        <v>520.63538431887605</v>
      </c>
      <c r="AJ40" s="663">
        <f t="shared" si="10"/>
        <v>3970.3599982268997</v>
      </c>
      <c r="AK40" s="664">
        <f>+AE40*係数表!AD40</f>
        <v>1724.4445608094281</v>
      </c>
      <c r="AL40" s="665">
        <f>+AI40*係数表!AD40</f>
        <v>260.25464555460002</v>
      </c>
      <c r="AM40" s="666">
        <f t="shared" si="7"/>
        <v>1984.6992063640282</v>
      </c>
      <c r="AN40" s="664">
        <f>+AE40*係数表!Y40</f>
        <v>288.21602968373082</v>
      </c>
      <c r="AO40" s="665">
        <f>+AI40*係数表!Y40</f>
        <v>43.497809296510582</v>
      </c>
      <c r="AP40" s="666">
        <f t="shared" si="6"/>
        <v>331.71383898024141</v>
      </c>
      <c r="AQ40" s="196"/>
      <c r="AR40" s="664">
        <f>+AJ40*環境係数!AD37</f>
        <v>178047.0747283356</v>
      </c>
      <c r="AS40" s="666">
        <f>+AJ40*環境係数!AE37</f>
        <v>9448.2295578243193</v>
      </c>
    </row>
    <row r="41" spans="1:45" s="187" customFormat="1" ht="15.5" customHeight="1">
      <c r="A41" s="127">
        <v>35</v>
      </c>
      <c r="B41" s="188" t="s">
        <v>198</v>
      </c>
      <c r="C41" s="185" t="s">
        <v>96</v>
      </c>
      <c r="D41" s="667">
        <f>+入力と結果!D41+入力と結果!F41</f>
        <v>0</v>
      </c>
      <c r="E41" s="668">
        <f>+入力と結果!D41*係数表!T41</f>
        <v>0</v>
      </c>
      <c r="F41" s="669">
        <f>+E41+入力と結果!F41</f>
        <v>0</v>
      </c>
      <c r="G41" s="670">
        <f>+入力と結果!D41*係数表!S41</f>
        <v>0</v>
      </c>
      <c r="H41" s="671">
        <f>+$F41*係数表!E41</f>
        <v>0</v>
      </c>
      <c r="I41" s="672">
        <f>+$F41*係数表!F41</f>
        <v>0</v>
      </c>
      <c r="J41" s="672">
        <f>+$F41*係数表!G41</f>
        <v>0</v>
      </c>
      <c r="K41" s="672">
        <f>+$F41*係数表!H41</f>
        <v>0</v>
      </c>
      <c r="L41" s="672">
        <f>+$F41*係数表!I41</f>
        <v>0</v>
      </c>
      <c r="M41" s="672">
        <f>+$F41*係数表!J41</f>
        <v>0</v>
      </c>
      <c r="N41" s="672">
        <f>+$F41*係数表!K41</f>
        <v>0</v>
      </c>
      <c r="O41" s="672">
        <f>+$F41*係数表!L41</f>
        <v>0</v>
      </c>
      <c r="P41" s="673">
        <f>+$F41*係数表!M41</f>
        <v>0</v>
      </c>
      <c r="Q41" s="671">
        <f>+$G41*係数表!E41</f>
        <v>0</v>
      </c>
      <c r="R41" s="672">
        <f>+$G41*係数表!F41</f>
        <v>0</v>
      </c>
      <c r="S41" s="672">
        <f>+$G41*係数表!G41</f>
        <v>0</v>
      </c>
      <c r="T41" s="672">
        <f>+$G41*係数表!H41</f>
        <v>0</v>
      </c>
      <c r="U41" s="672">
        <f>+$G41*係数表!I41</f>
        <v>0</v>
      </c>
      <c r="V41" s="672">
        <f>+$G41*係数表!J41</f>
        <v>0</v>
      </c>
      <c r="W41" s="672">
        <f>+$G41*係数表!K41</f>
        <v>0</v>
      </c>
      <c r="X41" s="672">
        <f>+$G41*係数表!L41</f>
        <v>0</v>
      </c>
      <c r="Y41" s="673">
        <f>+$G41*係数表!M41</f>
        <v>0</v>
      </c>
      <c r="Z41" s="669">
        <f t="shared" si="8"/>
        <v>0</v>
      </c>
      <c r="AA41" s="667">
        <f>+入力と結果!E41*係数表!T41</f>
        <v>3732.472329921969</v>
      </c>
      <c r="AB41" s="674">
        <f>+入力と結果!E41*係数表!S41</f>
        <v>555.77767007803129</v>
      </c>
      <c r="AC41" s="675">
        <f>+AA41+入力と結果!G41</f>
        <v>3732.472329921969</v>
      </c>
      <c r="AD41" s="676">
        <f t="shared" si="9"/>
        <v>3732.472329921969</v>
      </c>
      <c r="AE41" s="670">
        <v>13718.83646074727</v>
      </c>
      <c r="AF41" s="676">
        <f t="shared" si="3"/>
        <v>9986.3641308253009</v>
      </c>
      <c r="AG41" s="677">
        <f>+AE41*賃金!I37</f>
        <v>2948.8849944513427</v>
      </c>
      <c r="AH41" s="665"/>
      <c r="AI41" s="663">
        <f>+AH$7*係数表!AK41</f>
        <v>2131.0372488022977</v>
      </c>
      <c r="AJ41" s="663">
        <f t="shared" si="10"/>
        <v>15849.873709549567</v>
      </c>
      <c r="AK41" s="664">
        <f>+AE41*係数表!AD41</f>
        <v>6958.1524077417789</v>
      </c>
      <c r="AL41" s="665">
        <f>+AI41*係数表!AD41</f>
        <v>1080.8556546444488</v>
      </c>
      <c r="AM41" s="666">
        <f t="shared" si="7"/>
        <v>8039.0080623862277</v>
      </c>
      <c r="AN41" s="664">
        <f>+AE41*係数表!Y41</f>
        <v>689.88811473650367</v>
      </c>
      <c r="AO41" s="665">
        <f>+AI41*係数表!Y41</f>
        <v>107.16486592838949</v>
      </c>
      <c r="AP41" s="666">
        <f t="shared" si="6"/>
        <v>797.0529806648932</v>
      </c>
      <c r="AQ41" s="196"/>
      <c r="AR41" s="664">
        <f>+AJ41*環境係数!AD38</f>
        <v>319598.58066605375</v>
      </c>
      <c r="AS41" s="666">
        <f>+AJ41*環境係数!AE38</f>
        <v>18458.810629139087</v>
      </c>
    </row>
    <row r="42" spans="1:45" s="187" customFormat="1" ht="15.5" customHeight="1">
      <c r="A42" s="127">
        <v>36</v>
      </c>
      <c r="B42" s="188" t="s">
        <v>199</v>
      </c>
      <c r="C42" s="185" t="s">
        <v>200</v>
      </c>
      <c r="D42" s="667">
        <f>+入力と結果!D42+入力と結果!F42</f>
        <v>0</v>
      </c>
      <c r="E42" s="668">
        <f>+入力と結果!D42*係数表!T42</f>
        <v>0</v>
      </c>
      <c r="F42" s="669">
        <f>+E42+入力と結果!F42</f>
        <v>0</v>
      </c>
      <c r="G42" s="670">
        <f>+入力と結果!D42*係数表!S42</f>
        <v>0</v>
      </c>
      <c r="H42" s="671">
        <f>+$F42*係数表!E42</f>
        <v>0</v>
      </c>
      <c r="I42" s="672">
        <f>+$F42*係数表!F42</f>
        <v>0</v>
      </c>
      <c r="J42" s="672">
        <f>+$F42*係数表!G42</f>
        <v>0</v>
      </c>
      <c r="K42" s="672">
        <f>+$F42*係数表!H42</f>
        <v>0</v>
      </c>
      <c r="L42" s="672">
        <f>+$F42*係数表!I42</f>
        <v>0</v>
      </c>
      <c r="M42" s="672">
        <f>+$F42*係数表!J42</f>
        <v>0</v>
      </c>
      <c r="N42" s="672">
        <f>+$F42*係数表!K42</f>
        <v>0</v>
      </c>
      <c r="O42" s="672">
        <f>+$F42*係数表!L42</f>
        <v>0</v>
      </c>
      <c r="P42" s="673">
        <f>+$F42*係数表!M42</f>
        <v>0</v>
      </c>
      <c r="Q42" s="671">
        <f>+$G42*係数表!E42</f>
        <v>0</v>
      </c>
      <c r="R42" s="672">
        <f>+$G42*係数表!F42</f>
        <v>0</v>
      </c>
      <c r="S42" s="672">
        <f>+$G42*係数表!G42</f>
        <v>0</v>
      </c>
      <c r="T42" s="672">
        <f>+$G42*係数表!H42</f>
        <v>0</v>
      </c>
      <c r="U42" s="672">
        <f>+$G42*係数表!I42</f>
        <v>0</v>
      </c>
      <c r="V42" s="672">
        <f>+$G42*係数表!J42</f>
        <v>0</v>
      </c>
      <c r="W42" s="672">
        <f>+$G42*係数表!K42</f>
        <v>0</v>
      </c>
      <c r="X42" s="672">
        <f>+$G42*係数表!L42</f>
        <v>0</v>
      </c>
      <c r="Y42" s="673">
        <f>+$G42*係数表!M42</f>
        <v>0</v>
      </c>
      <c r="Z42" s="669">
        <f t="shared" si="8"/>
        <v>0</v>
      </c>
      <c r="AA42" s="667">
        <f>+入力と結果!E42*係数表!T42</f>
        <v>-1609.3394297014811</v>
      </c>
      <c r="AB42" s="674">
        <f>+入力と結果!E42*係数表!S42</f>
        <v>-54.610570298518752</v>
      </c>
      <c r="AC42" s="675">
        <f>+AA42+入力と結果!G42</f>
        <v>-1609.3394297014811</v>
      </c>
      <c r="AD42" s="676">
        <f t="shared" si="9"/>
        <v>-1609.3394297014811</v>
      </c>
      <c r="AE42" s="670">
        <v>29661.619353873553</v>
      </c>
      <c r="AF42" s="676">
        <f t="shared" si="3"/>
        <v>31270.958783575035</v>
      </c>
      <c r="AG42" s="677">
        <f>+AE42*賃金!I38</f>
        <v>717.66087580209671</v>
      </c>
      <c r="AH42" s="665"/>
      <c r="AI42" s="663">
        <f>+AH$7*係数表!AK42</f>
        <v>4674.3170862377146</v>
      </c>
      <c r="AJ42" s="663">
        <f t="shared" si="10"/>
        <v>34335.936440111269</v>
      </c>
      <c r="AK42" s="664">
        <f>+AE42*係数表!AD42</f>
        <v>7227.6978156146297</v>
      </c>
      <c r="AL42" s="665">
        <f>+AI42*係数表!AD42</f>
        <v>1138.998885752962</v>
      </c>
      <c r="AM42" s="666">
        <f t="shared" si="7"/>
        <v>8366.6967013675912</v>
      </c>
      <c r="AN42" s="664">
        <f>+AE42*係数表!Y42</f>
        <v>111.45828812122021</v>
      </c>
      <c r="AO42" s="665">
        <f>+AI42*係数表!Y42</f>
        <v>17.564495530477121</v>
      </c>
      <c r="AP42" s="666">
        <f t="shared" si="6"/>
        <v>129.02278365169732</v>
      </c>
      <c r="AQ42" s="196"/>
      <c r="AR42" s="664">
        <f>+AJ42*環境係数!AD39</f>
        <v>4909484.8770541949</v>
      </c>
      <c r="AS42" s="666">
        <f>+AJ42*環境係数!AE39</f>
        <v>479300.99837343133</v>
      </c>
    </row>
    <row r="43" spans="1:45" s="187" customFormat="1" ht="15.5" customHeight="1">
      <c r="A43" s="127">
        <v>37</v>
      </c>
      <c r="B43" s="188" t="s">
        <v>201</v>
      </c>
      <c r="C43" s="185" t="s">
        <v>202</v>
      </c>
      <c r="D43" s="667">
        <f>+入力と結果!D43+入力と結果!F43</f>
        <v>0</v>
      </c>
      <c r="E43" s="668">
        <f>+入力と結果!D43*係数表!T43</f>
        <v>0</v>
      </c>
      <c r="F43" s="669">
        <f>+E43+入力と結果!F43</f>
        <v>0</v>
      </c>
      <c r="G43" s="670">
        <f>+入力と結果!D43*係数表!S43</f>
        <v>0</v>
      </c>
      <c r="H43" s="671">
        <f>+$F43*係数表!E43</f>
        <v>0</v>
      </c>
      <c r="I43" s="672">
        <f>+$F43*係数表!F43</f>
        <v>0</v>
      </c>
      <c r="J43" s="672">
        <f>+$F43*係数表!G43</f>
        <v>0</v>
      </c>
      <c r="K43" s="672">
        <f>+$F43*係数表!H43</f>
        <v>0</v>
      </c>
      <c r="L43" s="672">
        <f>+$F43*係数表!I43</f>
        <v>0</v>
      </c>
      <c r="M43" s="672">
        <f>+$F43*係数表!J43</f>
        <v>0</v>
      </c>
      <c r="N43" s="672">
        <f>+$F43*係数表!K43</f>
        <v>0</v>
      </c>
      <c r="O43" s="672">
        <f>+$F43*係数表!L43</f>
        <v>0</v>
      </c>
      <c r="P43" s="673">
        <f>+$F43*係数表!M43</f>
        <v>0</v>
      </c>
      <c r="Q43" s="671">
        <f>+$G43*係数表!E43</f>
        <v>0</v>
      </c>
      <c r="R43" s="672">
        <f>+$G43*係数表!F43</f>
        <v>0</v>
      </c>
      <c r="S43" s="672">
        <f>+$G43*係数表!G43</f>
        <v>0</v>
      </c>
      <c r="T43" s="672">
        <f>+$G43*係数表!H43</f>
        <v>0</v>
      </c>
      <c r="U43" s="672">
        <f>+$G43*係数表!I43</f>
        <v>0</v>
      </c>
      <c r="V43" s="672">
        <f>+$G43*係数表!J43</f>
        <v>0</v>
      </c>
      <c r="W43" s="672">
        <f>+$G43*係数表!K43</f>
        <v>0</v>
      </c>
      <c r="X43" s="672">
        <f>+$G43*係数表!L43</f>
        <v>0</v>
      </c>
      <c r="Y43" s="673">
        <f>+$G43*係数表!M43</f>
        <v>0</v>
      </c>
      <c r="Z43" s="669">
        <f t="shared" si="8"/>
        <v>0</v>
      </c>
      <c r="AA43" s="667">
        <f>+入力と結果!E43*係数表!T43</f>
        <v>0</v>
      </c>
      <c r="AB43" s="674">
        <f>+入力と結果!E43*係数表!S43</f>
        <v>0</v>
      </c>
      <c r="AC43" s="675">
        <f>+AA43+入力と結果!G43</f>
        <v>0</v>
      </c>
      <c r="AD43" s="676">
        <f t="shared" si="9"/>
        <v>0</v>
      </c>
      <c r="AE43" s="670">
        <v>50914.398736608135</v>
      </c>
      <c r="AF43" s="676">
        <f t="shared" si="3"/>
        <v>50914.398736608135</v>
      </c>
      <c r="AG43" s="677">
        <f>+AE43*賃金!I39</f>
        <v>3211.0623802112136</v>
      </c>
      <c r="AH43" s="665"/>
      <c r="AI43" s="663">
        <f>+AH$7*係数表!AK43</f>
        <v>8030.9724998285301</v>
      </c>
      <c r="AJ43" s="663">
        <f t="shared" si="10"/>
        <v>58945.371236436666</v>
      </c>
      <c r="AK43" s="664">
        <f>+AE43*係数表!AD43</f>
        <v>12126.351129372581</v>
      </c>
      <c r="AL43" s="665">
        <f>+AI43*係数表!AD43</f>
        <v>1912.7475696424892</v>
      </c>
      <c r="AM43" s="666">
        <f t="shared" si="7"/>
        <v>14039.09869901507</v>
      </c>
      <c r="AN43" s="664">
        <f>+AE43*係数表!Y43</f>
        <v>581.16789681475211</v>
      </c>
      <c r="AO43" s="665">
        <f>+AI43*係数表!Y43</f>
        <v>91.670401947545287</v>
      </c>
      <c r="AP43" s="666">
        <f t="shared" si="6"/>
        <v>672.83829876229743</v>
      </c>
      <c r="AQ43" s="196"/>
      <c r="AR43" s="664">
        <f>+AJ43*環境係数!AD40</f>
        <v>1173915.7277488422</v>
      </c>
      <c r="AS43" s="666">
        <f>+AJ43*環境係数!AE40</f>
        <v>67184.752964835454</v>
      </c>
    </row>
    <row r="44" spans="1:45" s="187" customFormat="1" ht="15.5" customHeight="1">
      <c r="A44" s="127">
        <v>38</v>
      </c>
      <c r="B44" s="188" t="s">
        <v>203</v>
      </c>
      <c r="C44" s="185" t="s">
        <v>204</v>
      </c>
      <c r="D44" s="667">
        <f>+入力と結果!D44+入力と結果!F44</f>
        <v>0</v>
      </c>
      <c r="E44" s="668">
        <f>+入力と結果!D44*係数表!T44</f>
        <v>0</v>
      </c>
      <c r="F44" s="669">
        <f>+E44+入力と結果!F44</f>
        <v>0</v>
      </c>
      <c r="G44" s="670">
        <f>+入力と結果!D44*係数表!S44</f>
        <v>0</v>
      </c>
      <c r="H44" s="671">
        <f>+$F44*係数表!E44</f>
        <v>0</v>
      </c>
      <c r="I44" s="672">
        <f>+$F44*係数表!F44</f>
        <v>0</v>
      </c>
      <c r="J44" s="672">
        <f>+$F44*係数表!G44</f>
        <v>0</v>
      </c>
      <c r="K44" s="672">
        <f>+$F44*係数表!H44</f>
        <v>0</v>
      </c>
      <c r="L44" s="672">
        <f>+$F44*係数表!I44</f>
        <v>0</v>
      </c>
      <c r="M44" s="672">
        <f>+$F44*係数表!J44</f>
        <v>0</v>
      </c>
      <c r="N44" s="672">
        <f>+$F44*係数表!K44</f>
        <v>0</v>
      </c>
      <c r="O44" s="672">
        <f>+$F44*係数表!L44</f>
        <v>0</v>
      </c>
      <c r="P44" s="673">
        <f>+$F44*係数表!M44</f>
        <v>0</v>
      </c>
      <c r="Q44" s="671">
        <f>+$G44*係数表!E44</f>
        <v>0</v>
      </c>
      <c r="R44" s="672">
        <f>+$G44*係数表!F44</f>
        <v>0</v>
      </c>
      <c r="S44" s="672">
        <f>+$G44*係数表!G44</f>
        <v>0</v>
      </c>
      <c r="T44" s="672">
        <f>+$G44*係数表!H44</f>
        <v>0</v>
      </c>
      <c r="U44" s="672">
        <f>+$G44*係数表!I44</f>
        <v>0</v>
      </c>
      <c r="V44" s="672">
        <f>+$G44*係数表!J44</f>
        <v>0</v>
      </c>
      <c r="W44" s="672">
        <f>+$G44*係数表!K44</f>
        <v>0</v>
      </c>
      <c r="X44" s="672">
        <f>+$G44*係数表!L44</f>
        <v>0</v>
      </c>
      <c r="Y44" s="673">
        <f>+$G44*係数表!M44</f>
        <v>0</v>
      </c>
      <c r="Z44" s="669">
        <f t="shared" si="8"/>
        <v>0</v>
      </c>
      <c r="AA44" s="667">
        <f>+入力と結果!E44*係数表!T44</f>
        <v>1.7722228149532355</v>
      </c>
      <c r="AB44" s="674">
        <f>+入力と結果!E44*係数表!S44</f>
        <v>2.7777185046764373E-2</v>
      </c>
      <c r="AC44" s="675">
        <f>+AA44+入力と結果!G44</f>
        <v>1.7722228149532355</v>
      </c>
      <c r="AD44" s="676">
        <f t="shared" si="9"/>
        <v>1.7722228149532355</v>
      </c>
      <c r="AE44" s="670">
        <v>8556.7307788618855</v>
      </c>
      <c r="AF44" s="676">
        <f t="shared" si="3"/>
        <v>8554.9585560469332</v>
      </c>
      <c r="AG44" s="677">
        <f>+AE44*賃金!I40</f>
        <v>1532.7316144566612</v>
      </c>
      <c r="AH44" s="665"/>
      <c r="AI44" s="663">
        <f>+AH$7*係数表!AK44</f>
        <v>1354.8625666071009</v>
      </c>
      <c r="AJ44" s="663">
        <f t="shared" si="10"/>
        <v>9911.5933454689857</v>
      </c>
      <c r="AK44" s="664">
        <f>+AE44*係数表!AD44</f>
        <v>3663.3968712685592</v>
      </c>
      <c r="AL44" s="665">
        <f>+AI44*係数表!AD44</f>
        <v>580.05790012333603</v>
      </c>
      <c r="AM44" s="666">
        <f t="shared" si="7"/>
        <v>4243.4547713918955</v>
      </c>
      <c r="AN44" s="664">
        <f>+AE44*係数表!Y44</f>
        <v>359.06532008098611</v>
      </c>
      <c r="AO44" s="665">
        <f>+AI44*係数表!Y44</f>
        <v>56.85397539283472</v>
      </c>
      <c r="AP44" s="666">
        <f t="shared" si="6"/>
        <v>415.91929547382085</v>
      </c>
      <c r="AQ44" s="196"/>
      <c r="AR44" s="664">
        <f>+AJ44*環境係数!AD41</f>
        <v>257326.12581759875</v>
      </c>
      <c r="AS44" s="666">
        <f>+AJ44*環境係数!AE41</f>
        <v>16717.474800590899</v>
      </c>
    </row>
    <row r="45" spans="1:45" s="187" customFormat="1" ht="15.5" customHeight="1">
      <c r="A45" s="127">
        <v>39</v>
      </c>
      <c r="B45" s="188" t="s">
        <v>205</v>
      </c>
      <c r="C45" s="185" t="s">
        <v>206</v>
      </c>
      <c r="D45" s="667">
        <f>+入力と結果!D45+入力と結果!F45</f>
        <v>0</v>
      </c>
      <c r="E45" s="668">
        <f>+入力と結果!D45*係数表!T45</f>
        <v>0</v>
      </c>
      <c r="F45" s="669">
        <f>+E45+入力と結果!F45</f>
        <v>0</v>
      </c>
      <c r="G45" s="670">
        <f>+入力と結果!D45*係数表!S45</f>
        <v>0</v>
      </c>
      <c r="H45" s="671">
        <f>+$F45*係数表!E45</f>
        <v>0</v>
      </c>
      <c r="I45" s="672">
        <f>+$F45*係数表!F45</f>
        <v>0</v>
      </c>
      <c r="J45" s="672">
        <f>+$F45*係数表!G45</f>
        <v>0</v>
      </c>
      <c r="K45" s="672">
        <f>+$F45*係数表!H45</f>
        <v>0</v>
      </c>
      <c r="L45" s="672">
        <f>+$F45*係数表!I45</f>
        <v>0</v>
      </c>
      <c r="M45" s="672">
        <f>+$F45*係数表!J45</f>
        <v>0</v>
      </c>
      <c r="N45" s="672">
        <f>+$F45*係数表!K45</f>
        <v>0</v>
      </c>
      <c r="O45" s="672">
        <f>+$F45*係数表!L45</f>
        <v>0</v>
      </c>
      <c r="P45" s="673">
        <f>+$F45*係数表!M45</f>
        <v>0</v>
      </c>
      <c r="Q45" s="671">
        <f>+$G45*係数表!E45</f>
        <v>0</v>
      </c>
      <c r="R45" s="672">
        <f>+$G45*係数表!F45</f>
        <v>0</v>
      </c>
      <c r="S45" s="672">
        <f>+$G45*係数表!G45</f>
        <v>0</v>
      </c>
      <c r="T45" s="672">
        <f>+$G45*係数表!H45</f>
        <v>0</v>
      </c>
      <c r="U45" s="672">
        <f>+$G45*係数表!I45</f>
        <v>0</v>
      </c>
      <c r="V45" s="672">
        <f>+$G45*係数表!J45</f>
        <v>0</v>
      </c>
      <c r="W45" s="672">
        <f>+$G45*係数表!K45</f>
        <v>0</v>
      </c>
      <c r="X45" s="672">
        <f>+$G45*係数表!L45</f>
        <v>0</v>
      </c>
      <c r="Y45" s="673">
        <f>+$G45*係数表!M45</f>
        <v>0</v>
      </c>
      <c r="Z45" s="669">
        <f t="shared" si="8"/>
        <v>0</v>
      </c>
      <c r="AA45" s="667">
        <f>+入力と結果!E45*係数表!T45</f>
        <v>0</v>
      </c>
      <c r="AB45" s="674">
        <f>+入力と結果!E45*係数表!S45</f>
        <v>0</v>
      </c>
      <c r="AC45" s="675">
        <f>+AA45+入力と結果!G45</f>
        <v>0</v>
      </c>
      <c r="AD45" s="676">
        <f t="shared" si="9"/>
        <v>0</v>
      </c>
      <c r="AE45" s="670">
        <v>15231.351445220933</v>
      </c>
      <c r="AF45" s="676">
        <f t="shared" si="3"/>
        <v>15231.351445220933</v>
      </c>
      <c r="AG45" s="677">
        <f>+AE45*賃金!I41</f>
        <v>1495.2889568576768</v>
      </c>
      <c r="AH45" s="665"/>
      <c r="AI45" s="663">
        <f>+AH$7*係数表!AK45</f>
        <v>2392.3648100071364</v>
      </c>
      <c r="AJ45" s="663">
        <f t="shared" si="10"/>
        <v>17623.716255228068</v>
      </c>
      <c r="AK45" s="664">
        <f>+AE45*係数表!AD45</f>
        <v>6242.2227596772555</v>
      </c>
      <c r="AL45" s="665">
        <f>+AI45*係数表!AD45</f>
        <v>980.45627272051206</v>
      </c>
      <c r="AM45" s="666">
        <f t="shared" si="7"/>
        <v>7222.6790323977675</v>
      </c>
      <c r="AN45" s="664">
        <f>+AE45*係数表!Y45</f>
        <v>475.95272917225611</v>
      </c>
      <c r="AO45" s="665">
        <f>+AI45*係数表!Y45</f>
        <v>74.757158916179563</v>
      </c>
      <c r="AP45" s="666">
        <f t="shared" si="6"/>
        <v>550.70988808843572</v>
      </c>
      <c r="AQ45" s="196"/>
      <c r="AR45" s="664">
        <f>+AJ45*環境係数!AD42</f>
        <v>553274.32460962445</v>
      </c>
      <c r="AS45" s="666">
        <f>+AJ45*環境係数!AE42</f>
        <v>36411.734664404306</v>
      </c>
    </row>
    <row r="46" spans="1:45" s="187" customFormat="1" ht="15.5" customHeight="1">
      <c r="A46" s="127">
        <v>40</v>
      </c>
      <c r="B46" s="188" t="s">
        <v>207</v>
      </c>
      <c r="C46" s="185" t="s">
        <v>208</v>
      </c>
      <c r="D46" s="667">
        <f>+入力と結果!D46+入力と結果!F46</f>
        <v>0</v>
      </c>
      <c r="E46" s="668">
        <f>+入力と結果!D46*係数表!T46</f>
        <v>0</v>
      </c>
      <c r="F46" s="669">
        <f>+E46+入力と結果!F46</f>
        <v>0</v>
      </c>
      <c r="G46" s="670">
        <f>+入力と結果!D46*係数表!S46</f>
        <v>0</v>
      </c>
      <c r="H46" s="671">
        <f>+$F46*係数表!E46</f>
        <v>0</v>
      </c>
      <c r="I46" s="672">
        <f>+$F46*係数表!F46</f>
        <v>0</v>
      </c>
      <c r="J46" s="672">
        <f>+$F46*係数表!G46</f>
        <v>0</v>
      </c>
      <c r="K46" s="672">
        <f>+$F46*係数表!H46</f>
        <v>0</v>
      </c>
      <c r="L46" s="672">
        <f>+$F46*係数表!I46</f>
        <v>0</v>
      </c>
      <c r="M46" s="672">
        <f>+$F46*係数表!J46</f>
        <v>0</v>
      </c>
      <c r="N46" s="672">
        <f>+$F46*係数表!K46</f>
        <v>0</v>
      </c>
      <c r="O46" s="672">
        <f>+$F46*係数表!L46</f>
        <v>0</v>
      </c>
      <c r="P46" s="673">
        <f>+$F46*係数表!M46</f>
        <v>0</v>
      </c>
      <c r="Q46" s="671">
        <f>+$G46*係数表!E46</f>
        <v>0</v>
      </c>
      <c r="R46" s="672">
        <f>+$G46*係数表!F46</f>
        <v>0</v>
      </c>
      <c r="S46" s="672">
        <f>+$G46*係数表!G46</f>
        <v>0</v>
      </c>
      <c r="T46" s="672">
        <f>+$G46*係数表!H46</f>
        <v>0</v>
      </c>
      <c r="U46" s="672">
        <f>+$G46*係数表!I46</f>
        <v>0</v>
      </c>
      <c r="V46" s="672">
        <f>+$G46*係数表!J46</f>
        <v>0</v>
      </c>
      <c r="W46" s="672">
        <f>+$G46*係数表!K46</f>
        <v>0</v>
      </c>
      <c r="X46" s="672">
        <f>+$G46*係数表!L46</f>
        <v>0</v>
      </c>
      <c r="Y46" s="673">
        <f>+$G46*係数表!M46</f>
        <v>0</v>
      </c>
      <c r="Z46" s="669">
        <f t="shared" si="8"/>
        <v>0</v>
      </c>
      <c r="AA46" s="667">
        <f>+入力と結果!E46*係数表!T46</f>
        <v>3951.1123724953381</v>
      </c>
      <c r="AB46" s="674">
        <f>+入力と結果!E46*係数表!S46</f>
        <v>5099.8376275046621</v>
      </c>
      <c r="AC46" s="675">
        <f>+AA46+入力と結果!G46</f>
        <v>3951.1123724953381</v>
      </c>
      <c r="AD46" s="676">
        <f t="shared" si="9"/>
        <v>3951.1123724953381</v>
      </c>
      <c r="AE46" s="670">
        <v>16292.717892942161</v>
      </c>
      <c r="AF46" s="676">
        <f t="shared" si="3"/>
        <v>12341.605520446823</v>
      </c>
      <c r="AG46" s="677">
        <f>+AE46*賃金!I42</f>
        <v>649.4784925678764</v>
      </c>
      <c r="AH46" s="665"/>
      <c r="AI46" s="663">
        <f>+AH$7*係数表!AK46</f>
        <v>2579.970610596577</v>
      </c>
      <c r="AJ46" s="663">
        <f t="shared" si="10"/>
        <v>18872.688503538739</v>
      </c>
      <c r="AK46" s="664">
        <f>+AE46*係数表!AD46</f>
        <v>2895.6195229240293</v>
      </c>
      <c r="AL46" s="665">
        <f>+AI46*係数表!AD46</f>
        <v>458.52468063967831</v>
      </c>
      <c r="AM46" s="666">
        <f t="shared" si="7"/>
        <v>3354.1442035637074</v>
      </c>
      <c r="AN46" s="664">
        <f>+AE46*係数表!Y46</f>
        <v>126.66867297210561</v>
      </c>
      <c r="AO46" s="665">
        <f>+AI46*係数表!Y46</f>
        <v>20.058130000082336</v>
      </c>
      <c r="AP46" s="666">
        <f t="shared" si="6"/>
        <v>146.72680297218795</v>
      </c>
      <c r="AQ46" s="196"/>
      <c r="AR46" s="664">
        <f>+AJ46*環境係数!AD43</f>
        <v>156612.09369621711</v>
      </c>
      <c r="AS46" s="666">
        <f>+AJ46*環境係数!AE43</f>
        <v>8521.8948999046897</v>
      </c>
    </row>
    <row r="47" spans="1:45" s="187" customFormat="1" ht="15.5" customHeight="1">
      <c r="A47" s="127">
        <v>41</v>
      </c>
      <c r="B47" s="188" t="s">
        <v>209</v>
      </c>
      <c r="C47" s="185" t="s">
        <v>210</v>
      </c>
      <c r="D47" s="667">
        <f>+入力と結果!D47+入力と結果!F47</f>
        <v>0</v>
      </c>
      <c r="E47" s="668">
        <f>+入力と結果!D47*係数表!T47</f>
        <v>0</v>
      </c>
      <c r="F47" s="669">
        <f>+E47+入力と結果!F47</f>
        <v>0</v>
      </c>
      <c r="G47" s="670">
        <f>+入力と結果!D47*係数表!S47</f>
        <v>0</v>
      </c>
      <c r="H47" s="671">
        <f>+$F47*係数表!E47</f>
        <v>0</v>
      </c>
      <c r="I47" s="672">
        <f>+$F47*係数表!F47</f>
        <v>0</v>
      </c>
      <c r="J47" s="672">
        <f>+$F47*係数表!G47</f>
        <v>0</v>
      </c>
      <c r="K47" s="672">
        <f>+$F47*係数表!H47</f>
        <v>0</v>
      </c>
      <c r="L47" s="672">
        <f>+$F47*係数表!I47</f>
        <v>0</v>
      </c>
      <c r="M47" s="672">
        <f>+$F47*係数表!J47</f>
        <v>0</v>
      </c>
      <c r="N47" s="672">
        <f>+$F47*係数表!K47</f>
        <v>0</v>
      </c>
      <c r="O47" s="672">
        <f>+$F47*係数表!L47</f>
        <v>0</v>
      </c>
      <c r="P47" s="673">
        <f>+$F47*係数表!M47</f>
        <v>0</v>
      </c>
      <c r="Q47" s="671">
        <f>+$G47*係数表!E47</f>
        <v>0</v>
      </c>
      <c r="R47" s="672">
        <f>+$G47*係数表!F47</f>
        <v>0</v>
      </c>
      <c r="S47" s="672">
        <f>+$G47*係数表!G47</f>
        <v>0</v>
      </c>
      <c r="T47" s="672">
        <f>+$G47*係数表!H47</f>
        <v>0</v>
      </c>
      <c r="U47" s="672">
        <f>+$G47*係数表!I47</f>
        <v>0</v>
      </c>
      <c r="V47" s="672">
        <f>+$G47*係数表!J47</f>
        <v>0</v>
      </c>
      <c r="W47" s="672">
        <f>+$G47*係数表!K47</f>
        <v>0</v>
      </c>
      <c r="X47" s="672">
        <f>+$G47*係数表!L47</f>
        <v>0</v>
      </c>
      <c r="Y47" s="673">
        <f>+$G47*係数表!M47</f>
        <v>0</v>
      </c>
      <c r="Z47" s="669">
        <f t="shared" si="8"/>
        <v>0</v>
      </c>
      <c r="AA47" s="667">
        <f>+入力と結果!E47*係数表!T47</f>
        <v>229.80600367910012</v>
      </c>
      <c r="AB47" s="674">
        <f>+入力と結果!E47*係数表!S47</f>
        <v>90.64399632089993</v>
      </c>
      <c r="AC47" s="675">
        <f>+AA47+入力と結果!G47</f>
        <v>229.80600367910012</v>
      </c>
      <c r="AD47" s="676">
        <f t="shared" si="9"/>
        <v>229.80600367910012</v>
      </c>
      <c r="AE47" s="670">
        <v>27024.689161910257</v>
      </c>
      <c r="AF47" s="676">
        <f t="shared" si="3"/>
        <v>26794.883158231158</v>
      </c>
      <c r="AG47" s="677">
        <f>+AE47*賃金!I43</f>
        <v>3323.9497788156259</v>
      </c>
      <c r="AH47" s="665"/>
      <c r="AI47" s="663">
        <f>+AH$7*係数表!AK47</f>
        <v>4268.4863495666705</v>
      </c>
      <c r="AJ47" s="663">
        <f t="shared" si="10"/>
        <v>31293.175511476926</v>
      </c>
      <c r="AK47" s="664">
        <f>+AE47*係数表!AD47</f>
        <v>6276.136933663558</v>
      </c>
      <c r="AL47" s="665">
        <f>+AI47*係数表!AD47</f>
        <v>991.30112723414857</v>
      </c>
      <c r="AM47" s="666">
        <f t="shared" si="7"/>
        <v>7267.4380608977062</v>
      </c>
      <c r="AN47" s="664">
        <f>+AE47*係数表!Y47</f>
        <v>818.79553170994109</v>
      </c>
      <c r="AO47" s="665">
        <f>+AI47*係数表!Y47</f>
        <v>129.32683625890112</v>
      </c>
      <c r="AP47" s="666">
        <f t="shared" si="6"/>
        <v>948.12236796884224</v>
      </c>
      <c r="AQ47" s="196"/>
      <c r="AR47" s="664">
        <f>+AJ47*環境係数!AD44</f>
        <v>159034.28052940354</v>
      </c>
      <c r="AS47" s="666">
        <f>+AJ47*環境係数!AE44</f>
        <v>9122.1389391319699</v>
      </c>
    </row>
    <row r="48" spans="1:45" s="187" customFormat="1" ht="15.5" customHeight="1">
      <c r="A48" s="127">
        <v>42</v>
      </c>
      <c r="B48" s="188" t="s">
        <v>211</v>
      </c>
      <c r="C48" s="185" t="s">
        <v>212</v>
      </c>
      <c r="D48" s="667">
        <f>+入力と結果!D48+入力と結果!F48</f>
        <v>0</v>
      </c>
      <c r="E48" s="668">
        <f>+入力と結果!D48*係数表!T48</f>
        <v>0</v>
      </c>
      <c r="F48" s="669">
        <f>+E48+入力と結果!F48</f>
        <v>0</v>
      </c>
      <c r="G48" s="670">
        <f>+入力と結果!D48*係数表!S48</f>
        <v>0</v>
      </c>
      <c r="H48" s="671">
        <f>+$F48*係数表!E48</f>
        <v>0</v>
      </c>
      <c r="I48" s="672">
        <f>+$F48*係数表!F48</f>
        <v>0</v>
      </c>
      <c r="J48" s="672">
        <f>+$F48*係数表!G48</f>
        <v>0</v>
      </c>
      <c r="K48" s="672">
        <f>+$F48*係数表!H48</f>
        <v>0</v>
      </c>
      <c r="L48" s="672">
        <f>+$F48*係数表!I48</f>
        <v>0</v>
      </c>
      <c r="M48" s="672">
        <f>+$F48*係数表!J48</f>
        <v>0</v>
      </c>
      <c r="N48" s="672">
        <f>+$F48*係数表!K48</f>
        <v>0</v>
      </c>
      <c r="O48" s="672">
        <f>+$F48*係数表!L48</f>
        <v>0</v>
      </c>
      <c r="P48" s="673">
        <f>+$F48*係数表!M48</f>
        <v>0</v>
      </c>
      <c r="Q48" s="671">
        <f>+$G48*係数表!E48</f>
        <v>0</v>
      </c>
      <c r="R48" s="672">
        <f>+$G48*係数表!F48</f>
        <v>0</v>
      </c>
      <c r="S48" s="672">
        <f>+$G48*係数表!G48</f>
        <v>0</v>
      </c>
      <c r="T48" s="672">
        <f>+$G48*係数表!H48</f>
        <v>0</v>
      </c>
      <c r="U48" s="672">
        <f>+$G48*係数表!I48</f>
        <v>0</v>
      </c>
      <c r="V48" s="672">
        <f>+$G48*係数表!J48</f>
        <v>0</v>
      </c>
      <c r="W48" s="672">
        <f>+$G48*係数表!K48</f>
        <v>0</v>
      </c>
      <c r="X48" s="672">
        <f>+$G48*係数表!L48</f>
        <v>0</v>
      </c>
      <c r="Y48" s="673">
        <f>+$G48*係数表!M48</f>
        <v>0</v>
      </c>
      <c r="Z48" s="669">
        <f t="shared" si="8"/>
        <v>0</v>
      </c>
      <c r="AA48" s="667">
        <f>+入力と結果!E48*係数表!T48</f>
        <v>1249.7442338849016</v>
      </c>
      <c r="AB48" s="674">
        <f>+入力と結果!E48*係数表!S48</f>
        <v>88.905766115098402</v>
      </c>
      <c r="AC48" s="675">
        <f>+AA48+入力と結果!G48</f>
        <v>1249.7442338849016</v>
      </c>
      <c r="AD48" s="676">
        <f t="shared" si="9"/>
        <v>1249.7442338849016</v>
      </c>
      <c r="AE48" s="670">
        <v>15110.013132293507</v>
      </c>
      <c r="AF48" s="676">
        <f t="shared" si="3"/>
        <v>13860.268898408605</v>
      </c>
      <c r="AG48" s="677">
        <f>+AE48*賃金!I44</f>
        <v>3055.5990848828787</v>
      </c>
      <c r="AH48" s="665"/>
      <c r="AI48" s="663">
        <f>+AH$7*係数表!AK48</f>
        <v>2343.763350333998</v>
      </c>
      <c r="AJ48" s="663">
        <f t="shared" si="10"/>
        <v>17453.776482627505</v>
      </c>
      <c r="AK48" s="664">
        <f>+AE48*係数表!AD48</f>
        <v>7250.4720588896689</v>
      </c>
      <c r="AL48" s="665">
        <f>+AI48*係数表!AD48</f>
        <v>1124.644335876028</v>
      </c>
      <c r="AM48" s="666">
        <f t="shared" si="7"/>
        <v>8375.1163947656969</v>
      </c>
      <c r="AN48" s="664">
        <f>+AE48*係数表!Y48</f>
        <v>681.87733113478441</v>
      </c>
      <c r="AO48" s="665">
        <f>+AI48*係数表!Y48</f>
        <v>105.76821370999612</v>
      </c>
      <c r="AP48" s="666">
        <f t="shared" si="6"/>
        <v>787.64554484478049</v>
      </c>
      <c r="AQ48" s="196"/>
      <c r="AR48" s="664">
        <f>+AJ48*環境係数!AD45</f>
        <v>49871.123278929132</v>
      </c>
      <c r="AS48" s="666">
        <f>+AJ48*環境係数!AE45</f>
        <v>3032.373064918665</v>
      </c>
    </row>
    <row r="49" spans="1:46" s="187" customFormat="1" ht="15.5" customHeight="1">
      <c r="A49" s="127">
        <v>43</v>
      </c>
      <c r="B49" s="188" t="s">
        <v>213</v>
      </c>
      <c r="C49" s="185" t="s">
        <v>214</v>
      </c>
      <c r="D49" s="667">
        <f>+入力と結果!D49+入力と結果!F49</f>
        <v>0</v>
      </c>
      <c r="E49" s="668">
        <f>+入力と結果!D49*係数表!T49</f>
        <v>0</v>
      </c>
      <c r="F49" s="669">
        <f>+E49+入力と結果!F49</f>
        <v>0</v>
      </c>
      <c r="G49" s="670">
        <f>+入力と結果!D49*係数表!S49</f>
        <v>0</v>
      </c>
      <c r="H49" s="671">
        <f>+$F49*係数表!E49</f>
        <v>0</v>
      </c>
      <c r="I49" s="672">
        <f>+$F49*係数表!F49</f>
        <v>0</v>
      </c>
      <c r="J49" s="672">
        <f>+$F49*係数表!G49</f>
        <v>0</v>
      </c>
      <c r="K49" s="672">
        <f>+$F49*係数表!H49</f>
        <v>0</v>
      </c>
      <c r="L49" s="672">
        <f>+$F49*係数表!I49</f>
        <v>0</v>
      </c>
      <c r="M49" s="672">
        <f>+$F49*係数表!J49</f>
        <v>0</v>
      </c>
      <c r="N49" s="672">
        <f>+$F49*係数表!K49</f>
        <v>0</v>
      </c>
      <c r="O49" s="672">
        <f>+$F49*係数表!L49</f>
        <v>0</v>
      </c>
      <c r="P49" s="673">
        <f>+$F49*係数表!M49</f>
        <v>0</v>
      </c>
      <c r="Q49" s="671">
        <f>+$G49*係数表!E49</f>
        <v>0</v>
      </c>
      <c r="R49" s="672">
        <f>+$G49*係数表!F49</f>
        <v>0</v>
      </c>
      <c r="S49" s="672">
        <f>+$G49*係数表!G49</f>
        <v>0</v>
      </c>
      <c r="T49" s="672">
        <f>+$G49*係数表!H49</f>
        <v>0</v>
      </c>
      <c r="U49" s="672">
        <f>+$G49*係数表!I49</f>
        <v>0</v>
      </c>
      <c r="V49" s="672">
        <f>+$G49*係数表!J49</f>
        <v>0</v>
      </c>
      <c r="W49" s="672">
        <f>+$G49*係数表!K49</f>
        <v>0</v>
      </c>
      <c r="X49" s="672">
        <f>+$G49*係数表!L49</f>
        <v>0</v>
      </c>
      <c r="Y49" s="673">
        <f>+$G49*係数表!M49</f>
        <v>0</v>
      </c>
      <c r="Z49" s="669">
        <f t="shared" si="8"/>
        <v>0</v>
      </c>
      <c r="AA49" s="667">
        <f>+入力と結果!E49*係数表!T49</f>
        <v>11007.742080205657</v>
      </c>
      <c r="AB49" s="674">
        <f>+入力と結果!E49*係数表!S49</f>
        <v>1324.2079197943438</v>
      </c>
      <c r="AC49" s="675">
        <f>+AA49+入力と結果!G49</f>
        <v>11007.742080205657</v>
      </c>
      <c r="AD49" s="676">
        <f t="shared" si="9"/>
        <v>11007.742080205657</v>
      </c>
      <c r="AE49" s="670">
        <v>83559.678949265828</v>
      </c>
      <c r="AF49" s="676">
        <f t="shared" si="3"/>
        <v>72551.93686906017</v>
      </c>
      <c r="AG49" s="677">
        <f>+AE49*賃金!I45</f>
        <v>24500.458964000441</v>
      </c>
      <c r="AH49" s="665"/>
      <c r="AI49" s="663">
        <f>+AH$7*係数表!AK49</f>
        <v>13151.775026745119</v>
      </c>
      <c r="AJ49" s="663">
        <f t="shared" si="10"/>
        <v>96711.453976010947</v>
      </c>
      <c r="AK49" s="664">
        <f>+AE49*係数表!AD49</f>
        <v>43314.436403861371</v>
      </c>
      <c r="AL49" s="665">
        <f>+AI49*係数表!AD49</f>
        <v>6817.4235487395781</v>
      </c>
      <c r="AM49" s="666">
        <f t="shared" ref="AM49:AM112" si="11">+AK49+AL49</f>
        <v>50131.859952600949</v>
      </c>
      <c r="AN49" s="664">
        <f>+AE49*係数表!Y49</f>
        <v>6797.0250550838082</v>
      </c>
      <c r="AO49" s="665">
        <f>+AI49*係数表!Y49</f>
        <v>1069.8095720292081</v>
      </c>
      <c r="AP49" s="666">
        <f t="shared" ref="AP49:AP112" si="12">+AN49+AO49</f>
        <v>7866.8346271130158</v>
      </c>
      <c r="AQ49" s="196"/>
      <c r="AR49" s="664">
        <f>+AJ49*環境係数!AD46</f>
        <v>280760.63917131204</v>
      </c>
      <c r="AS49" s="666">
        <f>+AJ49*環境係数!AE46</f>
        <v>15910.278331901711</v>
      </c>
    </row>
    <row r="50" spans="1:46" s="187" customFormat="1" ht="15.5" customHeight="1">
      <c r="A50" s="127">
        <v>44</v>
      </c>
      <c r="B50" s="188" t="s">
        <v>215</v>
      </c>
      <c r="C50" s="185" t="s">
        <v>0</v>
      </c>
      <c r="D50" s="667">
        <f>+入力と結果!D50+入力と結果!F50</f>
        <v>0</v>
      </c>
      <c r="E50" s="668">
        <f>+入力と結果!D50*係数表!T50</f>
        <v>0</v>
      </c>
      <c r="F50" s="669">
        <f>+E50+入力と結果!F50</f>
        <v>0</v>
      </c>
      <c r="G50" s="670">
        <f>+入力と結果!D50*係数表!S50</f>
        <v>0</v>
      </c>
      <c r="H50" s="671">
        <f>+$F50*係数表!E50</f>
        <v>0</v>
      </c>
      <c r="I50" s="672">
        <f>+$F50*係数表!F50</f>
        <v>0</v>
      </c>
      <c r="J50" s="672">
        <f>+$F50*係数表!G50</f>
        <v>0</v>
      </c>
      <c r="K50" s="672">
        <f>+$F50*係数表!H50</f>
        <v>0</v>
      </c>
      <c r="L50" s="672">
        <f>+$F50*係数表!I50</f>
        <v>0</v>
      </c>
      <c r="M50" s="672">
        <f>+$F50*係数表!J50</f>
        <v>0</v>
      </c>
      <c r="N50" s="672">
        <f>+$F50*係数表!K50</f>
        <v>0</v>
      </c>
      <c r="O50" s="672">
        <f>+$F50*係数表!L50</f>
        <v>0</v>
      </c>
      <c r="P50" s="673">
        <f>+$F50*係数表!M50</f>
        <v>0</v>
      </c>
      <c r="Q50" s="671">
        <f>+$G50*係数表!E50</f>
        <v>0</v>
      </c>
      <c r="R50" s="672">
        <f>+$G50*係数表!F50</f>
        <v>0</v>
      </c>
      <c r="S50" s="672">
        <f>+$G50*係数表!G50</f>
        <v>0</v>
      </c>
      <c r="T50" s="672">
        <f>+$G50*係数表!H50</f>
        <v>0</v>
      </c>
      <c r="U50" s="672">
        <f>+$G50*係数表!I50</f>
        <v>0</v>
      </c>
      <c r="V50" s="672">
        <f>+$G50*係数表!J50</f>
        <v>0</v>
      </c>
      <c r="W50" s="672">
        <f>+$G50*係数表!K50</f>
        <v>0</v>
      </c>
      <c r="X50" s="672">
        <f>+$G50*係数表!L50</f>
        <v>0</v>
      </c>
      <c r="Y50" s="673">
        <f>+$G50*係数表!M50</f>
        <v>0</v>
      </c>
      <c r="Z50" s="678">
        <f t="shared" si="8"/>
        <v>0</v>
      </c>
      <c r="AA50" s="667">
        <f>+入力と結果!E50*係数表!T50</f>
        <v>577.23862374610155</v>
      </c>
      <c r="AB50" s="674">
        <f>+入力と結果!E50*係数表!S50</f>
        <v>113.06137625389854</v>
      </c>
      <c r="AC50" s="675">
        <f>+AA50+入力と結果!G50</f>
        <v>577.23862374610155</v>
      </c>
      <c r="AD50" s="676">
        <f t="shared" si="9"/>
        <v>577.23862374610155</v>
      </c>
      <c r="AE50" s="679">
        <v>26036.117126100988</v>
      </c>
      <c r="AF50" s="676">
        <f t="shared" si="3"/>
        <v>25458.878502354884</v>
      </c>
      <c r="AG50" s="677">
        <f>+AE50*賃金!I46</f>
        <v>5316.6450095887649</v>
      </c>
      <c r="AH50" s="665"/>
      <c r="AI50" s="663">
        <f>+AH$7*係数表!AK50</f>
        <v>4092.0029416677298</v>
      </c>
      <c r="AJ50" s="663">
        <f t="shared" si="10"/>
        <v>30128.120067768716</v>
      </c>
      <c r="AK50" s="664">
        <f>+AE50*係数表!AD50</f>
        <v>12067.190981874817</v>
      </c>
      <c r="AL50" s="665">
        <f>+AI50*係数表!AD50</f>
        <v>1896.5570310019862</v>
      </c>
      <c r="AM50" s="666">
        <f t="shared" si="11"/>
        <v>13963.748012876804</v>
      </c>
      <c r="AN50" s="664">
        <f>+AE50*係数表!Y50</f>
        <v>984.28323614430144</v>
      </c>
      <c r="AO50" s="665">
        <f>+AI50*係数表!Y50</f>
        <v>154.69625821044525</v>
      </c>
      <c r="AP50" s="666">
        <f t="shared" si="12"/>
        <v>1138.9794943547467</v>
      </c>
      <c r="AQ50" s="196"/>
      <c r="AR50" s="664">
        <f>+AJ50*環境係数!AD47</f>
        <v>22333.527861518425</v>
      </c>
      <c r="AS50" s="666">
        <f>+AJ50*環境係数!AE47</f>
        <v>1266.1350582511259</v>
      </c>
    </row>
    <row r="51" spans="1:46" s="187" customFormat="1" ht="15.5" customHeight="1">
      <c r="A51" s="127">
        <v>45</v>
      </c>
      <c r="B51" s="188" t="s">
        <v>216</v>
      </c>
      <c r="C51" s="185" t="s">
        <v>1</v>
      </c>
      <c r="D51" s="667">
        <f>+入力と結果!D51+入力と結果!F51</f>
        <v>0</v>
      </c>
      <c r="E51" s="668">
        <f>+入力と結果!D51*係数表!T51</f>
        <v>0</v>
      </c>
      <c r="F51" s="669">
        <f>+E51+入力と結果!F51</f>
        <v>0</v>
      </c>
      <c r="G51" s="670">
        <f>+入力と結果!D51*係数表!S51</f>
        <v>0</v>
      </c>
      <c r="H51" s="671">
        <f>+$F51*係数表!E51</f>
        <v>0</v>
      </c>
      <c r="I51" s="672">
        <f>+$F51*係数表!F51</f>
        <v>0</v>
      </c>
      <c r="J51" s="672">
        <f>+$F51*係数表!G51</f>
        <v>0</v>
      </c>
      <c r="K51" s="672">
        <f>+$F51*係数表!H51</f>
        <v>0</v>
      </c>
      <c r="L51" s="672">
        <f>+$F51*係数表!I51</f>
        <v>0</v>
      </c>
      <c r="M51" s="672">
        <f>+$F51*係数表!J51</f>
        <v>0</v>
      </c>
      <c r="N51" s="672">
        <f>+$F51*係数表!K51</f>
        <v>0</v>
      </c>
      <c r="O51" s="672">
        <f>+$F51*係数表!L51</f>
        <v>0</v>
      </c>
      <c r="P51" s="673">
        <f>+$F51*係数表!M51</f>
        <v>0</v>
      </c>
      <c r="Q51" s="671">
        <f>+$G51*係数表!E51</f>
        <v>0</v>
      </c>
      <c r="R51" s="672">
        <f>+$G51*係数表!F51</f>
        <v>0</v>
      </c>
      <c r="S51" s="672">
        <f>+$G51*係数表!G51</f>
        <v>0</v>
      </c>
      <c r="T51" s="672">
        <f>+$G51*係数表!H51</f>
        <v>0</v>
      </c>
      <c r="U51" s="672">
        <f>+$G51*係数表!I51</f>
        <v>0</v>
      </c>
      <c r="V51" s="672">
        <f>+$G51*係数表!J51</f>
        <v>0</v>
      </c>
      <c r="W51" s="672">
        <f>+$G51*係数表!K51</f>
        <v>0</v>
      </c>
      <c r="X51" s="672">
        <f>+$G51*係数表!L51</f>
        <v>0</v>
      </c>
      <c r="Y51" s="673">
        <f>+$G51*係数表!M51</f>
        <v>0</v>
      </c>
      <c r="Z51" s="678">
        <f t="shared" si="8"/>
        <v>0</v>
      </c>
      <c r="AA51" s="667">
        <f>+入力と結果!E51*係数表!T51</f>
        <v>257.51104259502421</v>
      </c>
      <c r="AB51" s="674">
        <f>+入力と結果!E51*係数表!S51</f>
        <v>52.7389574049758</v>
      </c>
      <c r="AC51" s="675">
        <f>+AA51+入力と結果!G51</f>
        <v>257.51104259502421</v>
      </c>
      <c r="AD51" s="676">
        <f t="shared" si="9"/>
        <v>257.51104259502421</v>
      </c>
      <c r="AE51" s="679">
        <v>25571.125850984728</v>
      </c>
      <c r="AF51" s="676">
        <f t="shared" si="3"/>
        <v>25313.614808389706</v>
      </c>
      <c r="AG51" s="677">
        <f>+AE51*賃金!I47</f>
        <v>6002.392423184875</v>
      </c>
      <c r="AH51" s="665"/>
      <c r="AI51" s="663">
        <f>+AH$7*係数表!AK51</f>
        <v>4001.6168356655699</v>
      </c>
      <c r="AJ51" s="663">
        <f t="shared" si="10"/>
        <v>29572.742686650297</v>
      </c>
      <c r="AK51" s="664">
        <f>+AE51*係数表!AD51</f>
        <v>12409.373717430755</v>
      </c>
      <c r="AL51" s="665">
        <f>+AI51*係数表!AD51</f>
        <v>1941.9386958992447</v>
      </c>
      <c r="AM51" s="666">
        <f t="shared" si="11"/>
        <v>14351.312413330001</v>
      </c>
      <c r="AN51" s="664">
        <f>+AE51*係数表!Y51</f>
        <v>1184.4111699879149</v>
      </c>
      <c r="AO51" s="665">
        <f>+AI51*係数表!Y51</f>
        <v>185.34810339574776</v>
      </c>
      <c r="AP51" s="666">
        <f t="shared" si="12"/>
        <v>1369.7592733836627</v>
      </c>
      <c r="AQ51" s="196"/>
      <c r="AR51" s="664">
        <f>+AJ51*環境係数!AD48</f>
        <v>16240.448163176992</v>
      </c>
      <c r="AS51" s="666">
        <f>+AJ51*環境係数!AE48</f>
        <v>973.23663697385359</v>
      </c>
    </row>
    <row r="52" spans="1:46" s="187" customFormat="1" ht="15.5" customHeight="1">
      <c r="A52" s="127">
        <v>46</v>
      </c>
      <c r="B52" s="188" t="s">
        <v>217</v>
      </c>
      <c r="C52" s="185" t="s">
        <v>2</v>
      </c>
      <c r="D52" s="667">
        <f>+入力と結果!D52+入力と結果!F52</f>
        <v>0</v>
      </c>
      <c r="E52" s="668">
        <f>+入力と結果!D52*係数表!T52</f>
        <v>0</v>
      </c>
      <c r="F52" s="669">
        <f>+E52+入力と結果!F52</f>
        <v>0</v>
      </c>
      <c r="G52" s="670">
        <f>+入力と結果!D52*係数表!S52</f>
        <v>0</v>
      </c>
      <c r="H52" s="671">
        <f>+$F52*係数表!E52</f>
        <v>0</v>
      </c>
      <c r="I52" s="672">
        <f>+$F52*係数表!F52</f>
        <v>0</v>
      </c>
      <c r="J52" s="672">
        <f>+$F52*係数表!G52</f>
        <v>0</v>
      </c>
      <c r="K52" s="672">
        <f>+$F52*係数表!H52</f>
        <v>0</v>
      </c>
      <c r="L52" s="672">
        <f>+$F52*係数表!I52</f>
        <v>0</v>
      </c>
      <c r="M52" s="672">
        <f>+$F52*係数表!J52</f>
        <v>0</v>
      </c>
      <c r="N52" s="672">
        <f>+$F52*係数表!K52</f>
        <v>0</v>
      </c>
      <c r="O52" s="672">
        <f>+$F52*係数表!L52</f>
        <v>0</v>
      </c>
      <c r="P52" s="673">
        <f>+$F52*係数表!M52</f>
        <v>0</v>
      </c>
      <c r="Q52" s="671">
        <f>+$G52*係数表!E52</f>
        <v>0</v>
      </c>
      <c r="R52" s="672">
        <f>+$G52*係数表!F52</f>
        <v>0</v>
      </c>
      <c r="S52" s="672">
        <f>+$G52*係数表!G52</f>
        <v>0</v>
      </c>
      <c r="T52" s="672">
        <f>+$G52*係数表!H52</f>
        <v>0</v>
      </c>
      <c r="U52" s="672">
        <f>+$G52*係数表!I52</f>
        <v>0</v>
      </c>
      <c r="V52" s="672">
        <f>+$G52*係数表!J52</f>
        <v>0</v>
      </c>
      <c r="W52" s="672">
        <f>+$G52*係数表!K52</f>
        <v>0</v>
      </c>
      <c r="X52" s="672">
        <f>+$G52*係数表!L52</f>
        <v>0</v>
      </c>
      <c r="Y52" s="673">
        <f>+$G52*係数表!M52</f>
        <v>0</v>
      </c>
      <c r="Z52" s="678">
        <f t="shared" si="8"/>
        <v>0</v>
      </c>
      <c r="AA52" s="667">
        <f>+入力と結果!E52*係数表!T52</f>
        <v>2230.6682266948906</v>
      </c>
      <c r="AB52" s="674">
        <f>+入力と結果!E52*係数表!S52</f>
        <v>1343.7817733051099</v>
      </c>
      <c r="AC52" s="675">
        <f>+AA52+入力と結果!G52</f>
        <v>2230.6682266948906</v>
      </c>
      <c r="AD52" s="676">
        <f t="shared" si="9"/>
        <v>2230.6682266948906</v>
      </c>
      <c r="AE52" s="679">
        <v>16413.968884513033</v>
      </c>
      <c r="AF52" s="676">
        <f t="shared" si="3"/>
        <v>14183.300657818143</v>
      </c>
      <c r="AG52" s="677">
        <f>+AE52*賃金!I48</f>
        <v>3701.5747151436226</v>
      </c>
      <c r="AH52" s="665"/>
      <c r="AI52" s="663">
        <f>+AH$7*係数表!AK52</f>
        <v>2524.5074304120599</v>
      </c>
      <c r="AJ52" s="663">
        <f t="shared" si="10"/>
        <v>18938.476314925094</v>
      </c>
      <c r="AK52" s="664">
        <f>+AE52*係数表!AD52</f>
        <v>6821.0609169669915</v>
      </c>
      <c r="AL52" s="665">
        <f>+AI52*係数表!AD52</f>
        <v>1049.0953826788214</v>
      </c>
      <c r="AM52" s="666">
        <f t="shared" si="11"/>
        <v>7870.1562996458124</v>
      </c>
      <c r="AN52" s="664">
        <f>+AE52*係数表!Y52</f>
        <v>761.69440572189342</v>
      </c>
      <c r="AO52" s="665">
        <f>+AI52*係数表!Y52</f>
        <v>117.1504101462336</v>
      </c>
      <c r="AP52" s="666">
        <f t="shared" si="12"/>
        <v>878.84481586812706</v>
      </c>
      <c r="AQ52" s="196"/>
      <c r="AR52" s="664">
        <f>+AJ52*環境係数!AD49</f>
        <v>17395.013243687055</v>
      </c>
      <c r="AS52" s="666">
        <f>+AJ52*環境係数!AE49</f>
        <v>1031.9015573907554</v>
      </c>
    </row>
    <row r="53" spans="1:46" s="187" customFormat="1" ht="15.5" customHeight="1">
      <c r="A53" s="127">
        <v>47</v>
      </c>
      <c r="B53" s="188" t="s">
        <v>218</v>
      </c>
      <c r="C53" s="185" t="s">
        <v>219</v>
      </c>
      <c r="D53" s="667">
        <f>+入力と結果!D53+入力と結果!F53</f>
        <v>0</v>
      </c>
      <c r="E53" s="668">
        <f>+入力と結果!D53*係数表!T53</f>
        <v>0</v>
      </c>
      <c r="F53" s="669">
        <f>+E53+入力と結果!F53</f>
        <v>0</v>
      </c>
      <c r="G53" s="670">
        <f>+入力と結果!D53*係数表!S53</f>
        <v>0</v>
      </c>
      <c r="H53" s="671">
        <f>+$F53*係数表!E53</f>
        <v>0</v>
      </c>
      <c r="I53" s="672">
        <f>+$F53*係数表!F53</f>
        <v>0</v>
      </c>
      <c r="J53" s="672">
        <f>+$F53*係数表!G53</f>
        <v>0</v>
      </c>
      <c r="K53" s="672">
        <f>+$F53*係数表!H53</f>
        <v>0</v>
      </c>
      <c r="L53" s="672">
        <f>+$F53*係数表!I53</f>
        <v>0</v>
      </c>
      <c r="M53" s="672">
        <f>+$F53*係数表!J53</f>
        <v>0</v>
      </c>
      <c r="N53" s="672">
        <f>+$F53*係数表!K53</f>
        <v>0</v>
      </c>
      <c r="O53" s="672">
        <f>+$F53*係数表!L53</f>
        <v>0</v>
      </c>
      <c r="P53" s="673">
        <f>+$F53*係数表!M53</f>
        <v>0</v>
      </c>
      <c r="Q53" s="671">
        <f>+$G53*係数表!E53</f>
        <v>0</v>
      </c>
      <c r="R53" s="672">
        <f>+$G53*係数表!F53</f>
        <v>0</v>
      </c>
      <c r="S53" s="672">
        <f>+$G53*係数表!G53</f>
        <v>0</v>
      </c>
      <c r="T53" s="672">
        <f>+$G53*係数表!H53</f>
        <v>0</v>
      </c>
      <c r="U53" s="672">
        <f>+$G53*係数表!I53</f>
        <v>0</v>
      </c>
      <c r="V53" s="672">
        <f>+$G53*係数表!J53</f>
        <v>0</v>
      </c>
      <c r="W53" s="672">
        <f>+$G53*係数表!K53</f>
        <v>0</v>
      </c>
      <c r="X53" s="672">
        <f>+$G53*係数表!L53</f>
        <v>0</v>
      </c>
      <c r="Y53" s="673">
        <f>+$G53*係数表!M53</f>
        <v>0</v>
      </c>
      <c r="Z53" s="678">
        <f t="shared" si="8"/>
        <v>0</v>
      </c>
      <c r="AA53" s="667">
        <f>+入力と結果!E53*係数表!T53</f>
        <v>28.855107679300744</v>
      </c>
      <c r="AB53" s="674">
        <f>+入力と結果!E53*係数表!S53</f>
        <v>47.094892320699259</v>
      </c>
      <c r="AC53" s="675">
        <f>+AA53+入力と結果!G53</f>
        <v>28.855107679300744</v>
      </c>
      <c r="AD53" s="676">
        <f t="shared" si="9"/>
        <v>28.855107679300744</v>
      </c>
      <c r="AE53" s="679">
        <v>15082.249769888653</v>
      </c>
      <c r="AF53" s="676">
        <f t="shared" si="3"/>
        <v>15053.394662209352</v>
      </c>
      <c r="AG53" s="677">
        <f>+AE53*賃金!I49</f>
        <v>1978.240329730527</v>
      </c>
      <c r="AH53" s="665"/>
      <c r="AI53" s="663">
        <f>+AH$7*係数表!AK53</f>
        <v>2395.2352276930537</v>
      </c>
      <c r="AJ53" s="663">
        <f t="shared" si="10"/>
        <v>17477.484997581705</v>
      </c>
      <c r="AK53" s="664">
        <f>+AE53*係数表!AD53</f>
        <v>6125.1662952780771</v>
      </c>
      <c r="AL53" s="665">
        <f>+AI53*係数表!AD53</f>
        <v>972.74705761861389</v>
      </c>
      <c r="AM53" s="666">
        <f t="shared" si="11"/>
        <v>7097.9133528966913</v>
      </c>
      <c r="AN53" s="664">
        <f>+AE53*係数表!Y53</f>
        <v>342.31169561918085</v>
      </c>
      <c r="AO53" s="665">
        <f>+AI53*係数表!Y53</f>
        <v>54.363045613748447</v>
      </c>
      <c r="AP53" s="666">
        <f t="shared" si="12"/>
        <v>396.67474123292931</v>
      </c>
      <c r="AQ53" s="196"/>
      <c r="AR53" s="664">
        <f>+AJ53*環境係数!AD50</f>
        <v>28083.779784568233</v>
      </c>
      <c r="AS53" s="666">
        <f>+AJ53*環境係数!AE50</f>
        <v>1564.4023091472134</v>
      </c>
    </row>
    <row r="54" spans="1:46" s="187" customFormat="1" ht="15.5" customHeight="1">
      <c r="A54" s="127">
        <v>48</v>
      </c>
      <c r="B54" s="188" t="s">
        <v>220</v>
      </c>
      <c r="C54" s="185" t="s">
        <v>221</v>
      </c>
      <c r="D54" s="667">
        <f>+入力と結果!D54+入力と結果!F54</f>
        <v>0</v>
      </c>
      <c r="E54" s="668">
        <f>+入力と結果!D54*係数表!T54</f>
        <v>0</v>
      </c>
      <c r="F54" s="669">
        <f>+E54+入力と結果!F54</f>
        <v>0</v>
      </c>
      <c r="G54" s="670">
        <f>+入力と結果!D54*係数表!S54</f>
        <v>0</v>
      </c>
      <c r="H54" s="671">
        <f>+$F54*係数表!E54</f>
        <v>0</v>
      </c>
      <c r="I54" s="672">
        <f>+$F54*係数表!F54</f>
        <v>0</v>
      </c>
      <c r="J54" s="672">
        <f>+$F54*係数表!G54</f>
        <v>0</v>
      </c>
      <c r="K54" s="672">
        <f>+$F54*係数表!H54</f>
        <v>0</v>
      </c>
      <c r="L54" s="672">
        <f>+$F54*係数表!I54</f>
        <v>0</v>
      </c>
      <c r="M54" s="672">
        <f>+$F54*係数表!J54</f>
        <v>0</v>
      </c>
      <c r="N54" s="672">
        <f>+$F54*係数表!K54</f>
        <v>0</v>
      </c>
      <c r="O54" s="672">
        <f>+$F54*係数表!L54</f>
        <v>0</v>
      </c>
      <c r="P54" s="673">
        <f>+$F54*係数表!M54</f>
        <v>0</v>
      </c>
      <c r="Q54" s="671">
        <f>+$G54*係数表!E54</f>
        <v>0</v>
      </c>
      <c r="R54" s="672">
        <f>+$G54*係数表!F54</f>
        <v>0</v>
      </c>
      <c r="S54" s="672">
        <f>+$G54*係数表!G54</f>
        <v>0</v>
      </c>
      <c r="T54" s="672">
        <f>+$G54*係数表!H54</f>
        <v>0</v>
      </c>
      <c r="U54" s="672">
        <f>+$G54*係数表!I54</f>
        <v>0</v>
      </c>
      <c r="V54" s="672">
        <f>+$G54*係数表!J54</f>
        <v>0</v>
      </c>
      <c r="W54" s="672">
        <f>+$G54*係数表!K54</f>
        <v>0</v>
      </c>
      <c r="X54" s="672">
        <f>+$G54*係数表!L54</f>
        <v>0</v>
      </c>
      <c r="Y54" s="673">
        <f>+$G54*係数表!M54</f>
        <v>0</v>
      </c>
      <c r="Z54" s="678">
        <f t="shared" si="8"/>
        <v>0</v>
      </c>
      <c r="AA54" s="667">
        <f>+入力と結果!E54*係数表!T54</f>
        <v>1399.5696884311842</v>
      </c>
      <c r="AB54" s="674">
        <f>+入力と結果!E54*係数表!S54</f>
        <v>272.43031156881568</v>
      </c>
      <c r="AC54" s="675">
        <f>+AA54+入力と結果!G54</f>
        <v>1399.5696884311842</v>
      </c>
      <c r="AD54" s="676">
        <f t="shared" si="9"/>
        <v>1399.5696884311842</v>
      </c>
      <c r="AE54" s="679">
        <v>50863.456654835252</v>
      </c>
      <c r="AF54" s="676">
        <f t="shared" si="3"/>
        <v>49463.886966404069</v>
      </c>
      <c r="AG54" s="677">
        <f>+AE54*賃金!I50</f>
        <v>10852.918893622727</v>
      </c>
      <c r="AH54" s="665"/>
      <c r="AI54" s="663">
        <f>+AH$7*係数表!AK54</f>
        <v>8009.288009808115</v>
      </c>
      <c r="AJ54" s="663">
        <f t="shared" si="10"/>
        <v>58872.744664643367</v>
      </c>
      <c r="AK54" s="664">
        <f>+AE54*係数表!AD54</f>
        <v>16937.873350425245</v>
      </c>
      <c r="AL54" s="665">
        <f>+AI54*係数表!AD54</f>
        <v>2667.1468055703408</v>
      </c>
      <c r="AM54" s="666">
        <f t="shared" si="11"/>
        <v>19605.020155995586</v>
      </c>
      <c r="AN54" s="664">
        <f>+AE54*係数表!Y54</f>
        <v>2325.2829543140738</v>
      </c>
      <c r="AO54" s="665">
        <f>+AI54*係数表!Y54</f>
        <v>366.15405460510425</v>
      </c>
      <c r="AP54" s="666">
        <f t="shared" si="12"/>
        <v>2691.437008919178</v>
      </c>
      <c r="AQ54" s="196"/>
      <c r="AR54" s="664">
        <f>+AJ54*環境係数!AD51</f>
        <v>48644.637766577456</v>
      </c>
      <c r="AS54" s="666">
        <f>+AJ54*環境係数!AE51</f>
        <v>2712.6111178676938</v>
      </c>
    </row>
    <row r="55" spans="1:46" s="187" customFormat="1" ht="15.5" customHeight="1">
      <c r="A55" s="127">
        <v>49</v>
      </c>
      <c r="B55" s="188" t="s">
        <v>222</v>
      </c>
      <c r="C55" s="185" t="s">
        <v>223</v>
      </c>
      <c r="D55" s="667">
        <f>+入力と結果!D55+入力と結果!F55</f>
        <v>0</v>
      </c>
      <c r="E55" s="668">
        <f>+入力と結果!D55*係数表!T55</f>
        <v>0</v>
      </c>
      <c r="F55" s="669">
        <f>+E55+入力と結果!F55</f>
        <v>0</v>
      </c>
      <c r="G55" s="670">
        <f>+入力と結果!D55*係数表!S55</f>
        <v>0</v>
      </c>
      <c r="H55" s="671">
        <f>+$F55*係数表!E55</f>
        <v>0</v>
      </c>
      <c r="I55" s="672">
        <f>+$F55*係数表!F55</f>
        <v>0</v>
      </c>
      <c r="J55" s="672">
        <f>+$F55*係数表!G55</f>
        <v>0</v>
      </c>
      <c r="K55" s="672">
        <f>+$F55*係数表!H55</f>
        <v>0</v>
      </c>
      <c r="L55" s="672">
        <f>+$F55*係数表!I55</f>
        <v>0</v>
      </c>
      <c r="M55" s="672">
        <f>+$F55*係数表!J55</f>
        <v>0</v>
      </c>
      <c r="N55" s="672">
        <f>+$F55*係数表!K55</f>
        <v>0</v>
      </c>
      <c r="O55" s="672">
        <f>+$F55*係数表!L55</f>
        <v>0</v>
      </c>
      <c r="P55" s="673">
        <f>+$F55*係数表!M55</f>
        <v>0</v>
      </c>
      <c r="Q55" s="671">
        <f>+$G55*係数表!E55</f>
        <v>0</v>
      </c>
      <c r="R55" s="672">
        <f>+$G55*係数表!F55</f>
        <v>0</v>
      </c>
      <c r="S55" s="672">
        <f>+$G55*係数表!G55</f>
        <v>0</v>
      </c>
      <c r="T55" s="672">
        <f>+$G55*係数表!H55</f>
        <v>0</v>
      </c>
      <c r="U55" s="672">
        <f>+$G55*係数表!I55</f>
        <v>0</v>
      </c>
      <c r="V55" s="672">
        <f>+$G55*係数表!J55</f>
        <v>0</v>
      </c>
      <c r="W55" s="672">
        <f>+$G55*係数表!K55</f>
        <v>0</v>
      </c>
      <c r="X55" s="672">
        <f>+$G55*係数表!L55</f>
        <v>0</v>
      </c>
      <c r="Y55" s="673">
        <f>+$G55*係数表!M55</f>
        <v>0</v>
      </c>
      <c r="Z55" s="678">
        <f t="shared" si="8"/>
        <v>0</v>
      </c>
      <c r="AA55" s="667">
        <f>+入力と結果!E55*係数表!T55</f>
        <v>415.40692076526773</v>
      </c>
      <c r="AB55" s="674">
        <f>+入力と結果!E55*係数表!S55</f>
        <v>100.39307923473228</v>
      </c>
      <c r="AC55" s="675">
        <f>+AA55+入力と結果!G55</f>
        <v>415.40692076526773</v>
      </c>
      <c r="AD55" s="676">
        <f t="shared" si="9"/>
        <v>415.40692076526773</v>
      </c>
      <c r="AE55" s="679">
        <v>29229.122122566838</v>
      </c>
      <c r="AF55" s="676">
        <f t="shared" si="3"/>
        <v>28813.715201801569</v>
      </c>
      <c r="AG55" s="677">
        <f>+AE55*賃金!I51</f>
        <v>5222.5648615541786</v>
      </c>
      <c r="AH55" s="665"/>
      <c r="AI55" s="663">
        <f>+AH$7*係数表!AK55</f>
        <v>4636.8240805965825</v>
      </c>
      <c r="AJ55" s="663">
        <f t="shared" si="10"/>
        <v>33865.946203163418</v>
      </c>
      <c r="AK55" s="664">
        <f>+AE55*係数表!AD55</f>
        <v>10337.054385677913</v>
      </c>
      <c r="AL55" s="665">
        <f>+AI55*係数表!AD55</f>
        <v>1639.8406526531237</v>
      </c>
      <c r="AM55" s="666">
        <f t="shared" si="11"/>
        <v>11976.895038331037</v>
      </c>
      <c r="AN55" s="664">
        <f>+AE55*係数表!Y55</f>
        <v>1212.3239743343092</v>
      </c>
      <c r="AO55" s="665">
        <f>+AI55*係数表!Y55</f>
        <v>192.3195973558793</v>
      </c>
      <c r="AP55" s="666">
        <f t="shared" si="12"/>
        <v>1404.6435716901885</v>
      </c>
      <c r="AQ55" s="196"/>
      <c r="AR55" s="664">
        <f>+AJ55*環境係数!AD52</f>
        <v>20421.432915871414</v>
      </c>
      <c r="AS55" s="666">
        <f>+AJ55*環境係数!AE52</f>
        <v>1156.1963283195823</v>
      </c>
    </row>
    <row r="56" spans="1:46" s="187" customFormat="1" ht="15.5" customHeight="1">
      <c r="A56" s="127">
        <v>50</v>
      </c>
      <c r="B56" s="188" t="s">
        <v>224</v>
      </c>
      <c r="C56" s="185" t="s">
        <v>225</v>
      </c>
      <c r="D56" s="667">
        <f>+入力と結果!D56+入力と結果!F56</f>
        <v>0</v>
      </c>
      <c r="E56" s="668">
        <f>+入力と結果!D56*係数表!T56</f>
        <v>0</v>
      </c>
      <c r="F56" s="669">
        <f>+E56+入力と結果!F56</f>
        <v>0</v>
      </c>
      <c r="G56" s="670">
        <f>+入力と結果!D56*係数表!S56</f>
        <v>0</v>
      </c>
      <c r="H56" s="671">
        <f>+$F56*係数表!E56</f>
        <v>0</v>
      </c>
      <c r="I56" s="672">
        <f>+$F56*係数表!F56</f>
        <v>0</v>
      </c>
      <c r="J56" s="672">
        <f>+$F56*係数表!G56</f>
        <v>0</v>
      </c>
      <c r="K56" s="672">
        <f>+$F56*係数表!H56</f>
        <v>0</v>
      </c>
      <c r="L56" s="672">
        <f>+$F56*係数表!I56</f>
        <v>0</v>
      </c>
      <c r="M56" s="672">
        <f>+$F56*係数表!J56</f>
        <v>0</v>
      </c>
      <c r="N56" s="672">
        <f>+$F56*係数表!K56</f>
        <v>0</v>
      </c>
      <c r="O56" s="672">
        <f>+$F56*係数表!L56</f>
        <v>0</v>
      </c>
      <c r="P56" s="673">
        <f>+$F56*係数表!M56</f>
        <v>0</v>
      </c>
      <c r="Q56" s="671">
        <f>+$G56*係数表!E56</f>
        <v>0</v>
      </c>
      <c r="R56" s="672">
        <f>+$G56*係数表!F56</f>
        <v>0</v>
      </c>
      <c r="S56" s="672">
        <f>+$G56*係数表!G56</f>
        <v>0</v>
      </c>
      <c r="T56" s="672">
        <f>+$G56*係数表!H56</f>
        <v>0</v>
      </c>
      <c r="U56" s="672">
        <f>+$G56*係数表!I56</f>
        <v>0</v>
      </c>
      <c r="V56" s="672">
        <f>+$G56*係数表!J56</f>
        <v>0</v>
      </c>
      <c r="W56" s="672">
        <f>+$G56*係数表!K56</f>
        <v>0</v>
      </c>
      <c r="X56" s="672">
        <f>+$G56*係数表!L56</f>
        <v>0</v>
      </c>
      <c r="Y56" s="673">
        <f>+$G56*係数表!M56</f>
        <v>0</v>
      </c>
      <c r="Z56" s="678">
        <f t="shared" si="8"/>
        <v>0</v>
      </c>
      <c r="AA56" s="667">
        <f>+入力と結果!E56*係数表!T56</f>
        <v>88755.796047319862</v>
      </c>
      <c r="AB56" s="674">
        <f>+入力と結果!E56*係数表!S56</f>
        <v>34828.803952680144</v>
      </c>
      <c r="AC56" s="675">
        <f>+AA56+入力と結果!G56</f>
        <v>88755.796047319862</v>
      </c>
      <c r="AD56" s="676">
        <f t="shared" si="9"/>
        <v>88755.796047319862</v>
      </c>
      <c r="AE56" s="679">
        <v>95572.554962154652</v>
      </c>
      <c r="AF56" s="676">
        <f t="shared" si="3"/>
        <v>6816.7589148347906</v>
      </c>
      <c r="AG56" s="677">
        <f>+AE56*賃金!I52</f>
        <v>11212.825498392214</v>
      </c>
      <c r="AH56" s="665"/>
      <c r="AI56" s="663">
        <f>+AH$7*係数表!AK56</f>
        <v>15275.430985458004</v>
      </c>
      <c r="AJ56" s="663">
        <f t="shared" si="10"/>
        <v>110847.98594761266</v>
      </c>
      <c r="AK56" s="664">
        <f>+AE56*係数表!AD56</f>
        <v>33819.69848250912</v>
      </c>
      <c r="AL56" s="665">
        <f>+AI56*係数表!AD56</f>
        <v>5405.4270111658843</v>
      </c>
      <c r="AM56" s="666">
        <f t="shared" si="11"/>
        <v>39225.125493675005</v>
      </c>
      <c r="AN56" s="664">
        <f>+AE56*係数表!Y56</f>
        <v>2275.6739744688161</v>
      </c>
      <c r="AO56" s="665">
        <f>+AI56*係数表!Y56</f>
        <v>363.72262681652205</v>
      </c>
      <c r="AP56" s="666">
        <f t="shared" si="12"/>
        <v>2639.396601285338</v>
      </c>
      <c r="AQ56" s="196"/>
      <c r="AR56" s="664">
        <f>+AJ56*環境係数!AD53</f>
        <v>32667.300216844716</v>
      </c>
      <c r="AS56" s="666">
        <f>+AJ56*環境係数!AE53</f>
        <v>1927.2563644480892</v>
      </c>
    </row>
    <row r="57" spans="1:46" ht="15.5" customHeight="1">
      <c r="A57" s="127">
        <v>51</v>
      </c>
      <c r="B57" s="188" t="s">
        <v>226</v>
      </c>
      <c r="C57" s="185" t="s">
        <v>227</v>
      </c>
      <c r="D57" s="667">
        <f>+入力と結果!D57+入力と結果!F57</f>
        <v>0</v>
      </c>
      <c r="E57" s="668">
        <f>+入力と結果!D57*係数表!T57</f>
        <v>0</v>
      </c>
      <c r="F57" s="669">
        <f>+E57+入力と結果!F57</f>
        <v>0</v>
      </c>
      <c r="G57" s="670">
        <f>+入力と結果!D57*係数表!S57</f>
        <v>0</v>
      </c>
      <c r="H57" s="671">
        <f>+$F57*係数表!E57</f>
        <v>0</v>
      </c>
      <c r="I57" s="672">
        <f>+$F57*係数表!F57</f>
        <v>0</v>
      </c>
      <c r="J57" s="672">
        <f>+$F57*係数表!G57</f>
        <v>0</v>
      </c>
      <c r="K57" s="672">
        <f>+$F57*係数表!H57</f>
        <v>0</v>
      </c>
      <c r="L57" s="672">
        <f>+$F57*係数表!I57</f>
        <v>0</v>
      </c>
      <c r="M57" s="672">
        <f>+$F57*係数表!J57</f>
        <v>0</v>
      </c>
      <c r="N57" s="672">
        <f>+$F57*係数表!K57</f>
        <v>0</v>
      </c>
      <c r="O57" s="672">
        <f>+$F57*係数表!L57</f>
        <v>0</v>
      </c>
      <c r="P57" s="673">
        <f>+$F57*係数表!M57</f>
        <v>0</v>
      </c>
      <c r="Q57" s="671">
        <f>+$G57*係数表!E57</f>
        <v>0</v>
      </c>
      <c r="R57" s="672">
        <f>+$G57*係数表!F57</f>
        <v>0</v>
      </c>
      <c r="S57" s="672">
        <f>+$G57*係数表!G57</f>
        <v>0</v>
      </c>
      <c r="T57" s="672">
        <f>+$G57*係数表!H57</f>
        <v>0</v>
      </c>
      <c r="U57" s="672">
        <f>+$G57*係数表!I57</f>
        <v>0</v>
      </c>
      <c r="V57" s="672">
        <f>+$G57*係数表!J57</f>
        <v>0</v>
      </c>
      <c r="W57" s="672">
        <f>+$G57*係数表!K57</f>
        <v>0</v>
      </c>
      <c r="X57" s="672">
        <f>+$G57*係数表!L57</f>
        <v>0</v>
      </c>
      <c r="Y57" s="673">
        <f>+$G57*係数表!M57</f>
        <v>0</v>
      </c>
      <c r="Z57" s="678">
        <f t="shared" si="8"/>
        <v>0</v>
      </c>
      <c r="AA57" s="667">
        <f>+入力と結果!E57*係数表!T57</f>
        <v>2.563088113749989</v>
      </c>
      <c r="AB57" s="674">
        <f>+入力と結果!E57*係数表!S57</f>
        <v>4.3369118862500109</v>
      </c>
      <c r="AC57" s="675">
        <f>+AA57+入力と結果!G57</f>
        <v>2.563088113749989</v>
      </c>
      <c r="AD57" s="676">
        <f t="shared" si="9"/>
        <v>2.563088113749989</v>
      </c>
      <c r="AE57" s="679">
        <v>534.17155944404237</v>
      </c>
      <c r="AF57" s="676">
        <f t="shared" si="3"/>
        <v>531.60847133029233</v>
      </c>
      <c r="AG57" s="677">
        <f>+AE57*賃金!I53</f>
        <v>102.89314594508447</v>
      </c>
      <c r="AH57" s="665"/>
      <c r="AI57" s="663">
        <f>+AH$7*係数表!AK57</f>
        <v>83.634108254982138</v>
      </c>
      <c r="AJ57" s="663">
        <f t="shared" si="10"/>
        <v>617.80566769902453</v>
      </c>
      <c r="AK57" s="664">
        <f>+AE57*係数表!AD57</f>
        <v>194.18609407785652</v>
      </c>
      <c r="AL57" s="665">
        <f>+AI57*係数表!AD57</f>
        <v>30.403304943120798</v>
      </c>
      <c r="AM57" s="666">
        <f t="shared" si="11"/>
        <v>224.58939902097731</v>
      </c>
      <c r="AN57" s="664">
        <f>+AE57*係数表!Y57</f>
        <v>17.032580624063552</v>
      </c>
      <c r="AO57" s="665">
        <f>+AI57*係数表!Y57</f>
        <v>2.6667550276492538</v>
      </c>
      <c r="AP57" s="666">
        <f t="shared" si="12"/>
        <v>19.699335651712808</v>
      </c>
      <c r="AQ57" s="196"/>
      <c r="AR57" s="664">
        <f>+AJ57*環境係数!AD54</f>
        <v>157.71797017143112</v>
      </c>
      <c r="AS57" s="666">
        <f>+AJ57*環境係数!AE54</f>
        <v>9.3178299656459167</v>
      </c>
      <c r="AT57" s="187"/>
    </row>
    <row r="58" spans="1:46" ht="15.5" customHeight="1">
      <c r="A58" s="127">
        <v>52</v>
      </c>
      <c r="B58" s="188" t="s">
        <v>228</v>
      </c>
      <c r="C58" s="185" t="s">
        <v>229</v>
      </c>
      <c r="D58" s="667">
        <f>+入力と結果!D58+入力と結果!F58</f>
        <v>0</v>
      </c>
      <c r="E58" s="668">
        <f>+入力と結果!D58*係数表!T58</f>
        <v>0</v>
      </c>
      <c r="F58" s="669">
        <f>+E58+入力と結果!F58</f>
        <v>0</v>
      </c>
      <c r="G58" s="670">
        <f>+入力と結果!D58*係数表!S58</f>
        <v>0</v>
      </c>
      <c r="H58" s="671">
        <f>+$F58*係数表!E58</f>
        <v>0</v>
      </c>
      <c r="I58" s="672">
        <f>+$F58*係数表!F58</f>
        <v>0</v>
      </c>
      <c r="J58" s="672">
        <f>+$F58*係数表!G58</f>
        <v>0</v>
      </c>
      <c r="K58" s="672">
        <f>+$F58*係数表!H58</f>
        <v>0</v>
      </c>
      <c r="L58" s="672">
        <f>+$F58*係数表!I58</f>
        <v>0</v>
      </c>
      <c r="M58" s="672">
        <f>+$F58*係数表!J58</f>
        <v>0</v>
      </c>
      <c r="N58" s="672">
        <f>+$F58*係数表!K58</f>
        <v>0</v>
      </c>
      <c r="O58" s="672">
        <f>+$F58*係数表!L58</f>
        <v>0</v>
      </c>
      <c r="P58" s="673">
        <f>+$F58*係数表!M58</f>
        <v>0</v>
      </c>
      <c r="Q58" s="671">
        <f>+$G58*係数表!E58</f>
        <v>0</v>
      </c>
      <c r="R58" s="672">
        <f>+$G58*係数表!F58</f>
        <v>0</v>
      </c>
      <c r="S58" s="672">
        <f>+$G58*係数表!G58</f>
        <v>0</v>
      </c>
      <c r="T58" s="672">
        <f>+$G58*係数表!H58</f>
        <v>0</v>
      </c>
      <c r="U58" s="672">
        <f>+$G58*係数表!I58</f>
        <v>0</v>
      </c>
      <c r="V58" s="672">
        <f>+$G58*係数表!J58</f>
        <v>0</v>
      </c>
      <c r="W58" s="672">
        <f>+$G58*係数表!K58</f>
        <v>0</v>
      </c>
      <c r="X58" s="672">
        <f>+$G58*係数表!L58</f>
        <v>0</v>
      </c>
      <c r="Y58" s="673">
        <f>+$G58*係数表!M58</f>
        <v>0</v>
      </c>
      <c r="Z58" s="678">
        <f t="shared" si="8"/>
        <v>0</v>
      </c>
      <c r="AA58" s="667">
        <f>+入力と結果!E58*係数表!T58</f>
        <v>18113.550693290839</v>
      </c>
      <c r="AB58" s="674">
        <f>+入力と結果!E58*係数表!S58</f>
        <v>12615.14930670916</v>
      </c>
      <c r="AC58" s="675">
        <f>+AA58+入力と結果!G58</f>
        <v>18113.550693290839</v>
      </c>
      <c r="AD58" s="676">
        <f t="shared" si="9"/>
        <v>18113.550693290839</v>
      </c>
      <c r="AE58" s="679">
        <v>25713.315440506412</v>
      </c>
      <c r="AF58" s="676">
        <f t="shared" si="3"/>
        <v>7599.7647472155732</v>
      </c>
      <c r="AG58" s="677">
        <f>+AE58*賃金!I54</f>
        <v>4026.7140573679026</v>
      </c>
      <c r="AH58" s="665"/>
      <c r="AI58" s="663">
        <f>+AH$7*係数表!AK58</f>
        <v>4082.5782748599149</v>
      </c>
      <c r="AJ58" s="663">
        <f t="shared" si="10"/>
        <v>29795.893715366328</v>
      </c>
      <c r="AK58" s="664">
        <f>+AE58*係数表!AD58</f>
        <v>10004.548529147256</v>
      </c>
      <c r="AL58" s="665">
        <f>+AI58*係数表!AD58</f>
        <v>1588.4514219638841</v>
      </c>
      <c r="AM58" s="666">
        <f t="shared" si="11"/>
        <v>11592.99995111114</v>
      </c>
      <c r="AN58" s="664">
        <f>+AE58*係数表!Y58</f>
        <v>892.26951397185292</v>
      </c>
      <c r="AO58" s="665">
        <f>+AI58*係数表!Y58</f>
        <v>141.66823961264947</v>
      </c>
      <c r="AP58" s="666">
        <f t="shared" si="12"/>
        <v>1033.9377535845024</v>
      </c>
      <c r="AQ58" s="196"/>
      <c r="AR58" s="664">
        <f>+AJ58*環境係数!AD55</f>
        <v>33107.893885764068</v>
      </c>
      <c r="AS58" s="666">
        <f>+AJ58*環境係数!AE55</f>
        <v>1850.1722439404975</v>
      </c>
      <c r="AT58" s="187"/>
    </row>
    <row r="59" spans="1:46" ht="15.5" customHeight="1">
      <c r="A59" s="127">
        <v>53</v>
      </c>
      <c r="B59" s="188" t="s">
        <v>230</v>
      </c>
      <c r="C59" s="185" t="s">
        <v>231</v>
      </c>
      <c r="D59" s="667">
        <f>+入力と結果!D59+入力と結果!F59</f>
        <v>0</v>
      </c>
      <c r="E59" s="668">
        <f>+入力と結果!D59*係数表!T59</f>
        <v>0</v>
      </c>
      <c r="F59" s="669">
        <f>+E59+入力と結果!F59</f>
        <v>0</v>
      </c>
      <c r="G59" s="670">
        <f>+入力と結果!D59*係数表!S59</f>
        <v>0</v>
      </c>
      <c r="H59" s="671">
        <f>+$F59*係数表!E59</f>
        <v>0</v>
      </c>
      <c r="I59" s="672">
        <f>+$F59*係数表!F59</f>
        <v>0</v>
      </c>
      <c r="J59" s="672">
        <f>+$F59*係数表!G59</f>
        <v>0</v>
      </c>
      <c r="K59" s="672">
        <f>+$F59*係数表!H59</f>
        <v>0</v>
      </c>
      <c r="L59" s="672">
        <f>+$F59*係数表!I59</f>
        <v>0</v>
      </c>
      <c r="M59" s="672">
        <f>+$F59*係数表!J59</f>
        <v>0</v>
      </c>
      <c r="N59" s="672">
        <f>+$F59*係数表!K59</f>
        <v>0</v>
      </c>
      <c r="O59" s="672">
        <f>+$F59*係数表!L59</f>
        <v>0</v>
      </c>
      <c r="P59" s="673">
        <f>+$F59*係数表!M59</f>
        <v>0</v>
      </c>
      <c r="Q59" s="671">
        <f>+$G59*係数表!E59</f>
        <v>0</v>
      </c>
      <c r="R59" s="672">
        <f>+$G59*係数表!F59</f>
        <v>0</v>
      </c>
      <c r="S59" s="672">
        <f>+$G59*係数表!G59</f>
        <v>0</v>
      </c>
      <c r="T59" s="672">
        <f>+$G59*係数表!H59</f>
        <v>0</v>
      </c>
      <c r="U59" s="672">
        <f>+$G59*係数表!I59</f>
        <v>0</v>
      </c>
      <c r="V59" s="672">
        <f>+$G59*係数表!J59</f>
        <v>0</v>
      </c>
      <c r="W59" s="672">
        <f>+$G59*係数表!K59</f>
        <v>0</v>
      </c>
      <c r="X59" s="672">
        <f>+$G59*係数表!L59</f>
        <v>0</v>
      </c>
      <c r="Y59" s="673">
        <f>+$G59*係数表!M59</f>
        <v>0</v>
      </c>
      <c r="Z59" s="678">
        <f t="shared" si="8"/>
        <v>0</v>
      </c>
      <c r="AA59" s="667">
        <f>+入力と結果!E59*係数表!T59</f>
        <v>54758.057297804466</v>
      </c>
      <c r="AB59" s="674">
        <f>+入力と結果!E59*係数表!S59</f>
        <v>84964.892702195546</v>
      </c>
      <c r="AC59" s="675">
        <f>+AA59+入力と結果!G59</f>
        <v>54758.057297804466</v>
      </c>
      <c r="AD59" s="676">
        <f t="shared" si="9"/>
        <v>54758.057297804466</v>
      </c>
      <c r="AE59" s="679">
        <v>57690.892712668996</v>
      </c>
      <c r="AF59" s="676">
        <f t="shared" si="3"/>
        <v>2932.8354148645303</v>
      </c>
      <c r="AG59" s="677">
        <f>+AE59*賃金!I55</f>
        <v>9671.4272993850591</v>
      </c>
      <c r="AH59" s="665"/>
      <c r="AI59" s="663">
        <f>+AH$7*係数表!AK59</f>
        <v>9220.3850999567621</v>
      </c>
      <c r="AJ59" s="663">
        <f t="shared" si="10"/>
        <v>66911.277812625762</v>
      </c>
      <c r="AK59" s="664">
        <f>+AE59*係数表!AD59</f>
        <v>20300.145056644782</v>
      </c>
      <c r="AL59" s="665">
        <f>+AI59*係数表!AD59</f>
        <v>3244.4489278312826</v>
      </c>
      <c r="AM59" s="666">
        <f t="shared" si="11"/>
        <v>23544.593984476065</v>
      </c>
      <c r="AN59" s="664">
        <f>+AE59*係数表!Y59</f>
        <v>1710.9044997755161</v>
      </c>
      <c r="AO59" s="665">
        <f>+AI59*係数表!Y59</f>
        <v>273.4434780849715</v>
      </c>
      <c r="AP59" s="666">
        <f t="shared" si="12"/>
        <v>1984.3479778604876</v>
      </c>
      <c r="AQ59" s="196"/>
      <c r="AR59" s="664">
        <f>+AJ59*環境係数!AD56</f>
        <v>29987.931076984656</v>
      </c>
      <c r="AS59" s="666">
        <f>+AJ59*環境係数!AE56</f>
        <v>1699.6658135207183</v>
      </c>
      <c r="AT59" s="187"/>
    </row>
    <row r="60" spans="1:46" ht="15.5" customHeight="1">
      <c r="A60" s="127">
        <v>54</v>
      </c>
      <c r="B60" s="188" t="s">
        <v>232</v>
      </c>
      <c r="C60" s="185" t="s">
        <v>233</v>
      </c>
      <c r="D60" s="667">
        <f>+入力と結果!D60+入力と結果!F60</f>
        <v>0</v>
      </c>
      <c r="E60" s="668">
        <f>+入力と結果!D60*係数表!T60</f>
        <v>0</v>
      </c>
      <c r="F60" s="669">
        <f>+E60+入力と結果!F60</f>
        <v>0</v>
      </c>
      <c r="G60" s="670">
        <f>+入力と結果!D60*係数表!S60</f>
        <v>0</v>
      </c>
      <c r="H60" s="671">
        <f>+$F60*係数表!E60</f>
        <v>0</v>
      </c>
      <c r="I60" s="672">
        <f>+$F60*係数表!F60</f>
        <v>0</v>
      </c>
      <c r="J60" s="672">
        <f>+$F60*係数表!G60</f>
        <v>0</v>
      </c>
      <c r="K60" s="672">
        <f>+$F60*係数表!H60</f>
        <v>0</v>
      </c>
      <c r="L60" s="672">
        <f>+$F60*係数表!I60</f>
        <v>0</v>
      </c>
      <c r="M60" s="672">
        <f>+$F60*係数表!J60</f>
        <v>0</v>
      </c>
      <c r="N60" s="672">
        <f>+$F60*係数表!K60</f>
        <v>0</v>
      </c>
      <c r="O60" s="672">
        <f>+$F60*係数表!L60</f>
        <v>0</v>
      </c>
      <c r="P60" s="673">
        <f>+$F60*係数表!M60</f>
        <v>0</v>
      </c>
      <c r="Q60" s="671">
        <f>+$G60*係数表!E60</f>
        <v>0</v>
      </c>
      <c r="R60" s="672">
        <f>+$G60*係数表!F60</f>
        <v>0</v>
      </c>
      <c r="S60" s="672">
        <f>+$G60*係数表!G60</f>
        <v>0</v>
      </c>
      <c r="T60" s="672">
        <f>+$G60*係数表!H60</f>
        <v>0</v>
      </c>
      <c r="U60" s="672">
        <f>+$G60*係数表!I60</f>
        <v>0</v>
      </c>
      <c r="V60" s="672">
        <f>+$G60*係数表!J60</f>
        <v>0</v>
      </c>
      <c r="W60" s="672">
        <f>+$G60*係数表!K60</f>
        <v>0</v>
      </c>
      <c r="X60" s="672">
        <f>+$G60*係数表!L60</f>
        <v>0</v>
      </c>
      <c r="Y60" s="673">
        <f>+$G60*係数表!M60</f>
        <v>0</v>
      </c>
      <c r="Z60" s="678">
        <f t="shared" si="8"/>
        <v>0</v>
      </c>
      <c r="AA60" s="667">
        <f>+入力と結果!E60*係数表!T60</f>
        <v>10344.218811568819</v>
      </c>
      <c r="AB60" s="674">
        <f>+入力と結果!E60*係数表!S60</f>
        <v>26631.331188431184</v>
      </c>
      <c r="AC60" s="675">
        <f>+AA60+入力と結果!G60</f>
        <v>10344.218811568819</v>
      </c>
      <c r="AD60" s="676">
        <f t="shared" si="9"/>
        <v>10344.218811568819</v>
      </c>
      <c r="AE60" s="679">
        <v>10749.686674870052</v>
      </c>
      <c r="AF60" s="676">
        <f t="shared" si="3"/>
        <v>405.46786330123359</v>
      </c>
      <c r="AG60" s="677">
        <f>+AE60*賃金!I56</f>
        <v>1337.0318994050247</v>
      </c>
      <c r="AH60" s="665"/>
      <c r="AI60" s="663">
        <f>+AH$7*係数表!AK60</f>
        <v>1717.9873320682996</v>
      </c>
      <c r="AJ60" s="663">
        <f t="shared" si="10"/>
        <v>12467.674006938352</v>
      </c>
      <c r="AK60" s="664">
        <f>+AE60*係数表!AD60</f>
        <v>3256.7246228678064</v>
      </c>
      <c r="AL60" s="665">
        <f>+AI60*係数表!AD60</f>
        <v>520.48136986182783</v>
      </c>
      <c r="AM60" s="666">
        <f t="shared" si="11"/>
        <v>3777.2059927296341</v>
      </c>
      <c r="AN60" s="664">
        <f>+AE60*係数表!Y60</f>
        <v>283.48437520764918</v>
      </c>
      <c r="AO60" s="665">
        <f>+AI60*係数表!Y60</f>
        <v>45.305745197631573</v>
      </c>
      <c r="AP60" s="666">
        <f t="shared" si="12"/>
        <v>328.79012040528073</v>
      </c>
      <c r="AQ60" s="196"/>
      <c r="AR60" s="664">
        <f>+AJ60*環境係数!AD57</f>
        <v>3950.6719500471559</v>
      </c>
      <c r="AS60" s="666">
        <f>+AJ60*環境係数!AE57</f>
        <v>230.20295843489095</v>
      </c>
      <c r="AT60" s="187"/>
    </row>
    <row r="61" spans="1:46" ht="15.5" customHeight="1">
      <c r="A61" s="127">
        <v>55</v>
      </c>
      <c r="B61" s="188" t="s">
        <v>234</v>
      </c>
      <c r="C61" s="185" t="s">
        <v>235</v>
      </c>
      <c r="D61" s="667">
        <f>+入力と結果!D61+入力と結果!F61</f>
        <v>0</v>
      </c>
      <c r="E61" s="668">
        <f>+入力と結果!D61*係数表!T61</f>
        <v>0</v>
      </c>
      <c r="F61" s="669">
        <f>+E61+入力と結果!F61</f>
        <v>0</v>
      </c>
      <c r="G61" s="670">
        <f>+入力と結果!D61*係数表!S61</f>
        <v>0</v>
      </c>
      <c r="H61" s="671">
        <f>+$F61*係数表!E61</f>
        <v>0</v>
      </c>
      <c r="I61" s="672">
        <f>+$F61*係数表!F61</f>
        <v>0</v>
      </c>
      <c r="J61" s="672">
        <f>+$F61*係数表!G61</f>
        <v>0</v>
      </c>
      <c r="K61" s="672">
        <f>+$F61*係数表!H61</f>
        <v>0</v>
      </c>
      <c r="L61" s="672">
        <f>+$F61*係数表!I61</f>
        <v>0</v>
      </c>
      <c r="M61" s="672">
        <f>+$F61*係数表!J61</f>
        <v>0</v>
      </c>
      <c r="N61" s="672">
        <f>+$F61*係数表!K61</f>
        <v>0</v>
      </c>
      <c r="O61" s="672">
        <f>+$F61*係数表!L61</f>
        <v>0</v>
      </c>
      <c r="P61" s="673">
        <f>+$F61*係数表!M61</f>
        <v>0</v>
      </c>
      <c r="Q61" s="671">
        <f>+$G61*係数表!E61</f>
        <v>0</v>
      </c>
      <c r="R61" s="672">
        <f>+$G61*係数表!F61</f>
        <v>0</v>
      </c>
      <c r="S61" s="672">
        <f>+$G61*係数表!G61</f>
        <v>0</v>
      </c>
      <c r="T61" s="672">
        <f>+$G61*係数表!H61</f>
        <v>0</v>
      </c>
      <c r="U61" s="672">
        <f>+$G61*係数表!I61</f>
        <v>0</v>
      </c>
      <c r="V61" s="672">
        <f>+$G61*係数表!J61</f>
        <v>0</v>
      </c>
      <c r="W61" s="672">
        <f>+$G61*係数表!K61</f>
        <v>0</v>
      </c>
      <c r="X61" s="672">
        <f>+$G61*係数表!L61</f>
        <v>0</v>
      </c>
      <c r="Y61" s="673">
        <f>+$G61*係数表!M61</f>
        <v>0</v>
      </c>
      <c r="Z61" s="678">
        <f t="shared" si="8"/>
        <v>0</v>
      </c>
      <c r="AA61" s="667">
        <f>+入力と結果!E61*係数表!T61</f>
        <v>220424.83213220994</v>
      </c>
      <c r="AB61" s="674">
        <f>+入力と結果!E61*係数表!S61</f>
        <v>39321.917867790049</v>
      </c>
      <c r="AC61" s="675">
        <f>+AA61+入力と結果!G61</f>
        <v>220424.83213220994</v>
      </c>
      <c r="AD61" s="676">
        <f t="shared" si="9"/>
        <v>220424.83213220994</v>
      </c>
      <c r="AE61" s="679">
        <v>220424.83213220994</v>
      </c>
      <c r="AF61" s="676">
        <f t="shared" si="3"/>
        <v>0</v>
      </c>
      <c r="AG61" s="677">
        <f>+AE61*賃金!I57</f>
        <v>14420.810847920393</v>
      </c>
      <c r="AH61" s="665"/>
      <c r="AI61" s="663">
        <f>+AH$7*係数表!AK61</f>
        <v>35248.190685415655</v>
      </c>
      <c r="AJ61" s="663">
        <f t="shared" si="10"/>
        <v>255673.02281762561</v>
      </c>
      <c r="AK61" s="664">
        <f>+AE61*係数表!AD61</f>
        <v>32737.773000322242</v>
      </c>
      <c r="AL61" s="665">
        <f>+AI61*係数表!AD61</f>
        <v>5235.1055648715555</v>
      </c>
      <c r="AM61" s="666">
        <f t="shared" si="11"/>
        <v>37972.878565193794</v>
      </c>
      <c r="AN61" s="664">
        <f>+AE61*係数表!Y61</f>
        <v>2264.7217543933371</v>
      </c>
      <c r="AO61" s="665">
        <f>+AI61*係数表!Y61</f>
        <v>362.1522288395588</v>
      </c>
      <c r="AP61" s="666">
        <f t="shared" si="12"/>
        <v>2626.8739832328956</v>
      </c>
      <c r="AQ61" s="196"/>
      <c r="AR61" s="664">
        <f>+AJ61*環境係数!AD58</f>
        <v>123544.89329601942</v>
      </c>
      <c r="AS61" s="666">
        <f>+AJ61*環境係数!AE58</f>
        <v>6669.2408212499604</v>
      </c>
      <c r="AT61" s="187"/>
    </row>
    <row r="62" spans="1:46" ht="15.5" customHeight="1">
      <c r="A62" s="127">
        <v>56</v>
      </c>
      <c r="B62" s="188" t="s">
        <v>236</v>
      </c>
      <c r="C62" s="185" t="s">
        <v>237</v>
      </c>
      <c r="D62" s="667">
        <f>+入力と結果!D62+入力と結果!F62</f>
        <v>0</v>
      </c>
      <c r="E62" s="668">
        <f>+入力と結果!D62*係数表!T62</f>
        <v>0</v>
      </c>
      <c r="F62" s="669">
        <f>+E62+入力と結果!F62</f>
        <v>0</v>
      </c>
      <c r="G62" s="670">
        <f>+入力と結果!D62*係数表!S62</f>
        <v>0</v>
      </c>
      <c r="H62" s="671">
        <f>+$F62*係数表!E62</f>
        <v>0</v>
      </c>
      <c r="I62" s="672">
        <f>+$F62*係数表!F62</f>
        <v>0</v>
      </c>
      <c r="J62" s="672">
        <f>+$F62*係数表!G62</f>
        <v>0</v>
      </c>
      <c r="K62" s="672">
        <f>+$F62*係数表!H62</f>
        <v>0</v>
      </c>
      <c r="L62" s="672">
        <f>+$F62*係数表!I62</f>
        <v>0</v>
      </c>
      <c r="M62" s="672">
        <f>+$F62*係数表!J62</f>
        <v>0</v>
      </c>
      <c r="N62" s="672">
        <f>+$F62*係数表!K62</f>
        <v>0</v>
      </c>
      <c r="O62" s="672">
        <f>+$F62*係数表!L62</f>
        <v>0</v>
      </c>
      <c r="P62" s="673">
        <f>+$F62*係数表!M62</f>
        <v>0</v>
      </c>
      <c r="Q62" s="671">
        <f>+$G62*係数表!E62</f>
        <v>0</v>
      </c>
      <c r="R62" s="672">
        <f>+$G62*係数表!F62</f>
        <v>0</v>
      </c>
      <c r="S62" s="672">
        <f>+$G62*係数表!G62</f>
        <v>0</v>
      </c>
      <c r="T62" s="672">
        <f>+$G62*係数表!H62</f>
        <v>0</v>
      </c>
      <c r="U62" s="672">
        <f>+$G62*係数表!I62</f>
        <v>0</v>
      </c>
      <c r="V62" s="672">
        <f>+$G62*係数表!J62</f>
        <v>0</v>
      </c>
      <c r="W62" s="672">
        <f>+$G62*係数表!K62</f>
        <v>0</v>
      </c>
      <c r="X62" s="672">
        <f>+$G62*係数表!L62</f>
        <v>0</v>
      </c>
      <c r="Y62" s="673">
        <f>+$G62*係数表!M62</f>
        <v>0</v>
      </c>
      <c r="Z62" s="678">
        <f t="shared" si="8"/>
        <v>0</v>
      </c>
      <c r="AA62" s="667">
        <f>+入力と結果!E62*係数表!T62</f>
        <v>16237.427113151138</v>
      </c>
      <c r="AB62" s="674">
        <f>+入力と結果!E62*係数表!S62</f>
        <v>1264.6728868488638</v>
      </c>
      <c r="AC62" s="675">
        <f>+AA62+入力と結果!G62</f>
        <v>16237.427113151138</v>
      </c>
      <c r="AD62" s="676">
        <f t="shared" si="9"/>
        <v>16237.427113151138</v>
      </c>
      <c r="AE62" s="679">
        <v>17927.614276329223</v>
      </c>
      <c r="AF62" s="676">
        <f t="shared" si="3"/>
        <v>1690.187163178085</v>
      </c>
      <c r="AG62" s="677">
        <f>+AE62*賃金!I58</f>
        <v>1558.230271826031</v>
      </c>
      <c r="AH62" s="665"/>
      <c r="AI62" s="663">
        <f>+AH$7*係数表!AK62</f>
        <v>2863.4122474958021</v>
      </c>
      <c r="AJ62" s="663">
        <f t="shared" si="10"/>
        <v>20791.026523825025</v>
      </c>
      <c r="AK62" s="664">
        <f>+AE62*係数表!AD62</f>
        <v>3836.6527866858096</v>
      </c>
      <c r="AL62" s="665">
        <f>+AI62*係数表!AD62</f>
        <v>612.79311398897823</v>
      </c>
      <c r="AM62" s="666">
        <f t="shared" si="11"/>
        <v>4449.4459006747875</v>
      </c>
      <c r="AN62" s="664">
        <f>+AE62*係数表!Y62</f>
        <v>324.55161226346803</v>
      </c>
      <c r="AO62" s="665">
        <f>+AI62*係数表!Y62</f>
        <v>51.837631442503763</v>
      </c>
      <c r="AP62" s="666">
        <f t="shared" si="12"/>
        <v>376.38924370597181</v>
      </c>
      <c r="AQ62" s="196"/>
      <c r="AR62" s="664">
        <f>+AJ62*環境係数!AD59</f>
        <v>25005.960667572563</v>
      </c>
      <c r="AS62" s="666">
        <f>+AJ62*環境係数!AE59</f>
        <v>1298.1176346014481</v>
      </c>
      <c r="AT62" s="187"/>
    </row>
    <row r="63" spans="1:46" ht="15.5" customHeight="1">
      <c r="A63" s="127">
        <v>57</v>
      </c>
      <c r="B63" s="188" t="s">
        <v>238</v>
      </c>
      <c r="C63" s="185" t="s">
        <v>239</v>
      </c>
      <c r="D63" s="667">
        <f>+入力と結果!D63+入力と結果!F63</f>
        <v>0</v>
      </c>
      <c r="E63" s="668">
        <f>+入力と結果!D63*係数表!T63</f>
        <v>0</v>
      </c>
      <c r="F63" s="669">
        <f>+E63+入力と結果!F63</f>
        <v>0</v>
      </c>
      <c r="G63" s="670">
        <f>+入力と結果!D63*係数表!S63</f>
        <v>0</v>
      </c>
      <c r="H63" s="671">
        <f>+$F63*係数表!E63</f>
        <v>0</v>
      </c>
      <c r="I63" s="672">
        <f>+$F63*係数表!F63</f>
        <v>0</v>
      </c>
      <c r="J63" s="672">
        <f>+$F63*係数表!G63</f>
        <v>0</v>
      </c>
      <c r="K63" s="672">
        <f>+$F63*係数表!H63</f>
        <v>0</v>
      </c>
      <c r="L63" s="672">
        <f>+$F63*係数表!I63</f>
        <v>0</v>
      </c>
      <c r="M63" s="672">
        <f>+$F63*係数表!J63</f>
        <v>0</v>
      </c>
      <c r="N63" s="672">
        <f>+$F63*係数表!K63</f>
        <v>0</v>
      </c>
      <c r="O63" s="672">
        <f>+$F63*係数表!L63</f>
        <v>0</v>
      </c>
      <c r="P63" s="673">
        <f>+$F63*係数表!M63</f>
        <v>0</v>
      </c>
      <c r="Q63" s="671">
        <f>+$G63*係数表!E63</f>
        <v>0</v>
      </c>
      <c r="R63" s="672">
        <f>+$G63*係数表!F63</f>
        <v>0</v>
      </c>
      <c r="S63" s="672">
        <f>+$G63*係数表!G63</f>
        <v>0</v>
      </c>
      <c r="T63" s="672">
        <f>+$G63*係数表!H63</f>
        <v>0</v>
      </c>
      <c r="U63" s="672">
        <f>+$G63*係数表!I63</f>
        <v>0</v>
      </c>
      <c r="V63" s="672">
        <f>+$G63*係数表!J63</f>
        <v>0</v>
      </c>
      <c r="W63" s="672">
        <f>+$G63*係数表!K63</f>
        <v>0</v>
      </c>
      <c r="X63" s="672">
        <f>+$G63*係数表!L63</f>
        <v>0</v>
      </c>
      <c r="Y63" s="673">
        <f>+$G63*係数表!M63</f>
        <v>0</v>
      </c>
      <c r="Z63" s="678">
        <f t="shared" si="8"/>
        <v>0</v>
      </c>
      <c r="AA63" s="667">
        <f>+入力と結果!E63*係数表!T63</f>
        <v>481.05689130533307</v>
      </c>
      <c r="AB63" s="674">
        <f>+入力と結果!E63*係数表!S63</f>
        <v>27.593108694666938</v>
      </c>
      <c r="AC63" s="675">
        <f>+AA63+入力と結果!G63</f>
        <v>481.05689130533307</v>
      </c>
      <c r="AD63" s="676">
        <f t="shared" si="9"/>
        <v>481.05689130533307</v>
      </c>
      <c r="AE63" s="679">
        <v>255528.5169075114</v>
      </c>
      <c r="AF63" s="676">
        <f t="shared" si="3"/>
        <v>255047.46001620605</v>
      </c>
      <c r="AG63" s="677">
        <f>+AE63*賃金!I59</f>
        <v>40349.488821939405</v>
      </c>
      <c r="AH63" s="665"/>
      <c r="AI63" s="663">
        <f>+AH$7*係数表!AK63</f>
        <v>40653.718420158395</v>
      </c>
      <c r="AJ63" s="663">
        <f t="shared" si="10"/>
        <v>296182.23532766977</v>
      </c>
      <c r="AK63" s="664">
        <f>+AE63*係数表!AD63</f>
        <v>66524.235496806097</v>
      </c>
      <c r="AL63" s="665">
        <f>+AI63*係数表!AD63</f>
        <v>10583.779731255358</v>
      </c>
      <c r="AM63" s="666">
        <f t="shared" si="11"/>
        <v>77108.015228061457</v>
      </c>
      <c r="AN63" s="664">
        <f>+AE63*係数表!Y63</f>
        <v>8557.9993206318832</v>
      </c>
      <c r="AO63" s="665">
        <f>+AI63*係数表!Y63</f>
        <v>1361.5486006471956</v>
      </c>
      <c r="AP63" s="666">
        <f t="shared" si="12"/>
        <v>9919.5479212790779</v>
      </c>
      <c r="AQ63" s="196"/>
      <c r="AR63" s="664">
        <f>+AJ63*環境係数!AD60</f>
        <v>321012.02097171819</v>
      </c>
      <c r="AS63" s="666">
        <f>+AJ63*環境係数!AE60</f>
        <v>17408.512575992572</v>
      </c>
      <c r="AT63" s="187"/>
    </row>
    <row r="64" spans="1:46" ht="15.5" customHeight="1">
      <c r="A64" s="127">
        <v>58</v>
      </c>
      <c r="B64" s="188" t="s">
        <v>240</v>
      </c>
      <c r="C64" s="185" t="s">
        <v>241</v>
      </c>
      <c r="D64" s="667">
        <f>+入力と結果!D64+入力と結果!F64</f>
        <v>0</v>
      </c>
      <c r="E64" s="668">
        <f>+入力と結果!D64*係数表!T64</f>
        <v>0</v>
      </c>
      <c r="F64" s="669">
        <f>+E64+入力と結果!F64</f>
        <v>0</v>
      </c>
      <c r="G64" s="670">
        <f>+入力と結果!D64*係数表!S64</f>
        <v>0</v>
      </c>
      <c r="H64" s="671">
        <f>+$F64*係数表!E64</f>
        <v>0</v>
      </c>
      <c r="I64" s="672">
        <f>+$F64*係数表!F64</f>
        <v>0</v>
      </c>
      <c r="J64" s="672">
        <f>+$F64*係数表!G64</f>
        <v>0</v>
      </c>
      <c r="K64" s="672">
        <f>+$F64*係数表!H64</f>
        <v>0</v>
      </c>
      <c r="L64" s="672">
        <f>+$F64*係数表!I64</f>
        <v>0</v>
      </c>
      <c r="M64" s="672">
        <f>+$F64*係数表!J64</f>
        <v>0</v>
      </c>
      <c r="N64" s="672">
        <f>+$F64*係数表!K64</f>
        <v>0</v>
      </c>
      <c r="O64" s="672">
        <f>+$F64*係数表!L64</f>
        <v>0</v>
      </c>
      <c r="P64" s="673">
        <f>+$F64*係数表!M64</f>
        <v>0</v>
      </c>
      <c r="Q64" s="671">
        <f>+$G64*係数表!E64</f>
        <v>0</v>
      </c>
      <c r="R64" s="672">
        <f>+$G64*係数表!F64</f>
        <v>0</v>
      </c>
      <c r="S64" s="672">
        <f>+$G64*係数表!G64</f>
        <v>0</v>
      </c>
      <c r="T64" s="672">
        <f>+$G64*係数表!H64</f>
        <v>0</v>
      </c>
      <c r="U64" s="672">
        <f>+$G64*係数表!I64</f>
        <v>0</v>
      </c>
      <c r="V64" s="672">
        <f>+$G64*係数表!J64</f>
        <v>0</v>
      </c>
      <c r="W64" s="672">
        <f>+$G64*係数表!K64</f>
        <v>0</v>
      </c>
      <c r="X64" s="672">
        <f>+$G64*係数表!L64</f>
        <v>0</v>
      </c>
      <c r="Y64" s="673">
        <f>+$G64*係数表!M64</f>
        <v>0</v>
      </c>
      <c r="Z64" s="678">
        <f t="shared" si="8"/>
        <v>0</v>
      </c>
      <c r="AA64" s="667">
        <f>+入力と結果!E64*係数表!T64</f>
        <v>781.79618225898719</v>
      </c>
      <c r="AB64" s="674">
        <f>+入力と結果!E64*係数表!S64</f>
        <v>68.053817741012864</v>
      </c>
      <c r="AC64" s="675">
        <f>+AA64+入力と結果!G64</f>
        <v>781.79618225898719</v>
      </c>
      <c r="AD64" s="676">
        <f t="shared" si="9"/>
        <v>781.79618225898719</v>
      </c>
      <c r="AE64" s="679">
        <v>4178.0682751836594</v>
      </c>
      <c r="AF64" s="676">
        <f t="shared" si="3"/>
        <v>3396.2720929246721</v>
      </c>
      <c r="AG64" s="677">
        <f>+AE64*賃金!I60</f>
        <v>637.02093677369396</v>
      </c>
      <c r="AH64" s="665"/>
      <c r="AI64" s="663">
        <f>+AH$7*係数表!AK64</f>
        <v>658.64003613542457</v>
      </c>
      <c r="AJ64" s="663">
        <f t="shared" si="10"/>
        <v>4836.7083113190838</v>
      </c>
      <c r="AK64" s="664">
        <f>+AE64*係数表!AD64</f>
        <v>1256.8138440836806</v>
      </c>
      <c r="AL64" s="665">
        <f>+AI64*係数表!AD64</f>
        <v>198.12694794854434</v>
      </c>
      <c r="AM64" s="666">
        <f t="shared" si="11"/>
        <v>1454.9407920322249</v>
      </c>
      <c r="AN64" s="664">
        <f>+AE64*係数表!Y64</f>
        <v>150.79164719975037</v>
      </c>
      <c r="AO64" s="665">
        <f>+AI64*係数表!Y64</f>
        <v>23.771132834395338</v>
      </c>
      <c r="AP64" s="666">
        <f t="shared" si="12"/>
        <v>174.5627800341457</v>
      </c>
      <c r="AQ64" s="196"/>
      <c r="AR64" s="664">
        <f>+AJ64*環境係数!AD61</f>
        <v>15908.384040570445</v>
      </c>
      <c r="AS64" s="666">
        <f>+AJ64*環境係数!AE61</f>
        <v>941.61726678016146</v>
      </c>
      <c r="AT64" s="187"/>
    </row>
    <row r="65" spans="1:46" ht="15.5" customHeight="1">
      <c r="A65" s="127">
        <v>59</v>
      </c>
      <c r="B65" s="188" t="s">
        <v>242</v>
      </c>
      <c r="C65" s="185" t="s">
        <v>243</v>
      </c>
      <c r="D65" s="667">
        <f>+入力と結果!D65+入力と結果!F65</f>
        <v>0</v>
      </c>
      <c r="E65" s="668">
        <f>+入力と結果!D65*係数表!T65</f>
        <v>0</v>
      </c>
      <c r="F65" s="669">
        <f>+E65+入力と結果!F65</f>
        <v>0</v>
      </c>
      <c r="G65" s="670">
        <f>+入力と結果!D65*係数表!S65</f>
        <v>0</v>
      </c>
      <c r="H65" s="671">
        <f>+$F65*係数表!E65</f>
        <v>0</v>
      </c>
      <c r="I65" s="672">
        <f>+$F65*係数表!F65</f>
        <v>0</v>
      </c>
      <c r="J65" s="672">
        <f>+$F65*係数表!G65</f>
        <v>0</v>
      </c>
      <c r="K65" s="672">
        <f>+$F65*係数表!H65</f>
        <v>0</v>
      </c>
      <c r="L65" s="672">
        <f>+$F65*係数表!I65</f>
        <v>0</v>
      </c>
      <c r="M65" s="672">
        <f>+$F65*係数表!J65</f>
        <v>0</v>
      </c>
      <c r="N65" s="672">
        <f>+$F65*係数表!K65</f>
        <v>0</v>
      </c>
      <c r="O65" s="672">
        <f>+$F65*係数表!L65</f>
        <v>0</v>
      </c>
      <c r="P65" s="673">
        <f>+$F65*係数表!M65</f>
        <v>0</v>
      </c>
      <c r="Q65" s="671">
        <f>+$G65*係数表!E65</f>
        <v>0</v>
      </c>
      <c r="R65" s="672">
        <f>+$G65*係数表!F65</f>
        <v>0</v>
      </c>
      <c r="S65" s="672">
        <f>+$G65*係数表!G65</f>
        <v>0</v>
      </c>
      <c r="T65" s="672">
        <f>+$G65*係数表!H65</f>
        <v>0</v>
      </c>
      <c r="U65" s="672">
        <f>+$G65*係数表!I65</f>
        <v>0</v>
      </c>
      <c r="V65" s="672">
        <f>+$G65*係数表!J65</f>
        <v>0</v>
      </c>
      <c r="W65" s="672">
        <f>+$G65*係数表!K65</f>
        <v>0</v>
      </c>
      <c r="X65" s="672">
        <f>+$G65*係数表!L65</f>
        <v>0</v>
      </c>
      <c r="Y65" s="673">
        <f>+$G65*係数表!M65</f>
        <v>0</v>
      </c>
      <c r="Z65" s="678">
        <f t="shared" si="8"/>
        <v>0</v>
      </c>
      <c r="AA65" s="667">
        <f>+入力と結果!E65*係数表!T65</f>
        <v>4309.597801128526</v>
      </c>
      <c r="AB65" s="674">
        <f>+入力と結果!E65*係数表!S65</f>
        <v>1831.8521988714745</v>
      </c>
      <c r="AC65" s="675">
        <f>+AA65+入力と結果!G65</f>
        <v>4309.597801128526</v>
      </c>
      <c r="AD65" s="676">
        <f t="shared" si="9"/>
        <v>4309.597801128526</v>
      </c>
      <c r="AE65" s="679">
        <v>25481.534751783849</v>
      </c>
      <c r="AF65" s="676">
        <f t="shared" si="3"/>
        <v>21171.936950655323</v>
      </c>
      <c r="AG65" s="677">
        <f>+AE65*賃金!I61</f>
        <v>3972.3398394068504</v>
      </c>
      <c r="AH65" s="665"/>
      <c r="AI65" s="663">
        <f>+AH$7*係数表!AK65</f>
        <v>4026.965615636047</v>
      </c>
      <c r="AJ65" s="663">
        <f t="shared" si="10"/>
        <v>29508.500367419896</v>
      </c>
      <c r="AK65" s="664">
        <f>+AE65*係数表!AD65</f>
        <v>8796.3382890506746</v>
      </c>
      <c r="AL65" s="665">
        <f>+AI65*係数表!AD65</f>
        <v>1390.1263082683868</v>
      </c>
      <c r="AM65" s="666">
        <f t="shared" si="11"/>
        <v>10186.464597319062</v>
      </c>
      <c r="AN65" s="664">
        <f>+AE65*係数表!Y65</f>
        <v>756.72766959260059</v>
      </c>
      <c r="AO65" s="665">
        <f>+AI65*係数表!Y65</f>
        <v>119.58919804218108</v>
      </c>
      <c r="AP65" s="666">
        <f t="shared" si="12"/>
        <v>876.31686763478172</v>
      </c>
      <c r="AQ65" s="196"/>
      <c r="AR65" s="664">
        <f>+AJ65*環境係数!AD62</f>
        <v>133326.01290074122</v>
      </c>
      <c r="AS65" s="666">
        <f>+AJ65*環境係数!AE62</f>
        <v>8336.4608586854793</v>
      </c>
      <c r="AT65" s="187"/>
    </row>
    <row r="66" spans="1:46" ht="15.5" customHeight="1">
      <c r="A66" s="127">
        <v>60</v>
      </c>
      <c r="B66" s="188" t="s">
        <v>244</v>
      </c>
      <c r="C66" s="185" t="s">
        <v>3</v>
      </c>
      <c r="D66" s="667">
        <f>+入力と結果!D66+入力と結果!F66</f>
        <v>0</v>
      </c>
      <c r="E66" s="668">
        <f>+入力と結果!D66*係数表!T66</f>
        <v>0</v>
      </c>
      <c r="F66" s="669">
        <f>+E66+入力と結果!F66</f>
        <v>0</v>
      </c>
      <c r="G66" s="670">
        <f>+入力と結果!D66*係数表!S66</f>
        <v>0</v>
      </c>
      <c r="H66" s="671">
        <f>+$F66*係数表!E66</f>
        <v>0</v>
      </c>
      <c r="I66" s="672">
        <f>+$F66*係数表!F66</f>
        <v>0</v>
      </c>
      <c r="J66" s="672">
        <f>+$F66*係数表!G66</f>
        <v>0</v>
      </c>
      <c r="K66" s="672">
        <f>+$F66*係数表!H66</f>
        <v>0</v>
      </c>
      <c r="L66" s="672">
        <f>+$F66*係数表!I66</f>
        <v>0</v>
      </c>
      <c r="M66" s="672">
        <f>+$F66*係数表!J66</f>
        <v>0</v>
      </c>
      <c r="N66" s="672">
        <f>+$F66*係数表!K66</f>
        <v>0</v>
      </c>
      <c r="O66" s="672">
        <f>+$F66*係数表!L66</f>
        <v>0</v>
      </c>
      <c r="P66" s="673">
        <f>+$F66*係数表!M66</f>
        <v>0</v>
      </c>
      <c r="Q66" s="671">
        <f>+$G66*係数表!E66</f>
        <v>0</v>
      </c>
      <c r="R66" s="672">
        <f>+$G66*係数表!F66</f>
        <v>0</v>
      </c>
      <c r="S66" s="672">
        <f>+$G66*係数表!G66</f>
        <v>0</v>
      </c>
      <c r="T66" s="672">
        <f>+$G66*係数表!H66</f>
        <v>0</v>
      </c>
      <c r="U66" s="672">
        <f>+$G66*係数表!I66</f>
        <v>0</v>
      </c>
      <c r="V66" s="672">
        <f>+$G66*係数表!J66</f>
        <v>0</v>
      </c>
      <c r="W66" s="672">
        <f>+$G66*係数表!K66</f>
        <v>0</v>
      </c>
      <c r="X66" s="672">
        <f>+$G66*係数表!L66</f>
        <v>0</v>
      </c>
      <c r="Y66" s="673">
        <f>+$G66*係数表!M66</f>
        <v>0</v>
      </c>
      <c r="Z66" s="678">
        <f t="shared" si="8"/>
        <v>0</v>
      </c>
      <c r="AA66" s="667">
        <f>+入力と結果!E66*係数表!T66</f>
        <v>44264.087850030111</v>
      </c>
      <c r="AB66" s="674">
        <f>+入力と結果!E66*係数表!S66</f>
        <v>25168.312149969905</v>
      </c>
      <c r="AC66" s="675">
        <f>+AA66+入力と結果!G66</f>
        <v>44264.087850030111</v>
      </c>
      <c r="AD66" s="676">
        <f t="shared" si="9"/>
        <v>44264.087850030111</v>
      </c>
      <c r="AE66" s="679">
        <v>65323.430337442653</v>
      </c>
      <c r="AF66" s="676">
        <f t="shared" si="3"/>
        <v>21059.342487412541</v>
      </c>
      <c r="AG66" s="677">
        <f>+AE66*賃金!I62</f>
        <v>14495.260989408882</v>
      </c>
      <c r="AH66" s="665"/>
      <c r="AI66" s="663">
        <f>+AH$7*係数表!AK66</f>
        <v>10184.741290414613</v>
      </c>
      <c r="AJ66" s="663">
        <f t="shared" si="10"/>
        <v>75508.171627857271</v>
      </c>
      <c r="AK66" s="664">
        <f>+AE66*係数表!AD66</f>
        <v>28372.872654469313</v>
      </c>
      <c r="AL66" s="665">
        <f>+AI66*係数表!AD66</f>
        <v>4423.6863581552407</v>
      </c>
      <c r="AM66" s="666">
        <f t="shared" si="11"/>
        <v>32796.559012624552</v>
      </c>
      <c r="AN66" s="664">
        <f>+AE66*係数表!Y66</f>
        <v>5194.6983220717902</v>
      </c>
      <c r="AO66" s="665">
        <f>+AI66*係数表!Y66</f>
        <v>809.91855783982874</v>
      </c>
      <c r="AP66" s="666">
        <f t="shared" si="12"/>
        <v>6004.6168799116185</v>
      </c>
      <c r="AQ66" s="196"/>
      <c r="AR66" s="664">
        <f>+AJ66*環境係数!AD63</f>
        <v>35966.161442170887</v>
      </c>
      <c r="AS66" s="666">
        <f>+AJ66*環境係数!AE63</f>
        <v>2158.7747938767434</v>
      </c>
      <c r="AT66" s="187"/>
    </row>
    <row r="67" spans="1:46" ht="15.5" customHeight="1">
      <c r="A67" s="127">
        <v>61</v>
      </c>
      <c r="B67" s="188" t="s">
        <v>245</v>
      </c>
      <c r="C67" s="185" t="s">
        <v>246</v>
      </c>
      <c r="D67" s="667">
        <f>+入力と結果!D67+入力と結果!F67</f>
        <v>0</v>
      </c>
      <c r="E67" s="668">
        <f>+入力と結果!D67*係数表!T67</f>
        <v>0</v>
      </c>
      <c r="F67" s="669">
        <f>+E67+入力と結果!F67</f>
        <v>0</v>
      </c>
      <c r="G67" s="670">
        <f>+入力と結果!D67*係数表!S67</f>
        <v>0</v>
      </c>
      <c r="H67" s="671">
        <f>+$F67*係数表!E67</f>
        <v>0</v>
      </c>
      <c r="I67" s="672">
        <f>+$F67*係数表!F67</f>
        <v>0</v>
      </c>
      <c r="J67" s="672">
        <f>+$F67*係数表!G67</f>
        <v>0</v>
      </c>
      <c r="K67" s="672">
        <f>+$F67*係数表!H67</f>
        <v>0</v>
      </c>
      <c r="L67" s="672">
        <f>+$F67*係数表!I67</f>
        <v>0</v>
      </c>
      <c r="M67" s="672">
        <f>+$F67*係数表!J67</f>
        <v>0</v>
      </c>
      <c r="N67" s="672">
        <f>+$F67*係数表!K67</f>
        <v>0</v>
      </c>
      <c r="O67" s="672">
        <f>+$F67*係数表!L67</f>
        <v>0</v>
      </c>
      <c r="P67" s="673">
        <f>+$F67*係数表!M67</f>
        <v>0</v>
      </c>
      <c r="Q67" s="671">
        <f>+$G67*係数表!E67</f>
        <v>0</v>
      </c>
      <c r="R67" s="672">
        <f>+$G67*係数表!F67</f>
        <v>0</v>
      </c>
      <c r="S67" s="672">
        <f>+$G67*係数表!G67</f>
        <v>0</v>
      </c>
      <c r="T67" s="672">
        <f>+$G67*係数表!H67</f>
        <v>0</v>
      </c>
      <c r="U67" s="672">
        <f>+$G67*係数表!I67</f>
        <v>0</v>
      </c>
      <c r="V67" s="672">
        <f>+$G67*係数表!J67</f>
        <v>0</v>
      </c>
      <c r="W67" s="672">
        <f>+$G67*係数表!K67</f>
        <v>0</v>
      </c>
      <c r="X67" s="672">
        <f>+$G67*係数表!L67</f>
        <v>0</v>
      </c>
      <c r="Y67" s="673">
        <f>+$G67*係数表!M67</f>
        <v>0</v>
      </c>
      <c r="Z67" s="678">
        <f t="shared" si="8"/>
        <v>0</v>
      </c>
      <c r="AA67" s="667">
        <f>+入力と結果!E67*係数表!T67</f>
        <v>3247.05</v>
      </c>
      <c r="AB67" s="674">
        <f>+入力と結果!E67*係数表!S67</f>
        <v>0</v>
      </c>
      <c r="AC67" s="675">
        <f>+AA67+入力と結果!G67</f>
        <v>3247.05</v>
      </c>
      <c r="AD67" s="676">
        <f t="shared" si="9"/>
        <v>3247.05</v>
      </c>
      <c r="AE67" s="679">
        <v>14066.580508261153</v>
      </c>
      <c r="AF67" s="676">
        <f t="shared" si="3"/>
        <v>10819.530508261152</v>
      </c>
      <c r="AG67" s="677">
        <f>+AE67*賃金!I63</f>
        <v>3005.8735290445666</v>
      </c>
      <c r="AH67" s="665"/>
      <c r="AI67" s="663">
        <f>+AH$7*係数表!AK67</f>
        <v>2211.9366220423985</v>
      </c>
      <c r="AJ67" s="663">
        <f t="shared" si="10"/>
        <v>16278.517130303551</v>
      </c>
      <c r="AK67" s="664">
        <f>+AE67*係数表!AD67</f>
        <v>2484.4144661604687</v>
      </c>
      <c r="AL67" s="665">
        <f>+AI67*係数表!AD67</f>
        <v>390.66831763447306</v>
      </c>
      <c r="AM67" s="666">
        <f t="shared" si="11"/>
        <v>2875.0827837949419</v>
      </c>
      <c r="AN67" s="664">
        <f>+AE67*係数表!Y67</f>
        <v>953.9418079995479</v>
      </c>
      <c r="AO67" s="665">
        <f>+AI67*係数表!Y67</f>
        <v>150.00510032785317</v>
      </c>
      <c r="AP67" s="666">
        <f t="shared" si="12"/>
        <v>1103.9469083274012</v>
      </c>
      <c r="AQ67" s="196"/>
      <c r="AR67" s="664">
        <f>+AJ67*環境係数!AD64</f>
        <v>61738.94833274265</v>
      </c>
      <c r="AS67" s="666">
        <f>+AJ67*環境係数!AE64</f>
        <v>4206.7473107433161</v>
      </c>
      <c r="AT67" s="187"/>
    </row>
    <row r="68" spans="1:46" ht="15.5" customHeight="1">
      <c r="A68" s="127">
        <v>62</v>
      </c>
      <c r="B68" s="188" t="s">
        <v>247</v>
      </c>
      <c r="C68" s="185" t="s">
        <v>248</v>
      </c>
      <c r="D68" s="667">
        <f>+入力と結果!D68+入力と結果!F68</f>
        <v>0</v>
      </c>
      <c r="E68" s="668">
        <f>+入力と結果!D68*係数表!T68</f>
        <v>0</v>
      </c>
      <c r="F68" s="669">
        <f>+E68+入力と結果!F68</f>
        <v>0</v>
      </c>
      <c r="G68" s="670">
        <f>+入力と結果!D68*係数表!S68</f>
        <v>0</v>
      </c>
      <c r="H68" s="671">
        <f>+$F68*係数表!E68</f>
        <v>0</v>
      </c>
      <c r="I68" s="672">
        <f>+$F68*係数表!F68</f>
        <v>0</v>
      </c>
      <c r="J68" s="672">
        <f>+$F68*係数表!G68</f>
        <v>0</v>
      </c>
      <c r="K68" s="672">
        <f>+$F68*係数表!H68</f>
        <v>0</v>
      </c>
      <c r="L68" s="672">
        <f>+$F68*係数表!I68</f>
        <v>0</v>
      </c>
      <c r="M68" s="672">
        <f>+$F68*係数表!J68</f>
        <v>0</v>
      </c>
      <c r="N68" s="672">
        <f>+$F68*係数表!K68</f>
        <v>0</v>
      </c>
      <c r="O68" s="672">
        <f>+$F68*係数表!L68</f>
        <v>0</v>
      </c>
      <c r="P68" s="673">
        <f>+$F68*係数表!M68</f>
        <v>0</v>
      </c>
      <c r="Q68" s="671">
        <f>+$G68*係数表!E68</f>
        <v>0</v>
      </c>
      <c r="R68" s="672">
        <f>+$G68*係数表!F68</f>
        <v>0</v>
      </c>
      <c r="S68" s="672">
        <f>+$G68*係数表!G68</f>
        <v>0</v>
      </c>
      <c r="T68" s="672">
        <f>+$G68*係数表!H68</f>
        <v>0</v>
      </c>
      <c r="U68" s="672">
        <f>+$G68*係数表!I68</f>
        <v>0</v>
      </c>
      <c r="V68" s="672">
        <f>+$G68*係数表!J68</f>
        <v>0</v>
      </c>
      <c r="W68" s="672">
        <f>+$G68*係数表!K68</f>
        <v>0</v>
      </c>
      <c r="X68" s="672">
        <f>+$G68*係数表!L68</f>
        <v>0</v>
      </c>
      <c r="Y68" s="673">
        <f>+$G68*係数表!M68</f>
        <v>0</v>
      </c>
      <c r="Z68" s="678">
        <f t="shared" si="8"/>
        <v>0</v>
      </c>
      <c r="AA68" s="667">
        <f>+入力と結果!E68*係数表!T68</f>
        <v>0</v>
      </c>
      <c r="AB68" s="674">
        <f>+入力と結果!E68*係数表!S68</f>
        <v>0</v>
      </c>
      <c r="AC68" s="675">
        <f>+AA68+入力と結果!G68</f>
        <v>0</v>
      </c>
      <c r="AD68" s="676">
        <f t="shared" si="9"/>
        <v>0</v>
      </c>
      <c r="AE68" s="679">
        <v>0</v>
      </c>
      <c r="AF68" s="676">
        <f t="shared" si="3"/>
        <v>0</v>
      </c>
      <c r="AG68" s="677">
        <f>+AE68*賃金!I64</f>
        <v>0</v>
      </c>
      <c r="AH68" s="665"/>
      <c r="AI68" s="663">
        <f>+AH$7*係数表!AK68</f>
        <v>0</v>
      </c>
      <c r="AJ68" s="663">
        <f t="shared" si="10"/>
        <v>0</v>
      </c>
      <c r="AK68" s="664">
        <f>+AE68*係数表!AD68</f>
        <v>0</v>
      </c>
      <c r="AL68" s="665">
        <f>+AI68*係数表!AD68</f>
        <v>0</v>
      </c>
      <c r="AM68" s="666">
        <f t="shared" si="11"/>
        <v>0</v>
      </c>
      <c r="AN68" s="664">
        <f>+AE68*係数表!Y68</f>
        <v>0</v>
      </c>
      <c r="AO68" s="665">
        <f>+AI68*係数表!Y68</f>
        <v>0</v>
      </c>
      <c r="AP68" s="666">
        <f t="shared" si="12"/>
        <v>0</v>
      </c>
      <c r="AQ68" s="196"/>
      <c r="AR68" s="664">
        <f>+AJ68*環境係数!AD65</f>
        <v>0</v>
      </c>
      <c r="AS68" s="666">
        <f>+AJ68*環境係数!AE65</f>
        <v>0</v>
      </c>
      <c r="AT68" s="187"/>
    </row>
    <row r="69" spans="1:46" ht="15.5" customHeight="1">
      <c r="A69" s="127">
        <v>63</v>
      </c>
      <c r="B69" s="188" t="s">
        <v>249</v>
      </c>
      <c r="C69" s="185" t="s">
        <v>250</v>
      </c>
      <c r="D69" s="667">
        <f>+入力と結果!D69+入力と結果!F69</f>
        <v>0</v>
      </c>
      <c r="E69" s="668">
        <f>+入力と結果!D69*係数表!T69</f>
        <v>0</v>
      </c>
      <c r="F69" s="669">
        <f>+E69+入力と結果!F69</f>
        <v>0</v>
      </c>
      <c r="G69" s="670">
        <f>+入力と結果!D69*係数表!S69</f>
        <v>0</v>
      </c>
      <c r="H69" s="671">
        <f>+$F69*係数表!E69</f>
        <v>0</v>
      </c>
      <c r="I69" s="672">
        <f>+$F69*係数表!F69</f>
        <v>0</v>
      </c>
      <c r="J69" s="672">
        <f>+$F69*係数表!G69</f>
        <v>0</v>
      </c>
      <c r="K69" s="672">
        <f>+$F69*係数表!H69</f>
        <v>0</v>
      </c>
      <c r="L69" s="672">
        <f>+$F69*係数表!I69</f>
        <v>0</v>
      </c>
      <c r="M69" s="672">
        <f>+$F69*係数表!J69</f>
        <v>0</v>
      </c>
      <c r="N69" s="672">
        <f>+$F69*係数表!K69</f>
        <v>0</v>
      </c>
      <c r="O69" s="672">
        <f>+$F69*係数表!L69</f>
        <v>0</v>
      </c>
      <c r="P69" s="673">
        <f>+$F69*係数表!M69</f>
        <v>0</v>
      </c>
      <c r="Q69" s="671">
        <f>+$G69*係数表!E69</f>
        <v>0</v>
      </c>
      <c r="R69" s="672">
        <f>+$G69*係数表!F69</f>
        <v>0</v>
      </c>
      <c r="S69" s="672">
        <f>+$G69*係数表!G69</f>
        <v>0</v>
      </c>
      <c r="T69" s="672">
        <f>+$G69*係数表!H69</f>
        <v>0</v>
      </c>
      <c r="U69" s="672">
        <f>+$G69*係数表!I69</f>
        <v>0</v>
      </c>
      <c r="V69" s="672">
        <f>+$G69*係数表!J69</f>
        <v>0</v>
      </c>
      <c r="W69" s="672">
        <f>+$G69*係数表!K69</f>
        <v>0</v>
      </c>
      <c r="X69" s="672">
        <f>+$G69*係数表!L69</f>
        <v>0</v>
      </c>
      <c r="Y69" s="673">
        <f>+$G69*係数表!M69</f>
        <v>0</v>
      </c>
      <c r="Z69" s="678">
        <f t="shared" si="8"/>
        <v>0</v>
      </c>
      <c r="AA69" s="667">
        <f>+入力と結果!E69*係数表!T69</f>
        <v>0</v>
      </c>
      <c r="AB69" s="674">
        <f>+入力と結果!E69*係数表!S69</f>
        <v>0</v>
      </c>
      <c r="AC69" s="675">
        <f>+AA69+入力と結果!G69</f>
        <v>0</v>
      </c>
      <c r="AD69" s="676">
        <f t="shared" si="9"/>
        <v>0</v>
      </c>
      <c r="AE69" s="679">
        <v>144549.69493207504</v>
      </c>
      <c r="AF69" s="676">
        <f t="shared" si="3"/>
        <v>144549.69493207504</v>
      </c>
      <c r="AG69" s="677">
        <f>+AE69*賃金!I65</f>
        <v>43351.11870938621</v>
      </c>
      <c r="AH69" s="665"/>
      <c r="AI69" s="663">
        <f>+AH$7*係数表!AK69</f>
        <v>22341.635942571786</v>
      </c>
      <c r="AJ69" s="663">
        <f t="shared" si="10"/>
        <v>166891.33087464684</v>
      </c>
      <c r="AK69" s="664">
        <f>+AE69*係数表!AD69</f>
        <v>69354.246398925941</v>
      </c>
      <c r="AL69" s="665">
        <f>+AI69*係数表!AD69</f>
        <v>10719.409161287673</v>
      </c>
      <c r="AM69" s="666">
        <f t="shared" si="11"/>
        <v>80073.655560213607</v>
      </c>
      <c r="AN69" s="664">
        <f>+AE69*係数表!Y69</f>
        <v>10829.807742908597</v>
      </c>
      <c r="AO69" s="665">
        <f>+AI69*係数表!Y69</f>
        <v>1673.8577140118189</v>
      </c>
      <c r="AP69" s="666">
        <f t="shared" si="12"/>
        <v>12503.665456920417</v>
      </c>
      <c r="AQ69" s="196"/>
      <c r="AR69" s="664">
        <f>+AJ69*環境係数!AD66</f>
        <v>139954.76019859358</v>
      </c>
      <c r="AS69" s="666">
        <f>+AJ69*環境係数!AE66</f>
        <v>9411.6669078114664</v>
      </c>
      <c r="AT69" s="187"/>
    </row>
    <row r="70" spans="1:46" ht="15.5" customHeight="1">
      <c r="A70" s="127">
        <v>64</v>
      </c>
      <c r="B70" s="188" t="s">
        <v>251</v>
      </c>
      <c r="C70" s="185" t="s">
        <v>252</v>
      </c>
      <c r="D70" s="667">
        <f>+入力と結果!D70+入力と結果!F70</f>
        <v>0</v>
      </c>
      <c r="E70" s="668">
        <f>+入力と結果!D70*係数表!T70</f>
        <v>0</v>
      </c>
      <c r="F70" s="669">
        <f>+E70+入力と結果!F70</f>
        <v>0</v>
      </c>
      <c r="G70" s="670">
        <f>+入力と結果!D70*係数表!S70</f>
        <v>0</v>
      </c>
      <c r="H70" s="671">
        <f>+$F70*係数表!E70</f>
        <v>0</v>
      </c>
      <c r="I70" s="672">
        <f>+$F70*係数表!F70</f>
        <v>0</v>
      </c>
      <c r="J70" s="672">
        <f>+$F70*係数表!G70</f>
        <v>0</v>
      </c>
      <c r="K70" s="672">
        <f>+$F70*係数表!H70</f>
        <v>0</v>
      </c>
      <c r="L70" s="672">
        <f>+$F70*係数表!I70</f>
        <v>0</v>
      </c>
      <c r="M70" s="672">
        <f>+$F70*係数表!J70</f>
        <v>0</v>
      </c>
      <c r="N70" s="672">
        <f>+$F70*係数表!K70</f>
        <v>0</v>
      </c>
      <c r="O70" s="672">
        <f>+$F70*係数表!L70</f>
        <v>0</v>
      </c>
      <c r="P70" s="673">
        <f>+$F70*係数表!M70</f>
        <v>0</v>
      </c>
      <c r="Q70" s="671">
        <f>+$G70*係数表!E70</f>
        <v>0</v>
      </c>
      <c r="R70" s="672">
        <f>+$G70*係数表!F70</f>
        <v>0</v>
      </c>
      <c r="S70" s="672">
        <f>+$G70*係数表!G70</f>
        <v>0</v>
      </c>
      <c r="T70" s="672">
        <f>+$G70*係数表!H70</f>
        <v>0</v>
      </c>
      <c r="U70" s="672">
        <f>+$G70*係数表!I70</f>
        <v>0</v>
      </c>
      <c r="V70" s="672">
        <f>+$G70*係数表!J70</f>
        <v>0</v>
      </c>
      <c r="W70" s="672">
        <f>+$G70*係数表!K70</f>
        <v>0</v>
      </c>
      <c r="X70" s="672">
        <f>+$G70*係数表!L70</f>
        <v>0</v>
      </c>
      <c r="Y70" s="673">
        <f>+$G70*係数表!M70</f>
        <v>0</v>
      </c>
      <c r="Z70" s="678">
        <f t="shared" si="8"/>
        <v>0</v>
      </c>
      <c r="AA70" s="667">
        <f>+入力と結果!E70*係数表!T70</f>
        <v>0</v>
      </c>
      <c r="AB70" s="674">
        <f>+入力と結果!E70*係数表!S70</f>
        <v>0</v>
      </c>
      <c r="AC70" s="675">
        <f>+AA70+入力と結果!G70</f>
        <v>0</v>
      </c>
      <c r="AD70" s="676">
        <f t="shared" si="9"/>
        <v>0</v>
      </c>
      <c r="AE70" s="679">
        <v>0</v>
      </c>
      <c r="AF70" s="676">
        <f t="shared" si="3"/>
        <v>0</v>
      </c>
      <c r="AG70" s="677">
        <f>+AE70*賃金!I66</f>
        <v>0</v>
      </c>
      <c r="AH70" s="665"/>
      <c r="AI70" s="663">
        <f>+AH$7*係数表!AK70</f>
        <v>0</v>
      </c>
      <c r="AJ70" s="663">
        <f t="shared" si="10"/>
        <v>0</v>
      </c>
      <c r="AK70" s="664">
        <f>+AE70*係数表!AD70</f>
        <v>0</v>
      </c>
      <c r="AL70" s="665">
        <f>+AI70*係数表!AD70</f>
        <v>0</v>
      </c>
      <c r="AM70" s="666">
        <f t="shared" si="11"/>
        <v>0</v>
      </c>
      <c r="AN70" s="664">
        <f>+AE70*係数表!Y70</f>
        <v>0</v>
      </c>
      <c r="AO70" s="665">
        <f>+AI70*係数表!Y70</f>
        <v>0</v>
      </c>
      <c r="AP70" s="666">
        <f t="shared" si="12"/>
        <v>0</v>
      </c>
      <c r="AQ70" s="196"/>
      <c r="AR70" s="664">
        <f>+AJ70*環境係数!AD67</f>
        <v>0</v>
      </c>
      <c r="AS70" s="666">
        <f>+AJ70*環境係数!AE67</f>
        <v>0</v>
      </c>
      <c r="AT70" s="187"/>
    </row>
    <row r="71" spans="1:46" ht="15.5" customHeight="1">
      <c r="A71" s="127">
        <v>65</v>
      </c>
      <c r="B71" s="188" t="s">
        <v>253</v>
      </c>
      <c r="C71" s="185" t="s">
        <v>254</v>
      </c>
      <c r="D71" s="667">
        <f>+入力と結果!D71+入力と結果!F71</f>
        <v>0</v>
      </c>
      <c r="E71" s="668">
        <f>+入力と結果!D71*係数表!T71</f>
        <v>0</v>
      </c>
      <c r="F71" s="669">
        <f>+E71+入力と結果!F71</f>
        <v>0</v>
      </c>
      <c r="G71" s="670">
        <f>+入力と結果!D71*係数表!S71</f>
        <v>0</v>
      </c>
      <c r="H71" s="671">
        <f>+$F71*係数表!E71</f>
        <v>0</v>
      </c>
      <c r="I71" s="672">
        <f>+$F71*係数表!F71</f>
        <v>0</v>
      </c>
      <c r="J71" s="672">
        <f>+$F71*係数表!G71</f>
        <v>0</v>
      </c>
      <c r="K71" s="672">
        <f>+$F71*係数表!H71</f>
        <v>0</v>
      </c>
      <c r="L71" s="672">
        <f>+$F71*係数表!I71</f>
        <v>0</v>
      </c>
      <c r="M71" s="672">
        <f>+$F71*係数表!J71</f>
        <v>0</v>
      </c>
      <c r="N71" s="672">
        <f>+$F71*係数表!K71</f>
        <v>0</v>
      </c>
      <c r="O71" s="672">
        <f>+$F71*係数表!L71</f>
        <v>0</v>
      </c>
      <c r="P71" s="673">
        <f>+$F71*係数表!M71</f>
        <v>0</v>
      </c>
      <c r="Q71" s="671">
        <f>+$G71*係数表!E71</f>
        <v>0</v>
      </c>
      <c r="R71" s="672">
        <f>+$G71*係数表!F71</f>
        <v>0</v>
      </c>
      <c r="S71" s="672">
        <f>+$G71*係数表!G71</f>
        <v>0</v>
      </c>
      <c r="T71" s="672">
        <f>+$G71*係数表!H71</f>
        <v>0</v>
      </c>
      <c r="U71" s="672">
        <f>+$G71*係数表!I71</f>
        <v>0</v>
      </c>
      <c r="V71" s="672">
        <f>+$G71*係数表!J71</f>
        <v>0</v>
      </c>
      <c r="W71" s="672">
        <f>+$G71*係数表!K71</f>
        <v>0</v>
      </c>
      <c r="X71" s="672">
        <f>+$G71*係数表!L71</f>
        <v>0</v>
      </c>
      <c r="Y71" s="673">
        <f>+$G71*係数表!M71</f>
        <v>0</v>
      </c>
      <c r="Z71" s="678">
        <f t="shared" si="8"/>
        <v>0</v>
      </c>
      <c r="AA71" s="667">
        <f>+入力と結果!E71*係数表!T71</f>
        <v>0</v>
      </c>
      <c r="AB71" s="674">
        <f>+入力と結果!E71*係数表!S71</f>
        <v>0</v>
      </c>
      <c r="AC71" s="675">
        <f>+AA71+入力と結果!G71</f>
        <v>0</v>
      </c>
      <c r="AD71" s="676">
        <f t="shared" ref="AD71:AD102" si="13">+Z71+AC71</f>
        <v>0</v>
      </c>
      <c r="AE71" s="679">
        <v>0</v>
      </c>
      <c r="AF71" s="676">
        <f t="shared" si="3"/>
        <v>0</v>
      </c>
      <c r="AG71" s="677">
        <f>+AE71*賃金!I67</f>
        <v>0</v>
      </c>
      <c r="AH71" s="665"/>
      <c r="AI71" s="663">
        <f>+AH$7*係数表!AK71</f>
        <v>0</v>
      </c>
      <c r="AJ71" s="663">
        <f t="shared" ref="AJ71:AJ102" si="14">+AI71+AE71</f>
        <v>0</v>
      </c>
      <c r="AK71" s="664">
        <f>+AE71*係数表!AD71</f>
        <v>0</v>
      </c>
      <c r="AL71" s="665">
        <f>+AI71*係数表!AD71</f>
        <v>0</v>
      </c>
      <c r="AM71" s="666">
        <f t="shared" si="11"/>
        <v>0</v>
      </c>
      <c r="AN71" s="664">
        <f>+AE71*係数表!Y71</f>
        <v>0</v>
      </c>
      <c r="AO71" s="665">
        <f>+AI71*係数表!Y71</f>
        <v>0</v>
      </c>
      <c r="AP71" s="666">
        <f t="shared" si="12"/>
        <v>0</v>
      </c>
      <c r="AQ71" s="196"/>
      <c r="AR71" s="664">
        <f>+AJ71*環境係数!AD68</f>
        <v>0</v>
      </c>
      <c r="AS71" s="666">
        <f>+AJ71*環境係数!AE68</f>
        <v>0</v>
      </c>
      <c r="AT71" s="187"/>
    </row>
    <row r="72" spans="1:46" ht="15.5" customHeight="1">
      <c r="A72" s="127">
        <v>66</v>
      </c>
      <c r="B72" s="188" t="s">
        <v>255</v>
      </c>
      <c r="C72" s="185" t="s">
        <v>256</v>
      </c>
      <c r="D72" s="667">
        <f>+入力と結果!D72+入力と結果!F72</f>
        <v>0</v>
      </c>
      <c r="E72" s="668">
        <f>+入力と結果!D72*係数表!T72</f>
        <v>0</v>
      </c>
      <c r="F72" s="669">
        <f>+E72+入力と結果!F72</f>
        <v>0</v>
      </c>
      <c r="G72" s="670">
        <f>+入力と結果!D72*係数表!S72</f>
        <v>0</v>
      </c>
      <c r="H72" s="671">
        <f>+$F72*係数表!E72</f>
        <v>0</v>
      </c>
      <c r="I72" s="672">
        <f>+$F72*係数表!F72</f>
        <v>0</v>
      </c>
      <c r="J72" s="672">
        <f>+$F72*係数表!G72</f>
        <v>0</v>
      </c>
      <c r="K72" s="672">
        <f>+$F72*係数表!H72</f>
        <v>0</v>
      </c>
      <c r="L72" s="672">
        <f>+$F72*係数表!I72</f>
        <v>0</v>
      </c>
      <c r="M72" s="672">
        <f>+$F72*係数表!J72</f>
        <v>0</v>
      </c>
      <c r="N72" s="672">
        <f>+$F72*係数表!K72</f>
        <v>0</v>
      </c>
      <c r="O72" s="672">
        <f>+$F72*係数表!L72</f>
        <v>0</v>
      </c>
      <c r="P72" s="673">
        <f>+$F72*係数表!M72</f>
        <v>0</v>
      </c>
      <c r="Q72" s="671">
        <f>+$G72*係数表!E72</f>
        <v>0</v>
      </c>
      <c r="R72" s="672">
        <f>+$G72*係数表!F72</f>
        <v>0</v>
      </c>
      <c r="S72" s="672">
        <f>+$G72*係数表!G72</f>
        <v>0</v>
      </c>
      <c r="T72" s="672">
        <f>+$G72*係数表!H72</f>
        <v>0</v>
      </c>
      <c r="U72" s="672">
        <f>+$G72*係数表!I72</f>
        <v>0</v>
      </c>
      <c r="V72" s="672">
        <f>+$G72*係数表!J72</f>
        <v>0</v>
      </c>
      <c r="W72" s="672">
        <f>+$G72*係数表!K72</f>
        <v>0</v>
      </c>
      <c r="X72" s="672">
        <f>+$G72*係数表!L72</f>
        <v>0</v>
      </c>
      <c r="Y72" s="673">
        <f>+$G72*係数表!M72</f>
        <v>0</v>
      </c>
      <c r="Z72" s="678">
        <f t="shared" si="8"/>
        <v>0</v>
      </c>
      <c r="AA72" s="667">
        <f>+入力と結果!E72*係数表!T72</f>
        <v>290207.85206663667</v>
      </c>
      <c r="AB72" s="674">
        <f>+入力と結果!E72*係数表!S72</f>
        <v>47.247933363352551</v>
      </c>
      <c r="AC72" s="675">
        <f>+AA72+入力と結果!G72</f>
        <v>290207.85206663667</v>
      </c>
      <c r="AD72" s="676">
        <f t="shared" si="13"/>
        <v>290207.85206663667</v>
      </c>
      <c r="AE72" s="679">
        <v>593241.84305075475</v>
      </c>
      <c r="AF72" s="676">
        <f t="shared" ref="AF72:AF114" si="15">+AE72-AD72</f>
        <v>303033.99098411808</v>
      </c>
      <c r="AG72" s="677">
        <f>+AE72*賃金!I68</f>
        <v>28968.01455120241</v>
      </c>
      <c r="AH72" s="665"/>
      <c r="AI72" s="663">
        <f>+AH$7*係数表!AK72</f>
        <v>92950.429876800175</v>
      </c>
      <c r="AJ72" s="663">
        <f t="shared" si="14"/>
        <v>686192.27292755491</v>
      </c>
      <c r="AK72" s="664">
        <f>+AE72*係数表!AD72</f>
        <v>277701.15552176099</v>
      </c>
      <c r="AL72" s="665">
        <f>+AI72*係数表!AD72</f>
        <v>43510.824607871509</v>
      </c>
      <c r="AM72" s="666">
        <f t="shared" si="11"/>
        <v>321211.98012963252</v>
      </c>
      <c r="AN72" s="664">
        <f>+AE72*係数表!Y72</f>
        <v>4226.288349536494</v>
      </c>
      <c r="AO72" s="665">
        <f>+AI72*係数表!Y72</f>
        <v>662.18410497238051</v>
      </c>
      <c r="AP72" s="666">
        <f t="shared" si="12"/>
        <v>4888.4724545088748</v>
      </c>
      <c r="AQ72" s="196"/>
      <c r="AR72" s="664">
        <f>+AJ72*環境係数!AD69</f>
        <v>290689718.03250593</v>
      </c>
      <c r="AS72" s="666">
        <f>+AJ72*環境係数!AE69</f>
        <v>14547994.22379747</v>
      </c>
      <c r="AT72" s="187"/>
    </row>
    <row r="73" spans="1:46" ht="15.5" customHeight="1">
      <c r="A73" s="127">
        <v>67</v>
      </c>
      <c r="B73" s="188" t="s">
        <v>257</v>
      </c>
      <c r="C73" s="185" t="s">
        <v>258</v>
      </c>
      <c r="D73" s="667">
        <f>+入力と結果!D73+入力と結果!F73</f>
        <v>0</v>
      </c>
      <c r="E73" s="668">
        <f>+入力と結果!D73*係数表!T73</f>
        <v>0</v>
      </c>
      <c r="F73" s="669">
        <f>+E73+入力と結果!F73</f>
        <v>0</v>
      </c>
      <c r="G73" s="670">
        <f>+入力と結果!D73*係数表!S73</f>
        <v>0</v>
      </c>
      <c r="H73" s="671">
        <f>+$F73*係数表!E73</f>
        <v>0</v>
      </c>
      <c r="I73" s="672">
        <f>+$F73*係数表!F73</f>
        <v>0</v>
      </c>
      <c r="J73" s="672">
        <f>+$F73*係数表!G73</f>
        <v>0</v>
      </c>
      <c r="K73" s="672">
        <f>+$F73*係数表!H73</f>
        <v>0</v>
      </c>
      <c r="L73" s="672">
        <f>+$F73*係数表!I73</f>
        <v>0</v>
      </c>
      <c r="M73" s="672">
        <f>+$F73*係数表!J73</f>
        <v>0</v>
      </c>
      <c r="N73" s="672">
        <f>+$F73*係数表!K73</f>
        <v>0</v>
      </c>
      <c r="O73" s="672">
        <f>+$F73*係数表!L73</f>
        <v>0</v>
      </c>
      <c r="P73" s="673">
        <f>+$F73*係数表!M73</f>
        <v>0</v>
      </c>
      <c r="Q73" s="671">
        <f>+$G73*係数表!E73</f>
        <v>0</v>
      </c>
      <c r="R73" s="672">
        <f>+$G73*係数表!F73</f>
        <v>0</v>
      </c>
      <c r="S73" s="672">
        <f>+$G73*係数表!G73</f>
        <v>0</v>
      </c>
      <c r="T73" s="672">
        <f>+$G73*係数表!H73</f>
        <v>0</v>
      </c>
      <c r="U73" s="672">
        <f>+$G73*係数表!I73</f>
        <v>0</v>
      </c>
      <c r="V73" s="672">
        <f>+$G73*係数表!J73</f>
        <v>0</v>
      </c>
      <c r="W73" s="672">
        <f>+$G73*係数表!K73</f>
        <v>0</v>
      </c>
      <c r="X73" s="672">
        <f>+$G73*係数表!L73</f>
        <v>0</v>
      </c>
      <c r="Y73" s="673">
        <f>+$G73*係数表!M73</f>
        <v>0</v>
      </c>
      <c r="Z73" s="678">
        <f t="shared" si="8"/>
        <v>0</v>
      </c>
      <c r="AA73" s="667">
        <f>+入力と結果!E73*係数表!T73</f>
        <v>54640.739480169505</v>
      </c>
      <c r="AB73" s="674">
        <f>+入力と結果!E73*係数表!S73</f>
        <v>5.360519830498907</v>
      </c>
      <c r="AC73" s="675">
        <f>+AA73+入力と結果!G73</f>
        <v>54640.739480169505</v>
      </c>
      <c r="AD73" s="676">
        <f t="shared" si="13"/>
        <v>54640.739480169505</v>
      </c>
      <c r="AE73" s="679">
        <v>103857.44665790208</v>
      </c>
      <c r="AF73" s="676">
        <f t="shared" si="15"/>
        <v>49216.707177732576</v>
      </c>
      <c r="AG73" s="677">
        <f>+AE73*賃金!I69</f>
        <v>7155.7940999926059</v>
      </c>
      <c r="AH73" s="665"/>
      <c r="AI73" s="663">
        <f>+AH$7*係数表!AK73</f>
        <v>16219.259398144977</v>
      </c>
      <c r="AJ73" s="663">
        <f t="shared" si="14"/>
        <v>120076.70605604706</v>
      </c>
      <c r="AK73" s="664">
        <f>+AE73*係数表!AD73</f>
        <v>26825.419265404242</v>
      </c>
      <c r="AL73" s="665">
        <f>+AI73*係数表!AD73</f>
        <v>4189.2849047476848</v>
      </c>
      <c r="AM73" s="666">
        <f t="shared" si="11"/>
        <v>31014.704170151927</v>
      </c>
      <c r="AN73" s="664">
        <f>+AE73*係数表!Y73</f>
        <v>1153.7676968743674</v>
      </c>
      <c r="AO73" s="665">
        <f>+AI73*係数表!Y73</f>
        <v>180.18214545987834</v>
      </c>
      <c r="AP73" s="666">
        <f t="shared" si="12"/>
        <v>1333.9498423342457</v>
      </c>
      <c r="AQ73" s="196"/>
      <c r="AR73" s="664">
        <f>+AJ73*環境係数!AD70</f>
        <v>2217211.8176567187</v>
      </c>
      <c r="AS73" s="666">
        <f>+AJ73*環境係数!AE70</f>
        <v>115027.95444843352</v>
      </c>
      <c r="AT73" s="187"/>
    </row>
    <row r="74" spans="1:46" ht="15.5" customHeight="1">
      <c r="A74" s="127">
        <v>68</v>
      </c>
      <c r="B74" s="188" t="s">
        <v>259</v>
      </c>
      <c r="C74" s="185" t="s">
        <v>4</v>
      </c>
      <c r="D74" s="667">
        <f>+入力と結果!D74+入力と結果!F74</f>
        <v>0</v>
      </c>
      <c r="E74" s="668">
        <f>+入力と結果!D74*係数表!T74</f>
        <v>0</v>
      </c>
      <c r="F74" s="669">
        <f>+E74+入力と結果!F74</f>
        <v>0</v>
      </c>
      <c r="G74" s="670">
        <f>+入力と結果!D74*係数表!S74</f>
        <v>0</v>
      </c>
      <c r="H74" s="671">
        <f>+$F74*係数表!E74</f>
        <v>0</v>
      </c>
      <c r="I74" s="672">
        <f>+$F74*係数表!F74</f>
        <v>0</v>
      </c>
      <c r="J74" s="672">
        <f>+$F74*係数表!G74</f>
        <v>0</v>
      </c>
      <c r="K74" s="672">
        <f>+$F74*係数表!H74</f>
        <v>0</v>
      </c>
      <c r="L74" s="672">
        <f>+$F74*係数表!I74</f>
        <v>0</v>
      </c>
      <c r="M74" s="672">
        <f>+$F74*係数表!J74</f>
        <v>0</v>
      </c>
      <c r="N74" s="672">
        <f>+$F74*係数表!K74</f>
        <v>0</v>
      </c>
      <c r="O74" s="672">
        <f>+$F74*係数表!L74</f>
        <v>0</v>
      </c>
      <c r="P74" s="673">
        <f>+$F74*係数表!M74</f>
        <v>0</v>
      </c>
      <c r="Q74" s="671">
        <f>+$G74*係数表!E74</f>
        <v>0</v>
      </c>
      <c r="R74" s="672">
        <f>+$G74*係数表!F74</f>
        <v>0</v>
      </c>
      <c r="S74" s="672">
        <f>+$G74*係数表!G74</f>
        <v>0</v>
      </c>
      <c r="T74" s="672">
        <f>+$G74*係数表!H74</f>
        <v>0</v>
      </c>
      <c r="U74" s="672">
        <f>+$G74*係数表!I74</f>
        <v>0</v>
      </c>
      <c r="V74" s="672">
        <f>+$G74*係数表!J74</f>
        <v>0</v>
      </c>
      <c r="W74" s="672">
        <f>+$G74*係数表!K74</f>
        <v>0</v>
      </c>
      <c r="X74" s="672">
        <f>+$G74*係数表!L74</f>
        <v>0</v>
      </c>
      <c r="Y74" s="673">
        <f>+$G74*係数表!M74</f>
        <v>0</v>
      </c>
      <c r="Z74" s="678">
        <f t="shared" si="8"/>
        <v>0</v>
      </c>
      <c r="AA74" s="667">
        <f>+入力と結果!E74*係数表!T74</f>
        <v>97232.836946944983</v>
      </c>
      <c r="AB74" s="674">
        <f>+入力と結果!E74*係数表!S74</f>
        <v>18.863053055021204</v>
      </c>
      <c r="AC74" s="675">
        <f>+AA74+入力と結果!G74</f>
        <v>97232.836946944983</v>
      </c>
      <c r="AD74" s="676">
        <f t="shared" si="13"/>
        <v>97232.836946944983</v>
      </c>
      <c r="AE74" s="679">
        <v>158086.30649641893</v>
      </c>
      <c r="AF74" s="676">
        <f t="shared" si="15"/>
        <v>60853.469549473943</v>
      </c>
      <c r="AG74" s="677">
        <f>+AE74*賃金!I70</f>
        <v>15845.580407610663</v>
      </c>
      <c r="AH74" s="665"/>
      <c r="AI74" s="663">
        <f>+AH$7*係数表!AK74</f>
        <v>24679.788451743869</v>
      </c>
      <c r="AJ74" s="663">
        <f t="shared" si="14"/>
        <v>182766.09494816279</v>
      </c>
      <c r="AK74" s="664">
        <f>+AE74*係数表!AD74</f>
        <v>75372.621030005626</v>
      </c>
      <c r="AL74" s="665">
        <f>+AI74*係数表!AD74</f>
        <v>11766.865728602104</v>
      </c>
      <c r="AM74" s="666">
        <f t="shared" si="11"/>
        <v>87139.486758607731</v>
      </c>
      <c r="AN74" s="664">
        <f>+AE74*係数表!Y74</f>
        <v>2950.0485770099554</v>
      </c>
      <c r="AO74" s="665">
        <f>+AI74*係数表!Y74</f>
        <v>460.54953409024705</v>
      </c>
      <c r="AP74" s="666">
        <f t="shared" si="12"/>
        <v>3410.5981111002025</v>
      </c>
      <c r="AQ74" s="196"/>
      <c r="AR74" s="664">
        <f>+AJ74*環境係数!AD71</f>
        <v>654874.14093872381</v>
      </c>
      <c r="AS74" s="666">
        <f>+AJ74*環境係数!AE71</f>
        <v>33953.208937542615</v>
      </c>
      <c r="AT74" s="187"/>
    </row>
    <row r="75" spans="1:46" ht="15.5" customHeight="1">
      <c r="A75" s="127">
        <v>69</v>
      </c>
      <c r="B75" s="188" t="s">
        <v>260</v>
      </c>
      <c r="C75" s="185" t="s">
        <v>5</v>
      </c>
      <c r="D75" s="667">
        <f>+入力と結果!D75+入力と結果!F75</f>
        <v>0</v>
      </c>
      <c r="E75" s="668">
        <f>+入力と結果!D75*係数表!T75</f>
        <v>0</v>
      </c>
      <c r="F75" s="669">
        <f>+E75+入力と結果!F75</f>
        <v>0</v>
      </c>
      <c r="G75" s="670">
        <f>+入力と結果!D75*係数表!S75</f>
        <v>0</v>
      </c>
      <c r="H75" s="671">
        <f>+$F75*係数表!E75</f>
        <v>0</v>
      </c>
      <c r="I75" s="672">
        <f>+$F75*係数表!F75</f>
        <v>0</v>
      </c>
      <c r="J75" s="672">
        <f>+$F75*係数表!G75</f>
        <v>0</v>
      </c>
      <c r="K75" s="672">
        <f>+$F75*係数表!H75</f>
        <v>0</v>
      </c>
      <c r="L75" s="672">
        <f>+$F75*係数表!I75</f>
        <v>0</v>
      </c>
      <c r="M75" s="672">
        <f>+$F75*係数表!J75</f>
        <v>0</v>
      </c>
      <c r="N75" s="672">
        <f>+$F75*係数表!K75</f>
        <v>0</v>
      </c>
      <c r="O75" s="672">
        <f>+$F75*係数表!L75</f>
        <v>0</v>
      </c>
      <c r="P75" s="673">
        <f>+$F75*係数表!M75</f>
        <v>0</v>
      </c>
      <c r="Q75" s="671">
        <f>+$G75*係数表!E75</f>
        <v>0</v>
      </c>
      <c r="R75" s="672">
        <f>+$G75*係数表!F75</f>
        <v>0</v>
      </c>
      <c r="S75" s="672">
        <f>+$G75*係数表!G75</f>
        <v>0</v>
      </c>
      <c r="T75" s="672">
        <f>+$G75*係数表!H75</f>
        <v>0</v>
      </c>
      <c r="U75" s="672">
        <f>+$G75*係数表!I75</f>
        <v>0</v>
      </c>
      <c r="V75" s="672">
        <f>+$G75*係数表!J75</f>
        <v>0</v>
      </c>
      <c r="W75" s="672">
        <f>+$G75*係数表!K75</f>
        <v>0</v>
      </c>
      <c r="X75" s="672">
        <f>+$G75*係数表!L75</f>
        <v>0</v>
      </c>
      <c r="Y75" s="673">
        <f>+$G75*係数表!M75</f>
        <v>0</v>
      </c>
      <c r="Z75" s="678">
        <f t="shared" si="8"/>
        <v>0</v>
      </c>
      <c r="AA75" s="667">
        <f>+入力と結果!E75*係数表!T75</f>
        <v>25862.454122563846</v>
      </c>
      <c r="AB75" s="674">
        <f>+入力と結果!E75*係数表!S75</f>
        <v>1.3958774361576687</v>
      </c>
      <c r="AC75" s="675">
        <f>+AA75+入力と結果!G75</f>
        <v>25862.454122563846</v>
      </c>
      <c r="AD75" s="676">
        <f t="shared" si="13"/>
        <v>25862.454122563846</v>
      </c>
      <c r="AE75" s="679">
        <v>122014.91397872889</v>
      </c>
      <c r="AF75" s="676">
        <f t="shared" si="15"/>
        <v>96152.459856165049</v>
      </c>
      <c r="AG75" s="677">
        <f>+AE75*賃金!I71</f>
        <v>48363.566827702343</v>
      </c>
      <c r="AH75" s="665"/>
      <c r="AI75" s="663">
        <f>+AH$7*係数表!AK75</f>
        <v>18816.691946507555</v>
      </c>
      <c r="AJ75" s="663">
        <f t="shared" si="14"/>
        <v>140831.60592523645</v>
      </c>
      <c r="AK75" s="664">
        <f>+AE75*係数表!AD75</f>
        <v>79285.604949370332</v>
      </c>
      <c r="AL75" s="665">
        <f>+AI75*係数表!AD75</f>
        <v>12227.134827016976</v>
      </c>
      <c r="AM75" s="666">
        <f t="shared" si="11"/>
        <v>91512.739776387316</v>
      </c>
      <c r="AN75" s="664">
        <f>+AE75*係数表!Y75</f>
        <v>10866.897630996469</v>
      </c>
      <c r="AO75" s="665">
        <f>+AI75*係数表!Y75</f>
        <v>1675.8530450821818</v>
      </c>
      <c r="AP75" s="666">
        <f t="shared" si="12"/>
        <v>12542.750676078651</v>
      </c>
      <c r="AQ75" s="196"/>
      <c r="AR75" s="664">
        <f>+AJ75*環境係数!AD72</f>
        <v>3063805.3604754275</v>
      </c>
      <c r="AS75" s="666">
        <f>+AJ75*環境係数!AE72</f>
        <v>98062.241889852085</v>
      </c>
      <c r="AT75" s="187"/>
    </row>
    <row r="76" spans="1:46" ht="15.5" customHeight="1">
      <c r="A76" s="127">
        <v>70</v>
      </c>
      <c r="B76" s="190" t="s">
        <v>261</v>
      </c>
      <c r="C76" s="191" t="s">
        <v>36</v>
      </c>
      <c r="D76" s="667">
        <f>+入力と結果!D76+入力と結果!F76</f>
        <v>0</v>
      </c>
      <c r="E76" s="668">
        <f>+入力と結果!D76*係数表!T76</f>
        <v>0</v>
      </c>
      <c r="F76" s="669">
        <f>+E76+入力と結果!F76</f>
        <v>0</v>
      </c>
      <c r="G76" s="670">
        <f>+入力と結果!D76*係数表!S76</f>
        <v>0</v>
      </c>
      <c r="H76" s="680"/>
      <c r="I76" s="681"/>
      <c r="J76" s="672">
        <f>+$F76*係数表!G76</f>
        <v>0</v>
      </c>
      <c r="K76" s="672">
        <f>+$F76*係数表!H76</f>
        <v>0</v>
      </c>
      <c r="L76" s="672">
        <f>+$F76*係数表!I76</f>
        <v>0</v>
      </c>
      <c r="M76" s="672">
        <f>+$F76*係数表!J76</f>
        <v>0</v>
      </c>
      <c r="N76" s="672">
        <f>+$F76*係数表!K76</f>
        <v>0</v>
      </c>
      <c r="O76" s="672">
        <f>+$F76*係数表!L76</f>
        <v>0</v>
      </c>
      <c r="P76" s="673">
        <f>+$F76*係数表!M76</f>
        <v>0</v>
      </c>
      <c r="Q76" s="680"/>
      <c r="R76" s="681"/>
      <c r="S76" s="672">
        <f>+$G76*係数表!G76</f>
        <v>0</v>
      </c>
      <c r="T76" s="672">
        <f>+$G76*係数表!H76</f>
        <v>0</v>
      </c>
      <c r="U76" s="672">
        <f>+$G76*係数表!I76</f>
        <v>0</v>
      </c>
      <c r="V76" s="672">
        <f>+$G76*係数表!J76</f>
        <v>0</v>
      </c>
      <c r="W76" s="672">
        <f>+$G76*係数表!K76</f>
        <v>0</v>
      </c>
      <c r="X76" s="672">
        <f>+$G76*係数表!L76</f>
        <v>0</v>
      </c>
      <c r="Y76" s="673">
        <f>+$G76*係数表!M76</f>
        <v>0</v>
      </c>
      <c r="Z76" s="682">
        <f>SUM(H7:I114,Q7:R114)*係数表!T76+F76</f>
        <v>0</v>
      </c>
      <c r="AA76" s="667">
        <f>+入力と結果!E76*係数表!T76</f>
        <v>2381788.2378917914</v>
      </c>
      <c r="AB76" s="674">
        <f>+入力と結果!E76*係数表!S76</f>
        <v>3233.7621082083351</v>
      </c>
      <c r="AC76" s="675">
        <f>+AA76+入力と結果!G76</f>
        <v>2381788.2378917914</v>
      </c>
      <c r="AD76" s="676">
        <f t="shared" si="13"/>
        <v>2381788.2378917914</v>
      </c>
      <c r="AE76" s="679">
        <v>2899964.1329010455</v>
      </c>
      <c r="AF76" s="676">
        <f t="shared" si="15"/>
        <v>518175.89500925411</v>
      </c>
      <c r="AG76" s="677">
        <f>+AE76*賃金!I72</f>
        <v>1065790.7411149112</v>
      </c>
      <c r="AH76" s="665"/>
      <c r="AI76" s="663">
        <f>+AH$7*係数表!AK76</f>
        <v>460992.76671719289</v>
      </c>
      <c r="AJ76" s="663">
        <f t="shared" si="14"/>
        <v>3360956.8996182382</v>
      </c>
      <c r="AK76" s="664">
        <f>+AE76*係数表!AD76</f>
        <v>2040988.940824992</v>
      </c>
      <c r="AL76" s="665">
        <f>+AI76*係数表!AD76</f>
        <v>324445.78468936926</v>
      </c>
      <c r="AM76" s="666">
        <f t="shared" si="11"/>
        <v>2365434.7255143612</v>
      </c>
      <c r="AN76" s="664">
        <f>+AE76*係数表!Y76</f>
        <v>363727.50004802481</v>
      </c>
      <c r="AO76" s="665">
        <f>+AI76*係数表!Y76</f>
        <v>57819.938073002508</v>
      </c>
      <c r="AP76" s="666">
        <f t="shared" si="12"/>
        <v>421547.43812102731</v>
      </c>
      <c r="AQ76" s="196"/>
      <c r="AR76" s="664">
        <f>+AJ76*環境係数!AD73</f>
        <v>3042172.7146568876</v>
      </c>
      <c r="AS76" s="666">
        <f>+AJ76*環境係数!AE73</f>
        <v>190815.08237583359</v>
      </c>
      <c r="AT76" s="187"/>
    </row>
    <row r="77" spans="1:46" ht="15.5" customHeight="1">
      <c r="A77" s="127">
        <v>71</v>
      </c>
      <c r="B77" s="188" t="s">
        <v>262</v>
      </c>
      <c r="C77" s="185" t="s">
        <v>6</v>
      </c>
      <c r="D77" s="667">
        <f>+入力と結果!D77+入力と結果!F77</f>
        <v>0</v>
      </c>
      <c r="E77" s="668">
        <f>+入力と結果!D77*係数表!T77</f>
        <v>0</v>
      </c>
      <c r="F77" s="669">
        <f>+E77+入力と結果!F77</f>
        <v>0</v>
      </c>
      <c r="G77" s="670">
        <f>+入力と結果!D77*係数表!S77</f>
        <v>0</v>
      </c>
      <c r="H77" s="671">
        <f>+$F77*係数表!E77</f>
        <v>0</v>
      </c>
      <c r="I77" s="672">
        <f>+$F77*係数表!F77</f>
        <v>0</v>
      </c>
      <c r="J77" s="672">
        <f>+$F77*係数表!G77</f>
        <v>0</v>
      </c>
      <c r="K77" s="672">
        <f>+$F77*係数表!H77</f>
        <v>0</v>
      </c>
      <c r="L77" s="672">
        <f>+$F77*係数表!I77</f>
        <v>0</v>
      </c>
      <c r="M77" s="672">
        <f>+$F77*係数表!J77</f>
        <v>0</v>
      </c>
      <c r="N77" s="672">
        <f>+$F77*係数表!K77</f>
        <v>0</v>
      </c>
      <c r="O77" s="672">
        <f>+$F77*係数表!L77</f>
        <v>0</v>
      </c>
      <c r="P77" s="673">
        <f>+$F77*係数表!M77</f>
        <v>0</v>
      </c>
      <c r="Q77" s="671">
        <f>+$G77*係数表!E77</f>
        <v>0</v>
      </c>
      <c r="R77" s="672">
        <f>+$G77*係数表!F77</f>
        <v>0</v>
      </c>
      <c r="S77" s="672">
        <f>+$G77*係数表!G77</f>
        <v>0</v>
      </c>
      <c r="T77" s="672">
        <f>+$G77*係数表!H77</f>
        <v>0</v>
      </c>
      <c r="U77" s="672">
        <f>+$G77*係数表!I77</f>
        <v>0</v>
      </c>
      <c r="V77" s="672">
        <f>+$G77*係数表!J77</f>
        <v>0</v>
      </c>
      <c r="W77" s="672">
        <f>+$G77*係数表!K77</f>
        <v>0</v>
      </c>
      <c r="X77" s="672">
        <f>+$G77*係数表!L77</f>
        <v>0</v>
      </c>
      <c r="Y77" s="673">
        <f>+$G77*係数表!M77</f>
        <v>0</v>
      </c>
      <c r="Z77" s="678">
        <f>+F77-SUM(H77:P77)</f>
        <v>0</v>
      </c>
      <c r="AA77" s="667">
        <f>+入力と結果!E77*係数表!T77</f>
        <v>753063.90103407286</v>
      </c>
      <c r="AB77" s="674">
        <f>+入力と結果!E77*係数表!S77</f>
        <v>53143.298965927243</v>
      </c>
      <c r="AC77" s="675">
        <f>+AA77+入力と結果!G77</f>
        <v>753063.90103407286</v>
      </c>
      <c r="AD77" s="676">
        <f t="shared" si="13"/>
        <v>753063.90103407286</v>
      </c>
      <c r="AE77" s="679">
        <v>1321417.2507948943</v>
      </c>
      <c r="AF77" s="676">
        <f t="shared" si="15"/>
        <v>568353.34976082144</v>
      </c>
      <c r="AG77" s="677">
        <f>+AE77*賃金!I73</f>
        <v>331005.45472348988</v>
      </c>
      <c r="AH77" s="665"/>
      <c r="AI77" s="663">
        <f>+AH$7*係数表!AK77</f>
        <v>209338.34084712059</v>
      </c>
      <c r="AJ77" s="663">
        <f t="shared" si="14"/>
        <v>1530755.5916420149</v>
      </c>
      <c r="AK77" s="664">
        <f>+AE77*係数表!AD77</f>
        <v>837940.20134387549</v>
      </c>
      <c r="AL77" s="665">
        <f>+AI77*係数表!AD77</f>
        <v>132746.11889084234</v>
      </c>
      <c r="AM77" s="666">
        <f t="shared" si="11"/>
        <v>970686.3202347178</v>
      </c>
      <c r="AN77" s="664">
        <f>+AE77*係数表!Y77</f>
        <v>62097.427789075125</v>
      </c>
      <c r="AO77" s="665">
        <f>+AI77*係数表!Y77</f>
        <v>9837.4472532571654</v>
      </c>
      <c r="AP77" s="666">
        <f t="shared" si="12"/>
        <v>71934.875042332293</v>
      </c>
      <c r="AQ77" s="196"/>
      <c r="AR77" s="664">
        <f>+AJ77*環境係数!AD74</f>
        <v>165706.70835040626</v>
      </c>
      <c r="AS77" s="666">
        <f>+AJ77*環境係数!AE74</f>
        <v>9125.30257923721</v>
      </c>
      <c r="AT77" s="187"/>
    </row>
    <row r="78" spans="1:46" ht="15.5" customHeight="1">
      <c r="A78" s="127">
        <v>72</v>
      </c>
      <c r="B78" s="188" t="s">
        <v>263</v>
      </c>
      <c r="C78" s="185" t="s">
        <v>264</v>
      </c>
      <c r="D78" s="667">
        <f>+入力と結果!D78+入力と結果!F78</f>
        <v>0</v>
      </c>
      <c r="E78" s="668">
        <f>+入力と結果!D78*係数表!T78</f>
        <v>0</v>
      </c>
      <c r="F78" s="669">
        <f>+E78+入力と結果!F78</f>
        <v>0</v>
      </c>
      <c r="G78" s="670">
        <f>+入力と結果!D78*係数表!S78</f>
        <v>0</v>
      </c>
      <c r="H78" s="671">
        <f>+$F78*係数表!E78</f>
        <v>0</v>
      </c>
      <c r="I78" s="672">
        <f>+$F78*係数表!F78</f>
        <v>0</v>
      </c>
      <c r="J78" s="672">
        <f>+$F78*係数表!G78</f>
        <v>0</v>
      </c>
      <c r="K78" s="672">
        <f>+$F78*係数表!H78</f>
        <v>0</v>
      </c>
      <c r="L78" s="672">
        <f>+$F78*係数表!I78</f>
        <v>0</v>
      </c>
      <c r="M78" s="672">
        <f>+$F78*係数表!J78</f>
        <v>0</v>
      </c>
      <c r="N78" s="672">
        <f>+$F78*係数表!K78</f>
        <v>0</v>
      </c>
      <c r="O78" s="672">
        <f>+$F78*係数表!L78</f>
        <v>0</v>
      </c>
      <c r="P78" s="673">
        <f>+$F78*係数表!M78</f>
        <v>0</v>
      </c>
      <c r="Q78" s="671">
        <f>+$G78*係数表!E78</f>
        <v>0</v>
      </c>
      <c r="R78" s="672">
        <f>+$G78*係数表!F78</f>
        <v>0</v>
      </c>
      <c r="S78" s="672">
        <f>+$G78*係数表!G78</f>
        <v>0</v>
      </c>
      <c r="T78" s="672">
        <f>+$G78*係数表!H78</f>
        <v>0</v>
      </c>
      <c r="U78" s="672">
        <f>+$G78*係数表!I78</f>
        <v>0</v>
      </c>
      <c r="V78" s="672">
        <f>+$G78*係数表!J78</f>
        <v>0</v>
      </c>
      <c r="W78" s="672">
        <f>+$G78*係数表!K78</f>
        <v>0</v>
      </c>
      <c r="X78" s="672">
        <f>+$G78*係数表!L78</f>
        <v>0</v>
      </c>
      <c r="Y78" s="673">
        <f>+$G78*係数表!M78</f>
        <v>0</v>
      </c>
      <c r="Z78" s="678">
        <f>+F78-SUM(H78:P78)</f>
        <v>0</v>
      </c>
      <c r="AA78" s="667">
        <f>+入力と結果!E78*係数表!T78</f>
        <v>23313.65</v>
      </c>
      <c r="AB78" s="674">
        <f>+入力と結果!E78*係数表!S78</f>
        <v>0</v>
      </c>
      <c r="AC78" s="675">
        <f>+AA78+入力と結果!G78</f>
        <v>23313.65</v>
      </c>
      <c r="AD78" s="676">
        <f t="shared" si="13"/>
        <v>23313.65</v>
      </c>
      <c r="AE78" s="679">
        <v>529696.44507525745</v>
      </c>
      <c r="AF78" s="676">
        <f t="shared" si="15"/>
        <v>506382.79507525743</v>
      </c>
      <c r="AG78" s="677">
        <f>+AE78*賃金!I74</f>
        <v>86515.290965326596</v>
      </c>
      <c r="AH78" s="665"/>
      <c r="AI78" s="663">
        <f>+AH$7*係数表!AK78</f>
        <v>83549.774658509617</v>
      </c>
      <c r="AJ78" s="663">
        <f t="shared" si="14"/>
        <v>613246.2197337671</v>
      </c>
      <c r="AK78" s="664">
        <f>+AE78*係数表!AD78</f>
        <v>381647.31753137696</v>
      </c>
      <c r="AL78" s="665">
        <f>+AI78*係数表!AD78</f>
        <v>60197.774924166013</v>
      </c>
      <c r="AM78" s="666">
        <f t="shared" si="11"/>
        <v>441845.092455543</v>
      </c>
      <c r="AN78" s="664">
        <f>+AE78*係数表!Y78</f>
        <v>20888.650448513272</v>
      </c>
      <c r="AO78" s="665">
        <f>+AI78*係数表!Y78</f>
        <v>3294.7965841939936</v>
      </c>
      <c r="AP78" s="666">
        <f t="shared" si="12"/>
        <v>24183.447032707267</v>
      </c>
      <c r="AQ78" s="196"/>
      <c r="AR78" s="664">
        <f>+AJ78*環境係数!AD75</f>
        <v>522257.14441007923</v>
      </c>
      <c r="AS78" s="666">
        <f>+AJ78*環境係数!AE75</f>
        <v>27851.982587461363</v>
      </c>
      <c r="AT78" s="187"/>
    </row>
    <row r="79" spans="1:46" ht="15.5" customHeight="1">
      <c r="A79" s="127">
        <v>73</v>
      </c>
      <c r="B79" s="188" t="s">
        <v>265</v>
      </c>
      <c r="C79" s="185" t="s">
        <v>266</v>
      </c>
      <c r="D79" s="667">
        <f>+入力と結果!D79+入力と結果!F79</f>
        <v>0</v>
      </c>
      <c r="E79" s="668">
        <f>+入力と結果!D79*係数表!T79</f>
        <v>0</v>
      </c>
      <c r="F79" s="669">
        <f>+E79+入力と結果!F79</f>
        <v>0</v>
      </c>
      <c r="G79" s="670">
        <f>+入力と結果!D79*係数表!S79</f>
        <v>0</v>
      </c>
      <c r="H79" s="671">
        <f>+$F79*係数表!E79</f>
        <v>0</v>
      </c>
      <c r="I79" s="672">
        <f>+$F79*係数表!F79</f>
        <v>0</v>
      </c>
      <c r="J79" s="672">
        <f>+$F79*係数表!G79</f>
        <v>0</v>
      </c>
      <c r="K79" s="672">
        <f>+$F79*係数表!H79</f>
        <v>0</v>
      </c>
      <c r="L79" s="672">
        <f>+$F79*係数表!I79</f>
        <v>0</v>
      </c>
      <c r="M79" s="672">
        <f>+$F79*係数表!J79</f>
        <v>0</v>
      </c>
      <c r="N79" s="672">
        <f>+$F79*係数表!K79</f>
        <v>0</v>
      </c>
      <c r="O79" s="672">
        <f>+$F79*係数表!L79</f>
        <v>0</v>
      </c>
      <c r="P79" s="673">
        <f>+$F79*係数表!M79</f>
        <v>0</v>
      </c>
      <c r="Q79" s="671">
        <f>+$G79*係数表!E79</f>
        <v>0</v>
      </c>
      <c r="R79" s="672">
        <f>+$G79*係数表!F79</f>
        <v>0</v>
      </c>
      <c r="S79" s="672">
        <f>+$G79*係数表!G79</f>
        <v>0</v>
      </c>
      <c r="T79" s="672">
        <f>+$G79*係数表!H79</f>
        <v>0</v>
      </c>
      <c r="U79" s="672">
        <f>+$G79*係数表!I79</f>
        <v>0</v>
      </c>
      <c r="V79" s="672">
        <f>+$G79*係数表!J79</f>
        <v>0</v>
      </c>
      <c r="W79" s="672">
        <f>+$G79*係数表!K79</f>
        <v>0</v>
      </c>
      <c r="X79" s="672">
        <f>+$G79*係数表!L79</f>
        <v>0</v>
      </c>
      <c r="Y79" s="673">
        <f>+$G79*係数表!M79</f>
        <v>0</v>
      </c>
      <c r="Z79" s="678">
        <f>+F79-SUM(H79:P79)</f>
        <v>0</v>
      </c>
      <c r="AA79" s="667">
        <f>+入力と結果!E79*係数表!T79</f>
        <v>744846.87060222391</v>
      </c>
      <c r="AB79" s="674">
        <f>+入力と結果!E79*係数表!S79</f>
        <v>73.979397776195057</v>
      </c>
      <c r="AC79" s="675">
        <f>+AA79+入力と結果!G79</f>
        <v>744846.87060222391</v>
      </c>
      <c r="AD79" s="676">
        <f t="shared" si="13"/>
        <v>744846.87060222391</v>
      </c>
      <c r="AE79" s="679">
        <v>744846.87060222391</v>
      </c>
      <c r="AF79" s="676">
        <f t="shared" si="15"/>
        <v>0</v>
      </c>
      <c r="AG79" s="677">
        <f>+AE79*賃金!I75</f>
        <v>68085.839976902382</v>
      </c>
      <c r="AH79" s="665"/>
      <c r="AI79" s="663">
        <f>+AH$7*係数表!AK79</f>
        <v>119108.65156369933</v>
      </c>
      <c r="AJ79" s="663">
        <f t="shared" si="14"/>
        <v>863955.52216592326</v>
      </c>
      <c r="AK79" s="664">
        <f>+AE79*係数表!AD79</f>
        <v>479429.9432418691</v>
      </c>
      <c r="AL79" s="665">
        <f>+AI79*係数表!AD79</f>
        <v>76665.76354496862</v>
      </c>
      <c r="AM79" s="666">
        <f t="shared" si="11"/>
        <v>556095.70678683766</v>
      </c>
      <c r="AN79" s="664">
        <f>+AE79*係数表!Y79</f>
        <v>5333.9560190519069</v>
      </c>
      <c r="AO79" s="665">
        <f>+AI79*係数表!Y79</f>
        <v>852.95425677989476</v>
      </c>
      <c r="AP79" s="666">
        <f t="shared" si="12"/>
        <v>6186.9102758318013</v>
      </c>
      <c r="AQ79" s="196"/>
      <c r="AR79" s="664">
        <f>+AJ79*環境係数!AD76</f>
        <v>104769.46307272105</v>
      </c>
      <c r="AS79" s="666">
        <f>+AJ79*環境係数!AE76</f>
        <v>6309.0084508648597</v>
      </c>
      <c r="AT79" s="187"/>
    </row>
    <row r="80" spans="1:46" ht="15.5" customHeight="1">
      <c r="A80" s="127">
        <v>74</v>
      </c>
      <c r="B80" s="188" t="s">
        <v>267</v>
      </c>
      <c r="C80" s="185" t="s">
        <v>268</v>
      </c>
      <c r="D80" s="667">
        <f>+入力と結果!D80+入力と結果!F80</f>
        <v>0</v>
      </c>
      <c r="E80" s="668">
        <f>+入力と結果!D80*係数表!T80</f>
        <v>0</v>
      </c>
      <c r="F80" s="669">
        <f>+E80+入力と結果!F80</f>
        <v>0</v>
      </c>
      <c r="G80" s="670">
        <f>+入力と結果!D80*係数表!S80</f>
        <v>0</v>
      </c>
      <c r="H80" s="671">
        <f>+$F80*係数表!E80</f>
        <v>0</v>
      </c>
      <c r="I80" s="672">
        <f>+$F80*係数表!F80</f>
        <v>0</v>
      </c>
      <c r="J80" s="672">
        <f>+$F80*係数表!G80</f>
        <v>0</v>
      </c>
      <c r="K80" s="672">
        <f>+$F80*係数表!H80</f>
        <v>0</v>
      </c>
      <c r="L80" s="672">
        <f>+$F80*係数表!I80</f>
        <v>0</v>
      </c>
      <c r="M80" s="672">
        <f>+$F80*係数表!J80</f>
        <v>0</v>
      </c>
      <c r="N80" s="672">
        <f>+$F80*係数表!K80</f>
        <v>0</v>
      </c>
      <c r="O80" s="672">
        <f>+$F80*係数表!L80</f>
        <v>0</v>
      </c>
      <c r="P80" s="673">
        <f>+$F80*係数表!M80</f>
        <v>0</v>
      </c>
      <c r="Q80" s="671">
        <f>+$G80*係数表!E80</f>
        <v>0</v>
      </c>
      <c r="R80" s="672">
        <f>+$G80*係数表!F80</f>
        <v>0</v>
      </c>
      <c r="S80" s="672">
        <f>+$G80*係数表!G80</f>
        <v>0</v>
      </c>
      <c r="T80" s="672">
        <f>+$G80*係数表!H80</f>
        <v>0</v>
      </c>
      <c r="U80" s="672">
        <f>+$G80*係数表!I80</f>
        <v>0</v>
      </c>
      <c r="V80" s="672">
        <f>+$G80*係数表!J80</f>
        <v>0</v>
      </c>
      <c r="W80" s="672">
        <f>+$G80*係数表!K80</f>
        <v>0</v>
      </c>
      <c r="X80" s="672">
        <f>+$G80*係数表!L80</f>
        <v>0</v>
      </c>
      <c r="Y80" s="673">
        <f>+$G80*係数表!M80</f>
        <v>0</v>
      </c>
      <c r="Z80" s="678">
        <f>+F80-SUM(H80:P80)</f>
        <v>0</v>
      </c>
      <c r="AA80" s="667">
        <f>+入力と結果!E80*係数表!T80</f>
        <v>2610714.4500000002</v>
      </c>
      <c r="AB80" s="674">
        <f>+入力と結果!E80*係数表!S80</f>
        <v>0</v>
      </c>
      <c r="AC80" s="675">
        <f>+AA80+入力と結果!G80</f>
        <v>2610714.4500000002</v>
      </c>
      <c r="AD80" s="676">
        <f t="shared" si="13"/>
        <v>2610714.4500000002</v>
      </c>
      <c r="AE80" s="679">
        <v>2610714.4500000002</v>
      </c>
      <c r="AF80" s="676">
        <f t="shared" si="15"/>
        <v>0</v>
      </c>
      <c r="AG80" s="677">
        <f>+AE80*賃金!I76</f>
        <v>0</v>
      </c>
      <c r="AH80" s="665"/>
      <c r="AI80" s="663">
        <f>+AH$7*係数表!AK80</f>
        <v>417480.0083484925</v>
      </c>
      <c r="AJ80" s="663">
        <f t="shared" si="14"/>
        <v>3028194.4583484926</v>
      </c>
      <c r="AK80" s="664">
        <f>+AE80*係数表!AD80</f>
        <v>2326038</v>
      </c>
      <c r="AL80" s="665">
        <f>+AI80*係数表!AD80</f>
        <v>371957.32519077708</v>
      </c>
      <c r="AM80" s="666">
        <f t="shared" si="11"/>
        <v>2697995.325190777</v>
      </c>
      <c r="AN80" s="664">
        <f>+AE80*係数表!Y80</f>
        <v>18695.600000000002</v>
      </c>
      <c r="AO80" s="665">
        <f>+AI80*係数表!Y80</f>
        <v>2989.6181269767271</v>
      </c>
      <c r="AP80" s="666">
        <f t="shared" si="12"/>
        <v>21685.218126976728</v>
      </c>
      <c r="AQ80" s="196"/>
      <c r="AR80" s="664">
        <f>+AJ80*環境係数!AD77</f>
        <v>37.144990184841106</v>
      </c>
      <c r="AS80" s="666">
        <f>+AJ80*環境係数!AE77</f>
        <v>0</v>
      </c>
      <c r="AT80" s="187"/>
    </row>
    <row r="81" spans="1:46" ht="15.5" customHeight="1">
      <c r="A81" s="127">
        <v>75</v>
      </c>
      <c r="B81" s="190" t="s">
        <v>269</v>
      </c>
      <c r="C81" s="191" t="s">
        <v>270</v>
      </c>
      <c r="D81" s="667">
        <f>+入力と結果!D81+入力と結果!F81</f>
        <v>0</v>
      </c>
      <c r="E81" s="668">
        <f>+入力と結果!D81*係数表!T81</f>
        <v>0</v>
      </c>
      <c r="F81" s="669">
        <f>+E81+入力と結果!F81</f>
        <v>0</v>
      </c>
      <c r="G81" s="670">
        <f>+入力と結果!D81*係数表!S81</f>
        <v>0</v>
      </c>
      <c r="H81" s="671">
        <f>+$F81*係数表!E81</f>
        <v>0</v>
      </c>
      <c r="I81" s="672">
        <f>+$F81*係数表!F81</f>
        <v>0</v>
      </c>
      <c r="J81" s="681"/>
      <c r="K81" s="672">
        <f>+$F81*係数表!H81</f>
        <v>0</v>
      </c>
      <c r="L81" s="672">
        <f>+$F81*係数表!I81</f>
        <v>0</v>
      </c>
      <c r="M81" s="672">
        <f>+$F81*係数表!J81</f>
        <v>0</v>
      </c>
      <c r="N81" s="672">
        <f>+$F81*係数表!K81</f>
        <v>0</v>
      </c>
      <c r="O81" s="672">
        <f>+$F81*係数表!L81</f>
        <v>0</v>
      </c>
      <c r="P81" s="673">
        <f>+$F81*係数表!M81</f>
        <v>0</v>
      </c>
      <c r="Q81" s="671">
        <f>+$G81*係数表!E81</f>
        <v>0</v>
      </c>
      <c r="R81" s="672">
        <f>+$G81*係数表!F81</f>
        <v>0</v>
      </c>
      <c r="S81" s="681"/>
      <c r="T81" s="672">
        <f>+$G81*係数表!H81</f>
        <v>0</v>
      </c>
      <c r="U81" s="672">
        <f>+$G81*係数表!I81</f>
        <v>0</v>
      </c>
      <c r="V81" s="672">
        <f>+$G81*係数表!J81</f>
        <v>0</v>
      </c>
      <c r="W81" s="672">
        <f>+$G81*係数表!K81</f>
        <v>0</v>
      </c>
      <c r="X81" s="672">
        <f>+$G81*係数表!L81</f>
        <v>0</v>
      </c>
      <c r="Y81" s="673">
        <f>+$G81*係数表!M81</f>
        <v>0</v>
      </c>
      <c r="Z81" s="682">
        <f>SUM(J7:J114,S7:S114)*係数表!T81+F81</f>
        <v>0</v>
      </c>
      <c r="AA81" s="667">
        <f>+入力と結果!E81*係数表!T81</f>
        <v>128580.29223622241</v>
      </c>
      <c r="AB81" s="674">
        <f>+入力と結果!E81*係数表!S81</f>
        <v>224.65776377760895</v>
      </c>
      <c r="AC81" s="675">
        <f>+AA81+入力と結果!G81</f>
        <v>128580.29223622241</v>
      </c>
      <c r="AD81" s="676">
        <f t="shared" si="13"/>
        <v>128580.29223622241</v>
      </c>
      <c r="AE81" s="679">
        <v>171162.29032037497</v>
      </c>
      <c r="AF81" s="676">
        <f t="shared" si="15"/>
        <v>42581.998084152568</v>
      </c>
      <c r="AG81" s="677">
        <f>+AE81*賃金!I77</f>
        <v>39729.853176458222</v>
      </c>
      <c r="AH81" s="665"/>
      <c r="AI81" s="663">
        <f>+AH$7*係数表!AK81</f>
        <v>27063.642414614744</v>
      </c>
      <c r="AJ81" s="663">
        <f t="shared" si="14"/>
        <v>198225.93273498971</v>
      </c>
      <c r="AK81" s="664">
        <f>+AE81*係数表!AD81</f>
        <v>111937.69154848007</v>
      </c>
      <c r="AL81" s="665">
        <f>+AI81*係数表!AD81</f>
        <v>17699.235334576999</v>
      </c>
      <c r="AM81" s="666">
        <f t="shared" si="11"/>
        <v>129636.92688305707</v>
      </c>
      <c r="AN81" s="664">
        <f>+AE81*係数表!Y81</f>
        <v>6472.6552466646508</v>
      </c>
      <c r="AO81" s="665">
        <f>+AI81*係数表!Y81</f>
        <v>1023.4358674502945</v>
      </c>
      <c r="AP81" s="666">
        <f t="shared" si="12"/>
        <v>7496.0911141149454</v>
      </c>
      <c r="AQ81" s="196"/>
      <c r="AR81" s="664">
        <f>+AJ81*環境係数!AD78</f>
        <v>286595.20957485482</v>
      </c>
      <c r="AS81" s="666">
        <f>+AJ81*環境係数!AE78</f>
        <v>19697.214383608774</v>
      </c>
      <c r="AT81" s="187"/>
    </row>
    <row r="82" spans="1:46" ht="15.5" customHeight="1">
      <c r="A82" s="127">
        <v>76</v>
      </c>
      <c r="B82" s="190" t="s">
        <v>271</v>
      </c>
      <c r="C82" s="191" t="s">
        <v>272</v>
      </c>
      <c r="D82" s="667">
        <f>+入力と結果!D82+入力と結果!F82</f>
        <v>0</v>
      </c>
      <c r="E82" s="668">
        <f>+入力と結果!D82*係数表!T82</f>
        <v>0</v>
      </c>
      <c r="F82" s="669">
        <f>+E82+入力と結果!F82</f>
        <v>0</v>
      </c>
      <c r="G82" s="670">
        <f>+入力と結果!D82*係数表!S82</f>
        <v>0</v>
      </c>
      <c r="H82" s="671">
        <f>+$F82*係数表!E82</f>
        <v>0</v>
      </c>
      <c r="I82" s="672">
        <f>+$F82*係数表!F82</f>
        <v>0</v>
      </c>
      <c r="J82" s="672">
        <f>+$F82*係数表!G82</f>
        <v>0</v>
      </c>
      <c r="K82" s="681"/>
      <c r="L82" s="672">
        <f>+$F82*係数表!I82</f>
        <v>0</v>
      </c>
      <c r="M82" s="672">
        <f>+$F82*係数表!J82</f>
        <v>0</v>
      </c>
      <c r="N82" s="672">
        <f>+$F82*係数表!K82</f>
        <v>0</v>
      </c>
      <c r="O82" s="672">
        <f>+$F82*係数表!L82</f>
        <v>0</v>
      </c>
      <c r="P82" s="673">
        <f>+$F82*係数表!M82</f>
        <v>0</v>
      </c>
      <c r="Q82" s="671">
        <f>+$G82*係数表!E82</f>
        <v>0</v>
      </c>
      <c r="R82" s="672">
        <f>+$G82*係数表!F82</f>
        <v>0</v>
      </c>
      <c r="S82" s="672">
        <f>+$G82*係数表!G82</f>
        <v>0</v>
      </c>
      <c r="T82" s="681"/>
      <c r="U82" s="672">
        <f>+$G82*係数表!I82</f>
        <v>0</v>
      </c>
      <c r="V82" s="672">
        <f>+$G82*係数表!J82</f>
        <v>0</v>
      </c>
      <c r="W82" s="672">
        <f>+$G82*係数表!K82</f>
        <v>0</v>
      </c>
      <c r="X82" s="672">
        <f>+$G82*係数表!L82</f>
        <v>0</v>
      </c>
      <c r="Y82" s="673">
        <f>+$G82*係数表!M82</f>
        <v>0</v>
      </c>
      <c r="Z82" s="682">
        <f>SUM(K7:K114,T7:T114)*係数表!T82+F82</f>
        <v>0</v>
      </c>
      <c r="AA82" s="667">
        <f>+入力と結果!E82*係数表!T82</f>
        <v>211261.9788024826</v>
      </c>
      <c r="AB82" s="674">
        <f>+入力と結果!E82*係数表!S82</f>
        <v>314.07119751742101</v>
      </c>
      <c r="AC82" s="675">
        <f>+AA82+入力と結果!G82</f>
        <v>211261.9788024826</v>
      </c>
      <c r="AD82" s="676">
        <f t="shared" si="13"/>
        <v>211261.9788024826</v>
      </c>
      <c r="AE82" s="679">
        <v>384693.68153357273</v>
      </c>
      <c r="AF82" s="676">
        <f t="shared" si="15"/>
        <v>173431.70273109013</v>
      </c>
      <c r="AG82" s="677">
        <f>+AE82*賃金!I78</f>
        <v>190623.26846030436</v>
      </c>
      <c r="AH82" s="665"/>
      <c r="AI82" s="663">
        <f>+AH$7*係数表!AK82</f>
        <v>60671.653372034823</v>
      </c>
      <c r="AJ82" s="663">
        <f t="shared" si="14"/>
        <v>445365.33490560757</v>
      </c>
      <c r="AK82" s="664">
        <f>+AE82*係数表!AD82</f>
        <v>300122.20320345316</v>
      </c>
      <c r="AL82" s="665">
        <f>+AI82*係数表!AD82</f>
        <v>47333.530952268047</v>
      </c>
      <c r="AM82" s="666">
        <f t="shared" si="11"/>
        <v>347455.73415572121</v>
      </c>
      <c r="AN82" s="664">
        <f>+AE82*係数表!Y82</f>
        <v>34293.610651830553</v>
      </c>
      <c r="AO82" s="665">
        <f>+AI82*係数表!Y82</f>
        <v>5408.5891144583393</v>
      </c>
      <c r="AP82" s="666">
        <f t="shared" si="12"/>
        <v>39702.19976628889</v>
      </c>
      <c r="AQ82" s="196"/>
      <c r="AR82" s="664">
        <f>+AJ82*環境係数!AD79</f>
        <v>18867206.605612699</v>
      </c>
      <c r="AS82" s="666">
        <f>+AJ82*環境係数!AE79</f>
        <v>1293147.0385100439</v>
      </c>
      <c r="AT82" s="187"/>
    </row>
    <row r="83" spans="1:46" ht="15.5" customHeight="1">
      <c r="A83" s="127">
        <v>77</v>
      </c>
      <c r="B83" s="188" t="s">
        <v>273</v>
      </c>
      <c r="C83" s="185" t="s">
        <v>274</v>
      </c>
      <c r="D83" s="667">
        <f>+入力と結果!D83+入力と結果!F83</f>
        <v>0</v>
      </c>
      <c r="E83" s="668">
        <f>+入力と結果!D83*係数表!T83</f>
        <v>0</v>
      </c>
      <c r="F83" s="669">
        <f>+E83+入力と結果!F83</f>
        <v>0</v>
      </c>
      <c r="G83" s="670">
        <f>+入力と結果!D83*係数表!S83</f>
        <v>0</v>
      </c>
      <c r="H83" s="671">
        <f>+$F83*係数表!E83</f>
        <v>0</v>
      </c>
      <c r="I83" s="672">
        <f>+$F83*係数表!F83</f>
        <v>0</v>
      </c>
      <c r="J83" s="672">
        <f>+$F83*係数表!G83</f>
        <v>0</v>
      </c>
      <c r="K83" s="672">
        <f>+$F83*係数表!H83</f>
        <v>0</v>
      </c>
      <c r="L83" s="672">
        <f>+$F83*係数表!I83</f>
        <v>0</v>
      </c>
      <c r="M83" s="672">
        <f>+$F83*係数表!J83</f>
        <v>0</v>
      </c>
      <c r="N83" s="672">
        <f>+$F83*係数表!K83</f>
        <v>0</v>
      </c>
      <c r="O83" s="672">
        <f>+$F83*係数表!L83</f>
        <v>0</v>
      </c>
      <c r="P83" s="673">
        <f>+$F83*係数表!M83</f>
        <v>0</v>
      </c>
      <c r="Q83" s="671">
        <f>+$G83*係数表!E83</f>
        <v>0</v>
      </c>
      <c r="R83" s="672">
        <f>+$G83*係数表!F83</f>
        <v>0</v>
      </c>
      <c r="S83" s="672">
        <f>+$G83*係数表!G83</f>
        <v>0</v>
      </c>
      <c r="T83" s="672">
        <f>+$G83*係数表!H83</f>
        <v>0</v>
      </c>
      <c r="U83" s="672">
        <f>+$G83*係数表!I83</f>
        <v>0</v>
      </c>
      <c r="V83" s="672">
        <f>+$G83*係数表!J83</f>
        <v>0</v>
      </c>
      <c r="W83" s="672">
        <f>+$G83*係数表!K83</f>
        <v>0</v>
      </c>
      <c r="X83" s="672">
        <f>+$G83*係数表!L83</f>
        <v>0</v>
      </c>
      <c r="Y83" s="673">
        <f>+$G83*係数表!M83</f>
        <v>0</v>
      </c>
      <c r="Z83" s="678">
        <f>+F83-SUM(H83:P83)</f>
        <v>0</v>
      </c>
      <c r="AA83" s="667">
        <f>+入力と結果!E83*係数表!T83</f>
        <v>0</v>
      </c>
      <c r="AB83" s="674">
        <f>+入力と結果!E83*係数表!S83</f>
        <v>0</v>
      </c>
      <c r="AC83" s="675">
        <f>+AA83+入力と結果!G83</f>
        <v>0</v>
      </c>
      <c r="AD83" s="676">
        <f t="shared" si="13"/>
        <v>0</v>
      </c>
      <c r="AE83" s="679">
        <v>222900.73864143112</v>
      </c>
      <c r="AF83" s="676">
        <f t="shared" si="15"/>
        <v>222900.73864143112</v>
      </c>
      <c r="AG83" s="677">
        <f>+AE83*賃金!I79</f>
        <v>0</v>
      </c>
      <c r="AH83" s="665"/>
      <c r="AI83" s="663">
        <f>+AH$7*係数表!AK83</f>
        <v>34542.097325027251</v>
      </c>
      <c r="AJ83" s="663">
        <f t="shared" si="14"/>
        <v>257442.83596645837</v>
      </c>
      <c r="AK83" s="664">
        <f>+AE83*係数表!AD83</f>
        <v>0</v>
      </c>
      <c r="AL83" s="665">
        <f>+AI83*係数表!AD83</f>
        <v>0</v>
      </c>
      <c r="AM83" s="666">
        <f t="shared" si="11"/>
        <v>0</v>
      </c>
      <c r="AN83" s="664">
        <f>+AE83*係数表!Y83</f>
        <v>19870.552838270647</v>
      </c>
      <c r="AO83" s="665">
        <f>+AI83*係数表!Y83</f>
        <v>3079.2655700695996</v>
      </c>
      <c r="AP83" s="666">
        <f t="shared" si="12"/>
        <v>22949.818408340245</v>
      </c>
      <c r="AQ83" s="196"/>
      <c r="AR83" s="664">
        <f>+AJ83*環境係数!AD80</f>
        <v>24077009.923148252</v>
      </c>
      <c r="AS83" s="666">
        <f>+AJ83*環境係数!AE80</f>
        <v>1639404.480601578</v>
      </c>
      <c r="AT83" s="187"/>
    </row>
    <row r="84" spans="1:46" ht="15.5" customHeight="1">
      <c r="A84" s="127">
        <v>78</v>
      </c>
      <c r="B84" s="190" t="s">
        <v>275</v>
      </c>
      <c r="C84" s="191" t="s">
        <v>276</v>
      </c>
      <c r="D84" s="667">
        <f>+入力と結果!D84+入力と結果!F84</f>
        <v>0</v>
      </c>
      <c r="E84" s="668">
        <f>+入力と結果!D84*係数表!T84</f>
        <v>0</v>
      </c>
      <c r="F84" s="669">
        <f>+E84+入力と結果!F84</f>
        <v>0</v>
      </c>
      <c r="G84" s="670">
        <f>+入力と結果!D84*係数表!S84</f>
        <v>0</v>
      </c>
      <c r="H84" s="671">
        <f>+$F84*係数表!E84</f>
        <v>0</v>
      </c>
      <c r="I84" s="672">
        <f>+$F84*係数表!F84</f>
        <v>0</v>
      </c>
      <c r="J84" s="672">
        <f>+$F84*係数表!G84</f>
        <v>0</v>
      </c>
      <c r="K84" s="672">
        <f>+$F84*係数表!H84</f>
        <v>0</v>
      </c>
      <c r="L84" s="681"/>
      <c r="M84" s="681"/>
      <c r="N84" s="672">
        <f>+$F84*係数表!K84</f>
        <v>0</v>
      </c>
      <c r="O84" s="672">
        <f>+$F84*係数表!L84</f>
        <v>0</v>
      </c>
      <c r="P84" s="673">
        <f>+$F84*係数表!M84</f>
        <v>0</v>
      </c>
      <c r="Q84" s="671">
        <f>+$G84*係数表!E84</f>
        <v>0</v>
      </c>
      <c r="R84" s="672">
        <f>+$G84*係数表!F84</f>
        <v>0</v>
      </c>
      <c r="S84" s="672">
        <f>+$G84*係数表!G84</f>
        <v>0</v>
      </c>
      <c r="T84" s="672">
        <f>+$G84*係数表!H84</f>
        <v>0</v>
      </c>
      <c r="U84" s="681"/>
      <c r="V84" s="681"/>
      <c r="W84" s="672">
        <f>+$G84*係数表!K84</f>
        <v>0</v>
      </c>
      <c r="X84" s="672">
        <f>+$G84*係数表!L84</f>
        <v>0</v>
      </c>
      <c r="Y84" s="673">
        <f>+$G84*係数表!M84</f>
        <v>0</v>
      </c>
      <c r="Z84" s="682">
        <f>SUM(L7:M114,U7:V114)*係数表!T84+F84</f>
        <v>0</v>
      </c>
      <c r="AA84" s="667">
        <f>+入力と結果!E84*係数表!T84</f>
        <v>3634.4143152229863</v>
      </c>
      <c r="AB84" s="674">
        <f>+入力と結果!E84*係数表!S84</f>
        <v>3023.2856847770145</v>
      </c>
      <c r="AC84" s="675">
        <f>+AA84+入力と結果!G84</f>
        <v>3634.4143152229863</v>
      </c>
      <c r="AD84" s="676">
        <f t="shared" si="13"/>
        <v>3634.4143152229863</v>
      </c>
      <c r="AE84" s="679">
        <v>18958.536786346991</v>
      </c>
      <c r="AF84" s="676">
        <f t="shared" si="15"/>
        <v>15324.122471124005</v>
      </c>
      <c r="AG84" s="677">
        <f>+AE84*賃金!I80</f>
        <v>2479.7627241506789</v>
      </c>
      <c r="AH84" s="665"/>
      <c r="AI84" s="663">
        <f>+AH$7*係数表!AK84</f>
        <v>2982.6632051945789</v>
      </c>
      <c r="AJ84" s="663">
        <f t="shared" si="14"/>
        <v>21941.199991541569</v>
      </c>
      <c r="AK84" s="664">
        <f>+AE84*係数表!AD84</f>
        <v>5873.6080864787764</v>
      </c>
      <c r="AL84" s="665">
        <f>+AI84*係数表!AD84</f>
        <v>924.06892571424112</v>
      </c>
      <c r="AM84" s="666">
        <f t="shared" si="11"/>
        <v>6797.6770121930176</v>
      </c>
      <c r="AN84" s="664">
        <f>+AE84*係数表!Y84</f>
        <v>448.62864342266244</v>
      </c>
      <c r="AO84" s="665">
        <f>+AI84*係数表!Y84</f>
        <v>70.580771217363889</v>
      </c>
      <c r="AP84" s="666">
        <f t="shared" si="12"/>
        <v>519.20941464002635</v>
      </c>
      <c r="AQ84" s="196"/>
      <c r="AR84" s="664">
        <f>+AJ84*環境係数!AD81</f>
        <v>512574.10212416522</v>
      </c>
      <c r="AS84" s="666">
        <f>+AJ84*環境係数!AE81</f>
        <v>37131.650566580385</v>
      </c>
      <c r="AT84" s="187"/>
    </row>
    <row r="85" spans="1:46" ht="15.5" customHeight="1">
      <c r="A85" s="127">
        <v>79</v>
      </c>
      <c r="B85" s="190" t="s">
        <v>277</v>
      </c>
      <c r="C85" s="191" t="s">
        <v>278</v>
      </c>
      <c r="D85" s="667">
        <f>+入力と結果!D85+入力と結果!F85</f>
        <v>0</v>
      </c>
      <c r="E85" s="668">
        <f>+入力と結果!D85*係数表!T85</f>
        <v>0</v>
      </c>
      <c r="F85" s="669">
        <f>+E85+入力と結果!F85</f>
        <v>0</v>
      </c>
      <c r="G85" s="670">
        <f>+入力と結果!D85*係数表!S85</f>
        <v>0</v>
      </c>
      <c r="H85" s="671">
        <f>+$F85*係数表!E85</f>
        <v>0</v>
      </c>
      <c r="I85" s="672">
        <f>+$F85*係数表!F85</f>
        <v>0</v>
      </c>
      <c r="J85" s="672">
        <f>+$F85*係数表!G85</f>
        <v>0</v>
      </c>
      <c r="K85" s="672">
        <f>+$F85*係数表!H85</f>
        <v>0</v>
      </c>
      <c r="L85" s="672">
        <f>+$F85*係数表!I85</f>
        <v>0</v>
      </c>
      <c r="M85" s="672">
        <f>+$F85*係数表!J85</f>
        <v>0</v>
      </c>
      <c r="N85" s="681"/>
      <c r="O85" s="672">
        <f>+$F85*係数表!L85</f>
        <v>0</v>
      </c>
      <c r="P85" s="673">
        <f>+$F85*係数表!M85</f>
        <v>0</v>
      </c>
      <c r="Q85" s="671">
        <f>+$G85*係数表!E85</f>
        <v>0</v>
      </c>
      <c r="R85" s="672">
        <f>+$G85*係数表!F85</f>
        <v>0</v>
      </c>
      <c r="S85" s="672">
        <f>+$G85*係数表!G85</f>
        <v>0</v>
      </c>
      <c r="T85" s="672">
        <f>+$G85*係数表!H85</f>
        <v>0</v>
      </c>
      <c r="U85" s="672">
        <f>+$G85*係数表!I85</f>
        <v>0</v>
      </c>
      <c r="V85" s="672">
        <f>+$G85*係数表!J85</f>
        <v>0</v>
      </c>
      <c r="W85" s="681"/>
      <c r="X85" s="672">
        <f>+$G85*係数表!L85</f>
        <v>0</v>
      </c>
      <c r="Y85" s="673">
        <f>+$G85*係数表!M85</f>
        <v>0</v>
      </c>
      <c r="Z85" s="682">
        <f>SUM(N7:N114,W7:W114)*係数表!T85+F85</f>
        <v>0</v>
      </c>
      <c r="AA85" s="667">
        <f>+入力と結果!E85*係数表!T85</f>
        <v>21254.743256314316</v>
      </c>
      <c r="AB85" s="674">
        <f>+入力と結果!E85*係数表!S85</f>
        <v>3741.9567436856846</v>
      </c>
      <c r="AC85" s="675">
        <f>+AA85+入力と結果!G85</f>
        <v>21254.743256314316</v>
      </c>
      <c r="AD85" s="676">
        <f t="shared" si="13"/>
        <v>21254.743256314316</v>
      </c>
      <c r="AE85" s="679">
        <v>36327.693169325321</v>
      </c>
      <c r="AF85" s="676">
        <f t="shared" si="15"/>
        <v>15072.949913011005</v>
      </c>
      <c r="AG85" s="677">
        <f>+AE85*賃金!I81</f>
        <v>5993.2642117440855</v>
      </c>
      <c r="AH85" s="665"/>
      <c r="AI85" s="663">
        <f>+AH$7*係数表!AK85</f>
        <v>5677.2639439167979</v>
      </c>
      <c r="AJ85" s="663">
        <f t="shared" si="14"/>
        <v>42004.957113242119</v>
      </c>
      <c r="AK85" s="664">
        <f>+AE85*係数表!AD85</f>
        <v>8579.9030560840674</v>
      </c>
      <c r="AL85" s="665">
        <f>+AI85*係数表!AD85</f>
        <v>1340.8606496307366</v>
      </c>
      <c r="AM85" s="666">
        <f t="shared" si="11"/>
        <v>9920.763705714804</v>
      </c>
      <c r="AN85" s="664">
        <f>+AE85*係数表!Y85</f>
        <v>789.70453788963562</v>
      </c>
      <c r="AO85" s="665">
        <f>+AI85*係数表!Y85</f>
        <v>123.41441771188497</v>
      </c>
      <c r="AP85" s="666">
        <f t="shared" si="12"/>
        <v>913.11895560152061</v>
      </c>
      <c r="AQ85" s="196"/>
      <c r="AR85" s="664">
        <f>+AJ85*環境係数!AD82</f>
        <v>1215818.6632461979</v>
      </c>
      <c r="AS85" s="666">
        <f>+AJ85*環境係数!AE82</f>
        <v>82826.321258240801</v>
      </c>
      <c r="AT85" s="187"/>
    </row>
    <row r="86" spans="1:46" ht="15.5" customHeight="1">
      <c r="A86" s="127">
        <v>80</v>
      </c>
      <c r="B86" s="190" t="s">
        <v>279</v>
      </c>
      <c r="C86" s="191" t="s">
        <v>280</v>
      </c>
      <c r="D86" s="667">
        <f>+入力と結果!D86+入力と結果!F86</f>
        <v>0</v>
      </c>
      <c r="E86" s="668">
        <f>+入力と結果!D86*係数表!T86</f>
        <v>0</v>
      </c>
      <c r="F86" s="669">
        <f>+E86+入力と結果!F86</f>
        <v>0</v>
      </c>
      <c r="G86" s="670">
        <f>+入力と結果!D86*係数表!S86</f>
        <v>0</v>
      </c>
      <c r="H86" s="671">
        <f>+$F86*係数表!E86</f>
        <v>0</v>
      </c>
      <c r="I86" s="672">
        <f>+$F86*係数表!F86</f>
        <v>0</v>
      </c>
      <c r="J86" s="672">
        <f>+$F86*係数表!G86</f>
        <v>0</v>
      </c>
      <c r="K86" s="672">
        <f>+$F86*係数表!H86</f>
        <v>0</v>
      </c>
      <c r="L86" s="672">
        <f>+$F86*係数表!I86</f>
        <v>0</v>
      </c>
      <c r="M86" s="672">
        <f>+$F86*係数表!J86</f>
        <v>0</v>
      </c>
      <c r="N86" s="672">
        <f>+$F86*係数表!K86</f>
        <v>0</v>
      </c>
      <c r="O86" s="681"/>
      <c r="P86" s="673">
        <f>+$F86*係数表!M86</f>
        <v>0</v>
      </c>
      <c r="Q86" s="671">
        <f>+$G86*係数表!E86</f>
        <v>0</v>
      </c>
      <c r="R86" s="672">
        <f>+$G86*係数表!F86</f>
        <v>0</v>
      </c>
      <c r="S86" s="672">
        <f>+$G86*係数表!G86</f>
        <v>0</v>
      </c>
      <c r="T86" s="672">
        <f>+$G86*係数表!H86</f>
        <v>0</v>
      </c>
      <c r="U86" s="672">
        <f>+$G86*係数表!I86</f>
        <v>0</v>
      </c>
      <c r="V86" s="672">
        <f>+$G86*係数表!J86</f>
        <v>0</v>
      </c>
      <c r="W86" s="672">
        <f>+$G86*係数表!K86</f>
        <v>0</v>
      </c>
      <c r="X86" s="681"/>
      <c r="Y86" s="673">
        <f>+$G86*係数表!M86</f>
        <v>0</v>
      </c>
      <c r="Z86" s="682">
        <f>SUM(O7:O114,X7:X114)*係数表!T86+F86</f>
        <v>0</v>
      </c>
      <c r="AA86" s="667">
        <f>+入力と結果!E86*係数表!T86</f>
        <v>9100.3000000000011</v>
      </c>
      <c r="AB86" s="674">
        <f>+入力と結果!E86*係数表!S86</f>
        <v>0</v>
      </c>
      <c r="AC86" s="675">
        <f>+AA86+入力と結果!G86</f>
        <v>9100.3000000000011</v>
      </c>
      <c r="AD86" s="676">
        <f t="shared" si="13"/>
        <v>9100.3000000000011</v>
      </c>
      <c r="AE86" s="679">
        <v>18745.132856891814</v>
      </c>
      <c r="AF86" s="676">
        <f t="shared" si="15"/>
        <v>9644.8328568918132</v>
      </c>
      <c r="AG86" s="677">
        <f>+AE86*賃金!I82</f>
        <v>7200.1187855681419</v>
      </c>
      <c r="AH86" s="665"/>
      <c r="AI86" s="663">
        <f>+AH$7*係数表!AK86</f>
        <v>2954.587223071549</v>
      </c>
      <c r="AJ86" s="663">
        <f t="shared" si="14"/>
        <v>21699.720079963365</v>
      </c>
      <c r="AK86" s="664">
        <f>+AE86*係数表!AD86</f>
        <v>12786.838278929503</v>
      </c>
      <c r="AL86" s="665">
        <f>+AI86*係数表!AD86</f>
        <v>2015.4473852404421</v>
      </c>
      <c r="AM86" s="666">
        <f t="shared" si="11"/>
        <v>14802.285664169945</v>
      </c>
      <c r="AN86" s="664">
        <f>+AE86*係数表!Y86</f>
        <v>1828.6639083679961</v>
      </c>
      <c r="AO86" s="665">
        <f>+AI86*係数表!Y86</f>
        <v>288.2319938836668</v>
      </c>
      <c r="AP86" s="666">
        <f t="shared" si="12"/>
        <v>2116.8959022516628</v>
      </c>
      <c r="AQ86" s="196"/>
      <c r="AR86" s="664">
        <f>+AJ86*環境係数!AD83</f>
        <v>478688.70635971305</v>
      </c>
      <c r="AS86" s="666">
        <f>+AJ86*環境係数!AE83</f>
        <v>32965.074998852971</v>
      </c>
      <c r="AT86" s="187"/>
    </row>
    <row r="87" spans="1:46" ht="15.5" customHeight="1">
      <c r="A87" s="127">
        <v>81</v>
      </c>
      <c r="B87" s="190" t="s">
        <v>281</v>
      </c>
      <c r="C87" s="191" t="s">
        <v>282</v>
      </c>
      <c r="D87" s="667">
        <f>+入力と結果!D87+入力と結果!F87</f>
        <v>0</v>
      </c>
      <c r="E87" s="668">
        <f>+入力と結果!D87*係数表!T87</f>
        <v>0</v>
      </c>
      <c r="F87" s="669">
        <f>+E87+入力と結果!F87</f>
        <v>0</v>
      </c>
      <c r="G87" s="670">
        <f>+入力と結果!D87*係数表!S87</f>
        <v>0</v>
      </c>
      <c r="H87" s="671">
        <f>+$F87*係数表!E87</f>
        <v>0</v>
      </c>
      <c r="I87" s="672">
        <f>+$F87*係数表!F87</f>
        <v>0</v>
      </c>
      <c r="J87" s="672">
        <f>+$F87*係数表!G87</f>
        <v>0</v>
      </c>
      <c r="K87" s="672">
        <f>+$F87*係数表!H87</f>
        <v>0</v>
      </c>
      <c r="L87" s="672">
        <f>+$F87*係数表!I87</f>
        <v>0</v>
      </c>
      <c r="M87" s="672">
        <f>+$F87*係数表!J87</f>
        <v>0</v>
      </c>
      <c r="N87" s="672">
        <f>+$F87*係数表!K87</f>
        <v>0</v>
      </c>
      <c r="O87" s="672">
        <f>+$F87*係数表!L87</f>
        <v>0</v>
      </c>
      <c r="P87" s="683"/>
      <c r="Q87" s="671">
        <f>+$G87*係数表!E87</f>
        <v>0</v>
      </c>
      <c r="R87" s="672">
        <f>+$G87*係数表!F87</f>
        <v>0</v>
      </c>
      <c r="S87" s="672">
        <f>+$G87*係数表!G87</f>
        <v>0</v>
      </c>
      <c r="T87" s="672">
        <f>+$G87*係数表!H87</f>
        <v>0</v>
      </c>
      <c r="U87" s="672">
        <f>+$G87*係数表!I87</f>
        <v>0</v>
      </c>
      <c r="V87" s="672">
        <f>+$G87*係数表!J87</f>
        <v>0</v>
      </c>
      <c r="W87" s="672">
        <f>+$G87*係数表!K87</f>
        <v>0</v>
      </c>
      <c r="X87" s="672">
        <f>+$G87*係数表!L87</f>
        <v>0</v>
      </c>
      <c r="Y87" s="683"/>
      <c r="Z87" s="682">
        <f>SUM(P7:P114,Y7:Y114)*係数表!T87+F87</f>
        <v>0</v>
      </c>
      <c r="AA87" s="667">
        <f>+入力と結果!E87*係数表!T87</f>
        <v>21558.2</v>
      </c>
      <c r="AB87" s="674">
        <f>+入力と結果!E87*係数表!S87</f>
        <v>0</v>
      </c>
      <c r="AC87" s="675">
        <f>+AA87+入力と結果!G87</f>
        <v>21558.2</v>
      </c>
      <c r="AD87" s="676">
        <f t="shared" si="13"/>
        <v>21558.2</v>
      </c>
      <c r="AE87" s="679">
        <v>69425.829639887321</v>
      </c>
      <c r="AF87" s="676">
        <f t="shared" si="15"/>
        <v>47867.629639887324</v>
      </c>
      <c r="AG87" s="677">
        <f>+AE87*賃金!I83</f>
        <v>18772.019024299992</v>
      </c>
      <c r="AH87" s="665"/>
      <c r="AI87" s="663">
        <f>+AH$7*係数表!AK87</f>
        <v>10924.937916105222</v>
      </c>
      <c r="AJ87" s="663">
        <f t="shared" si="14"/>
        <v>80350.767555992541</v>
      </c>
      <c r="AK87" s="664">
        <f>+AE87*係数表!AD87</f>
        <v>41747.999107698721</v>
      </c>
      <c r="AL87" s="665">
        <f>+AI87*係数表!AD87</f>
        <v>6569.5188770374334</v>
      </c>
      <c r="AM87" s="666">
        <f t="shared" si="11"/>
        <v>48317.517984736158</v>
      </c>
      <c r="AN87" s="664">
        <f>+AE87*係数表!Y87</f>
        <v>4590.7777299577274</v>
      </c>
      <c r="AO87" s="665">
        <f>+AI87*係数表!Y87</f>
        <v>722.41069277206896</v>
      </c>
      <c r="AP87" s="666">
        <f t="shared" si="12"/>
        <v>5313.188422729796</v>
      </c>
      <c r="AQ87" s="196"/>
      <c r="AR87" s="664">
        <f>+AJ87*環境係数!AD84</f>
        <v>186311.60569363742</v>
      </c>
      <c r="AS87" s="666">
        <f>+AJ87*環境係数!AE84</f>
        <v>12618.493191368307</v>
      </c>
      <c r="AT87" s="187"/>
    </row>
    <row r="88" spans="1:46" ht="15.5" customHeight="1">
      <c r="A88" s="127">
        <v>82</v>
      </c>
      <c r="B88" s="188" t="s">
        <v>283</v>
      </c>
      <c r="C88" s="185" t="s">
        <v>284</v>
      </c>
      <c r="D88" s="667">
        <f>+入力と結果!D88+入力と結果!F88</f>
        <v>0</v>
      </c>
      <c r="E88" s="668">
        <f>+入力と結果!D88*係数表!T88</f>
        <v>0</v>
      </c>
      <c r="F88" s="669">
        <f>+E88+入力と結果!F88</f>
        <v>0</v>
      </c>
      <c r="G88" s="670">
        <f>+入力と結果!D88*係数表!S88</f>
        <v>0</v>
      </c>
      <c r="H88" s="671">
        <f>+$F88*係数表!E88</f>
        <v>0</v>
      </c>
      <c r="I88" s="672">
        <f>+$F88*係数表!F88</f>
        <v>0</v>
      </c>
      <c r="J88" s="672">
        <f>+$F88*係数表!G88</f>
        <v>0</v>
      </c>
      <c r="K88" s="672">
        <f>+$F88*係数表!H88</f>
        <v>0</v>
      </c>
      <c r="L88" s="672">
        <f>+$F88*係数表!I88</f>
        <v>0</v>
      </c>
      <c r="M88" s="672">
        <f>+$F88*係数表!J88</f>
        <v>0</v>
      </c>
      <c r="N88" s="672">
        <f>+$F88*係数表!K88</f>
        <v>0</v>
      </c>
      <c r="O88" s="672">
        <f>+$F88*係数表!L88</f>
        <v>0</v>
      </c>
      <c r="P88" s="673">
        <f>+$F88*係数表!M88</f>
        <v>0</v>
      </c>
      <c r="Q88" s="671">
        <f>+$G88*係数表!E88</f>
        <v>0</v>
      </c>
      <c r="R88" s="672">
        <f>+$G88*係数表!F88</f>
        <v>0</v>
      </c>
      <c r="S88" s="672">
        <f>+$G88*係数表!G88</f>
        <v>0</v>
      </c>
      <c r="T88" s="672">
        <f>+$G88*係数表!H88</f>
        <v>0</v>
      </c>
      <c r="U88" s="672">
        <f>+$G88*係数表!I88</f>
        <v>0</v>
      </c>
      <c r="V88" s="672">
        <f>+$G88*係数表!J88</f>
        <v>0</v>
      </c>
      <c r="W88" s="672">
        <f>+$G88*係数表!K88</f>
        <v>0</v>
      </c>
      <c r="X88" s="672">
        <f>+$G88*係数表!L88</f>
        <v>0</v>
      </c>
      <c r="Y88" s="673">
        <f>+$G88*係数表!M88</f>
        <v>0</v>
      </c>
      <c r="Z88" s="678">
        <f t="shared" ref="Z88:Z114" si="16">+F88-SUM(H88:P88)</f>
        <v>0</v>
      </c>
      <c r="AA88" s="667">
        <f>+入力と結果!E88*係数表!T88</f>
        <v>124419.96128216202</v>
      </c>
      <c r="AB88" s="674">
        <f>+入力と結果!E88*係数表!S88</f>
        <v>2625.4887178379868</v>
      </c>
      <c r="AC88" s="675">
        <f>+AA88+入力と結果!G88</f>
        <v>124419.96128216202</v>
      </c>
      <c r="AD88" s="676">
        <f t="shared" si="13"/>
        <v>124419.96128216202</v>
      </c>
      <c r="AE88" s="679">
        <v>205187.20852176921</v>
      </c>
      <c r="AF88" s="676">
        <f t="shared" si="15"/>
        <v>80767.247239607183</v>
      </c>
      <c r="AG88" s="677">
        <f>+AE88*賃金!I84</f>
        <v>46826.523363879569</v>
      </c>
      <c r="AH88" s="665"/>
      <c r="AI88" s="663">
        <f>+AH$7*係数表!AK88</f>
        <v>32561.242559386588</v>
      </c>
      <c r="AJ88" s="663">
        <f t="shared" si="14"/>
        <v>237748.4510811558</v>
      </c>
      <c r="AK88" s="664">
        <f>+AE88*係数表!AD88</f>
        <v>122620.93498131336</v>
      </c>
      <c r="AL88" s="665">
        <f>+AI88*係数表!AD88</f>
        <v>19458.766633406947</v>
      </c>
      <c r="AM88" s="666">
        <f t="shared" si="11"/>
        <v>142079.70161472031</v>
      </c>
      <c r="AN88" s="664">
        <f>+AE88*係数表!Y88</f>
        <v>12174.151910550461</v>
      </c>
      <c r="AO88" s="665">
        <f>+AI88*係数表!Y88</f>
        <v>1931.9211766175806</v>
      </c>
      <c r="AP88" s="666">
        <f t="shared" si="12"/>
        <v>14106.073087168043</v>
      </c>
      <c r="AQ88" s="196"/>
      <c r="AR88" s="664">
        <f>+AJ88*環境係数!AD85</f>
        <v>537967.70104234479</v>
      </c>
      <c r="AS88" s="666">
        <f>+AJ88*環境係数!AE85</f>
        <v>36386.629486487116</v>
      </c>
      <c r="AT88" s="187"/>
    </row>
    <row r="89" spans="1:46" ht="15.5" customHeight="1">
      <c r="A89" s="127">
        <v>83</v>
      </c>
      <c r="B89" s="188" t="s">
        <v>285</v>
      </c>
      <c r="C89" s="185" t="s">
        <v>286</v>
      </c>
      <c r="D89" s="667">
        <f>+入力と結果!D89+入力と結果!F89</f>
        <v>0</v>
      </c>
      <c r="E89" s="668">
        <f>+入力と結果!D89*係数表!T89</f>
        <v>0</v>
      </c>
      <c r="F89" s="669">
        <f>+E89+入力と結果!F89</f>
        <v>0</v>
      </c>
      <c r="G89" s="670">
        <f>+入力と結果!D89*係数表!S89</f>
        <v>0</v>
      </c>
      <c r="H89" s="671">
        <f>+$F89*係数表!E89</f>
        <v>0</v>
      </c>
      <c r="I89" s="672">
        <f>+$F89*係数表!F89</f>
        <v>0</v>
      </c>
      <c r="J89" s="672">
        <f>+$F89*係数表!G89</f>
        <v>0</v>
      </c>
      <c r="K89" s="672">
        <f>+$F89*係数表!H89</f>
        <v>0</v>
      </c>
      <c r="L89" s="672">
        <f>+$F89*係数表!I89</f>
        <v>0</v>
      </c>
      <c r="M89" s="672">
        <f>+$F89*係数表!J89</f>
        <v>0</v>
      </c>
      <c r="N89" s="672">
        <f>+$F89*係数表!K89</f>
        <v>0</v>
      </c>
      <c r="O89" s="672">
        <f>+$F89*係数表!L89</f>
        <v>0</v>
      </c>
      <c r="P89" s="673">
        <f>+$F89*係数表!M89</f>
        <v>0</v>
      </c>
      <c r="Q89" s="671">
        <f>+$G89*係数表!E89</f>
        <v>0</v>
      </c>
      <c r="R89" s="672">
        <f>+$G89*係数表!F89</f>
        <v>0</v>
      </c>
      <c r="S89" s="672">
        <f>+$G89*係数表!G89</f>
        <v>0</v>
      </c>
      <c r="T89" s="672">
        <f>+$G89*係数表!H89</f>
        <v>0</v>
      </c>
      <c r="U89" s="672">
        <f>+$G89*係数表!I89</f>
        <v>0</v>
      </c>
      <c r="V89" s="672">
        <f>+$G89*係数表!J89</f>
        <v>0</v>
      </c>
      <c r="W89" s="672">
        <f>+$G89*係数表!K89</f>
        <v>0</v>
      </c>
      <c r="X89" s="672">
        <f>+$G89*係数表!L89</f>
        <v>0</v>
      </c>
      <c r="Y89" s="673">
        <f>+$G89*係数表!M89</f>
        <v>0</v>
      </c>
      <c r="Z89" s="678">
        <f t="shared" si="16"/>
        <v>0</v>
      </c>
      <c r="AA89" s="667">
        <f>+入力と結果!E89*係数表!T89</f>
        <v>8014.8616472257227</v>
      </c>
      <c r="AB89" s="674">
        <f>+入力と結果!E89*係数表!S89</f>
        <v>7.2883527742779952</v>
      </c>
      <c r="AC89" s="675">
        <f>+AA89+入力と結果!G89</f>
        <v>8014.8616472257227</v>
      </c>
      <c r="AD89" s="676">
        <f t="shared" si="13"/>
        <v>8014.8616472257227</v>
      </c>
      <c r="AE89" s="679">
        <v>37667.317577518479</v>
      </c>
      <c r="AF89" s="676">
        <f t="shared" si="15"/>
        <v>29652.455930292756</v>
      </c>
      <c r="AG89" s="677">
        <f>+AE89*賃金!I85</f>
        <v>18721.301489716207</v>
      </c>
      <c r="AH89" s="665"/>
      <c r="AI89" s="663">
        <f>+AH$7*係数表!AK89</f>
        <v>5632.2503817883089</v>
      </c>
      <c r="AJ89" s="663">
        <f t="shared" si="14"/>
        <v>43299.567959306791</v>
      </c>
      <c r="AK89" s="664">
        <f>+AE89*係数表!AD89</f>
        <v>29446.090754386147</v>
      </c>
      <c r="AL89" s="665">
        <f>+AI89*係数表!AD89</f>
        <v>4402.9616803015952</v>
      </c>
      <c r="AM89" s="666">
        <f t="shared" si="11"/>
        <v>33849.052434687743</v>
      </c>
      <c r="AN89" s="664">
        <f>+AE89*係数表!Y89</f>
        <v>4391.3223460191502</v>
      </c>
      <c r="AO89" s="665">
        <f>+AI89*係数表!Y89</f>
        <v>656.61768744275162</v>
      </c>
      <c r="AP89" s="666">
        <f t="shared" si="12"/>
        <v>5047.9400334619022</v>
      </c>
      <c r="AQ89" s="196"/>
      <c r="AR89" s="664">
        <f>+AJ89*環境係数!AD86</f>
        <v>54704.645461911387</v>
      </c>
      <c r="AS89" s="666">
        <f>+AJ89*環境係数!AE86</f>
        <v>3340.7431793433761</v>
      </c>
      <c r="AT89" s="187"/>
    </row>
    <row r="90" spans="1:46" ht="15.5" customHeight="1">
      <c r="A90" s="127">
        <v>84</v>
      </c>
      <c r="B90" s="188" t="s">
        <v>287</v>
      </c>
      <c r="C90" s="185" t="s">
        <v>288</v>
      </c>
      <c r="D90" s="667">
        <f>+入力と結果!D90+入力と結果!F90</f>
        <v>0</v>
      </c>
      <c r="E90" s="668">
        <f>+入力と結果!D90*係数表!T90</f>
        <v>0</v>
      </c>
      <c r="F90" s="669">
        <f>+E90+入力と結果!F90</f>
        <v>0</v>
      </c>
      <c r="G90" s="670">
        <f>+入力と結果!D90*係数表!S90</f>
        <v>0</v>
      </c>
      <c r="H90" s="671">
        <f>+$F90*係数表!E90</f>
        <v>0</v>
      </c>
      <c r="I90" s="672">
        <f>+$F90*係数表!F90</f>
        <v>0</v>
      </c>
      <c r="J90" s="672">
        <f>+$F90*係数表!G90</f>
        <v>0</v>
      </c>
      <c r="K90" s="672">
        <f>+$F90*係数表!H90</f>
        <v>0</v>
      </c>
      <c r="L90" s="672">
        <f>+$F90*係数表!I90</f>
        <v>0</v>
      </c>
      <c r="M90" s="672">
        <f>+$F90*係数表!J90</f>
        <v>0</v>
      </c>
      <c r="N90" s="672">
        <f>+$F90*係数表!K90</f>
        <v>0</v>
      </c>
      <c r="O90" s="672">
        <f>+$F90*係数表!L90</f>
        <v>0</v>
      </c>
      <c r="P90" s="673">
        <f>+$F90*係数表!M90</f>
        <v>0</v>
      </c>
      <c r="Q90" s="671">
        <f>+$G90*係数表!E90</f>
        <v>0</v>
      </c>
      <c r="R90" s="672">
        <f>+$G90*係数表!F90</f>
        <v>0</v>
      </c>
      <c r="S90" s="672">
        <f>+$G90*係数表!G90</f>
        <v>0</v>
      </c>
      <c r="T90" s="672">
        <f>+$G90*係数表!H90</f>
        <v>0</v>
      </c>
      <c r="U90" s="672">
        <f>+$G90*係数表!I90</f>
        <v>0</v>
      </c>
      <c r="V90" s="672">
        <f>+$G90*係数表!J90</f>
        <v>0</v>
      </c>
      <c r="W90" s="672">
        <f>+$G90*係数表!K90</f>
        <v>0</v>
      </c>
      <c r="X90" s="672">
        <f>+$G90*係数表!L90</f>
        <v>0</v>
      </c>
      <c r="Y90" s="673">
        <f>+$G90*係数表!M90</f>
        <v>0</v>
      </c>
      <c r="Z90" s="678">
        <f t="shared" si="16"/>
        <v>0</v>
      </c>
      <c r="AA90" s="667">
        <f>+入力と結果!E90*係数表!T90</f>
        <v>438745.22117582691</v>
      </c>
      <c r="AB90" s="674">
        <f>+入力と結果!E90*係数表!S90</f>
        <v>3000.2788241730727</v>
      </c>
      <c r="AC90" s="675">
        <f>+AA90+入力と結果!G90</f>
        <v>438745.22117582691</v>
      </c>
      <c r="AD90" s="676">
        <f t="shared" si="13"/>
        <v>438745.22117582691</v>
      </c>
      <c r="AE90" s="679">
        <v>708109.66433216515</v>
      </c>
      <c r="AF90" s="676">
        <f t="shared" si="15"/>
        <v>269364.44315633824</v>
      </c>
      <c r="AG90" s="677">
        <f>+AE90*賃金!I86</f>
        <v>40535.81364833012</v>
      </c>
      <c r="AH90" s="665"/>
      <c r="AI90" s="663">
        <f>+AH$7*係数表!AK90</f>
        <v>112216.8794047243</v>
      </c>
      <c r="AJ90" s="663">
        <f t="shared" si="14"/>
        <v>820326.54373688949</v>
      </c>
      <c r="AK90" s="664">
        <f>+AE90*係数表!AD90</f>
        <v>319756.019655201</v>
      </c>
      <c r="AL90" s="665">
        <f>+AI90*係数表!AD90</f>
        <v>50672.974122480759</v>
      </c>
      <c r="AM90" s="666">
        <f t="shared" si="11"/>
        <v>370428.99377768178</v>
      </c>
      <c r="AN90" s="664">
        <f>+AE90*係数表!Y90</f>
        <v>6250.6484971082709</v>
      </c>
      <c r="AO90" s="665">
        <f>+AI90*係数表!Y90</f>
        <v>990.56446188014331</v>
      </c>
      <c r="AP90" s="666">
        <f t="shared" si="12"/>
        <v>7241.2129589884144</v>
      </c>
      <c r="AQ90" s="196"/>
      <c r="AR90" s="664">
        <f>+AJ90*環境係数!AD87</f>
        <v>90463.551632105256</v>
      </c>
      <c r="AS90" s="666">
        <f>+AJ90*環境係数!AE87</f>
        <v>4778.2121942246258</v>
      </c>
      <c r="AT90" s="187"/>
    </row>
    <row r="91" spans="1:46" ht="15.5" customHeight="1">
      <c r="A91" s="127">
        <v>85</v>
      </c>
      <c r="B91" s="188" t="s">
        <v>289</v>
      </c>
      <c r="C91" s="185" t="s">
        <v>290</v>
      </c>
      <c r="D91" s="667">
        <f>+入力と結果!D91+入力と結果!F91</f>
        <v>0</v>
      </c>
      <c r="E91" s="668">
        <f>+入力と結果!D91*係数表!T91</f>
        <v>0</v>
      </c>
      <c r="F91" s="669">
        <f>+E91+入力と結果!F91</f>
        <v>0</v>
      </c>
      <c r="G91" s="670">
        <f>+入力と結果!D91*係数表!S91</f>
        <v>0</v>
      </c>
      <c r="H91" s="671">
        <f>+$F91*係数表!E91</f>
        <v>0</v>
      </c>
      <c r="I91" s="672">
        <f>+$F91*係数表!F91</f>
        <v>0</v>
      </c>
      <c r="J91" s="672">
        <f>+$F91*係数表!G91</f>
        <v>0</v>
      </c>
      <c r="K91" s="672">
        <f>+$F91*係数表!H91</f>
        <v>0</v>
      </c>
      <c r="L91" s="672">
        <f>+$F91*係数表!I91</f>
        <v>0</v>
      </c>
      <c r="M91" s="672">
        <f>+$F91*係数表!J91</f>
        <v>0</v>
      </c>
      <c r="N91" s="672">
        <f>+$F91*係数表!K91</f>
        <v>0</v>
      </c>
      <c r="O91" s="672">
        <f>+$F91*係数表!L91</f>
        <v>0</v>
      </c>
      <c r="P91" s="673">
        <f>+$F91*係数表!M91</f>
        <v>0</v>
      </c>
      <c r="Q91" s="671">
        <f>+$G91*係数表!E91</f>
        <v>0</v>
      </c>
      <c r="R91" s="672">
        <f>+$G91*係数表!F91</f>
        <v>0</v>
      </c>
      <c r="S91" s="672">
        <f>+$G91*係数表!G91</f>
        <v>0</v>
      </c>
      <c r="T91" s="672">
        <f>+$G91*係数表!H91</f>
        <v>0</v>
      </c>
      <c r="U91" s="672">
        <f>+$G91*係数表!I91</f>
        <v>0</v>
      </c>
      <c r="V91" s="672">
        <f>+$G91*係数表!J91</f>
        <v>0</v>
      </c>
      <c r="W91" s="672">
        <f>+$G91*係数表!K91</f>
        <v>0</v>
      </c>
      <c r="X91" s="672">
        <f>+$G91*係数表!L91</f>
        <v>0</v>
      </c>
      <c r="Y91" s="673">
        <f>+$G91*係数表!M91</f>
        <v>0</v>
      </c>
      <c r="Z91" s="678">
        <f t="shared" si="16"/>
        <v>0</v>
      </c>
      <c r="AA91" s="667">
        <f>+入力と結果!E91*係数表!T91</f>
        <v>80740.200000000012</v>
      </c>
      <c r="AB91" s="674">
        <f>+入力と結果!E91*係数表!S91</f>
        <v>0</v>
      </c>
      <c r="AC91" s="675">
        <f>+AA91+入力と結果!G91</f>
        <v>80740.200000000012</v>
      </c>
      <c r="AD91" s="676">
        <f t="shared" si="13"/>
        <v>80740.200000000012</v>
      </c>
      <c r="AE91" s="679">
        <v>144330.97649847958</v>
      </c>
      <c r="AF91" s="676">
        <f t="shared" si="15"/>
        <v>63590.776498479565</v>
      </c>
      <c r="AG91" s="677">
        <f>+AE91*賃金!I87</f>
        <v>20148.103863531804</v>
      </c>
      <c r="AH91" s="665"/>
      <c r="AI91" s="663">
        <f>+AH$7*係数表!AK91</f>
        <v>22890.915961754017</v>
      </c>
      <c r="AJ91" s="663">
        <f t="shared" si="14"/>
        <v>167221.89246023359</v>
      </c>
      <c r="AK91" s="664">
        <f>+AE91*係数表!AD91</f>
        <v>66260.439157888613</v>
      </c>
      <c r="AL91" s="665">
        <f>+AI91*係数表!AD91</f>
        <v>10508.916250338827</v>
      </c>
      <c r="AM91" s="666">
        <f t="shared" si="11"/>
        <v>76769.355408227435</v>
      </c>
      <c r="AN91" s="664">
        <f>+AE91*係数表!Y91</f>
        <v>2638.9846582343384</v>
      </c>
      <c r="AO91" s="665">
        <f>+AI91*係数表!Y91</f>
        <v>418.54338896291438</v>
      </c>
      <c r="AP91" s="666">
        <f t="shared" si="12"/>
        <v>3057.5280471972528</v>
      </c>
      <c r="AQ91" s="196"/>
      <c r="AR91" s="664">
        <f>+AJ91*環境係数!AD88</f>
        <v>33865.818912915645</v>
      </c>
      <c r="AS91" s="666">
        <f>+AJ91*環境係数!AE88</f>
        <v>1841.9556513154155</v>
      </c>
      <c r="AT91" s="187"/>
    </row>
    <row r="92" spans="1:46" ht="15.5" customHeight="1">
      <c r="A92" s="127">
        <v>86</v>
      </c>
      <c r="B92" s="188" t="s">
        <v>291</v>
      </c>
      <c r="C92" s="185" t="s">
        <v>292</v>
      </c>
      <c r="D92" s="667">
        <f>+入力と結果!D92+入力と結果!F92</f>
        <v>0</v>
      </c>
      <c r="E92" s="668">
        <f>+入力と結果!D92*係数表!T92</f>
        <v>0</v>
      </c>
      <c r="F92" s="669">
        <f>+E92+入力と結果!F92</f>
        <v>0</v>
      </c>
      <c r="G92" s="670">
        <f>+入力と結果!D92*係数表!S92</f>
        <v>0</v>
      </c>
      <c r="H92" s="671">
        <f>+$F92*係数表!E92</f>
        <v>0</v>
      </c>
      <c r="I92" s="672">
        <f>+$F92*係数表!F92</f>
        <v>0</v>
      </c>
      <c r="J92" s="672">
        <f>+$F92*係数表!G92</f>
        <v>0</v>
      </c>
      <c r="K92" s="672">
        <f>+$F92*係数表!H92</f>
        <v>0</v>
      </c>
      <c r="L92" s="672">
        <f>+$F92*係数表!I92</f>
        <v>0</v>
      </c>
      <c r="M92" s="672">
        <f>+$F92*係数表!J92</f>
        <v>0</v>
      </c>
      <c r="N92" s="672">
        <f>+$F92*係数表!K92</f>
        <v>0</v>
      </c>
      <c r="O92" s="672">
        <f>+$F92*係数表!L92</f>
        <v>0</v>
      </c>
      <c r="P92" s="673">
        <f>+$F92*係数表!M92</f>
        <v>0</v>
      </c>
      <c r="Q92" s="671">
        <f>+$G92*係数表!E92</f>
        <v>0</v>
      </c>
      <c r="R92" s="672">
        <f>+$G92*係数表!F92</f>
        <v>0</v>
      </c>
      <c r="S92" s="672">
        <f>+$G92*係数表!G92</f>
        <v>0</v>
      </c>
      <c r="T92" s="672">
        <f>+$G92*係数表!H92</f>
        <v>0</v>
      </c>
      <c r="U92" s="672">
        <f>+$G92*係数表!I92</f>
        <v>0</v>
      </c>
      <c r="V92" s="672">
        <f>+$G92*係数表!J92</f>
        <v>0</v>
      </c>
      <c r="W92" s="672">
        <f>+$G92*係数表!K92</f>
        <v>0</v>
      </c>
      <c r="X92" s="672">
        <f>+$G92*係数表!L92</f>
        <v>0</v>
      </c>
      <c r="Y92" s="673">
        <f>+$G92*係数表!M92</f>
        <v>0</v>
      </c>
      <c r="Z92" s="678">
        <f t="shared" si="16"/>
        <v>0</v>
      </c>
      <c r="AA92" s="667">
        <f>+入力と結果!E92*係数表!T92</f>
        <v>137529.86749699773</v>
      </c>
      <c r="AB92" s="674">
        <f>+入力と結果!E92*係数表!S92</f>
        <v>17173.68250300227</v>
      </c>
      <c r="AC92" s="675">
        <f>+AA92+入力と結果!G92</f>
        <v>137529.86749699773</v>
      </c>
      <c r="AD92" s="676">
        <f t="shared" si="13"/>
        <v>137529.86749699773</v>
      </c>
      <c r="AE92" s="679">
        <v>323944.77150363591</v>
      </c>
      <c r="AF92" s="676">
        <f t="shared" si="15"/>
        <v>186414.90400663819</v>
      </c>
      <c r="AG92" s="677">
        <f>+AE92*賃金!I88</f>
        <v>95783.944814739094</v>
      </c>
      <c r="AH92" s="665"/>
      <c r="AI92" s="663">
        <f>+AH$7*係数表!AK92</f>
        <v>50565.422911792011</v>
      </c>
      <c r="AJ92" s="663">
        <f t="shared" si="14"/>
        <v>374510.19441542792</v>
      </c>
      <c r="AK92" s="664">
        <f>+AE92*係数表!AD92</f>
        <v>206322.38654400676</v>
      </c>
      <c r="AL92" s="665">
        <f>+AI92*係数表!AD92</f>
        <v>32205.424039853136</v>
      </c>
      <c r="AM92" s="666">
        <f t="shared" si="11"/>
        <v>238527.81058385989</v>
      </c>
      <c r="AN92" s="664">
        <f>+AE92*係数表!Y92</f>
        <v>17212.310990825954</v>
      </c>
      <c r="AO92" s="665">
        <f>+AI92*係数表!Y92</f>
        <v>2686.7165674585722</v>
      </c>
      <c r="AP92" s="666">
        <f t="shared" si="12"/>
        <v>19899.027558284528</v>
      </c>
      <c r="AQ92" s="196"/>
      <c r="AR92" s="664">
        <f>+AJ92*環境係数!AD89</f>
        <v>31646.463894279852</v>
      </c>
      <c r="AS92" s="666">
        <f>+AJ92*環境係数!AE89</f>
        <v>1814.3085464839558</v>
      </c>
      <c r="AT92" s="187"/>
    </row>
    <row r="93" spans="1:46" ht="15.5" customHeight="1">
      <c r="A93" s="127">
        <v>87</v>
      </c>
      <c r="B93" s="188" t="s">
        <v>293</v>
      </c>
      <c r="C93" s="185" t="s">
        <v>294</v>
      </c>
      <c r="D93" s="667">
        <f>+入力と結果!D93+入力と結果!F93</f>
        <v>0</v>
      </c>
      <c r="E93" s="668">
        <f>+入力と結果!D93*係数表!T93</f>
        <v>0</v>
      </c>
      <c r="F93" s="669">
        <f>+E93+入力と結果!F93</f>
        <v>0</v>
      </c>
      <c r="G93" s="670">
        <f>+入力と結果!D93*係数表!S93</f>
        <v>0</v>
      </c>
      <c r="H93" s="671">
        <f>+$F93*係数表!E93</f>
        <v>0</v>
      </c>
      <c r="I93" s="672">
        <f>+$F93*係数表!F93</f>
        <v>0</v>
      </c>
      <c r="J93" s="672">
        <f>+$F93*係数表!G93</f>
        <v>0</v>
      </c>
      <c r="K93" s="672">
        <f>+$F93*係数表!H93</f>
        <v>0</v>
      </c>
      <c r="L93" s="672">
        <f>+$F93*係数表!I93</f>
        <v>0</v>
      </c>
      <c r="M93" s="672">
        <f>+$F93*係数表!J93</f>
        <v>0</v>
      </c>
      <c r="N93" s="672">
        <f>+$F93*係数表!K93</f>
        <v>0</v>
      </c>
      <c r="O93" s="672">
        <f>+$F93*係数表!L93</f>
        <v>0</v>
      </c>
      <c r="P93" s="673">
        <f>+$F93*係数表!M93</f>
        <v>0</v>
      </c>
      <c r="Q93" s="671">
        <f>+$G93*係数表!E93</f>
        <v>0</v>
      </c>
      <c r="R93" s="672">
        <f>+$G93*係数表!F93</f>
        <v>0</v>
      </c>
      <c r="S93" s="672">
        <f>+$G93*係数表!G93</f>
        <v>0</v>
      </c>
      <c r="T93" s="672">
        <f>+$G93*係数表!H93</f>
        <v>0</v>
      </c>
      <c r="U93" s="672">
        <f>+$G93*係数表!I93</f>
        <v>0</v>
      </c>
      <c r="V93" s="672">
        <f>+$G93*係数表!J93</f>
        <v>0</v>
      </c>
      <c r="W93" s="672">
        <f>+$G93*係数表!K93</f>
        <v>0</v>
      </c>
      <c r="X93" s="672">
        <f>+$G93*係数表!L93</f>
        <v>0</v>
      </c>
      <c r="Y93" s="673">
        <f>+$G93*係数表!M93</f>
        <v>0</v>
      </c>
      <c r="Z93" s="678">
        <f t="shared" si="16"/>
        <v>0</v>
      </c>
      <c r="AA93" s="667">
        <f>+入力と結果!E93*係数表!T93</f>
        <v>90693.010539238618</v>
      </c>
      <c r="AB93" s="674">
        <f>+入力と結果!E93*係数表!S93</f>
        <v>685.98946076137975</v>
      </c>
      <c r="AC93" s="675">
        <f>+AA93+入力と結果!G93</f>
        <v>90693.010539238618</v>
      </c>
      <c r="AD93" s="676">
        <f t="shared" si="13"/>
        <v>90693.010539238618</v>
      </c>
      <c r="AE93" s="679">
        <v>255261.95064747927</v>
      </c>
      <c r="AF93" s="676">
        <f t="shared" si="15"/>
        <v>164568.94010824064</v>
      </c>
      <c r="AG93" s="677">
        <f>+AE93*賃金!I89</f>
        <v>41562.07003214729</v>
      </c>
      <c r="AH93" s="665"/>
      <c r="AI93" s="663">
        <f>+AH$7*係数表!AK93</f>
        <v>40367.353861184558</v>
      </c>
      <c r="AJ93" s="663">
        <f t="shared" si="14"/>
        <v>295629.30450866383</v>
      </c>
      <c r="AK93" s="664">
        <f>+AE93*係数表!AD93</f>
        <v>104346.24751126273</v>
      </c>
      <c r="AL93" s="665">
        <f>+AI93*係数表!AD93</f>
        <v>16501.409186483026</v>
      </c>
      <c r="AM93" s="666">
        <f t="shared" si="11"/>
        <v>120847.65669774576</v>
      </c>
      <c r="AN93" s="664">
        <f>+AE93*係数表!Y93</f>
        <v>8572.3246550667409</v>
      </c>
      <c r="AO93" s="665">
        <f>+AI93*係数表!Y93</f>
        <v>1355.6351108588269</v>
      </c>
      <c r="AP93" s="666">
        <f t="shared" si="12"/>
        <v>9927.9597659255669</v>
      </c>
      <c r="AQ93" s="196"/>
      <c r="AR93" s="664">
        <f>+AJ93*環境係数!AD90</f>
        <v>14807.396141676587</v>
      </c>
      <c r="AS93" s="666">
        <f>+AJ93*環境係数!AE90</f>
        <v>784.16768755674514</v>
      </c>
      <c r="AT93" s="187"/>
    </row>
    <row r="94" spans="1:46" ht="15.5" customHeight="1">
      <c r="A94" s="127">
        <v>88</v>
      </c>
      <c r="B94" s="188" t="s">
        <v>295</v>
      </c>
      <c r="C94" s="185" t="s">
        <v>296</v>
      </c>
      <c r="D94" s="667">
        <f>+入力と結果!D94+入力と結果!F94</f>
        <v>0</v>
      </c>
      <c r="E94" s="668">
        <f>+入力と結果!D94*係数表!T94</f>
        <v>0</v>
      </c>
      <c r="F94" s="669">
        <f>+E94+入力と結果!F94</f>
        <v>0</v>
      </c>
      <c r="G94" s="670">
        <f>+入力と結果!D94*係数表!S94</f>
        <v>0</v>
      </c>
      <c r="H94" s="671">
        <f>+$F94*係数表!E94</f>
        <v>0</v>
      </c>
      <c r="I94" s="672">
        <f>+$F94*係数表!F94</f>
        <v>0</v>
      </c>
      <c r="J94" s="672">
        <f>+$F94*係数表!G94</f>
        <v>0</v>
      </c>
      <c r="K94" s="672">
        <f>+$F94*係数表!H94</f>
        <v>0</v>
      </c>
      <c r="L94" s="672">
        <f>+$F94*係数表!I94</f>
        <v>0</v>
      </c>
      <c r="M94" s="672">
        <f>+$F94*係数表!J94</f>
        <v>0</v>
      </c>
      <c r="N94" s="672">
        <f>+$F94*係数表!K94</f>
        <v>0</v>
      </c>
      <c r="O94" s="672">
        <f>+$F94*係数表!L94</f>
        <v>0</v>
      </c>
      <c r="P94" s="673">
        <f>+$F94*係数表!M94</f>
        <v>0</v>
      </c>
      <c r="Q94" s="671">
        <f>+$G94*係数表!E94</f>
        <v>0</v>
      </c>
      <c r="R94" s="672">
        <f>+$G94*係数表!F94</f>
        <v>0</v>
      </c>
      <c r="S94" s="672">
        <f>+$G94*係数表!G94</f>
        <v>0</v>
      </c>
      <c r="T94" s="672">
        <f>+$G94*係数表!H94</f>
        <v>0</v>
      </c>
      <c r="U94" s="672">
        <f>+$G94*係数表!I94</f>
        <v>0</v>
      </c>
      <c r="V94" s="672">
        <f>+$G94*係数表!J94</f>
        <v>0</v>
      </c>
      <c r="W94" s="672">
        <f>+$G94*係数表!K94</f>
        <v>0</v>
      </c>
      <c r="X94" s="672">
        <f>+$G94*係数表!L94</f>
        <v>0</v>
      </c>
      <c r="Y94" s="673">
        <f>+$G94*係数表!M94</f>
        <v>0</v>
      </c>
      <c r="Z94" s="678">
        <f t="shared" si="16"/>
        <v>0</v>
      </c>
      <c r="AA94" s="667">
        <f>+入力と結果!E94*係数表!T94</f>
        <v>54568.347265812656</v>
      </c>
      <c r="AB94" s="674">
        <f>+入力と結果!E94*係数表!S94</f>
        <v>2137.8027341873453</v>
      </c>
      <c r="AC94" s="675">
        <f>+AA94+入力と結果!G94</f>
        <v>54568.347265812656</v>
      </c>
      <c r="AD94" s="676">
        <f t="shared" si="13"/>
        <v>54568.347265812656</v>
      </c>
      <c r="AE94" s="679">
        <v>172731.52605322236</v>
      </c>
      <c r="AF94" s="676">
        <f t="shared" si="15"/>
        <v>118163.17878740971</v>
      </c>
      <c r="AG94" s="677">
        <f>+AE94*賃金!I90</f>
        <v>34605.819038109461</v>
      </c>
      <c r="AH94" s="665"/>
      <c r="AI94" s="663">
        <f>+AH$7*係数表!AK94</f>
        <v>26631.700676604825</v>
      </c>
      <c r="AJ94" s="663">
        <f t="shared" si="14"/>
        <v>199363.22672982718</v>
      </c>
      <c r="AK94" s="664">
        <f>+AE94*係数表!AD94</f>
        <v>89668.855279703785</v>
      </c>
      <c r="AL94" s="665">
        <f>+AI94*係数表!AD94</f>
        <v>13825.12022204367</v>
      </c>
      <c r="AM94" s="666">
        <f t="shared" si="11"/>
        <v>103493.97550174745</v>
      </c>
      <c r="AN94" s="664">
        <f>+AE94*係数表!Y94</f>
        <v>7355.8941089158307</v>
      </c>
      <c r="AO94" s="665">
        <f>+AI94*係数表!Y94</f>
        <v>1134.1297943323102</v>
      </c>
      <c r="AP94" s="666">
        <f t="shared" si="12"/>
        <v>8490.0239032481404</v>
      </c>
      <c r="AQ94" s="196"/>
      <c r="AR94" s="664">
        <f>+AJ94*環境係数!AD91</f>
        <v>35898.901117228947</v>
      </c>
      <c r="AS94" s="666">
        <f>+AJ94*環境係数!AE91</f>
        <v>2018.1321528926474</v>
      </c>
      <c r="AT94" s="187"/>
    </row>
    <row r="95" spans="1:46" ht="15.5" customHeight="1">
      <c r="A95" s="127">
        <v>89</v>
      </c>
      <c r="B95" s="188" t="s">
        <v>297</v>
      </c>
      <c r="C95" s="185" t="s">
        <v>7</v>
      </c>
      <c r="D95" s="667">
        <f>+入力と結果!D95+入力と結果!F95</f>
        <v>0</v>
      </c>
      <c r="E95" s="668">
        <f>+入力と結果!D95*係数表!T95</f>
        <v>0</v>
      </c>
      <c r="F95" s="669">
        <f>+E95+入力と結果!F95</f>
        <v>0</v>
      </c>
      <c r="G95" s="670">
        <f>+入力と結果!D95*係数表!S95</f>
        <v>0</v>
      </c>
      <c r="H95" s="671">
        <f>+$F95*係数表!E95</f>
        <v>0</v>
      </c>
      <c r="I95" s="672">
        <f>+$F95*係数表!F95</f>
        <v>0</v>
      </c>
      <c r="J95" s="672">
        <f>+$F95*係数表!G95</f>
        <v>0</v>
      </c>
      <c r="K95" s="672">
        <f>+$F95*係数表!H95</f>
        <v>0</v>
      </c>
      <c r="L95" s="672">
        <f>+$F95*係数表!I95</f>
        <v>0</v>
      </c>
      <c r="M95" s="672">
        <f>+$F95*係数表!J95</f>
        <v>0</v>
      </c>
      <c r="N95" s="672">
        <f>+$F95*係数表!K95</f>
        <v>0</v>
      </c>
      <c r="O95" s="672">
        <f>+$F95*係数表!L95</f>
        <v>0</v>
      </c>
      <c r="P95" s="673">
        <f>+$F95*係数表!M95</f>
        <v>0</v>
      </c>
      <c r="Q95" s="671">
        <f>+$G95*係数表!E95</f>
        <v>0</v>
      </c>
      <c r="R95" s="672">
        <f>+$G95*係数表!F95</f>
        <v>0</v>
      </c>
      <c r="S95" s="672">
        <f>+$G95*係数表!G95</f>
        <v>0</v>
      </c>
      <c r="T95" s="672">
        <f>+$G95*係数表!H95</f>
        <v>0</v>
      </c>
      <c r="U95" s="672">
        <f>+$G95*係数表!I95</f>
        <v>0</v>
      </c>
      <c r="V95" s="672">
        <f>+$G95*係数表!J95</f>
        <v>0</v>
      </c>
      <c r="W95" s="672">
        <f>+$G95*係数表!K95</f>
        <v>0</v>
      </c>
      <c r="X95" s="672">
        <f>+$G95*係数表!L95</f>
        <v>0</v>
      </c>
      <c r="Y95" s="673">
        <f>+$G95*係数表!M95</f>
        <v>0</v>
      </c>
      <c r="Z95" s="678">
        <f t="shared" si="16"/>
        <v>0</v>
      </c>
      <c r="AA95" s="667">
        <f>+入力と結果!E95*係数表!T95</f>
        <v>61656.4</v>
      </c>
      <c r="AB95" s="674">
        <f>+入力と結果!E95*係数表!S95</f>
        <v>0</v>
      </c>
      <c r="AC95" s="675">
        <f>+AA95+入力と結果!G95</f>
        <v>61656.4</v>
      </c>
      <c r="AD95" s="676">
        <f t="shared" si="13"/>
        <v>61656.4</v>
      </c>
      <c r="AE95" s="679">
        <v>68624.608065212</v>
      </c>
      <c r="AF95" s="676">
        <f t="shared" si="15"/>
        <v>6968.2080652119985</v>
      </c>
      <c r="AG95" s="677">
        <f>+AE95*賃金!I91</f>
        <v>17274.800356427178</v>
      </c>
      <c r="AH95" s="665"/>
      <c r="AI95" s="663">
        <f>+AH$7*係数表!AK95</f>
        <v>10911.889900011736</v>
      </c>
      <c r="AJ95" s="663">
        <f t="shared" si="14"/>
        <v>79536.497965223738</v>
      </c>
      <c r="AK95" s="664">
        <f>+AE95*係数表!AD95</f>
        <v>48716.062320625395</v>
      </c>
      <c r="AL95" s="665">
        <f>+AI95*係数表!AD95</f>
        <v>7746.2636711837422</v>
      </c>
      <c r="AM95" s="666">
        <f t="shared" si="11"/>
        <v>56462.325991809135</v>
      </c>
      <c r="AN95" s="664">
        <f>+AE95*係数表!Y95</f>
        <v>3269.1719310173075</v>
      </c>
      <c r="AO95" s="665">
        <f>+AI95*係数表!Y95</f>
        <v>519.82583480215646</v>
      </c>
      <c r="AP95" s="666">
        <f t="shared" si="12"/>
        <v>3788.9977658194639</v>
      </c>
      <c r="AQ95" s="196"/>
      <c r="AR95" s="664">
        <f>+AJ95*環境係数!AD92</f>
        <v>176269.58260922667</v>
      </c>
      <c r="AS95" s="666">
        <f>+AJ95*環境係数!AE92</f>
        <v>11669.4735853152</v>
      </c>
      <c r="AT95" s="187"/>
    </row>
    <row r="96" spans="1:46" ht="15.5" customHeight="1">
      <c r="A96" s="127">
        <v>90</v>
      </c>
      <c r="B96" s="188" t="s">
        <v>298</v>
      </c>
      <c r="C96" s="185" t="s">
        <v>299</v>
      </c>
      <c r="D96" s="667">
        <f>+入力と結果!D96+入力と結果!F96</f>
        <v>0</v>
      </c>
      <c r="E96" s="668">
        <f>+入力と結果!D96*係数表!T96</f>
        <v>0</v>
      </c>
      <c r="F96" s="669">
        <f>+E96+入力と結果!F96</f>
        <v>0</v>
      </c>
      <c r="G96" s="670">
        <f>+入力と結果!D96*係数表!S96</f>
        <v>0</v>
      </c>
      <c r="H96" s="671">
        <f>+$F96*係数表!E96</f>
        <v>0</v>
      </c>
      <c r="I96" s="672">
        <f>+$F96*係数表!F96</f>
        <v>0</v>
      </c>
      <c r="J96" s="672">
        <f>+$F96*係数表!G96</f>
        <v>0</v>
      </c>
      <c r="K96" s="672">
        <f>+$F96*係数表!H96</f>
        <v>0</v>
      </c>
      <c r="L96" s="672">
        <f>+$F96*係数表!I96</f>
        <v>0</v>
      </c>
      <c r="M96" s="672">
        <f>+$F96*係数表!J96</f>
        <v>0</v>
      </c>
      <c r="N96" s="672">
        <f>+$F96*係数表!K96</f>
        <v>0</v>
      </c>
      <c r="O96" s="672">
        <f>+$F96*係数表!L96</f>
        <v>0</v>
      </c>
      <c r="P96" s="673">
        <f>+$F96*係数表!M96</f>
        <v>0</v>
      </c>
      <c r="Q96" s="671">
        <f>+$G96*係数表!E96</f>
        <v>0</v>
      </c>
      <c r="R96" s="672">
        <f>+$G96*係数表!F96</f>
        <v>0</v>
      </c>
      <c r="S96" s="672">
        <f>+$G96*係数表!G96</f>
        <v>0</v>
      </c>
      <c r="T96" s="672">
        <f>+$G96*係数表!H96</f>
        <v>0</v>
      </c>
      <c r="U96" s="672">
        <f>+$G96*係数表!I96</f>
        <v>0</v>
      </c>
      <c r="V96" s="672">
        <f>+$G96*係数表!J96</f>
        <v>0</v>
      </c>
      <c r="W96" s="672">
        <f>+$G96*係数表!K96</f>
        <v>0</v>
      </c>
      <c r="X96" s="672">
        <f>+$G96*係数表!L96</f>
        <v>0</v>
      </c>
      <c r="Y96" s="673">
        <f>+$G96*係数表!M96</f>
        <v>0</v>
      </c>
      <c r="Z96" s="678">
        <f t="shared" si="16"/>
        <v>0</v>
      </c>
      <c r="AA96" s="667">
        <f>+入力と結果!E96*係数表!T96</f>
        <v>455197.10949187895</v>
      </c>
      <c r="AB96" s="674">
        <f>+入力と結果!E96*係数表!S96</f>
        <v>406.04050812111166</v>
      </c>
      <c r="AC96" s="675">
        <f>+AA96+入力と結果!G96</f>
        <v>455197.10949187895</v>
      </c>
      <c r="AD96" s="676">
        <f t="shared" si="13"/>
        <v>455197.10949187895</v>
      </c>
      <c r="AE96" s="679">
        <v>469962.19778404536</v>
      </c>
      <c r="AF96" s="676">
        <f t="shared" si="15"/>
        <v>14765.088292166416</v>
      </c>
      <c r="AG96" s="677">
        <f>+AE96*賃金!I92</f>
        <v>226109.59842104561</v>
      </c>
      <c r="AH96" s="665"/>
      <c r="AI96" s="663">
        <f>+AH$7*係数表!AK96</f>
        <v>40138.414298431584</v>
      </c>
      <c r="AJ96" s="663">
        <f t="shared" si="14"/>
        <v>510100.61208247696</v>
      </c>
      <c r="AK96" s="664">
        <f>+AE96*係数表!AD96</f>
        <v>373896.19505285477</v>
      </c>
      <c r="AL96" s="665">
        <f>+AI96*係数表!AD96</f>
        <v>31933.633071770779</v>
      </c>
      <c r="AM96" s="666">
        <f t="shared" si="11"/>
        <v>405829.82812462555</v>
      </c>
      <c r="AN96" s="664">
        <f>+AE96*係数表!Y96</f>
        <v>47404.311780030876</v>
      </c>
      <c r="AO96" s="665">
        <f>+AI96*係数表!Y96</f>
        <v>4048.6956498429577</v>
      </c>
      <c r="AP96" s="666">
        <f t="shared" si="12"/>
        <v>51453.007429873833</v>
      </c>
      <c r="AQ96" s="196"/>
      <c r="AR96" s="664">
        <f>+AJ96*環境係数!AD93</f>
        <v>1701972.4819505834</v>
      </c>
      <c r="AS96" s="666">
        <f>+AJ96*環境係数!AE93</f>
        <v>94654.423580430419</v>
      </c>
      <c r="AT96" s="187"/>
    </row>
    <row r="97" spans="1:46" ht="15.5" customHeight="1">
      <c r="A97" s="127">
        <v>91</v>
      </c>
      <c r="B97" s="188" t="s">
        <v>300</v>
      </c>
      <c r="C97" s="185" t="s">
        <v>301</v>
      </c>
      <c r="D97" s="667">
        <f>+入力と結果!D97+入力と結果!F97</f>
        <v>0</v>
      </c>
      <c r="E97" s="668">
        <f>+入力と結果!D97*係数表!T97</f>
        <v>0</v>
      </c>
      <c r="F97" s="669">
        <f>+E97+入力と結果!F97</f>
        <v>0</v>
      </c>
      <c r="G97" s="670">
        <f>+入力と結果!D97*係数表!S97</f>
        <v>0</v>
      </c>
      <c r="H97" s="671">
        <f>+$F97*係数表!E97</f>
        <v>0</v>
      </c>
      <c r="I97" s="672">
        <f>+$F97*係数表!F97</f>
        <v>0</v>
      </c>
      <c r="J97" s="672">
        <f>+$F97*係数表!G97</f>
        <v>0</v>
      </c>
      <c r="K97" s="672">
        <f>+$F97*係数表!H97</f>
        <v>0</v>
      </c>
      <c r="L97" s="672">
        <f>+$F97*係数表!I97</f>
        <v>0</v>
      </c>
      <c r="M97" s="672">
        <f>+$F97*係数表!J97</f>
        <v>0</v>
      </c>
      <c r="N97" s="672">
        <f>+$F97*係数表!K97</f>
        <v>0</v>
      </c>
      <c r="O97" s="672">
        <f>+$F97*係数表!L97</f>
        <v>0</v>
      </c>
      <c r="P97" s="673">
        <f>+$F97*係数表!M97</f>
        <v>0</v>
      </c>
      <c r="Q97" s="671">
        <f>+$G97*係数表!E97</f>
        <v>0</v>
      </c>
      <c r="R97" s="672">
        <f>+$G97*係数表!F97</f>
        <v>0</v>
      </c>
      <c r="S97" s="672">
        <f>+$G97*係数表!G97</f>
        <v>0</v>
      </c>
      <c r="T97" s="672">
        <f>+$G97*係数表!H97</f>
        <v>0</v>
      </c>
      <c r="U97" s="672">
        <f>+$G97*係数表!I97</f>
        <v>0</v>
      </c>
      <c r="V97" s="672">
        <f>+$G97*係数表!J97</f>
        <v>0</v>
      </c>
      <c r="W97" s="672">
        <f>+$G97*係数表!K97</f>
        <v>0</v>
      </c>
      <c r="X97" s="672">
        <f>+$G97*係数表!L97</f>
        <v>0</v>
      </c>
      <c r="Y97" s="673">
        <f>+$G97*係数表!M97</f>
        <v>0</v>
      </c>
      <c r="Z97" s="678">
        <f t="shared" si="16"/>
        <v>0</v>
      </c>
      <c r="AA97" s="667">
        <f>+入力と結果!E97*係数表!T97</f>
        <v>25134.746070466295</v>
      </c>
      <c r="AB97" s="674">
        <f>+入力と結果!E97*係数表!S97</f>
        <v>2605.003929533706</v>
      </c>
      <c r="AC97" s="675">
        <f>+AA97+入力と結果!G97</f>
        <v>25134.746070466295</v>
      </c>
      <c r="AD97" s="676">
        <f t="shared" si="13"/>
        <v>25134.746070466295</v>
      </c>
      <c r="AE97" s="679">
        <v>25134.746070466295</v>
      </c>
      <c r="AF97" s="676">
        <f t="shared" si="15"/>
        <v>0</v>
      </c>
      <c r="AG97" s="677">
        <f>+AE97*賃金!I93</f>
        <v>7029.5384056085459</v>
      </c>
      <c r="AH97" s="665"/>
      <c r="AI97" s="663">
        <f>+AH$7*係数表!AK97</f>
        <v>0</v>
      </c>
      <c r="AJ97" s="663">
        <f t="shared" si="14"/>
        <v>25134.746070466295</v>
      </c>
      <c r="AK97" s="664">
        <f>+AE97*係数表!AD97</f>
        <v>14049.207230173406</v>
      </c>
      <c r="AL97" s="665">
        <f>+AI97*係数表!AD97</f>
        <v>0</v>
      </c>
      <c r="AM97" s="666">
        <f t="shared" si="11"/>
        <v>14049.207230173406</v>
      </c>
      <c r="AN97" s="664">
        <f>+AE97*係数表!Y97</f>
        <v>1123.3820482236151</v>
      </c>
      <c r="AO97" s="665">
        <f>+AI97*係数表!Y97</f>
        <v>0</v>
      </c>
      <c r="AP97" s="666">
        <f t="shared" si="12"/>
        <v>1123.3820482236151</v>
      </c>
      <c r="AQ97" s="196"/>
      <c r="AR97" s="664">
        <f>+AJ97*環境係数!AD94</f>
        <v>35102.973252613636</v>
      </c>
      <c r="AS97" s="666">
        <f>+AJ97*環境係数!AE94</f>
        <v>2460.7747335769227</v>
      </c>
      <c r="AT97" s="187"/>
    </row>
    <row r="98" spans="1:46" ht="15.5" customHeight="1">
      <c r="A98" s="127">
        <v>92</v>
      </c>
      <c r="B98" s="188" t="s">
        <v>302</v>
      </c>
      <c r="C98" s="185" t="s">
        <v>303</v>
      </c>
      <c r="D98" s="667">
        <f>+入力と結果!D98+入力と結果!F98</f>
        <v>0</v>
      </c>
      <c r="E98" s="668">
        <f>+入力と結果!D98*係数表!T98</f>
        <v>0</v>
      </c>
      <c r="F98" s="669">
        <f>+E98+入力と結果!F98</f>
        <v>0</v>
      </c>
      <c r="G98" s="670">
        <f>+入力と結果!D98*係数表!S98</f>
        <v>0</v>
      </c>
      <c r="H98" s="671">
        <f>+$F98*係数表!E98</f>
        <v>0</v>
      </c>
      <c r="I98" s="672">
        <f>+$F98*係数表!F98</f>
        <v>0</v>
      </c>
      <c r="J98" s="672">
        <f>+$F98*係数表!G98</f>
        <v>0</v>
      </c>
      <c r="K98" s="672">
        <f>+$F98*係数表!H98</f>
        <v>0</v>
      </c>
      <c r="L98" s="672">
        <f>+$F98*係数表!I98</f>
        <v>0</v>
      </c>
      <c r="M98" s="672">
        <f>+$F98*係数表!J98</f>
        <v>0</v>
      </c>
      <c r="N98" s="672">
        <f>+$F98*係数表!K98</f>
        <v>0</v>
      </c>
      <c r="O98" s="672">
        <f>+$F98*係数表!L98</f>
        <v>0</v>
      </c>
      <c r="P98" s="673">
        <f>+$F98*係数表!M98</f>
        <v>0</v>
      </c>
      <c r="Q98" s="671">
        <f>+$G98*係数表!E98</f>
        <v>0</v>
      </c>
      <c r="R98" s="672">
        <f>+$G98*係数表!F98</f>
        <v>0</v>
      </c>
      <c r="S98" s="672">
        <f>+$G98*係数表!G98</f>
        <v>0</v>
      </c>
      <c r="T98" s="672">
        <f>+$G98*係数表!H98</f>
        <v>0</v>
      </c>
      <c r="U98" s="672">
        <f>+$G98*係数表!I98</f>
        <v>0</v>
      </c>
      <c r="V98" s="672">
        <f>+$G98*係数表!J98</f>
        <v>0</v>
      </c>
      <c r="W98" s="672">
        <f>+$G98*係数表!K98</f>
        <v>0</v>
      </c>
      <c r="X98" s="672">
        <f>+$G98*係数表!L98</f>
        <v>0</v>
      </c>
      <c r="Y98" s="673">
        <f>+$G98*係数表!M98</f>
        <v>0</v>
      </c>
      <c r="Z98" s="678">
        <f t="shared" si="16"/>
        <v>0</v>
      </c>
      <c r="AA98" s="667">
        <f>+入力と結果!E98*係数表!T98</f>
        <v>386059.89018996706</v>
      </c>
      <c r="AB98" s="674">
        <f>+入力と結果!E98*係数表!S98</f>
        <v>41.359810032915235</v>
      </c>
      <c r="AC98" s="675">
        <f>+AA98+入力と結果!G98</f>
        <v>386059.89018996706</v>
      </c>
      <c r="AD98" s="676">
        <f t="shared" si="13"/>
        <v>386059.89018996706</v>
      </c>
      <c r="AE98" s="679">
        <v>390223.01917221141</v>
      </c>
      <c r="AF98" s="676">
        <f t="shared" si="15"/>
        <v>4163.1289822443505</v>
      </c>
      <c r="AG98" s="677">
        <f>+AE98*賃金!I94</f>
        <v>151921.21246098564</v>
      </c>
      <c r="AH98" s="665"/>
      <c r="AI98" s="663">
        <f>+AH$7*係数表!AK98</f>
        <v>62400.661742914381</v>
      </c>
      <c r="AJ98" s="663">
        <f t="shared" si="14"/>
        <v>452623.68091512576</v>
      </c>
      <c r="AK98" s="664">
        <f>+AE98*係数表!AD98</f>
        <v>205494.38009087564</v>
      </c>
      <c r="AL98" s="665">
        <f>+AI98*係数表!AD98</f>
        <v>32860.658321290961</v>
      </c>
      <c r="AM98" s="666">
        <f t="shared" si="11"/>
        <v>238355.03841216658</v>
      </c>
      <c r="AN98" s="664">
        <f>+AE98*係数表!Y98</f>
        <v>37533.021323117529</v>
      </c>
      <c r="AO98" s="665">
        <f>+AI98*係数表!Y98</f>
        <v>6001.9149376214818</v>
      </c>
      <c r="AP98" s="666">
        <f t="shared" si="12"/>
        <v>43534.936260739014</v>
      </c>
      <c r="AQ98" s="196"/>
      <c r="AR98" s="664">
        <f>+AJ98*環境係数!AD95</f>
        <v>568798.49653596408</v>
      </c>
      <c r="AS98" s="666">
        <f>+AJ98*環境係数!AE95</f>
        <v>32182.344783820536</v>
      </c>
      <c r="AT98" s="187"/>
    </row>
    <row r="99" spans="1:46" ht="15.5" customHeight="1">
      <c r="A99" s="127">
        <v>93</v>
      </c>
      <c r="B99" s="188" t="s">
        <v>304</v>
      </c>
      <c r="C99" s="185" t="s">
        <v>305</v>
      </c>
      <c r="D99" s="667">
        <f>+入力と結果!D99+入力と結果!F99</f>
        <v>0</v>
      </c>
      <c r="E99" s="668">
        <f>+入力と結果!D99*係数表!T99</f>
        <v>0</v>
      </c>
      <c r="F99" s="669">
        <f>+E99+入力と結果!F99</f>
        <v>0</v>
      </c>
      <c r="G99" s="670">
        <f>+入力と結果!D99*係数表!S99</f>
        <v>0</v>
      </c>
      <c r="H99" s="671">
        <f>+$F99*係数表!E99</f>
        <v>0</v>
      </c>
      <c r="I99" s="672">
        <f>+$F99*係数表!F99</f>
        <v>0</v>
      </c>
      <c r="J99" s="672">
        <f>+$F99*係数表!G99</f>
        <v>0</v>
      </c>
      <c r="K99" s="672">
        <f>+$F99*係数表!H99</f>
        <v>0</v>
      </c>
      <c r="L99" s="672">
        <f>+$F99*係数表!I99</f>
        <v>0</v>
      </c>
      <c r="M99" s="672">
        <f>+$F99*係数表!J99</f>
        <v>0</v>
      </c>
      <c r="N99" s="672">
        <f>+$F99*係数表!K99</f>
        <v>0</v>
      </c>
      <c r="O99" s="672">
        <f>+$F99*係数表!L99</f>
        <v>0</v>
      </c>
      <c r="P99" s="673">
        <f>+$F99*係数表!M99</f>
        <v>0</v>
      </c>
      <c r="Q99" s="671">
        <f>+$G99*係数表!E99</f>
        <v>0</v>
      </c>
      <c r="R99" s="672">
        <f>+$G99*係数表!F99</f>
        <v>0</v>
      </c>
      <c r="S99" s="672">
        <f>+$G99*係数表!G99</f>
        <v>0</v>
      </c>
      <c r="T99" s="672">
        <f>+$G99*係数表!H99</f>
        <v>0</v>
      </c>
      <c r="U99" s="672">
        <f>+$G99*係数表!I99</f>
        <v>0</v>
      </c>
      <c r="V99" s="672">
        <f>+$G99*係数表!J99</f>
        <v>0</v>
      </c>
      <c r="W99" s="672">
        <f>+$G99*係数表!K99</f>
        <v>0</v>
      </c>
      <c r="X99" s="672">
        <f>+$G99*係数表!L99</f>
        <v>0</v>
      </c>
      <c r="Y99" s="673">
        <f>+$G99*係数表!M99</f>
        <v>0</v>
      </c>
      <c r="Z99" s="678">
        <f t="shared" si="16"/>
        <v>0</v>
      </c>
      <c r="AA99" s="667">
        <f>+入力と結果!E99*係数表!T99</f>
        <v>2734.2000000000003</v>
      </c>
      <c r="AB99" s="674">
        <f>+入力と結果!E99*係数表!S99</f>
        <v>0</v>
      </c>
      <c r="AC99" s="675">
        <f>+AA99+入力と結果!G99</f>
        <v>2734.2000000000003</v>
      </c>
      <c r="AD99" s="676">
        <f t="shared" si="13"/>
        <v>2734.2000000000003</v>
      </c>
      <c r="AE99" s="679">
        <v>9545.8686938947358</v>
      </c>
      <c r="AF99" s="676">
        <f t="shared" si="15"/>
        <v>6811.668693894735</v>
      </c>
      <c r="AG99" s="677">
        <f>+AE99*賃金!I95</f>
        <v>3784.909393505447</v>
      </c>
      <c r="AH99" s="665"/>
      <c r="AI99" s="663">
        <f>+AH$7*係数表!AK99</f>
        <v>1455.2715391259424</v>
      </c>
      <c r="AJ99" s="663">
        <f t="shared" si="14"/>
        <v>11001.140233020678</v>
      </c>
      <c r="AK99" s="664">
        <f>+AE99*係数表!AD99</f>
        <v>5285.9673247338014</v>
      </c>
      <c r="AL99" s="665">
        <f>+AI99*係数表!AD99</f>
        <v>805.84785430316197</v>
      </c>
      <c r="AM99" s="666">
        <f t="shared" si="11"/>
        <v>6091.8151790369629</v>
      </c>
      <c r="AN99" s="664">
        <f>+AE99*係数表!Y99</f>
        <v>808.072638152781</v>
      </c>
      <c r="AO99" s="665">
        <f>+AI99*係数表!Y99</f>
        <v>123.19100016557654</v>
      </c>
      <c r="AP99" s="666">
        <f t="shared" si="12"/>
        <v>931.26363831835749</v>
      </c>
      <c r="AQ99" s="196"/>
      <c r="AR99" s="664">
        <f>+AJ99*環境係数!AD96</f>
        <v>8734.2897792560179</v>
      </c>
      <c r="AS99" s="666">
        <f>+AJ99*環境係数!AE96</f>
        <v>533.71230516978756</v>
      </c>
      <c r="AT99" s="187"/>
    </row>
    <row r="100" spans="1:46" ht="15.5" customHeight="1">
      <c r="A100" s="127">
        <v>94</v>
      </c>
      <c r="B100" s="188" t="s">
        <v>306</v>
      </c>
      <c r="C100" s="185" t="s">
        <v>307</v>
      </c>
      <c r="D100" s="667">
        <f>+入力と結果!D100+入力と結果!F100</f>
        <v>0</v>
      </c>
      <c r="E100" s="668">
        <f>+入力と結果!D100*係数表!T100</f>
        <v>0</v>
      </c>
      <c r="F100" s="669">
        <f>+E100+入力と結果!F100</f>
        <v>0</v>
      </c>
      <c r="G100" s="670">
        <f>+入力と結果!D100*係数表!S100</f>
        <v>0</v>
      </c>
      <c r="H100" s="671">
        <f>+$F100*係数表!E100</f>
        <v>0</v>
      </c>
      <c r="I100" s="672">
        <f>+$F100*係数表!F100</f>
        <v>0</v>
      </c>
      <c r="J100" s="672">
        <f>+$F100*係数表!G100</f>
        <v>0</v>
      </c>
      <c r="K100" s="672">
        <f>+$F100*係数表!H100</f>
        <v>0</v>
      </c>
      <c r="L100" s="672">
        <f>+$F100*係数表!I100</f>
        <v>0</v>
      </c>
      <c r="M100" s="672">
        <f>+$F100*係数表!J100</f>
        <v>0</v>
      </c>
      <c r="N100" s="672">
        <f>+$F100*係数表!K100</f>
        <v>0</v>
      </c>
      <c r="O100" s="672">
        <f>+$F100*係数表!L100</f>
        <v>0</v>
      </c>
      <c r="P100" s="673">
        <f>+$F100*係数表!M100</f>
        <v>0</v>
      </c>
      <c r="Q100" s="671">
        <f>+$G100*係数表!E100</f>
        <v>0</v>
      </c>
      <c r="R100" s="672">
        <f>+$G100*係数表!F100</f>
        <v>0</v>
      </c>
      <c r="S100" s="672">
        <f>+$G100*係数表!G100</f>
        <v>0</v>
      </c>
      <c r="T100" s="672">
        <f>+$G100*係数表!H100</f>
        <v>0</v>
      </c>
      <c r="U100" s="672">
        <f>+$G100*係数表!I100</f>
        <v>0</v>
      </c>
      <c r="V100" s="672">
        <f>+$G100*係数表!J100</f>
        <v>0</v>
      </c>
      <c r="W100" s="672">
        <f>+$G100*係数表!K100</f>
        <v>0</v>
      </c>
      <c r="X100" s="672">
        <f>+$G100*係数表!L100</f>
        <v>0</v>
      </c>
      <c r="Y100" s="673">
        <f>+$G100*係数表!M100</f>
        <v>0</v>
      </c>
      <c r="Z100" s="678">
        <f t="shared" si="16"/>
        <v>0</v>
      </c>
      <c r="AA100" s="667">
        <f>+入力と結果!E100*係数表!T100</f>
        <v>323904.2</v>
      </c>
      <c r="AB100" s="674">
        <f>+入力と結果!E100*係数表!S100</f>
        <v>0</v>
      </c>
      <c r="AC100" s="675">
        <f>+AA100+入力と結果!G100</f>
        <v>323904.2</v>
      </c>
      <c r="AD100" s="676">
        <f t="shared" si="13"/>
        <v>323904.2</v>
      </c>
      <c r="AE100" s="679">
        <v>323904.2</v>
      </c>
      <c r="AF100" s="676">
        <f t="shared" si="15"/>
        <v>0</v>
      </c>
      <c r="AG100" s="677">
        <f>+AE100*賃金!I96</f>
        <v>170444.45666364644</v>
      </c>
      <c r="AH100" s="665"/>
      <c r="AI100" s="663">
        <f>+AH$7*係数表!AK100</f>
        <v>15583.5499939781</v>
      </c>
      <c r="AJ100" s="663">
        <f t="shared" si="14"/>
        <v>339487.74999397813</v>
      </c>
      <c r="AK100" s="664">
        <f>+AE100*係数表!AD100</f>
        <v>223501.44773125803</v>
      </c>
      <c r="AL100" s="665">
        <f>+AI100*係数表!AD100</f>
        <v>10753.012725511255</v>
      </c>
      <c r="AM100" s="666">
        <f t="shared" si="11"/>
        <v>234254.46045676927</v>
      </c>
      <c r="AN100" s="664">
        <f>+AE100*係数表!Y100</f>
        <v>52997.20417845848</v>
      </c>
      <c r="AO100" s="665">
        <f>+AI100*係数表!Y100</f>
        <v>2549.7804006742508</v>
      </c>
      <c r="AP100" s="666">
        <f t="shared" si="12"/>
        <v>55546.984579132732</v>
      </c>
      <c r="AQ100" s="196"/>
      <c r="AR100" s="664">
        <f>+AJ100*環境係数!AD97</f>
        <v>794888.25813954556</v>
      </c>
      <c r="AS100" s="666">
        <f>+AJ100*環境係数!AE97</f>
        <v>44455.290700489561</v>
      </c>
      <c r="AT100" s="187"/>
    </row>
    <row r="101" spans="1:46" ht="15.5" customHeight="1">
      <c r="A101" s="127">
        <v>95</v>
      </c>
      <c r="B101" s="188" t="s">
        <v>308</v>
      </c>
      <c r="C101" s="185" t="s">
        <v>309</v>
      </c>
      <c r="D101" s="667">
        <f>+入力と結果!D101+入力と結果!F101</f>
        <v>0</v>
      </c>
      <c r="E101" s="668">
        <f>+入力と結果!D101*係数表!T101</f>
        <v>0</v>
      </c>
      <c r="F101" s="669">
        <f>+E101+入力と結果!F101</f>
        <v>0</v>
      </c>
      <c r="G101" s="670">
        <f>+入力と結果!D101*係数表!S101</f>
        <v>0</v>
      </c>
      <c r="H101" s="671">
        <f>+$F101*係数表!E101</f>
        <v>0</v>
      </c>
      <c r="I101" s="672">
        <f>+$F101*係数表!F101</f>
        <v>0</v>
      </c>
      <c r="J101" s="672">
        <f>+$F101*係数表!G101</f>
        <v>0</v>
      </c>
      <c r="K101" s="672">
        <f>+$F101*係数表!H101</f>
        <v>0</v>
      </c>
      <c r="L101" s="672">
        <f>+$F101*係数表!I101</f>
        <v>0</v>
      </c>
      <c r="M101" s="672">
        <f>+$F101*係数表!J101</f>
        <v>0</v>
      </c>
      <c r="N101" s="672">
        <f>+$F101*係数表!K101</f>
        <v>0</v>
      </c>
      <c r="O101" s="672">
        <f>+$F101*係数表!L101</f>
        <v>0</v>
      </c>
      <c r="P101" s="673">
        <f>+$F101*係数表!M101</f>
        <v>0</v>
      </c>
      <c r="Q101" s="671">
        <f>+$G101*係数表!E101</f>
        <v>0</v>
      </c>
      <c r="R101" s="672">
        <f>+$G101*係数表!F101</f>
        <v>0</v>
      </c>
      <c r="S101" s="672">
        <f>+$G101*係数表!G101</f>
        <v>0</v>
      </c>
      <c r="T101" s="672">
        <f>+$G101*係数表!H101</f>
        <v>0</v>
      </c>
      <c r="U101" s="672">
        <f>+$G101*係数表!I101</f>
        <v>0</v>
      </c>
      <c r="V101" s="672">
        <f>+$G101*係数表!J101</f>
        <v>0</v>
      </c>
      <c r="W101" s="672">
        <f>+$G101*係数表!K101</f>
        <v>0</v>
      </c>
      <c r="X101" s="672">
        <f>+$G101*係数表!L101</f>
        <v>0</v>
      </c>
      <c r="Y101" s="673">
        <f>+$G101*係数表!M101</f>
        <v>0</v>
      </c>
      <c r="Z101" s="678">
        <f t="shared" si="16"/>
        <v>0</v>
      </c>
      <c r="AA101" s="667">
        <f>+入力と結果!E101*係数表!T101</f>
        <v>57578.05</v>
      </c>
      <c r="AB101" s="674">
        <f>+入力と結果!E101*係数表!S101</f>
        <v>0</v>
      </c>
      <c r="AC101" s="675">
        <f>+AA101+入力と結果!G101</f>
        <v>57578.05</v>
      </c>
      <c r="AD101" s="676">
        <f t="shared" si="13"/>
        <v>57578.05</v>
      </c>
      <c r="AE101" s="679">
        <v>57578.05</v>
      </c>
      <c r="AF101" s="676">
        <f t="shared" si="15"/>
        <v>0</v>
      </c>
      <c r="AG101" s="677">
        <f>+AE101*賃金!I97</f>
        <v>32882.485038000079</v>
      </c>
      <c r="AH101" s="665"/>
      <c r="AI101" s="663">
        <f>+AH$7*係数表!AK101</f>
        <v>9207.3205457953918</v>
      </c>
      <c r="AJ101" s="663">
        <f t="shared" si="14"/>
        <v>66785.370545795391</v>
      </c>
      <c r="AK101" s="664">
        <f>+AE101*係数表!AD101</f>
        <v>44167.669898323853</v>
      </c>
      <c r="AL101" s="665">
        <f>+AI101*係数表!AD101</f>
        <v>7062.8632702001169</v>
      </c>
      <c r="AM101" s="666">
        <f t="shared" si="11"/>
        <v>51230.533168523973</v>
      </c>
      <c r="AN101" s="664">
        <f>+AE101*係数表!Y101</f>
        <v>9435.8200037241713</v>
      </c>
      <c r="AO101" s="665">
        <f>+AI101*係数表!Y101</f>
        <v>1508.8843645576171</v>
      </c>
      <c r="AP101" s="666">
        <f t="shared" si="12"/>
        <v>10944.704368281789</v>
      </c>
      <c r="AQ101" s="196"/>
      <c r="AR101" s="664">
        <f>+AJ101*環境係数!AD98</f>
        <v>201761.19491056504</v>
      </c>
      <c r="AS101" s="666">
        <f>+AJ101*環境係数!AE98</f>
        <v>12283.265195574999</v>
      </c>
      <c r="AT101" s="187"/>
    </row>
    <row r="102" spans="1:46" ht="15.5" customHeight="1">
      <c r="A102" s="127">
        <v>96</v>
      </c>
      <c r="B102" s="188" t="s">
        <v>310</v>
      </c>
      <c r="C102" s="185" t="s">
        <v>43</v>
      </c>
      <c r="D102" s="667">
        <f>+入力と結果!D102+入力と結果!F102</f>
        <v>0</v>
      </c>
      <c r="E102" s="668">
        <f>+入力と結果!D102*係数表!T102</f>
        <v>0</v>
      </c>
      <c r="F102" s="669">
        <f>+E102+入力と結果!F102</f>
        <v>0</v>
      </c>
      <c r="G102" s="670">
        <f>+入力と結果!D102*係数表!S102</f>
        <v>0</v>
      </c>
      <c r="H102" s="671">
        <f>+$F102*係数表!E102</f>
        <v>0</v>
      </c>
      <c r="I102" s="672">
        <f>+$F102*係数表!F102</f>
        <v>0</v>
      </c>
      <c r="J102" s="672">
        <f>+$F102*係数表!G102</f>
        <v>0</v>
      </c>
      <c r="K102" s="672">
        <f>+$F102*係数表!H102</f>
        <v>0</v>
      </c>
      <c r="L102" s="672">
        <f>+$F102*係数表!I102</f>
        <v>0</v>
      </c>
      <c r="M102" s="672">
        <f>+$F102*係数表!J102</f>
        <v>0</v>
      </c>
      <c r="N102" s="672">
        <f>+$F102*係数表!K102</f>
        <v>0</v>
      </c>
      <c r="O102" s="672">
        <f>+$F102*係数表!L102</f>
        <v>0</v>
      </c>
      <c r="P102" s="673">
        <f>+$F102*係数表!M102</f>
        <v>0</v>
      </c>
      <c r="Q102" s="671">
        <f>+$G102*係数表!E102</f>
        <v>0</v>
      </c>
      <c r="R102" s="672">
        <f>+$G102*係数表!F102</f>
        <v>0</v>
      </c>
      <c r="S102" s="672">
        <f>+$G102*係数表!G102</f>
        <v>0</v>
      </c>
      <c r="T102" s="672">
        <f>+$G102*係数表!H102</f>
        <v>0</v>
      </c>
      <c r="U102" s="672">
        <f>+$G102*係数表!I102</f>
        <v>0</v>
      </c>
      <c r="V102" s="672">
        <f>+$G102*係数表!J102</f>
        <v>0</v>
      </c>
      <c r="W102" s="672">
        <f>+$G102*係数表!K102</f>
        <v>0</v>
      </c>
      <c r="X102" s="672">
        <f>+$G102*係数表!L102</f>
        <v>0</v>
      </c>
      <c r="Y102" s="673">
        <f>+$G102*係数表!M102</f>
        <v>0</v>
      </c>
      <c r="Z102" s="678">
        <f t="shared" si="16"/>
        <v>0</v>
      </c>
      <c r="AA102" s="667">
        <f>+入力と結果!E102*係数表!T102</f>
        <v>181535.66245136748</v>
      </c>
      <c r="AB102" s="674">
        <f>+入力と結果!E102*係数表!S102</f>
        <v>3896.0875486325253</v>
      </c>
      <c r="AC102" s="675">
        <f>+AA102+入力と結果!G102</f>
        <v>181535.66245136748</v>
      </c>
      <c r="AD102" s="676">
        <f t="shared" si="13"/>
        <v>181535.66245136748</v>
      </c>
      <c r="AE102" s="679">
        <v>207709.17498315388</v>
      </c>
      <c r="AF102" s="676">
        <f t="shared" si="15"/>
        <v>26173.5125317864</v>
      </c>
      <c r="AG102" s="677">
        <f>+AE102*賃金!I98</f>
        <v>99115.455754441718</v>
      </c>
      <c r="AH102" s="665"/>
      <c r="AI102" s="663">
        <f>+AH$7*係数表!AK102</f>
        <v>22206.433826792756</v>
      </c>
      <c r="AJ102" s="663">
        <f t="shared" si="14"/>
        <v>229915.60880994663</v>
      </c>
      <c r="AK102" s="664">
        <f>+AE102*係数表!AD102</f>
        <v>128211.00138154298</v>
      </c>
      <c r="AL102" s="665">
        <f>+AI102*係数表!AD102</f>
        <v>13707.189960563763</v>
      </c>
      <c r="AM102" s="666">
        <f t="shared" si="11"/>
        <v>141918.19134210676</v>
      </c>
      <c r="AN102" s="664">
        <f>+AE102*係数表!Y102</f>
        <v>26748.992432381125</v>
      </c>
      <c r="AO102" s="665">
        <f>+AI102*係数表!Y102</f>
        <v>2859.7664519693349</v>
      </c>
      <c r="AP102" s="666">
        <f t="shared" si="12"/>
        <v>29608.75888435046</v>
      </c>
      <c r="AQ102" s="196"/>
      <c r="AR102" s="664">
        <f>+AJ102*環境係数!AD99</f>
        <v>574612.87333882309</v>
      </c>
      <c r="AS102" s="666">
        <f>+AJ102*環境係数!AE99</f>
        <v>33617.527957213766</v>
      </c>
      <c r="AT102" s="187"/>
    </row>
    <row r="103" spans="1:46" ht="15.5" customHeight="1">
      <c r="A103" s="127">
        <v>97</v>
      </c>
      <c r="B103" s="188" t="s">
        <v>311</v>
      </c>
      <c r="C103" s="185" t="s">
        <v>312</v>
      </c>
      <c r="D103" s="667">
        <f>+入力と結果!D103+入力と結果!F103</f>
        <v>0</v>
      </c>
      <c r="E103" s="668">
        <f>+入力と結果!D103*係数表!T103</f>
        <v>0</v>
      </c>
      <c r="F103" s="669">
        <f>+E103+入力と結果!F103</f>
        <v>0</v>
      </c>
      <c r="G103" s="670">
        <f>+入力と結果!D103*係数表!S103</f>
        <v>0</v>
      </c>
      <c r="H103" s="671">
        <f>+$F103*係数表!E103</f>
        <v>0</v>
      </c>
      <c r="I103" s="672">
        <f>+$F103*係数表!F103</f>
        <v>0</v>
      </c>
      <c r="J103" s="672">
        <f>+$F103*係数表!G103</f>
        <v>0</v>
      </c>
      <c r="K103" s="672">
        <f>+$F103*係数表!H103</f>
        <v>0</v>
      </c>
      <c r="L103" s="672">
        <f>+$F103*係数表!I103</f>
        <v>0</v>
      </c>
      <c r="M103" s="672">
        <f>+$F103*係数表!J103</f>
        <v>0</v>
      </c>
      <c r="N103" s="672">
        <f>+$F103*係数表!K103</f>
        <v>0</v>
      </c>
      <c r="O103" s="672">
        <f>+$F103*係数表!L103</f>
        <v>0</v>
      </c>
      <c r="P103" s="673">
        <f>+$F103*係数表!M103</f>
        <v>0</v>
      </c>
      <c r="Q103" s="671">
        <f>+$G103*係数表!E103</f>
        <v>0</v>
      </c>
      <c r="R103" s="672">
        <f>+$G103*係数表!F103</f>
        <v>0</v>
      </c>
      <c r="S103" s="672">
        <f>+$G103*係数表!G103</f>
        <v>0</v>
      </c>
      <c r="T103" s="672">
        <f>+$G103*係数表!H103</f>
        <v>0</v>
      </c>
      <c r="U103" s="672">
        <f>+$G103*係数表!I103</f>
        <v>0</v>
      </c>
      <c r="V103" s="672">
        <f>+$G103*係数表!J103</f>
        <v>0</v>
      </c>
      <c r="W103" s="672">
        <f>+$G103*係数表!K103</f>
        <v>0</v>
      </c>
      <c r="X103" s="672">
        <f>+$G103*係数表!L103</f>
        <v>0</v>
      </c>
      <c r="Y103" s="673">
        <f>+$G103*係数表!M103</f>
        <v>0</v>
      </c>
      <c r="Z103" s="678">
        <f t="shared" si="16"/>
        <v>0</v>
      </c>
      <c r="AA103" s="667">
        <f>+入力と結果!E103*係数表!T103</f>
        <v>19749.232511955375</v>
      </c>
      <c r="AB103" s="674">
        <f>+入力と結果!E103*係数表!S103</f>
        <v>218.76748804462298</v>
      </c>
      <c r="AC103" s="675">
        <f>+AA103+入力と結果!G103</f>
        <v>19749.232511955375</v>
      </c>
      <c r="AD103" s="676">
        <f t="shared" ref="AD103:AD114" si="17">+Z103+AC103</f>
        <v>19749.232511955375</v>
      </c>
      <c r="AE103" s="679">
        <v>132090.09171537356</v>
      </c>
      <c r="AF103" s="676">
        <f t="shared" si="15"/>
        <v>112340.85920341819</v>
      </c>
      <c r="AG103" s="677">
        <f>+AE103*賃金!I99</f>
        <v>13935.733638244485</v>
      </c>
      <c r="AH103" s="665"/>
      <c r="AI103" s="663">
        <f>+AH$7*係数表!AK103</f>
        <v>20547.462820157751</v>
      </c>
      <c r="AJ103" s="663">
        <f t="shared" ref="AJ103:AJ114" si="18">+AI103+AE103</f>
        <v>152637.55453553132</v>
      </c>
      <c r="AK103" s="664">
        <f>+AE103*係数表!AD103</f>
        <v>74786.536616480851</v>
      </c>
      <c r="AL103" s="665">
        <f>+AI103*係数表!AD103</f>
        <v>11633.526486503741</v>
      </c>
      <c r="AM103" s="666">
        <f t="shared" si="11"/>
        <v>86420.063102984597</v>
      </c>
      <c r="AN103" s="664">
        <f>+AE103*係数表!Y103</f>
        <v>4375.6208764235607</v>
      </c>
      <c r="AO103" s="665">
        <f>+AI103*係数表!Y103</f>
        <v>680.65595311381776</v>
      </c>
      <c r="AP103" s="666">
        <f t="shared" si="12"/>
        <v>5056.2768295373789</v>
      </c>
      <c r="AQ103" s="196"/>
      <c r="AR103" s="664">
        <f>+AJ103*環境係数!AD100</f>
        <v>259464.59562698091</v>
      </c>
      <c r="AS103" s="666">
        <f>+AJ103*環境係数!AE100</f>
        <v>17660.971418556408</v>
      </c>
      <c r="AT103" s="187"/>
    </row>
    <row r="104" spans="1:46" ht="15.5" customHeight="1">
      <c r="A104" s="127">
        <v>98</v>
      </c>
      <c r="B104" s="188" t="s">
        <v>313</v>
      </c>
      <c r="C104" s="185" t="s">
        <v>314</v>
      </c>
      <c r="D104" s="667">
        <f>+入力と結果!D104+入力と結果!F104</f>
        <v>0</v>
      </c>
      <c r="E104" s="668">
        <f>+入力と結果!D104*係数表!T104</f>
        <v>0</v>
      </c>
      <c r="F104" s="669">
        <f>+E104+入力と結果!F104</f>
        <v>0</v>
      </c>
      <c r="G104" s="670">
        <f>+入力と結果!D104*係数表!S104</f>
        <v>0</v>
      </c>
      <c r="H104" s="671">
        <f>+$F104*係数表!E104</f>
        <v>0</v>
      </c>
      <c r="I104" s="672">
        <f>+$F104*係数表!F104</f>
        <v>0</v>
      </c>
      <c r="J104" s="672">
        <f>+$F104*係数表!G104</f>
        <v>0</v>
      </c>
      <c r="K104" s="672">
        <f>+$F104*係数表!H104</f>
        <v>0</v>
      </c>
      <c r="L104" s="672">
        <f>+$F104*係数表!I104</f>
        <v>0</v>
      </c>
      <c r="M104" s="672">
        <f>+$F104*係数表!J104</f>
        <v>0</v>
      </c>
      <c r="N104" s="672">
        <f>+$F104*係数表!K104</f>
        <v>0</v>
      </c>
      <c r="O104" s="672">
        <f>+$F104*係数表!L104</f>
        <v>0</v>
      </c>
      <c r="P104" s="673">
        <f>+$F104*係数表!M104</f>
        <v>0</v>
      </c>
      <c r="Q104" s="671">
        <f>+$G104*係数表!E104</f>
        <v>0</v>
      </c>
      <c r="R104" s="672">
        <f>+$G104*係数表!F104</f>
        <v>0</v>
      </c>
      <c r="S104" s="672">
        <f>+$G104*係数表!G104</f>
        <v>0</v>
      </c>
      <c r="T104" s="672">
        <f>+$G104*係数表!H104</f>
        <v>0</v>
      </c>
      <c r="U104" s="672">
        <f>+$G104*係数表!I104</f>
        <v>0</v>
      </c>
      <c r="V104" s="672">
        <f>+$G104*係数表!J104</f>
        <v>0</v>
      </c>
      <c r="W104" s="672">
        <f>+$G104*係数表!K104</f>
        <v>0</v>
      </c>
      <c r="X104" s="672">
        <f>+$G104*係数表!L104</f>
        <v>0</v>
      </c>
      <c r="Y104" s="673">
        <f>+$G104*係数表!M104</f>
        <v>0</v>
      </c>
      <c r="Z104" s="678">
        <f t="shared" si="16"/>
        <v>0</v>
      </c>
      <c r="AA104" s="667">
        <f>+入力と結果!E104*係数表!T104</f>
        <v>176.17924975903165</v>
      </c>
      <c r="AB104" s="674">
        <f>+入力と結果!E104*係数表!S104</f>
        <v>39.970750240968364</v>
      </c>
      <c r="AC104" s="675">
        <f>+AA104+入力と結果!G104</f>
        <v>176.17924975903165</v>
      </c>
      <c r="AD104" s="676">
        <f t="shared" si="17"/>
        <v>176.17924975903165</v>
      </c>
      <c r="AE104" s="679">
        <v>194028.55437731036</v>
      </c>
      <c r="AF104" s="676">
        <f t="shared" si="15"/>
        <v>193852.37512755132</v>
      </c>
      <c r="AG104" s="677">
        <f>+AE104*賃金!I100</f>
        <v>15103.081896772721</v>
      </c>
      <c r="AH104" s="665"/>
      <c r="AI104" s="663">
        <f>+AH$7*係数表!AK104</f>
        <v>30434.057354871522</v>
      </c>
      <c r="AJ104" s="663">
        <f t="shared" si="18"/>
        <v>224462.61173218189</v>
      </c>
      <c r="AK104" s="664">
        <f>+AE104*係数表!AD104</f>
        <v>32803.56816869459</v>
      </c>
      <c r="AL104" s="665">
        <f>+AI104*係数表!AD104</f>
        <v>5145.354395359218</v>
      </c>
      <c r="AM104" s="666">
        <f t="shared" si="11"/>
        <v>37948.922564053806</v>
      </c>
      <c r="AN104" s="664">
        <f>+AE104*係数表!Y104</f>
        <v>3676.1453629472389</v>
      </c>
      <c r="AO104" s="665">
        <f>+AI104*係数表!Y104</f>
        <v>576.61625722994347</v>
      </c>
      <c r="AP104" s="666">
        <f t="shared" si="12"/>
        <v>4252.7616201771825</v>
      </c>
      <c r="AQ104" s="196"/>
      <c r="AR104" s="664">
        <f>+AJ104*環境係数!AD101</f>
        <v>6715.6682908697849</v>
      </c>
      <c r="AS104" s="666">
        <f>+AJ104*環境係数!AE101</f>
        <v>377.32775601766969</v>
      </c>
      <c r="AT104" s="187"/>
    </row>
    <row r="105" spans="1:46" ht="15.5" customHeight="1">
      <c r="A105" s="127">
        <v>99</v>
      </c>
      <c r="B105" s="188" t="s">
        <v>315</v>
      </c>
      <c r="C105" s="185" t="s">
        <v>316</v>
      </c>
      <c r="D105" s="667">
        <f>+入力と結果!D105+入力と結果!F105</f>
        <v>0</v>
      </c>
      <c r="E105" s="668">
        <f>+入力と結果!D105*係数表!T105</f>
        <v>0</v>
      </c>
      <c r="F105" s="669">
        <f>+E105+入力と結果!F105</f>
        <v>0</v>
      </c>
      <c r="G105" s="670">
        <f>+入力と結果!D105*係数表!S105</f>
        <v>0</v>
      </c>
      <c r="H105" s="671">
        <f>+$F105*係数表!E105</f>
        <v>0</v>
      </c>
      <c r="I105" s="672">
        <f>+$F105*係数表!F105</f>
        <v>0</v>
      </c>
      <c r="J105" s="672">
        <f>+$F105*係数表!G105</f>
        <v>0</v>
      </c>
      <c r="K105" s="672">
        <f>+$F105*係数表!H105</f>
        <v>0</v>
      </c>
      <c r="L105" s="672">
        <f>+$F105*係数表!I105</f>
        <v>0</v>
      </c>
      <c r="M105" s="672">
        <f>+$F105*係数表!J105</f>
        <v>0</v>
      </c>
      <c r="N105" s="672">
        <f>+$F105*係数表!K105</f>
        <v>0</v>
      </c>
      <c r="O105" s="672">
        <f>+$F105*係数表!L105</f>
        <v>0</v>
      </c>
      <c r="P105" s="673">
        <f>+$F105*係数表!M105</f>
        <v>0</v>
      </c>
      <c r="Q105" s="671">
        <f>+$G105*係数表!E105</f>
        <v>0</v>
      </c>
      <c r="R105" s="672">
        <f>+$G105*係数表!F105</f>
        <v>0</v>
      </c>
      <c r="S105" s="672">
        <f>+$G105*係数表!G105</f>
        <v>0</v>
      </c>
      <c r="T105" s="672">
        <f>+$G105*係数表!H105</f>
        <v>0</v>
      </c>
      <c r="U105" s="672">
        <f>+$G105*係数表!I105</f>
        <v>0</v>
      </c>
      <c r="V105" s="672">
        <f>+$G105*係数表!J105</f>
        <v>0</v>
      </c>
      <c r="W105" s="672">
        <f>+$G105*係数表!K105</f>
        <v>0</v>
      </c>
      <c r="X105" s="672">
        <f>+$G105*係数表!L105</f>
        <v>0</v>
      </c>
      <c r="Y105" s="673">
        <f>+$G105*係数表!M105</f>
        <v>0</v>
      </c>
      <c r="Z105" s="678">
        <f t="shared" si="16"/>
        <v>0</v>
      </c>
      <c r="AA105" s="667">
        <f>+入力と結果!E105*係数表!T105</f>
        <v>138400.32154538188</v>
      </c>
      <c r="AB105" s="674">
        <f>+入力と結果!E105*係数表!S105</f>
        <v>13.178454618109333</v>
      </c>
      <c r="AC105" s="675">
        <f>+AA105+入力と結果!G105</f>
        <v>138400.32154538188</v>
      </c>
      <c r="AD105" s="676">
        <f t="shared" si="17"/>
        <v>138400.32154538188</v>
      </c>
      <c r="AE105" s="679">
        <v>335011.38916576502</v>
      </c>
      <c r="AF105" s="676">
        <f t="shared" si="15"/>
        <v>196611.06762038314</v>
      </c>
      <c r="AG105" s="677">
        <f>+AE105*賃金!I101</f>
        <v>72734.341170627478</v>
      </c>
      <c r="AH105" s="665"/>
      <c r="AI105" s="663">
        <f>+AH$7*係数表!AK105</f>
        <v>52377.138491332931</v>
      </c>
      <c r="AJ105" s="663">
        <f t="shared" si="18"/>
        <v>387388.52765709796</v>
      </c>
      <c r="AK105" s="664">
        <f>+AE105*係数表!AD105</f>
        <v>116587.91650592073</v>
      </c>
      <c r="AL105" s="665">
        <f>+AI105*係数表!AD105</f>
        <v>18227.862236125438</v>
      </c>
      <c r="AM105" s="666">
        <f t="shared" si="11"/>
        <v>134815.77874204615</v>
      </c>
      <c r="AN105" s="664">
        <f>+AE105*係数表!Y105</f>
        <v>20335.984160603857</v>
      </c>
      <c r="AO105" s="665">
        <f>+AI105*係数表!Y105</f>
        <v>3179.4162622049398</v>
      </c>
      <c r="AP105" s="666">
        <f t="shared" si="12"/>
        <v>23515.400422808798</v>
      </c>
      <c r="AQ105" s="196"/>
      <c r="AR105" s="664">
        <f>+AJ105*環境係数!AD102</f>
        <v>313622.79181695252</v>
      </c>
      <c r="AS105" s="666">
        <f>+AJ105*環境係数!AE102</f>
        <v>21201.502377627832</v>
      </c>
      <c r="AT105" s="187"/>
    </row>
    <row r="106" spans="1:46" ht="15.5" customHeight="1">
      <c r="A106" s="127">
        <v>100</v>
      </c>
      <c r="B106" s="188" t="s">
        <v>317</v>
      </c>
      <c r="C106" s="185" t="s">
        <v>318</v>
      </c>
      <c r="D106" s="667">
        <f>+入力と結果!D106+入力と結果!F106</f>
        <v>0</v>
      </c>
      <c r="E106" s="668">
        <f>+入力と結果!D106*係数表!T106</f>
        <v>0</v>
      </c>
      <c r="F106" s="669">
        <f>+E106+入力と結果!F106</f>
        <v>0</v>
      </c>
      <c r="G106" s="670">
        <f>+入力と結果!D106*係数表!S106</f>
        <v>0</v>
      </c>
      <c r="H106" s="671">
        <f>+$F106*係数表!E106</f>
        <v>0</v>
      </c>
      <c r="I106" s="672">
        <f>+$F106*係数表!F106</f>
        <v>0</v>
      </c>
      <c r="J106" s="672">
        <f>+$F106*係数表!G106</f>
        <v>0</v>
      </c>
      <c r="K106" s="672">
        <f>+$F106*係数表!H106</f>
        <v>0</v>
      </c>
      <c r="L106" s="672">
        <f>+$F106*係数表!I106</f>
        <v>0</v>
      </c>
      <c r="M106" s="672">
        <f>+$F106*係数表!J106</f>
        <v>0</v>
      </c>
      <c r="N106" s="672">
        <f>+$F106*係数表!K106</f>
        <v>0</v>
      </c>
      <c r="O106" s="672">
        <f>+$F106*係数表!L106</f>
        <v>0</v>
      </c>
      <c r="P106" s="673">
        <f>+$F106*係数表!M106</f>
        <v>0</v>
      </c>
      <c r="Q106" s="671">
        <f>+$G106*係数表!E106</f>
        <v>0</v>
      </c>
      <c r="R106" s="672">
        <f>+$G106*係数表!F106</f>
        <v>0</v>
      </c>
      <c r="S106" s="672">
        <f>+$G106*係数表!G106</f>
        <v>0</v>
      </c>
      <c r="T106" s="672">
        <f>+$G106*係数表!H106</f>
        <v>0</v>
      </c>
      <c r="U106" s="672">
        <f>+$G106*係数表!I106</f>
        <v>0</v>
      </c>
      <c r="V106" s="672">
        <f>+$G106*係数表!J106</f>
        <v>0</v>
      </c>
      <c r="W106" s="672">
        <f>+$G106*係数表!K106</f>
        <v>0</v>
      </c>
      <c r="X106" s="672">
        <f>+$G106*係数表!L106</f>
        <v>0</v>
      </c>
      <c r="Y106" s="673">
        <f>+$G106*係数表!M106</f>
        <v>0</v>
      </c>
      <c r="Z106" s="678">
        <f t="shared" si="16"/>
        <v>0</v>
      </c>
      <c r="AA106" s="667">
        <f>+入力と結果!E106*係数表!T106</f>
        <v>48385.549514981729</v>
      </c>
      <c r="AB106" s="674">
        <f>+入力と結果!E106*係数表!S106</f>
        <v>2127.00048501828</v>
      </c>
      <c r="AC106" s="675">
        <f>+AA106+入力と結果!G106</f>
        <v>48385.549514981729</v>
      </c>
      <c r="AD106" s="676">
        <f t="shared" si="17"/>
        <v>48385.549514981729</v>
      </c>
      <c r="AE106" s="679">
        <v>1005048.2533817673</v>
      </c>
      <c r="AF106" s="676">
        <f t="shared" si="15"/>
        <v>956662.70386678562</v>
      </c>
      <c r="AG106" s="677">
        <f>+AE106*賃金!I102</f>
        <v>386968.04748439253</v>
      </c>
      <c r="AH106" s="665"/>
      <c r="AI106" s="663">
        <f>+AH$7*係数表!AK106</f>
        <v>153691.41215480919</v>
      </c>
      <c r="AJ106" s="663">
        <f t="shared" si="18"/>
        <v>1158739.6655365764</v>
      </c>
      <c r="AK106" s="664">
        <f>+AE106*係数表!AD106</f>
        <v>728432.3132204155</v>
      </c>
      <c r="AL106" s="665">
        <f>+AI106*係数表!AD106</f>
        <v>111391.45857061086</v>
      </c>
      <c r="AM106" s="666">
        <f t="shared" si="11"/>
        <v>839823.77179102635</v>
      </c>
      <c r="AN106" s="664">
        <f>+AE106*係数表!Y106</f>
        <v>128058.780636963</v>
      </c>
      <c r="AO106" s="665">
        <f>+AI106*係数表!Y106</f>
        <v>19582.67652194183</v>
      </c>
      <c r="AP106" s="666">
        <f t="shared" si="12"/>
        <v>147641.45715890481</v>
      </c>
      <c r="AQ106" s="196"/>
      <c r="AR106" s="664">
        <f>+AJ106*環境係数!AD103</f>
        <v>310220.31054831407</v>
      </c>
      <c r="AS106" s="666">
        <f>+AJ106*環境係数!AE103</f>
        <v>19206.888124096502</v>
      </c>
      <c r="AT106" s="187"/>
    </row>
    <row r="107" spans="1:46" ht="15.5" customHeight="1">
      <c r="A107" s="127">
        <v>101</v>
      </c>
      <c r="B107" s="188" t="s">
        <v>319</v>
      </c>
      <c r="C107" s="185" t="s">
        <v>320</v>
      </c>
      <c r="D107" s="667">
        <f>+入力と結果!D107+入力と結果!F107</f>
        <v>0</v>
      </c>
      <c r="E107" s="668">
        <f>+入力と結果!D107*係数表!T107</f>
        <v>0</v>
      </c>
      <c r="F107" s="669">
        <f>+E107+入力と結果!F107</f>
        <v>0</v>
      </c>
      <c r="G107" s="670">
        <f>+入力と結果!D107*係数表!S107</f>
        <v>0</v>
      </c>
      <c r="H107" s="671">
        <f>+$F107*係数表!E107</f>
        <v>0</v>
      </c>
      <c r="I107" s="672">
        <f>+$F107*係数表!F107</f>
        <v>0</v>
      </c>
      <c r="J107" s="672">
        <f>+$F107*係数表!G107</f>
        <v>0</v>
      </c>
      <c r="K107" s="672">
        <f>+$F107*係数表!H107</f>
        <v>0</v>
      </c>
      <c r="L107" s="672">
        <f>+$F107*係数表!I107</f>
        <v>0</v>
      </c>
      <c r="M107" s="672">
        <f>+$F107*係数表!J107</f>
        <v>0</v>
      </c>
      <c r="N107" s="672">
        <f>+$F107*係数表!K107</f>
        <v>0</v>
      </c>
      <c r="O107" s="672">
        <f>+$F107*係数表!L107</f>
        <v>0</v>
      </c>
      <c r="P107" s="673">
        <f>+$F107*係数表!M107</f>
        <v>0</v>
      </c>
      <c r="Q107" s="671">
        <f>+$G107*係数表!E107</f>
        <v>0</v>
      </c>
      <c r="R107" s="672">
        <f>+$G107*係数表!F107</f>
        <v>0</v>
      </c>
      <c r="S107" s="672">
        <f>+$G107*係数表!G107</f>
        <v>0</v>
      </c>
      <c r="T107" s="672">
        <f>+$G107*係数表!H107</f>
        <v>0</v>
      </c>
      <c r="U107" s="672">
        <f>+$G107*係数表!I107</f>
        <v>0</v>
      </c>
      <c r="V107" s="672">
        <f>+$G107*係数表!J107</f>
        <v>0</v>
      </c>
      <c r="W107" s="672">
        <f>+$G107*係数表!K107</f>
        <v>0</v>
      </c>
      <c r="X107" s="672">
        <f>+$G107*係数表!L107</f>
        <v>0</v>
      </c>
      <c r="Y107" s="673">
        <f>+$G107*係数表!M107</f>
        <v>0</v>
      </c>
      <c r="Z107" s="678">
        <f t="shared" si="16"/>
        <v>0</v>
      </c>
      <c r="AA107" s="667">
        <f>+入力と結果!E107*係数表!T107</f>
        <v>94366.926465943354</v>
      </c>
      <c r="AB107" s="674">
        <f>+入力と結果!E107*係数表!S107</f>
        <v>5194.7735340566605</v>
      </c>
      <c r="AC107" s="675">
        <f>+AA107+入力と結果!G107</f>
        <v>94366.926465943354</v>
      </c>
      <c r="AD107" s="676">
        <f t="shared" si="17"/>
        <v>94366.926465943354</v>
      </c>
      <c r="AE107" s="679">
        <v>94476.896449326043</v>
      </c>
      <c r="AF107" s="676">
        <f t="shared" si="15"/>
        <v>109.96998338268895</v>
      </c>
      <c r="AG107" s="677">
        <f>+AE107*賃金!I103</f>
        <v>26908.491180341513</v>
      </c>
      <c r="AH107" s="665"/>
      <c r="AI107" s="663">
        <f>+AH$7*係数表!AK107</f>
        <v>15107.824418869057</v>
      </c>
      <c r="AJ107" s="663">
        <f t="shared" si="18"/>
        <v>109584.7208681951</v>
      </c>
      <c r="AK107" s="664">
        <f>+AE107*係数表!AD107</f>
        <v>39291.863595705698</v>
      </c>
      <c r="AL107" s="665">
        <f>+AI107*係数表!AD107</f>
        <v>6283.1718505112822</v>
      </c>
      <c r="AM107" s="666">
        <f t="shared" si="11"/>
        <v>45575.035446216978</v>
      </c>
      <c r="AN107" s="664">
        <f>+AE107*係数表!Y107</f>
        <v>13320.653189633918</v>
      </c>
      <c r="AO107" s="665">
        <f>+AI107*係数表!Y107</f>
        <v>2130.1090223849419</v>
      </c>
      <c r="AP107" s="666">
        <f t="shared" si="12"/>
        <v>15450.762212018861</v>
      </c>
      <c r="AQ107" s="196"/>
      <c r="AR107" s="664">
        <f>+AJ107*環境係数!AD104</f>
        <v>1723606.7492235699</v>
      </c>
      <c r="AS107" s="666">
        <f>+AJ107*環境係数!AE104</f>
        <v>103637.08925559527</v>
      </c>
      <c r="AT107" s="187"/>
    </row>
    <row r="108" spans="1:46" ht="15.5" customHeight="1">
      <c r="A108" s="127">
        <v>102</v>
      </c>
      <c r="B108" s="188" t="s">
        <v>321</v>
      </c>
      <c r="C108" s="185" t="s">
        <v>322</v>
      </c>
      <c r="D108" s="667">
        <f>+入力と結果!D108+入力と結果!F108</f>
        <v>0</v>
      </c>
      <c r="E108" s="668">
        <f>+入力と結果!D108*係数表!T108</f>
        <v>0</v>
      </c>
      <c r="F108" s="669">
        <f>+E108+入力と結果!F108</f>
        <v>0</v>
      </c>
      <c r="G108" s="670">
        <f>+入力と結果!D108*係数表!S108</f>
        <v>0</v>
      </c>
      <c r="H108" s="671">
        <f>+$F108*係数表!E108</f>
        <v>0</v>
      </c>
      <c r="I108" s="672">
        <f>+$F108*係数表!F108</f>
        <v>0</v>
      </c>
      <c r="J108" s="672">
        <f>+$F108*係数表!G108</f>
        <v>0</v>
      </c>
      <c r="K108" s="672">
        <f>+$F108*係数表!H108</f>
        <v>0</v>
      </c>
      <c r="L108" s="672">
        <f>+$F108*係数表!I108</f>
        <v>0</v>
      </c>
      <c r="M108" s="672">
        <f>+$F108*係数表!J108</f>
        <v>0</v>
      </c>
      <c r="N108" s="672">
        <f>+$F108*係数表!K108</f>
        <v>0</v>
      </c>
      <c r="O108" s="672">
        <f>+$F108*係数表!L108</f>
        <v>0</v>
      </c>
      <c r="P108" s="673">
        <f>+$F108*係数表!M108</f>
        <v>0</v>
      </c>
      <c r="Q108" s="671">
        <f>+$G108*係数表!E108</f>
        <v>0</v>
      </c>
      <c r="R108" s="672">
        <f>+$G108*係数表!F108</f>
        <v>0</v>
      </c>
      <c r="S108" s="672">
        <f>+$G108*係数表!G108</f>
        <v>0</v>
      </c>
      <c r="T108" s="672">
        <f>+$G108*係数表!H108</f>
        <v>0</v>
      </c>
      <c r="U108" s="672">
        <f>+$G108*係数表!I108</f>
        <v>0</v>
      </c>
      <c r="V108" s="672">
        <f>+$G108*係数表!J108</f>
        <v>0</v>
      </c>
      <c r="W108" s="672">
        <f>+$G108*係数表!K108</f>
        <v>0</v>
      </c>
      <c r="X108" s="672">
        <f>+$G108*係数表!L108</f>
        <v>0</v>
      </c>
      <c r="Y108" s="673">
        <f>+$G108*係数表!M108</f>
        <v>0</v>
      </c>
      <c r="Z108" s="678">
        <f t="shared" si="16"/>
        <v>0</v>
      </c>
      <c r="AA108" s="667">
        <f>+入力と結果!E108*係数表!T108</f>
        <v>615125.2442286876</v>
      </c>
      <c r="AB108" s="674">
        <f>+入力と結果!E108*係数表!S108</f>
        <v>4465.1557713124039</v>
      </c>
      <c r="AC108" s="675">
        <f>+AA108+入力と結果!G108</f>
        <v>615125.2442286876</v>
      </c>
      <c r="AD108" s="676">
        <f t="shared" si="17"/>
        <v>615125.2442286876</v>
      </c>
      <c r="AE108" s="679">
        <v>632313.08564133104</v>
      </c>
      <c r="AF108" s="676">
        <f t="shared" si="15"/>
        <v>17187.841412643436</v>
      </c>
      <c r="AG108" s="677">
        <f>+AE108*賃金!I104</f>
        <v>178619.68697083212</v>
      </c>
      <c r="AH108" s="665"/>
      <c r="AI108" s="663">
        <f>+AH$7*係数表!AK108</f>
        <v>100282.06558859329</v>
      </c>
      <c r="AJ108" s="663">
        <f t="shared" si="18"/>
        <v>732595.15122992429</v>
      </c>
      <c r="AK108" s="664">
        <f>+AE108*係数表!AD108</f>
        <v>261891.00893992971</v>
      </c>
      <c r="AL108" s="665">
        <f>+AI108*係数表!AD108</f>
        <v>41534.758542818032</v>
      </c>
      <c r="AM108" s="666">
        <f t="shared" si="11"/>
        <v>303425.76748274773</v>
      </c>
      <c r="AN108" s="664">
        <f>+AE108*係数表!Y108</f>
        <v>136277.47755541728</v>
      </c>
      <c r="AO108" s="665">
        <f>+AI108*係数表!Y108</f>
        <v>21613.006677853766</v>
      </c>
      <c r="AP108" s="666">
        <f t="shared" si="12"/>
        <v>157890.48423327104</v>
      </c>
      <c r="AQ108" s="196"/>
      <c r="AR108" s="664">
        <f>+AJ108*環境係数!AD105</f>
        <v>3506819.2991324421</v>
      </c>
      <c r="AS108" s="666">
        <f>+AJ108*環境係数!AE105</f>
        <v>208228.07626844611</v>
      </c>
      <c r="AT108" s="187"/>
    </row>
    <row r="109" spans="1:46" ht="15.5" customHeight="1">
      <c r="A109" s="127">
        <v>103</v>
      </c>
      <c r="B109" s="188" t="s">
        <v>323</v>
      </c>
      <c r="C109" s="185" t="s">
        <v>324</v>
      </c>
      <c r="D109" s="667">
        <f>+入力と結果!D109+入力と結果!F109</f>
        <v>0</v>
      </c>
      <c r="E109" s="668">
        <f>+入力と結果!D109*係数表!T109</f>
        <v>0</v>
      </c>
      <c r="F109" s="669">
        <f>+E109+入力と結果!F109</f>
        <v>0</v>
      </c>
      <c r="G109" s="670">
        <f>+入力と結果!D109*係数表!S109</f>
        <v>0</v>
      </c>
      <c r="H109" s="671">
        <f>+$F109*係数表!E109</f>
        <v>0</v>
      </c>
      <c r="I109" s="672">
        <f>+$F109*係数表!F109</f>
        <v>0</v>
      </c>
      <c r="J109" s="672">
        <f>+$F109*係数表!G109</f>
        <v>0</v>
      </c>
      <c r="K109" s="672">
        <f>+$F109*係数表!H109</f>
        <v>0</v>
      </c>
      <c r="L109" s="672">
        <f>+$F109*係数表!I109</f>
        <v>0</v>
      </c>
      <c r="M109" s="672">
        <f>+$F109*係数表!J109</f>
        <v>0</v>
      </c>
      <c r="N109" s="672">
        <f>+$F109*係数表!K109</f>
        <v>0</v>
      </c>
      <c r="O109" s="672">
        <f>+$F109*係数表!L109</f>
        <v>0</v>
      </c>
      <c r="P109" s="673">
        <f>+$F109*係数表!M109</f>
        <v>0</v>
      </c>
      <c r="Q109" s="671">
        <f>+$G109*係数表!E109</f>
        <v>0</v>
      </c>
      <c r="R109" s="672">
        <f>+$G109*係数表!F109</f>
        <v>0</v>
      </c>
      <c r="S109" s="672">
        <f>+$G109*係数表!G109</f>
        <v>0</v>
      </c>
      <c r="T109" s="672">
        <f>+$G109*係数表!H109</f>
        <v>0</v>
      </c>
      <c r="U109" s="672">
        <f>+$G109*係数表!I109</f>
        <v>0</v>
      </c>
      <c r="V109" s="672">
        <f>+$G109*係数表!J109</f>
        <v>0</v>
      </c>
      <c r="W109" s="672">
        <f>+$G109*係数表!K109</f>
        <v>0</v>
      </c>
      <c r="X109" s="672">
        <f>+$G109*係数表!L109</f>
        <v>0</v>
      </c>
      <c r="Y109" s="673">
        <f>+$G109*係数表!M109</f>
        <v>0</v>
      </c>
      <c r="Z109" s="678">
        <f t="shared" si="16"/>
        <v>0</v>
      </c>
      <c r="AA109" s="667">
        <f>+入力と結果!E109*係数表!T109</f>
        <v>160950.7523056911</v>
      </c>
      <c r="AB109" s="674">
        <f>+入力と結果!E109*係数表!S109</f>
        <v>46.797694308928172</v>
      </c>
      <c r="AC109" s="675">
        <f>+AA109+入力と結果!G109</f>
        <v>160950.7523056911</v>
      </c>
      <c r="AD109" s="676">
        <f t="shared" si="17"/>
        <v>160950.7523056911</v>
      </c>
      <c r="AE109" s="679">
        <v>179742.16203358388</v>
      </c>
      <c r="AF109" s="676">
        <f t="shared" si="15"/>
        <v>18791.40972789278</v>
      </c>
      <c r="AG109" s="677">
        <f>+AE109*賃金!I105</f>
        <v>50553.288627071925</v>
      </c>
      <c r="AH109" s="665"/>
      <c r="AI109" s="663">
        <f>+AH$7*係数表!AK109</f>
        <v>28257.498466374404</v>
      </c>
      <c r="AJ109" s="663">
        <f t="shared" si="18"/>
        <v>207999.66049995829</v>
      </c>
      <c r="AK109" s="664">
        <f>+AE109*係数表!AD109</f>
        <v>117363.1901057603</v>
      </c>
      <c r="AL109" s="665">
        <f>+AI109*係数表!AD109</f>
        <v>18450.819367593227</v>
      </c>
      <c r="AM109" s="666">
        <f t="shared" si="11"/>
        <v>135814.00947335351</v>
      </c>
      <c r="AN109" s="664">
        <f>+AE109*係数表!Y109</f>
        <v>42403.803190323008</v>
      </c>
      <c r="AO109" s="665">
        <f>+AI109*係数表!Y109</f>
        <v>6666.3569084871269</v>
      </c>
      <c r="AP109" s="666">
        <f t="shared" si="12"/>
        <v>49070.160098810135</v>
      </c>
      <c r="AQ109" s="196"/>
      <c r="AR109" s="664">
        <f>+AJ109*環境係数!AD106</f>
        <v>2667638.1827673358</v>
      </c>
      <c r="AS109" s="666">
        <f>+AJ109*環境係数!AE106</f>
        <v>159565.13574187219</v>
      </c>
      <c r="AT109" s="187"/>
    </row>
    <row r="110" spans="1:46" ht="15.5" customHeight="1">
      <c r="A110" s="127">
        <v>104</v>
      </c>
      <c r="B110" s="188" t="s">
        <v>325</v>
      </c>
      <c r="C110" s="185" t="s">
        <v>326</v>
      </c>
      <c r="D110" s="667">
        <f>+入力と結果!D110+入力と結果!F110</f>
        <v>0</v>
      </c>
      <c r="E110" s="668">
        <f>+入力と結果!D110*係数表!T110</f>
        <v>0</v>
      </c>
      <c r="F110" s="669">
        <f>+E110+入力と結果!F110</f>
        <v>0</v>
      </c>
      <c r="G110" s="670">
        <f>+入力と結果!D110*係数表!S110</f>
        <v>0</v>
      </c>
      <c r="H110" s="671">
        <f>+$F110*係数表!E110</f>
        <v>0</v>
      </c>
      <c r="I110" s="672">
        <f>+$F110*係数表!F110</f>
        <v>0</v>
      </c>
      <c r="J110" s="672">
        <f>+$F110*係数表!G110</f>
        <v>0</v>
      </c>
      <c r="K110" s="672">
        <f>+$F110*係数表!H110</f>
        <v>0</v>
      </c>
      <c r="L110" s="672">
        <f>+$F110*係数表!I110</f>
        <v>0</v>
      </c>
      <c r="M110" s="672">
        <f>+$F110*係数表!J110</f>
        <v>0</v>
      </c>
      <c r="N110" s="672">
        <f>+$F110*係数表!K110</f>
        <v>0</v>
      </c>
      <c r="O110" s="672">
        <f>+$F110*係数表!L110</f>
        <v>0</v>
      </c>
      <c r="P110" s="673">
        <f>+$F110*係数表!M110</f>
        <v>0</v>
      </c>
      <c r="Q110" s="671">
        <f>+$G110*係数表!E110</f>
        <v>0</v>
      </c>
      <c r="R110" s="672">
        <f>+$G110*係数表!F110</f>
        <v>0</v>
      </c>
      <c r="S110" s="672">
        <f>+$G110*係数表!G110</f>
        <v>0</v>
      </c>
      <c r="T110" s="672">
        <f>+$G110*係数表!H110</f>
        <v>0</v>
      </c>
      <c r="U110" s="672">
        <f>+$G110*係数表!I110</f>
        <v>0</v>
      </c>
      <c r="V110" s="672">
        <f>+$G110*係数表!J110</f>
        <v>0</v>
      </c>
      <c r="W110" s="672">
        <f>+$G110*係数表!K110</f>
        <v>0</v>
      </c>
      <c r="X110" s="672">
        <f>+$G110*係数表!L110</f>
        <v>0</v>
      </c>
      <c r="Y110" s="673">
        <f>+$G110*係数表!M110</f>
        <v>0</v>
      </c>
      <c r="Z110" s="678">
        <f t="shared" si="16"/>
        <v>0</v>
      </c>
      <c r="AA110" s="667">
        <f>+入力と結果!E110*係数表!T110</f>
        <v>334257.19115002255</v>
      </c>
      <c r="AB110" s="674">
        <f>+入力と結果!E110*係数表!S110</f>
        <v>4136.0088499774392</v>
      </c>
      <c r="AC110" s="675">
        <f>+AA110+入力と結果!G110</f>
        <v>334257.19115002255</v>
      </c>
      <c r="AD110" s="676">
        <f t="shared" si="17"/>
        <v>334257.19115002255</v>
      </c>
      <c r="AE110" s="679">
        <v>366183.39670247893</v>
      </c>
      <c r="AF110" s="676">
        <f t="shared" si="15"/>
        <v>31926.205552456377</v>
      </c>
      <c r="AG110" s="677">
        <f>+AE110*賃金!I106</f>
        <v>79058.516334519707</v>
      </c>
      <c r="AH110" s="665"/>
      <c r="AI110" s="663">
        <f>+AH$7*係数表!AK110</f>
        <v>58484.526834412267</v>
      </c>
      <c r="AJ110" s="663">
        <f t="shared" si="18"/>
        <v>424667.92353689118</v>
      </c>
      <c r="AK110" s="664">
        <f>+AE110*係数表!AD110</f>
        <v>248084.68226184614</v>
      </c>
      <c r="AL110" s="665">
        <f>+AI110*係数表!AD110</f>
        <v>39622.53719749648</v>
      </c>
      <c r="AM110" s="666">
        <f t="shared" si="11"/>
        <v>287707.21945934265</v>
      </c>
      <c r="AN110" s="664">
        <f>+AE110*係数表!Y110</f>
        <v>35610.944217381242</v>
      </c>
      <c r="AO110" s="665">
        <f>+AI110*係数表!Y110</f>
        <v>5687.5577686892229</v>
      </c>
      <c r="AP110" s="666">
        <f t="shared" si="12"/>
        <v>41298.501986070463</v>
      </c>
      <c r="AQ110" s="196"/>
      <c r="AR110" s="664">
        <f>+AJ110*環境係数!AD107</f>
        <v>1529213.7406083711</v>
      </c>
      <c r="AS110" s="666">
        <f>+AJ110*環境係数!AE107</f>
        <v>91369.071561147372</v>
      </c>
      <c r="AT110" s="187"/>
    </row>
    <row r="111" spans="1:46" ht="15.5" customHeight="1">
      <c r="A111" s="127">
        <v>105</v>
      </c>
      <c r="B111" s="188" t="s">
        <v>327</v>
      </c>
      <c r="C111" s="185" t="s">
        <v>328</v>
      </c>
      <c r="D111" s="667">
        <f>+入力と結果!D111+入力と結果!F111</f>
        <v>0</v>
      </c>
      <c r="E111" s="668">
        <f>+入力と結果!D111*係数表!T111</f>
        <v>0</v>
      </c>
      <c r="F111" s="669">
        <f>+E111+入力と結果!F111</f>
        <v>0</v>
      </c>
      <c r="G111" s="670">
        <f>+入力と結果!D111*係数表!S111</f>
        <v>0</v>
      </c>
      <c r="H111" s="671">
        <f>+$F111*係数表!E111</f>
        <v>0</v>
      </c>
      <c r="I111" s="672">
        <f>+$F111*係数表!F111</f>
        <v>0</v>
      </c>
      <c r="J111" s="672">
        <f>+$F111*係数表!G111</f>
        <v>0</v>
      </c>
      <c r="K111" s="672">
        <f>+$F111*係数表!H111</f>
        <v>0</v>
      </c>
      <c r="L111" s="672">
        <f>+$F111*係数表!I111</f>
        <v>0</v>
      </c>
      <c r="M111" s="672">
        <f>+$F111*係数表!J111</f>
        <v>0</v>
      </c>
      <c r="N111" s="672">
        <f>+$F111*係数表!K111</f>
        <v>0</v>
      </c>
      <c r="O111" s="672">
        <f>+$F111*係数表!L111</f>
        <v>0</v>
      </c>
      <c r="P111" s="673">
        <f>+$F111*係数表!M111</f>
        <v>0</v>
      </c>
      <c r="Q111" s="671">
        <f>+$G111*係数表!E111</f>
        <v>0</v>
      </c>
      <c r="R111" s="672">
        <f>+$G111*係数表!F111</f>
        <v>0</v>
      </c>
      <c r="S111" s="672">
        <f>+$G111*係数表!G111</f>
        <v>0</v>
      </c>
      <c r="T111" s="672">
        <f>+$G111*係数表!H111</f>
        <v>0</v>
      </c>
      <c r="U111" s="672">
        <f>+$G111*係数表!I111</f>
        <v>0</v>
      </c>
      <c r="V111" s="672">
        <f>+$G111*係数表!J111</f>
        <v>0</v>
      </c>
      <c r="W111" s="672">
        <f>+$G111*係数表!K111</f>
        <v>0</v>
      </c>
      <c r="X111" s="672">
        <f>+$G111*係数表!L111</f>
        <v>0</v>
      </c>
      <c r="Y111" s="673">
        <f>+$G111*係数表!M111</f>
        <v>0</v>
      </c>
      <c r="Z111" s="678">
        <f t="shared" si="16"/>
        <v>0</v>
      </c>
      <c r="AA111" s="667">
        <f>+入力と結果!E111*係数表!T111</f>
        <v>24352</v>
      </c>
      <c r="AB111" s="674">
        <f>+入力と結果!E111*係数表!S111</f>
        <v>0</v>
      </c>
      <c r="AC111" s="675">
        <f>+AA111+入力と結果!G111</f>
        <v>24352</v>
      </c>
      <c r="AD111" s="676">
        <f t="shared" si="17"/>
        <v>24352</v>
      </c>
      <c r="AE111" s="679">
        <v>26270.168130453363</v>
      </c>
      <c r="AF111" s="676">
        <f t="shared" si="15"/>
        <v>1918.1681304533631</v>
      </c>
      <c r="AG111" s="677">
        <f>+AE111*賃金!I107</f>
        <v>8037.3429857467854</v>
      </c>
      <c r="AH111" s="665"/>
      <c r="AI111" s="663">
        <f>+AH$7*係数表!AK111</f>
        <v>4189.0600966889015</v>
      </c>
      <c r="AJ111" s="663">
        <f t="shared" si="18"/>
        <v>30459.228227142266</v>
      </c>
      <c r="AK111" s="664">
        <f>+AE111*係数表!AD111</f>
        <v>18229.937183463222</v>
      </c>
      <c r="AL111" s="665">
        <f>+AI111*係数表!AD111</f>
        <v>2906.9590282471154</v>
      </c>
      <c r="AM111" s="666">
        <f t="shared" si="11"/>
        <v>21136.896211710337</v>
      </c>
      <c r="AN111" s="664">
        <f>+AE111*係数表!Y111</f>
        <v>2946.9931291100547</v>
      </c>
      <c r="AO111" s="665">
        <f>+AI111*係数表!Y111</f>
        <v>469.92966550755932</v>
      </c>
      <c r="AP111" s="666">
        <f t="shared" si="12"/>
        <v>3416.9227946176143</v>
      </c>
      <c r="AQ111" s="196"/>
      <c r="AR111" s="664">
        <f>+AJ111*環境係数!AD108</f>
        <v>34304.052660067391</v>
      </c>
      <c r="AS111" s="666">
        <f>+AJ111*環境係数!AE108</f>
        <v>1782.4962468467631</v>
      </c>
      <c r="AT111" s="187"/>
    </row>
    <row r="112" spans="1:46" ht="15.5" customHeight="1">
      <c r="A112" s="127">
        <v>106</v>
      </c>
      <c r="B112" s="188" t="s">
        <v>329</v>
      </c>
      <c r="C112" s="185" t="s">
        <v>330</v>
      </c>
      <c r="D112" s="667">
        <f>+入力と結果!D112+入力と結果!F112</f>
        <v>0</v>
      </c>
      <c r="E112" s="668">
        <f>+入力と結果!D112*係数表!T112</f>
        <v>0</v>
      </c>
      <c r="F112" s="669">
        <f>+E112+入力と結果!F112</f>
        <v>0</v>
      </c>
      <c r="G112" s="670">
        <f>+入力と結果!D112*係数表!S112</f>
        <v>0</v>
      </c>
      <c r="H112" s="671">
        <f>+$F112*係数表!E112</f>
        <v>0</v>
      </c>
      <c r="I112" s="672">
        <f>+$F112*係数表!F112</f>
        <v>0</v>
      </c>
      <c r="J112" s="672">
        <f>+$F112*係数表!G112</f>
        <v>0</v>
      </c>
      <c r="K112" s="672">
        <f>+$F112*係数表!H112</f>
        <v>0</v>
      </c>
      <c r="L112" s="672">
        <f>+$F112*係数表!I112</f>
        <v>0</v>
      </c>
      <c r="M112" s="672">
        <f>+$F112*係数表!J112</f>
        <v>0</v>
      </c>
      <c r="N112" s="672">
        <f>+$F112*係数表!K112</f>
        <v>0</v>
      </c>
      <c r="O112" s="672">
        <f>+$F112*係数表!L112</f>
        <v>0</v>
      </c>
      <c r="P112" s="673">
        <f>+$F112*係数表!M112</f>
        <v>0</v>
      </c>
      <c r="Q112" s="671">
        <f>+$G112*係数表!E112</f>
        <v>0</v>
      </c>
      <c r="R112" s="672">
        <f>+$G112*係数表!F112</f>
        <v>0</v>
      </c>
      <c r="S112" s="672">
        <f>+$G112*係数表!G112</f>
        <v>0</v>
      </c>
      <c r="T112" s="672">
        <f>+$G112*係数表!H112</f>
        <v>0</v>
      </c>
      <c r="U112" s="672">
        <f>+$G112*係数表!I112</f>
        <v>0</v>
      </c>
      <c r="V112" s="672">
        <f>+$G112*係数表!J112</f>
        <v>0</v>
      </c>
      <c r="W112" s="672">
        <f>+$G112*係数表!K112</f>
        <v>0</v>
      </c>
      <c r="X112" s="672">
        <f>+$G112*係数表!L112</f>
        <v>0</v>
      </c>
      <c r="Y112" s="673">
        <f>+$G112*係数表!M112</f>
        <v>0</v>
      </c>
      <c r="Z112" s="678">
        <f t="shared" si="16"/>
        <v>0</v>
      </c>
      <c r="AA112" s="667">
        <f>+入力と結果!E112*係数表!T112</f>
        <v>271526.68733441713</v>
      </c>
      <c r="AB112" s="674">
        <f>+入力と結果!E112*係数表!S112</f>
        <v>2210.2126655828729</v>
      </c>
      <c r="AC112" s="675">
        <f>+AA112+入力と結果!G112</f>
        <v>271526.68733441713</v>
      </c>
      <c r="AD112" s="676">
        <f t="shared" si="17"/>
        <v>271526.68733441713</v>
      </c>
      <c r="AE112" s="679">
        <v>284996.00469195261</v>
      </c>
      <c r="AF112" s="676">
        <f t="shared" si="15"/>
        <v>13469.317357535474</v>
      </c>
      <c r="AG112" s="677">
        <f>+AE112*賃金!I108</f>
        <v>92516.857467000111</v>
      </c>
      <c r="AH112" s="665"/>
      <c r="AI112" s="663">
        <f>+AH$7*係数表!AK112</f>
        <v>45378.965530246591</v>
      </c>
      <c r="AJ112" s="663">
        <f t="shared" si="18"/>
        <v>330374.97022219922</v>
      </c>
      <c r="AK112" s="664">
        <f>+AE112*係数表!AD112</f>
        <v>210873.51011939778</v>
      </c>
      <c r="AL112" s="665">
        <f>+AI112*係数表!AD112</f>
        <v>33576.687354945447</v>
      </c>
      <c r="AM112" s="666">
        <f t="shared" si="11"/>
        <v>244450.19747434324</v>
      </c>
      <c r="AN112" s="664">
        <f>+AE112*係数表!Y112</f>
        <v>63029.125310097683</v>
      </c>
      <c r="AO112" s="665">
        <f>+AI112*係数表!Y112</f>
        <v>10035.917899761627</v>
      </c>
      <c r="AP112" s="666">
        <f t="shared" si="12"/>
        <v>73065.043209859316</v>
      </c>
      <c r="AQ112" s="196"/>
      <c r="AR112" s="664">
        <f>+AJ112*環境係数!AD109</f>
        <v>649177.47366575419</v>
      </c>
      <c r="AS112" s="666">
        <f>+AJ112*環境係数!AE109</f>
        <v>40710.712371870053</v>
      </c>
      <c r="AT112" s="187"/>
    </row>
    <row r="113" spans="1:61" ht="15.5" customHeight="1">
      <c r="A113" s="127">
        <v>107</v>
      </c>
      <c r="B113" s="188" t="s">
        <v>331</v>
      </c>
      <c r="C113" s="185" t="s">
        <v>332</v>
      </c>
      <c r="D113" s="667">
        <f>+入力と結果!D113+入力と結果!F113</f>
        <v>0</v>
      </c>
      <c r="E113" s="668">
        <f>+入力と結果!D113*係数表!T113</f>
        <v>0</v>
      </c>
      <c r="F113" s="669">
        <f>+E113+入力と結果!F113</f>
        <v>0</v>
      </c>
      <c r="G113" s="670">
        <f>+入力と結果!D113*係数表!S113</f>
        <v>0</v>
      </c>
      <c r="H113" s="671">
        <f>+$F113*係数表!E113</f>
        <v>0</v>
      </c>
      <c r="I113" s="672">
        <f>+$F113*係数表!F113</f>
        <v>0</v>
      </c>
      <c r="J113" s="672">
        <f>+$F113*係数表!G113</f>
        <v>0</v>
      </c>
      <c r="K113" s="672">
        <f>+$F113*係数表!H113</f>
        <v>0</v>
      </c>
      <c r="L113" s="672">
        <f>+$F113*係数表!I113</f>
        <v>0</v>
      </c>
      <c r="M113" s="672">
        <f>+$F113*係数表!J113</f>
        <v>0</v>
      </c>
      <c r="N113" s="672">
        <f>+$F113*係数表!K113</f>
        <v>0</v>
      </c>
      <c r="O113" s="672">
        <f>+$F113*係数表!L113</f>
        <v>0</v>
      </c>
      <c r="P113" s="673">
        <f>+$F113*係数表!M113</f>
        <v>0</v>
      </c>
      <c r="Q113" s="671">
        <f>+$G113*係数表!E113</f>
        <v>0</v>
      </c>
      <c r="R113" s="672">
        <f>+$G113*係数表!F113</f>
        <v>0</v>
      </c>
      <c r="S113" s="672">
        <f>+$G113*係数表!G113</f>
        <v>0</v>
      </c>
      <c r="T113" s="672">
        <f>+$G113*係数表!H113</f>
        <v>0</v>
      </c>
      <c r="U113" s="672">
        <f>+$G113*係数表!I113</f>
        <v>0</v>
      </c>
      <c r="V113" s="672">
        <f>+$G113*係数表!J113</f>
        <v>0</v>
      </c>
      <c r="W113" s="672">
        <f>+$G113*係数表!K113</f>
        <v>0</v>
      </c>
      <c r="X113" s="672">
        <f>+$G113*係数表!L113</f>
        <v>0</v>
      </c>
      <c r="Y113" s="673">
        <f>+$G113*係数表!M113</f>
        <v>0</v>
      </c>
      <c r="Z113" s="678">
        <f t="shared" si="16"/>
        <v>0</v>
      </c>
      <c r="AA113" s="667">
        <f>+入力と結果!E113*係数表!T113</f>
        <v>0</v>
      </c>
      <c r="AB113" s="674">
        <f>+入力と結果!E113*係数表!S113</f>
        <v>0</v>
      </c>
      <c r="AC113" s="675">
        <f>+AA113+入力と結果!G113</f>
        <v>0</v>
      </c>
      <c r="AD113" s="676">
        <f t="shared" si="17"/>
        <v>0</v>
      </c>
      <c r="AE113" s="679">
        <v>29930.89413433681</v>
      </c>
      <c r="AF113" s="676">
        <f t="shared" si="15"/>
        <v>29930.89413433681</v>
      </c>
      <c r="AG113" s="677">
        <f>+AE113*賃金!I109</f>
        <v>0</v>
      </c>
      <c r="AH113" s="665"/>
      <c r="AI113" s="663">
        <f>+AH$7*係数表!AK113</f>
        <v>4446.8324608268049</v>
      </c>
      <c r="AJ113" s="663">
        <f t="shared" si="18"/>
        <v>34377.726595163615</v>
      </c>
      <c r="AK113" s="664">
        <f>+AE113*係数表!AD113</f>
        <v>0</v>
      </c>
      <c r="AL113" s="665">
        <f>+AI113*係数表!AD113</f>
        <v>0</v>
      </c>
      <c r="AM113" s="666">
        <f t="shared" ref="AM113:AM114" si="19">+AK113+AL113</f>
        <v>0</v>
      </c>
      <c r="AN113" s="664">
        <f>+AE113*係数表!Y113</f>
        <v>0</v>
      </c>
      <c r="AO113" s="665">
        <f>+AI113*係数表!Y113</f>
        <v>0</v>
      </c>
      <c r="AP113" s="666">
        <f t="shared" ref="AP113:AP114" si="20">+AN113+AO113</f>
        <v>0</v>
      </c>
      <c r="AQ113" s="196"/>
      <c r="AR113" s="664">
        <f>+AJ113*環境係数!AD110</f>
        <v>0</v>
      </c>
      <c r="AS113" s="666">
        <f>+AJ113*環境係数!AE110</f>
        <v>0</v>
      </c>
      <c r="AT113" s="187"/>
    </row>
    <row r="114" spans="1:61" ht="15.5" customHeight="1" thickBot="1">
      <c r="A114" s="127">
        <v>108</v>
      </c>
      <c r="B114" s="188" t="s">
        <v>333</v>
      </c>
      <c r="C114" s="185" t="s">
        <v>334</v>
      </c>
      <c r="D114" s="684">
        <f>+入力と結果!D114+入力と結果!F114</f>
        <v>0</v>
      </c>
      <c r="E114" s="685">
        <f>+入力と結果!D114*係数表!T114</f>
        <v>0</v>
      </c>
      <c r="F114" s="686">
        <f>+E114+入力と結果!F114</f>
        <v>0</v>
      </c>
      <c r="G114" s="687">
        <f>+入力と結果!D114*係数表!S114</f>
        <v>0</v>
      </c>
      <c r="H114" s="688">
        <f>+$F114*係数表!E114</f>
        <v>0</v>
      </c>
      <c r="I114" s="689">
        <f>+$F114*係数表!F114</f>
        <v>0</v>
      </c>
      <c r="J114" s="689">
        <f>+$F114*係数表!G114</f>
        <v>0</v>
      </c>
      <c r="K114" s="689">
        <f>+$F114*係数表!H114</f>
        <v>0</v>
      </c>
      <c r="L114" s="689">
        <f>+$F114*係数表!I114</f>
        <v>0</v>
      </c>
      <c r="M114" s="689">
        <f>+$F114*係数表!J114</f>
        <v>0</v>
      </c>
      <c r="N114" s="689">
        <f>+$F114*係数表!K114</f>
        <v>0</v>
      </c>
      <c r="O114" s="689">
        <f>+$F114*係数表!L114</f>
        <v>0</v>
      </c>
      <c r="P114" s="690">
        <f>+$F114*係数表!M114</f>
        <v>0</v>
      </c>
      <c r="Q114" s="688">
        <f>+$G114*係数表!E114</f>
        <v>0</v>
      </c>
      <c r="R114" s="689">
        <f>+$G114*係数表!F114</f>
        <v>0</v>
      </c>
      <c r="S114" s="689">
        <f>+$G114*係数表!G114</f>
        <v>0</v>
      </c>
      <c r="T114" s="689">
        <f>+$G114*係数表!H114</f>
        <v>0</v>
      </c>
      <c r="U114" s="689">
        <f>+$G114*係数表!I114</f>
        <v>0</v>
      </c>
      <c r="V114" s="689">
        <f>+$G114*係数表!J114</f>
        <v>0</v>
      </c>
      <c r="W114" s="689">
        <f>+$G114*係数表!K114</f>
        <v>0</v>
      </c>
      <c r="X114" s="689">
        <f>+$G114*係数表!L114</f>
        <v>0</v>
      </c>
      <c r="Y114" s="690">
        <f>+$G114*係数表!M114</f>
        <v>0</v>
      </c>
      <c r="Z114" s="678">
        <f t="shared" si="16"/>
        <v>0</v>
      </c>
      <c r="AA114" s="667">
        <f>+入力と結果!E114*係数表!T114</f>
        <v>0</v>
      </c>
      <c r="AB114" s="674">
        <f>+入力と結果!E114*係数表!S114</f>
        <v>0</v>
      </c>
      <c r="AC114" s="675">
        <f>+AA114+入力と結果!G114</f>
        <v>0</v>
      </c>
      <c r="AD114" s="676">
        <f t="shared" si="17"/>
        <v>0</v>
      </c>
      <c r="AE114" s="679">
        <v>68657.238445711424</v>
      </c>
      <c r="AF114" s="676">
        <f t="shared" si="15"/>
        <v>68657.238445711424</v>
      </c>
      <c r="AG114" s="677">
        <f>+AE114*賃金!I110</f>
        <v>469.52888510830923</v>
      </c>
      <c r="AH114" s="665"/>
      <c r="AI114" s="663">
        <f>+AH$7*係数表!AK114</f>
        <v>10369.213155307631</v>
      </c>
      <c r="AJ114" s="663">
        <f t="shared" si="18"/>
        <v>79026.451601019056</v>
      </c>
      <c r="AK114" s="664">
        <f>+AE114*係数表!AD114</f>
        <v>44628.906920973663</v>
      </c>
      <c r="AL114" s="665">
        <f>+AI114*係数表!AD114</f>
        <v>6740.245591408082</v>
      </c>
      <c r="AM114" s="666">
        <f t="shared" si="19"/>
        <v>51369.152512381741</v>
      </c>
      <c r="AN114" s="664">
        <f>+AE114*係数表!Y114</f>
        <v>122.43254142124798</v>
      </c>
      <c r="AO114" s="665">
        <f>+AI114*係数表!Y114</f>
        <v>18.490827010859046</v>
      </c>
      <c r="AP114" s="666">
        <f t="shared" si="20"/>
        <v>140.92336843210703</v>
      </c>
      <c r="AQ114" s="196"/>
      <c r="AR114" s="664">
        <f>+AJ114*環境係数!AD111</f>
        <v>398850.39296858606</v>
      </c>
      <c r="AS114" s="666">
        <f>+AJ114*環境係数!AE111</f>
        <v>27083.570209042711</v>
      </c>
      <c r="AT114" s="187"/>
    </row>
    <row r="115" spans="1:61" ht="36" customHeight="1" thickBot="1">
      <c r="B115" s="959" t="s">
        <v>34</v>
      </c>
      <c r="C115" s="960"/>
      <c r="D115" s="691">
        <f>SUM(D7:D114)</f>
        <v>0</v>
      </c>
      <c r="E115" s="692">
        <f t="shared" ref="E115:AS115" si="21">SUM(E7:E114)</f>
        <v>0</v>
      </c>
      <c r="F115" s="693">
        <f t="shared" si="21"/>
        <v>0</v>
      </c>
      <c r="G115" s="694">
        <f t="shared" si="21"/>
        <v>0</v>
      </c>
      <c r="H115" s="695">
        <f t="shared" si="21"/>
        <v>0</v>
      </c>
      <c r="I115" s="696">
        <f t="shared" si="21"/>
        <v>0</v>
      </c>
      <c r="J115" s="696">
        <f t="shared" si="21"/>
        <v>0</v>
      </c>
      <c r="K115" s="696">
        <f t="shared" si="21"/>
        <v>0</v>
      </c>
      <c r="L115" s="696">
        <f t="shared" si="21"/>
        <v>0</v>
      </c>
      <c r="M115" s="696">
        <f t="shared" si="21"/>
        <v>0</v>
      </c>
      <c r="N115" s="696">
        <f t="shared" si="21"/>
        <v>0</v>
      </c>
      <c r="O115" s="696">
        <f t="shared" si="21"/>
        <v>0</v>
      </c>
      <c r="P115" s="694">
        <f t="shared" si="21"/>
        <v>0</v>
      </c>
      <c r="Q115" s="696">
        <f t="shared" si="21"/>
        <v>0</v>
      </c>
      <c r="R115" s="696">
        <f t="shared" si="21"/>
        <v>0</v>
      </c>
      <c r="S115" s="696">
        <f t="shared" si="21"/>
        <v>0</v>
      </c>
      <c r="T115" s="696">
        <f t="shared" si="21"/>
        <v>0</v>
      </c>
      <c r="U115" s="696">
        <f t="shared" si="21"/>
        <v>0</v>
      </c>
      <c r="V115" s="696">
        <f t="shared" si="21"/>
        <v>0</v>
      </c>
      <c r="W115" s="696">
        <f t="shared" si="21"/>
        <v>0</v>
      </c>
      <c r="X115" s="696">
        <f t="shared" si="21"/>
        <v>0</v>
      </c>
      <c r="Y115" s="694">
        <f t="shared" si="21"/>
        <v>0</v>
      </c>
      <c r="Z115" s="697">
        <f t="shared" si="21"/>
        <v>0</v>
      </c>
      <c r="AA115" s="698">
        <f t="shared" si="21"/>
        <v>13760289.53054936</v>
      </c>
      <c r="AB115" s="699">
        <f t="shared" si="21"/>
        <v>907818.46945063816</v>
      </c>
      <c r="AC115" s="700">
        <f t="shared" si="21"/>
        <v>13760289.53054936</v>
      </c>
      <c r="AD115" s="701">
        <f t="shared" si="21"/>
        <v>13760289.53054936</v>
      </c>
      <c r="AE115" s="702">
        <f t="shared" si="21"/>
        <v>21668628.719461922</v>
      </c>
      <c r="AF115" s="701">
        <f t="shared" si="21"/>
        <v>7908339.1889125593</v>
      </c>
      <c r="AG115" s="703">
        <f t="shared" si="21"/>
        <v>4502159.0361489402</v>
      </c>
      <c r="AH115" s="704">
        <f t="shared" si="21"/>
        <v>2258787.0376659972</v>
      </c>
      <c r="AI115" s="701">
        <f t="shared" si="21"/>
        <v>3341180.253281672</v>
      </c>
      <c r="AJ115" s="701">
        <f t="shared" si="21"/>
        <v>25009808.972743604</v>
      </c>
      <c r="AK115" s="698">
        <f t="shared" si="21"/>
        <v>12723413.077405527</v>
      </c>
      <c r="AL115" s="705">
        <f t="shared" si="21"/>
        <v>1952474.167125565</v>
      </c>
      <c r="AM115" s="697">
        <f t="shared" si="21"/>
        <v>14675887.244531101</v>
      </c>
      <c r="AN115" s="698">
        <f t="shared" si="21"/>
        <v>1519207.16190381</v>
      </c>
      <c r="AO115" s="705">
        <f t="shared" si="21"/>
        <v>229052.01820616878</v>
      </c>
      <c r="AP115" s="697">
        <f t="shared" si="21"/>
        <v>1748259.1801099801</v>
      </c>
      <c r="AQ115" s="196"/>
      <c r="AR115" s="698">
        <f t="shared" si="21"/>
        <v>420421942.08217722</v>
      </c>
      <c r="AS115" s="697">
        <f t="shared" si="21"/>
        <v>22946918.417083018</v>
      </c>
      <c r="AT115" s="187"/>
    </row>
    <row r="116" spans="1:61" ht="22.75" customHeight="1" thickBot="1">
      <c r="B116" s="193"/>
      <c r="C116" s="193"/>
      <c r="D116" s="706"/>
      <c r="E116" s="706"/>
      <c r="F116" s="706"/>
      <c r="G116" s="706"/>
      <c r="H116" s="665"/>
      <c r="I116" s="706"/>
      <c r="J116" s="706"/>
      <c r="K116" s="706"/>
      <c r="L116" s="706"/>
      <c r="M116" s="706"/>
      <c r="N116" s="706"/>
      <c r="O116" s="706"/>
      <c r="P116" s="707">
        <f>SUM(H115:P115)</f>
        <v>0</v>
      </c>
      <c r="Q116" s="706"/>
      <c r="R116" s="706"/>
      <c r="S116" s="706"/>
      <c r="T116" s="706"/>
      <c r="U116" s="706"/>
      <c r="V116" s="706"/>
      <c r="W116" s="706"/>
      <c r="X116" s="706"/>
      <c r="Y116" s="706">
        <f>SUM(Q115:Y115)</f>
        <v>0</v>
      </c>
      <c r="Z116" s="706"/>
      <c r="AA116" s="706"/>
      <c r="AB116" s="706"/>
      <c r="AC116" s="706"/>
      <c r="AD116" s="706"/>
      <c r="AE116" s="706"/>
      <c r="AF116" s="706"/>
      <c r="AG116" s="708">
        <f>+AG115/AE115</f>
        <v>0.20777314035129854</v>
      </c>
      <c r="AH116" s="665"/>
      <c r="AI116" s="665"/>
      <c r="AJ116" s="665"/>
      <c r="AK116" s="665"/>
      <c r="AL116" s="665"/>
      <c r="AM116" s="665"/>
      <c r="AN116" s="665"/>
      <c r="AO116" s="665"/>
      <c r="AP116" s="665"/>
      <c r="AQ116" s="665"/>
      <c r="AR116" s="665"/>
      <c r="AS116" s="665"/>
      <c r="AT116" s="647"/>
      <c r="AU116" s="647"/>
      <c r="AV116" s="647"/>
      <c r="AW116" s="647"/>
      <c r="AX116" s="647"/>
      <c r="AY116" s="647"/>
      <c r="AZ116" s="647"/>
      <c r="BA116" s="647"/>
      <c r="BB116" s="647"/>
      <c r="BC116" s="647"/>
      <c r="BD116" s="647"/>
      <c r="BE116" s="647"/>
      <c r="BF116" s="647"/>
      <c r="BG116" s="647"/>
      <c r="BH116" s="647"/>
      <c r="BI116" s="647"/>
    </row>
    <row r="117" spans="1:61" ht="20" customHeight="1" thickBot="1">
      <c r="B117" s="195"/>
      <c r="C117" s="195"/>
      <c r="D117" s="665"/>
      <c r="E117" s="665"/>
      <c r="F117" s="665"/>
      <c r="G117" s="665"/>
      <c r="H117" s="665"/>
      <c r="I117" s="665"/>
      <c r="J117" s="665"/>
      <c r="K117" s="665"/>
      <c r="L117" s="665"/>
      <c r="M117" s="665"/>
      <c r="N117" s="665"/>
      <c r="O117" s="665"/>
      <c r="P117" s="665"/>
      <c r="Q117" s="665"/>
      <c r="R117" s="665"/>
      <c r="S117" s="665"/>
      <c r="T117" s="665"/>
      <c r="U117" s="665"/>
      <c r="V117" s="665"/>
      <c r="W117" s="665"/>
      <c r="X117" s="665"/>
      <c r="Y117" s="665">
        <f>+P116+Y116</f>
        <v>0</v>
      </c>
      <c r="Z117" s="665"/>
      <c r="AA117" s="665"/>
      <c r="AB117" s="665"/>
      <c r="AC117" s="665"/>
      <c r="AD117" s="665"/>
      <c r="AE117" s="665"/>
      <c r="AF117" s="665"/>
      <c r="AG117" s="665"/>
      <c r="AH117" s="665"/>
      <c r="AI117" s="665"/>
      <c r="AJ117" s="709">
        <f>+AJ115/AD115</f>
        <v>1.8175350829078902</v>
      </c>
      <c r="AK117" s="665"/>
      <c r="AL117" s="665"/>
      <c r="AM117" s="665"/>
      <c r="AN117" s="665"/>
      <c r="AO117" s="665"/>
      <c r="AP117" s="665"/>
      <c r="AQ117" s="665"/>
      <c r="AR117" s="665"/>
      <c r="AS117" s="665"/>
      <c r="AT117" s="647"/>
      <c r="AU117" s="647"/>
      <c r="AV117" s="647"/>
      <c r="AW117" s="647"/>
      <c r="AX117" s="647"/>
      <c r="AY117" s="647"/>
      <c r="AZ117" s="647"/>
      <c r="BA117" s="647"/>
      <c r="BB117" s="647"/>
      <c r="BC117" s="647"/>
      <c r="BD117" s="647"/>
      <c r="BE117" s="647"/>
      <c r="BF117" s="647"/>
      <c r="BG117" s="647"/>
      <c r="BH117" s="647"/>
      <c r="BI117" s="647"/>
    </row>
    <row r="118" spans="1:61" ht="20" customHeight="1">
      <c r="B118" s="195"/>
      <c r="C118" s="195"/>
      <c r="D118" s="665"/>
      <c r="E118" s="665"/>
      <c r="F118" s="665"/>
      <c r="G118" s="665"/>
      <c r="H118" s="710">
        <f>+H115*係数表!$T$76</f>
        <v>0</v>
      </c>
      <c r="I118" s="711">
        <f>+I115*係数表!$T$76</f>
        <v>0</v>
      </c>
      <c r="J118" s="711">
        <f>J115*+係数表!$T$81</f>
        <v>0</v>
      </c>
      <c r="K118" s="711">
        <f>+K115*係数表!$T$82</f>
        <v>0</v>
      </c>
      <c r="L118" s="711">
        <f>+L115*係数表!$T$84</f>
        <v>0</v>
      </c>
      <c r="M118" s="711">
        <f>+M115*係数表!$T$84</f>
        <v>0</v>
      </c>
      <c r="N118" s="711">
        <f>+N115*係数表!$T$85</f>
        <v>0</v>
      </c>
      <c r="O118" s="711">
        <f>+O115*係数表!$T$86</f>
        <v>0</v>
      </c>
      <c r="P118" s="712">
        <f>+P115*係数表!$T$87</f>
        <v>0</v>
      </c>
      <c r="Q118" s="710">
        <f>+Q115*係数表!$T$76</f>
        <v>0</v>
      </c>
      <c r="R118" s="711">
        <f>+R115*係数表!$T$76</f>
        <v>0</v>
      </c>
      <c r="S118" s="711">
        <f>S115*+係数表!$T$81</f>
        <v>0</v>
      </c>
      <c r="T118" s="711">
        <f>+T115*係数表!$T$82</f>
        <v>0</v>
      </c>
      <c r="U118" s="711">
        <f>+U115*係数表!$T$84</f>
        <v>0</v>
      </c>
      <c r="V118" s="711">
        <f>+V115*係数表!$T$84</f>
        <v>0</v>
      </c>
      <c r="W118" s="711">
        <f>+W115*係数表!$T$85</f>
        <v>0</v>
      </c>
      <c r="X118" s="711">
        <f>+X115*係数表!$T$86</f>
        <v>0</v>
      </c>
      <c r="Y118" s="712">
        <f>+Y115*係数表!$T$87</f>
        <v>0</v>
      </c>
      <c r="Z118" s="665"/>
      <c r="AA118" s="665"/>
      <c r="AB118" s="665"/>
      <c r="AC118" s="665"/>
      <c r="AD118" s="665"/>
      <c r="AE118" s="665"/>
      <c r="AF118" s="665"/>
      <c r="AG118" s="665"/>
      <c r="AH118" s="665"/>
      <c r="AI118" s="665"/>
      <c r="AJ118" s="665"/>
      <c r="AK118" s="665"/>
      <c r="AL118" s="665"/>
      <c r="AM118" s="665"/>
      <c r="AN118" s="665"/>
      <c r="AO118" s="665"/>
      <c r="AP118" s="665"/>
      <c r="AQ118" s="665"/>
      <c r="AR118" s="665"/>
      <c r="AS118" s="665"/>
      <c r="AT118" s="647"/>
      <c r="AU118" s="647"/>
      <c r="AV118" s="647"/>
      <c r="AW118" s="647"/>
      <c r="AX118" s="647"/>
      <c r="AY118" s="647"/>
      <c r="AZ118" s="647"/>
      <c r="BA118" s="647"/>
      <c r="BB118" s="647"/>
      <c r="BC118" s="647"/>
      <c r="BD118" s="647"/>
      <c r="BE118" s="647"/>
      <c r="BF118" s="647"/>
      <c r="BG118" s="647"/>
      <c r="BH118" s="647"/>
      <c r="BI118" s="647"/>
    </row>
    <row r="119" spans="1:61" ht="20" customHeight="1">
      <c r="B119" s="195"/>
      <c r="C119" s="195"/>
      <c r="D119" s="647"/>
      <c r="E119" s="647"/>
      <c r="F119" s="665"/>
      <c r="G119" s="665"/>
      <c r="H119" s="713"/>
      <c r="I119" s="714"/>
      <c r="J119" s="714"/>
      <c r="K119" s="714"/>
      <c r="L119" s="714"/>
      <c r="M119" s="714"/>
      <c r="N119" s="714"/>
      <c r="O119" s="714"/>
      <c r="P119" s="715">
        <f>SUM(H118:P118)</f>
        <v>0</v>
      </c>
      <c r="Q119" s="713"/>
      <c r="R119" s="714"/>
      <c r="S119" s="714"/>
      <c r="T119" s="714"/>
      <c r="U119" s="714"/>
      <c r="V119" s="714"/>
      <c r="W119" s="714"/>
      <c r="X119" s="714"/>
      <c r="Y119" s="715">
        <f>SUM(Q118:Y118)</f>
        <v>0</v>
      </c>
      <c r="Z119" s="716">
        <f>+F115-P116+P119+Y119</f>
        <v>0</v>
      </c>
      <c r="AA119" s="665"/>
      <c r="AB119" s="665"/>
      <c r="AC119" s="665"/>
      <c r="AD119" s="665"/>
      <c r="AE119" s="665"/>
      <c r="AF119" s="665"/>
      <c r="AG119" s="665"/>
      <c r="AH119" s="665"/>
      <c r="AI119" s="719">
        <f>+AI115/AG115</f>
        <v>0.74212843803484407</v>
      </c>
      <c r="AJ119" s="665"/>
      <c r="AK119" s="665"/>
      <c r="AL119" s="665"/>
      <c r="AM119" s="665"/>
      <c r="AN119" s="665"/>
      <c r="AO119" s="665"/>
      <c r="AP119" s="665"/>
      <c r="AQ119" s="665"/>
      <c r="AR119" s="665"/>
      <c r="AS119" s="665"/>
      <c r="AT119" s="647"/>
      <c r="AU119" s="647"/>
      <c r="AV119" s="647"/>
      <c r="AW119" s="647"/>
      <c r="AX119" s="647"/>
      <c r="AY119" s="647"/>
      <c r="AZ119" s="647"/>
      <c r="BA119" s="647"/>
      <c r="BB119" s="647"/>
      <c r="BC119" s="647"/>
      <c r="BD119" s="647"/>
      <c r="BE119" s="647"/>
      <c r="BF119" s="647"/>
      <c r="BG119" s="647"/>
      <c r="BH119" s="647"/>
      <c r="BI119" s="647"/>
    </row>
    <row r="120" spans="1:61" ht="20" customHeight="1">
      <c r="B120" s="195"/>
      <c r="C120" s="195"/>
      <c r="D120" s="647"/>
      <c r="E120" s="647"/>
      <c r="F120" s="647"/>
      <c r="G120" s="717">
        <f>+F115+G115</f>
        <v>0</v>
      </c>
      <c r="H120" s="665"/>
      <c r="I120" s="665"/>
      <c r="J120" s="665"/>
      <c r="K120" s="665"/>
      <c r="L120" s="665"/>
      <c r="M120" s="665"/>
      <c r="N120" s="665"/>
      <c r="O120" s="665"/>
      <c r="P120" s="665"/>
      <c r="Q120" s="665"/>
      <c r="R120" s="665"/>
      <c r="S120" s="665"/>
      <c r="T120" s="665"/>
      <c r="U120" s="665"/>
      <c r="V120" s="665"/>
      <c r="W120" s="665"/>
      <c r="X120" s="665"/>
      <c r="Y120" s="665">
        <f>+P119+Y119</f>
        <v>0</v>
      </c>
      <c r="Z120" s="665"/>
      <c r="AA120" s="665"/>
      <c r="AB120" s="665"/>
      <c r="AC120" s="665"/>
      <c r="AD120" s="665"/>
      <c r="AE120" s="665"/>
      <c r="AF120" s="665"/>
      <c r="AG120" s="665"/>
      <c r="AH120" s="665"/>
      <c r="AI120" s="665"/>
      <c r="AJ120" s="665"/>
      <c r="AK120" s="665"/>
      <c r="AL120" s="665"/>
      <c r="AM120" s="665"/>
      <c r="AN120" s="665"/>
      <c r="AO120" s="665"/>
      <c r="AP120" s="665"/>
      <c r="AQ120" s="665"/>
      <c r="AR120" s="665"/>
      <c r="AS120" s="665"/>
      <c r="AT120" s="647"/>
      <c r="AU120" s="647"/>
      <c r="AV120" s="647"/>
      <c r="AW120" s="647"/>
      <c r="AX120" s="647"/>
      <c r="AY120" s="647"/>
      <c r="AZ120" s="647"/>
      <c r="BA120" s="647"/>
      <c r="BB120" s="647"/>
      <c r="BC120" s="647"/>
      <c r="BD120" s="647"/>
      <c r="BE120" s="647"/>
      <c r="BF120" s="647"/>
      <c r="BG120" s="647"/>
      <c r="BH120" s="647"/>
      <c r="BI120" s="647"/>
    </row>
    <row r="121" spans="1:61" ht="20" customHeight="1">
      <c r="B121" s="195"/>
      <c r="C121" s="195"/>
      <c r="D121" s="647"/>
      <c r="E121" s="647"/>
      <c r="F121" s="647"/>
      <c r="G121" s="665"/>
      <c r="H121" s="665"/>
      <c r="I121" s="665"/>
      <c r="J121" s="665"/>
      <c r="K121" s="665"/>
      <c r="L121" s="665"/>
      <c r="M121" s="665"/>
      <c r="N121" s="665"/>
      <c r="O121" s="665"/>
      <c r="P121" s="665"/>
      <c r="Q121" s="665"/>
      <c r="R121" s="665"/>
      <c r="S121" s="665"/>
      <c r="T121" s="665"/>
      <c r="U121" s="665"/>
      <c r="V121" s="665"/>
      <c r="W121" s="665"/>
      <c r="X121" s="665"/>
      <c r="Y121" s="665"/>
      <c r="Z121" s="665"/>
      <c r="AA121" s="665"/>
      <c r="AB121" s="665"/>
      <c r="AC121" s="665"/>
      <c r="AD121" s="665"/>
      <c r="AE121" s="665"/>
      <c r="AF121" s="665"/>
      <c r="AG121" s="665"/>
      <c r="AH121" s="665"/>
      <c r="AI121" s="665"/>
      <c r="AJ121" s="665"/>
      <c r="AK121" s="665"/>
      <c r="AL121" s="665"/>
      <c r="AM121" s="665"/>
      <c r="AN121" s="665"/>
      <c r="AO121" s="665"/>
      <c r="AP121" s="665"/>
      <c r="AQ121" s="665"/>
      <c r="AR121" s="665"/>
      <c r="AS121" s="665"/>
      <c r="AT121" s="647"/>
      <c r="AU121" s="647"/>
      <c r="AV121" s="647"/>
      <c r="AW121" s="647"/>
      <c r="AX121" s="647"/>
      <c r="AY121" s="647"/>
      <c r="AZ121" s="647"/>
      <c r="BA121" s="647"/>
      <c r="BB121" s="647"/>
      <c r="BC121" s="647"/>
      <c r="BD121" s="647"/>
      <c r="BE121" s="647"/>
      <c r="BF121" s="647"/>
      <c r="BG121" s="647"/>
      <c r="BH121" s="647"/>
      <c r="BI121" s="647"/>
    </row>
    <row r="122" spans="1:61" ht="20" customHeight="1">
      <c r="D122" s="647"/>
      <c r="E122" s="647"/>
      <c r="F122" s="647"/>
      <c r="G122" s="665"/>
      <c r="H122" s="665"/>
      <c r="I122" s="665"/>
      <c r="J122" s="665"/>
      <c r="K122" s="665"/>
      <c r="L122" s="665"/>
      <c r="M122" s="665"/>
      <c r="N122" s="665"/>
      <c r="O122" s="665"/>
      <c r="P122" s="665"/>
      <c r="Q122" s="665"/>
      <c r="R122" s="665"/>
      <c r="S122" s="665"/>
      <c r="T122" s="665"/>
      <c r="U122" s="665"/>
      <c r="V122" s="665"/>
      <c r="W122" s="665"/>
      <c r="X122" s="665"/>
      <c r="Y122" s="665"/>
      <c r="Z122" s="665"/>
      <c r="AA122" s="665"/>
      <c r="AB122" s="665"/>
      <c r="AC122" s="665"/>
      <c r="AD122" s="665"/>
      <c r="AE122" s="665"/>
      <c r="AF122" s="665"/>
      <c r="AG122" s="665"/>
      <c r="AH122" s="665"/>
      <c r="AI122" s="665"/>
      <c r="AJ122" s="665"/>
      <c r="AK122" s="665"/>
      <c r="AL122" s="665"/>
      <c r="AM122" s="665"/>
      <c r="AN122" s="665"/>
      <c r="AO122" s="665"/>
      <c r="AP122" s="665"/>
      <c r="AQ122" s="665"/>
      <c r="AR122" s="665"/>
      <c r="AS122" s="665"/>
      <c r="AT122" s="647"/>
      <c r="AU122" s="647"/>
      <c r="AV122" s="647"/>
      <c r="AW122" s="647"/>
      <c r="AX122" s="647"/>
      <c r="AY122" s="647"/>
      <c r="AZ122" s="647"/>
      <c r="BA122" s="647"/>
      <c r="BB122" s="647"/>
      <c r="BC122" s="647"/>
      <c r="BD122" s="647"/>
      <c r="BE122" s="647"/>
      <c r="BF122" s="647"/>
      <c r="BG122" s="647"/>
      <c r="BH122" s="647"/>
      <c r="BI122" s="647"/>
    </row>
    <row r="123" spans="1:61" ht="20" customHeight="1">
      <c r="D123" s="647"/>
      <c r="E123" s="647"/>
      <c r="F123" s="647"/>
      <c r="G123" s="665"/>
      <c r="H123" s="665"/>
      <c r="I123" s="665"/>
      <c r="J123" s="665"/>
      <c r="K123" s="665"/>
      <c r="L123" s="665"/>
      <c r="M123" s="665"/>
      <c r="N123" s="665"/>
      <c r="O123" s="665"/>
      <c r="P123" s="665"/>
      <c r="Q123" s="665"/>
      <c r="R123" s="718">
        <f>SUM(H115:I115,Q115:R115)</f>
        <v>0</v>
      </c>
      <c r="S123" s="665">
        <f>SUM(J115,S115)</f>
        <v>0</v>
      </c>
      <c r="T123" s="665">
        <f>SUM(K118,T118)</f>
        <v>0</v>
      </c>
      <c r="U123" s="665"/>
      <c r="V123" s="665">
        <f>SUM(L115:M115,U115:V115)</f>
        <v>0</v>
      </c>
      <c r="W123" s="665">
        <f>SUM(N118,W118)</f>
        <v>0</v>
      </c>
      <c r="X123" s="665">
        <f>SUM(O115,X115)</f>
        <v>0</v>
      </c>
      <c r="Y123" s="718">
        <f>SUM(P115,Y115)</f>
        <v>0</v>
      </c>
      <c r="Z123" s="665"/>
      <c r="AA123" s="665"/>
      <c r="AB123" s="665"/>
      <c r="AC123" s="665"/>
      <c r="AD123" s="665"/>
      <c r="AE123" s="665"/>
      <c r="AF123" s="665"/>
      <c r="AG123" s="665"/>
      <c r="AH123" s="665"/>
      <c r="AI123" s="665"/>
      <c r="AJ123" s="665"/>
      <c r="AK123" s="665"/>
      <c r="AL123" s="665"/>
      <c r="AM123" s="665"/>
      <c r="AN123" s="665"/>
      <c r="AO123" s="665"/>
      <c r="AP123" s="665"/>
      <c r="AQ123" s="665"/>
      <c r="AR123" s="665"/>
      <c r="AS123" s="665"/>
      <c r="AT123" s="647"/>
      <c r="AU123" s="647"/>
      <c r="AV123" s="647"/>
      <c r="AW123" s="647"/>
      <c r="AX123" s="647"/>
      <c r="AY123" s="647"/>
      <c r="AZ123" s="647"/>
      <c r="BA123" s="647"/>
      <c r="BB123" s="647"/>
      <c r="BC123" s="647"/>
      <c r="BD123" s="647"/>
      <c r="BE123" s="647"/>
      <c r="BF123" s="647"/>
      <c r="BG123" s="647"/>
      <c r="BH123" s="647"/>
      <c r="BI123" s="647"/>
    </row>
    <row r="124" spans="1:61" ht="20" customHeight="1">
      <c r="D124" s="647"/>
      <c r="E124" s="647"/>
      <c r="F124" s="647"/>
      <c r="G124" s="665"/>
      <c r="H124" s="665"/>
      <c r="I124" s="665"/>
      <c r="J124" s="665"/>
      <c r="K124" s="665"/>
      <c r="L124" s="665"/>
      <c r="M124" s="665"/>
      <c r="N124" s="665"/>
      <c r="O124" s="665"/>
      <c r="P124" s="665"/>
      <c r="Q124" s="665"/>
      <c r="R124" s="665"/>
      <c r="S124" s="665"/>
      <c r="T124" s="665"/>
      <c r="U124" s="665"/>
      <c r="V124" s="665"/>
      <c r="W124" s="665"/>
      <c r="X124" s="665"/>
      <c r="Y124" s="665"/>
      <c r="Z124" s="665"/>
      <c r="AA124" s="665"/>
      <c r="AB124" s="665"/>
      <c r="AC124" s="665"/>
      <c r="AD124" s="665"/>
      <c r="AE124" s="665"/>
      <c r="AF124" s="665"/>
      <c r="AG124" s="665"/>
      <c r="AH124" s="665"/>
      <c r="AI124" s="665"/>
      <c r="AJ124" s="665"/>
      <c r="AK124" s="665"/>
      <c r="AL124" s="665"/>
      <c r="AM124" s="665"/>
      <c r="AN124" s="665"/>
      <c r="AO124" s="665"/>
      <c r="AP124" s="665"/>
      <c r="AQ124" s="665"/>
      <c r="AR124" s="665"/>
      <c r="AS124" s="665"/>
      <c r="AT124" s="647"/>
      <c r="AU124" s="647"/>
      <c r="AV124" s="647"/>
      <c r="AW124" s="647"/>
      <c r="AX124" s="647"/>
      <c r="AY124" s="647"/>
      <c r="AZ124" s="647"/>
      <c r="BA124" s="647"/>
      <c r="BB124" s="647"/>
      <c r="BC124" s="647"/>
      <c r="BD124" s="647"/>
      <c r="BE124" s="647"/>
      <c r="BF124" s="647"/>
      <c r="BG124" s="647"/>
      <c r="BH124" s="647"/>
      <c r="BI124" s="647"/>
    </row>
    <row r="125" spans="1:61" ht="20" customHeight="1">
      <c r="D125" s="647"/>
      <c r="E125" s="647"/>
      <c r="F125" s="647"/>
      <c r="G125" s="665"/>
      <c r="H125" s="665"/>
      <c r="I125" s="665"/>
      <c r="J125" s="665"/>
      <c r="K125" s="665"/>
      <c r="L125" s="665"/>
      <c r="M125" s="665"/>
      <c r="N125" s="665"/>
      <c r="O125" s="665"/>
      <c r="P125" s="665"/>
      <c r="Q125" s="665"/>
      <c r="R125" s="665">
        <v>-256251.8</v>
      </c>
      <c r="S125" s="665">
        <v>-18.199999999999996</v>
      </c>
      <c r="T125" s="665">
        <v>-22883.979685769234</v>
      </c>
      <c r="U125" s="665"/>
      <c r="V125" s="665">
        <v>-3327.8</v>
      </c>
      <c r="W125" s="665">
        <v>0</v>
      </c>
      <c r="X125" s="665">
        <v>-1308.9999999999998</v>
      </c>
      <c r="Y125" s="665">
        <v>-2213.3999999999996</v>
      </c>
      <c r="Z125" s="665"/>
      <c r="AA125" s="665"/>
      <c r="AB125" s="665"/>
      <c r="AC125" s="665"/>
      <c r="AD125" s="665"/>
      <c r="AE125" s="665"/>
      <c r="AF125" s="665"/>
      <c r="AG125" s="665"/>
      <c r="AH125" s="665"/>
      <c r="AI125" s="665"/>
      <c r="AJ125" s="665"/>
      <c r="AK125" s="665"/>
      <c r="AL125" s="665"/>
      <c r="AM125" s="665"/>
      <c r="AN125" s="665"/>
      <c r="AO125" s="665"/>
      <c r="AP125" s="665"/>
      <c r="AQ125" s="665"/>
      <c r="AR125" s="665"/>
      <c r="AS125" s="665"/>
      <c r="AT125" s="647"/>
      <c r="AU125" s="647"/>
      <c r="AV125" s="647"/>
      <c r="AW125" s="647"/>
      <c r="AX125" s="647"/>
      <c r="AY125" s="647"/>
      <c r="AZ125" s="647"/>
      <c r="BA125" s="647"/>
      <c r="BB125" s="647"/>
      <c r="BC125" s="647"/>
      <c r="BD125" s="647"/>
      <c r="BE125" s="647"/>
      <c r="BF125" s="647"/>
      <c r="BG125" s="647"/>
      <c r="BH125" s="647"/>
      <c r="BI125" s="647"/>
    </row>
    <row r="126" spans="1:61" ht="20" customHeight="1">
      <c r="D126" s="647"/>
      <c r="E126" s="647"/>
      <c r="F126" s="647"/>
      <c r="G126" s="647"/>
      <c r="H126" s="647"/>
      <c r="I126" s="647"/>
      <c r="J126" s="647"/>
      <c r="K126" s="647"/>
      <c r="L126" s="647"/>
      <c r="M126" s="647"/>
      <c r="N126" s="647"/>
      <c r="O126" s="647"/>
      <c r="P126" s="647"/>
      <c r="Q126" s="647"/>
      <c r="R126" s="647"/>
      <c r="S126" s="647"/>
      <c r="T126" s="647"/>
      <c r="U126" s="647"/>
      <c r="V126" s="647"/>
      <c r="W126" s="647"/>
      <c r="X126" s="647"/>
      <c r="Y126" s="647"/>
      <c r="Z126" s="647"/>
      <c r="AA126" s="647"/>
      <c r="AB126" s="647"/>
      <c r="AC126" s="647"/>
      <c r="AD126" s="647"/>
      <c r="AE126" s="647"/>
      <c r="AF126" s="647"/>
      <c r="AG126" s="647"/>
      <c r="AH126" s="647"/>
      <c r="AI126" s="647"/>
      <c r="AJ126" s="647"/>
      <c r="AK126" s="647"/>
      <c r="AL126" s="647"/>
      <c r="AM126" s="647"/>
      <c r="AN126" s="647"/>
      <c r="AO126" s="647"/>
      <c r="AP126" s="647"/>
      <c r="AQ126" s="647"/>
      <c r="AR126" s="647"/>
      <c r="AS126" s="647"/>
      <c r="AT126" s="647"/>
      <c r="AU126" s="647"/>
      <c r="AV126" s="647"/>
      <c r="AW126" s="647"/>
      <c r="AX126" s="647"/>
      <c r="AY126" s="647"/>
      <c r="AZ126" s="647"/>
      <c r="BA126" s="647"/>
      <c r="BB126" s="647"/>
      <c r="BC126" s="647"/>
      <c r="BD126" s="647"/>
      <c r="BE126" s="647"/>
      <c r="BF126" s="647"/>
      <c r="BG126" s="647"/>
      <c r="BH126" s="647"/>
      <c r="BI126" s="647"/>
    </row>
    <row r="127" spans="1:61" ht="20" customHeight="1">
      <c r="D127" s="647"/>
      <c r="E127" s="647"/>
      <c r="F127" s="647"/>
      <c r="G127" s="647"/>
      <c r="H127" s="647"/>
      <c r="I127" s="647"/>
      <c r="J127" s="647"/>
      <c r="K127" s="647"/>
      <c r="L127" s="647"/>
      <c r="M127" s="647"/>
      <c r="N127" s="647"/>
      <c r="O127" s="647"/>
      <c r="P127" s="647"/>
      <c r="Q127" s="647"/>
      <c r="R127" s="647"/>
      <c r="S127" s="647"/>
      <c r="T127" s="647"/>
      <c r="U127" s="647"/>
      <c r="V127" s="647"/>
      <c r="W127" s="647"/>
      <c r="X127" s="647"/>
      <c r="Y127" s="647"/>
      <c r="Z127" s="647"/>
      <c r="AA127" s="647"/>
      <c r="AB127" s="647"/>
      <c r="AC127" s="647"/>
      <c r="AD127" s="647"/>
      <c r="AE127" s="647"/>
      <c r="AF127" s="647"/>
      <c r="AG127" s="647"/>
      <c r="AH127" s="647"/>
      <c r="AI127" s="647"/>
      <c r="AJ127" s="647"/>
      <c r="AK127" s="647"/>
      <c r="AL127" s="647"/>
      <c r="AM127" s="647"/>
      <c r="AN127" s="647"/>
      <c r="AO127" s="647"/>
      <c r="AP127" s="647"/>
      <c r="AQ127" s="647"/>
      <c r="AR127" s="647"/>
      <c r="AS127" s="647"/>
      <c r="AT127" s="647"/>
      <c r="AU127" s="647"/>
      <c r="AV127" s="647"/>
      <c r="AW127" s="647"/>
      <c r="AX127" s="647"/>
      <c r="AY127" s="647"/>
      <c r="AZ127" s="647"/>
      <c r="BA127" s="647"/>
      <c r="BB127" s="647"/>
      <c r="BC127" s="647"/>
      <c r="BD127" s="647"/>
      <c r="BE127" s="647"/>
      <c r="BF127" s="647"/>
      <c r="BG127" s="647"/>
      <c r="BH127" s="647"/>
      <c r="BI127" s="647"/>
    </row>
  </sheetData>
  <mergeCells count="27">
    <mergeCell ref="AR4:AR5"/>
    <mergeCell ref="AS4:AS5"/>
    <mergeCell ref="AH4:AH5"/>
    <mergeCell ref="AG4:AG5"/>
    <mergeCell ref="AI4:AI5"/>
    <mergeCell ref="AJ4:AJ5"/>
    <mergeCell ref="AN3:AP3"/>
    <mergeCell ref="AK3:AM3"/>
    <mergeCell ref="AN4:AN5"/>
    <mergeCell ref="AO4:AO5"/>
    <mergeCell ref="AP4:AP5"/>
    <mergeCell ref="AK4:AK5"/>
    <mergeCell ref="AL4:AL5"/>
    <mergeCell ref="AM4:AM5"/>
    <mergeCell ref="AF4:AF5"/>
    <mergeCell ref="Z4:Z5"/>
    <mergeCell ref="AD4:AD5"/>
    <mergeCell ref="AC4:AC5"/>
    <mergeCell ref="B115:C115"/>
    <mergeCell ref="B3:C6"/>
    <mergeCell ref="D4:D5"/>
    <mergeCell ref="E4:E5"/>
    <mergeCell ref="F4:F5"/>
    <mergeCell ref="AA3:AC3"/>
    <mergeCell ref="D3:G3"/>
    <mergeCell ref="G4:G5"/>
    <mergeCell ref="AE4:AE5"/>
  </mergeCells>
  <phoneticPr fontId="2"/>
  <pageMargins left="0.25" right="0.25" top="0.75" bottom="0.75" header="0.3" footer="0.3"/>
  <pageSetup paperSize="8" scale="4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AO194"/>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8.9296875" defaultRowHeight="12"/>
  <cols>
    <col min="1" max="1" width="5.33203125" style="198" customWidth="1"/>
    <col min="2" max="2" width="5.1328125" style="312" customWidth="1"/>
    <col min="3" max="3" width="29.06640625" style="187" customWidth="1"/>
    <col min="4" max="4" width="2.3984375" style="187" customWidth="1"/>
    <col min="5" max="13" width="8.33203125" style="187" customWidth="1"/>
    <col min="14" max="14" width="2.9296875" style="187" customWidth="1"/>
    <col min="15" max="20" width="9.59765625" style="201" customWidth="1"/>
    <col min="21" max="21" width="3.3984375" style="201" customWidth="1"/>
    <col min="22" max="22" width="9.86328125" style="201" customWidth="1"/>
    <col min="23" max="23" width="8.46484375" style="201" customWidth="1"/>
    <col min="24" max="24" width="8.86328125" style="201" customWidth="1"/>
    <col min="25" max="26" width="7.73046875" style="201" customWidth="1"/>
    <col min="27" max="27" width="3.9296875" style="201" customWidth="1"/>
    <col min="28" max="29" width="10.53125" style="187" customWidth="1"/>
    <col min="30" max="30" width="9.3984375" style="187" customWidth="1"/>
    <col min="31" max="31" width="4.1328125" style="187" customWidth="1"/>
    <col min="32" max="33" width="10.06640625" style="187" customWidth="1"/>
    <col min="34" max="34" width="9.33203125" style="187" customWidth="1"/>
    <col min="35" max="35" width="2.33203125" style="187" customWidth="1"/>
    <col min="36" max="36" width="10.73046875" style="187" customWidth="1"/>
    <col min="37" max="37" width="10.86328125" style="187" customWidth="1"/>
    <col min="38" max="38" width="2.53125" style="187" customWidth="1"/>
    <col min="39" max="39" width="15.06640625" style="187" customWidth="1"/>
    <col min="40" max="40" width="17.3984375" style="187" customWidth="1"/>
    <col min="41" max="41" width="10.46484375" style="187" customWidth="1"/>
    <col min="42" max="42" width="2.1328125" style="187" customWidth="1"/>
    <col min="43" max="16384" width="8.9296875" style="187"/>
  </cols>
  <sheetData>
    <row r="1" spans="1:41" ht="27" customHeight="1">
      <c r="B1" s="199"/>
      <c r="C1" s="200"/>
      <c r="D1" s="200"/>
      <c r="E1" s="194"/>
      <c r="F1" s="194"/>
      <c r="G1" s="194"/>
      <c r="H1" s="194"/>
      <c r="I1" s="194"/>
      <c r="J1" s="194"/>
      <c r="K1" s="194"/>
      <c r="L1" s="194"/>
      <c r="M1" s="194"/>
      <c r="N1" s="194"/>
      <c r="AB1" s="133"/>
      <c r="AC1" s="194"/>
      <c r="AD1" s="194"/>
      <c r="AE1" s="194"/>
      <c r="AF1" s="194"/>
      <c r="AG1" s="194"/>
      <c r="AH1" s="194"/>
      <c r="AI1" s="194"/>
      <c r="AJ1" s="194"/>
      <c r="AL1" s="194"/>
    </row>
    <row r="2" spans="1:41" ht="20" customHeight="1" thickBot="1">
      <c r="B2" s="202"/>
      <c r="C2" s="200"/>
      <c r="D2" s="200"/>
      <c r="E2" s="194"/>
      <c r="F2" s="194"/>
      <c r="G2" s="194"/>
      <c r="H2" s="194"/>
      <c r="I2" s="194"/>
      <c r="J2" s="194"/>
      <c r="K2" s="194"/>
      <c r="L2" s="194"/>
      <c r="M2" s="194"/>
      <c r="N2" s="194"/>
      <c r="V2" s="203"/>
      <c r="AB2" s="194"/>
      <c r="AC2" s="194"/>
      <c r="AD2" s="194"/>
      <c r="AE2" s="194"/>
      <c r="AF2" s="194"/>
      <c r="AG2" s="194"/>
      <c r="AH2" s="194"/>
      <c r="AI2" s="194"/>
      <c r="AJ2" s="194"/>
      <c r="AK2" s="194"/>
      <c r="AL2" s="194"/>
    </row>
    <row r="3" spans="1:41" ht="18" customHeight="1">
      <c r="B3" s="1023" t="s">
        <v>351</v>
      </c>
      <c r="C3" s="1024"/>
      <c r="D3" s="204"/>
      <c r="E3" s="205" t="s">
        <v>1973</v>
      </c>
      <c r="F3" s="206"/>
      <c r="G3" s="205"/>
      <c r="H3" s="207"/>
      <c r="I3" s="207"/>
      <c r="J3" s="207"/>
      <c r="K3" s="207"/>
      <c r="L3" s="207"/>
      <c r="M3" s="206"/>
      <c r="N3" s="208"/>
      <c r="O3" s="209"/>
      <c r="P3" s="210"/>
      <c r="Q3" s="211"/>
      <c r="R3" s="210"/>
      <c r="S3" s="212"/>
      <c r="T3" s="213"/>
      <c r="V3" s="214"/>
      <c r="W3" s="211"/>
      <c r="X3" s="215"/>
      <c r="Y3" s="211"/>
      <c r="Z3" s="216"/>
      <c r="AB3" s="1017" t="s">
        <v>37</v>
      </c>
      <c r="AC3" s="1020" t="s">
        <v>31</v>
      </c>
      <c r="AD3" s="1008" t="s">
        <v>47</v>
      </c>
      <c r="AE3" s="194"/>
      <c r="AF3" s="1017" t="s">
        <v>37</v>
      </c>
      <c r="AG3" s="1020" t="s">
        <v>44</v>
      </c>
      <c r="AH3" s="1008" t="s">
        <v>46</v>
      </c>
      <c r="AI3" s="217"/>
      <c r="AJ3" s="1011" t="s">
        <v>45</v>
      </c>
      <c r="AK3" s="1014" t="s">
        <v>79</v>
      </c>
      <c r="AL3" s="202"/>
      <c r="AM3" s="1001" t="s">
        <v>666</v>
      </c>
      <c r="AN3" s="1002"/>
      <c r="AO3" s="1005" t="s">
        <v>669</v>
      </c>
    </row>
    <row r="4" spans="1:41" ht="31.25" customHeight="1">
      <c r="B4" s="1025"/>
      <c r="C4" s="1026"/>
      <c r="D4" s="204"/>
      <c r="E4" s="218" t="s">
        <v>343</v>
      </c>
      <c r="F4" s="219" t="s">
        <v>344</v>
      </c>
      <c r="G4" s="220" t="s">
        <v>345</v>
      </c>
      <c r="H4" s="221" t="s">
        <v>346</v>
      </c>
      <c r="I4" s="221" t="s">
        <v>347</v>
      </c>
      <c r="J4" s="221" t="s">
        <v>348</v>
      </c>
      <c r="K4" s="221" t="s">
        <v>349</v>
      </c>
      <c r="L4" s="221" t="s">
        <v>350</v>
      </c>
      <c r="M4" s="219" t="s">
        <v>282</v>
      </c>
      <c r="N4" s="208"/>
      <c r="O4" s="222" t="s">
        <v>352</v>
      </c>
      <c r="P4" s="223" t="s">
        <v>74</v>
      </c>
      <c r="Q4" s="224" t="s">
        <v>75</v>
      </c>
      <c r="R4" s="223" t="s">
        <v>57</v>
      </c>
      <c r="S4" s="225" t="s">
        <v>58</v>
      </c>
      <c r="T4" s="226" t="s">
        <v>665</v>
      </c>
      <c r="V4" s="227" t="s">
        <v>59</v>
      </c>
      <c r="W4" s="228" t="s">
        <v>129</v>
      </c>
      <c r="X4" s="229" t="s">
        <v>130</v>
      </c>
      <c r="Y4" s="224" t="s">
        <v>56</v>
      </c>
      <c r="Z4" s="230" t="s">
        <v>60</v>
      </c>
      <c r="AB4" s="1018"/>
      <c r="AC4" s="1021"/>
      <c r="AD4" s="1009"/>
      <c r="AE4" s="194"/>
      <c r="AF4" s="1018"/>
      <c r="AG4" s="1021"/>
      <c r="AH4" s="1009"/>
      <c r="AI4" s="231"/>
      <c r="AJ4" s="1012"/>
      <c r="AK4" s="1015"/>
      <c r="AL4" s="194"/>
      <c r="AM4" s="1003"/>
      <c r="AN4" s="1004"/>
      <c r="AO4" s="1006"/>
    </row>
    <row r="5" spans="1:41" ht="18" customHeight="1">
      <c r="B5" s="1025"/>
      <c r="C5" s="1026"/>
      <c r="D5" s="204"/>
      <c r="E5" s="218"/>
      <c r="F5" s="219"/>
      <c r="G5" s="220"/>
      <c r="H5" s="221"/>
      <c r="I5" s="221"/>
      <c r="J5" s="221"/>
      <c r="K5" s="221"/>
      <c r="L5" s="221"/>
      <c r="M5" s="219"/>
      <c r="N5" s="208"/>
      <c r="O5" s="222"/>
      <c r="P5" s="223"/>
      <c r="Q5" s="224"/>
      <c r="R5" s="223"/>
      <c r="S5" s="224"/>
      <c r="T5" s="232"/>
      <c r="U5" s="223"/>
      <c r="V5" s="227"/>
      <c r="W5" s="228"/>
      <c r="X5" s="229"/>
      <c r="Y5" s="224"/>
      <c r="Z5" s="230"/>
      <c r="AB5" s="1018"/>
      <c r="AC5" s="1021"/>
      <c r="AD5" s="1009"/>
      <c r="AE5" s="194"/>
      <c r="AF5" s="1018"/>
      <c r="AG5" s="1021"/>
      <c r="AH5" s="1009"/>
      <c r="AI5" s="231"/>
      <c r="AJ5" s="1012"/>
      <c r="AK5" s="1015"/>
      <c r="AL5" s="194"/>
      <c r="AM5" s="1003"/>
      <c r="AN5" s="1004"/>
      <c r="AO5" s="1006"/>
    </row>
    <row r="6" spans="1:41" ht="18" customHeight="1" thickBot="1">
      <c r="B6" s="1027"/>
      <c r="C6" s="1028"/>
      <c r="D6" s="204"/>
      <c r="E6" s="233"/>
      <c r="F6" s="234"/>
      <c r="G6" s="233"/>
      <c r="H6" s="235"/>
      <c r="I6" s="235"/>
      <c r="J6" s="235"/>
      <c r="K6" s="235"/>
      <c r="L6" s="235"/>
      <c r="M6" s="234"/>
      <c r="N6" s="232"/>
      <c r="O6" s="236"/>
      <c r="P6" s="237"/>
      <c r="Q6" s="238"/>
      <c r="R6" s="237"/>
      <c r="S6" s="238"/>
      <c r="T6" s="239"/>
      <c r="U6" s="240"/>
      <c r="V6" s="241"/>
      <c r="W6" s="238"/>
      <c r="X6" s="242"/>
      <c r="Y6" s="238"/>
      <c r="Z6" s="243"/>
      <c r="AB6" s="1018"/>
      <c r="AC6" s="1021"/>
      <c r="AD6" s="1009"/>
      <c r="AE6" s="194"/>
      <c r="AF6" s="1019"/>
      <c r="AG6" s="1022"/>
      <c r="AH6" s="1010"/>
      <c r="AI6" s="231"/>
      <c r="AJ6" s="1013"/>
      <c r="AK6" s="1016"/>
      <c r="AL6" s="194"/>
      <c r="AM6" s="244" t="s">
        <v>77</v>
      </c>
      <c r="AN6" s="245" t="s">
        <v>78</v>
      </c>
      <c r="AO6" s="1007"/>
    </row>
    <row r="7" spans="1:41" ht="14" customHeight="1" thickBot="1">
      <c r="A7" s="246">
        <v>1</v>
      </c>
      <c r="B7" s="184" t="s">
        <v>339</v>
      </c>
      <c r="C7" s="185" t="s">
        <v>134</v>
      </c>
      <c r="D7" s="247"/>
      <c r="E7" s="248">
        <v>0.153669</v>
      </c>
      <c r="F7" s="249">
        <v>0.14003099999999999</v>
      </c>
      <c r="G7" s="248">
        <v>8.9400000000000005E-4</v>
      </c>
      <c r="H7" s="250">
        <v>3.5560000000000001E-2</v>
      </c>
      <c r="I7" s="250">
        <v>1.5E-3</v>
      </c>
      <c r="J7" s="250">
        <v>2.0270000000000002E-3</v>
      </c>
      <c r="K7" s="250">
        <v>1.2899999999999999E-4</v>
      </c>
      <c r="L7" s="250">
        <v>3.0820000000000001E-3</v>
      </c>
      <c r="M7" s="249">
        <v>2.1779E-2</v>
      </c>
      <c r="N7" s="251"/>
      <c r="O7" s="252">
        <f>生産者価格評価表!DP7</f>
        <v>8005746</v>
      </c>
      <c r="P7" s="253">
        <f>ABS(生産者価格評価表!DV7)</f>
        <v>1964009</v>
      </c>
      <c r="Q7" s="254">
        <f>+P7/O7</f>
        <v>0.24532492037593998</v>
      </c>
      <c r="R7" s="253">
        <f>ABS(生産者価格評価表!DX7)</f>
        <v>1964009</v>
      </c>
      <c r="S7" s="254">
        <f t="shared" ref="S7:S8" si="0">R7/O7</f>
        <v>0.24532492037593998</v>
      </c>
      <c r="T7" s="255">
        <f t="shared" ref="T7:T70" si="1">1-S7</f>
        <v>0.75467507962406</v>
      </c>
      <c r="U7" s="256"/>
      <c r="V7" s="257">
        <f>生産者価格評価表!DZ7</f>
        <v>6084208</v>
      </c>
      <c r="W7" s="258">
        <f>雇用表!D7</f>
        <v>2061508</v>
      </c>
      <c r="X7" s="259">
        <f>雇用表!G7</f>
        <v>708924</v>
      </c>
      <c r="Y7" s="260">
        <f>W7/V7</f>
        <v>0.33882931024054402</v>
      </c>
      <c r="Z7" s="261">
        <f>X7/V7</f>
        <v>0.11651869890049782</v>
      </c>
      <c r="AA7" s="203"/>
      <c r="AB7" s="257">
        <f>生産者価格評価表!DZ7</f>
        <v>6084208</v>
      </c>
      <c r="AC7" s="262">
        <f t="array" ref="AC7:AC114">TRANSPOSE(生産者価格評価表!D123:DG123)</f>
        <v>3242226</v>
      </c>
      <c r="AD7" s="263">
        <f>+AC7/AB7</f>
        <v>0.53289203787904682</v>
      </c>
      <c r="AE7" s="193"/>
      <c r="AF7" s="257">
        <f>生産者価格評価表!DZ7</f>
        <v>6084208</v>
      </c>
      <c r="AG7" s="264">
        <f t="array" ref="AG7:AG114">TRANSPOSE(生産者価格評価表!D117:DG117)</f>
        <v>1194659</v>
      </c>
      <c r="AH7" s="263">
        <f>+AG7/AF7</f>
        <v>0.19635406942037484</v>
      </c>
      <c r="AI7" s="265"/>
      <c r="AJ7" s="266">
        <f>生産者価格評価表!DJ7</f>
        <v>3002593</v>
      </c>
      <c r="AK7" s="267">
        <f t="array" ref="AK7:AK114">MMULT(逆行列係数表!D123:DG230,係数表!AJ7:AJ114)/係数表!AJ115</f>
        <v>1.8769811245978492E-2</v>
      </c>
      <c r="AL7" s="194"/>
      <c r="AM7" s="268">
        <v>57643225</v>
      </c>
      <c r="AN7" s="269">
        <v>0</v>
      </c>
      <c r="AO7" s="270">
        <f>+AM7/(AM7+AN7)</f>
        <v>1</v>
      </c>
    </row>
    <row r="8" spans="1:41" ht="14" customHeight="1">
      <c r="A8" s="246">
        <v>2</v>
      </c>
      <c r="B8" s="188" t="s">
        <v>135</v>
      </c>
      <c r="C8" s="185" t="s">
        <v>136</v>
      </c>
      <c r="D8" s="195"/>
      <c r="E8" s="271">
        <v>3.6042999999999999E-2</v>
      </c>
      <c r="F8" s="272">
        <v>2.5166000000000001E-2</v>
      </c>
      <c r="G8" s="271">
        <v>7.9999999999999996E-6</v>
      </c>
      <c r="H8" s="273">
        <v>1.9643000000000001E-2</v>
      </c>
      <c r="I8" s="273">
        <v>0</v>
      </c>
      <c r="J8" s="273">
        <v>2.4499999999999999E-4</v>
      </c>
      <c r="K8" s="273">
        <v>0</v>
      </c>
      <c r="L8" s="273">
        <v>1.0920000000000001E-3</v>
      </c>
      <c r="M8" s="272">
        <v>1.0759999999999999E-3</v>
      </c>
      <c r="N8" s="251"/>
      <c r="O8" s="274">
        <f>生産者価格評価表!DP8</f>
        <v>3795421</v>
      </c>
      <c r="P8" s="275">
        <f>ABS(生産者価格評価表!DV8)</f>
        <v>62452</v>
      </c>
      <c r="Q8" s="276">
        <f t="shared" ref="Q8:Q71" si="2">+P8/O8</f>
        <v>1.6454564592439151E-2</v>
      </c>
      <c r="R8" s="275">
        <f>ABS(生産者価格評価表!DX8)</f>
        <v>62452</v>
      </c>
      <c r="S8" s="276">
        <f t="shared" si="0"/>
        <v>1.6454564592439151E-2</v>
      </c>
      <c r="T8" s="277">
        <f t="shared" si="1"/>
        <v>0.9835454354075609</v>
      </c>
      <c r="U8" s="256"/>
      <c r="V8" s="278">
        <f>生産者価格評価表!DZ8</f>
        <v>3738184</v>
      </c>
      <c r="W8" s="279">
        <f>雇用表!D8</f>
        <v>170949</v>
      </c>
      <c r="X8" s="280">
        <f>雇用表!G8</f>
        <v>109533</v>
      </c>
      <c r="Y8" s="281">
        <f t="shared" ref="Y8:Y71" si="3">W8/V8</f>
        <v>4.5730493737065912E-2</v>
      </c>
      <c r="Z8" s="282">
        <f t="shared" ref="Z8:Z71" si="4">X8/V8</f>
        <v>2.9301125894284498E-2</v>
      </c>
      <c r="AA8" s="203"/>
      <c r="AB8" s="278">
        <f>生産者価格評価表!DZ8</f>
        <v>3738184</v>
      </c>
      <c r="AC8" s="283">
        <v>1078346</v>
      </c>
      <c r="AD8" s="284">
        <f t="shared" ref="AD8:AD71" si="5">+AC8/AB8</f>
        <v>0.28846787638061688</v>
      </c>
      <c r="AE8" s="193"/>
      <c r="AF8" s="278">
        <f>生産者価格評価表!DZ8</f>
        <v>3738184</v>
      </c>
      <c r="AG8" s="285">
        <v>388259</v>
      </c>
      <c r="AH8" s="284">
        <f t="shared" ref="AH8:AH71" si="6">+AG8/AF8</f>
        <v>0.10386299871809414</v>
      </c>
      <c r="AI8" s="265"/>
      <c r="AJ8" s="286">
        <f>生産者価格評価表!DJ8</f>
        <v>243349</v>
      </c>
      <c r="AK8" s="287">
        <v>1.0984210031399365E-2</v>
      </c>
      <c r="AL8" s="194"/>
    </row>
    <row r="9" spans="1:41" ht="14" customHeight="1">
      <c r="A9" s="246">
        <v>3</v>
      </c>
      <c r="B9" s="188" t="s">
        <v>137</v>
      </c>
      <c r="C9" s="185" t="s">
        <v>138</v>
      </c>
      <c r="D9" s="195"/>
      <c r="E9" s="271">
        <v>0</v>
      </c>
      <c r="F9" s="272">
        <v>0</v>
      </c>
      <c r="G9" s="271">
        <v>0</v>
      </c>
      <c r="H9" s="273">
        <v>0</v>
      </c>
      <c r="I9" s="273">
        <v>0</v>
      </c>
      <c r="J9" s="273">
        <v>0</v>
      </c>
      <c r="K9" s="273">
        <v>0</v>
      </c>
      <c r="L9" s="273">
        <v>0</v>
      </c>
      <c r="M9" s="272">
        <v>0</v>
      </c>
      <c r="N9" s="251"/>
      <c r="O9" s="274">
        <f>生産者価格評価表!DP9</f>
        <v>438468</v>
      </c>
      <c r="P9" s="275">
        <f>ABS(生産者価格評価表!DV9)</f>
        <v>0</v>
      </c>
      <c r="Q9" s="276">
        <f t="shared" si="2"/>
        <v>0</v>
      </c>
      <c r="R9" s="275">
        <f>ABS(生産者価格評価表!DX9)</f>
        <v>0</v>
      </c>
      <c r="S9" s="276">
        <f t="shared" ref="S9:S72" si="7">R9/O9</f>
        <v>0</v>
      </c>
      <c r="T9" s="277">
        <f t="shared" si="1"/>
        <v>1</v>
      </c>
      <c r="U9" s="256"/>
      <c r="V9" s="278">
        <f>生産者価格評価表!DZ9</f>
        <v>438468</v>
      </c>
      <c r="W9" s="279">
        <f>雇用表!D9</f>
        <v>31842</v>
      </c>
      <c r="X9" s="280">
        <f>雇用表!G9</f>
        <v>31554</v>
      </c>
      <c r="Y9" s="281">
        <f t="shared" si="3"/>
        <v>7.2621035058430719E-2</v>
      </c>
      <c r="Z9" s="282">
        <f t="shared" si="4"/>
        <v>7.1964202632803301E-2</v>
      </c>
      <c r="AA9" s="203"/>
      <c r="AB9" s="278">
        <f>生産者価格評価表!DZ9</f>
        <v>438468</v>
      </c>
      <c r="AC9" s="283">
        <v>267461</v>
      </c>
      <c r="AD9" s="284">
        <f t="shared" si="5"/>
        <v>0.60998978260671244</v>
      </c>
      <c r="AE9" s="193"/>
      <c r="AF9" s="278">
        <f>生産者価格評価表!DZ9</f>
        <v>438468</v>
      </c>
      <c r="AG9" s="285">
        <v>73604</v>
      </c>
      <c r="AH9" s="284">
        <f t="shared" si="6"/>
        <v>0.16786629811069451</v>
      </c>
      <c r="AI9" s="265"/>
      <c r="AJ9" s="286">
        <f>生産者価格評価表!DJ9</f>
        <v>0</v>
      </c>
      <c r="AK9" s="287">
        <v>1.3334928177777096E-3</v>
      </c>
      <c r="AL9" s="194"/>
    </row>
    <row r="10" spans="1:41" ht="14" customHeight="1">
      <c r="A10" s="246">
        <v>4</v>
      </c>
      <c r="B10" s="188" t="s">
        <v>139</v>
      </c>
      <c r="C10" s="185" t="s">
        <v>140</v>
      </c>
      <c r="D10" s="195"/>
      <c r="E10" s="271">
        <v>0.15659799999999999</v>
      </c>
      <c r="F10" s="272">
        <v>8.4834000000000007E-2</v>
      </c>
      <c r="G10" s="271">
        <v>2.8E-5</v>
      </c>
      <c r="H10" s="273">
        <v>2.4053000000000001E-2</v>
      </c>
      <c r="I10" s="273">
        <v>1.7899999999999999E-3</v>
      </c>
      <c r="J10" s="273">
        <v>6.0899999999999999E-3</v>
      </c>
      <c r="K10" s="273">
        <v>3.4E-5</v>
      </c>
      <c r="L10" s="273">
        <v>1.1900000000000001E-3</v>
      </c>
      <c r="M10" s="272">
        <v>6.7850000000000002E-3</v>
      </c>
      <c r="N10" s="251"/>
      <c r="O10" s="274">
        <f>生産者価格評価表!DP10</f>
        <v>837236</v>
      </c>
      <c r="P10" s="275">
        <f>ABS(生産者価格評価表!DV10)</f>
        <v>99395</v>
      </c>
      <c r="Q10" s="276">
        <f t="shared" si="2"/>
        <v>0.11871801976981401</v>
      </c>
      <c r="R10" s="275">
        <f>ABS(生産者価格評価表!DX10)</f>
        <v>99395</v>
      </c>
      <c r="S10" s="276">
        <f t="shared" si="7"/>
        <v>0.11871801976981401</v>
      </c>
      <c r="T10" s="277">
        <f t="shared" si="1"/>
        <v>0.881281980230186</v>
      </c>
      <c r="U10" s="256"/>
      <c r="V10" s="278">
        <f>生産者価格評価表!DZ10</f>
        <v>752553</v>
      </c>
      <c r="W10" s="279">
        <f>雇用表!D10</f>
        <v>90475</v>
      </c>
      <c r="X10" s="280">
        <f>雇用表!G10</f>
        <v>71044</v>
      </c>
      <c r="Y10" s="281">
        <f t="shared" si="3"/>
        <v>0.12022409052917203</v>
      </c>
      <c r="Z10" s="282">
        <f t="shared" si="4"/>
        <v>9.4403982177999418E-2</v>
      </c>
      <c r="AA10" s="203"/>
      <c r="AB10" s="278">
        <f>生産者価格評価表!DZ10</f>
        <v>752553</v>
      </c>
      <c r="AC10" s="283">
        <v>433155</v>
      </c>
      <c r="AD10" s="284">
        <f t="shared" si="5"/>
        <v>0.57558072321816534</v>
      </c>
      <c r="AE10" s="193"/>
      <c r="AF10" s="278">
        <f>生産者価格評価表!DZ10</f>
        <v>752553</v>
      </c>
      <c r="AG10" s="285">
        <v>172951</v>
      </c>
      <c r="AH10" s="284">
        <f t="shared" si="6"/>
        <v>0.22981902935740073</v>
      </c>
      <c r="AI10" s="265"/>
      <c r="AJ10" s="286">
        <f>生産者価格評価表!DJ10</f>
        <v>183836</v>
      </c>
      <c r="AK10" s="287">
        <v>1.0849422665004369E-3</v>
      </c>
      <c r="AL10" s="194"/>
    </row>
    <row r="11" spans="1:41" ht="14" customHeight="1">
      <c r="A11" s="246">
        <v>5</v>
      </c>
      <c r="B11" s="188" t="s">
        <v>141</v>
      </c>
      <c r="C11" s="185" t="s">
        <v>142</v>
      </c>
      <c r="D11" s="195"/>
      <c r="E11" s="271">
        <v>0.17258699999999999</v>
      </c>
      <c r="F11" s="272">
        <v>0.12354800000000001</v>
      </c>
      <c r="G11" s="271">
        <v>9.0000000000000002E-6</v>
      </c>
      <c r="H11" s="273">
        <v>2.6903E-2</v>
      </c>
      <c r="I11" s="273">
        <v>0</v>
      </c>
      <c r="J11" s="273">
        <v>5.7499999999999999E-4</v>
      </c>
      <c r="K11" s="273">
        <v>3.4900000000000003E-4</v>
      </c>
      <c r="L11" s="273">
        <v>3.3040000000000001E-3</v>
      </c>
      <c r="M11" s="272">
        <v>1.1727E-2</v>
      </c>
      <c r="N11" s="251"/>
      <c r="O11" s="274">
        <f>生産者価格評価表!DP11</f>
        <v>1504798</v>
      </c>
      <c r="P11" s="275">
        <f>ABS(生産者価格評価表!DV11)</f>
        <v>191239</v>
      </c>
      <c r="Q11" s="276">
        <f t="shared" si="2"/>
        <v>0.12708616040159543</v>
      </c>
      <c r="R11" s="275">
        <f>ABS(生産者価格評価表!DX11)</f>
        <v>191239</v>
      </c>
      <c r="S11" s="276">
        <f t="shared" si="7"/>
        <v>0.12708616040159543</v>
      </c>
      <c r="T11" s="277">
        <f t="shared" si="1"/>
        <v>0.87291383959840463</v>
      </c>
      <c r="U11" s="256"/>
      <c r="V11" s="278">
        <f>生産者価格評価表!DZ11</f>
        <v>1352398</v>
      </c>
      <c r="W11" s="279">
        <f>雇用表!D11</f>
        <v>151955</v>
      </c>
      <c r="X11" s="280">
        <f>雇用表!G11</f>
        <v>76850</v>
      </c>
      <c r="Y11" s="281">
        <f t="shared" si="3"/>
        <v>0.1123596751843762</v>
      </c>
      <c r="Z11" s="282">
        <f t="shared" si="4"/>
        <v>5.6824987910363667E-2</v>
      </c>
      <c r="AA11" s="203"/>
      <c r="AB11" s="278">
        <f>生産者価格評価表!DZ11</f>
        <v>1352398</v>
      </c>
      <c r="AC11" s="283">
        <v>736401</v>
      </c>
      <c r="AD11" s="284">
        <f t="shared" si="5"/>
        <v>0.54451500224046467</v>
      </c>
      <c r="AE11" s="193"/>
      <c r="AF11" s="278">
        <f>生産者価格評価表!DZ11</f>
        <v>1352398</v>
      </c>
      <c r="AG11" s="285">
        <v>234985</v>
      </c>
      <c r="AH11" s="284">
        <f t="shared" si="6"/>
        <v>0.17375432380112954</v>
      </c>
      <c r="AI11" s="265"/>
      <c r="AJ11" s="286">
        <f>生産者価格評価表!DJ11</f>
        <v>322740</v>
      </c>
      <c r="AK11" s="287">
        <v>4.0387377911681507E-3</v>
      </c>
      <c r="AL11" s="194"/>
    </row>
    <row r="12" spans="1:41" ht="14" customHeight="1">
      <c r="A12" s="246">
        <v>6</v>
      </c>
      <c r="B12" s="188" t="s">
        <v>143</v>
      </c>
      <c r="C12" s="185" t="s">
        <v>144</v>
      </c>
      <c r="D12" s="195"/>
      <c r="E12" s="271">
        <v>1.0592000000000001E-2</v>
      </c>
      <c r="F12" s="272">
        <v>1.4E-5</v>
      </c>
      <c r="G12" s="271">
        <v>1.2999999999999999E-5</v>
      </c>
      <c r="H12" s="273">
        <v>1.6115000000000001E-2</v>
      </c>
      <c r="I12" s="273">
        <v>5.489E-3</v>
      </c>
      <c r="J12" s="273">
        <v>9.7359999999999999E-3</v>
      </c>
      <c r="K12" s="273">
        <v>0</v>
      </c>
      <c r="L12" s="273">
        <v>1.5009999999999999E-3</v>
      </c>
      <c r="M12" s="272">
        <v>2.8566000000000001E-2</v>
      </c>
      <c r="N12" s="251"/>
      <c r="O12" s="274">
        <f>生産者価格評価表!DP12</f>
        <v>11355376</v>
      </c>
      <c r="P12" s="275">
        <f>ABS(生産者価格評価表!DV12)</f>
        <v>11220691</v>
      </c>
      <c r="Q12" s="276">
        <f t="shared" si="2"/>
        <v>0.98813909816812762</v>
      </c>
      <c r="R12" s="275">
        <f>ABS(生産者価格評価表!DX12)</f>
        <v>11220691</v>
      </c>
      <c r="S12" s="276">
        <f t="shared" si="7"/>
        <v>0.98813909816812762</v>
      </c>
      <c r="T12" s="277">
        <f t="shared" si="1"/>
        <v>1.1860901831872384E-2</v>
      </c>
      <c r="U12" s="256"/>
      <c r="V12" s="278">
        <f>生産者価格評価表!DZ12</f>
        <v>134781</v>
      </c>
      <c r="W12" s="279">
        <f>雇用表!D12</f>
        <v>1967</v>
      </c>
      <c r="X12" s="280">
        <f>雇用表!G12</f>
        <v>1967</v>
      </c>
      <c r="Y12" s="281">
        <f t="shared" si="3"/>
        <v>1.4594045154732492E-2</v>
      </c>
      <c r="Z12" s="282">
        <f t="shared" si="4"/>
        <v>1.4594045154732492E-2</v>
      </c>
      <c r="AA12" s="203"/>
      <c r="AB12" s="278">
        <f>生産者価格評価表!DZ12</f>
        <v>134781</v>
      </c>
      <c r="AC12" s="283">
        <v>77533</v>
      </c>
      <c r="AD12" s="284">
        <f t="shared" si="5"/>
        <v>0.57525170461711961</v>
      </c>
      <c r="AE12" s="193"/>
      <c r="AF12" s="278">
        <f>生産者価格評価表!DZ12</f>
        <v>134781</v>
      </c>
      <c r="AG12" s="285">
        <v>15262</v>
      </c>
      <c r="AH12" s="284">
        <f t="shared" si="6"/>
        <v>0.11323554506940889</v>
      </c>
      <c r="AI12" s="265"/>
      <c r="AJ12" s="286">
        <f>生産者価格評価表!DJ12</f>
        <v>14</v>
      </c>
      <c r="AK12" s="287">
        <v>2.5121128600899209E-4</v>
      </c>
      <c r="AL12" s="194"/>
    </row>
    <row r="13" spans="1:41" ht="14" customHeight="1">
      <c r="A13" s="246">
        <v>7</v>
      </c>
      <c r="B13" s="188" t="s">
        <v>145</v>
      </c>
      <c r="C13" s="185" t="s">
        <v>146</v>
      </c>
      <c r="D13" s="195"/>
      <c r="E13" s="271">
        <v>2.0108999999999998E-2</v>
      </c>
      <c r="F13" s="272">
        <v>5.5999999999999999E-5</v>
      </c>
      <c r="G13" s="271">
        <v>5.2400000000000005E-4</v>
      </c>
      <c r="H13" s="273">
        <v>5.9896999999999999E-2</v>
      </c>
      <c r="I13" s="273">
        <v>7.1960000000000001E-3</v>
      </c>
      <c r="J13" s="273">
        <v>2.5166999999999998E-2</v>
      </c>
      <c r="K13" s="273">
        <v>0</v>
      </c>
      <c r="L13" s="273">
        <v>4.398E-3</v>
      </c>
      <c r="M13" s="272">
        <v>2.5364999999999999E-2</v>
      </c>
      <c r="N13" s="251"/>
      <c r="O13" s="274">
        <f>生産者価格評価表!DP13</f>
        <v>3052467</v>
      </c>
      <c r="P13" s="275">
        <f>ABS(生産者価格評価表!DV13)</f>
        <v>2697804</v>
      </c>
      <c r="Q13" s="276">
        <f t="shared" si="2"/>
        <v>0.88381102891530028</v>
      </c>
      <c r="R13" s="275">
        <f>ABS(生産者価格評価表!DX13)</f>
        <v>2697804</v>
      </c>
      <c r="S13" s="276">
        <f t="shared" si="7"/>
        <v>0.88381102891530028</v>
      </c>
      <c r="T13" s="277">
        <f t="shared" si="1"/>
        <v>0.11618897108469972</v>
      </c>
      <c r="U13" s="256"/>
      <c r="V13" s="278">
        <f>生産者価格評価表!DZ13</f>
        <v>371758</v>
      </c>
      <c r="W13" s="279">
        <f>雇用表!D13</f>
        <v>19576</v>
      </c>
      <c r="X13" s="280">
        <f>雇用表!G13</f>
        <v>19084</v>
      </c>
      <c r="Y13" s="281">
        <f t="shared" si="3"/>
        <v>5.2657911867397607E-2</v>
      </c>
      <c r="Z13" s="282">
        <f t="shared" si="4"/>
        <v>5.1334470273672661E-2</v>
      </c>
      <c r="AA13" s="203"/>
      <c r="AB13" s="278">
        <f>生産者価格評価表!DZ13</f>
        <v>371758</v>
      </c>
      <c r="AC13" s="283">
        <v>208255</v>
      </c>
      <c r="AD13" s="284">
        <f t="shared" si="5"/>
        <v>0.5601896932951006</v>
      </c>
      <c r="AE13" s="193"/>
      <c r="AF13" s="278">
        <f>生産者価格評価表!DZ13</f>
        <v>371758</v>
      </c>
      <c r="AG13" s="285">
        <v>84588</v>
      </c>
      <c r="AH13" s="284">
        <f t="shared" si="6"/>
        <v>0.22753511693090667</v>
      </c>
      <c r="AI13" s="265"/>
      <c r="AJ13" s="286">
        <f>生産者価格評価表!DJ13</f>
        <v>-5141</v>
      </c>
      <c r="AK13" s="287">
        <v>1.0798897988815626E-4</v>
      </c>
      <c r="AL13" s="194"/>
    </row>
    <row r="14" spans="1:41" ht="14" customHeight="1">
      <c r="A14" s="246">
        <v>8</v>
      </c>
      <c r="B14" s="188" t="s">
        <v>147</v>
      </c>
      <c r="C14" s="185" t="s">
        <v>148</v>
      </c>
      <c r="D14" s="195"/>
      <c r="E14" s="271">
        <v>0.105141</v>
      </c>
      <c r="F14" s="272">
        <v>0.225104</v>
      </c>
      <c r="G14" s="271">
        <v>2.5399999999999999E-4</v>
      </c>
      <c r="H14" s="273">
        <v>2.3688000000000001E-2</v>
      </c>
      <c r="I14" s="273">
        <v>1.92E-4</v>
      </c>
      <c r="J14" s="273">
        <v>2.6699999999999998E-4</v>
      </c>
      <c r="K14" s="273">
        <v>3.4E-5</v>
      </c>
      <c r="L14" s="273">
        <v>1.5460000000000001E-3</v>
      </c>
      <c r="M14" s="272">
        <v>5.9750000000000003E-3</v>
      </c>
      <c r="N14" s="251"/>
      <c r="O14" s="274">
        <f>生産者価格評価表!DP14</f>
        <v>33777543</v>
      </c>
      <c r="P14" s="275">
        <f>ABS(生産者価格評価表!DV14)</f>
        <v>5208822</v>
      </c>
      <c r="Q14" s="276">
        <f t="shared" si="2"/>
        <v>0.15420961791092977</v>
      </c>
      <c r="R14" s="275">
        <f>ABS(生産者価格評価表!DX14)</f>
        <v>5208822</v>
      </c>
      <c r="S14" s="276">
        <f t="shared" si="7"/>
        <v>0.15420961791092977</v>
      </c>
      <c r="T14" s="277">
        <f t="shared" si="1"/>
        <v>0.8457903820890702</v>
      </c>
      <c r="U14" s="256"/>
      <c r="V14" s="278">
        <f>生産者価格評価表!DZ14</f>
        <v>29099163</v>
      </c>
      <c r="W14" s="279">
        <f>雇用表!D14</f>
        <v>1307892</v>
      </c>
      <c r="X14" s="280">
        <f>雇用表!G14</f>
        <v>1254645</v>
      </c>
      <c r="Y14" s="281">
        <f t="shared" si="3"/>
        <v>4.4946035045750288E-2</v>
      </c>
      <c r="Z14" s="282">
        <f t="shared" si="4"/>
        <v>4.3116188599651474E-2</v>
      </c>
      <c r="AA14" s="203"/>
      <c r="AB14" s="278">
        <f>生産者価格評価表!DZ14</f>
        <v>29099163</v>
      </c>
      <c r="AC14" s="283">
        <v>8965591</v>
      </c>
      <c r="AD14" s="284">
        <f t="shared" si="5"/>
        <v>0.30810477263555658</v>
      </c>
      <c r="AE14" s="193"/>
      <c r="AF14" s="278">
        <f>生産者価格評価表!DZ14</f>
        <v>29099163</v>
      </c>
      <c r="AG14" s="285">
        <v>4275571</v>
      </c>
      <c r="AH14" s="284">
        <f t="shared" si="6"/>
        <v>0.14693106464952274</v>
      </c>
      <c r="AI14" s="265"/>
      <c r="AJ14" s="286">
        <f>生産者価格評価表!DJ14</f>
        <v>22197422</v>
      </c>
      <c r="AK14" s="287">
        <v>9.3235789372521749E-2</v>
      </c>
      <c r="AL14" s="194"/>
    </row>
    <row r="15" spans="1:41" ht="14" customHeight="1">
      <c r="A15" s="246">
        <v>9</v>
      </c>
      <c r="B15" s="188" t="s">
        <v>149</v>
      </c>
      <c r="C15" s="185" t="s">
        <v>150</v>
      </c>
      <c r="D15" s="195"/>
      <c r="E15" s="271">
        <v>0.14382500000000001</v>
      </c>
      <c r="F15" s="272">
        <v>0.18141299999999999</v>
      </c>
      <c r="G15" s="271">
        <v>4.6200000000000001E-4</v>
      </c>
      <c r="H15" s="273">
        <v>3.6531000000000001E-2</v>
      </c>
      <c r="I15" s="273">
        <v>1.35E-4</v>
      </c>
      <c r="J15" s="273">
        <v>2.3599999999999999E-4</v>
      </c>
      <c r="K15" s="273">
        <v>1.5999999999999999E-5</v>
      </c>
      <c r="L15" s="273">
        <v>2.3890000000000001E-3</v>
      </c>
      <c r="M15" s="272">
        <v>4.555E-3</v>
      </c>
      <c r="N15" s="251"/>
      <c r="O15" s="274">
        <f>生産者価格評価表!DP15</f>
        <v>6229600</v>
      </c>
      <c r="P15" s="275">
        <f>ABS(生産者価格評価表!DV15)</f>
        <v>506752</v>
      </c>
      <c r="Q15" s="276">
        <f t="shared" si="2"/>
        <v>8.1345832798253498E-2</v>
      </c>
      <c r="R15" s="275">
        <f>ABS(生産者価格評価表!DX15)</f>
        <v>506752</v>
      </c>
      <c r="S15" s="276">
        <f t="shared" si="7"/>
        <v>8.1345832798253498E-2</v>
      </c>
      <c r="T15" s="277">
        <f t="shared" si="1"/>
        <v>0.91865416720174653</v>
      </c>
      <c r="U15" s="256"/>
      <c r="V15" s="278">
        <f>生産者価格評価表!DZ15</f>
        <v>5846744</v>
      </c>
      <c r="W15" s="279">
        <f>雇用表!D15</f>
        <v>105656</v>
      </c>
      <c r="X15" s="280">
        <f>雇用表!G15</f>
        <v>103509</v>
      </c>
      <c r="Y15" s="281">
        <f t="shared" si="3"/>
        <v>1.8070912631030195E-2</v>
      </c>
      <c r="Z15" s="282">
        <f t="shared" si="4"/>
        <v>1.770369970020921E-2</v>
      </c>
      <c r="AA15" s="203"/>
      <c r="AB15" s="278">
        <f>生産者価格評価表!DZ15</f>
        <v>5846744</v>
      </c>
      <c r="AC15" s="283">
        <v>2891400</v>
      </c>
      <c r="AD15" s="284">
        <f t="shared" si="5"/>
        <v>0.49453165727796533</v>
      </c>
      <c r="AE15" s="193"/>
      <c r="AF15" s="278">
        <f>生産者価格評価表!DZ15</f>
        <v>5846744</v>
      </c>
      <c r="AG15" s="285">
        <v>488718</v>
      </c>
      <c r="AH15" s="284">
        <f t="shared" si="6"/>
        <v>8.3588062005109168E-2</v>
      </c>
      <c r="AI15" s="265"/>
      <c r="AJ15" s="286">
        <f>生産者価格評価表!DJ15</f>
        <v>4398655</v>
      </c>
      <c r="AK15" s="287">
        <v>1.8154672676885267E-2</v>
      </c>
      <c r="AL15" s="194"/>
    </row>
    <row r="16" spans="1:41" ht="14" customHeight="1">
      <c r="A16" s="246">
        <v>10</v>
      </c>
      <c r="B16" s="188" t="s">
        <v>151</v>
      </c>
      <c r="C16" s="185" t="s">
        <v>152</v>
      </c>
      <c r="D16" s="195"/>
      <c r="E16" s="271">
        <v>9.6462000000000006E-2</v>
      </c>
      <c r="F16" s="272">
        <v>0.18649199999999999</v>
      </c>
      <c r="G16" s="271">
        <v>1.9000000000000001E-4</v>
      </c>
      <c r="H16" s="273">
        <v>6.8518999999999997E-2</v>
      </c>
      <c r="I16" s="273">
        <v>4.4320000000000002E-3</v>
      </c>
      <c r="J16" s="273">
        <v>3.447E-3</v>
      </c>
      <c r="K16" s="273">
        <v>0</v>
      </c>
      <c r="L16" s="273">
        <v>4.0679999999999996E-3</v>
      </c>
      <c r="M16" s="272">
        <v>1.2132E-2</v>
      </c>
      <c r="N16" s="251"/>
      <c r="O16" s="274">
        <f>生産者価格評価表!DP16</f>
        <v>1664436</v>
      </c>
      <c r="P16" s="275">
        <f>ABS(生産者価格評価表!DV16)</f>
        <v>179201</v>
      </c>
      <c r="Q16" s="276">
        <f t="shared" si="2"/>
        <v>0.1076646984323819</v>
      </c>
      <c r="R16" s="275">
        <f>ABS(生産者価格評価表!DX16)</f>
        <v>179201</v>
      </c>
      <c r="S16" s="276">
        <f t="shared" si="7"/>
        <v>0.1076646984323819</v>
      </c>
      <c r="T16" s="277">
        <f t="shared" si="1"/>
        <v>0.89233530156761809</v>
      </c>
      <c r="U16" s="256"/>
      <c r="V16" s="278">
        <f>生産者価格評価表!DZ16</f>
        <v>1496690</v>
      </c>
      <c r="W16" s="279">
        <f>雇用表!D16</f>
        <v>20693</v>
      </c>
      <c r="X16" s="280">
        <f>雇用表!G16</f>
        <v>20154</v>
      </c>
      <c r="Y16" s="281">
        <f t="shared" si="3"/>
        <v>1.3825842358805096E-2</v>
      </c>
      <c r="Z16" s="282">
        <f t="shared" si="4"/>
        <v>1.3465714342983517E-2</v>
      </c>
      <c r="AA16" s="203"/>
      <c r="AB16" s="278">
        <f>生産者価格評価表!DZ16</f>
        <v>1496690</v>
      </c>
      <c r="AC16" s="283">
        <v>389491</v>
      </c>
      <c r="AD16" s="284">
        <f t="shared" si="5"/>
        <v>0.26023491838657303</v>
      </c>
      <c r="AE16" s="193"/>
      <c r="AF16" s="278">
        <f>生産者価格評価表!DZ16</f>
        <v>1496690</v>
      </c>
      <c r="AG16" s="285">
        <v>89641</v>
      </c>
      <c r="AH16" s="284">
        <f t="shared" si="6"/>
        <v>5.9892830178594099E-2</v>
      </c>
      <c r="AI16" s="265"/>
      <c r="AJ16" s="286">
        <f>生産者価格評価表!DJ16</f>
        <v>222331</v>
      </c>
      <c r="AK16" s="287">
        <v>4.2888484455073216E-3</v>
      </c>
      <c r="AL16" s="194"/>
    </row>
    <row r="17" spans="1:38" ht="14" customHeight="1">
      <c r="A17" s="246">
        <v>11</v>
      </c>
      <c r="B17" s="188" t="s">
        <v>153</v>
      </c>
      <c r="C17" s="185" t="s">
        <v>154</v>
      </c>
      <c r="D17" s="195"/>
      <c r="E17" s="271">
        <v>1.163E-2</v>
      </c>
      <c r="F17" s="272">
        <v>0.17042099999999999</v>
      </c>
      <c r="G17" s="271">
        <v>2.8699999999999998E-4</v>
      </c>
      <c r="H17" s="273">
        <v>9.6380000000000007E-3</v>
      </c>
      <c r="I17" s="273">
        <v>1.27E-4</v>
      </c>
      <c r="J17" s="273">
        <v>1.4200000000000001E-4</v>
      </c>
      <c r="K17" s="273">
        <v>1.5999999999999999E-5</v>
      </c>
      <c r="L17" s="273">
        <v>8.0599999999999997E-4</v>
      </c>
      <c r="M17" s="272">
        <v>3.1419999999999998E-3</v>
      </c>
      <c r="N17" s="251"/>
      <c r="O17" s="274">
        <f>生産者価格評価表!DP17</f>
        <v>3337633</v>
      </c>
      <c r="P17" s="275">
        <f>ABS(生産者価格評価表!DV17)</f>
        <v>1741130</v>
      </c>
      <c r="Q17" s="276">
        <f t="shared" si="2"/>
        <v>0.52166610289387716</v>
      </c>
      <c r="R17" s="275">
        <f>ABS(生産者価格評価表!DX17)</f>
        <v>1741130</v>
      </c>
      <c r="S17" s="276">
        <f t="shared" si="7"/>
        <v>0.52166610289387716</v>
      </c>
      <c r="T17" s="277">
        <f t="shared" si="1"/>
        <v>0.47833389710612284</v>
      </c>
      <c r="U17" s="256"/>
      <c r="V17" s="278">
        <f>生産者価格評価表!DZ17</f>
        <v>1621326</v>
      </c>
      <c r="W17" s="279">
        <f>雇用表!D17</f>
        <v>7168</v>
      </c>
      <c r="X17" s="280">
        <f>雇用表!G17</f>
        <v>7168</v>
      </c>
      <c r="Y17" s="281">
        <f t="shared" si="3"/>
        <v>4.4210726282067885E-3</v>
      </c>
      <c r="Z17" s="282">
        <f t="shared" si="4"/>
        <v>4.4210726282067885E-3</v>
      </c>
      <c r="AA17" s="203"/>
      <c r="AB17" s="278">
        <f>生産者価格評価表!DZ17</f>
        <v>1621326</v>
      </c>
      <c r="AC17" s="283">
        <v>1360426</v>
      </c>
      <c r="AD17" s="284">
        <f t="shared" si="5"/>
        <v>0.83908233137567645</v>
      </c>
      <c r="AE17" s="193"/>
      <c r="AF17" s="278">
        <f>生産者価格評価表!DZ17</f>
        <v>1621326</v>
      </c>
      <c r="AG17" s="285">
        <v>84050</v>
      </c>
      <c r="AH17" s="284">
        <f t="shared" si="6"/>
        <v>5.1840283817073188E-2</v>
      </c>
      <c r="AI17" s="265"/>
      <c r="AJ17" s="286">
        <f>生産者価格評価表!DJ17</f>
        <v>3146956</v>
      </c>
      <c r="AK17" s="287">
        <v>5.417946981179686E-3</v>
      </c>
      <c r="AL17" s="194"/>
    </row>
    <row r="18" spans="1:38" ht="14" customHeight="1">
      <c r="A18" s="246">
        <v>12</v>
      </c>
      <c r="B18" s="188" t="s">
        <v>155</v>
      </c>
      <c r="C18" s="185" t="s">
        <v>156</v>
      </c>
      <c r="D18" s="195"/>
      <c r="E18" s="271">
        <v>0.13649600000000001</v>
      </c>
      <c r="F18" s="272">
        <v>5.4551000000000002E-2</v>
      </c>
      <c r="G18" s="271">
        <v>1.73E-4</v>
      </c>
      <c r="H18" s="273">
        <v>1.2029E-2</v>
      </c>
      <c r="I18" s="273">
        <v>3.0000000000000001E-6</v>
      </c>
      <c r="J18" s="273">
        <v>2.05E-4</v>
      </c>
      <c r="K18" s="273">
        <v>7.9999999999999996E-6</v>
      </c>
      <c r="L18" s="273">
        <v>7.5299999999999998E-4</v>
      </c>
      <c r="M18" s="272">
        <v>8.5050000000000004E-3</v>
      </c>
      <c r="N18" s="251"/>
      <c r="O18" s="274">
        <f>生産者価格評価表!DP18</f>
        <v>1069360</v>
      </c>
      <c r="P18" s="275">
        <f>ABS(生産者価格評価表!DV18)</f>
        <v>383248</v>
      </c>
      <c r="Q18" s="276">
        <f t="shared" si="2"/>
        <v>0.35839006508565874</v>
      </c>
      <c r="R18" s="275">
        <f>ABS(生産者価格評価表!DX18)</f>
        <v>383248</v>
      </c>
      <c r="S18" s="276">
        <f t="shared" si="7"/>
        <v>0.35839006508565874</v>
      </c>
      <c r="T18" s="277">
        <f t="shared" si="1"/>
        <v>0.64160993491434126</v>
      </c>
      <c r="U18" s="256"/>
      <c r="V18" s="278">
        <f>生産者価格評価表!DZ18</f>
        <v>1065389</v>
      </c>
      <c r="W18" s="279">
        <f>雇用表!D18</f>
        <v>116434</v>
      </c>
      <c r="X18" s="280">
        <f>雇用表!G18</f>
        <v>88175</v>
      </c>
      <c r="Y18" s="281">
        <f t="shared" si="3"/>
        <v>0.10928778127050308</v>
      </c>
      <c r="Z18" s="282">
        <f t="shared" si="4"/>
        <v>8.2763197292256632E-2</v>
      </c>
      <c r="AA18" s="203"/>
      <c r="AB18" s="278">
        <f>生産者価格評価表!DZ18</f>
        <v>1065389</v>
      </c>
      <c r="AC18" s="283">
        <v>470947</v>
      </c>
      <c r="AD18" s="284">
        <f t="shared" si="5"/>
        <v>0.4420422962880225</v>
      </c>
      <c r="AE18" s="193"/>
      <c r="AF18" s="278">
        <f>生産者価格評価表!DZ18</f>
        <v>1065389</v>
      </c>
      <c r="AG18" s="285">
        <v>290686</v>
      </c>
      <c r="AH18" s="284">
        <f t="shared" si="6"/>
        <v>0.27284494208218785</v>
      </c>
      <c r="AI18" s="265"/>
      <c r="AJ18" s="286">
        <f>生産者価格評価表!DJ18</f>
        <v>82293</v>
      </c>
      <c r="AK18" s="287">
        <v>1.2860704808854517E-3</v>
      </c>
      <c r="AL18" s="194"/>
    </row>
    <row r="19" spans="1:38" ht="14" customHeight="1">
      <c r="A19" s="246">
        <v>13</v>
      </c>
      <c r="B19" s="188" t="s">
        <v>157</v>
      </c>
      <c r="C19" s="185" t="s">
        <v>158</v>
      </c>
      <c r="D19" s="195"/>
      <c r="E19" s="271">
        <v>0.147679</v>
      </c>
      <c r="F19" s="272">
        <v>0.32170500000000002</v>
      </c>
      <c r="G19" s="271">
        <v>2.0000000000000002E-5</v>
      </c>
      <c r="H19" s="273">
        <v>2.6929999999999999E-2</v>
      </c>
      <c r="I19" s="273">
        <v>1.3200000000000001E-4</v>
      </c>
      <c r="J19" s="273">
        <v>3.6000000000000002E-4</v>
      </c>
      <c r="K19" s="273">
        <v>6.3999999999999997E-5</v>
      </c>
      <c r="L19" s="273">
        <v>1.6379999999999999E-3</v>
      </c>
      <c r="M19" s="272">
        <v>4.2160000000000001E-3</v>
      </c>
      <c r="N19" s="251"/>
      <c r="O19" s="274">
        <f>生産者価格評価表!DP19</f>
        <v>5944165</v>
      </c>
      <c r="P19" s="275">
        <f>ABS(生産者価格評価表!DV19)</f>
        <v>4217907</v>
      </c>
      <c r="Q19" s="276">
        <f t="shared" si="2"/>
        <v>0.70958780585666781</v>
      </c>
      <c r="R19" s="275">
        <f>ABS(生産者価格評価表!DX19)</f>
        <v>4217907</v>
      </c>
      <c r="S19" s="276">
        <f t="shared" si="7"/>
        <v>0.70958780585666781</v>
      </c>
      <c r="T19" s="277">
        <f t="shared" si="1"/>
        <v>0.29041219414333219</v>
      </c>
      <c r="U19" s="256"/>
      <c r="V19" s="278">
        <f>生産者価格評価表!DZ19</f>
        <v>1845525</v>
      </c>
      <c r="W19" s="279">
        <f>雇用表!D19</f>
        <v>231534</v>
      </c>
      <c r="X19" s="280">
        <f>雇用表!G19</f>
        <v>182595</v>
      </c>
      <c r="Y19" s="281">
        <f t="shared" si="3"/>
        <v>0.12545698378510181</v>
      </c>
      <c r="Z19" s="282">
        <f t="shared" si="4"/>
        <v>9.8939326207989592E-2</v>
      </c>
      <c r="AA19" s="203"/>
      <c r="AB19" s="278">
        <f>生産者価格評価表!DZ19</f>
        <v>1845525</v>
      </c>
      <c r="AC19" s="283">
        <v>785770</v>
      </c>
      <c r="AD19" s="284">
        <f t="shared" si="5"/>
        <v>0.4257704447244009</v>
      </c>
      <c r="AE19" s="193"/>
      <c r="AF19" s="278">
        <f>生産者価格評価表!DZ19</f>
        <v>1845525</v>
      </c>
      <c r="AG19" s="285">
        <v>540296</v>
      </c>
      <c r="AH19" s="284">
        <f t="shared" si="6"/>
        <v>0.29276005472697469</v>
      </c>
      <c r="AI19" s="265"/>
      <c r="AJ19" s="286">
        <f>生産者価格評価表!DJ19</f>
        <v>3714907</v>
      </c>
      <c r="AK19" s="287">
        <v>4.5770601328289249E-3</v>
      </c>
      <c r="AL19" s="194"/>
    </row>
    <row r="20" spans="1:38" ht="14" customHeight="1">
      <c r="A20" s="246">
        <v>14</v>
      </c>
      <c r="B20" s="188" t="s">
        <v>159</v>
      </c>
      <c r="C20" s="185" t="s">
        <v>160</v>
      </c>
      <c r="D20" s="195"/>
      <c r="E20" s="271">
        <v>0.13092599999999999</v>
      </c>
      <c r="F20" s="272">
        <v>1.3513000000000001E-2</v>
      </c>
      <c r="G20" s="271">
        <v>6.9999999999999994E-5</v>
      </c>
      <c r="H20" s="273">
        <v>5.9277000000000003E-2</v>
      </c>
      <c r="I20" s="273">
        <v>1.134E-3</v>
      </c>
      <c r="J20" s="273">
        <v>1.5529999999999999E-3</v>
      </c>
      <c r="K20" s="273">
        <v>6.9999999999999999E-6</v>
      </c>
      <c r="L20" s="273">
        <v>3.1909999999999998E-3</v>
      </c>
      <c r="M20" s="272">
        <v>5.7120000000000001E-3</v>
      </c>
      <c r="N20" s="251"/>
      <c r="O20" s="274">
        <f>生産者価格評価表!DP20</f>
        <v>3319532</v>
      </c>
      <c r="P20" s="275">
        <f>ABS(生産者価格評価表!DV20)</f>
        <v>976598</v>
      </c>
      <c r="Q20" s="276">
        <f t="shared" si="2"/>
        <v>0.29419749530957978</v>
      </c>
      <c r="R20" s="275">
        <f>ABS(生産者価格評価表!DX20)</f>
        <v>976598</v>
      </c>
      <c r="S20" s="276">
        <f t="shared" si="7"/>
        <v>0.29419749530957978</v>
      </c>
      <c r="T20" s="277">
        <f t="shared" si="1"/>
        <v>0.70580250469042016</v>
      </c>
      <c r="U20" s="256"/>
      <c r="V20" s="278">
        <f>生産者価格評価表!DZ20</f>
        <v>2363558</v>
      </c>
      <c r="W20" s="279">
        <f>雇用表!D20</f>
        <v>133869</v>
      </c>
      <c r="X20" s="280">
        <f>雇用表!G20</f>
        <v>111396</v>
      </c>
      <c r="Y20" s="281">
        <f t="shared" si="3"/>
        <v>5.6638762408199844E-2</v>
      </c>
      <c r="Z20" s="282">
        <f t="shared" si="4"/>
        <v>4.7130639485047546E-2</v>
      </c>
      <c r="AA20" s="203"/>
      <c r="AB20" s="278">
        <f>生産者価格評価表!DZ20</f>
        <v>2363558</v>
      </c>
      <c r="AC20" s="283">
        <v>1054211</v>
      </c>
      <c r="AD20" s="284">
        <f t="shared" si="5"/>
        <v>0.44602713366881624</v>
      </c>
      <c r="AE20" s="193"/>
      <c r="AF20" s="278">
        <f>生産者価格評価表!DZ20</f>
        <v>2363558</v>
      </c>
      <c r="AG20" s="285">
        <v>384622</v>
      </c>
      <c r="AH20" s="284">
        <f t="shared" si="6"/>
        <v>0.16273008743597575</v>
      </c>
      <c r="AI20" s="265"/>
      <c r="AJ20" s="286">
        <f>生産者価格評価表!DJ20</f>
        <v>49969</v>
      </c>
      <c r="AK20" s="287">
        <v>1.3440368405715304E-3</v>
      </c>
      <c r="AL20" s="194"/>
    </row>
    <row r="21" spans="1:38" ht="14" customHeight="1">
      <c r="A21" s="246">
        <v>15</v>
      </c>
      <c r="B21" s="188" t="s">
        <v>161</v>
      </c>
      <c r="C21" s="185" t="s">
        <v>162</v>
      </c>
      <c r="D21" s="195"/>
      <c r="E21" s="271">
        <v>0.25027700000000003</v>
      </c>
      <c r="F21" s="272">
        <v>0.16486799999999999</v>
      </c>
      <c r="G21" s="271">
        <v>1.2E-4</v>
      </c>
      <c r="H21" s="273">
        <v>2.4024E-2</v>
      </c>
      <c r="I21" s="273">
        <v>1.4899999999999999E-4</v>
      </c>
      <c r="J21" s="273">
        <v>4.3399999999999998E-4</v>
      </c>
      <c r="K21" s="273">
        <v>3.4999999999999997E-5</v>
      </c>
      <c r="L21" s="273">
        <v>1.436E-3</v>
      </c>
      <c r="M21" s="272">
        <v>2.9320000000000001E-3</v>
      </c>
      <c r="N21" s="251"/>
      <c r="O21" s="274">
        <f>生産者価格評価表!DP21</f>
        <v>2411614</v>
      </c>
      <c r="P21" s="275">
        <f>ABS(生産者価格評価表!DV21)</f>
        <v>726733</v>
      </c>
      <c r="Q21" s="276">
        <f t="shared" si="2"/>
        <v>0.3013471475949302</v>
      </c>
      <c r="R21" s="275">
        <f>ABS(生産者価格評価表!DX21)</f>
        <v>726733</v>
      </c>
      <c r="S21" s="276">
        <f t="shared" si="7"/>
        <v>0.3013471475949302</v>
      </c>
      <c r="T21" s="277">
        <f t="shared" si="1"/>
        <v>0.6986528524050698</v>
      </c>
      <c r="U21" s="256"/>
      <c r="V21" s="278">
        <f>生産者価格評価表!DZ21</f>
        <v>1740910</v>
      </c>
      <c r="W21" s="279">
        <f>雇用表!D21</f>
        <v>152438</v>
      </c>
      <c r="X21" s="280">
        <f>雇用表!G21</f>
        <v>116610</v>
      </c>
      <c r="Y21" s="281">
        <f t="shared" si="3"/>
        <v>8.7562251925717011E-2</v>
      </c>
      <c r="Z21" s="282">
        <f t="shared" si="4"/>
        <v>6.6982210453153807E-2</v>
      </c>
      <c r="AA21" s="203"/>
      <c r="AB21" s="278">
        <f>生産者価格評価表!DZ21</f>
        <v>1740910</v>
      </c>
      <c r="AC21" s="283">
        <v>733680</v>
      </c>
      <c r="AD21" s="284">
        <f t="shared" si="5"/>
        <v>0.42143476687479536</v>
      </c>
      <c r="AE21" s="193"/>
      <c r="AF21" s="278">
        <f>生産者価格評価表!DZ21</f>
        <v>1740910</v>
      </c>
      <c r="AG21" s="285">
        <v>413328</v>
      </c>
      <c r="AH21" s="284">
        <f t="shared" si="6"/>
        <v>0.23742065931036066</v>
      </c>
      <c r="AI21" s="265"/>
      <c r="AJ21" s="286">
        <f>生産者価格評価表!DJ21</f>
        <v>139328</v>
      </c>
      <c r="AK21" s="287">
        <v>1.8403566536178062E-3</v>
      </c>
      <c r="AL21" s="194"/>
    </row>
    <row r="22" spans="1:38" ht="14" customHeight="1">
      <c r="A22" s="246">
        <v>16</v>
      </c>
      <c r="B22" s="188" t="s">
        <v>163</v>
      </c>
      <c r="C22" s="185" t="s">
        <v>164</v>
      </c>
      <c r="D22" s="195"/>
      <c r="E22" s="271">
        <v>0.158746</v>
      </c>
      <c r="F22" s="272">
        <v>2.6432000000000001E-2</v>
      </c>
      <c r="G22" s="271">
        <v>2.1879999999999998E-3</v>
      </c>
      <c r="H22" s="273">
        <v>5.5858999999999999E-2</v>
      </c>
      <c r="I22" s="273">
        <v>8.8500000000000004E-4</v>
      </c>
      <c r="J22" s="273">
        <v>3.2139999999999998E-3</v>
      </c>
      <c r="K22" s="273">
        <v>0</v>
      </c>
      <c r="L22" s="273">
        <v>4.8139999999999997E-3</v>
      </c>
      <c r="M22" s="272">
        <v>1.4416999999999999E-2</v>
      </c>
      <c r="N22" s="251"/>
      <c r="O22" s="274">
        <f>生産者価格評価表!DP22</f>
        <v>3895893</v>
      </c>
      <c r="P22" s="275">
        <f>ABS(生産者価格評価表!DV22)</f>
        <v>299218</v>
      </c>
      <c r="Q22" s="276">
        <f t="shared" si="2"/>
        <v>7.6803444037092397E-2</v>
      </c>
      <c r="R22" s="275">
        <f>ABS(生産者価格評価表!DX22)</f>
        <v>299218</v>
      </c>
      <c r="S22" s="276">
        <f t="shared" si="7"/>
        <v>7.6803444037092397E-2</v>
      </c>
      <c r="T22" s="277">
        <f t="shared" si="1"/>
        <v>0.92319655596290762</v>
      </c>
      <c r="U22" s="256"/>
      <c r="V22" s="278">
        <f>生産者価格評価表!DZ22</f>
        <v>3814849</v>
      </c>
      <c r="W22" s="279">
        <f>雇用表!D22</f>
        <v>60855</v>
      </c>
      <c r="X22" s="280">
        <f>雇用表!G22</f>
        <v>59396</v>
      </c>
      <c r="Y22" s="281">
        <f t="shared" si="3"/>
        <v>1.5952138603651154E-2</v>
      </c>
      <c r="Z22" s="282">
        <f t="shared" si="4"/>
        <v>1.5569685720194954E-2</v>
      </c>
      <c r="AA22" s="203"/>
      <c r="AB22" s="278">
        <f>生産者価格評価表!DZ22</f>
        <v>3814849</v>
      </c>
      <c r="AC22" s="283">
        <v>967825</v>
      </c>
      <c r="AD22" s="284">
        <f t="shared" si="5"/>
        <v>0.25369942558670083</v>
      </c>
      <c r="AE22" s="193"/>
      <c r="AF22" s="278">
        <f>生産者価格評価表!DZ22</f>
        <v>3814849</v>
      </c>
      <c r="AG22" s="285">
        <v>373000</v>
      </c>
      <c r="AH22" s="284">
        <f t="shared" si="6"/>
        <v>9.7775822843839955E-2</v>
      </c>
      <c r="AI22" s="265"/>
      <c r="AJ22" s="286">
        <f>生産者価格評価表!DJ22</f>
        <v>-87035</v>
      </c>
      <c r="AK22" s="287">
        <v>4.7892964198402383E-3</v>
      </c>
      <c r="AL22" s="194"/>
    </row>
    <row r="23" spans="1:38" ht="14" customHeight="1">
      <c r="A23" s="246">
        <v>17</v>
      </c>
      <c r="B23" s="188" t="s">
        <v>165</v>
      </c>
      <c r="C23" s="185" t="s">
        <v>166</v>
      </c>
      <c r="D23" s="195"/>
      <c r="E23" s="271">
        <v>0.114218</v>
      </c>
      <c r="F23" s="272">
        <v>6.6333000000000003E-2</v>
      </c>
      <c r="G23" s="271">
        <v>6.5200000000000002E-4</v>
      </c>
      <c r="H23" s="273">
        <v>6.4019000000000006E-2</v>
      </c>
      <c r="I23" s="273">
        <v>1.964E-3</v>
      </c>
      <c r="J23" s="273">
        <v>2.1210000000000001E-3</v>
      </c>
      <c r="K23" s="273">
        <v>0</v>
      </c>
      <c r="L23" s="273">
        <v>3.98E-3</v>
      </c>
      <c r="M23" s="272">
        <v>1.4928E-2</v>
      </c>
      <c r="N23" s="251"/>
      <c r="O23" s="274">
        <f>生産者価格評価表!DP23</f>
        <v>3569412</v>
      </c>
      <c r="P23" s="275">
        <f>ABS(生産者価格評価表!DV23)</f>
        <v>172047</v>
      </c>
      <c r="Q23" s="276">
        <f t="shared" si="2"/>
        <v>4.8200375860225721E-2</v>
      </c>
      <c r="R23" s="275">
        <f>ABS(生産者価格評価表!DX23)</f>
        <v>172047</v>
      </c>
      <c r="S23" s="276">
        <f t="shared" si="7"/>
        <v>4.8200375860225721E-2</v>
      </c>
      <c r="T23" s="277">
        <f t="shared" si="1"/>
        <v>0.95179962413977426</v>
      </c>
      <c r="U23" s="256"/>
      <c r="V23" s="278">
        <f>生産者価格評価表!DZ23</f>
        <v>3520839</v>
      </c>
      <c r="W23" s="279">
        <f>雇用表!D23</f>
        <v>176096</v>
      </c>
      <c r="X23" s="280">
        <f>雇用表!G23</f>
        <v>167415</v>
      </c>
      <c r="Y23" s="281">
        <f t="shared" si="3"/>
        <v>5.0015351454582274E-2</v>
      </c>
      <c r="Z23" s="282">
        <f t="shared" si="4"/>
        <v>4.7549745955438462E-2</v>
      </c>
      <c r="AA23" s="203"/>
      <c r="AB23" s="278">
        <f>生産者価格評価表!DZ23</f>
        <v>3520839</v>
      </c>
      <c r="AC23" s="283">
        <v>1589475</v>
      </c>
      <c r="AD23" s="284">
        <f t="shared" si="5"/>
        <v>0.45144779411952662</v>
      </c>
      <c r="AE23" s="193"/>
      <c r="AF23" s="278">
        <f>生産者価格評価表!DZ23</f>
        <v>3520839</v>
      </c>
      <c r="AG23" s="285">
        <v>790930</v>
      </c>
      <c r="AH23" s="284">
        <f t="shared" si="6"/>
        <v>0.2246424786819278</v>
      </c>
      <c r="AI23" s="265"/>
      <c r="AJ23" s="286">
        <f>生産者価格評価表!DJ23</f>
        <v>321097</v>
      </c>
      <c r="AK23" s="287">
        <v>6.695180038560837E-3</v>
      </c>
      <c r="AL23" s="194"/>
    </row>
    <row r="24" spans="1:38" ht="14" customHeight="1">
      <c r="A24" s="246">
        <v>18</v>
      </c>
      <c r="B24" s="188" t="s">
        <v>167</v>
      </c>
      <c r="C24" s="185" t="s">
        <v>168</v>
      </c>
      <c r="D24" s="195"/>
      <c r="E24" s="271">
        <v>4.1071000000000003E-2</v>
      </c>
      <c r="F24" s="272">
        <v>1.6219999999999998E-2</v>
      </c>
      <c r="G24" s="271">
        <v>5.8999999999999998E-5</v>
      </c>
      <c r="H24" s="273">
        <v>3.4014999999999997E-2</v>
      </c>
      <c r="I24" s="273">
        <v>0</v>
      </c>
      <c r="J24" s="273">
        <v>0</v>
      </c>
      <c r="K24" s="273">
        <v>0</v>
      </c>
      <c r="L24" s="273">
        <v>1.7639999999999999E-3</v>
      </c>
      <c r="M24" s="272">
        <v>1.2321E-2</v>
      </c>
      <c r="N24" s="251"/>
      <c r="O24" s="274">
        <f>生産者価格評価表!DP24</f>
        <v>4151287</v>
      </c>
      <c r="P24" s="275">
        <f>ABS(生産者価格評価表!DV24)</f>
        <v>85128</v>
      </c>
      <c r="Q24" s="276">
        <f t="shared" si="2"/>
        <v>2.0506411626081262E-2</v>
      </c>
      <c r="R24" s="275">
        <f>ABS(生産者価格評価表!DX24)</f>
        <v>85128</v>
      </c>
      <c r="S24" s="276">
        <f t="shared" si="7"/>
        <v>2.0506411626081262E-2</v>
      </c>
      <c r="T24" s="277">
        <f t="shared" si="1"/>
        <v>0.97949358837391876</v>
      </c>
      <c r="U24" s="256"/>
      <c r="V24" s="278">
        <f>生産者価格評価表!DZ24</f>
        <v>4087529</v>
      </c>
      <c r="W24" s="279">
        <f>雇用表!D24</f>
        <v>365656</v>
      </c>
      <c r="X24" s="280">
        <f>雇用表!G24</f>
        <v>345602</v>
      </c>
      <c r="Y24" s="281">
        <f t="shared" si="3"/>
        <v>8.9456490706243313E-2</v>
      </c>
      <c r="Z24" s="282">
        <f t="shared" si="4"/>
        <v>8.4550348144318971E-2</v>
      </c>
      <c r="AA24" s="203"/>
      <c r="AB24" s="278">
        <f>生産者価格評価表!DZ24</f>
        <v>4087529</v>
      </c>
      <c r="AC24" s="283">
        <v>2477418</v>
      </c>
      <c r="AD24" s="284">
        <f t="shared" si="5"/>
        <v>0.60609184668781557</v>
      </c>
      <c r="AE24" s="193"/>
      <c r="AF24" s="278">
        <f>生産者価格評価表!DZ24</f>
        <v>4087529</v>
      </c>
      <c r="AG24" s="285">
        <v>1183513</v>
      </c>
      <c r="AH24" s="284">
        <f t="shared" si="6"/>
        <v>0.28954241058595548</v>
      </c>
      <c r="AI24" s="265"/>
      <c r="AJ24" s="286">
        <f>生産者価格評価表!DJ24</f>
        <v>35737</v>
      </c>
      <c r="AK24" s="287">
        <v>6.3822897284940439E-3</v>
      </c>
      <c r="AL24" s="194"/>
    </row>
    <row r="25" spans="1:38" ht="14" customHeight="1">
      <c r="A25" s="246">
        <v>19</v>
      </c>
      <c r="B25" s="188" t="s">
        <v>169</v>
      </c>
      <c r="C25" s="185" t="s">
        <v>170</v>
      </c>
      <c r="D25" s="195"/>
      <c r="E25" s="271">
        <v>9.3974000000000002E-2</v>
      </c>
      <c r="F25" s="272">
        <v>0.120431</v>
      </c>
      <c r="G25" s="271">
        <v>3.59E-4</v>
      </c>
      <c r="H25" s="273">
        <v>2.1488E-2</v>
      </c>
      <c r="I25" s="273">
        <v>1.4430000000000001E-3</v>
      </c>
      <c r="J25" s="273">
        <v>1.6454E-2</v>
      </c>
      <c r="K25" s="273">
        <v>0</v>
      </c>
      <c r="L25" s="273">
        <v>1.586E-3</v>
      </c>
      <c r="M25" s="272">
        <v>5.5230000000000001E-3</v>
      </c>
      <c r="N25" s="251"/>
      <c r="O25" s="274">
        <f>生産者価格評価表!DP25</f>
        <v>393164</v>
      </c>
      <c r="P25" s="275">
        <f>ABS(生産者価格評価表!DV25)</f>
        <v>87813</v>
      </c>
      <c r="Q25" s="276">
        <f t="shared" si="2"/>
        <v>0.22334954370186488</v>
      </c>
      <c r="R25" s="275">
        <f>ABS(生産者価格評価表!DX25)</f>
        <v>87813</v>
      </c>
      <c r="S25" s="276">
        <f t="shared" si="7"/>
        <v>0.22334954370186488</v>
      </c>
      <c r="T25" s="277">
        <f t="shared" si="1"/>
        <v>0.77665045629813512</v>
      </c>
      <c r="U25" s="256"/>
      <c r="V25" s="278">
        <f>生産者価格評価表!DZ25</f>
        <v>315465</v>
      </c>
      <c r="W25" s="279">
        <f>雇用表!D25</f>
        <v>6845</v>
      </c>
      <c r="X25" s="280">
        <f>雇用表!G25</f>
        <v>6821</v>
      </c>
      <c r="Y25" s="281">
        <f t="shared" si="3"/>
        <v>2.1698128160017753E-2</v>
      </c>
      <c r="Z25" s="282">
        <f t="shared" si="4"/>
        <v>2.1622049989697748E-2</v>
      </c>
      <c r="AA25" s="203"/>
      <c r="AB25" s="278">
        <f>生産者価格評価表!DZ25</f>
        <v>315465</v>
      </c>
      <c r="AC25" s="283">
        <v>117783</v>
      </c>
      <c r="AD25" s="284">
        <f t="shared" si="5"/>
        <v>0.37336313061670867</v>
      </c>
      <c r="AE25" s="193"/>
      <c r="AF25" s="278">
        <f>生産者価格評価表!DZ25</f>
        <v>315465</v>
      </c>
      <c r="AG25" s="285">
        <v>33056</v>
      </c>
      <c r="AH25" s="284">
        <f t="shared" si="6"/>
        <v>0.10478499992075191</v>
      </c>
      <c r="AI25" s="265"/>
      <c r="AJ25" s="286">
        <f>生産者価格評価表!DJ25</f>
        <v>6377</v>
      </c>
      <c r="AK25" s="287">
        <v>7.9521702148511791E-4</v>
      </c>
      <c r="AL25" s="194"/>
    </row>
    <row r="26" spans="1:38" ht="14" customHeight="1">
      <c r="A26" s="246">
        <v>20</v>
      </c>
      <c r="B26" s="188" t="s">
        <v>171</v>
      </c>
      <c r="C26" s="185" t="s">
        <v>172</v>
      </c>
      <c r="D26" s="195"/>
      <c r="E26" s="271">
        <v>0.12635399999999999</v>
      </c>
      <c r="F26" s="272">
        <v>4.4840000000000001E-3</v>
      </c>
      <c r="G26" s="271">
        <v>7.2800000000000002E-4</v>
      </c>
      <c r="H26" s="273">
        <v>3.0872E-2</v>
      </c>
      <c r="I26" s="273">
        <v>4.1529999999999996E-3</v>
      </c>
      <c r="J26" s="273">
        <v>1.562E-3</v>
      </c>
      <c r="K26" s="273">
        <v>9.0000000000000002E-6</v>
      </c>
      <c r="L26" s="273">
        <v>2.7179999999999999E-3</v>
      </c>
      <c r="M26" s="272">
        <v>7.2170000000000003E-3</v>
      </c>
      <c r="N26" s="251"/>
      <c r="O26" s="274">
        <f>生産者価格評価表!DP26</f>
        <v>2143751</v>
      </c>
      <c r="P26" s="275">
        <f>ABS(生産者価格評価表!DV26)</f>
        <v>571419</v>
      </c>
      <c r="Q26" s="276">
        <f t="shared" si="2"/>
        <v>0.26655101268757425</v>
      </c>
      <c r="R26" s="275">
        <f>ABS(生産者価格評価表!DX26)</f>
        <v>571419</v>
      </c>
      <c r="S26" s="276">
        <f t="shared" si="7"/>
        <v>0.26655101268757425</v>
      </c>
      <c r="T26" s="277">
        <f t="shared" si="1"/>
        <v>0.73344898731242569</v>
      </c>
      <c r="U26" s="256"/>
      <c r="V26" s="278">
        <f>生産者価格評価表!DZ26</f>
        <v>2188577</v>
      </c>
      <c r="W26" s="279">
        <f>雇用表!D26</f>
        <v>43884</v>
      </c>
      <c r="X26" s="280">
        <f>雇用表!G26</f>
        <v>43597</v>
      </c>
      <c r="Y26" s="281">
        <f t="shared" si="3"/>
        <v>2.005138498668313E-2</v>
      </c>
      <c r="Z26" s="282">
        <f t="shared" si="4"/>
        <v>1.992024955027856E-2</v>
      </c>
      <c r="AA26" s="203"/>
      <c r="AB26" s="278">
        <f>生産者価格評価表!DZ26</f>
        <v>2188577</v>
      </c>
      <c r="AC26" s="283">
        <v>990238</v>
      </c>
      <c r="AD26" s="284">
        <f t="shared" si="5"/>
        <v>0.45245746437068468</v>
      </c>
      <c r="AE26" s="193"/>
      <c r="AF26" s="278">
        <f>生産者価格評価表!DZ26</f>
        <v>2188577</v>
      </c>
      <c r="AG26" s="285">
        <v>248026</v>
      </c>
      <c r="AH26" s="284">
        <f t="shared" si="6"/>
        <v>0.1133275182915657</v>
      </c>
      <c r="AI26" s="265"/>
      <c r="AJ26" s="286">
        <f>生産者価格評価表!DJ26</f>
        <v>10802</v>
      </c>
      <c r="AK26" s="287">
        <v>1.6056707159056202E-3</v>
      </c>
      <c r="AL26" s="194"/>
    </row>
    <row r="27" spans="1:38" ht="14" customHeight="1">
      <c r="A27" s="246">
        <v>21</v>
      </c>
      <c r="B27" s="188" t="s">
        <v>173</v>
      </c>
      <c r="C27" s="185" t="s">
        <v>174</v>
      </c>
      <c r="D27" s="195"/>
      <c r="E27" s="271">
        <v>2.3525999999999998E-2</v>
      </c>
      <c r="F27" s="272">
        <v>0</v>
      </c>
      <c r="G27" s="271">
        <v>3.5E-4</v>
      </c>
      <c r="H27" s="273">
        <v>3.5999000000000003E-2</v>
      </c>
      <c r="I27" s="273">
        <v>5.3509999999999999E-3</v>
      </c>
      <c r="J27" s="273">
        <v>4.6900000000000002E-4</v>
      </c>
      <c r="K27" s="273">
        <v>0</v>
      </c>
      <c r="L27" s="273">
        <v>2.7910000000000001E-3</v>
      </c>
      <c r="M27" s="272">
        <v>6.0730000000000003E-3</v>
      </c>
      <c r="N27" s="251"/>
      <c r="O27" s="274">
        <f>生産者価格評価表!DP27</f>
        <v>1824875</v>
      </c>
      <c r="P27" s="275">
        <f>ABS(生産者価格評価表!DV27)</f>
        <v>24255</v>
      </c>
      <c r="Q27" s="276">
        <f t="shared" si="2"/>
        <v>1.3291321323378314E-2</v>
      </c>
      <c r="R27" s="275">
        <f>ABS(生産者価格評価表!DX27)</f>
        <v>24255</v>
      </c>
      <c r="S27" s="276">
        <f t="shared" si="7"/>
        <v>1.3291321323378314E-2</v>
      </c>
      <c r="T27" s="277">
        <f t="shared" si="1"/>
        <v>0.98670867867662171</v>
      </c>
      <c r="U27" s="256"/>
      <c r="V27" s="278">
        <f>生産者価格評価表!DZ27</f>
        <v>2063291</v>
      </c>
      <c r="W27" s="279">
        <f>雇用表!D27</f>
        <v>4938</v>
      </c>
      <c r="X27" s="280">
        <f>雇用表!G27</f>
        <v>4938</v>
      </c>
      <c r="Y27" s="281">
        <f t="shared" si="3"/>
        <v>2.3932639651895928E-3</v>
      </c>
      <c r="Z27" s="282">
        <f t="shared" si="4"/>
        <v>2.3932639651895928E-3</v>
      </c>
      <c r="AA27" s="203"/>
      <c r="AB27" s="278">
        <f>生産者価格評価表!DZ27</f>
        <v>2063291</v>
      </c>
      <c r="AC27" s="283">
        <v>265965</v>
      </c>
      <c r="AD27" s="284">
        <f t="shared" si="5"/>
        <v>0.12890329090758404</v>
      </c>
      <c r="AE27" s="193"/>
      <c r="AF27" s="278">
        <f>生産者価格評価表!DZ27</f>
        <v>2063291</v>
      </c>
      <c r="AG27" s="285">
        <v>41080</v>
      </c>
      <c r="AH27" s="284">
        <f t="shared" si="6"/>
        <v>1.9909939993922331E-2</v>
      </c>
      <c r="AI27" s="265"/>
      <c r="AJ27" s="286">
        <f>生産者価格評価表!DJ27</f>
        <v>0</v>
      </c>
      <c r="AK27" s="287">
        <v>1.1621728556389687E-3</v>
      </c>
      <c r="AL27" s="194"/>
    </row>
    <row r="28" spans="1:38" ht="14" customHeight="1">
      <c r="A28" s="246">
        <v>22</v>
      </c>
      <c r="B28" s="188" t="s">
        <v>175</v>
      </c>
      <c r="C28" s="185" t="s">
        <v>176</v>
      </c>
      <c r="D28" s="195"/>
      <c r="E28" s="271">
        <v>8.8846999999999995E-2</v>
      </c>
      <c r="F28" s="272">
        <v>3.0000000000000001E-5</v>
      </c>
      <c r="G28" s="271">
        <v>3.8299999999999999E-4</v>
      </c>
      <c r="H28" s="273">
        <v>2.4032000000000001E-2</v>
      </c>
      <c r="I28" s="273">
        <v>3.5439999999999998E-3</v>
      </c>
      <c r="J28" s="273">
        <v>4.0400000000000001E-4</v>
      </c>
      <c r="K28" s="273">
        <v>1.2999999999999999E-5</v>
      </c>
      <c r="L28" s="273">
        <v>2.032E-3</v>
      </c>
      <c r="M28" s="272">
        <v>4.6829999999999997E-3</v>
      </c>
      <c r="N28" s="251"/>
      <c r="O28" s="274">
        <f>生産者価格評価表!DP28</f>
        <v>5026716</v>
      </c>
      <c r="P28" s="275">
        <f>ABS(生産者価格評価表!DV28)</f>
        <v>1865623</v>
      </c>
      <c r="Q28" s="276">
        <f t="shared" si="2"/>
        <v>0.37114151664824507</v>
      </c>
      <c r="R28" s="275">
        <f>ABS(生産者価格評価表!DX28)</f>
        <v>1865623</v>
      </c>
      <c r="S28" s="276">
        <f t="shared" si="7"/>
        <v>0.37114151664824507</v>
      </c>
      <c r="T28" s="277">
        <f t="shared" si="1"/>
        <v>0.62885848335175498</v>
      </c>
      <c r="U28" s="256"/>
      <c r="V28" s="278">
        <f>生産者価格評価表!DZ28</f>
        <v>4563301</v>
      </c>
      <c r="W28" s="279">
        <f>雇用表!D28</f>
        <v>65396</v>
      </c>
      <c r="X28" s="280">
        <f>雇用表!G28</f>
        <v>65073</v>
      </c>
      <c r="Y28" s="281">
        <f t="shared" si="3"/>
        <v>1.4330853914742859E-2</v>
      </c>
      <c r="Z28" s="282">
        <f t="shared" si="4"/>
        <v>1.4260071820815677E-2</v>
      </c>
      <c r="AA28" s="203"/>
      <c r="AB28" s="278">
        <f>生産者価格評価表!DZ28</f>
        <v>4563301</v>
      </c>
      <c r="AC28" s="283">
        <v>1273717</v>
      </c>
      <c r="AD28" s="284">
        <f t="shared" si="5"/>
        <v>0.27912184622491482</v>
      </c>
      <c r="AE28" s="193"/>
      <c r="AF28" s="278">
        <f>生産者価格評価表!DZ28</f>
        <v>4563301</v>
      </c>
      <c r="AG28" s="285">
        <v>428256</v>
      </c>
      <c r="AH28" s="284">
        <f t="shared" si="6"/>
        <v>9.3847852683835664E-2</v>
      </c>
      <c r="AI28" s="265"/>
      <c r="AJ28" s="286">
        <f>生産者価格評価表!DJ28</f>
        <v>111</v>
      </c>
      <c r="AK28" s="287">
        <v>2.8546217063312273E-3</v>
      </c>
      <c r="AL28" s="194"/>
    </row>
    <row r="29" spans="1:38" ht="14" customHeight="1">
      <c r="A29" s="246">
        <v>23</v>
      </c>
      <c r="B29" s="188" t="s">
        <v>177</v>
      </c>
      <c r="C29" s="185" t="s">
        <v>178</v>
      </c>
      <c r="D29" s="195"/>
      <c r="E29" s="271">
        <v>0.15534899999999999</v>
      </c>
      <c r="F29" s="272">
        <v>0</v>
      </c>
      <c r="G29" s="271">
        <v>1.6699999999999999E-4</v>
      </c>
      <c r="H29" s="273">
        <v>2.5328E-2</v>
      </c>
      <c r="I29" s="273">
        <v>1.7000000000000001E-4</v>
      </c>
      <c r="J29" s="273">
        <v>5.1099999999999995E-4</v>
      </c>
      <c r="K29" s="273">
        <v>3.0000000000000001E-6</v>
      </c>
      <c r="L29" s="273">
        <v>1.3960000000000001E-3</v>
      </c>
      <c r="M29" s="272">
        <v>9.1280000000000007E-3</v>
      </c>
      <c r="N29" s="251"/>
      <c r="O29" s="274">
        <f>生産者価格評価表!DP29</f>
        <v>1723703</v>
      </c>
      <c r="P29" s="275">
        <f>ABS(生産者価格評価表!DV29)</f>
        <v>604956</v>
      </c>
      <c r="Q29" s="276">
        <f t="shared" si="2"/>
        <v>0.35096301392989393</v>
      </c>
      <c r="R29" s="275">
        <f>ABS(生産者価格評価表!DX29)</f>
        <v>604956</v>
      </c>
      <c r="S29" s="276">
        <f t="shared" si="7"/>
        <v>0.35096301392989393</v>
      </c>
      <c r="T29" s="277">
        <f t="shared" si="1"/>
        <v>0.64903698607010607</v>
      </c>
      <c r="U29" s="256"/>
      <c r="V29" s="278">
        <f>生産者価格評価表!DZ29</f>
        <v>2065324</v>
      </c>
      <c r="W29" s="279">
        <f>雇用表!D29</f>
        <v>22981</v>
      </c>
      <c r="X29" s="280">
        <f>雇用表!G29</f>
        <v>22920</v>
      </c>
      <c r="Y29" s="281">
        <f t="shared" si="3"/>
        <v>1.1127067714315042E-2</v>
      </c>
      <c r="Z29" s="282">
        <f t="shared" si="4"/>
        <v>1.1097532396853956E-2</v>
      </c>
      <c r="AA29" s="203"/>
      <c r="AB29" s="278">
        <f>生産者価格評価表!DZ29</f>
        <v>2065324</v>
      </c>
      <c r="AC29" s="283">
        <v>604730</v>
      </c>
      <c r="AD29" s="284">
        <f t="shared" si="5"/>
        <v>0.29280151685643513</v>
      </c>
      <c r="AE29" s="193"/>
      <c r="AF29" s="278">
        <f>生産者価格評価表!DZ29</f>
        <v>2065324</v>
      </c>
      <c r="AG29" s="285">
        <v>174831</v>
      </c>
      <c r="AH29" s="284">
        <f t="shared" si="6"/>
        <v>8.465064077113324E-2</v>
      </c>
      <c r="AI29" s="265"/>
      <c r="AJ29" s="286">
        <f>生産者価格評価表!DJ29</f>
        <v>0</v>
      </c>
      <c r="AK29" s="287">
        <v>1.2203894257663552E-3</v>
      </c>
      <c r="AL29" s="194"/>
    </row>
    <row r="30" spans="1:38" ht="14" customHeight="1">
      <c r="A30" s="246">
        <v>24</v>
      </c>
      <c r="B30" s="188" t="s">
        <v>179</v>
      </c>
      <c r="C30" s="185" t="s">
        <v>180</v>
      </c>
      <c r="D30" s="195"/>
      <c r="E30" s="271">
        <v>0.184199</v>
      </c>
      <c r="F30" s="272">
        <v>0</v>
      </c>
      <c r="G30" s="271">
        <v>0</v>
      </c>
      <c r="H30" s="273">
        <v>2.9694000000000002E-2</v>
      </c>
      <c r="I30" s="273">
        <v>1.9999999999999999E-6</v>
      </c>
      <c r="J30" s="273">
        <v>4.8999999999999998E-5</v>
      </c>
      <c r="K30" s="273">
        <v>9.0000000000000002E-6</v>
      </c>
      <c r="L30" s="273">
        <v>1.5139999999999999E-3</v>
      </c>
      <c r="M30" s="272">
        <v>8.5089999999999992E-3</v>
      </c>
      <c r="N30" s="251"/>
      <c r="O30" s="274">
        <f>生産者価格評価表!DP30</f>
        <v>320398</v>
      </c>
      <c r="P30" s="275">
        <f>ABS(生産者価格評価表!DV30)</f>
        <v>77108</v>
      </c>
      <c r="Q30" s="276">
        <f t="shared" si="2"/>
        <v>0.24066317517587502</v>
      </c>
      <c r="R30" s="275">
        <f>ABS(生産者価格評価表!DX30)</f>
        <v>77108</v>
      </c>
      <c r="S30" s="276">
        <f t="shared" si="7"/>
        <v>0.24066317517587502</v>
      </c>
      <c r="T30" s="277">
        <f t="shared" si="1"/>
        <v>0.75933682482412501</v>
      </c>
      <c r="U30" s="256"/>
      <c r="V30" s="278">
        <f>生産者価格評価表!DZ30</f>
        <v>369424</v>
      </c>
      <c r="W30" s="279">
        <f>雇用表!D30</f>
        <v>13476</v>
      </c>
      <c r="X30" s="280">
        <f>雇用表!G30</f>
        <v>13476</v>
      </c>
      <c r="Y30" s="281">
        <f t="shared" si="3"/>
        <v>3.6478409632292437E-2</v>
      </c>
      <c r="Z30" s="282">
        <f t="shared" si="4"/>
        <v>3.6478409632292437E-2</v>
      </c>
      <c r="AA30" s="203"/>
      <c r="AB30" s="278">
        <f>生産者価格評価表!DZ30</f>
        <v>369424</v>
      </c>
      <c r="AC30" s="283">
        <v>149755</v>
      </c>
      <c r="AD30" s="284">
        <f t="shared" si="5"/>
        <v>0.40537431244315475</v>
      </c>
      <c r="AE30" s="193"/>
      <c r="AF30" s="278">
        <f>生産者価格評価表!DZ30</f>
        <v>369424</v>
      </c>
      <c r="AG30" s="285">
        <v>67244</v>
      </c>
      <c r="AH30" s="284">
        <f t="shared" si="6"/>
        <v>0.1820239074884144</v>
      </c>
      <c r="AI30" s="265"/>
      <c r="AJ30" s="286">
        <f>生産者価格評価表!DJ30</f>
        <v>0</v>
      </c>
      <c r="AK30" s="287">
        <v>4.2951741507197953E-4</v>
      </c>
      <c r="AL30" s="194"/>
    </row>
    <row r="31" spans="1:38" ht="14" customHeight="1">
      <c r="A31" s="246">
        <v>25</v>
      </c>
      <c r="B31" s="188" t="s">
        <v>181</v>
      </c>
      <c r="C31" s="185" t="s">
        <v>182</v>
      </c>
      <c r="D31" s="195"/>
      <c r="E31" s="271">
        <v>0.13361600000000001</v>
      </c>
      <c r="F31" s="272">
        <v>6.8530999999999995E-2</v>
      </c>
      <c r="G31" s="271">
        <v>4.15E-4</v>
      </c>
      <c r="H31" s="273">
        <v>2.3021E-2</v>
      </c>
      <c r="I31" s="273">
        <v>1.0900000000000001E-4</v>
      </c>
      <c r="J31" s="273">
        <v>2.8400000000000002E-4</v>
      </c>
      <c r="K31" s="273">
        <v>2.6999999999999999E-5</v>
      </c>
      <c r="L31" s="273">
        <v>1.629E-3</v>
      </c>
      <c r="M31" s="272">
        <v>2.4169999999999999E-3</v>
      </c>
      <c r="N31" s="251"/>
      <c r="O31" s="274">
        <f>生産者価格評価表!DP31</f>
        <v>12525562</v>
      </c>
      <c r="P31" s="275">
        <f>ABS(生産者価格評価表!DV31)</f>
        <v>3593218</v>
      </c>
      <c r="Q31" s="276">
        <f t="shared" si="2"/>
        <v>0.28687080068742626</v>
      </c>
      <c r="R31" s="275">
        <f>ABS(生産者価格評価表!DX31)</f>
        <v>3593218</v>
      </c>
      <c r="S31" s="276">
        <f t="shared" si="7"/>
        <v>0.28687080068742626</v>
      </c>
      <c r="T31" s="277">
        <f t="shared" si="1"/>
        <v>0.71312919931257368</v>
      </c>
      <c r="U31" s="256"/>
      <c r="V31" s="278">
        <f>生産者価格評価表!DZ31</f>
        <v>9624243</v>
      </c>
      <c r="W31" s="279">
        <f>雇用表!D31</f>
        <v>158479</v>
      </c>
      <c r="X31" s="280">
        <f>雇用表!G31</f>
        <v>158295</v>
      </c>
      <c r="Y31" s="281">
        <f t="shared" si="3"/>
        <v>1.6466645740345499E-2</v>
      </c>
      <c r="Z31" s="282">
        <f t="shared" si="4"/>
        <v>1.6447527353579912E-2</v>
      </c>
      <c r="AA31" s="203"/>
      <c r="AB31" s="278">
        <f>生産者価格評価表!DZ31</f>
        <v>9624243</v>
      </c>
      <c r="AC31" s="283">
        <v>3991940</v>
      </c>
      <c r="AD31" s="284">
        <f t="shared" si="5"/>
        <v>0.41477963513597899</v>
      </c>
      <c r="AE31" s="193"/>
      <c r="AF31" s="278">
        <f>生産者価格評価表!DZ31</f>
        <v>9624243</v>
      </c>
      <c r="AG31" s="285">
        <v>983170</v>
      </c>
      <c r="AH31" s="284">
        <f t="shared" si="6"/>
        <v>0.10215556693653724</v>
      </c>
      <c r="AI31" s="265"/>
      <c r="AJ31" s="286">
        <f>生産者価格評価表!DJ31</f>
        <v>906741</v>
      </c>
      <c r="AK31" s="287">
        <v>7.3390826587315539E-3</v>
      </c>
      <c r="AL31" s="194"/>
    </row>
    <row r="32" spans="1:38" ht="14" customHeight="1">
      <c r="A32" s="246">
        <v>26</v>
      </c>
      <c r="B32" s="188" t="s">
        <v>183</v>
      </c>
      <c r="C32" s="185" t="s">
        <v>184</v>
      </c>
      <c r="D32" s="195"/>
      <c r="E32" s="271">
        <v>0.201017</v>
      </c>
      <c r="F32" s="272">
        <v>0.15209400000000001</v>
      </c>
      <c r="G32" s="271">
        <v>2.4399999999999999E-4</v>
      </c>
      <c r="H32" s="273">
        <v>1.4754E-2</v>
      </c>
      <c r="I32" s="273">
        <v>8.8999999999999995E-5</v>
      </c>
      <c r="J32" s="273">
        <v>3.01E-4</v>
      </c>
      <c r="K32" s="273">
        <v>1.0000000000000001E-5</v>
      </c>
      <c r="L32" s="273">
        <v>9.8400000000000007E-4</v>
      </c>
      <c r="M32" s="272">
        <v>2.3630000000000001E-3</v>
      </c>
      <c r="N32" s="251"/>
      <c r="O32" s="274">
        <f>生産者価格評価表!DP32</f>
        <v>6195716</v>
      </c>
      <c r="P32" s="275">
        <f>ABS(生産者価格評価表!DV32)</f>
        <v>1262326</v>
      </c>
      <c r="Q32" s="276">
        <f t="shared" si="2"/>
        <v>0.20374174671660225</v>
      </c>
      <c r="R32" s="275">
        <f>ABS(生産者価格評価表!DX32)</f>
        <v>1262326</v>
      </c>
      <c r="S32" s="276">
        <f t="shared" si="7"/>
        <v>0.20374174671660225</v>
      </c>
      <c r="T32" s="277">
        <f t="shared" si="1"/>
        <v>0.79625825328339772</v>
      </c>
      <c r="U32" s="256"/>
      <c r="V32" s="278">
        <f>生産者価格評価表!DZ32</f>
        <v>7134369</v>
      </c>
      <c r="W32" s="279">
        <f>雇用表!D32</f>
        <v>185820</v>
      </c>
      <c r="X32" s="280">
        <f>雇用表!G32</f>
        <v>184993</v>
      </c>
      <c r="Y32" s="281">
        <f t="shared" si="3"/>
        <v>2.6045751207990502E-2</v>
      </c>
      <c r="Z32" s="282">
        <f t="shared" si="4"/>
        <v>2.5929833458291827E-2</v>
      </c>
      <c r="AA32" s="203"/>
      <c r="AB32" s="278">
        <f>生産者価格評価表!DZ32</f>
        <v>7134369</v>
      </c>
      <c r="AC32" s="283">
        <v>2612079</v>
      </c>
      <c r="AD32" s="284">
        <f t="shared" si="5"/>
        <v>0.3661261423399883</v>
      </c>
      <c r="AE32" s="193"/>
      <c r="AF32" s="278">
        <f>生産者価格評価表!DZ32</f>
        <v>7134369</v>
      </c>
      <c r="AG32" s="285">
        <v>996081</v>
      </c>
      <c r="AH32" s="284">
        <f t="shared" si="6"/>
        <v>0.13961725276615214</v>
      </c>
      <c r="AI32" s="265"/>
      <c r="AJ32" s="286">
        <f>生産者価格評価表!DJ32</f>
        <v>1702729</v>
      </c>
      <c r="AK32" s="287">
        <v>8.9199832129427999E-3</v>
      </c>
      <c r="AL32" s="194"/>
    </row>
    <row r="33" spans="1:38" ht="14" customHeight="1">
      <c r="A33" s="246">
        <v>27</v>
      </c>
      <c r="B33" s="188" t="s">
        <v>185</v>
      </c>
      <c r="C33" s="185" t="s">
        <v>186</v>
      </c>
      <c r="D33" s="195"/>
      <c r="E33" s="271">
        <v>4.9139000000000002E-2</v>
      </c>
      <c r="F33" s="272">
        <v>0.148366</v>
      </c>
      <c r="G33" s="271">
        <v>6.1300000000000005E-4</v>
      </c>
      <c r="H33" s="273">
        <v>9.8130000000000005E-3</v>
      </c>
      <c r="I33" s="273">
        <v>5.7580000000000001E-3</v>
      </c>
      <c r="J33" s="273">
        <v>2.61E-4</v>
      </c>
      <c r="K33" s="273">
        <v>0</v>
      </c>
      <c r="L33" s="273">
        <v>1.6819999999999999E-3</v>
      </c>
      <c r="M33" s="272">
        <v>2.722E-3</v>
      </c>
      <c r="N33" s="251"/>
      <c r="O33" s="274">
        <f>生産者価格評価表!DP33</f>
        <v>13258993</v>
      </c>
      <c r="P33" s="275">
        <f>ABS(生産者価格評価表!DV33)</f>
        <v>2305344</v>
      </c>
      <c r="Q33" s="276">
        <f t="shared" si="2"/>
        <v>0.17387021774579714</v>
      </c>
      <c r="R33" s="275">
        <f>ABS(生産者価格評価表!DX33)</f>
        <v>2305344</v>
      </c>
      <c r="S33" s="276">
        <f t="shared" si="7"/>
        <v>0.17387021774579714</v>
      </c>
      <c r="T33" s="277">
        <f t="shared" si="1"/>
        <v>0.82612978225420286</v>
      </c>
      <c r="U33" s="256"/>
      <c r="V33" s="278">
        <f>生産者価格評価表!DZ33</f>
        <v>11709885</v>
      </c>
      <c r="W33" s="279">
        <f>雇用表!D33</f>
        <v>21882</v>
      </c>
      <c r="X33" s="280">
        <f>雇用表!G33</f>
        <v>21795</v>
      </c>
      <c r="Y33" s="281">
        <f t="shared" si="3"/>
        <v>1.8686776172438927E-3</v>
      </c>
      <c r="Z33" s="282">
        <f t="shared" si="4"/>
        <v>1.8612479968846834E-3</v>
      </c>
      <c r="AA33" s="203"/>
      <c r="AB33" s="278">
        <f>生産者価格評価表!DZ33</f>
        <v>11709885</v>
      </c>
      <c r="AC33" s="283">
        <v>4849241</v>
      </c>
      <c r="AD33" s="284">
        <f t="shared" si="5"/>
        <v>0.4141151685093406</v>
      </c>
      <c r="AE33" s="193"/>
      <c r="AF33" s="278">
        <f>生産者価格評価表!DZ33</f>
        <v>11709885</v>
      </c>
      <c r="AG33" s="285">
        <v>148061</v>
      </c>
      <c r="AH33" s="284">
        <f t="shared" si="6"/>
        <v>1.2644103678217165E-2</v>
      </c>
      <c r="AI33" s="265"/>
      <c r="AJ33" s="286">
        <f>生産者価格評価表!DJ33</f>
        <v>4043526</v>
      </c>
      <c r="AK33" s="287">
        <v>2.1610041890583138E-2</v>
      </c>
      <c r="AL33" s="194"/>
    </row>
    <row r="34" spans="1:38" ht="14" customHeight="1">
      <c r="A34" s="246">
        <v>28</v>
      </c>
      <c r="B34" s="188" t="s">
        <v>187</v>
      </c>
      <c r="C34" s="185" t="s">
        <v>188</v>
      </c>
      <c r="D34" s="195"/>
      <c r="E34" s="271">
        <v>2.2228000000000001E-2</v>
      </c>
      <c r="F34" s="272">
        <v>6.1799999999999995E-4</v>
      </c>
      <c r="G34" s="271">
        <v>4.1999999999999998E-5</v>
      </c>
      <c r="H34" s="273">
        <v>3.3688000000000003E-2</v>
      </c>
      <c r="I34" s="273">
        <v>4.3880000000000004E-3</v>
      </c>
      <c r="J34" s="273">
        <v>7.4520000000000003E-3</v>
      </c>
      <c r="K34" s="273">
        <v>0</v>
      </c>
      <c r="L34" s="273">
        <v>2.1549999999999998E-3</v>
      </c>
      <c r="M34" s="272">
        <v>1.036E-3</v>
      </c>
      <c r="N34" s="251"/>
      <c r="O34" s="274">
        <f>生産者価格評価表!DP34</f>
        <v>1495504</v>
      </c>
      <c r="P34" s="275">
        <f>ABS(生産者価格評価表!DV34)</f>
        <v>22149</v>
      </c>
      <c r="Q34" s="276">
        <f t="shared" si="2"/>
        <v>1.4810391680664177E-2</v>
      </c>
      <c r="R34" s="275">
        <f>ABS(生産者価格評価表!DX34)</f>
        <v>22149</v>
      </c>
      <c r="S34" s="276">
        <f t="shared" si="7"/>
        <v>1.4810391680664177E-2</v>
      </c>
      <c r="T34" s="277">
        <f t="shared" si="1"/>
        <v>0.98518960831933577</v>
      </c>
      <c r="U34" s="256"/>
      <c r="V34" s="278">
        <f>生産者価格評価表!DZ34</f>
        <v>1541949</v>
      </c>
      <c r="W34" s="279">
        <f>雇用表!D34</f>
        <v>10337</v>
      </c>
      <c r="X34" s="280">
        <f>雇用表!G34</f>
        <v>10330</v>
      </c>
      <c r="Y34" s="281">
        <f t="shared" si="3"/>
        <v>6.7038533699882424E-3</v>
      </c>
      <c r="Z34" s="282">
        <f t="shared" si="4"/>
        <v>6.6993136608279524E-3</v>
      </c>
      <c r="AA34" s="203"/>
      <c r="AB34" s="278">
        <f>生産者価格評価表!DZ34</f>
        <v>1541949</v>
      </c>
      <c r="AC34" s="283">
        <v>446046</v>
      </c>
      <c r="AD34" s="284">
        <f t="shared" si="5"/>
        <v>0.28927415887295882</v>
      </c>
      <c r="AE34" s="193"/>
      <c r="AF34" s="278">
        <f>生産者価格評価表!DZ34</f>
        <v>1541949</v>
      </c>
      <c r="AG34" s="285">
        <v>54479</v>
      </c>
      <c r="AH34" s="284">
        <f t="shared" si="6"/>
        <v>3.533125933477696E-2</v>
      </c>
      <c r="AI34" s="265"/>
      <c r="AJ34" s="286">
        <f>生産者価格評価表!DJ34</f>
        <v>-524</v>
      </c>
      <c r="AK34" s="287">
        <v>9.546125201755286E-4</v>
      </c>
      <c r="AL34" s="194"/>
    </row>
    <row r="35" spans="1:38" ht="14" customHeight="1">
      <c r="A35" s="246">
        <v>29</v>
      </c>
      <c r="B35" s="188" t="s">
        <v>189</v>
      </c>
      <c r="C35" s="185" t="s">
        <v>93</v>
      </c>
      <c r="D35" s="195"/>
      <c r="E35" s="271">
        <v>0.149424</v>
      </c>
      <c r="F35" s="272">
        <v>3.0877000000000002E-2</v>
      </c>
      <c r="G35" s="271">
        <v>1.16E-4</v>
      </c>
      <c r="H35" s="273">
        <v>2.4496E-2</v>
      </c>
      <c r="I35" s="273">
        <v>9.0000000000000006E-5</v>
      </c>
      <c r="J35" s="273">
        <v>3.6400000000000001E-4</v>
      </c>
      <c r="K35" s="273">
        <v>6.9999999999999999E-6</v>
      </c>
      <c r="L35" s="273">
        <v>1.356E-3</v>
      </c>
      <c r="M35" s="272">
        <v>6.9950000000000003E-3</v>
      </c>
      <c r="N35" s="251"/>
      <c r="O35" s="274">
        <f>生産者価格評価表!DP35</f>
        <v>10643449</v>
      </c>
      <c r="P35" s="275">
        <f>ABS(生産者価格評価表!DV35)</f>
        <v>1165866</v>
      </c>
      <c r="Q35" s="276">
        <f t="shared" si="2"/>
        <v>0.10953836486650145</v>
      </c>
      <c r="R35" s="275">
        <f>ABS(生産者価格評価表!DX35)</f>
        <v>1165866</v>
      </c>
      <c r="S35" s="276">
        <f t="shared" si="7"/>
        <v>0.10953836486650145</v>
      </c>
      <c r="T35" s="277">
        <f t="shared" si="1"/>
        <v>0.89046163513349852</v>
      </c>
      <c r="U35" s="256"/>
      <c r="V35" s="278">
        <f>生産者価格評価表!DZ35</f>
        <v>11006851</v>
      </c>
      <c r="W35" s="279">
        <f>雇用表!D35</f>
        <v>499904</v>
      </c>
      <c r="X35" s="280">
        <f>雇用表!G35</f>
        <v>483321</v>
      </c>
      <c r="Y35" s="281">
        <f t="shared" si="3"/>
        <v>4.5417531317540324E-2</v>
      </c>
      <c r="Z35" s="282">
        <f t="shared" si="4"/>
        <v>4.3910924205297228E-2</v>
      </c>
      <c r="AA35" s="203"/>
      <c r="AB35" s="278">
        <f>生産者価格評価表!DZ35</f>
        <v>11006851</v>
      </c>
      <c r="AC35" s="283">
        <v>4545360</v>
      </c>
      <c r="AD35" s="284">
        <f t="shared" si="5"/>
        <v>0.41295734810982726</v>
      </c>
      <c r="AE35" s="193"/>
      <c r="AF35" s="278">
        <f>生産者価格評価表!DZ35</f>
        <v>11006851</v>
      </c>
      <c r="AG35" s="285">
        <v>2503889</v>
      </c>
      <c r="AH35" s="284">
        <f t="shared" si="6"/>
        <v>0.22748459118779749</v>
      </c>
      <c r="AI35" s="265"/>
      <c r="AJ35" s="286">
        <f>生産者価格評価表!DJ35</f>
        <v>443173</v>
      </c>
      <c r="AK35" s="287">
        <v>1.2131945992841725E-2</v>
      </c>
      <c r="AL35" s="194"/>
    </row>
    <row r="36" spans="1:38" ht="14" customHeight="1">
      <c r="A36" s="246">
        <v>30</v>
      </c>
      <c r="B36" s="188" t="s">
        <v>190</v>
      </c>
      <c r="C36" s="185" t="s">
        <v>94</v>
      </c>
      <c r="D36" s="195"/>
      <c r="E36" s="271">
        <v>0.10848099999999999</v>
      </c>
      <c r="F36" s="272">
        <v>9.3186000000000005E-2</v>
      </c>
      <c r="G36" s="271">
        <v>8.3999999999999995E-5</v>
      </c>
      <c r="H36" s="273">
        <v>2.2349999999999998E-2</v>
      </c>
      <c r="I36" s="273">
        <v>1.5089999999999999E-3</v>
      </c>
      <c r="J36" s="273">
        <v>3.6200000000000002E-4</v>
      </c>
      <c r="K36" s="273">
        <v>2.4000000000000001E-5</v>
      </c>
      <c r="L36" s="273">
        <v>1.506E-3</v>
      </c>
      <c r="M36" s="272">
        <v>2.379E-3</v>
      </c>
      <c r="N36" s="251"/>
      <c r="O36" s="274">
        <f>生産者価格評価表!DP36</f>
        <v>2826090</v>
      </c>
      <c r="P36" s="275">
        <f>ABS(生産者価格評価表!DV36)</f>
        <v>754058</v>
      </c>
      <c r="Q36" s="276">
        <f t="shared" si="2"/>
        <v>0.26682023573205382</v>
      </c>
      <c r="R36" s="275">
        <f>ABS(生産者価格評価表!DX36)</f>
        <v>754058</v>
      </c>
      <c r="S36" s="276">
        <f t="shared" si="7"/>
        <v>0.26682023573205382</v>
      </c>
      <c r="T36" s="277">
        <f t="shared" si="1"/>
        <v>0.73317976426794618</v>
      </c>
      <c r="U36" s="256"/>
      <c r="V36" s="278">
        <f>生産者価格評価表!DZ36</f>
        <v>2679059</v>
      </c>
      <c r="W36" s="279">
        <f>雇用表!D36</f>
        <v>140275</v>
      </c>
      <c r="X36" s="280">
        <f>雇用表!G36</f>
        <v>134436</v>
      </c>
      <c r="Y36" s="281">
        <f t="shared" si="3"/>
        <v>5.2359802453025482E-2</v>
      </c>
      <c r="Z36" s="282">
        <f t="shared" si="4"/>
        <v>5.0180305846194505E-2</v>
      </c>
      <c r="AA36" s="203"/>
      <c r="AB36" s="278">
        <f>生産者価格評価表!DZ36</f>
        <v>2679059</v>
      </c>
      <c r="AC36" s="283">
        <v>1422875</v>
      </c>
      <c r="AD36" s="284">
        <f t="shared" si="5"/>
        <v>0.53110999048546526</v>
      </c>
      <c r="AE36" s="193"/>
      <c r="AF36" s="278">
        <f>生産者価格評価表!DZ36</f>
        <v>2679059</v>
      </c>
      <c r="AG36" s="285">
        <v>686431</v>
      </c>
      <c r="AH36" s="284">
        <f t="shared" si="6"/>
        <v>0.25622093429073417</v>
      </c>
      <c r="AI36" s="265"/>
      <c r="AJ36" s="286">
        <f>生産者価格評価表!DJ36</f>
        <v>380535</v>
      </c>
      <c r="AK36" s="287">
        <v>2.7747045422709571E-3</v>
      </c>
      <c r="AL36" s="194"/>
    </row>
    <row r="37" spans="1:38" ht="14" customHeight="1">
      <c r="A37" s="246">
        <v>31</v>
      </c>
      <c r="B37" s="188" t="s">
        <v>191</v>
      </c>
      <c r="C37" s="185" t="s">
        <v>192</v>
      </c>
      <c r="D37" s="195"/>
      <c r="E37" s="271">
        <v>0.141399</v>
      </c>
      <c r="F37" s="272">
        <v>0.26529199999999997</v>
      </c>
      <c r="G37" s="271">
        <v>1.2999999999999999E-5</v>
      </c>
      <c r="H37" s="273">
        <v>1.6256E-2</v>
      </c>
      <c r="I37" s="273">
        <v>4.6000000000000001E-4</v>
      </c>
      <c r="J37" s="273">
        <v>3.1500000000000001E-4</v>
      </c>
      <c r="K37" s="273">
        <v>3.4E-5</v>
      </c>
      <c r="L37" s="273">
        <v>1.018E-3</v>
      </c>
      <c r="M37" s="272">
        <v>3.2810000000000001E-3</v>
      </c>
      <c r="N37" s="251"/>
      <c r="O37" s="274">
        <f>生産者価格評価表!DP37</f>
        <v>1076382</v>
      </c>
      <c r="P37" s="275">
        <f>ABS(生産者価格評価表!DV37)</f>
        <v>830374</v>
      </c>
      <c r="Q37" s="276">
        <f t="shared" si="2"/>
        <v>0.77144916953274956</v>
      </c>
      <c r="R37" s="275">
        <f>ABS(生産者価格評価表!DX37)</f>
        <v>830374</v>
      </c>
      <c r="S37" s="276">
        <f t="shared" si="7"/>
        <v>0.77144916953274956</v>
      </c>
      <c r="T37" s="277">
        <f t="shared" si="1"/>
        <v>0.22855083046725044</v>
      </c>
      <c r="U37" s="256"/>
      <c r="V37" s="278">
        <f>生産者価格評価表!DZ37</f>
        <v>266229</v>
      </c>
      <c r="W37" s="279">
        <f>雇用表!D37</f>
        <v>38759</v>
      </c>
      <c r="X37" s="280">
        <f>雇用表!G37</f>
        <v>27773</v>
      </c>
      <c r="Y37" s="281">
        <f t="shared" si="3"/>
        <v>0.14558519169587084</v>
      </c>
      <c r="Z37" s="282">
        <f t="shared" si="4"/>
        <v>0.1043199651427906</v>
      </c>
      <c r="AA37" s="203"/>
      <c r="AB37" s="278">
        <f>生産者価格評価表!DZ37</f>
        <v>266229</v>
      </c>
      <c r="AC37" s="283">
        <v>113392</v>
      </c>
      <c r="AD37" s="284">
        <f t="shared" si="5"/>
        <v>0.42591903962378252</v>
      </c>
      <c r="AE37" s="193"/>
      <c r="AF37" s="278">
        <f>生産者価格評価表!DZ37</f>
        <v>266229</v>
      </c>
      <c r="AG37" s="285">
        <v>106501</v>
      </c>
      <c r="AH37" s="284">
        <f t="shared" si="6"/>
        <v>0.40003530794917158</v>
      </c>
      <c r="AI37" s="265"/>
      <c r="AJ37" s="286">
        <f>生産者価格評価表!DJ37</f>
        <v>905369</v>
      </c>
      <c r="AK37" s="287">
        <v>8.1040360737399096E-4</v>
      </c>
      <c r="AL37" s="194"/>
    </row>
    <row r="38" spans="1:38" ht="14" customHeight="1">
      <c r="A38" s="246">
        <v>32</v>
      </c>
      <c r="B38" s="188" t="s">
        <v>193</v>
      </c>
      <c r="C38" s="185" t="s">
        <v>194</v>
      </c>
      <c r="D38" s="195"/>
      <c r="E38" s="271">
        <v>8.9298000000000002E-2</v>
      </c>
      <c r="F38" s="272">
        <v>6.7764000000000005E-2</v>
      </c>
      <c r="G38" s="271">
        <v>2.4600000000000002E-4</v>
      </c>
      <c r="H38" s="273">
        <v>4.2050999999999998E-2</v>
      </c>
      <c r="I38" s="273">
        <v>2.9299999999999999E-3</v>
      </c>
      <c r="J38" s="273">
        <v>1.933E-3</v>
      </c>
      <c r="K38" s="273">
        <v>1.2E-5</v>
      </c>
      <c r="L38" s="273">
        <v>2.6410000000000001E-3</v>
      </c>
      <c r="M38" s="272">
        <v>1.1131E-2</v>
      </c>
      <c r="N38" s="251"/>
      <c r="O38" s="274">
        <f>生産者価格評価表!DP38</f>
        <v>1179027</v>
      </c>
      <c r="P38" s="275">
        <f>ABS(生産者価格評価表!DV38)</f>
        <v>229187</v>
      </c>
      <c r="Q38" s="276">
        <f t="shared" si="2"/>
        <v>0.19438655772938193</v>
      </c>
      <c r="R38" s="275">
        <f>ABS(生産者価格評価表!DX38)</f>
        <v>229187</v>
      </c>
      <c r="S38" s="276">
        <f t="shared" si="7"/>
        <v>0.19438655772938193</v>
      </c>
      <c r="T38" s="277">
        <f t="shared" si="1"/>
        <v>0.80561344227061804</v>
      </c>
      <c r="U38" s="256"/>
      <c r="V38" s="278">
        <f>生産者価格評価表!DZ38</f>
        <v>1210346</v>
      </c>
      <c r="W38" s="279">
        <f>雇用表!D38</f>
        <v>57315</v>
      </c>
      <c r="X38" s="280">
        <f>雇用表!G38</f>
        <v>54876</v>
      </c>
      <c r="Y38" s="281">
        <f t="shared" si="3"/>
        <v>4.7354227634081494E-2</v>
      </c>
      <c r="Z38" s="282">
        <f t="shared" si="4"/>
        <v>4.5339101380927435E-2</v>
      </c>
      <c r="AA38" s="203"/>
      <c r="AB38" s="278">
        <f>生産者価格評価表!DZ38</f>
        <v>1210346</v>
      </c>
      <c r="AC38" s="283">
        <v>597397</v>
      </c>
      <c r="AD38" s="284">
        <f t="shared" si="5"/>
        <v>0.49357539083865276</v>
      </c>
      <c r="AE38" s="193"/>
      <c r="AF38" s="278">
        <f>生産者価格評価表!DZ38</f>
        <v>1210346</v>
      </c>
      <c r="AG38" s="285">
        <v>276340</v>
      </c>
      <c r="AH38" s="284">
        <f t="shared" si="6"/>
        <v>0.22831487855538829</v>
      </c>
      <c r="AI38" s="265"/>
      <c r="AJ38" s="286">
        <f>生産者価格評価表!DJ38</f>
        <v>5717</v>
      </c>
      <c r="AK38" s="287">
        <v>8.5124843911676116E-4</v>
      </c>
      <c r="AL38" s="194"/>
    </row>
    <row r="39" spans="1:38" ht="14" customHeight="1">
      <c r="A39" s="246">
        <v>33</v>
      </c>
      <c r="B39" s="188" t="s">
        <v>195</v>
      </c>
      <c r="C39" s="185" t="s">
        <v>196</v>
      </c>
      <c r="D39" s="195"/>
      <c r="E39" s="271">
        <v>0.216004</v>
      </c>
      <c r="F39" s="272">
        <v>2.1900000000000001E-4</v>
      </c>
      <c r="G39" s="271">
        <v>2.9500000000000001E-4</v>
      </c>
      <c r="H39" s="273">
        <v>4.7355000000000001E-2</v>
      </c>
      <c r="I39" s="273">
        <v>5.7369999999999999E-3</v>
      </c>
      <c r="J39" s="273">
        <v>2.4420000000000002E-3</v>
      </c>
      <c r="K39" s="273">
        <v>0</v>
      </c>
      <c r="L39" s="273">
        <v>2.4750000000000002E-3</v>
      </c>
      <c r="M39" s="272">
        <v>5.2700000000000002E-4</v>
      </c>
      <c r="N39" s="251"/>
      <c r="O39" s="274">
        <f>生産者価格評価表!DP39</f>
        <v>2783081</v>
      </c>
      <c r="P39" s="275">
        <f>ABS(生産者価格評価表!DV39)</f>
        <v>13555</v>
      </c>
      <c r="Q39" s="276">
        <f t="shared" si="2"/>
        <v>4.8705014334832512E-3</v>
      </c>
      <c r="R39" s="275">
        <f>ABS(生産者価格評価表!DX39)</f>
        <v>13555</v>
      </c>
      <c r="S39" s="276">
        <f t="shared" si="7"/>
        <v>4.8705014334832512E-3</v>
      </c>
      <c r="T39" s="277">
        <f t="shared" si="1"/>
        <v>0.99512949856651678</v>
      </c>
      <c r="U39" s="256"/>
      <c r="V39" s="278">
        <f>生産者価格評価表!DZ39</f>
        <v>2805125</v>
      </c>
      <c r="W39" s="279">
        <f>雇用表!D39</f>
        <v>107850</v>
      </c>
      <c r="X39" s="280">
        <f>雇用表!G39</f>
        <v>106563</v>
      </c>
      <c r="Y39" s="281">
        <f t="shared" si="3"/>
        <v>3.8447484514950316E-2</v>
      </c>
      <c r="Z39" s="282">
        <f t="shared" si="4"/>
        <v>3.7988681431308763E-2</v>
      </c>
      <c r="AA39" s="203"/>
      <c r="AB39" s="278">
        <f>生産者価格評価表!DZ39</f>
        <v>2805125</v>
      </c>
      <c r="AC39" s="283">
        <v>1399413</v>
      </c>
      <c r="AD39" s="284">
        <f t="shared" si="5"/>
        <v>0.49887723363486475</v>
      </c>
      <c r="AE39" s="193"/>
      <c r="AF39" s="278">
        <f>生産者価格評価表!DZ39</f>
        <v>2805125</v>
      </c>
      <c r="AG39" s="285">
        <v>539920</v>
      </c>
      <c r="AH39" s="284">
        <f t="shared" si="6"/>
        <v>0.19247627111091306</v>
      </c>
      <c r="AI39" s="265"/>
      <c r="AJ39" s="286">
        <f>生産者価格評価表!DJ39</f>
        <v>1580</v>
      </c>
      <c r="AK39" s="287">
        <v>4.1720071261889814E-4</v>
      </c>
      <c r="AL39" s="194"/>
    </row>
    <row r="40" spans="1:38" ht="14" customHeight="1">
      <c r="A40" s="246">
        <v>34</v>
      </c>
      <c r="B40" s="188" t="s">
        <v>197</v>
      </c>
      <c r="C40" s="185" t="s">
        <v>95</v>
      </c>
      <c r="D40" s="195"/>
      <c r="E40" s="271">
        <v>0.123533</v>
      </c>
      <c r="F40" s="272">
        <v>5.7105999999999997E-2</v>
      </c>
      <c r="G40" s="271">
        <v>2.9E-5</v>
      </c>
      <c r="H40" s="273">
        <v>2.3545E-2</v>
      </c>
      <c r="I40" s="273">
        <v>1.5089999999999999E-3</v>
      </c>
      <c r="J40" s="273">
        <v>1.397E-3</v>
      </c>
      <c r="K40" s="273">
        <v>1.9999999999999999E-6</v>
      </c>
      <c r="L40" s="273">
        <v>1.392E-3</v>
      </c>
      <c r="M40" s="272">
        <v>1.119E-3</v>
      </c>
      <c r="N40" s="251"/>
      <c r="O40" s="274">
        <f>生産者価格評価表!DP40</f>
        <v>586966</v>
      </c>
      <c r="P40" s="275">
        <f>ABS(生産者価格評価表!DV40)</f>
        <v>120140</v>
      </c>
      <c r="Q40" s="276">
        <f t="shared" si="2"/>
        <v>0.20467965776552646</v>
      </c>
      <c r="R40" s="275">
        <f>ABS(生産者価格評価表!DX40)</f>
        <v>120140</v>
      </c>
      <c r="S40" s="276">
        <f t="shared" si="7"/>
        <v>0.20467965776552646</v>
      </c>
      <c r="T40" s="277">
        <f t="shared" si="1"/>
        <v>0.79532034223447357</v>
      </c>
      <c r="U40" s="256"/>
      <c r="V40" s="278">
        <f>生産者価格評価表!DZ40</f>
        <v>598701</v>
      </c>
      <c r="W40" s="279">
        <f>雇用表!D40</f>
        <v>50020</v>
      </c>
      <c r="X40" s="280">
        <f>雇用表!G40</f>
        <v>40708</v>
      </c>
      <c r="Y40" s="281">
        <f t="shared" si="3"/>
        <v>8.354754710615149E-2</v>
      </c>
      <c r="Z40" s="282">
        <f t="shared" si="4"/>
        <v>6.7993873402583255E-2</v>
      </c>
      <c r="AA40" s="203"/>
      <c r="AB40" s="278">
        <f>生産者価格評価表!DZ40</f>
        <v>598701</v>
      </c>
      <c r="AC40" s="283">
        <v>299278</v>
      </c>
      <c r="AD40" s="284">
        <f t="shared" si="5"/>
        <v>0.49987890449489814</v>
      </c>
      <c r="AE40" s="193"/>
      <c r="AF40" s="278">
        <f>生産者価格評価表!DZ40</f>
        <v>598701</v>
      </c>
      <c r="AG40" s="285">
        <v>180337</v>
      </c>
      <c r="AH40" s="284">
        <f t="shared" si="6"/>
        <v>0.30121379453182806</v>
      </c>
      <c r="AI40" s="265"/>
      <c r="AJ40" s="286">
        <f>生産者価格評価表!DJ40</f>
        <v>13467</v>
      </c>
      <c r="AK40" s="287">
        <v>2.304933469322757E-4</v>
      </c>
      <c r="AL40" s="194"/>
    </row>
    <row r="41" spans="1:38" ht="14" customHeight="1">
      <c r="A41" s="246">
        <v>35</v>
      </c>
      <c r="B41" s="188" t="s">
        <v>198</v>
      </c>
      <c r="C41" s="185" t="s">
        <v>96</v>
      </c>
      <c r="D41" s="195"/>
      <c r="E41" s="271">
        <v>0.12547700000000001</v>
      </c>
      <c r="F41" s="272">
        <v>1.6123999999999999E-2</v>
      </c>
      <c r="G41" s="271">
        <v>1.2300000000000001E-4</v>
      </c>
      <c r="H41" s="273">
        <v>6.7318000000000003E-2</v>
      </c>
      <c r="I41" s="273">
        <v>3.176E-3</v>
      </c>
      <c r="J41" s="273">
        <v>2.1740000000000002E-3</v>
      </c>
      <c r="K41" s="273">
        <v>3.0000000000000001E-6</v>
      </c>
      <c r="L41" s="273">
        <v>3.8509999999999998E-3</v>
      </c>
      <c r="M41" s="272">
        <v>1.4924E-2</v>
      </c>
      <c r="N41" s="251"/>
      <c r="O41" s="274">
        <f>生産者価格評価表!DP41</f>
        <v>1846182</v>
      </c>
      <c r="P41" s="275">
        <f>ABS(生産者価格評価表!DV41)</f>
        <v>239274</v>
      </c>
      <c r="Q41" s="276">
        <f t="shared" si="2"/>
        <v>0.1296047735272037</v>
      </c>
      <c r="R41" s="275">
        <f>ABS(生産者価格評価表!DX41)</f>
        <v>239274</v>
      </c>
      <c r="S41" s="276">
        <f t="shared" si="7"/>
        <v>0.1296047735272037</v>
      </c>
      <c r="T41" s="277">
        <f t="shared" si="1"/>
        <v>0.87039522647279632</v>
      </c>
      <c r="U41" s="256"/>
      <c r="V41" s="278">
        <f>生産者価格評価表!DZ41</f>
        <v>1962768</v>
      </c>
      <c r="W41" s="279">
        <f>雇用表!D41</f>
        <v>98703</v>
      </c>
      <c r="X41" s="280">
        <f>雇用表!G41</f>
        <v>91321</v>
      </c>
      <c r="Y41" s="281">
        <f t="shared" si="3"/>
        <v>5.0287654985204565E-2</v>
      </c>
      <c r="Z41" s="282">
        <f t="shared" si="4"/>
        <v>4.6526639928916716E-2</v>
      </c>
      <c r="AA41" s="203"/>
      <c r="AB41" s="278">
        <f>生産者価格評価表!DZ41</f>
        <v>1962768</v>
      </c>
      <c r="AC41" s="283">
        <v>995510</v>
      </c>
      <c r="AD41" s="284">
        <f t="shared" si="5"/>
        <v>0.50719697896032545</v>
      </c>
      <c r="AE41" s="193"/>
      <c r="AF41" s="278">
        <f>生産者価格評価表!DZ41</f>
        <v>1962768</v>
      </c>
      <c r="AG41" s="285">
        <v>496634</v>
      </c>
      <c r="AH41" s="284">
        <f t="shared" si="6"/>
        <v>0.25302735728318376</v>
      </c>
      <c r="AI41" s="265"/>
      <c r="AJ41" s="286">
        <f>生産者価格評価表!DJ41</f>
        <v>85765</v>
      </c>
      <c r="AK41" s="287">
        <v>9.4344319020189555E-4</v>
      </c>
      <c r="AL41" s="194"/>
    </row>
    <row r="42" spans="1:38" ht="14" customHeight="1">
      <c r="A42" s="246">
        <v>36</v>
      </c>
      <c r="B42" s="188" t="s">
        <v>199</v>
      </c>
      <c r="C42" s="185" t="s">
        <v>200</v>
      </c>
      <c r="D42" s="195"/>
      <c r="E42" s="271">
        <v>8.123E-3</v>
      </c>
      <c r="F42" s="272">
        <v>0</v>
      </c>
      <c r="G42" s="271">
        <v>2.9E-5</v>
      </c>
      <c r="H42" s="273">
        <v>8.7329999999999994E-3</v>
      </c>
      <c r="I42" s="273">
        <v>5.3300000000000005E-4</v>
      </c>
      <c r="J42" s="273">
        <v>1.4289999999999999E-3</v>
      </c>
      <c r="K42" s="273">
        <v>0</v>
      </c>
      <c r="L42" s="273">
        <v>5.3600000000000002E-4</v>
      </c>
      <c r="M42" s="272">
        <v>1.805E-3</v>
      </c>
      <c r="N42" s="251"/>
      <c r="O42" s="274">
        <f>生産者価格評価表!DP42</f>
        <v>6665176</v>
      </c>
      <c r="P42" s="275">
        <f>ABS(生産者価格評価表!DV42)</f>
        <v>218750</v>
      </c>
      <c r="Q42" s="276">
        <f t="shared" si="2"/>
        <v>3.2819838515892152E-2</v>
      </c>
      <c r="R42" s="275">
        <f>ABS(生産者価格評価表!DX42)</f>
        <v>218750</v>
      </c>
      <c r="S42" s="276">
        <f t="shared" si="7"/>
        <v>3.2819838515892152E-2</v>
      </c>
      <c r="T42" s="277">
        <f t="shared" si="1"/>
        <v>0.96718016148410779</v>
      </c>
      <c r="U42" s="256"/>
      <c r="V42" s="278">
        <f>生産者価格評価表!DZ42</f>
        <v>6782412</v>
      </c>
      <c r="W42" s="279">
        <f>雇用表!D42</f>
        <v>25486</v>
      </c>
      <c r="X42" s="280">
        <f>雇用表!G42</f>
        <v>25482</v>
      </c>
      <c r="Y42" s="281">
        <f t="shared" si="3"/>
        <v>3.7576602541986538E-3</v>
      </c>
      <c r="Z42" s="282">
        <f t="shared" si="4"/>
        <v>3.7570704935058503E-3</v>
      </c>
      <c r="AA42" s="203"/>
      <c r="AB42" s="278">
        <f>生産者価格評価表!DZ42</f>
        <v>6782412</v>
      </c>
      <c r="AC42" s="283">
        <v>1652682</v>
      </c>
      <c r="AD42" s="284">
        <f t="shared" si="5"/>
        <v>0.24367172032604331</v>
      </c>
      <c r="AE42" s="193"/>
      <c r="AF42" s="278">
        <f>生産者価格評価表!DZ42</f>
        <v>6782412</v>
      </c>
      <c r="AG42" s="285">
        <v>198323</v>
      </c>
      <c r="AH42" s="284">
        <f t="shared" si="6"/>
        <v>2.9240777469726108E-2</v>
      </c>
      <c r="AI42" s="265"/>
      <c r="AJ42" s="286">
        <f>生産者価格評価表!DJ42</f>
        <v>-33279</v>
      </c>
      <c r="AK42" s="287">
        <v>2.0693925581703721E-3</v>
      </c>
      <c r="AL42" s="194"/>
    </row>
    <row r="43" spans="1:38" ht="14" customHeight="1">
      <c r="A43" s="246">
        <v>37</v>
      </c>
      <c r="B43" s="188" t="s">
        <v>201</v>
      </c>
      <c r="C43" s="185" t="s">
        <v>202</v>
      </c>
      <c r="D43" s="195"/>
      <c r="E43" s="271">
        <v>6.8978999999999999E-2</v>
      </c>
      <c r="F43" s="272">
        <v>0</v>
      </c>
      <c r="G43" s="271">
        <v>1.2999999999999999E-5</v>
      </c>
      <c r="H43" s="273">
        <v>2.6568000000000001E-2</v>
      </c>
      <c r="I43" s="273">
        <v>1.676E-3</v>
      </c>
      <c r="J43" s="273">
        <v>5.1190000000000003E-3</v>
      </c>
      <c r="K43" s="273">
        <v>0</v>
      </c>
      <c r="L43" s="273">
        <v>1.547E-3</v>
      </c>
      <c r="M43" s="272">
        <v>5.5300000000000002E-3</v>
      </c>
      <c r="N43" s="251"/>
      <c r="O43" s="274">
        <f>生産者価格評価表!DP43</f>
        <v>8982063</v>
      </c>
      <c r="P43" s="275">
        <f>ABS(生産者価格評価表!DV43)</f>
        <v>476688</v>
      </c>
      <c r="Q43" s="276">
        <f t="shared" si="2"/>
        <v>5.3071104043692412E-2</v>
      </c>
      <c r="R43" s="275">
        <f>ABS(生産者価格評価表!DX43)</f>
        <v>476688</v>
      </c>
      <c r="S43" s="276">
        <f t="shared" si="7"/>
        <v>5.3071104043692412E-2</v>
      </c>
      <c r="T43" s="277">
        <f t="shared" si="1"/>
        <v>0.94692889595630758</v>
      </c>
      <c r="U43" s="256"/>
      <c r="V43" s="278">
        <f>生産者価格評価表!DZ43</f>
        <v>10658360</v>
      </c>
      <c r="W43" s="279">
        <f>雇用表!D43</f>
        <v>121661</v>
      </c>
      <c r="X43" s="280">
        <f>雇用表!G43</f>
        <v>121365</v>
      </c>
      <c r="Y43" s="281">
        <f t="shared" si="3"/>
        <v>1.1414607875883344E-2</v>
      </c>
      <c r="Z43" s="282">
        <f t="shared" si="4"/>
        <v>1.1386836248728698E-2</v>
      </c>
      <c r="AA43" s="203"/>
      <c r="AB43" s="278">
        <f>生産者価格評価表!DZ43</f>
        <v>10658360</v>
      </c>
      <c r="AC43" s="283">
        <v>2538516</v>
      </c>
      <c r="AD43" s="284">
        <f t="shared" si="5"/>
        <v>0.23817135093954417</v>
      </c>
      <c r="AE43" s="193"/>
      <c r="AF43" s="278">
        <f>生産者価格評価表!DZ43</f>
        <v>10658360</v>
      </c>
      <c r="AG43" s="285">
        <v>799132</v>
      </c>
      <c r="AH43" s="284">
        <f t="shared" si="6"/>
        <v>7.4977013349145652E-2</v>
      </c>
      <c r="AI43" s="265"/>
      <c r="AJ43" s="286">
        <f>生産者価格評価表!DJ43</f>
        <v>0</v>
      </c>
      <c r="AK43" s="287">
        <v>3.5554358892226192E-3</v>
      </c>
      <c r="AL43" s="194"/>
    </row>
    <row r="44" spans="1:38" ht="14" customHeight="1">
      <c r="A44" s="246">
        <v>38</v>
      </c>
      <c r="B44" s="188" t="s">
        <v>203</v>
      </c>
      <c r="C44" s="185" t="s">
        <v>204</v>
      </c>
      <c r="D44" s="195"/>
      <c r="E44" s="271">
        <v>2.5541000000000001E-2</v>
      </c>
      <c r="F44" s="272">
        <v>1.2E-5</v>
      </c>
      <c r="G44" s="271">
        <v>5.5999999999999999E-5</v>
      </c>
      <c r="H44" s="273">
        <v>3.1113999999999999E-2</v>
      </c>
      <c r="I44" s="273">
        <v>1.864E-3</v>
      </c>
      <c r="J44" s="273">
        <v>7.4089999999999998E-3</v>
      </c>
      <c r="K44" s="273">
        <v>0</v>
      </c>
      <c r="L44" s="273">
        <v>1.8699999999999999E-3</v>
      </c>
      <c r="M44" s="272">
        <v>6.5040000000000002E-3</v>
      </c>
      <c r="N44" s="251"/>
      <c r="O44" s="274">
        <f>生産者価格評価表!DP44</f>
        <v>1584005</v>
      </c>
      <c r="P44" s="275">
        <f>ABS(生産者価格評価表!DV44)</f>
        <v>24444</v>
      </c>
      <c r="Q44" s="276">
        <f t="shared" si="2"/>
        <v>1.5431769470424652E-2</v>
      </c>
      <c r="R44" s="275">
        <f>ABS(生産者価格評価表!DX44)</f>
        <v>24444</v>
      </c>
      <c r="S44" s="276">
        <f t="shared" si="7"/>
        <v>1.5431769470424652E-2</v>
      </c>
      <c r="T44" s="277">
        <f t="shared" si="1"/>
        <v>0.98456823052957532</v>
      </c>
      <c r="U44" s="256"/>
      <c r="V44" s="278">
        <f>生産者価格評価表!DZ44</f>
        <v>1575987</v>
      </c>
      <c r="W44" s="279">
        <f>雇用表!D44</f>
        <v>66133</v>
      </c>
      <c r="X44" s="280">
        <f>雇用表!G44</f>
        <v>64053</v>
      </c>
      <c r="Y44" s="281">
        <f t="shared" si="3"/>
        <v>4.1962909592528366E-2</v>
      </c>
      <c r="Z44" s="282">
        <f t="shared" si="4"/>
        <v>4.0643101751473835E-2</v>
      </c>
      <c r="AA44" s="203"/>
      <c r="AB44" s="278">
        <f>生産者価格評価表!DZ44</f>
        <v>1575987</v>
      </c>
      <c r="AC44" s="283">
        <v>674728</v>
      </c>
      <c r="AD44" s="284">
        <f t="shared" si="5"/>
        <v>0.42813043508607623</v>
      </c>
      <c r="AE44" s="193"/>
      <c r="AF44" s="278">
        <f>生産者価格評価表!DZ44</f>
        <v>1575987</v>
      </c>
      <c r="AG44" s="285">
        <v>333636</v>
      </c>
      <c r="AH44" s="284">
        <f t="shared" si="6"/>
        <v>0.21169971579714808</v>
      </c>
      <c r="AI44" s="265"/>
      <c r="AJ44" s="286">
        <f>生産者価格評価表!DJ44</f>
        <v>36</v>
      </c>
      <c r="AK44" s="287">
        <v>5.9981863894839746E-4</v>
      </c>
      <c r="AL44" s="194"/>
    </row>
    <row r="45" spans="1:38" ht="14" customHeight="1">
      <c r="A45" s="246">
        <v>39</v>
      </c>
      <c r="B45" s="188" t="s">
        <v>205</v>
      </c>
      <c r="C45" s="185" t="s">
        <v>206</v>
      </c>
      <c r="D45" s="195"/>
      <c r="E45" s="271">
        <v>3.5269000000000002E-2</v>
      </c>
      <c r="F45" s="272">
        <v>0</v>
      </c>
      <c r="G45" s="271">
        <v>4.5000000000000003E-5</v>
      </c>
      <c r="H45" s="273">
        <v>2.2728999999999999E-2</v>
      </c>
      <c r="I45" s="273">
        <v>1.3320000000000001E-3</v>
      </c>
      <c r="J45" s="273">
        <v>4.7629999999999999E-3</v>
      </c>
      <c r="K45" s="273">
        <v>0</v>
      </c>
      <c r="L45" s="273">
        <v>1.328E-3</v>
      </c>
      <c r="M45" s="272">
        <v>4.7039999999999998E-3</v>
      </c>
      <c r="N45" s="251"/>
      <c r="O45" s="274">
        <f>生産者価格評価表!DP45</f>
        <v>2170526</v>
      </c>
      <c r="P45" s="275">
        <f>ABS(生産者価格評価表!DV45)</f>
        <v>162819</v>
      </c>
      <c r="Q45" s="276">
        <f t="shared" si="2"/>
        <v>7.5013614211486057E-2</v>
      </c>
      <c r="R45" s="275">
        <f>ABS(生産者価格評価表!DX45)</f>
        <v>162819</v>
      </c>
      <c r="S45" s="276">
        <f t="shared" si="7"/>
        <v>7.5013614211486057E-2</v>
      </c>
      <c r="T45" s="277">
        <f t="shared" si="1"/>
        <v>0.92498638578851389</v>
      </c>
      <c r="U45" s="256"/>
      <c r="V45" s="278">
        <f>生産者価格評価表!DZ45</f>
        <v>2027059</v>
      </c>
      <c r="W45" s="279">
        <f>雇用表!D45</f>
        <v>63342</v>
      </c>
      <c r="X45" s="280">
        <f>雇用表!G45</f>
        <v>60608</v>
      </c>
      <c r="Y45" s="281">
        <f t="shared" si="3"/>
        <v>3.1248227111297697E-2</v>
      </c>
      <c r="Z45" s="282">
        <f t="shared" si="4"/>
        <v>2.9899475052280175E-2</v>
      </c>
      <c r="AA45" s="203"/>
      <c r="AB45" s="278">
        <f>生産者価格評価表!DZ45</f>
        <v>2027059</v>
      </c>
      <c r="AC45" s="283">
        <v>830744</v>
      </c>
      <c r="AD45" s="284">
        <f t="shared" si="5"/>
        <v>0.40982724232496437</v>
      </c>
      <c r="AE45" s="193"/>
      <c r="AF45" s="278">
        <f>生産者価格評価表!DZ45</f>
        <v>2027059</v>
      </c>
      <c r="AG45" s="285">
        <v>237680</v>
      </c>
      <c r="AH45" s="284">
        <f t="shared" si="6"/>
        <v>0.11725361718627825</v>
      </c>
      <c r="AI45" s="265"/>
      <c r="AJ45" s="286">
        <f>生産者価格評価表!DJ45</f>
        <v>0</v>
      </c>
      <c r="AK45" s="287">
        <v>1.0591369483327498E-3</v>
      </c>
      <c r="AL45" s="194"/>
    </row>
    <row r="46" spans="1:38" ht="14" customHeight="1">
      <c r="A46" s="246">
        <v>40</v>
      </c>
      <c r="B46" s="188" t="s">
        <v>207</v>
      </c>
      <c r="C46" s="185" t="s">
        <v>208</v>
      </c>
      <c r="D46" s="195"/>
      <c r="E46" s="271">
        <v>5.6218999999999998E-2</v>
      </c>
      <c r="F46" s="272">
        <v>3.4709999999999998E-2</v>
      </c>
      <c r="G46" s="271">
        <v>8.5000000000000006E-5</v>
      </c>
      <c r="H46" s="273">
        <v>1.7864999999999999E-2</v>
      </c>
      <c r="I46" s="273">
        <v>1.2899999999999999E-4</v>
      </c>
      <c r="J46" s="273">
        <v>8.5700000000000001E-4</v>
      </c>
      <c r="K46" s="273">
        <v>3.0000000000000001E-6</v>
      </c>
      <c r="L46" s="273">
        <v>1.0089999999999999E-3</v>
      </c>
      <c r="M46" s="272">
        <v>1.1528E-2</v>
      </c>
      <c r="N46" s="251"/>
      <c r="O46" s="274">
        <f>生産者価格評価表!DP46</f>
        <v>4421505</v>
      </c>
      <c r="P46" s="275">
        <f>ABS(生産者価格評価表!DV46)</f>
        <v>2491336</v>
      </c>
      <c r="Q46" s="276">
        <f t="shared" si="2"/>
        <v>0.56345882227883948</v>
      </c>
      <c r="R46" s="275">
        <f>ABS(生産者価格評価表!DX46)</f>
        <v>2491336</v>
      </c>
      <c r="S46" s="276">
        <f t="shared" si="7"/>
        <v>0.56345882227883948</v>
      </c>
      <c r="T46" s="277">
        <f t="shared" si="1"/>
        <v>0.43654117772116052</v>
      </c>
      <c r="U46" s="256"/>
      <c r="V46" s="278">
        <f>生産者価格評価表!DZ46</f>
        <v>3599819</v>
      </c>
      <c r="W46" s="279">
        <f>雇用表!D46</f>
        <v>27987</v>
      </c>
      <c r="X46" s="280">
        <f>雇用表!G46</f>
        <v>27677</v>
      </c>
      <c r="Y46" s="281">
        <f t="shared" si="3"/>
        <v>7.7745575541436941E-3</v>
      </c>
      <c r="Z46" s="282">
        <f t="shared" si="4"/>
        <v>7.688442113339587E-3</v>
      </c>
      <c r="AA46" s="203"/>
      <c r="AB46" s="278">
        <f>生産者価格評価表!DZ46</f>
        <v>3599819</v>
      </c>
      <c r="AC46" s="283">
        <v>639777</v>
      </c>
      <c r="AD46" s="284">
        <f t="shared" si="5"/>
        <v>0.17772476893977168</v>
      </c>
      <c r="AE46" s="193"/>
      <c r="AF46" s="278">
        <f>生産者価格評価表!DZ46</f>
        <v>3599819</v>
      </c>
      <c r="AG46" s="285">
        <v>170164</v>
      </c>
      <c r="AH46" s="284">
        <f t="shared" si="6"/>
        <v>4.7270154416097034E-2</v>
      </c>
      <c r="AI46" s="265"/>
      <c r="AJ46" s="286">
        <f>生産者価格評価表!DJ46</f>
        <v>181019</v>
      </c>
      <c r="AK46" s="287">
        <v>1.1421929414215421E-3</v>
      </c>
      <c r="AL46" s="194"/>
    </row>
    <row r="47" spans="1:38" ht="14" customHeight="1">
      <c r="A47" s="246">
        <v>41</v>
      </c>
      <c r="B47" s="188" t="s">
        <v>209</v>
      </c>
      <c r="C47" s="185" t="s">
        <v>210</v>
      </c>
      <c r="D47" s="195"/>
      <c r="E47" s="271">
        <v>7.5197E-2</v>
      </c>
      <c r="F47" s="272">
        <v>1.111E-3</v>
      </c>
      <c r="G47" s="271">
        <v>3.4E-5</v>
      </c>
      <c r="H47" s="273">
        <v>2.0936E-2</v>
      </c>
      <c r="I47" s="273">
        <v>1.21E-4</v>
      </c>
      <c r="J47" s="273">
        <v>1.1410000000000001E-3</v>
      </c>
      <c r="K47" s="273">
        <v>5.0000000000000004E-6</v>
      </c>
      <c r="L47" s="273">
        <v>1.1310000000000001E-3</v>
      </c>
      <c r="M47" s="272">
        <v>1.0893E-2</v>
      </c>
      <c r="N47" s="251"/>
      <c r="O47" s="274">
        <f>生産者価格評価表!DP47</f>
        <v>4971868</v>
      </c>
      <c r="P47" s="275">
        <f>ABS(生産者価格評価表!DV47)</f>
        <v>1406366</v>
      </c>
      <c r="Q47" s="276">
        <f t="shared" si="2"/>
        <v>0.28286471000436858</v>
      </c>
      <c r="R47" s="275">
        <f>ABS(生産者価格評価表!DX47)</f>
        <v>1406366</v>
      </c>
      <c r="S47" s="276">
        <f t="shared" si="7"/>
        <v>0.28286471000436858</v>
      </c>
      <c r="T47" s="277">
        <f t="shared" si="1"/>
        <v>0.71713528999563136</v>
      </c>
      <c r="U47" s="256"/>
      <c r="V47" s="278">
        <f>生産者価格評価表!DZ47</f>
        <v>4617194</v>
      </c>
      <c r="W47" s="279">
        <f>雇用表!D47</f>
        <v>139892</v>
      </c>
      <c r="X47" s="280">
        <f>雇用表!G47</f>
        <v>136886</v>
      </c>
      <c r="Y47" s="281">
        <f t="shared" si="3"/>
        <v>3.0298055485647776E-2</v>
      </c>
      <c r="Z47" s="282">
        <f t="shared" si="4"/>
        <v>2.9647010716898618E-2</v>
      </c>
      <c r="AA47" s="203"/>
      <c r="AB47" s="278">
        <f>生産者価格評価表!DZ47</f>
        <v>4617194</v>
      </c>
      <c r="AC47" s="283">
        <v>1072284</v>
      </c>
      <c r="AD47" s="284">
        <f t="shared" si="5"/>
        <v>0.23223715529388628</v>
      </c>
      <c r="AE47" s="193"/>
      <c r="AF47" s="278">
        <f>生産者価格評価表!DZ47</f>
        <v>4617194</v>
      </c>
      <c r="AG47" s="285">
        <v>698283</v>
      </c>
      <c r="AH47" s="284">
        <f t="shared" si="6"/>
        <v>0.15123536069742791</v>
      </c>
      <c r="AI47" s="265"/>
      <c r="AJ47" s="286">
        <f>生産者価格評価表!DJ47</f>
        <v>6409</v>
      </c>
      <c r="AK47" s="287">
        <v>1.8897250065580747E-3</v>
      </c>
      <c r="AL47" s="194"/>
    </row>
    <row r="48" spans="1:38" ht="14" customHeight="1">
      <c r="A48" s="246">
        <v>42</v>
      </c>
      <c r="B48" s="188" t="s">
        <v>211</v>
      </c>
      <c r="C48" s="185" t="s">
        <v>212</v>
      </c>
      <c r="D48" s="195"/>
      <c r="E48" s="271">
        <v>6.9181999999999994E-2</v>
      </c>
      <c r="F48" s="272">
        <v>4.3559999999999996E-3</v>
      </c>
      <c r="G48" s="271">
        <v>1.1400000000000001E-4</v>
      </c>
      <c r="H48" s="273">
        <v>5.8264999999999997E-2</v>
      </c>
      <c r="I48" s="273">
        <v>1.47E-4</v>
      </c>
      <c r="J48" s="273">
        <v>1.8699999999999999E-4</v>
      </c>
      <c r="K48" s="273">
        <v>0</v>
      </c>
      <c r="L48" s="273">
        <v>3.0620000000000001E-3</v>
      </c>
      <c r="M48" s="272">
        <v>1.371E-3</v>
      </c>
      <c r="N48" s="251"/>
      <c r="O48" s="274">
        <f>生産者価格評価表!DP48</f>
        <v>4997689</v>
      </c>
      <c r="P48" s="275">
        <f>ABS(生産者価格評価表!DV48)</f>
        <v>331919</v>
      </c>
      <c r="Q48" s="276">
        <f t="shared" si="2"/>
        <v>6.6414496780411905E-2</v>
      </c>
      <c r="R48" s="275">
        <f>ABS(生産者価格評価表!DX48)</f>
        <v>331919</v>
      </c>
      <c r="S48" s="276">
        <f t="shared" si="7"/>
        <v>6.6414496780411905E-2</v>
      </c>
      <c r="T48" s="277">
        <f t="shared" si="1"/>
        <v>0.93358550321958811</v>
      </c>
      <c r="U48" s="256"/>
      <c r="V48" s="278">
        <f>生産者価格評価表!DZ48</f>
        <v>4693323</v>
      </c>
      <c r="W48" s="279">
        <f>雇用表!D48</f>
        <v>211798</v>
      </c>
      <c r="X48" s="280">
        <f>雇用表!G48</f>
        <v>193281</v>
      </c>
      <c r="Y48" s="281">
        <f t="shared" si="3"/>
        <v>4.5127514130180256E-2</v>
      </c>
      <c r="Z48" s="282">
        <f t="shared" si="4"/>
        <v>4.1182121920865025E-2</v>
      </c>
      <c r="AA48" s="203"/>
      <c r="AB48" s="278">
        <f>生産者価格評価表!DZ48</f>
        <v>4693323</v>
      </c>
      <c r="AC48" s="283">
        <v>2252070</v>
      </c>
      <c r="AD48" s="284">
        <f t="shared" si="5"/>
        <v>0.47984551670532799</v>
      </c>
      <c r="AE48" s="193"/>
      <c r="AF48" s="278">
        <f>生産者価格評価表!DZ48</f>
        <v>4693323</v>
      </c>
      <c r="AG48" s="285">
        <v>1113696</v>
      </c>
      <c r="AH48" s="284">
        <f t="shared" si="6"/>
        <v>0.23729370426880911</v>
      </c>
      <c r="AI48" s="265"/>
      <c r="AJ48" s="286">
        <f>生産者価格評価表!DJ48</f>
        <v>26773</v>
      </c>
      <c r="AK48" s="287">
        <v>1.0376203295180083E-3</v>
      </c>
      <c r="AL48" s="194"/>
    </row>
    <row r="49" spans="1:38" ht="14" customHeight="1">
      <c r="A49" s="246">
        <v>43</v>
      </c>
      <c r="B49" s="188" t="s">
        <v>213</v>
      </c>
      <c r="C49" s="185" t="s">
        <v>214</v>
      </c>
      <c r="D49" s="195"/>
      <c r="E49" s="271">
        <v>8.3200999999999997E-2</v>
      </c>
      <c r="F49" s="272">
        <v>3.3557999999999998E-2</v>
      </c>
      <c r="G49" s="271">
        <v>1.2799999999999999E-4</v>
      </c>
      <c r="H49" s="273">
        <v>2.7366000000000001E-2</v>
      </c>
      <c r="I49" s="273">
        <v>1.3209999999999999E-3</v>
      </c>
      <c r="J49" s="273">
        <v>4.6000000000000001E-4</v>
      </c>
      <c r="K49" s="273">
        <v>3.0000000000000001E-6</v>
      </c>
      <c r="L49" s="273">
        <v>1.653E-3</v>
      </c>
      <c r="M49" s="272">
        <v>3.7230000000000002E-3</v>
      </c>
      <c r="N49" s="251"/>
      <c r="O49" s="274">
        <f>生産者価格評価表!DP49</f>
        <v>7443091</v>
      </c>
      <c r="P49" s="275">
        <f>ABS(生産者価格評価表!DV49)</f>
        <v>799241</v>
      </c>
      <c r="Q49" s="276">
        <f t="shared" si="2"/>
        <v>0.10738025371448502</v>
      </c>
      <c r="R49" s="275">
        <f>ABS(生産者価格評価表!DX49)</f>
        <v>799241</v>
      </c>
      <c r="S49" s="276">
        <f t="shared" si="7"/>
        <v>0.10738025371448502</v>
      </c>
      <c r="T49" s="277">
        <f t="shared" si="1"/>
        <v>0.89261974628551499</v>
      </c>
      <c r="U49" s="256"/>
      <c r="V49" s="278">
        <f>生産者価格評価表!DZ49</f>
        <v>7353114</v>
      </c>
      <c r="W49" s="279">
        <f>雇用表!D49</f>
        <v>598127</v>
      </c>
      <c r="X49" s="280">
        <f>雇用表!G49</f>
        <v>544468</v>
      </c>
      <c r="Y49" s="281">
        <f t="shared" si="3"/>
        <v>8.1343360105664078E-2</v>
      </c>
      <c r="Z49" s="282">
        <f t="shared" si="4"/>
        <v>7.4045907624987181E-2</v>
      </c>
      <c r="AA49" s="203"/>
      <c r="AB49" s="278">
        <f>生産者価格評価表!DZ49</f>
        <v>7353114</v>
      </c>
      <c r="AC49" s="283">
        <v>3811599</v>
      </c>
      <c r="AD49" s="284">
        <f t="shared" si="5"/>
        <v>0.51836528034245088</v>
      </c>
      <c r="AE49" s="193"/>
      <c r="AF49" s="278">
        <f>生産者価格評価表!DZ49</f>
        <v>7353114</v>
      </c>
      <c r="AG49" s="285">
        <v>2541118</v>
      </c>
      <c r="AH49" s="284">
        <f t="shared" si="6"/>
        <v>0.34558392539541749</v>
      </c>
      <c r="AI49" s="265"/>
      <c r="AJ49" s="286">
        <f>生産者価格評価表!DJ49</f>
        <v>246639</v>
      </c>
      <c r="AK49" s="287">
        <v>5.822494466027589E-3</v>
      </c>
      <c r="AL49" s="194"/>
    </row>
    <row r="50" spans="1:38" ht="14" customHeight="1">
      <c r="A50" s="246">
        <v>44</v>
      </c>
      <c r="B50" s="188" t="s">
        <v>215</v>
      </c>
      <c r="C50" s="185" t="s">
        <v>0</v>
      </c>
      <c r="D50" s="195"/>
      <c r="E50" s="271">
        <v>0.122845</v>
      </c>
      <c r="F50" s="272">
        <v>7.7399999999999995E-4</v>
      </c>
      <c r="G50" s="271">
        <v>1.9000000000000001E-5</v>
      </c>
      <c r="H50" s="273">
        <v>1.2119E-2</v>
      </c>
      <c r="I50" s="273">
        <v>4.5000000000000003E-5</v>
      </c>
      <c r="J50" s="273">
        <v>3.5799999999999997E-4</v>
      </c>
      <c r="K50" s="273">
        <v>1.1E-5</v>
      </c>
      <c r="L50" s="273">
        <v>6.6500000000000001E-4</v>
      </c>
      <c r="M50" s="272">
        <v>2.0240000000000002E-3</v>
      </c>
      <c r="N50" s="288"/>
      <c r="O50" s="274">
        <f>生産者価格評価表!DP50</f>
        <v>9070710</v>
      </c>
      <c r="P50" s="275">
        <f>ABS(生産者価格評価表!DV50)</f>
        <v>1485654</v>
      </c>
      <c r="Q50" s="276">
        <f t="shared" si="2"/>
        <v>0.16378585579298643</v>
      </c>
      <c r="R50" s="275">
        <f>ABS(生産者価格評価表!DX50)</f>
        <v>1485654</v>
      </c>
      <c r="S50" s="276">
        <f t="shared" si="7"/>
        <v>0.16378585579298643</v>
      </c>
      <c r="T50" s="277">
        <f t="shared" si="1"/>
        <v>0.83621414420701357</v>
      </c>
      <c r="U50" s="256"/>
      <c r="V50" s="278">
        <f>生産者価格評価表!DZ50</f>
        <v>10393595</v>
      </c>
      <c r="W50" s="279">
        <f>雇用表!D50</f>
        <v>392925</v>
      </c>
      <c r="X50" s="280">
        <f>雇用表!G50</f>
        <v>377638</v>
      </c>
      <c r="Y50" s="281">
        <f t="shared" si="3"/>
        <v>3.7804532502950135E-2</v>
      </c>
      <c r="Z50" s="282">
        <f t="shared" si="4"/>
        <v>3.633372283603508E-2</v>
      </c>
      <c r="AA50" s="203"/>
      <c r="AB50" s="278">
        <f>生産者価格評価表!DZ50</f>
        <v>10393595</v>
      </c>
      <c r="AC50" s="283">
        <v>4817212</v>
      </c>
      <c r="AD50" s="284">
        <f t="shared" si="5"/>
        <v>0.46347890215079574</v>
      </c>
      <c r="AE50" s="193"/>
      <c r="AF50" s="278">
        <f>生産者価格評価表!DZ50</f>
        <v>10393595</v>
      </c>
      <c r="AG50" s="285">
        <v>2478793</v>
      </c>
      <c r="AH50" s="284">
        <f t="shared" si="6"/>
        <v>0.23849235995822426</v>
      </c>
      <c r="AI50" s="265"/>
      <c r="AJ50" s="286">
        <f>生産者価格評価表!DJ50</f>
        <v>13806</v>
      </c>
      <c r="AK50" s="287">
        <v>1.8115930689490732E-3</v>
      </c>
      <c r="AL50" s="194"/>
    </row>
    <row r="51" spans="1:38" ht="14" customHeight="1">
      <c r="A51" s="246">
        <v>45</v>
      </c>
      <c r="B51" s="188" t="s">
        <v>216</v>
      </c>
      <c r="C51" s="185" t="s">
        <v>1</v>
      </c>
      <c r="D51" s="195"/>
      <c r="E51" s="271">
        <v>0.119295</v>
      </c>
      <c r="F51" s="272">
        <v>1.3780000000000001E-2</v>
      </c>
      <c r="G51" s="271">
        <v>1.5999999999999999E-5</v>
      </c>
      <c r="H51" s="273">
        <v>1.035E-2</v>
      </c>
      <c r="I51" s="273">
        <v>5.3999999999999998E-5</v>
      </c>
      <c r="J51" s="273">
        <v>2.7999999999999998E-4</v>
      </c>
      <c r="K51" s="273">
        <v>1.9999999999999999E-6</v>
      </c>
      <c r="L51" s="273">
        <v>5.4500000000000002E-4</v>
      </c>
      <c r="M51" s="272">
        <v>1.756E-3</v>
      </c>
      <c r="N51" s="288"/>
      <c r="O51" s="274">
        <f>生産者価格評価表!DP51</f>
        <v>12265165</v>
      </c>
      <c r="P51" s="275">
        <f>ABS(生産者価格評価表!DV51)</f>
        <v>2084938</v>
      </c>
      <c r="Q51" s="276">
        <f t="shared" si="2"/>
        <v>0.16998858148259727</v>
      </c>
      <c r="R51" s="275">
        <f>ABS(生産者価格評価表!DX51)</f>
        <v>2084938</v>
      </c>
      <c r="S51" s="276">
        <f t="shared" si="7"/>
        <v>0.16998858148259727</v>
      </c>
      <c r="T51" s="277">
        <f t="shared" si="1"/>
        <v>0.83001141851740279</v>
      </c>
      <c r="U51" s="256"/>
      <c r="V51" s="278">
        <f>生産者価格評価表!DZ51</f>
        <v>16534090</v>
      </c>
      <c r="W51" s="279">
        <f>雇用表!D51</f>
        <v>765831</v>
      </c>
      <c r="X51" s="280">
        <f>雇用表!G51</f>
        <v>738891</v>
      </c>
      <c r="Y51" s="281">
        <f t="shared" si="3"/>
        <v>4.6318303577638685E-2</v>
      </c>
      <c r="Z51" s="282">
        <f t="shared" si="4"/>
        <v>4.4688942663309562E-2</v>
      </c>
      <c r="AA51" s="203"/>
      <c r="AB51" s="278">
        <f>生産者価格評価表!DZ51</f>
        <v>16534090</v>
      </c>
      <c r="AC51" s="283">
        <v>8023804</v>
      </c>
      <c r="AD51" s="284">
        <f t="shared" si="5"/>
        <v>0.48528851602960915</v>
      </c>
      <c r="AE51" s="193"/>
      <c r="AF51" s="278">
        <f>生産者価格評価表!DZ51</f>
        <v>16534090</v>
      </c>
      <c r="AG51" s="285">
        <v>4568808</v>
      </c>
      <c r="AH51" s="284">
        <f t="shared" si="6"/>
        <v>0.27632654715197508</v>
      </c>
      <c r="AI51" s="265"/>
      <c r="AJ51" s="286">
        <f>生産者価格評価表!DJ51</f>
        <v>6205</v>
      </c>
      <c r="AK51" s="287">
        <v>1.7715777401487293E-3</v>
      </c>
      <c r="AL51" s="194"/>
    </row>
    <row r="52" spans="1:38" ht="14" customHeight="1">
      <c r="A52" s="246">
        <v>46</v>
      </c>
      <c r="B52" s="188" t="s">
        <v>217</v>
      </c>
      <c r="C52" s="185" t="s">
        <v>2</v>
      </c>
      <c r="D52" s="195"/>
      <c r="E52" s="271">
        <v>0.16461400000000001</v>
      </c>
      <c r="F52" s="272">
        <v>4.2320000000000003E-2</v>
      </c>
      <c r="G52" s="271">
        <v>5.0000000000000004E-6</v>
      </c>
      <c r="H52" s="273">
        <v>1.2815999999999999E-2</v>
      </c>
      <c r="I52" s="273">
        <v>4.1E-5</v>
      </c>
      <c r="J52" s="273">
        <v>2.8600000000000001E-4</v>
      </c>
      <c r="K52" s="273">
        <v>2.0000000000000002E-5</v>
      </c>
      <c r="L52" s="273">
        <v>7.7200000000000001E-4</v>
      </c>
      <c r="M52" s="272">
        <v>1.5560000000000001E-3</v>
      </c>
      <c r="N52" s="288"/>
      <c r="O52" s="274">
        <f>生産者価格評価表!DP52</f>
        <v>5738956</v>
      </c>
      <c r="P52" s="275">
        <f>ABS(生産者価格評価表!DV52)</f>
        <v>2157508</v>
      </c>
      <c r="Q52" s="276">
        <f t="shared" si="2"/>
        <v>0.37594085056585202</v>
      </c>
      <c r="R52" s="275">
        <f>ABS(生産者価格評価表!DX52)</f>
        <v>2157508</v>
      </c>
      <c r="S52" s="276">
        <f t="shared" si="7"/>
        <v>0.37594085056585202</v>
      </c>
      <c r="T52" s="277">
        <f t="shared" si="1"/>
        <v>0.62405914943414798</v>
      </c>
      <c r="U52" s="256"/>
      <c r="V52" s="278">
        <f>生産者価格評価表!DZ52</f>
        <v>5707414</v>
      </c>
      <c r="W52" s="279">
        <f>雇用表!D52</f>
        <v>264854</v>
      </c>
      <c r="X52" s="280">
        <f>雇用表!G52</f>
        <v>260999</v>
      </c>
      <c r="Y52" s="281">
        <f t="shared" si="3"/>
        <v>4.6405254638966088E-2</v>
      </c>
      <c r="Z52" s="282">
        <f t="shared" si="4"/>
        <v>4.5729817391904633E-2</v>
      </c>
      <c r="AA52" s="203"/>
      <c r="AB52" s="278">
        <f>生産者価格評価表!DZ52</f>
        <v>5707414</v>
      </c>
      <c r="AC52" s="283">
        <v>2371798</v>
      </c>
      <c r="AD52" s="284">
        <f t="shared" si="5"/>
        <v>0.41556438695353098</v>
      </c>
      <c r="AE52" s="193"/>
      <c r="AF52" s="278">
        <f>生産者価格評価表!DZ52</f>
        <v>5707414</v>
      </c>
      <c r="AG52" s="285">
        <v>1540659</v>
      </c>
      <c r="AH52" s="284">
        <f t="shared" si="6"/>
        <v>0.26993994127638193</v>
      </c>
      <c r="AI52" s="265"/>
      <c r="AJ52" s="286">
        <f>生産者価格評価表!DJ52</f>
        <v>71489</v>
      </c>
      <c r="AK52" s="287">
        <v>1.1176385326793054E-3</v>
      </c>
      <c r="AL52" s="194"/>
    </row>
    <row r="53" spans="1:38" ht="14" customHeight="1">
      <c r="A53" s="246">
        <v>47</v>
      </c>
      <c r="B53" s="188" t="s">
        <v>218</v>
      </c>
      <c r="C53" s="185" t="s">
        <v>219</v>
      </c>
      <c r="D53" s="195"/>
      <c r="E53" s="271">
        <v>7.4667999999999998E-2</v>
      </c>
      <c r="F53" s="272">
        <v>3.8000000000000002E-5</v>
      </c>
      <c r="G53" s="271">
        <v>5.0000000000000004E-6</v>
      </c>
      <c r="H53" s="273">
        <v>6.4359999999999999E-3</v>
      </c>
      <c r="I53" s="273">
        <v>3.0000000000000001E-5</v>
      </c>
      <c r="J53" s="273">
        <v>2.34E-4</v>
      </c>
      <c r="K53" s="273">
        <v>1.47E-4</v>
      </c>
      <c r="L53" s="273">
        <v>5.9699999999999998E-4</v>
      </c>
      <c r="M53" s="272">
        <v>1.364E-3</v>
      </c>
      <c r="N53" s="288"/>
      <c r="O53" s="274">
        <f>生産者価格評価表!DP53</f>
        <v>4359798</v>
      </c>
      <c r="P53" s="275">
        <f>ABS(生産者価格評価表!DV53)</f>
        <v>2703413</v>
      </c>
      <c r="Q53" s="276">
        <f t="shared" si="2"/>
        <v>0.6200775815760271</v>
      </c>
      <c r="R53" s="275">
        <f>ABS(生産者価格評価表!DX53)</f>
        <v>2703413</v>
      </c>
      <c r="S53" s="276">
        <f t="shared" si="7"/>
        <v>0.6200775815760271</v>
      </c>
      <c r="T53" s="277">
        <f t="shared" si="1"/>
        <v>0.3799224184239729</v>
      </c>
      <c r="U53" s="256"/>
      <c r="V53" s="278">
        <f>生産者価格評価表!DZ53</f>
        <v>5369635</v>
      </c>
      <c r="W53" s="279">
        <f>雇用表!D53</f>
        <v>121871</v>
      </c>
      <c r="X53" s="280">
        <f>雇用表!G53</f>
        <v>121803</v>
      </c>
      <c r="Y53" s="281">
        <f t="shared" si="3"/>
        <v>2.2696328521398568E-2</v>
      </c>
      <c r="Z53" s="282">
        <f t="shared" si="4"/>
        <v>2.2683664718365401E-2</v>
      </c>
      <c r="AA53" s="203"/>
      <c r="AB53" s="278">
        <f>生産者価格評価表!DZ53</f>
        <v>5369635</v>
      </c>
      <c r="AC53" s="283">
        <v>2180703</v>
      </c>
      <c r="AD53" s="284">
        <f t="shared" si="5"/>
        <v>0.40611754802700745</v>
      </c>
      <c r="AE53" s="193"/>
      <c r="AF53" s="278">
        <f>生産者価格評価表!DZ53</f>
        <v>5369635</v>
      </c>
      <c r="AG53" s="285">
        <v>841268</v>
      </c>
      <c r="AH53" s="284">
        <f t="shared" si="6"/>
        <v>0.15667135661921155</v>
      </c>
      <c r="AI53" s="265"/>
      <c r="AJ53" s="286">
        <f>生産者価格評価表!DJ53</f>
        <v>1519</v>
      </c>
      <c r="AK53" s="287">
        <v>1.0604077266921314E-3</v>
      </c>
      <c r="AL53" s="194"/>
    </row>
    <row r="54" spans="1:38" ht="14" customHeight="1">
      <c r="A54" s="246">
        <v>48</v>
      </c>
      <c r="B54" s="188" t="s">
        <v>220</v>
      </c>
      <c r="C54" s="185" t="s">
        <v>221</v>
      </c>
      <c r="D54" s="195"/>
      <c r="E54" s="271">
        <v>5.7451000000000002E-2</v>
      </c>
      <c r="F54" s="272">
        <v>4.1539999999999997E-3</v>
      </c>
      <c r="G54" s="271">
        <v>6.9999999999999999E-6</v>
      </c>
      <c r="H54" s="273">
        <v>9.7490000000000007E-3</v>
      </c>
      <c r="I54" s="273">
        <v>5.0000000000000002E-5</v>
      </c>
      <c r="J54" s="273">
        <v>3.2899999999999997E-4</v>
      </c>
      <c r="K54" s="273">
        <v>3.8000000000000002E-5</v>
      </c>
      <c r="L54" s="273">
        <v>6.8300000000000001E-4</v>
      </c>
      <c r="M54" s="272">
        <v>2.2030000000000001E-3</v>
      </c>
      <c r="N54" s="288"/>
      <c r="O54" s="274">
        <f>生産者価格評価表!DP54</f>
        <v>6095732</v>
      </c>
      <c r="P54" s="275">
        <f>ABS(生産者価格評価表!DV54)</f>
        <v>993219</v>
      </c>
      <c r="Q54" s="276">
        <f t="shared" si="2"/>
        <v>0.16293678921579885</v>
      </c>
      <c r="R54" s="275">
        <f>ABS(生産者価格評価表!DX54)</f>
        <v>993219</v>
      </c>
      <c r="S54" s="276">
        <f t="shared" si="7"/>
        <v>0.16293678921579885</v>
      </c>
      <c r="T54" s="277">
        <f t="shared" si="1"/>
        <v>0.83706321078420109</v>
      </c>
      <c r="U54" s="256"/>
      <c r="V54" s="278">
        <f>生産者価格評価表!DZ54</f>
        <v>7615750</v>
      </c>
      <c r="W54" s="279">
        <f>雇用表!D54</f>
        <v>348163</v>
      </c>
      <c r="X54" s="280">
        <f>雇用表!G54</f>
        <v>343422</v>
      </c>
      <c r="Y54" s="281">
        <f t="shared" si="3"/>
        <v>4.571618028427929E-2</v>
      </c>
      <c r="Z54" s="282">
        <f t="shared" si="4"/>
        <v>4.5093654597380427E-2</v>
      </c>
      <c r="AA54" s="203"/>
      <c r="AB54" s="278">
        <f>生産者価格評価表!DZ54</f>
        <v>7615750</v>
      </c>
      <c r="AC54" s="283">
        <v>2536096</v>
      </c>
      <c r="AD54" s="284">
        <f t="shared" si="5"/>
        <v>0.33300672947510096</v>
      </c>
      <c r="AE54" s="193"/>
      <c r="AF54" s="278">
        <f>生産者価格評価表!DZ54</f>
        <v>7615750</v>
      </c>
      <c r="AG54" s="285">
        <v>1923758</v>
      </c>
      <c r="AH54" s="284">
        <f t="shared" si="6"/>
        <v>0.25260256704855072</v>
      </c>
      <c r="AI54" s="265"/>
      <c r="AJ54" s="286">
        <f>生産者価格評価表!DJ54</f>
        <v>33440</v>
      </c>
      <c r="AK54" s="287">
        <v>3.5458358296956167E-3</v>
      </c>
      <c r="AL54" s="194"/>
    </row>
    <row r="55" spans="1:38" ht="14" customHeight="1">
      <c r="A55" s="246">
        <v>49</v>
      </c>
      <c r="B55" s="188" t="s">
        <v>222</v>
      </c>
      <c r="C55" s="185" t="s">
        <v>223</v>
      </c>
      <c r="D55" s="195"/>
      <c r="E55" s="271">
        <v>9.6076999999999996E-2</v>
      </c>
      <c r="F55" s="272">
        <v>9.4399999999999996E-4</v>
      </c>
      <c r="G55" s="271">
        <v>3.9999999999999998E-6</v>
      </c>
      <c r="H55" s="273">
        <v>8.3669999999999994E-3</v>
      </c>
      <c r="I55" s="273">
        <v>3.1999999999999999E-5</v>
      </c>
      <c r="J55" s="273">
        <v>2.4399999999999999E-4</v>
      </c>
      <c r="K55" s="273">
        <v>3.9999999999999998E-6</v>
      </c>
      <c r="L55" s="273">
        <v>4.15E-4</v>
      </c>
      <c r="M55" s="272">
        <v>1.41E-3</v>
      </c>
      <c r="N55" s="288"/>
      <c r="O55" s="274">
        <f>生産者価格評価表!DP55</f>
        <v>6830603</v>
      </c>
      <c r="P55" s="275">
        <f>ABS(生産者価格評価表!DV55)</f>
        <v>1329479</v>
      </c>
      <c r="Q55" s="276">
        <f t="shared" si="2"/>
        <v>0.19463567125772058</v>
      </c>
      <c r="R55" s="275">
        <f>ABS(生産者価格評価表!DX55)</f>
        <v>1329479</v>
      </c>
      <c r="S55" s="276">
        <f t="shared" si="7"/>
        <v>0.19463567125772058</v>
      </c>
      <c r="T55" s="277">
        <f t="shared" si="1"/>
        <v>0.80536432874227937</v>
      </c>
      <c r="U55" s="256"/>
      <c r="V55" s="278">
        <f>生産者価格評価表!DZ55</f>
        <v>8145995</v>
      </c>
      <c r="W55" s="279">
        <f>雇用表!D55</f>
        <v>337868</v>
      </c>
      <c r="X55" s="280">
        <f>雇用表!G55</f>
        <v>330075</v>
      </c>
      <c r="Y55" s="281">
        <f t="shared" si="3"/>
        <v>4.1476578367651833E-2</v>
      </c>
      <c r="Z55" s="282">
        <f t="shared" si="4"/>
        <v>4.0519911932182621E-2</v>
      </c>
      <c r="AA55" s="203"/>
      <c r="AB55" s="278">
        <f>生産者価格評価表!DZ55</f>
        <v>8145995</v>
      </c>
      <c r="AC55" s="283">
        <v>2880880</v>
      </c>
      <c r="AD55" s="284">
        <f t="shared" si="5"/>
        <v>0.353655999052295</v>
      </c>
      <c r="AE55" s="193"/>
      <c r="AF55" s="278">
        <f>生産者価格評価表!DZ55</f>
        <v>8145995</v>
      </c>
      <c r="AG55" s="285">
        <v>1733560</v>
      </c>
      <c r="AH55" s="284">
        <f t="shared" si="6"/>
        <v>0.21281132630206623</v>
      </c>
      <c r="AI55" s="265"/>
      <c r="AJ55" s="286">
        <f>生産者価格評価表!DJ55</f>
        <v>10316</v>
      </c>
      <c r="AK55" s="287">
        <v>2.0527938239754593E-3</v>
      </c>
      <c r="AL55" s="194"/>
    </row>
    <row r="56" spans="1:38" ht="14" customHeight="1">
      <c r="A56" s="246">
        <v>50</v>
      </c>
      <c r="B56" s="188" t="s">
        <v>224</v>
      </c>
      <c r="C56" s="185" t="s">
        <v>225</v>
      </c>
      <c r="D56" s="195"/>
      <c r="E56" s="271">
        <v>0.15089900000000001</v>
      </c>
      <c r="F56" s="272">
        <v>0.21237900000000001</v>
      </c>
      <c r="G56" s="271">
        <v>3.0000000000000001E-5</v>
      </c>
      <c r="H56" s="273">
        <v>6.3210000000000002E-3</v>
      </c>
      <c r="I56" s="273">
        <v>3.1000000000000001E-5</v>
      </c>
      <c r="J56" s="273">
        <v>1.7899999999999999E-4</v>
      </c>
      <c r="K56" s="273">
        <v>1.0000000000000001E-5</v>
      </c>
      <c r="L56" s="273">
        <v>4.0000000000000002E-4</v>
      </c>
      <c r="M56" s="272">
        <v>1.2260000000000001E-3</v>
      </c>
      <c r="N56" s="288"/>
      <c r="O56" s="274">
        <f>生産者価格評価表!DP56</f>
        <v>3462056</v>
      </c>
      <c r="P56" s="275">
        <f>ABS(生産者価格評価表!DV56)</f>
        <v>975682</v>
      </c>
      <c r="Q56" s="276">
        <f t="shared" si="2"/>
        <v>0.28182155343529974</v>
      </c>
      <c r="R56" s="275">
        <f>ABS(生産者価格評価表!DX56)</f>
        <v>975682</v>
      </c>
      <c r="S56" s="276">
        <f t="shared" si="7"/>
        <v>0.28182155343529974</v>
      </c>
      <c r="T56" s="277">
        <f t="shared" si="1"/>
        <v>0.71817844656470031</v>
      </c>
      <c r="U56" s="256"/>
      <c r="V56" s="278">
        <f>生産者価格評価表!DZ56</f>
        <v>2724964</v>
      </c>
      <c r="W56" s="279">
        <f>雇用表!D56</f>
        <v>64884</v>
      </c>
      <c r="X56" s="280">
        <f>雇用表!G56</f>
        <v>64004</v>
      </c>
      <c r="Y56" s="281">
        <f t="shared" si="3"/>
        <v>2.3810956768603182E-2</v>
      </c>
      <c r="Z56" s="282">
        <f t="shared" si="4"/>
        <v>2.3488016722422754E-2</v>
      </c>
      <c r="AA56" s="203"/>
      <c r="AB56" s="278">
        <f>生産者価格評価表!DZ56</f>
        <v>2724964</v>
      </c>
      <c r="AC56" s="283">
        <v>964267</v>
      </c>
      <c r="AD56" s="284">
        <f t="shared" si="5"/>
        <v>0.35386412444347887</v>
      </c>
      <c r="AE56" s="193"/>
      <c r="AF56" s="278">
        <f>生産者価格評価表!DZ56</f>
        <v>2724964</v>
      </c>
      <c r="AG56" s="285">
        <v>376751</v>
      </c>
      <c r="AH56" s="284">
        <f t="shared" si="6"/>
        <v>0.13825907424832035</v>
      </c>
      <c r="AI56" s="265"/>
      <c r="AJ56" s="286">
        <f>生産者価格評価表!DJ56</f>
        <v>2471692</v>
      </c>
      <c r="AK56" s="287">
        <v>6.7626698448040035E-3</v>
      </c>
      <c r="AL56" s="194"/>
    </row>
    <row r="57" spans="1:38" ht="14" customHeight="1">
      <c r="A57" s="246">
        <v>51</v>
      </c>
      <c r="B57" s="188" t="s">
        <v>226</v>
      </c>
      <c r="C57" s="185" t="s">
        <v>227</v>
      </c>
      <c r="D57" s="195"/>
      <c r="E57" s="271">
        <v>0.12589800000000001</v>
      </c>
      <c r="F57" s="272">
        <v>1.7E-5</v>
      </c>
      <c r="G57" s="271">
        <v>7.9999999999999996E-6</v>
      </c>
      <c r="H57" s="273">
        <v>1.0336E-2</v>
      </c>
      <c r="I57" s="273">
        <v>3.8000000000000002E-5</v>
      </c>
      <c r="J57" s="273">
        <v>2.3900000000000001E-4</v>
      </c>
      <c r="K57" s="273">
        <v>1.5999999999999999E-5</v>
      </c>
      <c r="L57" s="273">
        <v>5.6599999999999999E-4</v>
      </c>
      <c r="M57" s="272">
        <v>1.5939999999999999E-3</v>
      </c>
      <c r="N57" s="288"/>
      <c r="O57" s="274">
        <f>生産者価格評価表!DP57</f>
        <v>1628554</v>
      </c>
      <c r="P57" s="275">
        <f>ABS(生産者価格評価表!DV57)</f>
        <v>1023608</v>
      </c>
      <c r="Q57" s="276">
        <f t="shared" si="2"/>
        <v>0.62853795452898709</v>
      </c>
      <c r="R57" s="275">
        <f>ABS(生産者価格評価表!DX57)</f>
        <v>1023608</v>
      </c>
      <c r="S57" s="276">
        <f t="shared" si="7"/>
        <v>0.62853795452898709</v>
      </c>
      <c r="T57" s="277">
        <f t="shared" si="1"/>
        <v>0.37146204547101291</v>
      </c>
      <c r="U57" s="256"/>
      <c r="V57" s="278">
        <f>生産者価格評価表!DZ57</f>
        <v>2220412</v>
      </c>
      <c r="W57" s="279">
        <f>雇用表!D57</f>
        <v>70800</v>
      </c>
      <c r="X57" s="280">
        <f>雇用表!G57</f>
        <v>70104</v>
      </c>
      <c r="Y57" s="281">
        <f t="shared" si="3"/>
        <v>3.1885974314676734E-2</v>
      </c>
      <c r="Z57" s="282">
        <f t="shared" si="4"/>
        <v>3.1572518973956187E-2</v>
      </c>
      <c r="AA57" s="203"/>
      <c r="AB57" s="278">
        <f>生産者価格評価表!DZ57</f>
        <v>2220412</v>
      </c>
      <c r="AC57" s="283">
        <v>807181</v>
      </c>
      <c r="AD57" s="284">
        <f t="shared" si="5"/>
        <v>0.36352757956631471</v>
      </c>
      <c r="AE57" s="193"/>
      <c r="AF57" s="278">
        <f>生産者価格評価表!DZ57</f>
        <v>2220412</v>
      </c>
      <c r="AG57" s="285">
        <v>519782</v>
      </c>
      <c r="AH57" s="284">
        <f t="shared" si="6"/>
        <v>0.2340925918253009</v>
      </c>
      <c r="AI57" s="265"/>
      <c r="AJ57" s="286">
        <f>生産者価格評価表!DJ57</f>
        <v>138</v>
      </c>
      <c r="AK57" s="287">
        <v>3.7026114839671295E-5</v>
      </c>
      <c r="AL57" s="194"/>
    </row>
    <row r="58" spans="1:38" ht="14" customHeight="1">
      <c r="A58" s="246">
        <v>52</v>
      </c>
      <c r="B58" s="188" t="s">
        <v>228</v>
      </c>
      <c r="C58" s="185" t="s">
        <v>229</v>
      </c>
      <c r="D58" s="195"/>
      <c r="E58" s="271">
        <v>0.16678399999999999</v>
      </c>
      <c r="F58" s="272">
        <v>5.7218999999999999E-2</v>
      </c>
      <c r="G58" s="271">
        <v>1.2400000000000001E-4</v>
      </c>
      <c r="H58" s="273">
        <v>1.0662E-2</v>
      </c>
      <c r="I58" s="273">
        <v>4.5000000000000003E-5</v>
      </c>
      <c r="J58" s="273">
        <v>4.75E-4</v>
      </c>
      <c r="K58" s="273">
        <v>1.2999999999999999E-4</v>
      </c>
      <c r="L58" s="273">
        <v>9.2599999999999996E-4</v>
      </c>
      <c r="M58" s="272">
        <v>2.1559999999999999E-3</v>
      </c>
      <c r="N58" s="288"/>
      <c r="O58" s="274">
        <f>生産者価格評価表!DP58</f>
        <v>2599342</v>
      </c>
      <c r="P58" s="275">
        <f>ABS(生産者価格評価表!DV58)</f>
        <v>1067116</v>
      </c>
      <c r="Q58" s="276">
        <f t="shared" si="2"/>
        <v>0.41053312722989127</v>
      </c>
      <c r="R58" s="275">
        <f>ABS(生産者価格評価表!DX58)</f>
        <v>1067116</v>
      </c>
      <c r="S58" s="276">
        <f t="shared" si="7"/>
        <v>0.41053312722989127</v>
      </c>
      <c r="T58" s="277">
        <f t="shared" si="1"/>
        <v>0.58946687277010867</v>
      </c>
      <c r="U58" s="256"/>
      <c r="V58" s="278">
        <f>生産者価格評価表!DZ58</f>
        <v>2514043</v>
      </c>
      <c r="W58" s="279">
        <f>雇用表!D58</f>
        <v>87239</v>
      </c>
      <c r="X58" s="280">
        <f>雇用表!G58</f>
        <v>85856</v>
      </c>
      <c r="Y58" s="281">
        <f t="shared" si="3"/>
        <v>3.4700679343988947E-2</v>
      </c>
      <c r="Z58" s="282">
        <f t="shared" si="4"/>
        <v>3.4150569421445856E-2</v>
      </c>
      <c r="AA58" s="203"/>
      <c r="AB58" s="278">
        <f>生産者価格評価表!DZ58</f>
        <v>2514043</v>
      </c>
      <c r="AC58" s="283">
        <v>978165</v>
      </c>
      <c r="AD58" s="284">
        <f t="shared" si="5"/>
        <v>0.38908045725550439</v>
      </c>
      <c r="AE58" s="193"/>
      <c r="AF58" s="278">
        <f>生産者価格評価表!DZ58</f>
        <v>2514043</v>
      </c>
      <c r="AG58" s="285">
        <v>463085</v>
      </c>
      <c r="AH58" s="284">
        <f t="shared" si="6"/>
        <v>0.18419931560438704</v>
      </c>
      <c r="AI58" s="265"/>
      <c r="AJ58" s="286">
        <f>生産者価格評価表!DJ58</f>
        <v>614574</v>
      </c>
      <c r="AK58" s="287">
        <v>1.8074206230076651E-3</v>
      </c>
      <c r="AL58" s="194"/>
    </row>
    <row r="59" spans="1:38" ht="14" customHeight="1">
      <c r="A59" s="246">
        <v>53</v>
      </c>
      <c r="B59" s="188" t="s">
        <v>230</v>
      </c>
      <c r="C59" s="185" t="s">
        <v>231</v>
      </c>
      <c r="D59" s="195"/>
      <c r="E59" s="271">
        <v>0.12964700000000001</v>
      </c>
      <c r="F59" s="272">
        <v>7.6585E-2</v>
      </c>
      <c r="G59" s="271">
        <v>2.0000000000000002E-5</v>
      </c>
      <c r="H59" s="273">
        <v>7.5669999999999999E-3</v>
      </c>
      <c r="I59" s="273">
        <v>3.6000000000000001E-5</v>
      </c>
      <c r="J59" s="273">
        <v>2.8499999999999999E-4</v>
      </c>
      <c r="K59" s="273">
        <v>1.2999999999999999E-5</v>
      </c>
      <c r="L59" s="273">
        <v>4.5100000000000001E-4</v>
      </c>
      <c r="M59" s="272">
        <v>1.454E-3</v>
      </c>
      <c r="N59" s="288"/>
      <c r="O59" s="274">
        <f>生産者価格評価表!DP59</f>
        <v>6538720</v>
      </c>
      <c r="P59" s="275">
        <f>ABS(生産者価格評価表!DV59)</f>
        <v>3976166</v>
      </c>
      <c r="Q59" s="276">
        <f t="shared" si="2"/>
        <v>0.6080954682261972</v>
      </c>
      <c r="R59" s="275">
        <f>ABS(生産者価格評価表!DX59)</f>
        <v>3976166</v>
      </c>
      <c r="S59" s="276">
        <f t="shared" si="7"/>
        <v>0.6080954682261972</v>
      </c>
      <c r="T59" s="277">
        <f t="shared" si="1"/>
        <v>0.3919045317738028</v>
      </c>
      <c r="U59" s="256"/>
      <c r="V59" s="278">
        <f>生産者価格評価表!DZ59</f>
        <v>3062475</v>
      </c>
      <c r="W59" s="279">
        <f>雇用表!D59</f>
        <v>90822</v>
      </c>
      <c r="X59" s="280">
        <f>雇用表!G59</f>
        <v>90232</v>
      </c>
      <c r="Y59" s="281">
        <f t="shared" si="3"/>
        <v>2.9656405358411089E-2</v>
      </c>
      <c r="Z59" s="282">
        <f t="shared" si="4"/>
        <v>2.946375072449571E-2</v>
      </c>
      <c r="AA59" s="203"/>
      <c r="AB59" s="278">
        <f>生産者価格評価表!DZ59</f>
        <v>3062475</v>
      </c>
      <c r="AC59" s="283">
        <v>1077617</v>
      </c>
      <c r="AD59" s="284">
        <f t="shared" si="5"/>
        <v>0.35187781124743878</v>
      </c>
      <c r="AE59" s="193"/>
      <c r="AF59" s="278">
        <f>生産者価格評価表!DZ59</f>
        <v>3062475</v>
      </c>
      <c r="AG59" s="285">
        <v>617191</v>
      </c>
      <c r="AH59" s="284">
        <f t="shared" si="6"/>
        <v>0.20153340027265529</v>
      </c>
      <c r="AI59" s="265"/>
      <c r="AJ59" s="286">
        <f>生産者価格評価表!DJ59</f>
        <v>2794459</v>
      </c>
      <c r="AK59" s="287">
        <v>4.0820072659369334E-3</v>
      </c>
      <c r="AL59" s="194"/>
    </row>
    <row r="60" spans="1:38" ht="14" customHeight="1">
      <c r="A60" s="246">
        <v>54</v>
      </c>
      <c r="B60" s="188" t="s">
        <v>232</v>
      </c>
      <c r="C60" s="185" t="s">
        <v>233</v>
      </c>
      <c r="D60" s="195"/>
      <c r="E60" s="271">
        <v>0.114498</v>
      </c>
      <c r="F60" s="272">
        <v>5.9468E-2</v>
      </c>
      <c r="G60" s="271">
        <v>1.0000000000000001E-5</v>
      </c>
      <c r="H60" s="273">
        <v>5.2529999999999999E-3</v>
      </c>
      <c r="I60" s="273">
        <v>3.0000000000000001E-5</v>
      </c>
      <c r="J60" s="273">
        <v>2.7E-4</v>
      </c>
      <c r="K60" s="273">
        <v>2.0000000000000002E-5</v>
      </c>
      <c r="L60" s="273">
        <v>3.6000000000000002E-4</v>
      </c>
      <c r="M60" s="272">
        <v>1.137E-3</v>
      </c>
      <c r="N60" s="288"/>
      <c r="O60" s="274">
        <f>生産者価格評価表!DP60</f>
        <v>4288494</v>
      </c>
      <c r="P60" s="275">
        <f>ABS(生産者価格評価表!DV60)</f>
        <v>3088752</v>
      </c>
      <c r="Q60" s="276">
        <f t="shared" si="2"/>
        <v>0.72024165126498951</v>
      </c>
      <c r="R60" s="275">
        <f>ABS(生産者価格評価表!DX60)</f>
        <v>3088752</v>
      </c>
      <c r="S60" s="276">
        <f t="shared" si="7"/>
        <v>0.72024165126498951</v>
      </c>
      <c r="T60" s="277">
        <f t="shared" si="1"/>
        <v>0.27975834873501049</v>
      </c>
      <c r="U60" s="256"/>
      <c r="V60" s="278">
        <f>生産者価格評価表!DZ60</f>
        <v>1726984</v>
      </c>
      <c r="W60" s="279">
        <f>雇用表!D60</f>
        <v>45543</v>
      </c>
      <c r="X60" s="280">
        <f>雇用表!G60</f>
        <v>45286</v>
      </c>
      <c r="Y60" s="281">
        <f t="shared" si="3"/>
        <v>2.637140818907413E-2</v>
      </c>
      <c r="Z60" s="282">
        <f t="shared" si="4"/>
        <v>2.6222593839896606E-2</v>
      </c>
      <c r="AA60" s="203"/>
      <c r="AB60" s="278">
        <f>生産者価格評価表!DZ60</f>
        <v>1726984</v>
      </c>
      <c r="AC60" s="283">
        <v>523207</v>
      </c>
      <c r="AD60" s="284">
        <f t="shared" si="5"/>
        <v>0.30295995793823222</v>
      </c>
      <c r="AE60" s="193"/>
      <c r="AF60" s="278">
        <f>生産者価格評価表!DZ60</f>
        <v>1726984</v>
      </c>
      <c r="AG60" s="285">
        <v>255562</v>
      </c>
      <c r="AH60" s="284">
        <f t="shared" si="6"/>
        <v>0.14798168367512379</v>
      </c>
      <c r="AI60" s="265"/>
      <c r="AJ60" s="286">
        <f>生産者価格評価表!DJ60</f>
        <v>739511</v>
      </c>
      <c r="AK60" s="287">
        <v>7.6057959578318391E-4</v>
      </c>
      <c r="AL60" s="194"/>
    </row>
    <row r="61" spans="1:38" ht="14" customHeight="1">
      <c r="A61" s="246">
        <v>55</v>
      </c>
      <c r="B61" s="188" t="s">
        <v>234</v>
      </c>
      <c r="C61" s="185" t="s">
        <v>235</v>
      </c>
      <c r="D61" s="195"/>
      <c r="E61" s="271">
        <v>4.0621999999999998E-2</v>
      </c>
      <c r="F61" s="272">
        <v>0.14241500000000001</v>
      </c>
      <c r="G61" s="271">
        <v>1.2999999999999999E-5</v>
      </c>
      <c r="H61" s="273">
        <v>1.6369999999999999E-2</v>
      </c>
      <c r="I61" s="273">
        <v>6.3500000000000004E-4</v>
      </c>
      <c r="J61" s="273">
        <v>1.7420000000000001E-3</v>
      </c>
      <c r="K61" s="273">
        <v>0</v>
      </c>
      <c r="L61" s="273">
        <v>9.3499999999999996E-4</v>
      </c>
      <c r="M61" s="272">
        <v>1.5809999999999999E-3</v>
      </c>
      <c r="N61" s="288"/>
      <c r="O61" s="274">
        <f>生産者価格評価表!DP61</f>
        <v>7876654</v>
      </c>
      <c r="P61" s="275">
        <f>ABS(生産者価格評価表!DV61)</f>
        <v>1192412</v>
      </c>
      <c r="Q61" s="276">
        <f t="shared" si="2"/>
        <v>0.15138560104328563</v>
      </c>
      <c r="R61" s="275">
        <f>ABS(生産者価格評価表!DX61)</f>
        <v>1192412</v>
      </c>
      <c r="S61" s="276">
        <f t="shared" si="7"/>
        <v>0.15138560104328563</v>
      </c>
      <c r="T61" s="277">
        <f t="shared" si="1"/>
        <v>0.84861439895671431</v>
      </c>
      <c r="U61" s="256"/>
      <c r="V61" s="278">
        <f>生産者価格評価表!DZ61</f>
        <v>14449090</v>
      </c>
      <c r="W61" s="279">
        <f>雇用表!D61</f>
        <v>148455</v>
      </c>
      <c r="X61" s="280">
        <f>雇用表!G61</f>
        <v>148455</v>
      </c>
      <c r="Y61" s="281">
        <f t="shared" si="3"/>
        <v>1.0274349457301463E-2</v>
      </c>
      <c r="Z61" s="282">
        <f t="shared" si="4"/>
        <v>1.0274349457301463E-2</v>
      </c>
      <c r="AA61" s="203"/>
      <c r="AB61" s="278">
        <f>生産者価格評価表!DZ61</f>
        <v>14449090</v>
      </c>
      <c r="AC61" s="283">
        <v>2145997</v>
      </c>
      <c r="AD61" s="284">
        <f t="shared" si="5"/>
        <v>0.1485212563559366</v>
      </c>
      <c r="AE61" s="193"/>
      <c r="AF61" s="278">
        <f>生産者価格評価表!DZ61</f>
        <v>14449090</v>
      </c>
      <c r="AG61" s="285">
        <v>1112521</v>
      </c>
      <c r="AH61" s="284">
        <f t="shared" si="6"/>
        <v>7.6995921542463916E-2</v>
      </c>
      <c r="AI61" s="265"/>
      <c r="AJ61" s="286">
        <f>生産者価格評価表!DJ61</f>
        <v>5194935</v>
      </c>
      <c r="AK61" s="287">
        <v>1.5604919851956289E-2</v>
      </c>
      <c r="AL61" s="194"/>
    </row>
    <row r="62" spans="1:38" ht="14" customHeight="1">
      <c r="A62" s="246">
        <v>56</v>
      </c>
      <c r="B62" s="188" t="s">
        <v>236</v>
      </c>
      <c r="C62" s="185" t="s">
        <v>237</v>
      </c>
      <c r="D62" s="195"/>
      <c r="E62" s="271">
        <v>7.8765000000000002E-2</v>
      </c>
      <c r="F62" s="272">
        <v>3.8955999999999998E-2</v>
      </c>
      <c r="G62" s="271">
        <v>3.9999999999999998E-6</v>
      </c>
      <c r="H62" s="273">
        <v>1.3169999999999999E-2</v>
      </c>
      <c r="I62" s="273">
        <v>4.9799999999999996E-4</v>
      </c>
      <c r="J62" s="273">
        <v>1.39E-3</v>
      </c>
      <c r="K62" s="273">
        <v>0</v>
      </c>
      <c r="L62" s="273">
        <v>7.5000000000000002E-4</v>
      </c>
      <c r="M62" s="272">
        <v>1.627E-3</v>
      </c>
      <c r="N62" s="288"/>
      <c r="O62" s="274">
        <f>生産者価格評価表!DP62</f>
        <v>2831991</v>
      </c>
      <c r="P62" s="275">
        <f>ABS(生産者価格評価表!DV62)</f>
        <v>204635</v>
      </c>
      <c r="Q62" s="276">
        <f t="shared" si="2"/>
        <v>7.225835110351693E-2</v>
      </c>
      <c r="R62" s="275">
        <f>ABS(生産者価格評価表!DX62)</f>
        <v>204635</v>
      </c>
      <c r="S62" s="276">
        <f t="shared" si="7"/>
        <v>7.225835110351693E-2</v>
      </c>
      <c r="T62" s="277">
        <f t="shared" si="1"/>
        <v>0.92774164889648303</v>
      </c>
      <c r="U62" s="256"/>
      <c r="V62" s="278">
        <f>生産者価格評価表!DZ62</f>
        <v>3636766</v>
      </c>
      <c r="W62" s="279">
        <f>雇用表!D62</f>
        <v>65838</v>
      </c>
      <c r="X62" s="280">
        <f>雇用表!G62</f>
        <v>65838</v>
      </c>
      <c r="Y62" s="281">
        <f t="shared" si="3"/>
        <v>1.810344685360565E-2</v>
      </c>
      <c r="Z62" s="282">
        <f t="shared" si="4"/>
        <v>1.810344685360565E-2</v>
      </c>
      <c r="AA62" s="203"/>
      <c r="AB62" s="278">
        <f>生産者価格評価表!DZ62</f>
        <v>3636766</v>
      </c>
      <c r="AC62" s="283">
        <v>778297</v>
      </c>
      <c r="AD62" s="284">
        <f t="shared" si="5"/>
        <v>0.21400799501535156</v>
      </c>
      <c r="AE62" s="193"/>
      <c r="AF62" s="278">
        <f>生産者価格評価表!DZ62</f>
        <v>3636766</v>
      </c>
      <c r="AG62" s="285">
        <v>375380</v>
      </c>
      <c r="AH62" s="284">
        <f t="shared" si="6"/>
        <v>0.10321807891956755</v>
      </c>
      <c r="AI62" s="265"/>
      <c r="AJ62" s="286">
        <f>生産者価格評価表!DJ62</f>
        <v>350042</v>
      </c>
      <c r="AK62" s="287">
        <v>1.2676769433096109E-3</v>
      </c>
      <c r="AL62" s="194"/>
    </row>
    <row r="63" spans="1:38" ht="14" customHeight="1">
      <c r="A63" s="246">
        <v>57</v>
      </c>
      <c r="B63" s="188" t="s">
        <v>238</v>
      </c>
      <c r="C63" s="185" t="s">
        <v>239</v>
      </c>
      <c r="D63" s="195"/>
      <c r="E63" s="271">
        <v>2.4400999999999999E-2</v>
      </c>
      <c r="F63" s="272">
        <v>1.9799999999999999E-4</v>
      </c>
      <c r="G63" s="271">
        <v>1.08E-4</v>
      </c>
      <c r="H63" s="273">
        <v>1.2622E-2</v>
      </c>
      <c r="I63" s="273">
        <v>6.2699999999999995E-4</v>
      </c>
      <c r="J63" s="273">
        <v>2.5969999999999999E-3</v>
      </c>
      <c r="K63" s="273">
        <v>2.8E-5</v>
      </c>
      <c r="L63" s="273">
        <v>1.0169999999999999E-3</v>
      </c>
      <c r="M63" s="272">
        <v>2.2820000000000002E-3</v>
      </c>
      <c r="N63" s="288"/>
      <c r="O63" s="274">
        <f>生産者価格評価表!DP63</f>
        <v>20145211</v>
      </c>
      <c r="P63" s="275">
        <f>ABS(生産者価格評価表!DV63)</f>
        <v>1092832</v>
      </c>
      <c r="Q63" s="276">
        <f t="shared" si="2"/>
        <v>5.4247731632098568E-2</v>
      </c>
      <c r="R63" s="275">
        <f>ABS(生産者価格評価表!DX63)</f>
        <v>1092832</v>
      </c>
      <c r="S63" s="276">
        <f t="shared" si="7"/>
        <v>5.4247731632098568E-2</v>
      </c>
      <c r="T63" s="277">
        <f t="shared" si="1"/>
        <v>0.94575226836790138</v>
      </c>
      <c r="U63" s="256"/>
      <c r="V63" s="278">
        <f>生産者価格評価表!DZ63</f>
        <v>22729977</v>
      </c>
      <c r="W63" s="279">
        <f>雇用表!D63</f>
        <v>761258</v>
      </c>
      <c r="X63" s="280">
        <f>雇用表!G63</f>
        <v>752177</v>
      </c>
      <c r="Y63" s="281">
        <f t="shared" si="3"/>
        <v>3.3491366929231825E-2</v>
      </c>
      <c r="Z63" s="282">
        <f t="shared" si="4"/>
        <v>3.3091850466896645E-2</v>
      </c>
      <c r="AA63" s="203"/>
      <c r="AB63" s="278">
        <f>生産者価格評価表!DZ63</f>
        <v>22729977</v>
      </c>
      <c r="AC63" s="283">
        <v>5917517</v>
      </c>
      <c r="AD63" s="284">
        <f t="shared" si="5"/>
        <v>0.26033977069136499</v>
      </c>
      <c r="AE63" s="193"/>
      <c r="AF63" s="278">
        <f>生産者価格評価表!DZ63</f>
        <v>22729977</v>
      </c>
      <c r="AG63" s="285">
        <v>4264879</v>
      </c>
      <c r="AH63" s="284">
        <f t="shared" si="6"/>
        <v>0.18763235000193798</v>
      </c>
      <c r="AI63" s="265"/>
      <c r="AJ63" s="286">
        <f>生産者価格評価表!DJ63</f>
        <v>10173</v>
      </c>
      <c r="AK63" s="287">
        <v>1.7998030687375401E-2</v>
      </c>
      <c r="AL63" s="194"/>
    </row>
    <row r="64" spans="1:38" ht="14" customHeight="1">
      <c r="A64" s="246">
        <v>58</v>
      </c>
      <c r="B64" s="188" t="s">
        <v>240</v>
      </c>
      <c r="C64" s="185" t="s">
        <v>241</v>
      </c>
      <c r="D64" s="195"/>
      <c r="E64" s="271">
        <v>5.9598999999999999E-2</v>
      </c>
      <c r="F64" s="272">
        <v>1.4109999999999999E-3</v>
      </c>
      <c r="G64" s="271">
        <v>9.0000000000000002E-6</v>
      </c>
      <c r="H64" s="273">
        <v>3.493E-3</v>
      </c>
      <c r="I64" s="273">
        <v>2.5000000000000001E-5</v>
      </c>
      <c r="J64" s="273">
        <v>8.0000000000000007E-5</v>
      </c>
      <c r="K64" s="273">
        <v>0</v>
      </c>
      <c r="L64" s="273">
        <v>1.84E-4</v>
      </c>
      <c r="M64" s="272">
        <v>5.4900000000000001E-4</v>
      </c>
      <c r="N64" s="288"/>
      <c r="O64" s="274">
        <f>生産者価格評価表!DP64</f>
        <v>1122326</v>
      </c>
      <c r="P64" s="275">
        <f>ABS(生産者価格評価表!DV64)</f>
        <v>89873</v>
      </c>
      <c r="Q64" s="276">
        <f t="shared" si="2"/>
        <v>8.0077446303480446E-2</v>
      </c>
      <c r="R64" s="275">
        <f>ABS(生産者価格評価表!DX64)</f>
        <v>89873</v>
      </c>
      <c r="S64" s="276">
        <f t="shared" si="7"/>
        <v>8.0077446303480446E-2</v>
      </c>
      <c r="T64" s="277">
        <f t="shared" si="1"/>
        <v>0.91992255369651954</v>
      </c>
      <c r="U64" s="256"/>
      <c r="V64" s="278">
        <f>生産者価格評価表!DZ64</f>
        <v>2319178</v>
      </c>
      <c r="W64" s="279">
        <f>雇用表!D64</f>
        <v>83702</v>
      </c>
      <c r="X64" s="280">
        <f>雇用表!G64</f>
        <v>81267</v>
      </c>
      <c r="Y64" s="281">
        <f t="shared" si="3"/>
        <v>3.6091235774054431E-2</v>
      </c>
      <c r="Z64" s="282">
        <f t="shared" si="4"/>
        <v>3.504129480358989E-2</v>
      </c>
      <c r="AA64" s="203"/>
      <c r="AB64" s="278">
        <f>生産者価格評価表!DZ64</f>
        <v>2319178</v>
      </c>
      <c r="AC64" s="283">
        <v>697637</v>
      </c>
      <c r="AD64" s="284">
        <f t="shared" si="5"/>
        <v>0.30081218431702955</v>
      </c>
      <c r="AE64" s="193"/>
      <c r="AF64" s="278">
        <f>生産者価格評価表!DZ64</f>
        <v>2319178</v>
      </c>
      <c r="AG64" s="285">
        <v>425527</v>
      </c>
      <c r="AH64" s="284">
        <f t="shared" si="6"/>
        <v>0.18348181985168882</v>
      </c>
      <c r="AI64" s="265"/>
      <c r="AJ64" s="286">
        <f>生産者価格評価表!DJ64</f>
        <v>16997</v>
      </c>
      <c r="AK64" s="287">
        <v>2.9159014336118945E-4</v>
      </c>
      <c r="AL64" s="194"/>
    </row>
    <row r="65" spans="1:38" ht="14" customHeight="1">
      <c r="A65" s="246">
        <v>59</v>
      </c>
      <c r="B65" s="188" t="s">
        <v>242</v>
      </c>
      <c r="C65" s="185" t="s">
        <v>243</v>
      </c>
      <c r="D65" s="195"/>
      <c r="E65" s="271">
        <v>8.1328999999999999E-2</v>
      </c>
      <c r="F65" s="272">
        <v>2.2696999999999998E-2</v>
      </c>
      <c r="G65" s="271">
        <v>3.4999999999999997E-5</v>
      </c>
      <c r="H65" s="273">
        <v>9.5670000000000009E-3</v>
      </c>
      <c r="I65" s="273">
        <v>3.5599999999999998E-4</v>
      </c>
      <c r="J65" s="273">
        <v>2.2499999999999999E-4</v>
      </c>
      <c r="K65" s="273">
        <v>2.1999999999999999E-5</v>
      </c>
      <c r="L65" s="273">
        <v>6.5799999999999995E-4</v>
      </c>
      <c r="M65" s="272">
        <v>1.4430000000000001E-3</v>
      </c>
      <c r="N65" s="288"/>
      <c r="O65" s="274">
        <f>生産者価格評価表!DP65</f>
        <v>4738749</v>
      </c>
      <c r="P65" s="275">
        <f>ABS(生産者価格評価表!DV65)</f>
        <v>1413459</v>
      </c>
      <c r="Q65" s="276">
        <f t="shared" si="2"/>
        <v>0.29827682369334185</v>
      </c>
      <c r="R65" s="275">
        <f>ABS(生産者価格評価表!DX65)</f>
        <v>1413459</v>
      </c>
      <c r="S65" s="276">
        <f t="shared" si="7"/>
        <v>0.29827682369334185</v>
      </c>
      <c r="T65" s="277">
        <f t="shared" si="1"/>
        <v>0.70172317630665815</v>
      </c>
      <c r="U65" s="256"/>
      <c r="V65" s="278">
        <f>生産者価格評価表!DZ65</f>
        <v>4150338</v>
      </c>
      <c r="W65" s="279">
        <f>雇用表!D65</f>
        <v>123253</v>
      </c>
      <c r="X65" s="280">
        <f>雇用表!G65</f>
        <v>121543</v>
      </c>
      <c r="Y65" s="281">
        <f t="shared" si="3"/>
        <v>2.9697099368774304E-2</v>
      </c>
      <c r="Z65" s="282">
        <f t="shared" si="4"/>
        <v>2.9285084732857902E-2</v>
      </c>
      <c r="AA65" s="203"/>
      <c r="AB65" s="278">
        <f>生産者価格評価表!DZ65</f>
        <v>4150338</v>
      </c>
      <c r="AC65" s="283">
        <v>1432715</v>
      </c>
      <c r="AD65" s="284">
        <f t="shared" si="5"/>
        <v>0.3452044146765878</v>
      </c>
      <c r="AE65" s="193"/>
      <c r="AF65" s="278">
        <f>生産者価格評価表!DZ65</f>
        <v>4150338</v>
      </c>
      <c r="AG65" s="285">
        <v>766696</v>
      </c>
      <c r="AH65" s="284">
        <f t="shared" si="6"/>
        <v>0.18473097853716974</v>
      </c>
      <c r="AI65" s="265"/>
      <c r="AJ65" s="286">
        <f>生産者価格評価表!DJ65</f>
        <v>122829</v>
      </c>
      <c r="AK65" s="287">
        <v>1.7828000375799515E-3</v>
      </c>
      <c r="AL65" s="194"/>
    </row>
    <row r="66" spans="1:38" ht="14" customHeight="1">
      <c r="A66" s="246">
        <v>60</v>
      </c>
      <c r="B66" s="188" t="s">
        <v>244</v>
      </c>
      <c r="C66" s="185" t="s">
        <v>3</v>
      </c>
      <c r="D66" s="195"/>
      <c r="E66" s="271">
        <v>0.12236</v>
      </c>
      <c r="F66" s="272">
        <v>0.31220100000000001</v>
      </c>
      <c r="G66" s="271">
        <v>7.7999999999999999E-5</v>
      </c>
      <c r="H66" s="273">
        <v>5.1208999999999998E-2</v>
      </c>
      <c r="I66" s="273">
        <v>3.2000000000000003E-4</v>
      </c>
      <c r="J66" s="273">
        <v>6.0499999999999996E-4</v>
      </c>
      <c r="K66" s="273">
        <v>7.4999999999999993E-5</v>
      </c>
      <c r="L66" s="273">
        <v>2.8509999999999998E-3</v>
      </c>
      <c r="M66" s="272">
        <v>3.1779999999999998E-3</v>
      </c>
      <c r="N66" s="288"/>
      <c r="O66" s="274">
        <f>生産者価格評価表!DP66</f>
        <v>4732843</v>
      </c>
      <c r="P66" s="275">
        <f>ABS(生産者価格評価表!DV66)</f>
        <v>1715592</v>
      </c>
      <c r="Q66" s="276">
        <f t="shared" si="2"/>
        <v>0.36248656462933587</v>
      </c>
      <c r="R66" s="275">
        <f>ABS(生産者価格評価表!DX66)</f>
        <v>1715592</v>
      </c>
      <c r="S66" s="276">
        <f t="shared" si="7"/>
        <v>0.36248656462933587</v>
      </c>
      <c r="T66" s="277">
        <f t="shared" si="1"/>
        <v>0.63751343537066418</v>
      </c>
      <c r="U66" s="256"/>
      <c r="V66" s="278">
        <f>生産者価格評価表!DZ66</f>
        <v>3499326</v>
      </c>
      <c r="W66" s="279">
        <f>雇用表!D66</f>
        <v>278276</v>
      </c>
      <c r="X66" s="280">
        <f>雇用表!G66</f>
        <v>212753</v>
      </c>
      <c r="Y66" s="281">
        <f t="shared" si="3"/>
        <v>7.952274237953251E-2</v>
      </c>
      <c r="Z66" s="282">
        <f t="shared" si="4"/>
        <v>6.0798279440097892E-2</v>
      </c>
      <c r="AA66" s="203"/>
      <c r="AB66" s="278">
        <f>生産者価格評価表!DZ66</f>
        <v>3499326</v>
      </c>
      <c r="AC66" s="283">
        <v>1519913</v>
      </c>
      <c r="AD66" s="284">
        <f t="shared" si="5"/>
        <v>0.43434449948361487</v>
      </c>
      <c r="AE66" s="193"/>
      <c r="AF66" s="278">
        <f>生産者価格評価表!DZ66</f>
        <v>3499326</v>
      </c>
      <c r="AG66" s="285">
        <v>904508</v>
      </c>
      <c r="AH66" s="284">
        <f t="shared" si="6"/>
        <v>0.25848063312763658</v>
      </c>
      <c r="AI66" s="265"/>
      <c r="AJ66" s="286">
        <f>生産者価格評価表!DJ66</f>
        <v>1388648</v>
      </c>
      <c r="AK66" s="287">
        <v>4.5089426849812715E-3</v>
      </c>
      <c r="AL66" s="194"/>
    </row>
    <row r="67" spans="1:38" ht="14" customHeight="1">
      <c r="A67" s="246">
        <v>61</v>
      </c>
      <c r="B67" s="188" t="s">
        <v>245</v>
      </c>
      <c r="C67" s="185" t="s">
        <v>246</v>
      </c>
      <c r="D67" s="195"/>
      <c r="E67" s="271">
        <v>0</v>
      </c>
      <c r="F67" s="272">
        <v>0</v>
      </c>
      <c r="G67" s="271">
        <v>0</v>
      </c>
      <c r="H67" s="273">
        <v>0</v>
      </c>
      <c r="I67" s="273">
        <v>0</v>
      </c>
      <c r="J67" s="273">
        <v>0</v>
      </c>
      <c r="K67" s="273">
        <v>0</v>
      </c>
      <c r="L67" s="273">
        <v>0</v>
      </c>
      <c r="M67" s="272">
        <v>0</v>
      </c>
      <c r="N67" s="288"/>
      <c r="O67" s="274">
        <f>生産者価格評価表!DP67</f>
        <v>914413</v>
      </c>
      <c r="P67" s="275">
        <f>ABS(生産者価格評価表!DV67)</f>
        <v>0</v>
      </c>
      <c r="Q67" s="276">
        <f t="shared" si="2"/>
        <v>0</v>
      </c>
      <c r="R67" s="275">
        <f>ABS(生産者価格評価表!DX67)</f>
        <v>0</v>
      </c>
      <c r="S67" s="276">
        <f t="shared" si="7"/>
        <v>0</v>
      </c>
      <c r="T67" s="277">
        <f t="shared" si="1"/>
        <v>1</v>
      </c>
      <c r="U67" s="256"/>
      <c r="V67" s="278">
        <f>生産者価格評価表!DZ67</f>
        <v>914413</v>
      </c>
      <c r="W67" s="279">
        <f>雇用表!D67</f>
        <v>62012</v>
      </c>
      <c r="X67" s="280">
        <f>雇用表!G67</f>
        <v>51179</v>
      </c>
      <c r="Y67" s="281">
        <f t="shared" si="3"/>
        <v>6.7816183715673328E-2</v>
      </c>
      <c r="Z67" s="282">
        <f t="shared" si="4"/>
        <v>5.5969239282468643E-2</v>
      </c>
      <c r="AA67" s="203"/>
      <c r="AB67" s="278">
        <f>生産者価格評価表!DZ67</f>
        <v>914413</v>
      </c>
      <c r="AC67" s="283">
        <v>161502</v>
      </c>
      <c r="AD67" s="284">
        <f t="shared" si="5"/>
        <v>0.17661822393163701</v>
      </c>
      <c r="AE67" s="193"/>
      <c r="AF67" s="278">
        <f>生産者価格評価表!DZ67</f>
        <v>914413</v>
      </c>
      <c r="AG67" s="285">
        <v>224136</v>
      </c>
      <c r="AH67" s="284">
        <f t="shared" si="6"/>
        <v>0.24511462544823837</v>
      </c>
      <c r="AI67" s="265"/>
      <c r="AJ67" s="286">
        <f>生産者価格評価表!DJ67</f>
        <v>64941</v>
      </c>
      <c r="AK67" s="287">
        <v>9.7925859550176573E-4</v>
      </c>
      <c r="AL67" s="194"/>
    </row>
    <row r="68" spans="1:38" ht="14" customHeight="1">
      <c r="A68" s="246">
        <v>62</v>
      </c>
      <c r="B68" s="188" t="s">
        <v>247</v>
      </c>
      <c r="C68" s="185" t="s">
        <v>248</v>
      </c>
      <c r="D68" s="195"/>
      <c r="E68" s="271">
        <v>0</v>
      </c>
      <c r="F68" s="272">
        <v>0</v>
      </c>
      <c r="G68" s="271">
        <v>0</v>
      </c>
      <c r="H68" s="273">
        <v>0</v>
      </c>
      <c r="I68" s="273">
        <v>0</v>
      </c>
      <c r="J68" s="273">
        <v>0</v>
      </c>
      <c r="K68" s="273">
        <v>0</v>
      </c>
      <c r="L68" s="273">
        <v>0</v>
      </c>
      <c r="M68" s="272">
        <v>0</v>
      </c>
      <c r="N68" s="288"/>
      <c r="O68" s="274">
        <f>生産者価格評価表!DP68</f>
        <v>30782436</v>
      </c>
      <c r="P68" s="275">
        <f>ABS(生産者価格評価表!DV68)</f>
        <v>0</v>
      </c>
      <c r="Q68" s="276">
        <f t="shared" si="2"/>
        <v>0</v>
      </c>
      <c r="R68" s="275">
        <f>ABS(生産者価格評価表!DX68)</f>
        <v>0</v>
      </c>
      <c r="S68" s="276">
        <f t="shared" si="7"/>
        <v>0</v>
      </c>
      <c r="T68" s="277">
        <f t="shared" si="1"/>
        <v>1</v>
      </c>
      <c r="U68" s="256"/>
      <c r="V68" s="278">
        <f>生産者価格評価表!DZ68</f>
        <v>30782436</v>
      </c>
      <c r="W68" s="279">
        <f>雇用表!D68</f>
        <v>2132158</v>
      </c>
      <c r="X68" s="280">
        <f>雇用表!G68</f>
        <v>1784622</v>
      </c>
      <c r="Y68" s="281">
        <f t="shared" si="3"/>
        <v>6.9265408364692124E-2</v>
      </c>
      <c r="Z68" s="282">
        <f t="shared" si="4"/>
        <v>5.79753337260248E-2</v>
      </c>
      <c r="AA68" s="203"/>
      <c r="AB68" s="278">
        <f>生産者価格評価表!DZ68</f>
        <v>30782436</v>
      </c>
      <c r="AC68" s="283">
        <v>14564590</v>
      </c>
      <c r="AD68" s="284">
        <f t="shared" si="5"/>
        <v>0.47314611488187613</v>
      </c>
      <c r="AE68" s="193"/>
      <c r="AF68" s="278">
        <f>生産者価格評価表!DZ68</f>
        <v>30782436</v>
      </c>
      <c r="AG68" s="285">
        <v>10134405</v>
      </c>
      <c r="AH68" s="284">
        <f t="shared" si="6"/>
        <v>0.32922686820497249</v>
      </c>
      <c r="AI68" s="265"/>
      <c r="AJ68" s="286">
        <f>生産者価格評価表!DJ68</f>
        <v>0</v>
      </c>
      <c r="AK68" s="287">
        <v>0</v>
      </c>
      <c r="AL68" s="194"/>
    </row>
    <row r="69" spans="1:38" ht="14" customHeight="1">
      <c r="A69" s="246">
        <v>63</v>
      </c>
      <c r="B69" s="188" t="s">
        <v>249</v>
      </c>
      <c r="C69" s="185" t="s">
        <v>250</v>
      </c>
      <c r="D69" s="195"/>
      <c r="E69" s="271">
        <v>0</v>
      </c>
      <c r="F69" s="272">
        <v>0</v>
      </c>
      <c r="G69" s="271">
        <v>0</v>
      </c>
      <c r="H69" s="273">
        <v>0</v>
      </c>
      <c r="I69" s="273">
        <v>0</v>
      </c>
      <c r="J69" s="273">
        <v>0</v>
      </c>
      <c r="K69" s="273">
        <v>0</v>
      </c>
      <c r="L69" s="273">
        <v>0</v>
      </c>
      <c r="M69" s="272">
        <v>0</v>
      </c>
      <c r="N69" s="288"/>
      <c r="O69" s="274">
        <f>生産者価格評価表!DP69</f>
        <v>15521269</v>
      </c>
      <c r="P69" s="275">
        <f>ABS(生産者価格評価表!DV69)</f>
        <v>0</v>
      </c>
      <c r="Q69" s="276">
        <f t="shared" si="2"/>
        <v>0</v>
      </c>
      <c r="R69" s="275">
        <f>ABS(生産者価格評価表!DX69)</f>
        <v>0</v>
      </c>
      <c r="S69" s="276">
        <f t="shared" si="7"/>
        <v>0</v>
      </c>
      <c r="T69" s="277">
        <f t="shared" si="1"/>
        <v>1</v>
      </c>
      <c r="U69" s="256"/>
      <c r="V69" s="278">
        <f>生産者価格評価表!DZ69</f>
        <v>15521269</v>
      </c>
      <c r="W69" s="279">
        <f>雇用表!D69</f>
        <v>1162869</v>
      </c>
      <c r="X69" s="280">
        <f>雇用表!G69</f>
        <v>939857</v>
      </c>
      <c r="Y69" s="281">
        <f t="shared" si="3"/>
        <v>7.4921000338309965E-2</v>
      </c>
      <c r="Z69" s="282">
        <f t="shared" si="4"/>
        <v>6.0552845260268343E-2</v>
      </c>
      <c r="AA69" s="203"/>
      <c r="AB69" s="278">
        <f>生産者価格評価表!DZ69</f>
        <v>15521269</v>
      </c>
      <c r="AC69" s="283">
        <v>7447030</v>
      </c>
      <c r="AD69" s="284">
        <f t="shared" si="5"/>
        <v>0.47979517654129955</v>
      </c>
      <c r="AE69" s="193"/>
      <c r="AF69" s="278">
        <f>生産者価格評価表!DZ69</f>
        <v>15521269</v>
      </c>
      <c r="AG69" s="285">
        <v>5320220</v>
      </c>
      <c r="AH69" s="284">
        <f t="shared" si="6"/>
        <v>0.34276965369262008</v>
      </c>
      <c r="AI69" s="265"/>
      <c r="AJ69" s="286">
        <f>生産者価格評価表!DJ69</f>
        <v>0</v>
      </c>
      <c r="AK69" s="287">
        <v>9.8909882029681647E-3</v>
      </c>
      <c r="AL69" s="194"/>
    </row>
    <row r="70" spans="1:38" ht="14" customHeight="1">
      <c r="A70" s="246">
        <v>64</v>
      </c>
      <c r="B70" s="188" t="s">
        <v>251</v>
      </c>
      <c r="C70" s="185" t="s">
        <v>252</v>
      </c>
      <c r="D70" s="195"/>
      <c r="E70" s="271">
        <v>0</v>
      </c>
      <c r="F70" s="272">
        <v>0</v>
      </c>
      <c r="G70" s="271">
        <v>0</v>
      </c>
      <c r="H70" s="273">
        <v>0</v>
      </c>
      <c r="I70" s="273">
        <v>0</v>
      </c>
      <c r="J70" s="273">
        <v>0</v>
      </c>
      <c r="K70" s="273">
        <v>0</v>
      </c>
      <c r="L70" s="273">
        <v>0</v>
      </c>
      <c r="M70" s="272">
        <v>0</v>
      </c>
      <c r="N70" s="288"/>
      <c r="O70" s="274">
        <f>生産者価格評価表!DP70</f>
        <v>13215135</v>
      </c>
      <c r="P70" s="275">
        <f>ABS(生産者価格評価表!DV70)</f>
        <v>0</v>
      </c>
      <c r="Q70" s="276">
        <f t="shared" si="2"/>
        <v>0</v>
      </c>
      <c r="R70" s="275">
        <f>ABS(生産者価格評価表!DX70)</f>
        <v>0</v>
      </c>
      <c r="S70" s="276">
        <f t="shared" si="7"/>
        <v>0</v>
      </c>
      <c r="T70" s="277">
        <f t="shared" si="1"/>
        <v>1</v>
      </c>
      <c r="U70" s="256"/>
      <c r="V70" s="278">
        <f>生産者価格評価表!DZ70</f>
        <v>13215135</v>
      </c>
      <c r="W70" s="279">
        <f>雇用表!D70</f>
        <v>1003940</v>
      </c>
      <c r="X70" s="280">
        <f>雇用表!G70</f>
        <v>801391</v>
      </c>
      <c r="Y70" s="281">
        <f t="shared" si="3"/>
        <v>7.5968955292549031E-2</v>
      </c>
      <c r="Z70" s="282">
        <f t="shared" si="4"/>
        <v>6.0641907933592809E-2</v>
      </c>
      <c r="AA70" s="203"/>
      <c r="AB70" s="278">
        <f>生産者価格評価表!DZ70</f>
        <v>13215135</v>
      </c>
      <c r="AC70" s="283">
        <v>6595153</v>
      </c>
      <c r="AD70" s="284">
        <f t="shared" si="5"/>
        <v>0.4990605847007995</v>
      </c>
      <c r="AE70" s="193"/>
      <c r="AF70" s="278">
        <f>生産者価格評価表!DZ70</f>
        <v>13215135</v>
      </c>
      <c r="AG70" s="285">
        <v>4388452</v>
      </c>
      <c r="AH70" s="284">
        <f t="shared" si="6"/>
        <v>0.33207772754497022</v>
      </c>
      <c r="AI70" s="265"/>
      <c r="AJ70" s="286">
        <f>生産者価格評価表!DJ70</f>
        <v>0</v>
      </c>
      <c r="AK70" s="287">
        <v>0</v>
      </c>
      <c r="AL70" s="194"/>
    </row>
    <row r="71" spans="1:38" ht="14" customHeight="1">
      <c r="A71" s="246">
        <v>65</v>
      </c>
      <c r="B71" s="188" t="s">
        <v>253</v>
      </c>
      <c r="C71" s="185" t="s">
        <v>254</v>
      </c>
      <c r="D71" s="195"/>
      <c r="E71" s="271">
        <v>0</v>
      </c>
      <c r="F71" s="272">
        <v>0</v>
      </c>
      <c r="G71" s="271">
        <v>0</v>
      </c>
      <c r="H71" s="273">
        <v>0</v>
      </c>
      <c r="I71" s="273">
        <v>0</v>
      </c>
      <c r="J71" s="273">
        <v>0</v>
      </c>
      <c r="K71" s="273">
        <v>0</v>
      </c>
      <c r="L71" s="273">
        <v>0</v>
      </c>
      <c r="M71" s="272">
        <v>0</v>
      </c>
      <c r="N71" s="288"/>
      <c r="O71" s="274">
        <f>生産者価格評価表!DP71</f>
        <v>9367640</v>
      </c>
      <c r="P71" s="275">
        <f>ABS(生産者価格評価表!DV71)</f>
        <v>0</v>
      </c>
      <c r="Q71" s="276">
        <f t="shared" si="2"/>
        <v>0</v>
      </c>
      <c r="R71" s="275">
        <f>ABS(生産者価格評価表!DX71)</f>
        <v>0</v>
      </c>
      <c r="S71" s="276">
        <f t="shared" si="7"/>
        <v>0</v>
      </c>
      <c r="T71" s="277">
        <f t="shared" ref="T71:T114" si="8">1-S71</f>
        <v>1</v>
      </c>
      <c r="U71" s="256"/>
      <c r="V71" s="278">
        <f>生産者価格評価表!DZ71</f>
        <v>9367640</v>
      </c>
      <c r="W71" s="279">
        <f>雇用表!D71</f>
        <v>829695</v>
      </c>
      <c r="X71" s="280">
        <f>雇用表!G71</f>
        <v>704108</v>
      </c>
      <c r="Y71" s="281">
        <f t="shared" si="3"/>
        <v>8.8570333616577915E-2</v>
      </c>
      <c r="Z71" s="282">
        <f t="shared" si="4"/>
        <v>7.5163861975908547E-2</v>
      </c>
      <c r="AA71" s="203"/>
      <c r="AB71" s="278">
        <f>生産者価格評価表!DZ71</f>
        <v>9367640</v>
      </c>
      <c r="AC71" s="283">
        <v>4946742</v>
      </c>
      <c r="AD71" s="284">
        <f t="shared" si="5"/>
        <v>0.52806704783702196</v>
      </c>
      <c r="AE71" s="193"/>
      <c r="AF71" s="278">
        <f>生産者価格評価表!DZ71</f>
        <v>9367640</v>
      </c>
      <c r="AG71" s="285">
        <v>3834165</v>
      </c>
      <c r="AH71" s="284">
        <f t="shared" si="6"/>
        <v>0.40929892694424636</v>
      </c>
      <c r="AI71" s="265"/>
      <c r="AJ71" s="286">
        <f>生産者価格評価表!DJ71</f>
        <v>0</v>
      </c>
      <c r="AK71" s="287">
        <v>0</v>
      </c>
      <c r="AL71" s="194"/>
    </row>
    <row r="72" spans="1:38" ht="14" customHeight="1">
      <c r="A72" s="246">
        <v>66</v>
      </c>
      <c r="B72" s="188" t="s">
        <v>255</v>
      </c>
      <c r="C72" s="185" t="s">
        <v>256</v>
      </c>
      <c r="D72" s="195"/>
      <c r="E72" s="271">
        <v>0</v>
      </c>
      <c r="F72" s="272">
        <v>0</v>
      </c>
      <c r="G72" s="271">
        <v>0</v>
      </c>
      <c r="H72" s="273">
        <v>0</v>
      </c>
      <c r="I72" s="273">
        <v>0</v>
      </c>
      <c r="J72" s="273">
        <v>0</v>
      </c>
      <c r="K72" s="273">
        <v>0</v>
      </c>
      <c r="L72" s="273">
        <v>0</v>
      </c>
      <c r="M72" s="272">
        <v>0</v>
      </c>
      <c r="N72" s="288"/>
      <c r="O72" s="274">
        <f>生産者価格評価表!DP72</f>
        <v>19971653</v>
      </c>
      <c r="P72" s="275">
        <f>ABS(生産者価格評価表!DV72)</f>
        <v>3251</v>
      </c>
      <c r="Q72" s="276">
        <f t="shared" ref="Q72:Q114" si="9">+P72/O72</f>
        <v>1.6278071724959371E-4</v>
      </c>
      <c r="R72" s="275">
        <f>ABS(生産者価格評価表!DX72)</f>
        <v>3251</v>
      </c>
      <c r="S72" s="276">
        <f t="shared" si="7"/>
        <v>1.6278071724959371E-4</v>
      </c>
      <c r="T72" s="277">
        <f t="shared" si="8"/>
        <v>0.99983721928275038</v>
      </c>
      <c r="U72" s="256"/>
      <c r="V72" s="278">
        <f>生産者価格評価表!DZ72</f>
        <v>20010229</v>
      </c>
      <c r="W72" s="279">
        <f>雇用表!D72</f>
        <v>142554</v>
      </c>
      <c r="X72" s="280">
        <f>雇用表!G72</f>
        <v>142554</v>
      </c>
      <c r="Y72" s="281">
        <f t="shared" ref="Y72:Y114" si="10">W72/V72</f>
        <v>7.1240564013535278E-3</v>
      </c>
      <c r="Z72" s="282">
        <f t="shared" ref="Z72:Z114" si="11">X72/V72</f>
        <v>7.1240564013535278E-3</v>
      </c>
      <c r="AA72" s="203"/>
      <c r="AB72" s="278">
        <f>生産者価格評価表!DZ72</f>
        <v>20010229</v>
      </c>
      <c r="AC72" s="283">
        <v>9366945</v>
      </c>
      <c r="AD72" s="284">
        <f t="shared" ref="AD72:AD114" si="12">+AC72/AB72</f>
        <v>0.46810783624715141</v>
      </c>
      <c r="AE72" s="193"/>
      <c r="AF72" s="278">
        <f>生産者価格評価表!DZ72</f>
        <v>20010229</v>
      </c>
      <c r="AG72" s="285">
        <v>1545373</v>
      </c>
      <c r="AH72" s="284">
        <f t="shared" ref="AH72:AH114" si="13">+AG72/AF72</f>
        <v>7.7229151150644007E-2</v>
      </c>
      <c r="AI72" s="265"/>
      <c r="AJ72" s="286">
        <f>生産者価格評価表!DJ72</f>
        <v>5805102</v>
      </c>
      <c r="AK72" s="287">
        <v>4.1150594689460314E-2</v>
      </c>
      <c r="AL72" s="194"/>
    </row>
    <row r="73" spans="1:38" ht="14" customHeight="1">
      <c r="A73" s="246">
        <v>67</v>
      </c>
      <c r="B73" s="188" t="s">
        <v>257</v>
      </c>
      <c r="C73" s="185" t="s">
        <v>258</v>
      </c>
      <c r="D73" s="195"/>
      <c r="E73" s="271">
        <v>0</v>
      </c>
      <c r="F73" s="272">
        <v>0</v>
      </c>
      <c r="G73" s="271">
        <v>0</v>
      </c>
      <c r="H73" s="273">
        <v>0</v>
      </c>
      <c r="I73" s="273">
        <v>0</v>
      </c>
      <c r="J73" s="273">
        <v>0</v>
      </c>
      <c r="K73" s="273">
        <v>0</v>
      </c>
      <c r="L73" s="273">
        <v>0</v>
      </c>
      <c r="M73" s="272">
        <v>0</v>
      </c>
      <c r="N73" s="288"/>
      <c r="O73" s="274">
        <f>生産者価格評価表!DP73</f>
        <v>3241749</v>
      </c>
      <c r="P73" s="275">
        <f>ABS(生産者価格評価表!DV73)</f>
        <v>318</v>
      </c>
      <c r="Q73" s="276">
        <f t="shared" si="9"/>
        <v>9.8095194908674299E-5</v>
      </c>
      <c r="R73" s="275">
        <f>ABS(生産者価格評価表!DX73)</f>
        <v>318</v>
      </c>
      <c r="S73" s="276">
        <f t="shared" ref="S73:S114" si="14">R73/O73</f>
        <v>9.8095194908674299E-5</v>
      </c>
      <c r="T73" s="277">
        <f t="shared" si="8"/>
        <v>0.99990190480509133</v>
      </c>
      <c r="U73" s="256"/>
      <c r="V73" s="278">
        <f>生産者価格評価表!DZ73</f>
        <v>3242373</v>
      </c>
      <c r="W73" s="279">
        <f>雇用表!D73</f>
        <v>36020</v>
      </c>
      <c r="X73" s="280">
        <f>雇用表!G73</f>
        <v>36020</v>
      </c>
      <c r="Y73" s="281">
        <f t="shared" si="10"/>
        <v>1.11091475286773E-2</v>
      </c>
      <c r="Z73" s="282">
        <f t="shared" si="11"/>
        <v>1.11091475286773E-2</v>
      </c>
      <c r="AA73" s="203"/>
      <c r="AB73" s="278">
        <f>生産者価格評価表!DZ73</f>
        <v>3242373</v>
      </c>
      <c r="AC73" s="283">
        <v>837475</v>
      </c>
      <c r="AD73" s="284">
        <f t="shared" si="12"/>
        <v>0.25829076420263802</v>
      </c>
      <c r="AE73" s="193"/>
      <c r="AF73" s="278">
        <f>生産者価格評価表!DZ73</f>
        <v>3242373</v>
      </c>
      <c r="AG73" s="285">
        <v>267664</v>
      </c>
      <c r="AH73" s="284">
        <f t="shared" si="13"/>
        <v>8.2551884067625786E-2</v>
      </c>
      <c r="AI73" s="265"/>
      <c r="AJ73" s="286">
        <f>生産者価格評価表!DJ73</f>
        <v>1092922</v>
      </c>
      <c r="AK73" s="287">
        <v>7.1805172987464659E-3</v>
      </c>
      <c r="AL73" s="194"/>
    </row>
    <row r="74" spans="1:38" ht="14" customHeight="1">
      <c r="A74" s="246">
        <v>68</v>
      </c>
      <c r="B74" s="188" t="s">
        <v>259</v>
      </c>
      <c r="C74" s="185" t="s">
        <v>4</v>
      </c>
      <c r="D74" s="195"/>
      <c r="E74" s="271">
        <v>0</v>
      </c>
      <c r="F74" s="272">
        <v>0</v>
      </c>
      <c r="G74" s="271">
        <v>0</v>
      </c>
      <c r="H74" s="273">
        <v>0</v>
      </c>
      <c r="I74" s="273">
        <v>0</v>
      </c>
      <c r="J74" s="273">
        <v>0</v>
      </c>
      <c r="K74" s="273">
        <v>0</v>
      </c>
      <c r="L74" s="273">
        <v>0</v>
      </c>
      <c r="M74" s="272">
        <v>0</v>
      </c>
      <c r="N74" s="288"/>
      <c r="O74" s="274">
        <f>生産者価格評価表!DP74</f>
        <v>4516368</v>
      </c>
      <c r="P74" s="275">
        <f>ABS(生産者価格評価表!DV74)</f>
        <v>876</v>
      </c>
      <c r="Q74" s="276">
        <f t="shared" si="9"/>
        <v>1.9396116525491279E-4</v>
      </c>
      <c r="R74" s="275">
        <f>ABS(生産者価格評価表!DX74)</f>
        <v>876</v>
      </c>
      <c r="S74" s="276">
        <f t="shared" si="14"/>
        <v>1.9396116525491279E-4</v>
      </c>
      <c r="T74" s="277">
        <f t="shared" si="8"/>
        <v>0.99980603883474506</v>
      </c>
      <c r="U74" s="256"/>
      <c r="V74" s="278">
        <f>生産者価格評価表!DZ74</f>
        <v>4530411</v>
      </c>
      <c r="W74" s="279">
        <f>雇用表!D74</f>
        <v>84542</v>
      </c>
      <c r="X74" s="280">
        <f>雇用表!G74</f>
        <v>84542</v>
      </c>
      <c r="Y74" s="281">
        <f t="shared" si="10"/>
        <v>1.8661000072620344E-2</v>
      </c>
      <c r="Z74" s="282">
        <f t="shared" si="11"/>
        <v>1.8661000072620344E-2</v>
      </c>
      <c r="AA74" s="203"/>
      <c r="AB74" s="278">
        <f>生産者価格評価表!DZ74</f>
        <v>4530411</v>
      </c>
      <c r="AC74" s="283">
        <v>2160016</v>
      </c>
      <c r="AD74" s="284">
        <f t="shared" si="12"/>
        <v>0.47678146640558661</v>
      </c>
      <c r="AE74" s="193"/>
      <c r="AF74" s="278">
        <f>生産者価格評価表!DZ74</f>
        <v>4530411</v>
      </c>
      <c r="AG74" s="285">
        <v>542929</v>
      </c>
      <c r="AH74" s="284">
        <f t="shared" si="13"/>
        <v>0.11984100338799283</v>
      </c>
      <c r="AI74" s="265"/>
      <c r="AJ74" s="286">
        <f>生産者価格評価表!DJ74</f>
        <v>1945034</v>
      </c>
      <c r="AK74" s="287">
        <v>1.0926124526217166E-2</v>
      </c>
      <c r="AL74" s="194"/>
    </row>
    <row r="75" spans="1:38" ht="14" customHeight="1">
      <c r="A75" s="246">
        <v>69</v>
      </c>
      <c r="B75" s="188" t="s">
        <v>260</v>
      </c>
      <c r="C75" s="185" t="s">
        <v>5</v>
      </c>
      <c r="D75" s="195"/>
      <c r="E75" s="271">
        <v>0</v>
      </c>
      <c r="F75" s="272">
        <v>0</v>
      </c>
      <c r="G75" s="271">
        <v>0</v>
      </c>
      <c r="H75" s="273">
        <v>0</v>
      </c>
      <c r="I75" s="273">
        <v>0</v>
      </c>
      <c r="J75" s="273">
        <v>0</v>
      </c>
      <c r="K75" s="273">
        <v>0</v>
      </c>
      <c r="L75" s="273">
        <v>0</v>
      </c>
      <c r="M75" s="272">
        <v>0</v>
      </c>
      <c r="N75" s="288"/>
      <c r="O75" s="274">
        <f>生産者価格評価表!DP75</f>
        <v>5984783</v>
      </c>
      <c r="P75" s="275">
        <f>ABS(生産者価格評価表!DV75)</f>
        <v>323</v>
      </c>
      <c r="Q75" s="276">
        <f t="shared" si="9"/>
        <v>5.3970210782913937E-5</v>
      </c>
      <c r="R75" s="275">
        <f>ABS(生産者価格評価表!DX75)</f>
        <v>323</v>
      </c>
      <c r="S75" s="276">
        <f t="shared" si="14"/>
        <v>5.3970210782913937E-5</v>
      </c>
      <c r="T75" s="277">
        <f t="shared" si="8"/>
        <v>0.99994602978921709</v>
      </c>
      <c r="U75" s="256"/>
      <c r="V75" s="278">
        <f>生産者価格評価表!DZ75</f>
        <v>5992317</v>
      </c>
      <c r="W75" s="279">
        <f>雇用表!D75</f>
        <v>533688</v>
      </c>
      <c r="X75" s="280">
        <f>雇用表!G75</f>
        <v>516705</v>
      </c>
      <c r="Y75" s="281">
        <f t="shared" si="10"/>
        <v>8.9062043947274488E-2</v>
      </c>
      <c r="Z75" s="282">
        <f t="shared" si="11"/>
        <v>8.6227914844958967E-2</v>
      </c>
      <c r="AA75" s="203"/>
      <c r="AB75" s="278">
        <f>生産者価格評価表!DZ75</f>
        <v>5992317</v>
      </c>
      <c r="AC75" s="283">
        <v>3893823</v>
      </c>
      <c r="AD75" s="284">
        <f t="shared" si="12"/>
        <v>0.64980257219369397</v>
      </c>
      <c r="AE75" s="193"/>
      <c r="AF75" s="278">
        <f>生産者価格評価表!DZ75</f>
        <v>5992317</v>
      </c>
      <c r="AG75" s="285">
        <v>2725332</v>
      </c>
      <c r="AH75" s="284">
        <f t="shared" si="13"/>
        <v>0.45480437700475457</v>
      </c>
      <c r="AI75" s="265"/>
      <c r="AJ75" s="286">
        <f>生産者価格評価表!DJ75</f>
        <v>517277</v>
      </c>
      <c r="AK75" s="287">
        <v>8.3304409104236875E-3</v>
      </c>
      <c r="AL75" s="194"/>
    </row>
    <row r="76" spans="1:38" ht="14" customHeight="1">
      <c r="A76" s="246">
        <v>70</v>
      </c>
      <c r="B76" s="190" t="s">
        <v>261</v>
      </c>
      <c r="C76" s="191" t="s">
        <v>36</v>
      </c>
      <c r="D76" s="195"/>
      <c r="E76" s="289"/>
      <c r="F76" s="290"/>
      <c r="G76" s="271">
        <v>0</v>
      </c>
      <c r="H76" s="273">
        <v>0</v>
      </c>
      <c r="I76" s="273">
        <v>0</v>
      </c>
      <c r="J76" s="273">
        <v>0</v>
      </c>
      <c r="K76" s="273">
        <v>0</v>
      </c>
      <c r="L76" s="273">
        <v>0</v>
      </c>
      <c r="M76" s="272">
        <v>0</v>
      </c>
      <c r="N76" s="288"/>
      <c r="O76" s="274">
        <f>生産者価格評価表!DP76</f>
        <v>86016091</v>
      </c>
      <c r="P76" s="275">
        <f>ABS(生産者価格評価表!DV76)</f>
        <v>116626</v>
      </c>
      <c r="Q76" s="276">
        <f t="shared" si="9"/>
        <v>1.3558625908726776E-3</v>
      </c>
      <c r="R76" s="275">
        <f>ABS(生産者価格評価表!DX76)</f>
        <v>116626</v>
      </c>
      <c r="S76" s="276">
        <f t="shared" si="14"/>
        <v>1.3558625908726776E-3</v>
      </c>
      <c r="T76" s="277">
        <f t="shared" si="8"/>
        <v>0.99864413740912727</v>
      </c>
      <c r="U76" s="256"/>
      <c r="V76" s="278">
        <f>生産者価格評価表!DZ76</f>
        <v>92718302</v>
      </c>
      <c r="W76" s="279">
        <f>雇用表!D76</f>
        <v>11629177</v>
      </c>
      <c r="X76" s="280">
        <f>雇用表!G76</f>
        <v>10875453</v>
      </c>
      <c r="Y76" s="281">
        <f t="shared" si="10"/>
        <v>0.12542482712852096</v>
      </c>
      <c r="Z76" s="282">
        <f t="shared" si="11"/>
        <v>0.11729564460746919</v>
      </c>
      <c r="AA76" s="203"/>
      <c r="AB76" s="278">
        <f>生産者価格評価表!DZ76</f>
        <v>92718302</v>
      </c>
      <c r="AC76" s="283">
        <v>65254955</v>
      </c>
      <c r="AD76" s="284">
        <f t="shared" si="12"/>
        <v>0.7037979944887256</v>
      </c>
      <c r="AE76" s="193"/>
      <c r="AF76" s="278">
        <f>生産者価格評価表!DZ76</f>
        <v>92718302</v>
      </c>
      <c r="AG76" s="285">
        <v>40308050</v>
      </c>
      <c r="AH76" s="284">
        <f t="shared" si="13"/>
        <v>0.43473671465640085</v>
      </c>
      <c r="AI76" s="265"/>
      <c r="AJ76" s="286">
        <f>生産者価格評価表!DJ76</f>
        <v>47700440</v>
      </c>
      <c r="AK76" s="287">
        <v>0.20408863652482101</v>
      </c>
      <c r="AL76" s="194"/>
    </row>
    <row r="77" spans="1:38" ht="14" customHeight="1">
      <c r="A77" s="246">
        <v>71</v>
      </c>
      <c r="B77" s="188" t="s">
        <v>262</v>
      </c>
      <c r="C77" s="185" t="s">
        <v>6</v>
      </c>
      <c r="D77" s="195"/>
      <c r="E77" s="271">
        <v>0</v>
      </c>
      <c r="F77" s="272">
        <v>0</v>
      </c>
      <c r="G77" s="271">
        <v>0</v>
      </c>
      <c r="H77" s="273">
        <v>0</v>
      </c>
      <c r="I77" s="273">
        <v>0</v>
      </c>
      <c r="J77" s="273">
        <v>0</v>
      </c>
      <c r="K77" s="273">
        <v>0</v>
      </c>
      <c r="L77" s="273">
        <v>0</v>
      </c>
      <c r="M77" s="272">
        <v>0</v>
      </c>
      <c r="N77" s="288"/>
      <c r="O77" s="274">
        <f>生産者価格評価表!DP77</f>
        <v>36800892</v>
      </c>
      <c r="P77" s="275">
        <f>ABS(生産者価格評価表!DV77)</f>
        <v>2425829</v>
      </c>
      <c r="Q77" s="276">
        <f t="shared" si="9"/>
        <v>6.5917668517382677E-2</v>
      </c>
      <c r="R77" s="275">
        <f>ABS(生産者価格評価表!DX77)</f>
        <v>2425829</v>
      </c>
      <c r="S77" s="276">
        <f t="shared" si="14"/>
        <v>6.5917668517382677E-2</v>
      </c>
      <c r="T77" s="277">
        <f t="shared" si="8"/>
        <v>0.93408233148261732</v>
      </c>
      <c r="U77" s="256"/>
      <c r="V77" s="278">
        <f>生産者価格評価表!DZ77</f>
        <v>36333585</v>
      </c>
      <c r="W77" s="279">
        <f>雇用表!D77</f>
        <v>1707426</v>
      </c>
      <c r="X77" s="280">
        <f>雇用表!G77</f>
        <v>1669982</v>
      </c>
      <c r="Y77" s="281">
        <f t="shared" si="10"/>
        <v>4.6993050644465718E-2</v>
      </c>
      <c r="Z77" s="282">
        <f t="shared" si="11"/>
        <v>4.59624889754204E-2</v>
      </c>
      <c r="AA77" s="203"/>
      <c r="AB77" s="278">
        <f>生産者価格評価表!DZ77</f>
        <v>36333585</v>
      </c>
      <c r="AC77" s="283">
        <v>23039938</v>
      </c>
      <c r="AD77" s="284">
        <f t="shared" si="12"/>
        <v>0.63412234162965198</v>
      </c>
      <c r="AE77" s="193"/>
      <c r="AF77" s="278">
        <f>生産者価格評価表!DZ77</f>
        <v>36333585</v>
      </c>
      <c r="AG77" s="285">
        <v>11035661</v>
      </c>
      <c r="AH77" s="284">
        <f t="shared" si="13"/>
        <v>0.30373168516126331</v>
      </c>
      <c r="AI77" s="265"/>
      <c r="AJ77" s="286">
        <f>生産者価格評価表!DJ77</f>
        <v>16124144</v>
      </c>
      <c r="AK77" s="287">
        <v>9.2677325199913368E-2</v>
      </c>
      <c r="AL77" s="194"/>
    </row>
    <row r="78" spans="1:38" ht="14" customHeight="1">
      <c r="A78" s="246">
        <v>72</v>
      </c>
      <c r="B78" s="188" t="s">
        <v>263</v>
      </c>
      <c r="C78" s="185" t="s">
        <v>264</v>
      </c>
      <c r="D78" s="195"/>
      <c r="E78" s="271">
        <v>0</v>
      </c>
      <c r="F78" s="272">
        <v>0</v>
      </c>
      <c r="G78" s="271">
        <v>0</v>
      </c>
      <c r="H78" s="273">
        <v>0</v>
      </c>
      <c r="I78" s="273">
        <v>0</v>
      </c>
      <c r="J78" s="273">
        <v>0</v>
      </c>
      <c r="K78" s="273">
        <v>0</v>
      </c>
      <c r="L78" s="273">
        <v>0</v>
      </c>
      <c r="M78" s="272">
        <v>0</v>
      </c>
      <c r="N78" s="288"/>
      <c r="O78" s="274">
        <f>生産者価格評価表!DP78</f>
        <v>23396335</v>
      </c>
      <c r="P78" s="275">
        <f>ABS(生産者価格評価表!DV78)</f>
        <v>0</v>
      </c>
      <c r="Q78" s="276">
        <f t="shared" si="9"/>
        <v>0</v>
      </c>
      <c r="R78" s="275">
        <f>ABS(生産者価格評価表!DX78)</f>
        <v>0</v>
      </c>
      <c r="S78" s="276">
        <f t="shared" si="14"/>
        <v>0</v>
      </c>
      <c r="T78" s="277">
        <f t="shared" si="8"/>
        <v>1</v>
      </c>
      <c r="U78" s="256"/>
      <c r="V78" s="278">
        <f>生産者価格評価表!DZ78</f>
        <v>23399261</v>
      </c>
      <c r="W78" s="279">
        <f>雇用表!D78</f>
        <v>922753</v>
      </c>
      <c r="X78" s="280">
        <f>雇用表!G78</f>
        <v>843621</v>
      </c>
      <c r="Y78" s="281">
        <f t="shared" si="10"/>
        <v>3.9435134297617351E-2</v>
      </c>
      <c r="Z78" s="282">
        <f t="shared" si="11"/>
        <v>3.605331809410562E-2</v>
      </c>
      <c r="AA78" s="203"/>
      <c r="AB78" s="278">
        <f>生産者価格評価表!DZ78</f>
        <v>23399261</v>
      </c>
      <c r="AC78" s="283">
        <v>16859213</v>
      </c>
      <c r="AD78" s="284">
        <f t="shared" si="12"/>
        <v>0.7205019423476664</v>
      </c>
      <c r="AE78" s="193"/>
      <c r="AF78" s="278">
        <f>生産者価格評価表!DZ78</f>
        <v>23399261</v>
      </c>
      <c r="AG78" s="285">
        <v>4329025</v>
      </c>
      <c r="AH78" s="284">
        <f t="shared" si="13"/>
        <v>0.1850069111156972</v>
      </c>
      <c r="AI78" s="265"/>
      <c r="AJ78" s="286">
        <f>生産者価格評価表!DJ78</f>
        <v>466273</v>
      </c>
      <c r="AK78" s="287">
        <v>3.6988779050565801E-2</v>
      </c>
      <c r="AL78" s="194"/>
    </row>
    <row r="79" spans="1:38" ht="14" customHeight="1">
      <c r="A79" s="246">
        <v>73</v>
      </c>
      <c r="B79" s="188" t="s">
        <v>265</v>
      </c>
      <c r="C79" s="185" t="s">
        <v>266</v>
      </c>
      <c r="D79" s="195"/>
      <c r="E79" s="271">
        <v>0</v>
      </c>
      <c r="F79" s="272">
        <v>0</v>
      </c>
      <c r="G79" s="271">
        <v>0</v>
      </c>
      <c r="H79" s="273">
        <v>0</v>
      </c>
      <c r="I79" s="273">
        <v>0</v>
      </c>
      <c r="J79" s="273">
        <v>0</v>
      </c>
      <c r="K79" s="273">
        <v>0</v>
      </c>
      <c r="L79" s="273">
        <v>0</v>
      </c>
      <c r="M79" s="272">
        <v>0</v>
      </c>
      <c r="N79" s="288"/>
      <c r="O79" s="274">
        <f>生産者価格評価表!DP79</f>
        <v>14902566</v>
      </c>
      <c r="P79" s="275">
        <f>ABS(生産者価格評価表!DV79)</f>
        <v>1480</v>
      </c>
      <c r="Q79" s="276">
        <f t="shared" si="9"/>
        <v>9.9311756109652521E-5</v>
      </c>
      <c r="R79" s="275">
        <f>ABS(生産者価格評価表!DX79)</f>
        <v>1480</v>
      </c>
      <c r="S79" s="276">
        <f t="shared" si="14"/>
        <v>9.9311756109652521E-5</v>
      </c>
      <c r="T79" s="277">
        <f t="shared" si="8"/>
        <v>0.99990068824389033</v>
      </c>
      <c r="U79" s="256"/>
      <c r="V79" s="278">
        <f>生産者価格評価表!DZ79</f>
        <v>14935043</v>
      </c>
      <c r="W79" s="279">
        <f>雇用表!D79</f>
        <v>106952</v>
      </c>
      <c r="X79" s="280">
        <f>雇用表!G79</f>
        <v>71992</v>
      </c>
      <c r="Y79" s="281">
        <f t="shared" si="10"/>
        <v>7.1611444305851677E-3</v>
      </c>
      <c r="Z79" s="282">
        <f t="shared" si="11"/>
        <v>4.8203409926573359E-3</v>
      </c>
      <c r="AA79" s="203"/>
      <c r="AB79" s="278">
        <f>生産者価格評価表!DZ79</f>
        <v>14935043</v>
      </c>
      <c r="AC79" s="283">
        <v>9613126</v>
      </c>
      <c r="AD79" s="284">
        <f t="shared" si="12"/>
        <v>0.64366242534420559</v>
      </c>
      <c r="AE79" s="193"/>
      <c r="AF79" s="278">
        <f>生産者価格評価表!DZ79</f>
        <v>14935043</v>
      </c>
      <c r="AG79" s="285">
        <v>1529289</v>
      </c>
      <c r="AH79" s="284">
        <f t="shared" si="13"/>
        <v>0.10239602256250618</v>
      </c>
      <c r="AI79" s="265"/>
      <c r="AJ79" s="286">
        <f>生産者価格評価表!DJ79</f>
        <v>14898417</v>
      </c>
      <c r="AK79" s="287">
        <v>5.2731244503144571E-2</v>
      </c>
      <c r="AL79" s="194"/>
    </row>
    <row r="80" spans="1:38" ht="14" customHeight="1">
      <c r="A80" s="246">
        <v>74</v>
      </c>
      <c r="B80" s="188" t="s">
        <v>267</v>
      </c>
      <c r="C80" s="185" t="s">
        <v>268</v>
      </c>
      <c r="D80" s="195"/>
      <c r="E80" s="271">
        <v>0</v>
      </c>
      <c r="F80" s="272">
        <v>0</v>
      </c>
      <c r="G80" s="271">
        <v>0</v>
      </c>
      <c r="H80" s="273">
        <v>0</v>
      </c>
      <c r="I80" s="273">
        <v>0</v>
      </c>
      <c r="J80" s="273">
        <v>0</v>
      </c>
      <c r="K80" s="273">
        <v>0</v>
      </c>
      <c r="L80" s="273">
        <v>0</v>
      </c>
      <c r="M80" s="272">
        <v>0</v>
      </c>
      <c r="N80" s="288"/>
      <c r="O80" s="274">
        <f>生産者価格評価表!DP80</f>
        <v>52214289</v>
      </c>
      <c r="P80" s="275">
        <f>ABS(生産者価格評価表!DV80)</f>
        <v>0</v>
      </c>
      <c r="Q80" s="276">
        <f t="shared" si="9"/>
        <v>0</v>
      </c>
      <c r="R80" s="275">
        <f>ABS(生産者価格評価表!DX80)</f>
        <v>0</v>
      </c>
      <c r="S80" s="276">
        <f t="shared" si="14"/>
        <v>0</v>
      </c>
      <c r="T80" s="277">
        <f t="shared" si="8"/>
        <v>1</v>
      </c>
      <c r="U80" s="256"/>
      <c r="V80" s="278">
        <f>生産者価格評価表!DZ80</f>
        <v>52214289</v>
      </c>
      <c r="W80" s="279">
        <f>雇用表!D80</f>
        <v>373912</v>
      </c>
      <c r="X80" s="280">
        <f>雇用表!G80</f>
        <v>251692</v>
      </c>
      <c r="Y80" s="281">
        <f t="shared" si="10"/>
        <v>7.1611048845269159E-3</v>
      </c>
      <c r="Z80" s="282">
        <f t="shared" si="11"/>
        <v>4.8203663177334467E-3</v>
      </c>
      <c r="AA80" s="203"/>
      <c r="AB80" s="278">
        <f>生産者価格評価表!DZ80</f>
        <v>52214289</v>
      </c>
      <c r="AC80" s="283">
        <v>46520760</v>
      </c>
      <c r="AD80" s="284">
        <f t="shared" si="12"/>
        <v>0.89095841178647472</v>
      </c>
      <c r="AE80" s="193"/>
      <c r="AF80" s="278">
        <f>生産者価格評価表!DZ80</f>
        <v>52214289</v>
      </c>
      <c r="AG80" s="285">
        <v>0</v>
      </c>
      <c r="AH80" s="284">
        <f t="shared" si="13"/>
        <v>0</v>
      </c>
      <c r="AI80" s="265"/>
      <c r="AJ80" s="286">
        <f>生産者価格評価表!DJ80</f>
        <v>52214289</v>
      </c>
      <c r="AK80" s="287">
        <v>0.18482486457859004</v>
      </c>
      <c r="AL80" s="194"/>
    </row>
    <row r="81" spans="1:38" ht="14" customHeight="1">
      <c r="A81" s="246">
        <v>75</v>
      </c>
      <c r="B81" s="190" t="s">
        <v>269</v>
      </c>
      <c r="C81" s="191" t="s">
        <v>270</v>
      </c>
      <c r="D81" s="195"/>
      <c r="E81" s="271">
        <v>0</v>
      </c>
      <c r="F81" s="272">
        <v>0</v>
      </c>
      <c r="G81" s="289"/>
      <c r="H81" s="273">
        <v>0</v>
      </c>
      <c r="I81" s="273">
        <v>0</v>
      </c>
      <c r="J81" s="273">
        <v>0</v>
      </c>
      <c r="K81" s="273">
        <v>0</v>
      </c>
      <c r="L81" s="273">
        <v>0</v>
      </c>
      <c r="M81" s="272">
        <v>0</v>
      </c>
      <c r="N81" s="288"/>
      <c r="O81" s="274">
        <f>生産者価格評価表!DP81</f>
        <v>4752403</v>
      </c>
      <c r="P81" s="275">
        <f>ABS(生産者価格評価表!DV81)</f>
        <v>8289</v>
      </c>
      <c r="Q81" s="276">
        <f t="shared" si="9"/>
        <v>1.7441702650217163E-3</v>
      </c>
      <c r="R81" s="275">
        <f>ABS(生産者価格評価表!DX81)</f>
        <v>8289</v>
      </c>
      <c r="S81" s="276">
        <f t="shared" si="14"/>
        <v>1.7441702650217163E-3</v>
      </c>
      <c r="T81" s="277">
        <f t="shared" si="8"/>
        <v>0.99825582973497828</v>
      </c>
      <c r="U81" s="256"/>
      <c r="V81" s="278">
        <f>生産者価格評価表!DZ81</f>
        <v>4828578</v>
      </c>
      <c r="W81" s="279">
        <f>雇用表!D81</f>
        <v>182597</v>
      </c>
      <c r="X81" s="280">
        <f>雇用表!G81</f>
        <v>182597</v>
      </c>
      <c r="Y81" s="281">
        <f t="shared" si="10"/>
        <v>3.7815895280142515E-2</v>
      </c>
      <c r="Z81" s="282">
        <f t="shared" si="11"/>
        <v>3.7815895280142515E-2</v>
      </c>
      <c r="AA81" s="203"/>
      <c r="AB81" s="278">
        <f>生産者価格評価表!DZ81</f>
        <v>4828578</v>
      </c>
      <c r="AC81" s="283">
        <v>3157821</v>
      </c>
      <c r="AD81" s="284">
        <f t="shared" si="12"/>
        <v>0.65398570759341568</v>
      </c>
      <c r="AE81" s="193"/>
      <c r="AF81" s="278">
        <f>生産者価格評価表!DZ81</f>
        <v>4828578</v>
      </c>
      <c r="AG81" s="285">
        <v>1409070</v>
      </c>
      <c r="AH81" s="284">
        <f t="shared" si="13"/>
        <v>0.29181883361933886</v>
      </c>
      <c r="AI81" s="265"/>
      <c r="AJ81" s="286">
        <f>生産者価格評価表!DJ81</f>
        <v>2576099</v>
      </c>
      <c r="AK81" s="287">
        <v>1.1981493590728051E-2</v>
      </c>
      <c r="AL81" s="194"/>
    </row>
    <row r="82" spans="1:38" ht="14" customHeight="1">
      <c r="A82" s="246">
        <v>76</v>
      </c>
      <c r="B82" s="190" t="s">
        <v>271</v>
      </c>
      <c r="C82" s="191" t="s">
        <v>272</v>
      </c>
      <c r="D82" s="195"/>
      <c r="E82" s="271">
        <v>0</v>
      </c>
      <c r="F82" s="272">
        <v>0</v>
      </c>
      <c r="G82" s="271">
        <v>0</v>
      </c>
      <c r="H82" s="291"/>
      <c r="I82" s="273">
        <v>0</v>
      </c>
      <c r="J82" s="273">
        <v>0</v>
      </c>
      <c r="K82" s="273">
        <v>0</v>
      </c>
      <c r="L82" s="273">
        <v>0</v>
      </c>
      <c r="M82" s="272">
        <v>0</v>
      </c>
      <c r="N82" s="288"/>
      <c r="O82" s="274">
        <f>生産者価格評価表!DP82</f>
        <v>14901278</v>
      </c>
      <c r="P82" s="275">
        <f>ABS(生産者価格評価表!DV82)</f>
        <v>22120</v>
      </c>
      <c r="Q82" s="276">
        <f t="shared" si="9"/>
        <v>1.4844364355862632E-3</v>
      </c>
      <c r="R82" s="275">
        <f>ABS(生産者価格評価表!DX82)</f>
        <v>22120</v>
      </c>
      <c r="S82" s="276">
        <f t="shared" si="14"/>
        <v>1.4844364355862632E-3</v>
      </c>
      <c r="T82" s="277">
        <f t="shared" si="8"/>
        <v>0.99851556356441373</v>
      </c>
      <c r="U82" s="256"/>
      <c r="V82" s="278">
        <f>生産者価格評価表!DZ82</f>
        <v>15986047</v>
      </c>
      <c r="W82" s="279">
        <f>雇用表!D82</f>
        <v>1425080</v>
      </c>
      <c r="X82" s="280">
        <f>雇用表!G82</f>
        <v>1347075</v>
      </c>
      <c r="Y82" s="281">
        <f t="shared" si="10"/>
        <v>8.9145240221050276E-2</v>
      </c>
      <c r="Z82" s="282">
        <f t="shared" si="11"/>
        <v>8.4265672432966079E-2</v>
      </c>
      <c r="AA82" s="203"/>
      <c r="AB82" s="278">
        <f>生産者価格評価表!DZ82</f>
        <v>15986047</v>
      </c>
      <c r="AC82" s="283">
        <v>12471657</v>
      </c>
      <c r="AD82" s="284">
        <f t="shared" si="12"/>
        <v>0.78015890982930303</v>
      </c>
      <c r="AE82" s="193"/>
      <c r="AF82" s="278">
        <f>生産者価格評価表!DZ82</f>
        <v>15986047</v>
      </c>
      <c r="AG82" s="285">
        <v>9349146</v>
      </c>
      <c r="AH82" s="284">
        <f t="shared" si="13"/>
        <v>0.58483163473746824</v>
      </c>
      <c r="AI82" s="265"/>
      <c r="AJ82" s="292">
        <f>'7211'!$E$149</f>
        <v>4231384</v>
      </c>
      <c r="AK82" s="287">
        <v>2.6860280478113063E-2</v>
      </c>
      <c r="AL82" s="194"/>
    </row>
    <row r="83" spans="1:38" ht="14" customHeight="1">
      <c r="A83" s="246">
        <v>77</v>
      </c>
      <c r="B83" s="188" t="s">
        <v>273</v>
      </c>
      <c r="C83" s="185" t="s">
        <v>274</v>
      </c>
      <c r="D83" s="195"/>
      <c r="E83" s="271">
        <v>0</v>
      </c>
      <c r="F83" s="272">
        <v>0</v>
      </c>
      <c r="G83" s="271">
        <v>0</v>
      </c>
      <c r="H83" s="273">
        <v>0</v>
      </c>
      <c r="I83" s="273">
        <v>0</v>
      </c>
      <c r="J83" s="273">
        <v>0</v>
      </c>
      <c r="K83" s="273">
        <v>0</v>
      </c>
      <c r="L83" s="273">
        <v>0</v>
      </c>
      <c r="M83" s="272">
        <v>0</v>
      </c>
      <c r="N83" s="288"/>
      <c r="O83" s="274">
        <f>生産者価格評価表!DP83</f>
        <v>9849179</v>
      </c>
      <c r="P83" s="275">
        <f>ABS(生産者価格評価表!DV83)</f>
        <v>0</v>
      </c>
      <c r="Q83" s="276">
        <f t="shared" si="9"/>
        <v>0</v>
      </c>
      <c r="R83" s="275">
        <f>ABS(生産者価格評価表!DX83)</f>
        <v>0</v>
      </c>
      <c r="S83" s="276">
        <f t="shared" si="14"/>
        <v>0</v>
      </c>
      <c r="T83" s="277">
        <f t="shared" si="8"/>
        <v>1</v>
      </c>
      <c r="U83" s="256"/>
      <c r="V83" s="278">
        <f>生産者価格評価表!DZ83</f>
        <v>9849179</v>
      </c>
      <c r="W83" s="279">
        <f>雇用表!D83</f>
        <v>878008</v>
      </c>
      <c r="X83" s="280">
        <f>雇用表!G83</f>
        <v>829948</v>
      </c>
      <c r="Y83" s="281">
        <f t="shared" si="10"/>
        <v>8.9145298303543882E-2</v>
      </c>
      <c r="Z83" s="282">
        <f t="shared" si="11"/>
        <v>8.4265703770842221E-2</v>
      </c>
      <c r="AA83" s="203"/>
      <c r="AB83" s="278">
        <f>生産者価格評価表!DZ83</f>
        <v>9849179</v>
      </c>
      <c r="AC83" s="283">
        <v>0</v>
      </c>
      <c r="AD83" s="284">
        <f t="shared" si="12"/>
        <v>0</v>
      </c>
      <c r="AE83" s="193"/>
      <c r="AF83" s="278">
        <f>生産者価格評価表!DZ83</f>
        <v>9849179</v>
      </c>
      <c r="AG83" s="285">
        <v>0</v>
      </c>
      <c r="AH83" s="284">
        <f t="shared" si="13"/>
        <v>0</v>
      </c>
      <c r="AI83" s="265"/>
      <c r="AJ83" s="286">
        <f>生産者価格評価表!DJ83</f>
        <v>0</v>
      </c>
      <c r="AK83" s="287">
        <v>1.5292321387110303E-2</v>
      </c>
      <c r="AL83" s="194"/>
    </row>
    <row r="84" spans="1:38" ht="14" customHeight="1">
      <c r="A84" s="246">
        <v>78</v>
      </c>
      <c r="B84" s="190" t="s">
        <v>275</v>
      </c>
      <c r="C84" s="191" t="s">
        <v>276</v>
      </c>
      <c r="D84" s="195"/>
      <c r="E84" s="271">
        <v>0</v>
      </c>
      <c r="F84" s="272">
        <v>0</v>
      </c>
      <c r="G84" s="271">
        <v>0</v>
      </c>
      <c r="H84" s="273">
        <v>0</v>
      </c>
      <c r="I84" s="291"/>
      <c r="J84" s="291"/>
      <c r="K84" s="273">
        <v>0</v>
      </c>
      <c r="L84" s="273">
        <v>0</v>
      </c>
      <c r="M84" s="272">
        <v>0</v>
      </c>
      <c r="N84" s="288"/>
      <c r="O84" s="274">
        <f>生産者価格評価表!DP84</f>
        <v>3547622</v>
      </c>
      <c r="P84" s="275">
        <f>ABS(生産者価格評価表!DV84)</f>
        <v>1610988</v>
      </c>
      <c r="Q84" s="276">
        <f t="shared" si="9"/>
        <v>0.45410362208826083</v>
      </c>
      <c r="R84" s="275">
        <f>ABS(生産者価格評価表!DX84)</f>
        <v>1610988</v>
      </c>
      <c r="S84" s="276">
        <f t="shared" si="14"/>
        <v>0.45410362208826083</v>
      </c>
      <c r="T84" s="277">
        <f t="shared" si="8"/>
        <v>0.54589637791173917</v>
      </c>
      <c r="U84" s="256"/>
      <c r="V84" s="278">
        <f>生産者価格評価表!DZ84</f>
        <v>5467156</v>
      </c>
      <c r="W84" s="279">
        <f>雇用表!D84</f>
        <v>129373</v>
      </c>
      <c r="X84" s="280">
        <f>雇用表!G84</f>
        <v>128175</v>
      </c>
      <c r="Y84" s="281">
        <f t="shared" si="10"/>
        <v>2.3663674495478088E-2</v>
      </c>
      <c r="Z84" s="282">
        <f t="shared" si="11"/>
        <v>2.3444547768529011E-2</v>
      </c>
      <c r="AA84" s="203"/>
      <c r="AB84" s="278">
        <f>生産者価格評価表!DZ84</f>
        <v>5467156</v>
      </c>
      <c r="AC84" s="283">
        <v>1693798</v>
      </c>
      <c r="AD84" s="284">
        <f t="shared" si="12"/>
        <v>0.30981336548655281</v>
      </c>
      <c r="AE84" s="193"/>
      <c r="AF84" s="278">
        <f>生産者価格評価表!DZ84</f>
        <v>5467156</v>
      </c>
      <c r="AG84" s="285">
        <v>907447</v>
      </c>
      <c r="AH84" s="284">
        <f t="shared" si="13"/>
        <v>0.16598154506657575</v>
      </c>
      <c r="AI84" s="265"/>
      <c r="AJ84" s="286">
        <f>生産者価格評価表!DJ84</f>
        <v>133154</v>
      </c>
      <c r="AK84" s="287">
        <v>1.3204711889424345E-3</v>
      </c>
      <c r="AL84" s="194"/>
    </row>
    <row r="85" spans="1:38" ht="14" customHeight="1">
      <c r="A85" s="246">
        <v>79</v>
      </c>
      <c r="B85" s="190" t="s">
        <v>277</v>
      </c>
      <c r="C85" s="191" t="s">
        <v>278</v>
      </c>
      <c r="D85" s="195"/>
      <c r="E85" s="271">
        <v>0</v>
      </c>
      <c r="F85" s="272">
        <v>0</v>
      </c>
      <c r="G85" s="271">
        <v>0</v>
      </c>
      <c r="H85" s="273">
        <v>0</v>
      </c>
      <c r="I85" s="273">
        <v>0</v>
      </c>
      <c r="J85" s="273">
        <v>0</v>
      </c>
      <c r="K85" s="291"/>
      <c r="L85" s="273">
        <v>0</v>
      </c>
      <c r="M85" s="272">
        <v>0</v>
      </c>
      <c r="N85" s="288"/>
      <c r="O85" s="274">
        <f>生産者価格評価表!DP85</f>
        <v>1382256</v>
      </c>
      <c r="P85" s="275">
        <f>ABS(生産者価格評価表!DV85)</f>
        <v>206921</v>
      </c>
      <c r="Q85" s="276">
        <f t="shared" si="9"/>
        <v>0.14969802988737252</v>
      </c>
      <c r="R85" s="275">
        <f>ABS(生産者価格評価表!DX85)</f>
        <v>206921</v>
      </c>
      <c r="S85" s="276">
        <f t="shared" si="14"/>
        <v>0.14969802988737252</v>
      </c>
      <c r="T85" s="277">
        <f t="shared" si="8"/>
        <v>0.85030197011262754</v>
      </c>
      <c r="U85" s="256"/>
      <c r="V85" s="278">
        <f>生産者価格評価表!DZ85</f>
        <v>1668709</v>
      </c>
      <c r="W85" s="279">
        <f>雇用表!D85</f>
        <v>36275</v>
      </c>
      <c r="X85" s="280">
        <f>雇用表!G85</f>
        <v>36275</v>
      </c>
      <c r="Y85" s="281">
        <f t="shared" si="10"/>
        <v>2.1738361811436267E-2</v>
      </c>
      <c r="Z85" s="282">
        <f t="shared" si="11"/>
        <v>2.1738361811436267E-2</v>
      </c>
      <c r="AA85" s="203"/>
      <c r="AB85" s="278">
        <f>生産者価格評価表!DZ85</f>
        <v>1668709</v>
      </c>
      <c r="AC85" s="283">
        <v>394117</v>
      </c>
      <c r="AD85" s="284">
        <f t="shared" si="12"/>
        <v>0.23618078406720405</v>
      </c>
      <c r="AE85" s="193"/>
      <c r="AF85" s="278">
        <f>生産者価格評価表!DZ85</f>
        <v>1668709</v>
      </c>
      <c r="AG85" s="285">
        <v>328866</v>
      </c>
      <c r="AH85" s="284">
        <f t="shared" si="13"/>
        <v>0.19707810049565264</v>
      </c>
      <c r="AI85" s="265"/>
      <c r="AJ85" s="286">
        <f>生産者価格評価表!DJ85</f>
        <v>499934</v>
      </c>
      <c r="AK85" s="287">
        <v>2.5134126631889608E-3</v>
      </c>
      <c r="AL85" s="194"/>
    </row>
    <row r="86" spans="1:38" ht="14" customHeight="1">
      <c r="A86" s="246">
        <v>80</v>
      </c>
      <c r="B86" s="190" t="s">
        <v>279</v>
      </c>
      <c r="C86" s="191" t="s">
        <v>280</v>
      </c>
      <c r="D86" s="195"/>
      <c r="E86" s="271">
        <v>0</v>
      </c>
      <c r="F86" s="272">
        <v>0</v>
      </c>
      <c r="G86" s="271">
        <v>0</v>
      </c>
      <c r="H86" s="273">
        <v>0</v>
      </c>
      <c r="I86" s="273">
        <v>0</v>
      </c>
      <c r="J86" s="273">
        <v>0</v>
      </c>
      <c r="K86" s="273">
        <v>0</v>
      </c>
      <c r="L86" s="291"/>
      <c r="M86" s="272">
        <v>0</v>
      </c>
      <c r="N86" s="288"/>
      <c r="O86" s="274">
        <f>生産者価格評価表!DP86</f>
        <v>739033</v>
      </c>
      <c r="P86" s="275">
        <f>ABS(生産者価格評価表!DV86)</f>
        <v>0</v>
      </c>
      <c r="Q86" s="276">
        <f t="shared" si="9"/>
        <v>0</v>
      </c>
      <c r="R86" s="275">
        <f>ABS(生産者価格評価表!DX86)</f>
        <v>0</v>
      </c>
      <c r="S86" s="276">
        <f t="shared" si="14"/>
        <v>0</v>
      </c>
      <c r="T86" s="277">
        <f t="shared" si="8"/>
        <v>1</v>
      </c>
      <c r="U86" s="256"/>
      <c r="V86" s="278">
        <f>生産者価格評価表!DZ86</f>
        <v>811755</v>
      </c>
      <c r="W86" s="279">
        <f>雇用表!D86</f>
        <v>79190</v>
      </c>
      <c r="X86" s="280">
        <f>雇用表!G86</f>
        <v>77735</v>
      </c>
      <c r="Y86" s="281">
        <f t="shared" si="10"/>
        <v>9.7554064958023046E-2</v>
      </c>
      <c r="Z86" s="282">
        <f t="shared" si="11"/>
        <v>9.5761652222653385E-2</v>
      </c>
      <c r="AA86" s="203"/>
      <c r="AB86" s="278">
        <f>生産者価格評価表!DZ86</f>
        <v>811755</v>
      </c>
      <c r="AC86" s="283">
        <v>553732</v>
      </c>
      <c r="AD86" s="284">
        <f t="shared" si="12"/>
        <v>0.68214177923141839</v>
      </c>
      <c r="AE86" s="193"/>
      <c r="AF86" s="278">
        <f>生産者価格評価表!DZ86</f>
        <v>811755</v>
      </c>
      <c r="AG86" s="285">
        <v>376159</v>
      </c>
      <c r="AH86" s="284">
        <f t="shared" si="13"/>
        <v>0.46338981589272626</v>
      </c>
      <c r="AI86" s="265"/>
      <c r="AJ86" s="286">
        <f>生産者価格評価表!DJ86</f>
        <v>182006</v>
      </c>
      <c r="AK86" s="287">
        <v>1.3080415168862142E-3</v>
      </c>
      <c r="AL86" s="194"/>
    </row>
    <row r="87" spans="1:38" ht="14" customHeight="1">
      <c r="A87" s="246">
        <v>81</v>
      </c>
      <c r="B87" s="190" t="s">
        <v>281</v>
      </c>
      <c r="C87" s="191" t="s">
        <v>282</v>
      </c>
      <c r="D87" s="195"/>
      <c r="E87" s="271">
        <v>0</v>
      </c>
      <c r="F87" s="272">
        <v>0</v>
      </c>
      <c r="G87" s="271">
        <v>0</v>
      </c>
      <c r="H87" s="273">
        <v>0</v>
      </c>
      <c r="I87" s="273">
        <v>0</v>
      </c>
      <c r="J87" s="273">
        <v>0</v>
      </c>
      <c r="K87" s="273">
        <v>0</v>
      </c>
      <c r="L87" s="273">
        <v>0</v>
      </c>
      <c r="M87" s="290"/>
      <c r="N87" s="288"/>
      <c r="O87" s="274">
        <f>生産者価格評価表!DP87</f>
        <v>2835505</v>
      </c>
      <c r="P87" s="275">
        <f>ABS(生産者価格評価表!DV87)</f>
        <v>0</v>
      </c>
      <c r="Q87" s="276">
        <f t="shared" si="9"/>
        <v>0</v>
      </c>
      <c r="R87" s="275">
        <f>ABS(生産者価格評価表!DX87)</f>
        <v>0</v>
      </c>
      <c r="S87" s="276">
        <f t="shared" si="14"/>
        <v>0</v>
      </c>
      <c r="T87" s="277">
        <f t="shared" si="8"/>
        <v>1</v>
      </c>
      <c r="U87" s="256"/>
      <c r="V87" s="278">
        <f>生産者価格評価表!DZ87</f>
        <v>3045236</v>
      </c>
      <c r="W87" s="279">
        <f>雇用表!D87</f>
        <v>201366</v>
      </c>
      <c r="X87" s="280">
        <f>雇用表!G87</f>
        <v>200592</v>
      </c>
      <c r="Y87" s="281">
        <f t="shared" si="10"/>
        <v>6.6124924308001085E-2</v>
      </c>
      <c r="Z87" s="282">
        <f t="shared" si="11"/>
        <v>6.587075681490695E-2</v>
      </c>
      <c r="AA87" s="203"/>
      <c r="AB87" s="278">
        <f>生産者価格評価表!DZ87</f>
        <v>3045236</v>
      </c>
      <c r="AC87" s="283">
        <v>1831199</v>
      </c>
      <c r="AD87" s="284">
        <f t="shared" si="12"/>
        <v>0.60133237620992264</v>
      </c>
      <c r="AE87" s="193"/>
      <c r="AF87" s="278">
        <f>生産者価格評価表!DZ87</f>
        <v>3045236</v>
      </c>
      <c r="AG87" s="285">
        <v>958554</v>
      </c>
      <c r="AH87" s="284">
        <f t="shared" si="13"/>
        <v>0.31477166301725057</v>
      </c>
      <c r="AI87" s="265"/>
      <c r="AJ87" s="286">
        <f>生産者価格評価表!DJ87</f>
        <v>431164</v>
      </c>
      <c r="AK87" s="287">
        <v>4.8366391934823354E-3</v>
      </c>
      <c r="AL87" s="194"/>
    </row>
    <row r="88" spans="1:38" ht="14" customHeight="1">
      <c r="A88" s="246">
        <v>82</v>
      </c>
      <c r="B88" s="188" t="s">
        <v>283</v>
      </c>
      <c r="C88" s="185" t="s">
        <v>284</v>
      </c>
      <c r="D88" s="195"/>
      <c r="E88" s="271">
        <v>0</v>
      </c>
      <c r="F88" s="272">
        <v>0</v>
      </c>
      <c r="G88" s="271">
        <v>0</v>
      </c>
      <c r="H88" s="273">
        <v>0</v>
      </c>
      <c r="I88" s="273">
        <v>0</v>
      </c>
      <c r="J88" s="273">
        <v>0</v>
      </c>
      <c r="K88" s="273">
        <v>0</v>
      </c>
      <c r="L88" s="273">
        <v>0</v>
      </c>
      <c r="M88" s="272">
        <v>0</v>
      </c>
      <c r="N88" s="288"/>
      <c r="O88" s="274">
        <f>生産者価格評価表!DP88</f>
        <v>6488322</v>
      </c>
      <c r="P88" s="275">
        <f>ABS(生産者価格評価表!DV88)</f>
        <v>134086</v>
      </c>
      <c r="Q88" s="276">
        <f t="shared" si="9"/>
        <v>2.0665743777821138E-2</v>
      </c>
      <c r="R88" s="275">
        <f>ABS(生産者価格評価表!DX88)</f>
        <v>134086</v>
      </c>
      <c r="S88" s="276">
        <f t="shared" si="14"/>
        <v>2.0665743777821138E-2</v>
      </c>
      <c r="T88" s="277">
        <f t="shared" si="8"/>
        <v>0.97933425622217884</v>
      </c>
      <c r="U88" s="256"/>
      <c r="V88" s="278">
        <f>生産者価格評価表!DZ88</f>
        <v>6617483</v>
      </c>
      <c r="W88" s="279">
        <f>雇用表!D88</f>
        <v>392628</v>
      </c>
      <c r="X88" s="280">
        <f>雇用表!G88</f>
        <v>320279</v>
      </c>
      <c r="Y88" s="281">
        <f t="shared" si="10"/>
        <v>5.9331924237659546E-2</v>
      </c>
      <c r="Z88" s="282">
        <f t="shared" si="11"/>
        <v>4.8398915418445349E-2</v>
      </c>
      <c r="AA88" s="203"/>
      <c r="AB88" s="278">
        <f>生産者価格評価表!DZ88</f>
        <v>6617483</v>
      </c>
      <c r="AC88" s="283">
        <v>3954642</v>
      </c>
      <c r="AD88" s="284">
        <f t="shared" si="12"/>
        <v>0.59760516196263747</v>
      </c>
      <c r="AE88" s="193"/>
      <c r="AF88" s="278">
        <f>生産者価格評価表!DZ88</f>
        <v>6617483</v>
      </c>
      <c r="AG88" s="285">
        <v>1785902</v>
      </c>
      <c r="AH88" s="284">
        <f t="shared" si="13"/>
        <v>0.26987632608954187</v>
      </c>
      <c r="AI88" s="265"/>
      <c r="AJ88" s="286">
        <f>生産者価格評価表!DJ88</f>
        <v>2540909</v>
      </c>
      <c r="AK88" s="287">
        <v>1.4415366307853481E-2</v>
      </c>
      <c r="AL88" s="194"/>
    </row>
    <row r="89" spans="1:38" ht="14" customHeight="1">
      <c r="A89" s="246">
        <v>83</v>
      </c>
      <c r="B89" s="188" t="s">
        <v>285</v>
      </c>
      <c r="C89" s="185" t="s">
        <v>286</v>
      </c>
      <c r="D89" s="195"/>
      <c r="E89" s="271">
        <v>0</v>
      </c>
      <c r="F89" s="272">
        <v>0</v>
      </c>
      <c r="G89" s="271">
        <v>0</v>
      </c>
      <c r="H89" s="273">
        <v>0</v>
      </c>
      <c r="I89" s="273">
        <v>0</v>
      </c>
      <c r="J89" s="273">
        <v>0</v>
      </c>
      <c r="K89" s="273">
        <v>0</v>
      </c>
      <c r="L89" s="273">
        <v>0</v>
      </c>
      <c r="M89" s="272">
        <v>0</v>
      </c>
      <c r="N89" s="288"/>
      <c r="O89" s="274">
        <f>生産者価格評価表!DP89</f>
        <v>1531047</v>
      </c>
      <c r="P89" s="275">
        <f>ABS(生産者価格評価表!DV89)</f>
        <v>1391</v>
      </c>
      <c r="Q89" s="276">
        <f t="shared" si="9"/>
        <v>9.0852860820079336E-4</v>
      </c>
      <c r="R89" s="275">
        <f>ABS(生産者価格評価表!DX89)</f>
        <v>1391</v>
      </c>
      <c r="S89" s="276">
        <f t="shared" si="14"/>
        <v>9.0852860820079336E-4</v>
      </c>
      <c r="T89" s="277">
        <f t="shared" si="8"/>
        <v>0.99909147139179921</v>
      </c>
      <c r="U89" s="256"/>
      <c r="V89" s="278">
        <f>生産者価格評価表!DZ89</f>
        <v>1532744</v>
      </c>
      <c r="W89" s="279">
        <f>雇用表!D89</f>
        <v>178690</v>
      </c>
      <c r="X89" s="280">
        <f>雇用表!G89</f>
        <v>176679</v>
      </c>
      <c r="Y89" s="281">
        <f t="shared" si="10"/>
        <v>0.11658176446947435</v>
      </c>
      <c r="Z89" s="282">
        <f t="shared" si="11"/>
        <v>0.11526973845599787</v>
      </c>
      <c r="AA89" s="203"/>
      <c r="AB89" s="278">
        <f>生産者価格評価表!DZ89</f>
        <v>1532744</v>
      </c>
      <c r="AC89" s="283">
        <v>1198209</v>
      </c>
      <c r="AD89" s="284">
        <f t="shared" si="12"/>
        <v>0.781741112671131</v>
      </c>
      <c r="AE89" s="193"/>
      <c r="AF89" s="278">
        <f>生産者価格評価表!DZ89</f>
        <v>1532744</v>
      </c>
      <c r="AG89" s="285">
        <v>912856</v>
      </c>
      <c r="AH89" s="284">
        <f t="shared" si="13"/>
        <v>0.59556977551371915</v>
      </c>
      <c r="AI89" s="265"/>
      <c r="AJ89" s="286">
        <f>生産者価格評価表!DJ89</f>
        <v>160443</v>
      </c>
      <c r="AK89" s="287">
        <v>2.4934844621775894E-3</v>
      </c>
      <c r="AL89" s="194"/>
    </row>
    <row r="90" spans="1:38" ht="14" customHeight="1">
      <c r="A90" s="246">
        <v>84</v>
      </c>
      <c r="B90" s="188" t="s">
        <v>287</v>
      </c>
      <c r="C90" s="185" t="s">
        <v>288</v>
      </c>
      <c r="D90" s="195"/>
      <c r="E90" s="271">
        <v>0</v>
      </c>
      <c r="F90" s="272">
        <v>0</v>
      </c>
      <c r="G90" s="271">
        <v>0</v>
      </c>
      <c r="H90" s="273">
        <v>0</v>
      </c>
      <c r="I90" s="273">
        <v>0</v>
      </c>
      <c r="J90" s="273">
        <v>0</v>
      </c>
      <c r="K90" s="273">
        <v>0</v>
      </c>
      <c r="L90" s="273">
        <v>0</v>
      </c>
      <c r="M90" s="272">
        <v>0</v>
      </c>
      <c r="N90" s="288"/>
      <c r="O90" s="274">
        <f>生産者価格評価表!DP90</f>
        <v>17979874</v>
      </c>
      <c r="P90" s="275">
        <f>ABS(生産者価格評価表!DV90)</f>
        <v>122117</v>
      </c>
      <c r="Q90" s="276">
        <f t="shared" si="9"/>
        <v>6.7918718451530861E-3</v>
      </c>
      <c r="R90" s="275">
        <f>ABS(生産者価格評価表!DX90)</f>
        <v>122117</v>
      </c>
      <c r="S90" s="276">
        <f t="shared" si="14"/>
        <v>6.7918718451530861E-3</v>
      </c>
      <c r="T90" s="277">
        <f t="shared" si="8"/>
        <v>0.99320812815484694</v>
      </c>
      <c r="U90" s="256"/>
      <c r="V90" s="278">
        <f>生産者価格評価表!DZ90</f>
        <v>17952626</v>
      </c>
      <c r="W90" s="279">
        <f>雇用表!D90</f>
        <v>158472</v>
      </c>
      <c r="X90" s="280">
        <f>雇用表!G90</f>
        <v>156181</v>
      </c>
      <c r="Y90" s="281">
        <f t="shared" si="10"/>
        <v>8.8272322945957878E-3</v>
      </c>
      <c r="Z90" s="282">
        <f t="shared" si="11"/>
        <v>8.6996186518897012E-3</v>
      </c>
      <c r="AA90" s="203"/>
      <c r="AB90" s="278">
        <f>生産者価格評価表!DZ90</f>
        <v>17952626</v>
      </c>
      <c r="AC90" s="283">
        <v>8106739</v>
      </c>
      <c r="AD90" s="284">
        <f t="shared" si="12"/>
        <v>0.45156285214207659</v>
      </c>
      <c r="AE90" s="193"/>
      <c r="AF90" s="278">
        <f>生産者価格評価表!DZ90</f>
        <v>17952626</v>
      </c>
      <c r="AG90" s="285">
        <v>1353866</v>
      </c>
      <c r="AH90" s="284">
        <f t="shared" si="13"/>
        <v>7.5413257091191011E-2</v>
      </c>
      <c r="AI90" s="265"/>
      <c r="AJ90" s="286">
        <f>生産者価格評価表!DJ90</f>
        <v>8834910</v>
      </c>
      <c r="AK90" s="287">
        <v>4.9680150245893881E-2</v>
      </c>
      <c r="AL90" s="194"/>
    </row>
    <row r="91" spans="1:38" ht="14" customHeight="1">
      <c r="A91" s="246">
        <v>85</v>
      </c>
      <c r="B91" s="188" t="s">
        <v>289</v>
      </c>
      <c r="C91" s="185" t="s">
        <v>290</v>
      </c>
      <c r="D91" s="195"/>
      <c r="E91" s="271">
        <v>0</v>
      </c>
      <c r="F91" s="272">
        <v>0</v>
      </c>
      <c r="G91" s="271">
        <v>0</v>
      </c>
      <c r="H91" s="273">
        <v>0</v>
      </c>
      <c r="I91" s="273">
        <v>0</v>
      </c>
      <c r="J91" s="273">
        <v>0</v>
      </c>
      <c r="K91" s="273">
        <v>0</v>
      </c>
      <c r="L91" s="273">
        <v>0</v>
      </c>
      <c r="M91" s="272">
        <v>0</v>
      </c>
      <c r="N91" s="288"/>
      <c r="O91" s="274">
        <f>生産者価格評価表!DP91</f>
        <v>4396214</v>
      </c>
      <c r="P91" s="275">
        <f>ABS(生産者価格評価表!DV91)</f>
        <v>0</v>
      </c>
      <c r="Q91" s="276">
        <f t="shared" si="9"/>
        <v>0</v>
      </c>
      <c r="R91" s="275">
        <f>ABS(生産者価格評価表!DX91)</f>
        <v>0</v>
      </c>
      <c r="S91" s="276">
        <f t="shared" si="14"/>
        <v>0</v>
      </c>
      <c r="T91" s="277">
        <f t="shared" si="8"/>
        <v>1</v>
      </c>
      <c r="U91" s="256"/>
      <c r="V91" s="278">
        <f>生産者価格評価表!DZ91</f>
        <v>4396241</v>
      </c>
      <c r="W91" s="279">
        <f>雇用表!D91</f>
        <v>80382</v>
      </c>
      <c r="X91" s="280">
        <f>雇用表!G91</f>
        <v>80382</v>
      </c>
      <c r="Y91" s="281">
        <f t="shared" si="10"/>
        <v>1.828425693677849E-2</v>
      </c>
      <c r="Z91" s="282">
        <f t="shared" si="11"/>
        <v>1.828425693677849E-2</v>
      </c>
      <c r="AA91" s="203"/>
      <c r="AB91" s="278">
        <f>生産者価格評価表!DZ91</f>
        <v>4396241</v>
      </c>
      <c r="AC91" s="283">
        <v>2018256</v>
      </c>
      <c r="AD91" s="284">
        <f t="shared" si="12"/>
        <v>0.45908675161348073</v>
      </c>
      <c r="AE91" s="193"/>
      <c r="AF91" s="278">
        <f>生産者価格評価表!DZ91</f>
        <v>4396241</v>
      </c>
      <c r="AG91" s="285">
        <v>698329</v>
      </c>
      <c r="AH91" s="284">
        <f t="shared" si="13"/>
        <v>0.15884684210897446</v>
      </c>
      <c r="AI91" s="265"/>
      <c r="AJ91" s="286">
        <f>生産者価格評価表!DJ91</f>
        <v>1614804</v>
      </c>
      <c r="AK91" s="287">
        <v>1.013416297333067E-2</v>
      </c>
      <c r="AL91" s="194"/>
    </row>
    <row r="92" spans="1:38" ht="14" customHeight="1">
      <c r="A92" s="246">
        <v>86</v>
      </c>
      <c r="B92" s="188" t="s">
        <v>291</v>
      </c>
      <c r="C92" s="185" t="s">
        <v>292</v>
      </c>
      <c r="D92" s="195"/>
      <c r="E92" s="271">
        <v>1.2174000000000001E-2</v>
      </c>
      <c r="F92" s="272">
        <v>2.0642000000000001E-2</v>
      </c>
      <c r="G92" s="271">
        <v>1.1E-5</v>
      </c>
      <c r="H92" s="273">
        <v>3.019E-3</v>
      </c>
      <c r="I92" s="273">
        <v>0</v>
      </c>
      <c r="J92" s="273">
        <v>0</v>
      </c>
      <c r="K92" s="273">
        <v>7.9999999999999996E-6</v>
      </c>
      <c r="L92" s="273">
        <v>1.73E-4</v>
      </c>
      <c r="M92" s="272">
        <v>1.0399999999999999E-3</v>
      </c>
      <c r="N92" s="288"/>
      <c r="O92" s="274">
        <f>生産者価格評価表!DP92</f>
        <v>29483561</v>
      </c>
      <c r="P92" s="275">
        <f>ABS(生産者価格評価表!DV92)</f>
        <v>3272978</v>
      </c>
      <c r="Q92" s="276">
        <f t="shared" si="9"/>
        <v>0.11101026772173145</v>
      </c>
      <c r="R92" s="275">
        <f>ABS(生産者価格評価表!DX92)</f>
        <v>3272978</v>
      </c>
      <c r="S92" s="276">
        <f t="shared" si="14"/>
        <v>0.11101026772173145</v>
      </c>
      <c r="T92" s="277">
        <f t="shared" si="8"/>
        <v>0.8889897322782685</v>
      </c>
      <c r="U92" s="256"/>
      <c r="V92" s="278">
        <f>生産者価格評価表!DZ92</f>
        <v>27277475</v>
      </c>
      <c r="W92" s="279">
        <f>雇用表!D92</f>
        <v>1449347</v>
      </c>
      <c r="X92" s="280">
        <f>雇用表!G92</f>
        <v>1369040</v>
      </c>
      <c r="Y92" s="281">
        <f t="shared" si="10"/>
        <v>5.3133473681123346E-2</v>
      </c>
      <c r="Z92" s="282">
        <f t="shared" si="11"/>
        <v>5.0189396195945556E-2</v>
      </c>
      <c r="AA92" s="203"/>
      <c r="AB92" s="278">
        <f>生産者価格評価表!DZ92</f>
        <v>27277475</v>
      </c>
      <c r="AC92" s="283">
        <v>17373189</v>
      </c>
      <c r="AD92" s="284">
        <f t="shared" si="12"/>
        <v>0.63690605527087829</v>
      </c>
      <c r="AE92" s="193"/>
      <c r="AF92" s="278">
        <f>生産者価格評価表!DZ92</f>
        <v>27277475</v>
      </c>
      <c r="AG92" s="285">
        <v>9550609</v>
      </c>
      <c r="AH92" s="284">
        <f t="shared" si="13"/>
        <v>0.35012804520946311</v>
      </c>
      <c r="AI92" s="265"/>
      <c r="AJ92" s="286">
        <f>生産者価格評価表!DJ92</f>
        <v>3094071</v>
      </c>
      <c r="AK92" s="287">
        <v>2.2386095753427565E-2</v>
      </c>
      <c r="AL92" s="194"/>
    </row>
    <row r="93" spans="1:38" ht="14" customHeight="1">
      <c r="A93" s="246">
        <v>87</v>
      </c>
      <c r="B93" s="188" t="s">
        <v>293</v>
      </c>
      <c r="C93" s="185" t="s">
        <v>294</v>
      </c>
      <c r="D93" s="195"/>
      <c r="E93" s="271">
        <v>0</v>
      </c>
      <c r="F93" s="272">
        <v>0</v>
      </c>
      <c r="G93" s="271">
        <v>0</v>
      </c>
      <c r="H93" s="273">
        <v>0</v>
      </c>
      <c r="I93" s="273">
        <v>0</v>
      </c>
      <c r="J93" s="273">
        <v>0</v>
      </c>
      <c r="K93" s="273">
        <v>0</v>
      </c>
      <c r="L93" s="273">
        <v>0</v>
      </c>
      <c r="M93" s="272">
        <v>0</v>
      </c>
      <c r="N93" s="288"/>
      <c r="O93" s="274">
        <f>生産者価格評価表!DP93</f>
        <v>8442830</v>
      </c>
      <c r="P93" s="275">
        <f>ABS(生産者価格評価表!DV93)</f>
        <v>63381</v>
      </c>
      <c r="Q93" s="276">
        <f t="shared" si="9"/>
        <v>7.5070799719999101E-3</v>
      </c>
      <c r="R93" s="275">
        <f>ABS(生産者価格評価表!DX93)</f>
        <v>63381</v>
      </c>
      <c r="S93" s="276">
        <f t="shared" si="14"/>
        <v>7.5070799719999101E-3</v>
      </c>
      <c r="T93" s="277">
        <f t="shared" si="8"/>
        <v>0.99249292002800005</v>
      </c>
      <c r="U93" s="256"/>
      <c r="V93" s="278">
        <f>生産者価格評価表!DZ93</f>
        <v>8424576</v>
      </c>
      <c r="W93" s="279">
        <f>雇用表!D93</f>
        <v>282918</v>
      </c>
      <c r="X93" s="280">
        <f>雇用表!G93</f>
        <v>246834</v>
      </c>
      <c r="Y93" s="281">
        <f t="shared" si="10"/>
        <v>3.3582461598067367E-2</v>
      </c>
      <c r="Z93" s="282">
        <f t="shared" si="11"/>
        <v>2.9299278681799535E-2</v>
      </c>
      <c r="AA93" s="203"/>
      <c r="AB93" s="278">
        <f>生産者価格評価表!DZ93</f>
        <v>8424576</v>
      </c>
      <c r="AC93" s="283">
        <v>3443807</v>
      </c>
      <c r="AD93" s="284">
        <f t="shared" si="12"/>
        <v>0.4087810472598265</v>
      </c>
      <c r="AE93" s="193"/>
      <c r="AF93" s="278">
        <f>生産者価格評価表!DZ93</f>
        <v>8424576</v>
      </c>
      <c r="AG93" s="285">
        <v>1634884</v>
      </c>
      <c r="AH93" s="284">
        <f t="shared" si="13"/>
        <v>0.19406127976054818</v>
      </c>
      <c r="AI93" s="265"/>
      <c r="AJ93" s="286">
        <f>生産者価格評価表!DJ93</f>
        <v>1827580</v>
      </c>
      <c r="AK93" s="287">
        <v>1.787125266262202E-2</v>
      </c>
      <c r="AL93" s="194"/>
    </row>
    <row r="94" spans="1:38" ht="14" customHeight="1">
      <c r="A94" s="246">
        <v>88</v>
      </c>
      <c r="B94" s="188" t="s">
        <v>295</v>
      </c>
      <c r="C94" s="185" t="s">
        <v>296</v>
      </c>
      <c r="D94" s="195"/>
      <c r="E94" s="271">
        <v>3.0232999999999999E-2</v>
      </c>
      <c r="F94" s="272">
        <v>0.133884</v>
      </c>
      <c r="G94" s="271">
        <v>1.3999999999999999E-4</v>
      </c>
      <c r="H94" s="273">
        <v>1.8270000000000002E-2</v>
      </c>
      <c r="I94" s="273">
        <v>3.9999999999999998E-6</v>
      </c>
      <c r="J94" s="273">
        <v>4.6E-5</v>
      </c>
      <c r="K94" s="273">
        <v>2.5000000000000001E-5</v>
      </c>
      <c r="L94" s="273">
        <v>1.17E-3</v>
      </c>
      <c r="M94" s="272">
        <v>4.0260000000000001E-3</v>
      </c>
      <c r="N94" s="288"/>
      <c r="O94" s="274">
        <f>生産者価格評価表!DP94</f>
        <v>7002556</v>
      </c>
      <c r="P94" s="275">
        <f>ABS(生産者価格評価表!DV94)</f>
        <v>263994</v>
      </c>
      <c r="Q94" s="276">
        <f t="shared" si="9"/>
        <v>3.7699662808837228E-2</v>
      </c>
      <c r="R94" s="275">
        <f>ABS(生産者価格評価表!DX94)</f>
        <v>263994</v>
      </c>
      <c r="S94" s="276">
        <f t="shared" si="14"/>
        <v>3.7699662808837228E-2</v>
      </c>
      <c r="T94" s="277">
        <f t="shared" si="8"/>
        <v>0.96230033719116281</v>
      </c>
      <c r="U94" s="256"/>
      <c r="V94" s="278">
        <f>生産者価格評価表!DZ94</f>
        <v>6925070</v>
      </c>
      <c r="W94" s="279">
        <f>雇用表!D94</f>
        <v>294909</v>
      </c>
      <c r="X94" s="280">
        <f>雇用表!G94</f>
        <v>250672</v>
      </c>
      <c r="Y94" s="281">
        <f t="shared" si="10"/>
        <v>4.258570671487797E-2</v>
      </c>
      <c r="Z94" s="282">
        <f t="shared" si="11"/>
        <v>3.6197756845779173E-2</v>
      </c>
      <c r="AA94" s="203"/>
      <c r="AB94" s="278">
        <f>生産者価格評価表!DZ94</f>
        <v>6925070</v>
      </c>
      <c r="AC94" s="283">
        <v>3594961</v>
      </c>
      <c r="AD94" s="284">
        <f t="shared" si="12"/>
        <v>0.5191226947886447</v>
      </c>
      <c r="AE94" s="193"/>
      <c r="AF94" s="278">
        <f>生産者価格評価表!DZ94</f>
        <v>6925070</v>
      </c>
      <c r="AG94" s="285">
        <v>1648146</v>
      </c>
      <c r="AH94" s="284">
        <f t="shared" si="13"/>
        <v>0.23799701663665493</v>
      </c>
      <c r="AI94" s="265"/>
      <c r="AJ94" s="286">
        <f>生産者価格評価表!DJ94</f>
        <v>1134123</v>
      </c>
      <c r="AK94" s="287">
        <v>1.1790266294481369E-2</v>
      </c>
      <c r="AL94" s="194"/>
    </row>
    <row r="95" spans="1:38" ht="14" customHeight="1">
      <c r="A95" s="246">
        <v>89</v>
      </c>
      <c r="B95" s="188" t="s">
        <v>297</v>
      </c>
      <c r="C95" s="185" t="s">
        <v>7</v>
      </c>
      <c r="D95" s="195"/>
      <c r="E95" s="271">
        <v>0</v>
      </c>
      <c r="F95" s="272">
        <v>0</v>
      </c>
      <c r="G95" s="271">
        <v>0</v>
      </c>
      <c r="H95" s="273">
        <v>0</v>
      </c>
      <c r="I95" s="273">
        <v>0</v>
      </c>
      <c r="J95" s="273">
        <v>0</v>
      </c>
      <c r="K95" s="273">
        <v>0</v>
      </c>
      <c r="L95" s="273">
        <v>0</v>
      </c>
      <c r="M95" s="272">
        <v>0</v>
      </c>
      <c r="N95" s="288"/>
      <c r="O95" s="274">
        <f>生産者価格評価表!DP95</f>
        <v>42626802</v>
      </c>
      <c r="P95" s="275">
        <f>ABS(生産者価格評価表!DV95)</f>
        <v>0</v>
      </c>
      <c r="Q95" s="276">
        <f t="shared" si="9"/>
        <v>0</v>
      </c>
      <c r="R95" s="275">
        <f>ABS(生産者価格評価表!DX95)</f>
        <v>0</v>
      </c>
      <c r="S95" s="276">
        <f t="shared" si="14"/>
        <v>0</v>
      </c>
      <c r="T95" s="277">
        <f t="shared" si="8"/>
        <v>1</v>
      </c>
      <c r="U95" s="256"/>
      <c r="V95" s="278">
        <f>生産者価格評価表!DZ95</f>
        <v>42626802</v>
      </c>
      <c r="W95" s="279">
        <f>雇用表!D95</f>
        <v>2030676</v>
      </c>
      <c r="X95" s="280">
        <f>雇用表!G95</f>
        <v>2030676</v>
      </c>
      <c r="Y95" s="281">
        <f t="shared" si="10"/>
        <v>4.7638478720500775E-2</v>
      </c>
      <c r="Z95" s="282">
        <f t="shared" si="11"/>
        <v>4.7638478720500775E-2</v>
      </c>
      <c r="AA95" s="203"/>
      <c r="AB95" s="278">
        <f>生産者価格評価表!DZ95</f>
        <v>42626802</v>
      </c>
      <c r="AC95" s="283">
        <v>30260427</v>
      </c>
      <c r="AD95" s="284">
        <f t="shared" si="12"/>
        <v>0.7098920299017506</v>
      </c>
      <c r="AE95" s="193"/>
      <c r="AF95" s="278">
        <f>生産者価格評価表!DZ95</f>
        <v>42626802</v>
      </c>
      <c r="AG95" s="285">
        <v>14470543</v>
      </c>
      <c r="AH95" s="284">
        <f t="shared" si="13"/>
        <v>0.3394705284248159</v>
      </c>
      <c r="AI95" s="265"/>
      <c r="AJ95" s="286">
        <f>生産者価格評価表!DJ95</f>
        <v>1233128</v>
      </c>
      <c r="AK95" s="287">
        <v>4.8308626347028198E-3</v>
      </c>
      <c r="AL95" s="194"/>
    </row>
    <row r="96" spans="1:38" ht="14" customHeight="1">
      <c r="A96" s="246">
        <v>90</v>
      </c>
      <c r="B96" s="188" t="s">
        <v>298</v>
      </c>
      <c r="C96" s="185" t="s">
        <v>299</v>
      </c>
      <c r="D96" s="195"/>
      <c r="E96" s="271">
        <v>0</v>
      </c>
      <c r="F96" s="272">
        <v>0</v>
      </c>
      <c r="G96" s="271">
        <v>0</v>
      </c>
      <c r="H96" s="273">
        <v>2.6999999999999999E-5</v>
      </c>
      <c r="I96" s="273">
        <v>0</v>
      </c>
      <c r="J96" s="273">
        <v>0</v>
      </c>
      <c r="K96" s="273">
        <v>0</v>
      </c>
      <c r="L96" s="273">
        <v>0</v>
      </c>
      <c r="M96" s="272">
        <v>0</v>
      </c>
      <c r="N96" s="288"/>
      <c r="O96" s="274">
        <f>生産者価格評価表!DP96</f>
        <v>25705348</v>
      </c>
      <c r="P96" s="275">
        <f>ABS(生産者価格評価表!DV96)</f>
        <v>22909</v>
      </c>
      <c r="Q96" s="276">
        <f t="shared" si="9"/>
        <v>8.9121532219676623E-4</v>
      </c>
      <c r="R96" s="275">
        <f>ABS(生産者価格評価表!DX96)</f>
        <v>22909</v>
      </c>
      <c r="S96" s="276">
        <f t="shared" si="14"/>
        <v>8.9121532219676623E-4</v>
      </c>
      <c r="T96" s="277">
        <f t="shared" si="8"/>
        <v>0.99910878467780329</v>
      </c>
      <c r="U96" s="256"/>
      <c r="V96" s="278">
        <f>生産者価格評価表!DZ96</f>
        <v>25706319</v>
      </c>
      <c r="W96" s="279">
        <f>雇用表!D96</f>
        <v>2592954</v>
      </c>
      <c r="X96" s="280">
        <f>雇用表!G96</f>
        <v>2588111</v>
      </c>
      <c r="Y96" s="281">
        <f t="shared" si="10"/>
        <v>0.10086835069618486</v>
      </c>
      <c r="Z96" s="282">
        <f t="shared" si="11"/>
        <v>0.10067995343868565</v>
      </c>
      <c r="AA96" s="203"/>
      <c r="AB96" s="278">
        <f>生産者価格評価表!DZ96</f>
        <v>25706319</v>
      </c>
      <c r="AC96" s="283">
        <v>20451634</v>
      </c>
      <c r="AD96" s="284">
        <f t="shared" si="12"/>
        <v>0.79558780858511868</v>
      </c>
      <c r="AE96" s="193"/>
      <c r="AF96" s="278">
        <f>生産者価格評価表!DZ96</f>
        <v>25706319</v>
      </c>
      <c r="AG96" s="285">
        <v>15463427</v>
      </c>
      <c r="AH96" s="284">
        <f t="shared" si="13"/>
        <v>0.60154186213903282</v>
      </c>
      <c r="AI96" s="265"/>
      <c r="AJ96" s="292">
        <f>'7211'!$E$168</f>
        <v>4733693</v>
      </c>
      <c r="AK96" s="287">
        <v>1.7769897572949851E-2</v>
      </c>
      <c r="AL96" s="194"/>
    </row>
    <row r="97" spans="1:38" ht="14" customHeight="1">
      <c r="A97" s="246">
        <v>91</v>
      </c>
      <c r="B97" s="188" t="s">
        <v>300</v>
      </c>
      <c r="C97" s="185" t="s">
        <v>301</v>
      </c>
      <c r="D97" s="195"/>
      <c r="E97" s="271">
        <v>0</v>
      </c>
      <c r="F97" s="272">
        <v>0</v>
      </c>
      <c r="G97" s="271">
        <v>0</v>
      </c>
      <c r="H97" s="273">
        <v>0</v>
      </c>
      <c r="I97" s="273">
        <v>0</v>
      </c>
      <c r="J97" s="273">
        <v>0</v>
      </c>
      <c r="K97" s="273">
        <v>0</v>
      </c>
      <c r="L97" s="273">
        <v>0</v>
      </c>
      <c r="M97" s="272">
        <v>0</v>
      </c>
      <c r="N97" s="288"/>
      <c r="O97" s="274">
        <f>生産者価格評価表!DP97</f>
        <v>21406802</v>
      </c>
      <c r="P97" s="275">
        <f>ABS(生産者価格評価表!DV97)</f>
        <v>2010285</v>
      </c>
      <c r="Q97" s="276">
        <f t="shared" si="9"/>
        <v>9.3908702476904304E-2</v>
      </c>
      <c r="R97" s="275">
        <f>ABS(生産者価格評価表!DX97)</f>
        <v>2010285</v>
      </c>
      <c r="S97" s="276">
        <f t="shared" si="14"/>
        <v>9.3908702476904304E-2</v>
      </c>
      <c r="T97" s="277">
        <f t="shared" si="8"/>
        <v>0.9060912975230957</v>
      </c>
      <c r="U97" s="256"/>
      <c r="V97" s="278">
        <f>生産者価格評価表!DZ97</f>
        <v>20177411</v>
      </c>
      <c r="W97" s="279">
        <f>雇用表!D97</f>
        <v>901817</v>
      </c>
      <c r="X97" s="280">
        <f>雇用表!G97</f>
        <v>901509</v>
      </c>
      <c r="Y97" s="281">
        <f t="shared" si="10"/>
        <v>4.4694386212383738E-2</v>
      </c>
      <c r="Z97" s="282">
        <f t="shared" si="11"/>
        <v>4.4679121617733811E-2</v>
      </c>
      <c r="AA97" s="203"/>
      <c r="AB97" s="278">
        <f>生産者価格評価表!DZ97</f>
        <v>20177411</v>
      </c>
      <c r="AC97" s="283">
        <v>11278277</v>
      </c>
      <c r="AD97" s="284">
        <f t="shared" si="12"/>
        <v>0.5589556063461264</v>
      </c>
      <c r="AE97" s="193"/>
      <c r="AF97" s="278">
        <f>生産者価格評価表!DZ97</f>
        <v>20177411</v>
      </c>
      <c r="AG97" s="285">
        <v>6885813</v>
      </c>
      <c r="AH97" s="284">
        <f t="shared" si="13"/>
        <v>0.34126345545521175</v>
      </c>
      <c r="AI97" s="265"/>
      <c r="AJ97" s="292">
        <f>'7211'!$E$170</f>
        <v>0</v>
      </c>
      <c r="AK97" s="287">
        <v>0</v>
      </c>
      <c r="AL97" s="194"/>
    </row>
    <row r="98" spans="1:38" ht="14" customHeight="1">
      <c r="A98" s="246">
        <v>92</v>
      </c>
      <c r="B98" s="188" t="s">
        <v>302</v>
      </c>
      <c r="C98" s="185" t="s">
        <v>303</v>
      </c>
      <c r="D98" s="195"/>
      <c r="E98" s="271">
        <v>0</v>
      </c>
      <c r="F98" s="272">
        <v>0</v>
      </c>
      <c r="G98" s="271">
        <v>0</v>
      </c>
      <c r="H98" s="273">
        <v>0</v>
      </c>
      <c r="I98" s="273">
        <v>0</v>
      </c>
      <c r="J98" s="273">
        <v>0</v>
      </c>
      <c r="K98" s="273">
        <v>0</v>
      </c>
      <c r="L98" s="273">
        <v>0</v>
      </c>
      <c r="M98" s="272">
        <v>0</v>
      </c>
      <c r="N98" s="288"/>
      <c r="O98" s="274">
        <f>生産者価格評価表!DP98</f>
        <v>46498529</v>
      </c>
      <c r="P98" s="275">
        <f>ABS(生産者価格評価表!DV98)</f>
        <v>4981</v>
      </c>
      <c r="Q98" s="276">
        <f t="shared" si="9"/>
        <v>1.0712166830051763E-4</v>
      </c>
      <c r="R98" s="275">
        <f>ABS(生産者価格評価表!DX98)</f>
        <v>4981</v>
      </c>
      <c r="S98" s="276">
        <f t="shared" si="14"/>
        <v>1.0712166830051763E-4</v>
      </c>
      <c r="T98" s="277">
        <f t="shared" si="8"/>
        <v>0.99989287833169949</v>
      </c>
      <c r="U98" s="256"/>
      <c r="V98" s="278">
        <f>生産者価格評価表!DZ98</f>
        <v>46494527</v>
      </c>
      <c r="W98" s="279">
        <f>雇用表!D98</f>
        <v>4472007</v>
      </c>
      <c r="X98" s="280">
        <f>雇用表!G98</f>
        <v>4219546</v>
      </c>
      <c r="Y98" s="281">
        <f t="shared" si="10"/>
        <v>9.6183514244590554E-2</v>
      </c>
      <c r="Z98" s="282">
        <f t="shared" si="11"/>
        <v>9.0753606333063674E-2</v>
      </c>
      <c r="AA98" s="203"/>
      <c r="AB98" s="278">
        <f>生産者価格評価表!DZ98</f>
        <v>46494527</v>
      </c>
      <c r="AC98" s="283">
        <v>24484368</v>
      </c>
      <c r="AD98" s="284">
        <f t="shared" si="12"/>
        <v>0.52660752952707746</v>
      </c>
      <c r="AE98" s="193"/>
      <c r="AF98" s="278">
        <f>生産者価格評価表!DZ98</f>
        <v>46494527</v>
      </c>
      <c r="AG98" s="285">
        <v>20980843</v>
      </c>
      <c r="AH98" s="284">
        <f t="shared" si="13"/>
        <v>0.45125403684610021</v>
      </c>
      <c r="AI98" s="265"/>
      <c r="AJ98" s="286">
        <f>生産者価格評価表!DJ98</f>
        <v>7722025</v>
      </c>
      <c r="AK98" s="287">
        <v>2.7625739258444186E-2</v>
      </c>
      <c r="AL98" s="194"/>
    </row>
    <row r="99" spans="1:38" ht="14" customHeight="1">
      <c r="A99" s="246">
        <v>93</v>
      </c>
      <c r="B99" s="188" t="s">
        <v>304</v>
      </c>
      <c r="C99" s="185" t="s">
        <v>305</v>
      </c>
      <c r="D99" s="195"/>
      <c r="E99" s="271">
        <v>0</v>
      </c>
      <c r="F99" s="272">
        <v>0</v>
      </c>
      <c r="G99" s="271">
        <v>0</v>
      </c>
      <c r="H99" s="273">
        <v>0</v>
      </c>
      <c r="I99" s="273">
        <v>0</v>
      </c>
      <c r="J99" s="273">
        <v>0</v>
      </c>
      <c r="K99" s="273">
        <v>0</v>
      </c>
      <c r="L99" s="273">
        <v>0</v>
      </c>
      <c r="M99" s="272">
        <v>0</v>
      </c>
      <c r="N99" s="288"/>
      <c r="O99" s="274">
        <f>生産者価格評価表!DP99</f>
        <v>1989674</v>
      </c>
      <c r="P99" s="275">
        <f>ABS(生産者価格評価表!DV99)</f>
        <v>0</v>
      </c>
      <c r="Q99" s="276">
        <f t="shared" si="9"/>
        <v>0</v>
      </c>
      <c r="R99" s="275">
        <f>ABS(生産者価格評価表!DX99)</f>
        <v>0</v>
      </c>
      <c r="S99" s="276">
        <f t="shared" si="14"/>
        <v>0</v>
      </c>
      <c r="T99" s="277">
        <f t="shared" si="8"/>
        <v>1</v>
      </c>
      <c r="U99" s="256"/>
      <c r="V99" s="278">
        <f>生産者価格評価表!DZ99</f>
        <v>1989674</v>
      </c>
      <c r="W99" s="279">
        <f>雇用表!D99</f>
        <v>168429</v>
      </c>
      <c r="X99" s="280">
        <f>雇用表!G99</f>
        <v>164002</v>
      </c>
      <c r="Y99" s="281">
        <f t="shared" si="10"/>
        <v>8.4651555983543028E-2</v>
      </c>
      <c r="Z99" s="282">
        <f t="shared" si="11"/>
        <v>8.2426568372507253E-2</v>
      </c>
      <c r="AA99" s="203"/>
      <c r="AB99" s="278">
        <f>生産者価格評価表!DZ99</f>
        <v>1989674</v>
      </c>
      <c r="AC99" s="283">
        <v>1101770</v>
      </c>
      <c r="AD99" s="284">
        <f t="shared" si="12"/>
        <v>0.55374398016961568</v>
      </c>
      <c r="AE99" s="193"/>
      <c r="AF99" s="278">
        <f>生産者価格評価表!DZ99</f>
        <v>1989674</v>
      </c>
      <c r="AG99" s="285">
        <v>977633</v>
      </c>
      <c r="AH99" s="284">
        <f t="shared" si="13"/>
        <v>0.49135335738417452</v>
      </c>
      <c r="AI99" s="265"/>
      <c r="AJ99" s="286">
        <f>生産者価格評価表!DJ99</f>
        <v>54684</v>
      </c>
      <c r="AK99" s="287">
        <v>6.4427124596468078E-4</v>
      </c>
      <c r="AL99" s="194"/>
    </row>
    <row r="100" spans="1:38" ht="14" customHeight="1">
      <c r="A100" s="246">
        <v>94</v>
      </c>
      <c r="B100" s="188" t="s">
        <v>306</v>
      </c>
      <c r="C100" s="185" t="s">
        <v>307</v>
      </c>
      <c r="D100" s="195"/>
      <c r="E100" s="271">
        <v>0</v>
      </c>
      <c r="F100" s="272">
        <v>0</v>
      </c>
      <c r="G100" s="271">
        <v>0</v>
      </c>
      <c r="H100" s="273">
        <v>0</v>
      </c>
      <c r="I100" s="273">
        <v>0</v>
      </c>
      <c r="J100" s="273">
        <v>0</v>
      </c>
      <c r="K100" s="273">
        <v>0</v>
      </c>
      <c r="L100" s="273">
        <v>0</v>
      </c>
      <c r="M100" s="272">
        <v>0</v>
      </c>
      <c r="N100" s="288"/>
      <c r="O100" s="274">
        <f>生産者価格評価表!DP100</f>
        <v>11875480</v>
      </c>
      <c r="P100" s="275">
        <f>ABS(生産者価格評価表!DV100)</f>
        <v>0</v>
      </c>
      <c r="Q100" s="276">
        <f t="shared" si="9"/>
        <v>0</v>
      </c>
      <c r="R100" s="275">
        <f>ABS(生産者価格評価表!DX100)</f>
        <v>0</v>
      </c>
      <c r="S100" s="276">
        <f t="shared" si="14"/>
        <v>0</v>
      </c>
      <c r="T100" s="277">
        <f t="shared" si="8"/>
        <v>1</v>
      </c>
      <c r="U100" s="256"/>
      <c r="V100" s="278">
        <f>生産者価格評価表!DZ100</f>
        <v>11875480</v>
      </c>
      <c r="W100" s="279">
        <f>雇用表!D100</f>
        <v>1943066</v>
      </c>
      <c r="X100" s="280">
        <f>雇用表!G100</f>
        <v>1938411</v>
      </c>
      <c r="Y100" s="281">
        <f t="shared" si="10"/>
        <v>0.1636199968338122</v>
      </c>
      <c r="Z100" s="282">
        <f t="shared" si="11"/>
        <v>0.16322801267822437</v>
      </c>
      <c r="AA100" s="203"/>
      <c r="AB100" s="278">
        <f>生産者価格評価表!DZ100</f>
        <v>11875480</v>
      </c>
      <c r="AC100" s="283">
        <v>8194358</v>
      </c>
      <c r="AD100" s="284">
        <f t="shared" si="12"/>
        <v>0.69002330853152882</v>
      </c>
      <c r="AE100" s="193"/>
      <c r="AF100" s="278">
        <f>生産者価格評価表!DZ100</f>
        <v>11875480</v>
      </c>
      <c r="AG100" s="285">
        <v>7475043</v>
      </c>
      <c r="AH100" s="284">
        <f t="shared" si="13"/>
        <v>0.62945186215630866</v>
      </c>
      <c r="AI100" s="265"/>
      <c r="AJ100" s="292">
        <f>'7211'!$E$174</f>
        <v>1949037</v>
      </c>
      <c r="AK100" s="287">
        <v>6.8990789012498364E-3</v>
      </c>
      <c r="AL100" s="194"/>
    </row>
    <row r="101" spans="1:38" ht="14" customHeight="1">
      <c r="A101" s="246">
        <v>95</v>
      </c>
      <c r="B101" s="188" t="s">
        <v>308</v>
      </c>
      <c r="C101" s="185" t="s">
        <v>309</v>
      </c>
      <c r="D101" s="195"/>
      <c r="E101" s="271">
        <v>0</v>
      </c>
      <c r="F101" s="272">
        <v>0</v>
      </c>
      <c r="G101" s="271">
        <v>0</v>
      </c>
      <c r="H101" s="273">
        <v>0</v>
      </c>
      <c r="I101" s="273">
        <v>0</v>
      </c>
      <c r="J101" s="273">
        <v>0</v>
      </c>
      <c r="K101" s="273">
        <v>0</v>
      </c>
      <c r="L101" s="273">
        <v>0</v>
      </c>
      <c r="M101" s="272">
        <v>0</v>
      </c>
      <c r="N101" s="288"/>
      <c r="O101" s="274">
        <f>生産者価格評価表!DP101</f>
        <v>11597213</v>
      </c>
      <c r="P101" s="275">
        <f>ABS(生産者価格評価表!DV101)</f>
        <v>0</v>
      </c>
      <c r="Q101" s="276">
        <f t="shared" si="9"/>
        <v>0</v>
      </c>
      <c r="R101" s="275">
        <f>ABS(生産者価格評価表!DX101)</f>
        <v>0</v>
      </c>
      <c r="S101" s="276">
        <f t="shared" si="14"/>
        <v>0</v>
      </c>
      <c r="T101" s="277">
        <f t="shared" si="8"/>
        <v>1</v>
      </c>
      <c r="U101" s="256"/>
      <c r="V101" s="278">
        <f>生産者価格評価表!DZ101</f>
        <v>11597213</v>
      </c>
      <c r="W101" s="279">
        <f>雇用表!D101</f>
        <v>1900537</v>
      </c>
      <c r="X101" s="280">
        <f>雇用表!G101</f>
        <v>1900537</v>
      </c>
      <c r="Y101" s="281">
        <f t="shared" si="10"/>
        <v>0.16387876983892596</v>
      </c>
      <c r="Z101" s="282">
        <f t="shared" si="11"/>
        <v>0.16387876983892596</v>
      </c>
      <c r="AA101" s="203"/>
      <c r="AB101" s="278">
        <f>生産者価格評価表!DZ101</f>
        <v>11597213</v>
      </c>
      <c r="AC101" s="283">
        <v>8896131</v>
      </c>
      <c r="AD101" s="284">
        <f t="shared" si="12"/>
        <v>0.76709214532836467</v>
      </c>
      <c r="AE101" s="193"/>
      <c r="AF101" s="278">
        <f>生産者価格評価表!DZ101</f>
        <v>11597213</v>
      </c>
      <c r="AG101" s="285">
        <v>7554848</v>
      </c>
      <c r="AH101" s="284">
        <f t="shared" si="13"/>
        <v>0.65143651323813745</v>
      </c>
      <c r="AI101" s="265"/>
      <c r="AJ101" s="286">
        <f>生産者価格評価表!DJ101</f>
        <v>1151561</v>
      </c>
      <c r="AK101" s="287">
        <v>4.0762233854986655E-3</v>
      </c>
      <c r="AL101" s="194"/>
    </row>
    <row r="102" spans="1:38" ht="14" customHeight="1">
      <c r="A102" s="246">
        <v>96</v>
      </c>
      <c r="B102" s="188" t="s">
        <v>310</v>
      </c>
      <c r="C102" s="185" t="s">
        <v>43</v>
      </c>
      <c r="D102" s="195"/>
      <c r="E102" s="271">
        <v>0</v>
      </c>
      <c r="F102" s="272">
        <v>0</v>
      </c>
      <c r="G102" s="271">
        <v>0</v>
      </c>
      <c r="H102" s="273">
        <v>0</v>
      </c>
      <c r="I102" s="273">
        <v>0</v>
      </c>
      <c r="J102" s="273">
        <v>0</v>
      </c>
      <c r="K102" s="273">
        <v>0</v>
      </c>
      <c r="L102" s="273">
        <v>0</v>
      </c>
      <c r="M102" s="272">
        <v>0</v>
      </c>
      <c r="N102" s="288"/>
      <c r="O102" s="274">
        <f>生産者価格評価表!DP102</f>
        <v>4857860</v>
      </c>
      <c r="P102" s="275">
        <f>ABS(生産者価格評価表!DV102)</f>
        <v>102068</v>
      </c>
      <c r="Q102" s="276">
        <f t="shared" si="9"/>
        <v>2.1010897802736184E-2</v>
      </c>
      <c r="R102" s="275">
        <f>ABS(生産者価格評価表!DX102)</f>
        <v>102068</v>
      </c>
      <c r="S102" s="276">
        <f t="shared" si="14"/>
        <v>2.1010897802736184E-2</v>
      </c>
      <c r="T102" s="277">
        <f t="shared" si="8"/>
        <v>0.97898910219726387</v>
      </c>
      <c r="U102" s="256"/>
      <c r="V102" s="278">
        <f>生産者価格評価表!DZ102</f>
        <v>4774680</v>
      </c>
      <c r="W102" s="279">
        <f>雇用表!D102</f>
        <v>614888</v>
      </c>
      <c r="X102" s="280">
        <f>雇用表!G102</f>
        <v>579046</v>
      </c>
      <c r="Y102" s="281">
        <f t="shared" si="10"/>
        <v>0.12878098636976718</v>
      </c>
      <c r="Z102" s="282">
        <f t="shared" si="11"/>
        <v>0.12127430529375791</v>
      </c>
      <c r="AA102" s="203"/>
      <c r="AB102" s="278">
        <f>生産者価格評価表!DZ102</f>
        <v>4774680</v>
      </c>
      <c r="AC102" s="283">
        <v>2947229</v>
      </c>
      <c r="AD102" s="284">
        <f t="shared" si="12"/>
        <v>0.61726209924015851</v>
      </c>
      <c r="AE102" s="193"/>
      <c r="AF102" s="278">
        <f>生産者価格評価表!DZ102</f>
        <v>4774680</v>
      </c>
      <c r="AG102" s="285">
        <v>2540446</v>
      </c>
      <c r="AH102" s="284">
        <f t="shared" si="13"/>
        <v>0.53206623271088327</v>
      </c>
      <c r="AI102" s="265"/>
      <c r="AJ102" s="292">
        <f>'7211'!$E$176</f>
        <v>2313849</v>
      </c>
      <c r="AK102" s="287">
        <v>9.831132132641706E-3</v>
      </c>
      <c r="AL102" s="194"/>
    </row>
    <row r="103" spans="1:38" ht="14" customHeight="1">
      <c r="A103" s="246">
        <v>97</v>
      </c>
      <c r="B103" s="188" t="s">
        <v>311</v>
      </c>
      <c r="C103" s="185" t="s">
        <v>312</v>
      </c>
      <c r="D103" s="195"/>
      <c r="E103" s="271">
        <v>0</v>
      </c>
      <c r="F103" s="272">
        <v>0</v>
      </c>
      <c r="G103" s="271">
        <v>0</v>
      </c>
      <c r="H103" s="273">
        <v>0</v>
      </c>
      <c r="I103" s="273">
        <v>0</v>
      </c>
      <c r="J103" s="273">
        <v>0</v>
      </c>
      <c r="K103" s="273">
        <v>0</v>
      </c>
      <c r="L103" s="273">
        <v>0</v>
      </c>
      <c r="M103" s="272">
        <v>0</v>
      </c>
      <c r="N103" s="288"/>
      <c r="O103" s="274">
        <f>生産者価格評価表!DP103</f>
        <v>7676044</v>
      </c>
      <c r="P103" s="275">
        <f>ABS(生産者価格評価表!DV103)</f>
        <v>84098</v>
      </c>
      <c r="Q103" s="276">
        <f t="shared" si="9"/>
        <v>1.0955903848388571E-2</v>
      </c>
      <c r="R103" s="275">
        <f>ABS(生産者価格評価表!DX103)</f>
        <v>84098</v>
      </c>
      <c r="S103" s="276">
        <f t="shared" si="14"/>
        <v>1.0955903848388571E-2</v>
      </c>
      <c r="T103" s="277">
        <f t="shared" si="8"/>
        <v>0.98904409615161137</v>
      </c>
      <c r="U103" s="256"/>
      <c r="V103" s="278">
        <f>生産者価格評価表!DZ103</f>
        <v>8872840</v>
      </c>
      <c r="W103" s="279">
        <f>雇用表!D103</f>
        <v>293922</v>
      </c>
      <c r="X103" s="280">
        <f>雇用表!G103</f>
        <v>286421</v>
      </c>
      <c r="Y103" s="281">
        <f t="shared" si="10"/>
        <v>3.3126034054485373E-2</v>
      </c>
      <c r="Z103" s="282">
        <f t="shared" si="11"/>
        <v>3.2280645204917476E-2</v>
      </c>
      <c r="AA103" s="203"/>
      <c r="AB103" s="278">
        <f>生産者価格評価表!DZ103</f>
        <v>8872840</v>
      </c>
      <c r="AC103" s="283">
        <v>5023609</v>
      </c>
      <c r="AD103" s="284">
        <f t="shared" si="12"/>
        <v>0.56617824732554622</v>
      </c>
      <c r="AE103" s="193"/>
      <c r="AF103" s="278">
        <f>生産者価格評価表!DZ103</f>
        <v>8872840</v>
      </c>
      <c r="AG103" s="285">
        <v>1084720</v>
      </c>
      <c r="AH103" s="284">
        <f t="shared" si="13"/>
        <v>0.12225172549037287</v>
      </c>
      <c r="AI103" s="265"/>
      <c r="AJ103" s="286">
        <f>生産者価格評価表!DJ103</f>
        <v>399360</v>
      </c>
      <c r="AK103" s="287">
        <v>9.09667997802459E-3</v>
      </c>
      <c r="AL103" s="194"/>
    </row>
    <row r="104" spans="1:38" ht="14" customHeight="1">
      <c r="A104" s="246">
        <v>98</v>
      </c>
      <c r="B104" s="188" t="s">
        <v>313</v>
      </c>
      <c r="C104" s="185" t="s">
        <v>314</v>
      </c>
      <c r="D104" s="195"/>
      <c r="E104" s="271">
        <v>0</v>
      </c>
      <c r="F104" s="272">
        <v>0</v>
      </c>
      <c r="G104" s="271">
        <v>0</v>
      </c>
      <c r="H104" s="273">
        <v>0</v>
      </c>
      <c r="I104" s="273">
        <v>0</v>
      </c>
      <c r="J104" s="273">
        <v>0</v>
      </c>
      <c r="K104" s="273">
        <v>0</v>
      </c>
      <c r="L104" s="273">
        <v>0</v>
      </c>
      <c r="M104" s="272">
        <v>0</v>
      </c>
      <c r="N104" s="288"/>
      <c r="O104" s="274">
        <f>生産者価格評価表!DP104</f>
        <v>9118417</v>
      </c>
      <c r="P104" s="275">
        <f>ABS(生産者価格評価表!DV104)</f>
        <v>1686190</v>
      </c>
      <c r="Q104" s="276">
        <f t="shared" si="9"/>
        <v>0.18492135202853741</v>
      </c>
      <c r="R104" s="275">
        <f>ABS(生産者価格評価表!DX104)</f>
        <v>1686190</v>
      </c>
      <c r="S104" s="276">
        <f t="shared" si="14"/>
        <v>0.18492135202853741</v>
      </c>
      <c r="T104" s="277">
        <f t="shared" si="8"/>
        <v>0.81507864797146257</v>
      </c>
      <c r="U104" s="256"/>
      <c r="V104" s="278">
        <f>生産者価格評価表!DZ104</f>
        <v>8220764</v>
      </c>
      <c r="W104" s="279">
        <f>雇用表!D104</f>
        <v>155754</v>
      </c>
      <c r="X104" s="280">
        <f>雇用表!G104</f>
        <v>144353</v>
      </c>
      <c r="Y104" s="281">
        <f t="shared" si="10"/>
        <v>1.8946414226220336E-2</v>
      </c>
      <c r="Z104" s="282">
        <f t="shared" si="11"/>
        <v>1.7559560157669043E-2</v>
      </c>
      <c r="AA104" s="203"/>
      <c r="AB104" s="278">
        <f>生産者価格評価表!DZ104</f>
        <v>8220764</v>
      </c>
      <c r="AC104" s="283">
        <v>1389849</v>
      </c>
      <c r="AD104" s="284">
        <f t="shared" si="12"/>
        <v>0.16906567321480095</v>
      </c>
      <c r="AE104" s="193"/>
      <c r="AF104" s="278">
        <f>生産者価格評価表!DZ104</f>
        <v>8220764</v>
      </c>
      <c r="AG104" s="285">
        <v>772128</v>
      </c>
      <c r="AH104" s="284">
        <f t="shared" si="13"/>
        <v>9.392411702853895E-2</v>
      </c>
      <c r="AI104" s="265"/>
      <c r="AJ104" s="286">
        <f>生産者価格評価表!DJ104</f>
        <v>4323</v>
      </c>
      <c r="AK104" s="287">
        <v>1.3473628477308338E-2</v>
      </c>
      <c r="AL104" s="194"/>
    </row>
    <row r="105" spans="1:38" ht="14" customHeight="1">
      <c r="A105" s="246">
        <v>99</v>
      </c>
      <c r="B105" s="188" t="s">
        <v>315</v>
      </c>
      <c r="C105" s="185" t="s">
        <v>316</v>
      </c>
      <c r="D105" s="195"/>
      <c r="E105" s="271">
        <v>0</v>
      </c>
      <c r="F105" s="272">
        <v>0</v>
      </c>
      <c r="G105" s="271">
        <v>0</v>
      </c>
      <c r="H105" s="273">
        <v>0</v>
      </c>
      <c r="I105" s="273">
        <v>0</v>
      </c>
      <c r="J105" s="273">
        <v>0</v>
      </c>
      <c r="K105" s="273">
        <v>0</v>
      </c>
      <c r="L105" s="273">
        <v>0</v>
      </c>
      <c r="M105" s="272">
        <v>0</v>
      </c>
      <c r="N105" s="288"/>
      <c r="O105" s="274">
        <f>生産者価格評価表!DP105</f>
        <v>13034241</v>
      </c>
      <c r="P105" s="275">
        <f>ABS(生産者価格評価表!DV105)</f>
        <v>1241</v>
      </c>
      <c r="Q105" s="276">
        <f t="shared" si="9"/>
        <v>9.5210760641912336E-5</v>
      </c>
      <c r="R105" s="275">
        <f>ABS(生産者価格評価表!DX105)</f>
        <v>1241</v>
      </c>
      <c r="S105" s="276">
        <f t="shared" si="14"/>
        <v>9.5210760641912336E-5</v>
      </c>
      <c r="T105" s="277">
        <f t="shared" si="8"/>
        <v>0.9999047892393581</v>
      </c>
      <c r="U105" s="256"/>
      <c r="V105" s="278">
        <f>生産者価格評価表!DZ105</f>
        <v>13035785</v>
      </c>
      <c r="W105" s="279">
        <f>雇用表!D105</f>
        <v>791303</v>
      </c>
      <c r="X105" s="280">
        <f>雇用表!G105</f>
        <v>679210</v>
      </c>
      <c r="Y105" s="281">
        <f t="shared" si="10"/>
        <v>6.0702366600860633E-2</v>
      </c>
      <c r="Z105" s="282">
        <f t="shared" si="11"/>
        <v>5.2103498178283858E-2</v>
      </c>
      <c r="AA105" s="203"/>
      <c r="AB105" s="278">
        <f>生産者価格評価表!DZ105</f>
        <v>13035785</v>
      </c>
      <c r="AC105" s="283">
        <v>4536607</v>
      </c>
      <c r="AD105" s="284">
        <f t="shared" si="12"/>
        <v>0.34801179982640096</v>
      </c>
      <c r="AE105" s="193"/>
      <c r="AF105" s="278">
        <f>生産者価格評価表!DZ105</f>
        <v>13035785</v>
      </c>
      <c r="AG105" s="285">
        <v>3268365</v>
      </c>
      <c r="AH105" s="284">
        <f t="shared" si="13"/>
        <v>0.25072253032709574</v>
      </c>
      <c r="AI105" s="265"/>
      <c r="AJ105" s="286">
        <f>生産者価格評価表!DJ105</f>
        <v>2768270</v>
      </c>
      <c r="AK105" s="287">
        <v>2.3188170295794768E-2</v>
      </c>
      <c r="AL105" s="194"/>
    </row>
    <row r="106" spans="1:38" ht="14" customHeight="1">
      <c r="A106" s="246">
        <v>100</v>
      </c>
      <c r="B106" s="188" t="s">
        <v>317</v>
      </c>
      <c r="C106" s="185" t="s">
        <v>318</v>
      </c>
      <c r="D106" s="195"/>
      <c r="E106" s="271">
        <v>0</v>
      </c>
      <c r="F106" s="272">
        <v>0</v>
      </c>
      <c r="G106" s="271">
        <v>0</v>
      </c>
      <c r="H106" s="273">
        <v>0</v>
      </c>
      <c r="I106" s="273">
        <v>0</v>
      </c>
      <c r="J106" s="273">
        <v>0</v>
      </c>
      <c r="K106" s="273">
        <v>0</v>
      </c>
      <c r="L106" s="273">
        <v>0</v>
      </c>
      <c r="M106" s="272">
        <v>0</v>
      </c>
      <c r="N106" s="288"/>
      <c r="O106" s="274">
        <f>生産者価格評価表!DP106</f>
        <v>55102150</v>
      </c>
      <c r="P106" s="275">
        <f>ABS(生産者価格評価表!DV106)</f>
        <v>2320261</v>
      </c>
      <c r="Q106" s="276">
        <f t="shared" si="9"/>
        <v>4.2108356933440894E-2</v>
      </c>
      <c r="R106" s="275">
        <f>ABS(生産者価格評価表!DX106)</f>
        <v>2320261</v>
      </c>
      <c r="S106" s="276">
        <f t="shared" si="14"/>
        <v>4.2108356933440894E-2</v>
      </c>
      <c r="T106" s="277">
        <f t="shared" si="8"/>
        <v>0.95789164306655916</v>
      </c>
      <c r="U106" s="256"/>
      <c r="V106" s="278">
        <f>生産者価格評価表!DZ106</f>
        <v>54438895</v>
      </c>
      <c r="W106" s="279">
        <f>雇用表!D106</f>
        <v>6936362</v>
      </c>
      <c r="X106" s="280">
        <f>雇用表!G106</f>
        <v>6088482</v>
      </c>
      <c r="Y106" s="281">
        <f t="shared" si="10"/>
        <v>0.12741555463240023</v>
      </c>
      <c r="Z106" s="282">
        <f t="shared" si="11"/>
        <v>0.11184066098329146</v>
      </c>
      <c r="AA106" s="203"/>
      <c r="AB106" s="278">
        <f>生産者価格評価表!DZ106</f>
        <v>54438895</v>
      </c>
      <c r="AC106" s="283">
        <v>39455867</v>
      </c>
      <c r="AD106" s="284">
        <f t="shared" si="12"/>
        <v>0.72477347308390438</v>
      </c>
      <c r="AE106" s="193"/>
      <c r="AF106" s="278">
        <f>生産者価格評価表!DZ106</f>
        <v>54438895</v>
      </c>
      <c r="AG106" s="285">
        <v>24576569</v>
      </c>
      <c r="AH106" s="284">
        <f t="shared" si="13"/>
        <v>0.45145238528445519</v>
      </c>
      <c r="AI106" s="265"/>
      <c r="AJ106" s="286">
        <f>生産者価格評価表!DJ106</f>
        <v>1010251</v>
      </c>
      <c r="AK106" s="287">
        <v>6.8041568147840265E-2</v>
      </c>
      <c r="AL106" s="194"/>
    </row>
    <row r="107" spans="1:38" ht="14" customHeight="1">
      <c r="A107" s="246">
        <v>101</v>
      </c>
      <c r="B107" s="188" t="s">
        <v>319</v>
      </c>
      <c r="C107" s="185" t="s">
        <v>320</v>
      </c>
      <c r="D107" s="195"/>
      <c r="E107" s="271">
        <v>0</v>
      </c>
      <c r="F107" s="272">
        <v>0</v>
      </c>
      <c r="G107" s="271">
        <v>0</v>
      </c>
      <c r="H107" s="273">
        <v>0</v>
      </c>
      <c r="I107" s="273">
        <v>0</v>
      </c>
      <c r="J107" s="273">
        <v>0</v>
      </c>
      <c r="K107" s="273">
        <v>0</v>
      </c>
      <c r="L107" s="273">
        <v>0</v>
      </c>
      <c r="M107" s="272">
        <v>0</v>
      </c>
      <c r="N107" s="288"/>
      <c r="O107" s="274">
        <f>生産者価格評価表!DP107</f>
        <v>3064085</v>
      </c>
      <c r="P107" s="275">
        <f>ABS(生産者価格評価表!DV107)</f>
        <v>159873</v>
      </c>
      <c r="Q107" s="276">
        <f t="shared" si="9"/>
        <v>5.2176424609630609E-2</v>
      </c>
      <c r="R107" s="275">
        <f>ABS(生産者価格評価表!DX107)</f>
        <v>159873</v>
      </c>
      <c r="S107" s="276">
        <f t="shared" si="14"/>
        <v>5.2176424609630609E-2</v>
      </c>
      <c r="T107" s="277">
        <f t="shared" si="8"/>
        <v>0.94782357539036943</v>
      </c>
      <c r="U107" s="256"/>
      <c r="V107" s="278">
        <f>生産者価格評価表!DZ107</f>
        <v>3231916</v>
      </c>
      <c r="W107" s="279">
        <f>雇用表!D107</f>
        <v>455680</v>
      </c>
      <c r="X107" s="280">
        <f>雇用表!G107</f>
        <v>432216</v>
      </c>
      <c r="Y107" s="281">
        <f t="shared" si="10"/>
        <v>0.14099376345177289</v>
      </c>
      <c r="Z107" s="282">
        <f t="shared" si="11"/>
        <v>0.13373367377122425</v>
      </c>
      <c r="AA107" s="203"/>
      <c r="AB107" s="278">
        <f>生産者価格評価表!DZ107</f>
        <v>3231916</v>
      </c>
      <c r="AC107" s="283">
        <v>1344117</v>
      </c>
      <c r="AD107" s="284">
        <f t="shared" si="12"/>
        <v>0.41588859363919112</v>
      </c>
      <c r="AE107" s="193"/>
      <c r="AF107" s="278">
        <f>生産者価格評価表!DZ107</f>
        <v>3231916</v>
      </c>
      <c r="AG107" s="285">
        <v>1074746</v>
      </c>
      <c r="AH107" s="284">
        <f t="shared" si="13"/>
        <v>0.33254143981464862</v>
      </c>
      <c r="AI107" s="265"/>
      <c r="AJ107" s="286">
        <f>生産者価格評価表!DJ107</f>
        <v>1991234</v>
      </c>
      <c r="AK107" s="287">
        <v>6.688467822305178E-3</v>
      </c>
      <c r="AL107" s="194"/>
    </row>
    <row r="108" spans="1:38" ht="14" customHeight="1">
      <c r="A108" s="246">
        <v>102</v>
      </c>
      <c r="B108" s="188" t="s">
        <v>321</v>
      </c>
      <c r="C108" s="185" t="s">
        <v>322</v>
      </c>
      <c r="D108" s="195"/>
      <c r="E108" s="271">
        <v>0</v>
      </c>
      <c r="F108" s="272">
        <v>0</v>
      </c>
      <c r="G108" s="271">
        <v>0</v>
      </c>
      <c r="H108" s="273">
        <v>0</v>
      </c>
      <c r="I108" s="273">
        <v>0</v>
      </c>
      <c r="J108" s="273">
        <v>0</v>
      </c>
      <c r="K108" s="273">
        <v>0</v>
      </c>
      <c r="L108" s="273">
        <v>0</v>
      </c>
      <c r="M108" s="272">
        <v>0</v>
      </c>
      <c r="N108" s="288"/>
      <c r="O108" s="274">
        <f>生産者価格評価表!DP108</f>
        <v>16549494</v>
      </c>
      <c r="P108" s="275">
        <f>ABS(生産者価格評価表!DV108)</f>
        <v>119266</v>
      </c>
      <c r="Q108" s="276">
        <f t="shared" si="9"/>
        <v>7.2066251693254186E-3</v>
      </c>
      <c r="R108" s="275">
        <f>ABS(生産者価格評価表!DX108)</f>
        <v>119266</v>
      </c>
      <c r="S108" s="276">
        <f t="shared" si="14"/>
        <v>7.2066251693254186E-3</v>
      </c>
      <c r="T108" s="277">
        <f t="shared" si="8"/>
        <v>0.99279337483067454</v>
      </c>
      <c r="U108" s="256"/>
      <c r="V108" s="278">
        <f>生産者価格評価表!DZ108</f>
        <v>16688252</v>
      </c>
      <c r="W108" s="279">
        <f>雇用表!D108</f>
        <v>3596688</v>
      </c>
      <c r="X108" s="280">
        <f>雇用表!G108</f>
        <v>3224881</v>
      </c>
      <c r="Y108" s="281">
        <f t="shared" si="10"/>
        <v>0.21552215294927235</v>
      </c>
      <c r="Z108" s="282">
        <f t="shared" si="11"/>
        <v>0.19324258765986996</v>
      </c>
      <c r="AA108" s="203"/>
      <c r="AB108" s="278">
        <f>生産者価格評価表!DZ108</f>
        <v>16688252</v>
      </c>
      <c r="AC108" s="283">
        <v>6911929</v>
      </c>
      <c r="AD108" s="284">
        <f t="shared" si="12"/>
        <v>0.41417932806863178</v>
      </c>
      <c r="AE108" s="193"/>
      <c r="AF108" s="278">
        <f>生産者価格評価表!DZ108</f>
        <v>16688252</v>
      </c>
      <c r="AG108" s="285">
        <v>5169692</v>
      </c>
      <c r="AH108" s="284">
        <f t="shared" si="13"/>
        <v>0.30978031731543842</v>
      </c>
      <c r="AI108" s="265"/>
      <c r="AJ108" s="286">
        <f>生産者価格評価表!DJ108</f>
        <v>12391808</v>
      </c>
      <c r="AK108" s="287">
        <v>4.4396423353046451E-2</v>
      </c>
      <c r="AL108" s="194"/>
    </row>
    <row r="109" spans="1:38" ht="14" customHeight="1">
      <c r="A109" s="246">
        <v>103</v>
      </c>
      <c r="B109" s="188" t="s">
        <v>323</v>
      </c>
      <c r="C109" s="185" t="s">
        <v>324</v>
      </c>
      <c r="D109" s="195"/>
      <c r="E109" s="271">
        <v>0</v>
      </c>
      <c r="F109" s="272">
        <v>0</v>
      </c>
      <c r="G109" s="271">
        <v>0</v>
      </c>
      <c r="H109" s="273">
        <v>0</v>
      </c>
      <c r="I109" s="273">
        <v>0</v>
      </c>
      <c r="J109" s="273">
        <v>0</v>
      </c>
      <c r="K109" s="273">
        <v>0</v>
      </c>
      <c r="L109" s="273">
        <v>0</v>
      </c>
      <c r="M109" s="272">
        <v>0</v>
      </c>
      <c r="N109" s="288"/>
      <c r="O109" s="274">
        <f>生産者価格評価表!DP109</f>
        <v>4358845</v>
      </c>
      <c r="P109" s="275">
        <f>ABS(生産者価格評価表!DV109)</f>
        <v>1267</v>
      </c>
      <c r="Q109" s="276">
        <f t="shared" si="9"/>
        <v>2.9067333204094202E-4</v>
      </c>
      <c r="R109" s="275">
        <f>ABS(生産者価格評価表!DX109)</f>
        <v>1267</v>
      </c>
      <c r="S109" s="276">
        <f t="shared" si="14"/>
        <v>2.9067333204094202E-4</v>
      </c>
      <c r="T109" s="277">
        <f t="shared" si="8"/>
        <v>0.99970932666795909</v>
      </c>
      <c r="U109" s="256"/>
      <c r="V109" s="278">
        <f>生産者価格評価表!DZ109</f>
        <v>4357975</v>
      </c>
      <c r="W109" s="279">
        <f>雇用表!D109</f>
        <v>1028110</v>
      </c>
      <c r="X109" s="280">
        <f>雇用表!G109</f>
        <v>613443</v>
      </c>
      <c r="Y109" s="281">
        <f t="shared" si="10"/>
        <v>0.23591461630688565</v>
      </c>
      <c r="Z109" s="282">
        <f t="shared" si="11"/>
        <v>0.14076331323607869</v>
      </c>
      <c r="AA109" s="203"/>
      <c r="AB109" s="278">
        <f>生産者価格評価表!DZ109</f>
        <v>4357975</v>
      </c>
      <c r="AC109" s="283">
        <v>2845553</v>
      </c>
      <c r="AD109" s="284">
        <f t="shared" si="12"/>
        <v>0.6529530343794997</v>
      </c>
      <c r="AE109" s="193"/>
      <c r="AF109" s="278">
        <f>生産者価格評価表!DZ109</f>
        <v>4357975</v>
      </c>
      <c r="AG109" s="285">
        <v>1375242</v>
      </c>
      <c r="AH109" s="284">
        <f t="shared" si="13"/>
        <v>0.31556904296146721</v>
      </c>
      <c r="AI109" s="265"/>
      <c r="AJ109" s="286">
        <f>生産者価格評価表!DJ109</f>
        <v>3219951</v>
      </c>
      <c r="AK109" s="287">
        <v>1.2510032152288625E-2</v>
      </c>
      <c r="AL109" s="194"/>
    </row>
    <row r="110" spans="1:38" ht="14" customHeight="1">
      <c r="A110" s="246">
        <v>104</v>
      </c>
      <c r="B110" s="188" t="s">
        <v>325</v>
      </c>
      <c r="C110" s="185" t="s">
        <v>326</v>
      </c>
      <c r="D110" s="195"/>
      <c r="E110" s="271">
        <v>0</v>
      </c>
      <c r="F110" s="272">
        <v>0</v>
      </c>
      <c r="G110" s="271">
        <v>0</v>
      </c>
      <c r="H110" s="273">
        <v>0</v>
      </c>
      <c r="I110" s="273">
        <v>0</v>
      </c>
      <c r="J110" s="273">
        <v>0</v>
      </c>
      <c r="K110" s="273">
        <v>0</v>
      </c>
      <c r="L110" s="273">
        <v>0</v>
      </c>
      <c r="M110" s="272">
        <v>0</v>
      </c>
      <c r="N110" s="288"/>
      <c r="O110" s="274">
        <f>生産者価格評価表!DP110</f>
        <v>8459321</v>
      </c>
      <c r="P110" s="275">
        <f>ABS(生産者価格評価表!DV110)</f>
        <v>103394</v>
      </c>
      <c r="Q110" s="276">
        <f t="shared" si="9"/>
        <v>1.2222493980308821E-2</v>
      </c>
      <c r="R110" s="275">
        <f>ABS(生産者価格評価表!DX110)</f>
        <v>103394</v>
      </c>
      <c r="S110" s="276">
        <f t="shared" si="14"/>
        <v>1.2222493980308821E-2</v>
      </c>
      <c r="T110" s="277">
        <f t="shared" si="8"/>
        <v>0.98777750601969116</v>
      </c>
      <c r="U110" s="256"/>
      <c r="V110" s="278">
        <f>生産者価格評価表!DZ110</f>
        <v>8474345</v>
      </c>
      <c r="W110" s="279">
        <f>雇用表!D110</f>
        <v>824121</v>
      </c>
      <c r="X110" s="280">
        <f>雇用表!G110</f>
        <v>718294</v>
      </c>
      <c r="Y110" s="281">
        <f t="shared" si="10"/>
        <v>9.7248931923352183E-2</v>
      </c>
      <c r="Z110" s="282">
        <f t="shared" si="11"/>
        <v>8.4761005127829941E-2</v>
      </c>
      <c r="AA110" s="203"/>
      <c r="AB110" s="278">
        <f>生産者価格評価表!DZ110</f>
        <v>8474345</v>
      </c>
      <c r="AC110" s="283">
        <v>5741263</v>
      </c>
      <c r="AD110" s="284">
        <f t="shared" si="12"/>
        <v>0.67748752263449274</v>
      </c>
      <c r="AE110" s="193"/>
      <c r="AF110" s="278">
        <f>生産者価格評価表!DZ110</f>
        <v>8474345</v>
      </c>
      <c r="AG110" s="285">
        <v>2173458</v>
      </c>
      <c r="AH110" s="284">
        <f t="shared" si="13"/>
        <v>0.25647504320392905</v>
      </c>
      <c r="AI110" s="265"/>
      <c r="AJ110" s="286">
        <f>生産者価格評価表!DJ110</f>
        <v>6767864</v>
      </c>
      <c r="AK110" s="287">
        <v>2.5892005691180289E-2</v>
      </c>
      <c r="AL110" s="194"/>
    </row>
    <row r="111" spans="1:38" ht="14" customHeight="1">
      <c r="A111" s="246">
        <v>105</v>
      </c>
      <c r="B111" s="188" t="s">
        <v>327</v>
      </c>
      <c r="C111" s="185" t="s">
        <v>328</v>
      </c>
      <c r="D111" s="195"/>
      <c r="E111" s="271">
        <v>0</v>
      </c>
      <c r="F111" s="272">
        <v>0</v>
      </c>
      <c r="G111" s="271">
        <v>0</v>
      </c>
      <c r="H111" s="273">
        <v>0</v>
      </c>
      <c r="I111" s="273">
        <v>0</v>
      </c>
      <c r="J111" s="273">
        <v>0</v>
      </c>
      <c r="K111" s="273">
        <v>0</v>
      </c>
      <c r="L111" s="273">
        <v>0</v>
      </c>
      <c r="M111" s="272">
        <v>0</v>
      </c>
      <c r="N111" s="288"/>
      <c r="O111" s="274">
        <f>生産者価格評価表!DP111</f>
        <v>536690</v>
      </c>
      <c r="P111" s="275">
        <f>ABS(生産者価格評価表!DV111)</f>
        <v>0</v>
      </c>
      <c r="Q111" s="276">
        <f t="shared" si="9"/>
        <v>0</v>
      </c>
      <c r="R111" s="275">
        <f>ABS(生産者価格評価表!DX111)</f>
        <v>0</v>
      </c>
      <c r="S111" s="276">
        <f t="shared" si="14"/>
        <v>0</v>
      </c>
      <c r="T111" s="277">
        <f t="shared" si="8"/>
        <v>1</v>
      </c>
      <c r="U111" s="256"/>
      <c r="V111" s="278">
        <f>生産者価格評価表!DZ111</f>
        <v>536690</v>
      </c>
      <c r="W111" s="279">
        <f>雇用表!D111</f>
        <v>60206</v>
      </c>
      <c r="X111" s="280">
        <f>雇用表!G111</f>
        <v>48008</v>
      </c>
      <c r="Y111" s="281">
        <f t="shared" si="10"/>
        <v>0.11218021576701634</v>
      </c>
      <c r="Z111" s="282">
        <f t="shared" si="11"/>
        <v>8.9452011403230919E-2</v>
      </c>
      <c r="AA111" s="203"/>
      <c r="AB111" s="278">
        <f>生産者価格評価表!DZ111</f>
        <v>536690</v>
      </c>
      <c r="AC111" s="283">
        <v>372431</v>
      </c>
      <c r="AD111" s="284">
        <f t="shared" si="12"/>
        <v>0.69394063612141088</v>
      </c>
      <c r="AE111" s="193"/>
      <c r="AF111" s="278">
        <f>生産者価格評価表!DZ111</f>
        <v>536690</v>
      </c>
      <c r="AG111" s="285">
        <v>189334</v>
      </c>
      <c r="AH111" s="284">
        <f t="shared" si="13"/>
        <v>0.35278093499040414</v>
      </c>
      <c r="AI111" s="265"/>
      <c r="AJ111" s="286">
        <f>生産者価格評価表!DJ111</f>
        <v>487040</v>
      </c>
      <c r="AK111" s="287">
        <v>1.8545617744546003E-3</v>
      </c>
      <c r="AL111" s="194"/>
    </row>
    <row r="112" spans="1:38" ht="14" customHeight="1">
      <c r="A112" s="246">
        <v>106</v>
      </c>
      <c r="B112" s="188" t="s">
        <v>329</v>
      </c>
      <c r="C112" s="185" t="s">
        <v>330</v>
      </c>
      <c r="D112" s="195"/>
      <c r="E112" s="271">
        <v>1.5200000000000001E-4</v>
      </c>
      <c r="F112" s="272">
        <v>0</v>
      </c>
      <c r="G112" s="271">
        <v>0</v>
      </c>
      <c r="H112" s="273">
        <v>6.0000000000000002E-5</v>
      </c>
      <c r="I112" s="273">
        <v>0</v>
      </c>
      <c r="J112" s="273">
        <v>0</v>
      </c>
      <c r="K112" s="273">
        <v>0</v>
      </c>
      <c r="L112" s="273">
        <v>3.0000000000000001E-6</v>
      </c>
      <c r="M112" s="272">
        <v>0</v>
      </c>
      <c r="N112" s="288"/>
      <c r="O112" s="274">
        <f>生産者価格評価表!DP112</f>
        <v>6287788</v>
      </c>
      <c r="P112" s="275">
        <f>ABS(生産者価格評価表!DV112)</f>
        <v>50769</v>
      </c>
      <c r="Q112" s="276">
        <f t="shared" si="9"/>
        <v>8.0742226041972155E-3</v>
      </c>
      <c r="R112" s="275">
        <f>ABS(生産者価格評価表!DX112)</f>
        <v>50769</v>
      </c>
      <c r="S112" s="276">
        <f t="shared" si="14"/>
        <v>8.0742226041972155E-3</v>
      </c>
      <c r="T112" s="277">
        <f t="shared" si="8"/>
        <v>0.99192577739580279</v>
      </c>
      <c r="U112" s="256"/>
      <c r="V112" s="278">
        <f>生産者価格評価表!DZ112</f>
        <v>6290333</v>
      </c>
      <c r="W112" s="279">
        <f>雇用表!D112</f>
        <v>1391157</v>
      </c>
      <c r="X112" s="280">
        <f>雇用表!G112</f>
        <v>921797</v>
      </c>
      <c r="Y112" s="281">
        <f t="shared" si="10"/>
        <v>0.22115792597943543</v>
      </c>
      <c r="Z112" s="282">
        <f t="shared" si="11"/>
        <v>0.14654184444607304</v>
      </c>
      <c r="AA112" s="203"/>
      <c r="AB112" s="278">
        <f>生産者価格評価表!DZ112</f>
        <v>6290333</v>
      </c>
      <c r="AC112" s="283">
        <v>4654327</v>
      </c>
      <c r="AD112" s="284">
        <f t="shared" si="12"/>
        <v>0.73991742567523855</v>
      </c>
      <c r="AE112" s="193"/>
      <c r="AF112" s="278">
        <f>生産者価格評価表!DZ112</f>
        <v>6290333</v>
      </c>
      <c r="AG112" s="285">
        <v>2386844</v>
      </c>
      <c r="AH112" s="284">
        <f t="shared" si="13"/>
        <v>0.37944636635294188</v>
      </c>
      <c r="AI112" s="265"/>
      <c r="AJ112" s="286">
        <f>生産者価格評価表!DJ112</f>
        <v>5474738</v>
      </c>
      <c r="AK112" s="287">
        <v>2.0089970755780784E-2</v>
      </c>
      <c r="AL112" s="194"/>
    </row>
    <row r="113" spans="1:38" ht="14" customHeight="1">
      <c r="A113" s="246">
        <v>107</v>
      </c>
      <c r="B113" s="188" t="s">
        <v>331</v>
      </c>
      <c r="C113" s="185" t="s">
        <v>332</v>
      </c>
      <c r="D113" s="195"/>
      <c r="E113" s="271">
        <v>0</v>
      </c>
      <c r="F113" s="272">
        <v>0</v>
      </c>
      <c r="G113" s="271">
        <v>0</v>
      </c>
      <c r="H113" s="273">
        <v>0</v>
      </c>
      <c r="I113" s="273">
        <v>0</v>
      </c>
      <c r="J113" s="273">
        <v>0</v>
      </c>
      <c r="K113" s="273">
        <v>0</v>
      </c>
      <c r="L113" s="273">
        <v>0</v>
      </c>
      <c r="M113" s="272">
        <v>0</v>
      </c>
      <c r="N113" s="288"/>
      <c r="O113" s="274">
        <f>生産者価格評価表!DP113</f>
        <v>1482084</v>
      </c>
      <c r="P113" s="275">
        <f>ABS(生産者価格評価表!DV113)</f>
        <v>0</v>
      </c>
      <c r="Q113" s="276">
        <f t="shared" si="9"/>
        <v>0</v>
      </c>
      <c r="R113" s="275">
        <f>ABS(生産者価格評価表!DX113)</f>
        <v>0</v>
      </c>
      <c r="S113" s="276">
        <f t="shared" si="14"/>
        <v>0</v>
      </c>
      <c r="T113" s="277">
        <f t="shared" si="8"/>
        <v>1</v>
      </c>
      <c r="U113" s="256"/>
      <c r="V113" s="278">
        <f>生産者価格評価表!DZ113</f>
        <v>1482084</v>
      </c>
      <c r="W113" s="279">
        <f>雇用表!D113</f>
        <v>0</v>
      </c>
      <c r="X113" s="280">
        <f>雇用表!G113</f>
        <v>0</v>
      </c>
      <c r="Y113" s="281">
        <f t="shared" si="10"/>
        <v>0</v>
      </c>
      <c r="Z113" s="282">
        <f t="shared" si="11"/>
        <v>0</v>
      </c>
      <c r="AA113" s="203"/>
      <c r="AB113" s="278">
        <f>生産者価格評価表!DZ113</f>
        <v>1482084</v>
      </c>
      <c r="AC113" s="283">
        <v>0</v>
      </c>
      <c r="AD113" s="284">
        <f t="shared" si="12"/>
        <v>0</v>
      </c>
      <c r="AE113" s="193"/>
      <c r="AF113" s="278">
        <f>生産者価格評価表!DZ113</f>
        <v>1482084</v>
      </c>
      <c r="AG113" s="285">
        <v>0</v>
      </c>
      <c r="AH113" s="284">
        <f t="shared" si="13"/>
        <v>0</v>
      </c>
      <c r="AI113" s="265"/>
      <c r="AJ113" s="286">
        <f>生産者価格評価表!DJ113</f>
        <v>0</v>
      </c>
      <c r="AK113" s="287">
        <v>1.9686815917899516E-3</v>
      </c>
      <c r="AL113" s="194"/>
    </row>
    <row r="114" spans="1:38" ht="14" customHeight="1" thickBot="1">
      <c r="A114" s="246">
        <v>108</v>
      </c>
      <c r="B114" s="293" t="s">
        <v>333</v>
      </c>
      <c r="C114" s="294" t="s">
        <v>334</v>
      </c>
      <c r="D114" s="195"/>
      <c r="E114" s="295">
        <v>8.2830000000000004E-3</v>
      </c>
      <c r="F114" s="296">
        <v>7.4700000000000001E-3</v>
      </c>
      <c r="G114" s="295">
        <v>1.753E-3</v>
      </c>
      <c r="H114" s="297">
        <v>2.5709999999999999E-3</v>
      </c>
      <c r="I114" s="297">
        <v>2.2780000000000001E-3</v>
      </c>
      <c r="J114" s="297">
        <v>2.7390000000000001E-3</v>
      </c>
      <c r="K114" s="297">
        <v>2.3E-5</v>
      </c>
      <c r="L114" s="297">
        <v>3.0179999999999998E-3</v>
      </c>
      <c r="M114" s="296">
        <v>2.3661000000000001E-2</v>
      </c>
      <c r="N114" s="288"/>
      <c r="O114" s="298">
        <f>生産者価格評価表!DP114</f>
        <v>4704271</v>
      </c>
      <c r="P114" s="299">
        <f>ABS(生産者価格評価表!DV114)</f>
        <v>1272367</v>
      </c>
      <c r="Q114" s="300">
        <f t="shared" si="9"/>
        <v>0.27047060001432743</v>
      </c>
      <c r="R114" s="299">
        <f>ABS(生産者価格評価表!DX114)</f>
        <v>1272367</v>
      </c>
      <c r="S114" s="300">
        <f t="shared" si="14"/>
        <v>0.27047060001432743</v>
      </c>
      <c r="T114" s="301">
        <f t="shared" si="8"/>
        <v>0.72952939998567257</v>
      </c>
      <c r="U114" s="256"/>
      <c r="V114" s="302">
        <f>生産者価格評価表!DZ114</f>
        <v>7735345</v>
      </c>
      <c r="W114" s="303">
        <f>雇用表!D114</f>
        <v>13794</v>
      </c>
      <c r="X114" s="304">
        <f>雇用表!G114</f>
        <v>13418</v>
      </c>
      <c r="Y114" s="305">
        <f t="shared" si="10"/>
        <v>1.7832430227740328E-3</v>
      </c>
      <c r="Z114" s="306">
        <f t="shared" si="11"/>
        <v>1.7346349774961557E-3</v>
      </c>
      <c r="AA114" s="203"/>
      <c r="AB114" s="302">
        <f>生産者価格評価表!DZ114</f>
        <v>7735345</v>
      </c>
      <c r="AC114" s="307">
        <v>5028166</v>
      </c>
      <c r="AD114" s="308">
        <f t="shared" si="12"/>
        <v>0.65002478881032455</v>
      </c>
      <c r="AE114" s="193"/>
      <c r="AF114" s="302">
        <f>生産者価格評価表!DZ114</f>
        <v>7735345</v>
      </c>
      <c r="AG114" s="309">
        <v>57416</v>
      </c>
      <c r="AH114" s="308">
        <f t="shared" si="13"/>
        <v>7.4225519353047602E-3</v>
      </c>
      <c r="AI114" s="265"/>
      <c r="AJ114" s="310">
        <f>生産者価格評価表!DJ114</f>
        <v>1818</v>
      </c>
      <c r="AK114" s="311">
        <v>4.5906112362067257E-3</v>
      </c>
      <c r="AL114" s="194"/>
    </row>
    <row r="115" spans="1:38" ht="19.5" customHeight="1" thickBot="1">
      <c r="O115" s="203"/>
      <c r="P115" s="203"/>
      <c r="Q115" s="203"/>
      <c r="R115" s="203"/>
      <c r="S115" s="203"/>
      <c r="T115" s="203"/>
      <c r="U115" s="203"/>
      <c r="V115" s="203"/>
      <c r="W115" s="203"/>
      <c r="X115" s="203"/>
      <c r="Y115" s="203"/>
      <c r="Z115" s="203"/>
      <c r="AA115" s="203"/>
      <c r="AJ115" s="313">
        <f>SUM(AJ7:AJ114)</f>
        <v>282506843</v>
      </c>
      <c r="AK115" s="314">
        <f>SUM(AK7:AK114)</f>
        <v>1.4791922379429405</v>
      </c>
    </row>
    <row r="116" spans="1:38" ht="13.5">
      <c r="C116" s="187" t="s">
        <v>15</v>
      </c>
      <c r="E116" s="1071" t="s">
        <v>2032</v>
      </c>
      <c r="O116" s="203"/>
      <c r="P116" s="203"/>
      <c r="Q116" s="203"/>
      <c r="R116" s="203"/>
      <c r="S116" s="203"/>
      <c r="T116" s="203"/>
      <c r="U116" s="203"/>
      <c r="V116" s="203"/>
      <c r="W116" s="203"/>
      <c r="X116" s="203"/>
      <c r="Y116" s="203"/>
      <c r="Z116" s="203"/>
      <c r="AA116" s="203"/>
      <c r="AJ116" s="231"/>
    </row>
    <row r="117" spans="1:38" ht="13.5">
      <c r="C117" s="187" t="s">
        <v>16</v>
      </c>
      <c r="E117" s="1071" t="s">
        <v>2033</v>
      </c>
      <c r="O117" s="203"/>
      <c r="P117" s="203"/>
      <c r="Q117" s="203"/>
      <c r="R117" s="203"/>
      <c r="S117" s="203"/>
      <c r="T117" s="203"/>
      <c r="U117" s="203"/>
      <c r="V117" s="203"/>
      <c r="W117" s="203"/>
      <c r="X117" s="203"/>
      <c r="Y117" s="203"/>
      <c r="Z117" s="203"/>
      <c r="AA117" s="203"/>
      <c r="AJ117" s="315">
        <f>生産者価格評価表!$DJ$115</f>
        <v>293363978</v>
      </c>
    </row>
    <row r="118" spans="1:38" ht="13.5">
      <c r="C118" s="187" t="s">
        <v>21</v>
      </c>
      <c r="E118" s="1071" t="s">
        <v>2034</v>
      </c>
      <c r="O118" s="203"/>
      <c r="P118" s="203"/>
      <c r="Q118" s="203"/>
      <c r="R118" s="203"/>
      <c r="S118" s="203"/>
      <c r="T118" s="203"/>
      <c r="U118" s="203"/>
      <c r="V118" s="203"/>
      <c r="W118" s="203"/>
      <c r="X118" s="203"/>
      <c r="Y118" s="203"/>
      <c r="Z118" s="203"/>
      <c r="AA118" s="203"/>
      <c r="AJ118" s="186"/>
      <c r="AK118" s="186"/>
    </row>
    <row r="119" spans="1:38" ht="13.5">
      <c r="C119" s="187" t="s">
        <v>18</v>
      </c>
      <c r="E119" s="1071" t="s">
        <v>54</v>
      </c>
      <c r="O119" s="203"/>
      <c r="P119" s="203"/>
      <c r="Q119" s="203"/>
      <c r="R119" s="203"/>
      <c r="S119" s="203"/>
      <c r="T119" s="203"/>
      <c r="U119" s="203"/>
      <c r="V119" s="203"/>
      <c r="W119" s="203"/>
      <c r="X119" s="203"/>
      <c r="Y119" s="203"/>
      <c r="Z119" s="203"/>
      <c r="AA119" s="203"/>
      <c r="AJ119" s="186"/>
    </row>
    <row r="120" spans="1:38" ht="13.5">
      <c r="C120" s="187" t="s">
        <v>17</v>
      </c>
      <c r="E120" s="1071" t="s">
        <v>131</v>
      </c>
      <c r="O120" s="203"/>
      <c r="P120" s="203"/>
      <c r="Q120" s="203"/>
      <c r="R120" s="203"/>
      <c r="S120" s="203"/>
      <c r="T120" s="203"/>
      <c r="U120" s="203"/>
      <c r="V120" s="203"/>
      <c r="W120" s="203"/>
      <c r="X120" s="203"/>
      <c r="Y120" s="203"/>
      <c r="Z120" s="203"/>
      <c r="AA120" s="203"/>
    </row>
    <row r="121" spans="1:38" ht="13.5">
      <c r="C121" s="187" t="s">
        <v>19</v>
      </c>
      <c r="E121" s="1071" t="s">
        <v>50</v>
      </c>
      <c r="O121" s="203"/>
      <c r="P121" s="203"/>
      <c r="Q121" s="203"/>
      <c r="R121" s="203"/>
      <c r="S121" s="203"/>
      <c r="T121" s="203"/>
      <c r="U121" s="203"/>
      <c r="V121" s="203"/>
      <c r="W121" s="203"/>
      <c r="X121" s="203"/>
      <c r="Y121" s="203"/>
      <c r="Z121" s="203"/>
      <c r="AA121" s="203"/>
    </row>
    <row r="122" spans="1:38" ht="13.5">
      <c r="C122" s="187" t="s">
        <v>20</v>
      </c>
      <c r="E122" s="1071" t="s">
        <v>51</v>
      </c>
      <c r="O122" s="203"/>
      <c r="P122" s="203"/>
      <c r="Q122" s="203"/>
      <c r="R122" s="203"/>
      <c r="S122" s="203"/>
      <c r="T122" s="203"/>
      <c r="U122" s="203"/>
      <c r="V122" s="203"/>
      <c r="W122" s="203"/>
      <c r="X122" s="203"/>
      <c r="Y122" s="203"/>
      <c r="Z122" s="203"/>
      <c r="AA122" s="203"/>
    </row>
    <row r="123" spans="1:38" ht="13.5">
      <c r="C123" s="187" t="s">
        <v>53</v>
      </c>
      <c r="E123" s="1071" t="s">
        <v>52</v>
      </c>
      <c r="AA123" s="203"/>
    </row>
    <row r="124" spans="1:38">
      <c r="AA124" s="203"/>
    </row>
    <row r="125" spans="1:38">
      <c r="AA125" s="203"/>
    </row>
    <row r="126" spans="1:38">
      <c r="AA126" s="203"/>
    </row>
    <row r="127" spans="1:38">
      <c r="AA127" s="203"/>
    </row>
    <row r="128" spans="1:38">
      <c r="AA128" s="203"/>
    </row>
    <row r="129" spans="27:27">
      <c r="AA129" s="203"/>
    </row>
    <row r="130" spans="27:27">
      <c r="AA130" s="203"/>
    </row>
    <row r="131" spans="27:27">
      <c r="AA131" s="203"/>
    </row>
    <row r="132" spans="27:27">
      <c r="AA132" s="203"/>
    </row>
    <row r="133" spans="27:27">
      <c r="AA133" s="203"/>
    </row>
    <row r="134" spans="27:27">
      <c r="AA134" s="203"/>
    </row>
    <row r="135" spans="27:27">
      <c r="AA135" s="203"/>
    </row>
    <row r="136" spans="27:27">
      <c r="AA136" s="203"/>
    </row>
    <row r="137" spans="27:27">
      <c r="AA137" s="203"/>
    </row>
    <row r="138" spans="27:27">
      <c r="AA138" s="203"/>
    </row>
    <row r="139" spans="27:27">
      <c r="AA139" s="203"/>
    </row>
    <row r="140" spans="27:27">
      <c r="AA140" s="203"/>
    </row>
    <row r="141" spans="27:27">
      <c r="AA141" s="203"/>
    </row>
    <row r="142" spans="27:27">
      <c r="AA142" s="203"/>
    </row>
    <row r="143" spans="27:27">
      <c r="AA143" s="203"/>
    </row>
    <row r="144" spans="27:27">
      <c r="AA144" s="203"/>
    </row>
    <row r="145" spans="27:27">
      <c r="AA145" s="203"/>
    </row>
    <row r="146" spans="27:27">
      <c r="AA146" s="203"/>
    </row>
    <row r="147" spans="27:27">
      <c r="AA147" s="203"/>
    </row>
    <row r="148" spans="27:27">
      <c r="AA148" s="203"/>
    </row>
    <row r="149" spans="27:27">
      <c r="AA149" s="203"/>
    </row>
    <row r="150" spans="27:27">
      <c r="AA150" s="203"/>
    </row>
    <row r="151" spans="27:27">
      <c r="AA151" s="203"/>
    </row>
    <row r="152" spans="27:27">
      <c r="AA152" s="203"/>
    </row>
    <row r="153" spans="27:27">
      <c r="AA153" s="203"/>
    </row>
    <row r="154" spans="27:27">
      <c r="AA154" s="203"/>
    </row>
    <row r="155" spans="27:27">
      <c r="AA155" s="203"/>
    </row>
    <row r="156" spans="27:27">
      <c r="AA156" s="203"/>
    </row>
    <row r="157" spans="27:27">
      <c r="AA157" s="203"/>
    </row>
    <row r="158" spans="27:27">
      <c r="AA158" s="203"/>
    </row>
    <row r="159" spans="27:27">
      <c r="AA159" s="203"/>
    </row>
    <row r="160" spans="27:27">
      <c r="AA160" s="203"/>
    </row>
    <row r="161" spans="27:27">
      <c r="AA161" s="203"/>
    </row>
    <row r="162" spans="27:27">
      <c r="AA162" s="203"/>
    </row>
    <row r="163" spans="27:27">
      <c r="AA163" s="203"/>
    </row>
    <row r="164" spans="27:27">
      <c r="AA164" s="203"/>
    </row>
    <row r="165" spans="27:27">
      <c r="AA165" s="203"/>
    </row>
    <row r="166" spans="27:27">
      <c r="AA166" s="203"/>
    </row>
    <row r="167" spans="27:27">
      <c r="AA167" s="203"/>
    </row>
    <row r="168" spans="27:27">
      <c r="AA168" s="203"/>
    </row>
    <row r="169" spans="27:27">
      <c r="AA169" s="203"/>
    </row>
    <row r="170" spans="27:27">
      <c r="AA170" s="203"/>
    </row>
    <row r="171" spans="27:27">
      <c r="AA171" s="203"/>
    </row>
    <row r="172" spans="27:27">
      <c r="AA172" s="203"/>
    </row>
    <row r="173" spans="27:27">
      <c r="AA173" s="203"/>
    </row>
    <row r="174" spans="27:27">
      <c r="AA174" s="203"/>
    </row>
    <row r="175" spans="27:27">
      <c r="AA175" s="203"/>
    </row>
    <row r="176" spans="27:27">
      <c r="AA176" s="203"/>
    </row>
    <row r="177" spans="27:27">
      <c r="AA177" s="203"/>
    </row>
    <row r="178" spans="27:27">
      <c r="AA178" s="203"/>
    </row>
    <row r="179" spans="27:27">
      <c r="AA179" s="203"/>
    </row>
    <row r="180" spans="27:27">
      <c r="AA180" s="203"/>
    </row>
    <row r="181" spans="27:27">
      <c r="AA181" s="203"/>
    </row>
    <row r="182" spans="27:27">
      <c r="AA182" s="203"/>
    </row>
    <row r="183" spans="27:27">
      <c r="AA183" s="203"/>
    </row>
    <row r="184" spans="27:27">
      <c r="AA184" s="203"/>
    </row>
    <row r="185" spans="27:27">
      <c r="AA185" s="203"/>
    </row>
    <row r="186" spans="27:27">
      <c r="AA186" s="203"/>
    </row>
    <row r="187" spans="27:27">
      <c r="AA187" s="203"/>
    </row>
    <row r="188" spans="27:27">
      <c r="AA188" s="203"/>
    </row>
    <row r="189" spans="27:27">
      <c r="AA189" s="203"/>
    </row>
    <row r="190" spans="27:27">
      <c r="AA190" s="203"/>
    </row>
    <row r="191" spans="27:27">
      <c r="AA191" s="203"/>
    </row>
    <row r="192" spans="27:27">
      <c r="AA192" s="203"/>
    </row>
    <row r="193" spans="27:27">
      <c r="AA193" s="203"/>
    </row>
    <row r="194" spans="27:27">
      <c r="AA194" s="203"/>
    </row>
  </sheetData>
  <mergeCells count="11">
    <mergeCell ref="AD3:AD6"/>
    <mergeCell ref="AF3:AF6"/>
    <mergeCell ref="AG3:AG6"/>
    <mergeCell ref="AB3:AB6"/>
    <mergeCell ref="B3:C6"/>
    <mergeCell ref="AC3:AC6"/>
    <mergeCell ref="AM3:AN5"/>
    <mergeCell ref="AO3:AO6"/>
    <mergeCell ref="AH3:AH6"/>
    <mergeCell ref="AJ3:AJ6"/>
    <mergeCell ref="AK3:AK6"/>
  </mergeCells>
  <phoneticPr fontId="2"/>
  <pageMargins left="0.25" right="0.25" top="0.75" bottom="0.75" header="0.3" footer="0.3"/>
  <pageSetup paperSize="8" scale="6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B4D6-258F-4C60-BF50-2FFFEF02ACD9}">
  <dimension ref="A1:E191"/>
  <sheetViews>
    <sheetView workbookViewId="0"/>
  </sheetViews>
  <sheetFormatPr defaultColWidth="8.86328125" defaultRowHeight="12"/>
  <cols>
    <col min="1" max="1" width="6.796875" style="316" customWidth="1"/>
    <col min="2" max="2" width="19.33203125" style="317" customWidth="1"/>
    <col min="3" max="3" width="9.73046875" style="317" customWidth="1"/>
    <col min="4" max="4" width="11.3984375" style="317" customWidth="1"/>
    <col min="5" max="5" width="14.33203125" style="317" customWidth="1"/>
    <col min="6" max="16384" width="8.86328125" style="317"/>
  </cols>
  <sheetData>
    <row r="1" spans="1:4" ht="18" customHeight="1">
      <c r="C1" s="316" t="s">
        <v>671</v>
      </c>
      <c r="D1" s="316" t="s">
        <v>672</v>
      </c>
    </row>
    <row r="2" spans="1:4" ht="20" customHeight="1">
      <c r="C2" s="317" t="s">
        <v>673</v>
      </c>
      <c r="D2" s="317" t="s">
        <v>674</v>
      </c>
    </row>
    <row r="3" spans="1:4">
      <c r="A3" s="316" t="s">
        <v>357</v>
      </c>
      <c r="B3" s="317" t="s">
        <v>358</v>
      </c>
      <c r="C3" s="317">
        <v>19</v>
      </c>
      <c r="D3" s="317">
        <v>0</v>
      </c>
    </row>
    <row r="4" spans="1:4">
      <c r="A4" s="316" t="s">
        <v>359</v>
      </c>
      <c r="B4" s="317" t="s">
        <v>360</v>
      </c>
      <c r="C4" s="317">
        <v>135436</v>
      </c>
      <c r="D4" s="317">
        <v>0</v>
      </c>
    </row>
    <row r="5" spans="1:4">
      <c r="A5" s="316" t="s">
        <v>361</v>
      </c>
      <c r="B5" s="317" t="s">
        <v>362</v>
      </c>
      <c r="C5" s="317">
        <v>1742196</v>
      </c>
      <c r="D5" s="317">
        <v>0</v>
      </c>
    </row>
    <row r="6" spans="1:4">
      <c r="A6" s="316" t="s">
        <v>363</v>
      </c>
      <c r="B6" s="317" t="s">
        <v>364</v>
      </c>
      <c r="C6" s="317">
        <v>876302</v>
      </c>
      <c r="D6" s="317">
        <v>0</v>
      </c>
    </row>
    <row r="7" spans="1:4">
      <c r="A7" s="316" t="s">
        <v>365</v>
      </c>
      <c r="B7" s="317" t="s">
        <v>366</v>
      </c>
      <c r="C7" s="317">
        <v>618</v>
      </c>
      <c r="D7" s="317">
        <v>0</v>
      </c>
    </row>
    <row r="8" spans="1:4">
      <c r="A8" s="316" t="s">
        <v>367</v>
      </c>
      <c r="B8" s="317" t="s">
        <v>368</v>
      </c>
      <c r="C8" s="317">
        <v>248022</v>
      </c>
      <c r="D8" s="317">
        <v>0</v>
      </c>
    </row>
    <row r="9" spans="1:4">
      <c r="A9" s="316" t="s">
        <v>369</v>
      </c>
      <c r="B9" s="317" t="s">
        <v>136</v>
      </c>
      <c r="C9" s="317">
        <v>243349</v>
      </c>
      <c r="D9" s="317">
        <v>0</v>
      </c>
    </row>
    <row r="10" spans="1:4">
      <c r="A10" s="316" t="s">
        <v>370</v>
      </c>
      <c r="B10" s="317" t="s">
        <v>138</v>
      </c>
      <c r="C10" s="317">
        <v>0</v>
      </c>
      <c r="D10" s="317">
        <v>0</v>
      </c>
    </row>
    <row r="11" spans="1:4">
      <c r="A11" s="316" t="s">
        <v>371</v>
      </c>
      <c r="B11" s="317" t="s">
        <v>372</v>
      </c>
      <c r="C11" s="317">
        <v>0</v>
      </c>
      <c r="D11" s="317">
        <v>0</v>
      </c>
    </row>
    <row r="12" spans="1:4">
      <c r="A12" s="316" t="s">
        <v>373</v>
      </c>
      <c r="B12" s="317" t="s">
        <v>374</v>
      </c>
      <c r="C12" s="317">
        <v>0</v>
      </c>
      <c r="D12" s="317">
        <v>0</v>
      </c>
    </row>
    <row r="13" spans="1:4">
      <c r="A13" s="316" t="s">
        <v>375</v>
      </c>
      <c r="B13" s="317" t="s">
        <v>376</v>
      </c>
      <c r="C13" s="317">
        <v>183836</v>
      </c>
      <c r="D13" s="317">
        <v>0</v>
      </c>
    </row>
    <row r="14" spans="1:4">
      <c r="A14" s="316" t="s">
        <v>377</v>
      </c>
      <c r="B14" s="317" t="s">
        <v>378</v>
      </c>
      <c r="C14" s="317">
        <v>310001</v>
      </c>
      <c r="D14" s="317">
        <v>0</v>
      </c>
    </row>
    <row r="15" spans="1:4">
      <c r="A15" s="316" t="s">
        <v>379</v>
      </c>
      <c r="B15" s="317" t="s">
        <v>380</v>
      </c>
      <c r="C15" s="317">
        <v>12739</v>
      </c>
      <c r="D15" s="317">
        <v>0</v>
      </c>
    </row>
    <row r="16" spans="1:4">
      <c r="A16" s="316" t="s">
        <v>381</v>
      </c>
      <c r="B16" s="317" t="s">
        <v>144</v>
      </c>
      <c r="C16" s="317">
        <v>14</v>
      </c>
      <c r="D16" s="317">
        <v>0</v>
      </c>
    </row>
    <row r="17" spans="1:4">
      <c r="A17" s="316" t="s">
        <v>382</v>
      </c>
      <c r="B17" s="317" t="s">
        <v>383</v>
      </c>
      <c r="C17" s="317">
        <v>14</v>
      </c>
      <c r="D17" s="317">
        <v>0</v>
      </c>
    </row>
    <row r="18" spans="1:4">
      <c r="A18" s="316" t="s">
        <v>384</v>
      </c>
      <c r="B18" s="317" t="s">
        <v>385</v>
      </c>
      <c r="C18" s="317">
        <v>-5155</v>
      </c>
      <c r="D18" s="317">
        <v>0</v>
      </c>
    </row>
    <row r="19" spans="1:4">
      <c r="A19" s="316" t="s">
        <v>386</v>
      </c>
      <c r="B19" s="317" t="s">
        <v>387</v>
      </c>
      <c r="C19" s="317">
        <v>5002170</v>
      </c>
      <c r="D19" s="317">
        <v>0</v>
      </c>
    </row>
    <row r="20" spans="1:4">
      <c r="A20" s="316" t="s">
        <v>388</v>
      </c>
      <c r="B20" s="317" t="s">
        <v>389</v>
      </c>
      <c r="C20" s="317">
        <v>3216544</v>
      </c>
      <c r="D20" s="317">
        <v>0</v>
      </c>
    </row>
    <row r="21" spans="1:4">
      <c r="A21" s="316" t="s">
        <v>390</v>
      </c>
      <c r="B21" s="317" t="s">
        <v>391</v>
      </c>
      <c r="C21" s="317">
        <v>1437872</v>
      </c>
      <c r="D21" s="317">
        <v>0</v>
      </c>
    </row>
    <row r="22" spans="1:4">
      <c r="A22" s="316" t="s">
        <v>392</v>
      </c>
      <c r="B22" s="317" t="s">
        <v>393</v>
      </c>
      <c r="C22" s="317">
        <v>5997508</v>
      </c>
      <c r="D22" s="317">
        <v>0</v>
      </c>
    </row>
    <row r="23" spans="1:4">
      <c r="A23" s="316" t="s">
        <v>394</v>
      </c>
      <c r="B23" s="317" t="s">
        <v>395</v>
      </c>
      <c r="C23" s="317">
        <v>1010192</v>
      </c>
      <c r="D23" s="317">
        <v>0</v>
      </c>
    </row>
    <row r="24" spans="1:4">
      <c r="A24" s="316" t="s">
        <v>396</v>
      </c>
      <c r="B24" s="317" t="s">
        <v>397</v>
      </c>
      <c r="C24" s="317">
        <v>1222423</v>
      </c>
      <c r="D24" s="317">
        <v>0</v>
      </c>
    </row>
    <row r="25" spans="1:4">
      <c r="A25" s="316" t="s">
        <v>398</v>
      </c>
      <c r="B25" s="317" t="s">
        <v>399</v>
      </c>
      <c r="C25" s="317">
        <v>4310713</v>
      </c>
      <c r="D25" s="317">
        <v>0</v>
      </c>
    </row>
    <row r="26" spans="1:4">
      <c r="A26" s="316" t="s">
        <v>400</v>
      </c>
      <c r="B26" s="317" t="s">
        <v>401</v>
      </c>
      <c r="C26" s="317">
        <v>2144882</v>
      </c>
      <c r="D26" s="317">
        <v>0</v>
      </c>
    </row>
    <row r="27" spans="1:4">
      <c r="A27" s="316" t="s">
        <v>402</v>
      </c>
      <c r="B27" s="317" t="s">
        <v>403</v>
      </c>
      <c r="C27" s="317">
        <v>2253773</v>
      </c>
      <c r="D27" s="317">
        <v>0</v>
      </c>
    </row>
    <row r="28" spans="1:4">
      <c r="A28" s="316" t="s">
        <v>404</v>
      </c>
      <c r="B28" s="317" t="s">
        <v>152</v>
      </c>
      <c r="C28" s="317">
        <v>222331</v>
      </c>
      <c r="D28" s="317">
        <v>0</v>
      </c>
    </row>
    <row r="29" spans="1:4">
      <c r="A29" s="316" t="s">
        <v>405</v>
      </c>
      <c r="B29" s="317" t="s">
        <v>154</v>
      </c>
      <c r="C29" s="317">
        <v>3146956</v>
      </c>
      <c r="D29" s="317">
        <v>0</v>
      </c>
    </row>
    <row r="30" spans="1:4">
      <c r="A30" s="316" t="s">
        <v>406</v>
      </c>
      <c r="B30" s="317" t="s">
        <v>407</v>
      </c>
      <c r="C30" s="317">
        <v>4123</v>
      </c>
      <c r="D30" s="317">
        <v>0</v>
      </c>
    </row>
    <row r="31" spans="1:4">
      <c r="A31" s="316" t="s">
        <v>408</v>
      </c>
      <c r="B31" s="317" t="s">
        <v>409</v>
      </c>
      <c r="C31" s="317">
        <v>15160</v>
      </c>
      <c r="D31" s="317">
        <v>0</v>
      </c>
    </row>
    <row r="32" spans="1:4">
      <c r="A32" s="316" t="s">
        <v>410</v>
      </c>
      <c r="B32" s="317" t="s">
        <v>411</v>
      </c>
      <c r="C32" s="317">
        <v>384</v>
      </c>
      <c r="D32" s="317">
        <v>0</v>
      </c>
    </row>
    <row r="33" spans="1:4">
      <c r="A33" s="316" t="s">
        <v>412</v>
      </c>
      <c r="B33" s="317" t="s">
        <v>413</v>
      </c>
      <c r="C33" s="317">
        <v>0</v>
      </c>
      <c r="D33" s="317">
        <v>0</v>
      </c>
    </row>
    <row r="34" spans="1:4">
      <c r="A34" s="316" t="s">
        <v>414</v>
      </c>
      <c r="B34" s="317" t="s">
        <v>415</v>
      </c>
      <c r="C34" s="317">
        <v>62626</v>
      </c>
      <c r="D34" s="317">
        <v>0</v>
      </c>
    </row>
    <row r="35" spans="1:4">
      <c r="A35" s="316" t="s">
        <v>416</v>
      </c>
      <c r="B35" s="317" t="s">
        <v>417</v>
      </c>
      <c r="C35" s="317">
        <v>2419742</v>
      </c>
      <c r="D35" s="317">
        <v>0</v>
      </c>
    </row>
    <row r="36" spans="1:4">
      <c r="A36" s="316" t="s">
        <v>418</v>
      </c>
      <c r="B36" s="317" t="s">
        <v>419</v>
      </c>
      <c r="C36" s="317">
        <v>348939</v>
      </c>
      <c r="D36" s="317">
        <v>0</v>
      </c>
    </row>
    <row r="37" spans="1:4">
      <c r="A37" s="316" t="s">
        <v>420</v>
      </c>
      <c r="B37" s="317" t="s">
        <v>421</v>
      </c>
      <c r="C37" s="317">
        <v>946226</v>
      </c>
      <c r="D37" s="317">
        <v>0</v>
      </c>
    </row>
    <row r="38" spans="1:4">
      <c r="A38" s="316" t="s">
        <v>422</v>
      </c>
      <c r="B38" s="317" t="s">
        <v>423</v>
      </c>
      <c r="C38" s="317">
        <v>45</v>
      </c>
      <c r="D38" s="317">
        <v>0</v>
      </c>
    </row>
    <row r="39" spans="1:4">
      <c r="A39" s="316" t="s">
        <v>424</v>
      </c>
      <c r="B39" s="317" t="s">
        <v>425</v>
      </c>
      <c r="C39" s="317">
        <v>49924</v>
      </c>
      <c r="D39" s="317">
        <v>0</v>
      </c>
    </row>
    <row r="40" spans="1:4">
      <c r="A40" s="316" t="s">
        <v>426</v>
      </c>
      <c r="B40" s="317" t="s">
        <v>162</v>
      </c>
      <c r="C40" s="317">
        <v>139328</v>
      </c>
      <c r="D40" s="317">
        <v>0</v>
      </c>
    </row>
    <row r="41" spans="1:4">
      <c r="A41" s="316" t="s">
        <v>427</v>
      </c>
      <c r="B41" s="317" t="s">
        <v>428</v>
      </c>
      <c r="C41" s="317">
        <v>-126631</v>
      </c>
      <c r="D41" s="317">
        <v>0</v>
      </c>
    </row>
    <row r="42" spans="1:4">
      <c r="A42" s="316" t="s">
        <v>429</v>
      </c>
      <c r="B42" s="317" t="s">
        <v>430</v>
      </c>
      <c r="C42" s="317">
        <v>38800</v>
      </c>
      <c r="D42" s="317">
        <v>0</v>
      </c>
    </row>
    <row r="43" spans="1:4">
      <c r="A43" s="316" t="s">
        <v>431</v>
      </c>
      <c r="B43" s="317" t="s">
        <v>432</v>
      </c>
      <c r="C43" s="317">
        <v>796</v>
      </c>
      <c r="D43" s="317">
        <v>0</v>
      </c>
    </row>
    <row r="44" spans="1:4">
      <c r="A44" s="316" t="s">
        <v>433</v>
      </c>
      <c r="B44" s="317" t="s">
        <v>434</v>
      </c>
      <c r="C44" s="317">
        <v>12236</v>
      </c>
      <c r="D44" s="317">
        <v>0</v>
      </c>
    </row>
    <row r="45" spans="1:4">
      <c r="A45" s="316" t="s">
        <v>435</v>
      </c>
      <c r="B45" s="317" t="s">
        <v>436</v>
      </c>
      <c r="C45" s="317">
        <v>308861</v>
      </c>
      <c r="D45" s="317">
        <v>0</v>
      </c>
    </row>
    <row r="46" spans="1:4">
      <c r="A46" s="316" t="s">
        <v>437</v>
      </c>
      <c r="B46" s="317" t="s">
        <v>168</v>
      </c>
      <c r="C46" s="317">
        <v>35737</v>
      </c>
      <c r="D46" s="317">
        <v>0</v>
      </c>
    </row>
    <row r="47" spans="1:4">
      <c r="A47" s="316" t="s">
        <v>438</v>
      </c>
      <c r="B47" s="317" t="s">
        <v>170</v>
      </c>
      <c r="C47" s="317">
        <v>6377</v>
      </c>
      <c r="D47" s="317">
        <v>0</v>
      </c>
    </row>
    <row r="48" spans="1:4">
      <c r="A48" s="316" t="s">
        <v>439</v>
      </c>
      <c r="B48" s="317" t="s">
        <v>440</v>
      </c>
      <c r="C48" s="317">
        <v>3</v>
      </c>
      <c r="D48" s="317">
        <v>0</v>
      </c>
    </row>
    <row r="49" spans="1:4">
      <c r="A49" s="316" t="s">
        <v>441</v>
      </c>
      <c r="B49" s="317" t="s">
        <v>442</v>
      </c>
      <c r="C49" s="317">
        <v>10799</v>
      </c>
      <c r="D49" s="317">
        <v>0</v>
      </c>
    </row>
    <row r="50" spans="1:4">
      <c r="A50" s="316" t="s">
        <v>443</v>
      </c>
      <c r="B50" s="317" t="s">
        <v>174</v>
      </c>
      <c r="C50" s="317">
        <v>0</v>
      </c>
      <c r="D50" s="317">
        <v>0</v>
      </c>
    </row>
    <row r="51" spans="1:4">
      <c r="A51" s="316" t="s">
        <v>444</v>
      </c>
      <c r="B51" s="317" t="s">
        <v>445</v>
      </c>
      <c r="C51" s="317">
        <v>111</v>
      </c>
      <c r="D51" s="317">
        <v>0</v>
      </c>
    </row>
    <row r="52" spans="1:4">
      <c r="A52" s="316" t="s">
        <v>446</v>
      </c>
      <c r="B52" s="317" t="s">
        <v>447</v>
      </c>
      <c r="C52" s="317">
        <v>0</v>
      </c>
      <c r="D52" s="317">
        <v>0</v>
      </c>
    </row>
    <row r="53" spans="1:4">
      <c r="A53" s="316" t="s">
        <v>448</v>
      </c>
      <c r="B53" s="317" t="s">
        <v>449</v>
      </c>
      <c r="C53" s="317">
        <v>0</v>
      </c>
      <c r="D53" s="317">
        <v>0</v>
      </c>
    </row>
    <row r="54" spans="1:4">
      <c r="A54" s="316" t="s">
        <v>450</v>
      </c>
      <c r="B54" s="317" t="s">
        <v>178</v>
      </c>
      <c r="C54" s="317">
        <v>0</v>
      </c>
      <c r="D54" s="317">
        <v>0</v>
      </c>
    </row>
    <row r="55" spans="1:4">
      <c r="A55" s="316" t="s">
        <v>451</v>
      </c>
      <c r="B55" s="317" t="s">
        <v>180</v>
      </c>
      <c r="C55" s="317">
        <v>0</v>
      </c>
      <c r="D55" s="317">
        <v>0</v>
      </c>
    </row>
    <row r="56" spans="1:4">
      <c r="A56" s="316" t="s">
        <v>452</v>
      </c>
      <c r="B56" s="317" t="s">
        <v>182</v>
      </c>
      <c r="C56" s="317">
        <v>906741</v>
      </c>
      <c r="D56" s="317">
        <v>0</v>
      </c>
    </row>
    <row r="57" spans="1:4">
      <c r="A57" s="316" t="s">
        <v>453</v>
      </c>
      <c r="B57" s="317" t="s">
        <v>454</v>
      </c>
      <c r="C57" s="317">
        <v>362791</v>
      </c>
      <c r="D57" s="317">
        <v>0</v>
      </c>
    </row>
    <row r="58" spans="1:4">
      <c r="A58" s="316" t="s">
        <v>455</v>
      </c>
      <c r="B58" s="317" t="s">
        <v>456</v>
      </c>
      <c r="C58" s="317">
        <v>1135504</v>
      </c>
      <c r="D58" s="317">
        <v>0</v>
      </c>
    </row>
    <row r="59" spans="1:4">
      <c r="A59" s="316" t="s">
        <v>457</v>
      </c>
      <c r="B59" s="317" t="s">
        <v>458</v>
      </c>
      <c r="C59" s="317">
        <v>5524</v>
      </c>
      <c r="D59" s="317">
        <v>0</v>
      </c>
    </row>
    <row r="60" spans="1:4">
      <c r="A60" s="316" t="s">
        <v>459</v>
      </c>
      <c r="B60" s="317" t="s">
        <v>460</v>
      </c>
      <c r="C60" s="317">
        <v>28099</v>
      </c>
      <c r="D60" s="317">
        <v>0</v>
      </c>
    </row>
    <row r="61" spans="1:4">
      <c r="A61" s="316" t="s">
        <v>461</v>
      </c>
      <c r="B61" s="317" t="s">
        <v>462</v>
      </c>
      <c r="C61" s="317">
        <v>170811</v>
      </c>
      <c r="D61" s="317">
        <v>0</v>
      </c>
    </row>
    <row r="62" spans="1:4">
      <c r="A62" s="316" t="s">
        <v>463</v>
      </c>
      <c r="B62" s="317" t="s">
        <v>186</v>
      </c>
      <c r="C62" s="317">
        <v>4043526</v>
      </c>
      <c r="D62" s="317">
        <v>0</v>
      </c>
    </row>
    <row r="63" spans="1:4">
      <c r="A63" s="316" t="s">
        <v>464</v>
      </c>
      <c r="B63" s="317" t="s">
        <v>188</v>
      </c>
      <c r="C63" s="317">
        <v>-524</v>
      </c>
      <c r="D63" s="317">
        <v>0</v>
      </c>
    </row>
    <row r="64" spans="1:4">
      <c r="A64" s="316" t="s">
        <v>465</v>
      </c>
      <c r="B64" s="317" t="s">
        <v>93</v>
      </c>
      <c r="C64" s="317">
        <v>443173</v>
      </c>
      <c r="D64" s="317">
        <v>0</v>
      </c>
    </row>
    <row r="65" spans="1:4">
      <c r="A65" s="316" t="s">
        <v>466</v>
      </c>
      <c r="B65" s="317" t="s">
        <v>467</v>
      </c>
      <c r="C65" s="317">
        <v>4550</v>
      </c>
      <c r="D65" s="317">
        <v>0</v>
      </c>
    </row>
    <row r="66" spans="1:4">
      <c r="A66" s="316" t="s">
        <v>468</v>
      </c>
      <c r="B66" s="317" t="s">
        <v>469</v>
      </c>
      <c r="C66" s="317">
        <v>375985</v>
      </c>
      <c r="D66" s="317">
        <v>0</v>
      </c>
    </row>
    <row r="67" spans="1:4">
      <c r="A67" s="316" t="s">
        <v>470</v>
      </c>
      <c r="B67" s="317" t="s">
        <v>471</v>
      </c>
      <c r="C67" s="317">
        <v>196470</v>
      </c>
      <c r="D67" s="317">
        <v>0</v>
      </c>
    </row>
    <row r="68" spans="1:4">
      <c r="A68" s="316" t="s">
        <v>472</v>
      </c>
      <c r="B68" s="317" t="s">
        <v>473</v>
      </c>
      <c r="C68" s="317">
        <v>708899</v>
      </c>
      <c r="D68" s="317">
        <v>0</v>
      </c>
    </row>
    <row r="69" spans="1:4">
      <c r="A69" s="316" t="s">
        <v>474</v>
      </c>
      <c r="B69" s="317" t="s">
        <v>194</v>
      </c>
      <c r="C69" s="317">
        <v>5717</v>
      </c>
      <c r="D69" s="317">
        <v>0</v>
      </c>
    </row>
    <row r="70" spans="1:4">
      <c r="A70" s="316" t="s">
        <v>475</v>
      </c>
      <c r="B70" s="317" t="s">
        <v>196</v>
      </c>
      <c r="C70" s="317">
        <v>1580</v>
      </c>
      <c r="D70" s="317">
        <v>0</v>
      </c>
    </row>
    <row r="71" spans="1:4">
      <c r="A71" s="316" t="s">
        <v>476</v>
      </c>
      <c r="B71" s="317" t="s">
        <v>95</v>
      </c>
      <c r="C71" s="317">
        <v>13467</v>
      </c>
      <c r="D71" s="317">
        <v>0</v>
      </c>
    </row>
    <row r="72" spans="1:4">
      <c r="A72" s="316" t="s">
        <v>477</v>
      </c>
      <c r="B72" s="317" t="s">
        <v>478</v>
      </c>
      <c r="C72" s="317">
        <v>138</v>
      </c>
      <c r="D72" s="317">
        <v>0</v>
      </c>
    </row>
    <row r="73" spans="1:4">
      <c r="A73" s="316" t="s">
        <v>479</v>
      </c>
      <c r="B73" s="317" t="s">
        <v>96</v>
      </c>
      <c r="C73" s="317">
        <v>85627</v>
      </c>
      <c r="D73" s="317">
        <v>0</v>
      </c>
    </row>
    <row r="74" spans="1:4">
      <c r="A74" s="316" t="s">
        <v>480</v>
      </c>
      <c r="B74" s="317" t="s">
        <v>200</v>
      </c>
      <c r="C74" s="317">
        <v>0</v>
      </c>
      <c r="D74" s="317">
        <v>0</v>
      </c>
    </row>
    <row r="75" spans="1:4">
      <c r="A75" s="316" t="s">
        <v>481</v>
      </c>
      <c r="B75" s="317" t="s">
        <v>482</v>
      </c>
      <c r="C75" s="317">
        <v>-33279</v>
      </c>
      <c r="D75" s="317">
        <v>0</v>
      </c>
    </row>
    <row r="76" spans="1:4">
      <c r="A76" s="316" t="s">
        <v>483</v>
      </c>
      <c r="B76" s="317" t="s">
        <v>484</v>
      </c>
      <c r="C76" s="317">
        <v>0</v>
      </c>
      <c r="D76" s="317">
        <v>0</v>
      </c>
    </row>
    <row r="77" spans="1:4">
      <c r="A77" s="316" t="s">
        <v>485</v>
      </c>
      <c r="B77" s="317" t="s">
        <v>486</v>
      </c>
      <c r="C77" s="317">
        <v>0</v>
      </c>
      <c r="D77" s="317">
        <v>0</v>
      </c>
    </row>
    <row r="78" spans="1:4">
      <c r="A78" s="316" t="s">
        <v>487</v>
      </c>
      <c r="B78" s="317" t="s">
        <v>488</v>
      </c>
      <c r="C78" s="317">
        <v>0</v>
      </c>
      <c r="D78" s="317">
        <v>0</v>
      </c>
    </row>
    <row r="79" spans="1:4">
      <c r="A79" s="316" t="s">
        <v>489</v>
      </c>
      <c r="B79" s="317" t="s">
        <v>204</v>
      </c>
      <c r="C79" s="317">
        <v>36</v>
      </c>
      <c r="D79" s="317">
        <v>0</v>
      </c>
    </row>
    <row r="80" spans="1:4">
      <c r="A80" s="316" t="s">
        <v>490</v>
      </c>
      <c r="B80" s="317" t="s">
        <v>206</v>
      </c>
      <c r="C80" s="317">
        <v>0</v>
      </c>
      <c r="D80" s="317">
        <v>0</v>
      </c>
    </row>
    <row r="81" spans="1:4">
      <c r="A81" s="316" t="s">
        <v>491</v>
      </c>
      <c r="B81" s="317" t="s">
        <v>208</v>
      </c>
      <c r="C81" s="317">
        <v>189520</v>
      </c>
      <c r="D81" s="317">
        <v>0</v>
      </c>
    </row>
    <row r="82" spans="1:4">
      <c r="A82" s="316" t="s">
        <v>492</v>
      </c>
      <c r="B82" s="317" t="s">
        <v>493</v>
      </c>
      <c r="C82" s="317">
        <v>-8501</v>
      </c>
      <c r="D82" s="317">
        <v>0</v>
      </c>
    </row>
    <row r="83" spans="1:4">
      <c r="A83" s="316" t="s">
        <v>494</v>
      </c>
      <c r="B83" s="317" t="s">
        <v>495</v>
      </c>
      <c r="C83" s="317">
        <v>0</v>
      </c>
      <c r="D83" s="317">
        <v>0</v>
      </c>
    </row>
    <row r="84" spans="1:4">
      <c r="A84" s="316" t="s">
        <v>496</v>
      </c>
      <c r="B84" s="317" t="s">
        <v>497</v>
      </c>
      <c r="C84" s="317">
        <v>6409</v>
      </c>
      <c r="D84" s="317">
        <v>0</v>
      </c>
    </row>
    <row r="85" spans="1:4">
      <c r="A85" s="316" t="s">
        <v>498</v>
      </c>
      <c r="B85" s="317" t="s">
        <v>499</v>
      </c>
      <c r="C85" s="317">
        <v>0</v>
      </c>
      <c r="D85" s="317">
        <v>0</v>
      </c>
    </row>
    <row r="86" spans="1:4">
      <c r="A86" s="316" t="s">
        <v>500</v>
      </c>
      <c r="B86" s="317" t="s">
        <v>501</v>
      </c>
      <c r="C86" s="317">
        <v>26773</v>
      </c>
      <c r="D86" s="317">
        <v>0</v>
      </c>
    </row>
    <row r="87" spans="1:4">
      <c r="A87" s="316" t="s">
        <v>502</v>
      </c>
      <c r="B87" s="317" t="s">
        <v>503</v>
      </c>
      <c r="C87" s="317">
        <v>44866</v>
      </c>
      <c r="D87" s="317">
        <v>0</v>
      </c>
    </row>
    <row r="88" spans="1:4">
      <c r="A88" s="316" t="s">
        <v>504</v>
      </c>
      <c r="B88" s="317" t="s">
        <v>214</v>
      </c>
      <c r="C88" s="317">
        <v>201773</v>
      </c>
      <c r="D88" s="317">
        <v>0</v>
      </c>
    </row>
    <row r="89" spans="1:4">
      <c r="A89" s="316" t="s">
        <v>505</v>
      </c>
      <c r="B89" s="317" t="s">
        <v>506</v>
      </c>
      <c r="C89" s="317">
        <v>0</v>
      </c>
      <c r="D89" s="317">
        <v>0</v>
      </c>
    </row>
    <row r="90" spans="1:4">
      <c r="A90" s="316" t="s">
        <v>507</v>
      </c>
      <c r="B90" s="317" t="s">
        <v>508</v>
      </c>
      <c r="C90" s="317">
        <v>13285</v>
      </c>
      <c r="D90" s="317">
        <v>0</v>
      </c>
    </row>
    <row r="91" spans="1:4">
      <c r="A91" s="316" t="s">
        <v>509</v>
      </c>
      <c r="B91" s="317" t="s">
        <v>510</v>
      </c>
      <c r="C91" s="317">
        <v>0</v>
      </c>
      <c r="D91" s="317">
        <v>0</v>
      </c>
    </row>
    <row r="92" spans="1:4">
      <c r="A92" s="316" t="s">
        <v>511</v>
      </c>
      <c r="B92" s="317" t="s">
        <v>512</v>
      </c>
      <c r="C92" s="317">
        <v>0</v>
      </c>
      <c r="D92" s="317">
        <v>0</v>
      </c>
    </row>
    <row r="93" spans="1:4">
      <c r="A93" s="316" t="s">
        <v>513</v>
      </c>
      <c r="B93" s="317" t="s">
        <v>514</v>
      </c>
      <c r="C93" s="317">
        <v>521</v>
      </c>
      <c r="D93" s="317">
        <v>0</v>
      </c>
    </row>
    <row r="94" spans="1:4">
      <c r="A94" s="316" t="s">
        <v>515</v>
      </c>
      <c r="B94" s="317" t="s">
        <v>516</v>
      </c>
      <c r="C94" s="317">
        <v>0</v>
      </c>
      <c r="D94" s="317">
        <v>0</v>
      </c>
    </row>
    <row r="95" spans="1:4">
      <c r="A95" s="316" t="s">
        <v>517</v>
      </c>
      <c r="B95" s="317" t="s">
        <v>518</v>
      </c>
      <c r="C95" s="317">
        <v>0</v>
      </c>
      <c r="D95" s="317">
        <v>0</v>
      </c>
    </row>
    <row r="96" spans="1:4">
      <c r="A96" s="316" t="s">
        <v>519</v>
      </c>
      <c r="B96" s="317" t="s">
        <v>520</v>
      </c>
      <c r="C96" s="317">
        <v>5510</v>
      </c>
      <c r="D96" s="317">
        <v>0</v>
      </c>
    </row>
    <row r="97" spans="1:4">
      <c r="A97" s="316" t="s">
        <v>521</v>
      </c>
      <c r="B97" s="317" t="s">
        <v>522</v>
      </c>
      <c r="C97" s="317">
        <v>0</v>
      </c>
      <c r="D97" s="317">
        <v>0</v>
      </c>
    </row>
    <row r="98" spans="1:4">
      <c r="A98" s="316" t="s">
        <v>523</v>
      </c>
      <c r="B98" s="317" t="s">
        <v>524</v>
      </c>
      <c r="C98" s="317">
        <v>0</v>
      </c>
      <c r="D98" s="317">
        <v>0</v>
      </c>
    </row>
    <row r="99" spans="1:4">
      <c r="A99" s="316" t="s">
        <v>525</v>
      </c>
      <c r="B99" s="317" t="s">
        <v>526</v>
      </c>
      <c r="C99" s="317">
        <v>695</v>
      </c>
      <c r="D99" s="317">
        <v>0</v>
      </c>
    </row>
    <row r="100" spans="1:4">
      <c r="A100" s="316" t="s">
        <v>527</v>
      </c>
      <c r="B100" s="317" t="s">
        <v>528</v>
      </c>
      <c r="C100" s="317">
        <v>0</v>
      </c>
      <c r="D100" s="317">
        <v>0</v>
      </c>
    </row>
    <row r="101" spans="1:4">
      <c r="A101" s="316" t="s">
        <v>529</v>
      </c>
      <c r="B101" s="317" t="s">
        <v>530</v>
      </c>
      <c r="C101" s="317">
        <v>0</v>
      </c>
      <c r="D101" s="317">
        <v>0</v>
      </c>
    </row>
    <row r="102" spans="1:4">
      <c r="A102" s="316" t="s">
        <v>531</v>
      </c>
      <c r="B102" s="317" t="s">
        <v>532</v>
      </c>
      <c r="C102" s="317">
        <v>15582</v>
      </c>
      <c r="D102" s="317">
        <v>0</v>
      </c>
    </row>
    <row r="103" spans="1:4">
      <c r="A103" s="316" t="s">
        <v>533</v>
      </c>
      <c r="B103" s="317" t="s">
        <v>534</v>
      </c>
      <c r="C103" s="317">
        <v>5</v>
      </c>
      <c r="D103" s="317">
        <v>0</v>
      </c>
    </row>
    <row r="104" spans="1:4">
      <c r="A104" s="316" t="s">
        <v>535</v>
      </c>
      <c r="B104" s="317" t="s">
        <v>536</v>
      </c>
      <c r="C104" s="317">
        <v>41612</v>
      </c>
      <c r="D104" s="317">
        <v>0</v>
      </c>
    </row>
    <row r="105" spans="1:4">
      <c r="A105" s="316" t="s">
        <v>537</v>
      </c>
      <c r="B105" s="317" t="s">
        <v>538</v>
      </c>
      <c r="C105" s="317">
        <v>64</v>
      </c>
      <c r="D105" s="317">
        <v>0</v>
      </c>
    </row>
    <row r="106" spans="1:4">
      <c r="A106" s="316" t="s">
        <v>539</v>
      </c>
      <c r="B106" s="317" t="s">
        <v>540</v>
      </c>
      <c r="C106" s="317">
        <v>14226</v>
      </c>
      <c r="D106" s="317">
        <v>0</v>
      </c>
    </row>
    <row r="107" spans="1:4">
      <c r="A107" s="316" t="s">
        <v>541</v>
      </c>
      <c r="B107" s="317" t="s">
        <v>542</v>
      </c>
      <c r="C107" s="317">
        <v>0</v>
      </c>
      <c r="D107" s="317">
        <v>0</v>
      </c>
    </row>
    <row r="108" spans="1:4">
      <c r="A108" s="316" t="s">
        <v>543</v>
      </c>
      <c r="B108" s="317" t="s">
        <v>219</v>
      </c>
      <c r="C108" s="317">
        <v>1519</v>
      </c>
      <c r="D108" s="317">
        <v>0</v>
      </c>
    </row>
    <row r="109" spans="1:4">
      <c r="A109" s="316" t="s">
        <v>544</v>
      </c>
      <c r="B109" s="317" t="s">
        <v>221</v>
      </c>
      <c r="C109" s="317">
        <v>33440</v>
      </c>
      <c r="D109" s="317">
        <v>0</v>
      </c>
    </row>
    <row r="110" spans="1:4">
      <c r="A110" s="316" t="s">
        <v>545</v>
      </c>
      <c r="B110" s="317" t="s">
        <v>223</v>
      </c>
      <c r="C110" s="317">
        <v>10316</v>
      </c>
      <c r="D110" s="317">
        <v>0</v>
      </c>
    </row>
    <row r="111" spans="1:4">
      <c r="A111" s="316" t="s">
        <v>546</v>
      </c>
      <c r="B111" s="317" t="s">
        <v>225</v>
      </c>
      <c r="C111" s="317">
        <v>2471692</v>
      </c>
      <c r="D111" s="317">
        <v>0</v>
      </c>
    </row>
    <row r="112" spans="1:4">
      <c r="A112" s="316" t="s">
        <v>547</v>
      </c>
      <c r="B112" s="317" t="s">
        <v>548</v>
      </c>
      <c r="C112" s="317">
        <v>0</v>
      </c>
      <c r="D112" s="317">
        <v>0</v>
      </c>
    </row>
    <row r="113" spans="1:4">
      <c r="A113" s="316" t="s">
        <v>549</v>
      </c>
      <c r="B113" s="317" t="s">
        <v>550</v>
      </c>
      <c r="C113" s="317">
        <v>138</v>
      </c>
      <c r="D113" s="317">
        <v>0</v>
      </c>
    </row>
    <row r="114" spans="1:4">
      <c r="A114" s="316" t="s">
        <v>551</v>
      </c>
      <c r="B114" s="317" t="s">
        <v>229</v>
      </c>
      <c r="C114" s="317">
        <v>614574</v>
      </c>
      <c r="D114" s="317">
        <v>0</v>
      </c>
    </row>
    <row r="115" spans="1:4">
      <c r="A115" s="316" t="s">
        <v>552</v>
      </c>
      <c r="B115" s="317" t="s">
        <v>553</v>
      </c>
      <c r="C115" s="317">
        <v>2398020</v>
      </c>
      <c r="D115" s="317">
        <v>0</v>
      </c>
    </row>
    <row r="116" spans="1:4">
      <c r="A116" s="316" t="s">
        <v>554</v>
      </c>
      <c r="B116" s="317" t="s">
        <v>555</v>
      </c>
      <c r="C116" s="317">
        <v>396439</v>
      </c>
      <c r="D116" s="317">
        <v>0</v>
      </c>
    </row>
    <row r="117" spans="1:4">
      <c r="A117" s="316" t="s">
        <v>556</v>
      </c>
      <c r="B117" s="317" t="s">
        <v>233</v>
      </c>
      <c r="C117" s="317">
        <v>739511</v>
      </c>
      <c r="D117" s="317">
        <v>0</v>
      </c>
    </row>
    <row r="118" spans="1:4">
      <c r="A118" s="316" t="s">
        <v>557</v>
      </c>
      <c r="B118" s="317" t="s">
        <v>235</v>
      </c>
      <c r="C118" s="317">
        <v>5194935</v>
      </c>
      <c r="D118" s="317">
        <v>0</v>
      </c>
    </row>
    <row r="119" spans="1:4">
      <c r="A119" s="316" t="s">
        <v>558</v>
      </c>
      <c r="B119" s="317" t="s">
        <v>559</v>
      </c>
      <c r="C119" s="317">
        <v>268300</v>
      </c>
      <c r="D119" s="317">
        <v>0</v>
      </c>
    </row>
    <row r="120" spans="1:4">
      <c r="A120" s="316" t="s">
        <v>560</v>
      </c>
      <c r="B120" s="317" t="s">
        <v>561</v>
      </c>
      <c r="C120" s="317">
        <v>81742</v>
      </c>
      <c r="D120" s="317">
        <v>0</v>
      </c>
    </row>
    <row r="121" spans="1:4">
      <c r="A121" s="316" t="s">
        <v>562</v>
      </c>
      <c r="B121" s="317" t="s">
        <v>239</v>
      </c>
      <c r="C121" s="317">
        <v>10173</v>
      </c>
      <c r="D121" s="317">
        <v>0</v>
      </c>
    </row>
    <row r="122" spans="1:4">
      <c r="A122" s="316" t="s">
        <v>563</v>
      </c>
      <c r="B122" s="317" t="s">
        <v>241</v>
      </c>
      <c r="C122" s="317">
        <v>16997</v>
      </c>
      <c r="D122" s="317">
        <v>0</v>
      </c>
    </row>
    <row r="123" spans="1:4">
      <c r="A123" s="316" t="s">
        <v>564</v>
      </c>
      <c r="B123" s="317" t="s">
        <v>565</v>
      </c>
      <c r="C123" s="317">
        <v>0</v>
      </c>
      <c r="D123" s="317">
        <v>0</v>
      </c>
    </row>
    <row r="124" spans="1:4">
      <c r="A124" s="316" t="s">
        <v>566</v>
      </c>
      <c r="B124" s="317" t="s">
        <v>567</v>
      </c>
      <c r="C124" s="317">
        <v>0</v>
      </c>
      <c r="D124" s="317">
        <v>0</v>
      </c>
    </row>
    <row r="125" spans="1:4">
      <c r="A125" s="316" t="s">
        <v>568</v>
      </c>
      <c r="B125" s="317" t="s">
        <v>569</v>
      </c>
      <c r="C125" s="317">
        <v>122829</v>
      </c>
      <c r="D125" s="317">
        <v>0</v>
      </c>
    </row>
    <row r="126" spans="1:4">
      <c r="A126" s="316" t="s">
        <v>570</v>
      </c>
      <c r="B126" s="317" t="s">
        <v>571</v>
      </c>
      <c r="C126" s="317">
        <v>497660</v>
      </c>
      <c r="D126" s="317">
        <v>0</v>
      </c>
    </row>
    <row r="127" spans="1:4">
      <c r="A127" s="316" t="s">
        <v>572</v>
      </c>
      <c r="B127" s="317" t="s">
        <v>3</v>
      </c>
      <c r="C127" s="317">
        <v>890988</v>
      </c>
      <c r="D127" s="317">
        <v>0</v>
      </c>
    </row>
    <row r="128" spans="1:4">
      <c r="A128" s="316" t="s">
        <v>573</v>
      </c>
      <c r="B128" s="317" t="s">
        <v>246</v>
      </c>
      <c r="C128" s="317">
        <v>64941</v>
      </c>
      <c r="D128" s="317">
        <v>0</v>
      </c>
    </row>
    <row r="129" spans="1:4">
      <c r="A129" s="316" t="s">
        <v>574</v>
      </c>
      <c r="B129" s="317" t="s">
        <v>575</v>
      </c>
      <c r="C129" s="317">
        <v>0</v>
      </c>
      <c r="D129" s="317">
        <v>0</v>
      </c>
    </row>
    <row r="130" spans="1:4">
      <c r="A130" s="316" t="s">
        <v>576</v>
      </c>
      <c r="B130" s="317" t="s">
        <v>577</v>
      </c>
      <c r="C130" s="317">
        <v>0</v>
      </c>
      <c r="D130" s="317">
        <v>0</v>
      </c>
    </row>
    <row r="131" spans="1:4">
      <c r="A131" s="316" t="s">
        <v>578</v>
      </c>
      <c r="B131" s="317" t="s">
        <v>250</v>
      </c>
      <c r="C131" s="317">
        <v>0</v>
      </c>
      <c r="D131" s="317">
        <v>0</v>
      </c>
    </row>
    <row r="132" spans="1:4">
      <c r="A132" s="316" t="s">
        <v>579</v>
      </c>
      <c r="B132" s="317" t="s">
        <v>252</v>
      </c>
      <c r="C132" s="317">
        <v>0</v>
      </c>
      <c r="D132" s="317">
        <v>0</v>
      </c>
    </row>
    <row r="133" spans="1:4">
      <c r="A133" s="316" t="s">
        <v>580</v>
      </c>
      <c r="B133" s="317" t="s">
        <v>254</v>
      </c>
      <c r="C133" s="317">
        <v>0</v>
      </c>
      <c r="D133" s="317">
        <v>0</v>
      </c>
    </row>
    <row r="134" spans="1:4">
      <c r="A134" s="316" t="s">
        <v>581</v>
      </c>
      <c r="B134" s="317" t="s">
        <v>256</v>
      </c>
      <c r="C134" s="317">
        <v>5805102</v>
      </c>
      <c r="D134" s="317">
        <v>0</v>
      </c>
    </row>
    <row r="135" spans="1:4">
      <c r="A135" s="316" t="s">
        <v>582</v>
      </c>
      <c r="B135" s="317" t="s">
        <v>583</v>
      </c>
      <c r="C135" s="317">
        <v>1088279</v>
      </c>
      <c r="D135" s="317">
        <v>0</v>
      </c>
    </row>
    <row r="136" spans="1:4">
      <c r="A136" s="316" t="s">
        <v>584</v>
      </c>
      <c r="B136" s="317" t="s">
        <v>585</v>
      </c>
      <c r="C136" s="317">
        <v>4643</v>
      </c>
      <c r="D136" s="317">
        <v>0</v>
      </c>
    </row>
    <row r="137" spans="1:4">
      <c r="A137" s="316" t="s">
        <v>586</v>
      </c>
      <c r="B137" s="317" t="s">
        <v>4</v>
      </c>
      <c r="C137" s="317">
        <v>1945034</v>
      </c>
      <c r="D137" s="317">
        <v>0</v>
      </c>
    </row>
    <row r="138" spans="1:4">
      <c r="A138" s="316" t="s">
        <v>587</v>
      </c>
      <c r="B138" s="317" t="s">
        <v>5</v>
      </c>
      <c r="C138" s="317">
        <v>517277</v>
      </c>
      <c r="D138" s="317">
        <v>0</v>
      </c>
    </row>
    <row r="139" spans="1:4">
      <c r="A139" s="316" t="s">
        <v>588</v>
      </c>
      <c r="B139" s="317" t="s">
        <v>343</v>
      </c>
      <c r="C139" s="317">
        <v>12314950</v>
      </c>
      <c r="D139" s="317">
        <v>0</v>
      </c>
    </row>
    <row r="140" spans="1:4">
      <c r="A140" s="316" t="s">
        <v>589</v>
      </c>
      <c r="B140" s="317" t="s">
        <v>344</v>
      </c>
      <c r="C140" s="317">
        <v>35385490</v>
      </c>
      <c r="D140" s="317">
        <v>0</v>
      </c>
    </row>
    <row r="141" spans="1:4">
      <c r="A141" s="316" t="s">
        <v>590</v>
      </c>
      <c r="B141" s="317" t="s">
        <v>591</v>
      </c>
      <c r="C141" s="317">
        <v>6405201</v>
      </c>
      <c r="D141" s="317">
        <v>0</v>
      </c>
    </row>
    <row r="142" spans="1:4">
      <c r="A142" s="316" t="s">
        <v>592</v>
      </c>
      <c r="B142" s="317" t="s">
        <v>593</v>
      </c>
      <c r="C142" s="317">
        <v>9718943</v>
      </c>
      <c r="D142" s="317">
        <v>0</v>
      </c>
    </row>
    <row r="143" spans="1:4">
      <c r="A143" s="316" t="s">
        <v>594</v>
      </c>
      <c r="B143" s="317" t="s">
        <v>264</v>
      </c>
      <c r="C143" s="317">
        <v>466273</v>
      </c>
      <c r="D143" s="317">
        <v>0</v>
      </c>
    </row>
    <row r="144" spans="1:4">
      <c r="A144" s="316" t="s">
        <v>595</v>
      </c>
      <c r="B144" s="317" t="s">
        <v>266</v>
      </c>
      <c r="C144" s="317">
        <v>14898417</v>
      </c>
      <c r="D144" s="317">
        <v>0</v>
      </c>
    </row>
    <row r="145" spans="1:5">
      <c r="A145" s="316" t="s">
        <v>596</v>
      </c>
      <c r="B145" s="317" t="s">
        <v>268</v>
      </c>
      <c r="C145" s="317">
        <v>52214289</v>
      </c>
      <c r="D145" s="317">
        <v>0</v>
      </c>
    </row>
    <row r="146" spans="1:5">
      <c r="A146" s="316" t="s">
        <v>597</v>
      </c>
      <c r="B146" s="317" t="s">
        <v>598</v>
      </c>
      <c r="C146" s="317">
        <v>2553046</v>
      </c>
      <c r="D146" s="317">
        <v>0</v>
      </c>
    </row>
    <row r="147" spans="1:5" ht="12.5" thickBot="1">
      <c r="A147" s="316" t="s">
        <v>599</v>
      </c>
      <c r="B147" s="317" t="s">
        <v>600</v>
      </c>
      <c r="C147" s="317">
        <v>23053</v>
      </c>
      <c r="D147" s="317">
        <v>0</v>
      </c>
    </row>
    <row r="148" spans="1:5">
      <c r="A148" s="318" t="s">
        <v>601</v>
      </c>
      <c r="B148" s="319" t="s">
        <v>602</v>
      </c>
      <c r="C148" s="319">
        <v>1084463</v>
      </c>
      <c r="D148" s="320">
        <v>0</v>
      </c>
    </row>
    <row r="149" spans="1:5" ht="12.5" thickBot="1">
      <c r="A149" s="321" t="s">
        <v>603</v>
      </c>
      <c r="B149" s="322" t="s">
        <v>604</v>
      </c>
      <c r="C149" s="322">
        <v>3146921</v>
      </c>
      <c r="D149" s="323">
        <v>137</v>
      </c>
      <c r="E149" s="324">
        <f>SUM(C148:C149)</f>
        <v>4231384</v>
      </c>
    </row>
    <row r="150" spans="1:5">
      <c r="A150" s="316" t="s">
        <v>605</v>
      </c>
      <c r="B150" s="317" t="s">
        <v>606</v>
      </c>
      <c r="C150" s="317">
        <v>0</v>
      </c>
      <c r="D150" s="317">
        <v>0</v>
      </c>
    </row>
    <row r="151" spans="1:5">
      <c r="A151" s="316" t="s">
        <v>607</v>
      </c>
      <c r="B151" s="317" t="s">
        <v>608</v>
      </c>
      <c r="C151" s="317">
        <v>0</v>
      </c>
      <c r="D151" s="317">
        <v>0</v>
      </c>
    </row>
    <row r="152" spans="1:5">
      <c r="A152" s="316" t="s">
        <v>609</v>
      </c>
      <c r="B152" s="317" t="s">
        <v>610</v>
      </c>
      <c r="C152" s="317">
        <v>2912</v>
      </c>
      <c r="D152" s="317">
        <v>0</v>
      </c>
    </row>
    <row r="153" spans="1:5">
      <c r="A153" s="316" t="s">
        <v>611</v>
      </c>
      <c r="B153" s="317" t="s">
        <v>612</v>
      </c>
      <c r="C153" s="317">
        <v>90311</v>
      </c>
      <c r="D153" s="317">
        <v>0</v>
      </c>
    </row>
    <row r="154" spans="1:5">
      <c r="A154" s="316" t="s">
        <v>613</v>
      </c>
      <c r="B154" s="317" t="s">
        <v>614</v>
      </c>
      <c r="C154" s="317">
        <v>39931</v>
      </c>
      <c r="D154" s="317">
        <v>0</v>
      </c>
    </row>
    <row r="155" spans="1:5">
      <c r="A155" s="316" t="s">
        <v>615</v>
      </c>
      <c r="B155" s="317" t="s">
        <v>278</v>
      </c>
      <c r="C155" s="317">
        <v>499934</v>
      </c>
      <c r="D155" s="317">
        <v>0</v>
      </c>
    </row>
    <row r="156" spans="1:5">
      <c r="A156" s="316" t="s">
        <v>616</v>
      </c>
      <c r="B156" s="317" t="s">
        <v>280</v>
      </c>
      <c r="C156" s="317">
        <v>182006</v>
      </c>
      <c r="D156" s="317">
        <v>0</v>
      </c>
    </row>
    <row r="157" spans="1:5">
      <c r="A157" s="316" t="s">
        <v>617</v>
      </c>
      <c r="B157" s="317" t="s">
        <v>282</v>
      </c>
      <c r="C157" s="317">
        <v>431164</v>
      </c>
      <c r="D157" s="317">
        <v>0</v>
      </c>
    </row>
    <row r="158" spans="1:5">
      <c r="A158" s="316" t="s">
        <v>618</v>
      </c>
      <c r="B158" s="317" t="s">
        <v>619</v>
      </c>
      <c r="C158" s="317">
        <v>190112</v>
      </c>
      <c r="D158" s="317">
        <v>0</v>
      </c>
    </row>
    <row r="159" spans="1:5">
      <c r="A159" s="316" t="s">
        <v>620</v>
      </c>
      <c r="B159" s="317" t="s">
        <v>621</v>
      </c>
      <c r="C159" s="317">
        <v>2350797</v>
      </c>
      <c r="D159" s="317">
        <v>0</v>
      </c>
    </row>
    <row r="160" spans="1:5">
      <c r="A160" s="316" t="s">
        <v>622</v>
      </c>
      <c r="B160" s="317" t="s">
        <v>286</v>
      </c>
      <c r="C160" s="317">
        <v>160443</v>
      </c>
      <c r="D160" s="317">
        <v>0</v>
      </c>
    </row>
    <row r="161" spans="1:5">
      <c r="A161" s="316" t="s">
        <v>623</v>
      </c>
      <c r="B161" s="317" t="s">
        <v>288</v>
      </c>
      <c r="C161" s="317">
        <v>8834910</v>
      </c>
      <c r="D161" s="317">
        <v>0</v>
      </c>
    </row>
    <row r="162" spans="1:5">
      <c r="A162" s="316" t="s">
        <v>624</v>
      </c>
      <c r="B162" s="317" t="s">
        <v>290</v>
      </c>
      <c r="C162" s="317">
        <v>1614804</v>
      </c>
      <c r="D162" s="317">
        <v>0</v>
      </c>
    </row>
    <row r="163" spans="1:5">
      <c r="A163" s="316" t="s">
        <v>625</v>
      </c>
      <c r="B163" s="317" t="s">
        <v>292</v>
      </c>
      <c r="C163" s="317">
        <v>3094071</v>
      </c>
      <c r="D163" s="317">
        <v>0</v>
      </c>
    </row>
    <row r="164" spans="1:5">
      <c r="A164" s="316" t="s">
        <v>626</v>
      </c>
      <c r="B164" s="317" t="s">
        <v>294</v>
      </c>
      <c r="C164" s="317">
        <v>1827580</v>
      </c>
      <c r="D164" s="317">
        <v>0</v>
      </c>
    </row>
    <row r="165" spans="1:5">
      <c r="A165" s="316" t="s">
        <v>627</v>
      </c>
      <c r="B165" s="317" t="s">
        <v>296</v>
      </c>
      <c r="C165" s="317">
        <v>1134123</v>
      </c>
      <c r="D165" s="317">
        <v>0</v>
      </c>
    </row>
    <row r="166" spans="1:5">
      <c r="A166" s="316" t="s">
        <v>628</v>
      </c>
      <c r="B166" s="317" t="s">
        <v>629</v>
      </c>
      <c r="C166" s="317">
        <v>24403</v>
      </c>
      <c r="D166" s="317">
        <v>0</v>
      </c>
    </row>
    <row r="167" spans="1:5" ht="12.5" thickBot="1">
      <c r="A167" s="316" t="s">
        <v>630</v>
      </c>
      <c r="B167" s="317" t="s">
        <v>631</v>
      </c>
      <c r="C167" s="317">
        <v>1208725</v>
      </c>
      <c r="D167" s="317">
        <v>0</v>
      </c>
    </row>
    <row r="168" spans="1:5">
      <c r="A168" s="318" t="s">
        <v>632</v>
      </c>
      <c r="B168" s="319" t="s">
        <v>633</v>
      </c>
      <c r="C168" s="319">
        <v>4315120</v>
      </c>
      <c r="D168" s="325">
        <v>4126950</v>
      </c>
      <c r="E168" s="324">
        <f>SUM(C168:C169)</f>
        <v>4733693</v>
      </c>
    </row>
    <row r="169" spans="1:5" ht="12.5" thickBot="1">
      <c r="A169" s="321" t="s">
        <v>634</v>
      </c>
      <c r="B169" s="322" t="s">
        <v>635</v>
      </c>
      <c r="C169" s="322">
        <v>418573</v>
      </c>
      <c r="D169" s="323">
        <v>251420</v>
      </c>
    </row>
    <row r="170" spans="1:5">
      <c r="A170" s="318" t="s">
        <v>636</v>
      </c>
      <c r="B170" s="319" t="s">
        <v>637</v>
      </c>
      <c r="C170" s="319">
        <v>0</v>
      </c>
      <c r="D170" s="325">
        <v>554795</v>
      </c>
      <c r="E170" s="324">
        <f>SUM(C170:C171)</f>
        <v>0</v>
      </c>
    </row>
    <row r="171" spans="1:5" ht="12.5" thickBot="1">
      <c r="A171" s="321" t="s">
        <v>638</v>
      </c>
      <c r="B171" s="322" t="s">
        <v>639</v>
      </c>
      <c r="C171" s="322">
        <v>0</v>
      </c>
      <c r="D171" s="326">
        <v>0</v>
      </c>
    </row>
    <row r="172" spans="1:5">
      <c r="A172" s="316" t="s">
        <v>640</v>
      </c>
      <c r="B172" s="317" t="s">
        <v>303</v>
      </c>
      <c r="C172" s="317">
        <v>7722025</v>
      </c>
      <c r="D172" s="317">
        <v>0</v>
      </c>
    </row>
    <row r="173" spans="1:5" ht="12.5" thickBot="1">
      <c r="A173" s="316" t="s">
        <v>641</v>
      </c>
      <c r="B173" s="317" t="s">
        <v>305</v>
      </c>
      <c r="C173" s="317">
        <v>54684</v>
      </c>
      <c r="D173" s="317">
        <v>0</v>
      </c>
    </row>
    <row r="174" spans="1:5" ht="12.5" thickBot="1">
      <c r="A174" s="327" t="s">
        <v>642</v>
      </c>
      <c r="B174" s="328" t="s">
        <v>307</v>
      </c>
      <c r="C174" s="328">
        <v>1949037</v>
      </c>
      <c r="D174" s="329">
        <v>4529047</v>
      </c>
      <c r="E174" s="324">
        <f>+C174</f>
        <v>1949037</v>
      </c>
    </row>
    <row r="175" spans="1:5" ht="12.5" thickBot="1">
      <c r="A175" s="316" t="s">
        <v>643</v>
      </c>
      <c r="B175" s="317" t="s">
        <v>309</v>
      </c>
      <c r="C175" s="317">
        <v>1151561</v>
      </c>
      <c r="D175" s="317">
        <v>0</v>
      </c>
    </row>
    <row r="176" spans="1:5" ht="12.5" thickBot="1">
      <c r="A176" s="327" t="s">
        <v>644</v>
      </c>
      <c r="B176" s="328" t="s">
        <v>43</v>
      </c>
      <c r="C176" s="328">
        <v>2313849</v>
      </c>
      <c r="D176" s="329">
        <v>1394786</v>
      </c>
      <c r="E176" s="324">
        <f>+C176</f>
        <v>2313849</v>
      </c>
    </row>
    <row r="177" spans="1:4">
      <c r="A177" s="316" t="s">
        <v>645</v>
      </c>
      <c r="B177" s="317" t="s">
        <v>646</v>
      </c>
      <c r="C177" s="317">
        <v>208266</v>
      </c>
      <c r="D177" s="317">
        <v>0</v>
      </c>
    </row>
    <row r="178" spans="1:4">
      <c r="A178" s="316" t="s">
        <v>647</v>
      </c>
      <c r="B178" s="317" t="s">
        <v>648</v>
      </c>
      <c r="C178" s="317">
        <v>191094</v>
      </c>
      <c r="D178" s="317">
        <v>0</v>
      </c>
    </row>
    <row r="179" spans="1:4">
      <c r="A179" s="316" t="s">
        <v>649</v>
      </c>
      <c r="B179" s="317" t="s">
        <v>314</v>
      </c>
      <c r="C179" s="317">
        <v>4323</v>
      </c>
      <c r="D179" s="317">
        <v>0</v>
      </c>
    </row>
    <row r="180" spans="1:4">
      <c r="A180" s="316" t="s">
        <v>650</v>
      </c>
      <c r="B180" s="317" t="s">
        <v>651</v>
      </c>
      <c r="C180" s="317">
        <v>2666711</v>
      </c>
      <c r="D180" s="317">
        <v>0</v>
      </c>
    </row>
    <row r="181" spans="1:4">
      <c r="A181" s="316" t="s">
        <v>652</v>
      </c>
      <c r="B181" s="317" t="s">
        <v>653</v>
      </c>
      <c r="C181" s="317">
        <v>101559</v>
      </c>
      <c r="D181" s="317">
        <v>0</v>
      </c>
    </row>
    <row r="182" spans="1:4">
      <c r="A182" s="316" t="s">
        <v>654</v>
      </c>
      <c r="B182" s="317" t="s">
        <v>318</v>
      </c>
      <c r="C182" s="317">
        <v>1010251</v>
      </c>
      <c r="D182" s="317">
        <v>0</v>
      </c>
    </row>
    <row r="183" spans="1:4">
      <c r="A183" s="316" t="s">
        <v>655</v>
      </c>
      <c r="B183" s="317" t="s">
        <v>320</v>
      </c>
      <c r="C183" s="317">
        <v>1991234</v>
      </c>
      <c r="D183" s="317">
        <v>0</v>
      </c>
    </row>
    <row r="184" spans="1:4">
      <c r="A184" s="316" t="s">
        <v>656</v>
      </c>
      <c r="B184" s="317" t="s">
        <v>322</v>
      </c>
      <c r="C184" s="317">
        <v>12391808</v>
      </c>
      <c r="D184" s="317">
        <v>0</v>
      </c>
    </row>
    <row r="185" spans="1:4">
      <c r="A185" s="316" t="s">
        <v>657</v>
      </c>
      <c r="B185" s="317" t="s">
        <v>324</v>
      </c>
      <c r="C185" s="317">
        <v>3219951</v>
      </c>
      <c r="D185" s="317">
        <v>0</v>
      </c>
    </row>
    <row r="186" spans="1:4">
      <c r="A186" s="316" t="s">
        <v>658</v>
      </c>
      <c r="B186" s="317" t="s">
        <v>326</v>
      </c>
      <c r="C186" s="317">
        <v>6767864</v>
      </c>
      <c r="D186" s="317">
        <v>0</v>
      </c>
    </row>
    <row r="187" spans="1:4">
      <c r="A187" s="316" t="s">
        <v>659</v>
      </c>
      <c r="B187" s="317" t="s">
        <v>328</v>
      </c>
      <c r="C187" s="317">
        <v>487040</v>
      </c>
      <c r="D187" s="317">
        <v>0</v>
      </c>
    </row>
    <row r="188" spans="1:4">
      <c r="A188" s="316" t="s">
        <v>660</v>
      </c>
      <c r="B188" s="317" t="s">
        <v>330</v>
      </c>
      <c r="C188" s="317">
        <v>5474738</v>
      </c>
      <c r="D188" s="317">
        <v>0</v>
      </c>
    </row>
    <row r="189" spans="1:4">
      <c r="A189" s="316" t="s">
        <v>661</v>
      </c>
      <c r="B189" s="317" t="s">
        <v>332</v>
      </c>
      <c r="C189" s="317">
        <v>0</v>
      </c>
      <c r="D189" s="317">
        <v>0</v>
      </c>
    </row>
    <row r="190" spans="1:4">
      <c r="A190" s="316" t="s">
        <v>662</v>
      </c>
      <c r="B190" s="317" t="s">
        <v>334</v>
      </c>
      <c r="C190" s="317">
        <v>1818</v>
      </c>
      <c r="D190" s="317">
        <v>0</v>
      </c>
    </row>
    <row r="191" spans="1:4" ht="20.399999999999999" customHeight="1">
      <c r="A191" s="316" t="s">
        <v>675</v>
      </c>
      <c r="B191" s="317" t="s">
        <v>25</v>
      </c>
      <c r="C191" s="317">
        <v>282506843</v>
      </c>
      <c r="D191" s="317">
        <v>10857135</v>
      </c>
    </row>
  </sheetData>
  <phoneticPr fontId="8"/>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11</vt:i4>
      </vt:variant>
    </vt:vector>
  </HeadingPairs>
  <TitlesOfParts>
    <vt:vector size="30" baseType="lpstr">
      <vt:lpstr>概要</vt:lpstr>
      <vt:lpstr>S</vt:lpstr>
      <vt:lpstr>手引</vt:lpstr>
      <vt:lpstr>入力と結果</vt:lpstr>
      <vt:lpstr>消費転換率</vt:lpstr>
      <vt:lpstr>まとめ</vt:lpstr>
      <vt:lpstr>波及推計</vt:lpstr>
      <vt:lpstr>係数表</vt:lpstr>
      <vt:lpstr>7211</vt:lpstr>
      <vt:lpstr>賃金</vt:lpstr>
      <vt:lpstr>生産者価格評価表</vt:lpstr>
      <vt:lpstr>投入係数表</vt:lpstr>
      <vt:lpstr>逆行列係数表</vt:lpstr>
      <vt:lpstr>雇用表</vt:lpstr>
      <vt:lpstr>I</vt:lpstr>
      <vt:lpstr>Ḿ</vt:lpstr>
      <vt:lpstr>環境</vt:lpstr>
      <vt:lpstr>環境係数</vt:lpstr>
      <vt:lpstr>部門</vt:lpstr>
      <vt:lpstr>DProduce_inc</vt:lpstr>
      <vt:lpstr>DPurchase_inc</vt:lpstr>
      <vt:lpstr>margin_D</vt:lpstr>
      <vt:lpstr>係数表!Print_Area</vt:lpstr>
      <vt:lpstr>消費転換率!Print_Area</vt:lpstr>
      <vt:lpstr>逆行列係数表!Print_Titles</vt:lpstr>
      <vt:lpstr>係数表!Print_Titles</vt:lpstr>
      <vt:lpstr>生産者価格評価表!Print_Titles</vt:lpstr>
      <vt:lpstr>投入係数表!Print_Titles</vt:lpstr>
      <vt:lpstr>入力と結果!Print_Titles</vt:lpstr>
      <vt:lpstr>波及推計!Print_Titles</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2022-02-08T00:14:04Z</dcterms:created>
  <dcterms:modified xsi:type="dcterms:W3CDTF">2026-02-13T01:41:00Z</dcterms:modified>
</cp:coreProperties>
</file>